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hrishikeshchavan/Desktop/ADREA_FAZIO_STAGE/"/>
    </mc:Choice>
  </mc:AlternateContent>
  <xr:revisionPtr revIDLastSave="0" documentId="13_ncr:1_{F0E40806-0E8E-2047-A02D-A035AD2FA4F4}"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218" i="1" l="1"/>
  <c r="D10341" i="1"/>
  <c r="D10195" i="1"/>
  <c r="D9281" i="1"/>
  <c r="D8305" i="1"/>
  <c r="D4293" i="1"/>
  <c r="D85" i="1"/>
  <c r="D19701" i="1"/>
  <c r="D19700" i="1"/>
  <c r="D19698" i="1"/>
  <c r="D19694" i="1"/>
  <c r="D19693" i="1"/>
  <c r="D19688" i="1"/>
  <c r="D19685" i="1"/>
  <c r="D19680" i="1"/>
  <c r="D19665" i="1"/>
  <c r="D19656" i="1"/>
  <c r="D19650" i="1"/>
  <c r="D19649" i="1"/>
  <c r="D19645" i="1"/>
  <c r="D19637" i="1"/>
  <c r="D19634" i="1"/>
  <c r="D19625" i="1"/>
  <c r="D19621" i="1"/>
  <c r="D19614" i="1"/>
  <c r="D19607" i="1"/>
  <c r="D19604" i="1"/>
  <c r="D19597" i="1"/>
  <c r="D19582" i="1"/>
  <c r="D19580" i="1"/>
  <c r="D19579" i="1"/>
  <c r="D19578" i="1"/>
  <c r="D19577" i="1"/>
  <c r="D19574" i="1"/>
  <c r="D19559" i="1"/>
  <c r="D19556" i="1"/>
  <c r="D19555" i="1"/>
  <c r="D19552" i="1"/>
  <c r="D19546" i="1"/>
  <c r="D19544" i="1"/>
  <c r="D19543" i="1"/>
  <c r="D19542" i="1"/>
  <c r="D19539" i="1"/>
  <c r="D19531" i="1"/>
  <c r="D19530" i="1"/>
  <c r="D19527" i="1"/>
  <c r="D19525" i="1"/>
  <c r="D19523" i="1"/>
  <c r="D19515" i="1"/>
  <c r="D19513" i="1"/>
  <c r="D19511" i="1"/>
  <c r="D19499" i="1"/>
  <c r="D19496" i="1"/>
  <c r="D19495" i="1"/>
  <c r="D19494" i="1"/>
  <c r="D19493" i="1"/>
  <c r="D19489" i="1"/>
  <c r="D19487" i="1"/>
  <c r="D19483" i="1"/>
  <c r="D19474" i="1"/>
  <c r="D19473" i="1"/>
  <c r="D19471" i="1"/>
  <c r="D19465" i="1"/>
  <c r="D19463" i="1"/>
  <c r="D19459" i="1"/>
  <c r="D19449" i="1"/>
  <c r="D19444" i="1"/>
  <c r="D19439" i="1"/>
  <c r="D19436" i="1"/>
  <c r="D19435" i="1"/>
  <c r="D19419" i="1"/>
  <c r="D19411" i="1"/>
  <c r="D19409" i="1"/>
  <c r="D19408" i="1"/>
  <c r="D19407" i="1"/>
  <c r="D19397" i="1"/>
  <c r="D19389" i="1"/>
  <c r="D19384" i="1"/>
  <c r="D19380" i="1"/>
  <c r="D19379" i="1"/>
  <c r="D19378" i="1"/>
  <c r="D19377" i="1"/>
  <c r="D19376" i="1"/>
  <c r="D19375" i="1"/>
  <c r="D19374" i="1"/>
  <c r="D19372" i="1"/>
  <c r="D19370" i="1"/>
  <c r="D19359" i="1"/>
  <c r="D19355" i="1"/>
  <c r="D19347" i="1"/>
  <c r="D19343" i="1"/>
  <c r="D19333" i="1"/>
  <c r="D19326" i="1"/>
  <c r="D19324" i="1"/>
  <c r="D19322" i="1"/>
  <c r="D19321" i="1"/>
  <c r="D19311" i="1"/>
  <c r="D19307" i="1"/>
  <c r="D19305" i="1"/>
  <c r="D19301" i="1"/>
  <c r="D19296" i="1"/>
  <c r="D19291" i="1"/>
  <c r="D19290" i="1"/>
  <c r="D19289" i="1"/>
  <c r="D19282" i="1"/>
  <c r="D19281" i="1"/>
  <c r="D19278" i="1"/>
  <c r="D19275" i="1"/>
  <c r="D19274" i="1"/>
  <c r="D19262" i="1"/>
  <c r="D19253" i="1"/>
  <c r="D19252" i="1"/>
  <c r="D19246" i="1"/>
  <c r="D19245" i="1"/>
  <c r="D19244" i="1"/>
  <c r="D19239" i="1"/>
  <c r="D19236" i="1"/>
  <c r="D19234" i="1"/>
  <c r="D19224" i="1"/>
  <c r="D19223" i="1"/>
  <c r="D19222" i="1"/>
  <c r="D19216" i="1"/>
  <c r="D19213" i="1"/>
  <c r="D19209" i="1"/>
  <c r="D19207" i="1"/>
  <c r="D19194" i="1"/>
  <c r="D19192" i="1"/>
  <c r="D19191" i="1"/>
  <c r="D19190" i="1"/>
  <c r="D19180" i="1"/>
  <c r="D19177" i="1"/>
  <c r="D19168" i="1"/>
  <c r="D19165" i="1"/>
  <c r="D19164" i="1"/>
  <c r="D19162" i="1"/>
  <c r="D19159" i="1"/>
  <c r="D19149" i="1"/>
  <c r="D19148" i="1"/>
  <c r="D19147" i="1"/>
  <c r="D19140" i="1"/>
  <c r="D19138" i="1"/>
  <c r="D19132" i="1"/>
  <c r="D19131" i="1"/>
  <c r="D19122" i="1"/>
  <c r="D19111" i="1"/>
  <c r="D19097" i="1"/>
  <c r="D19092" i="1"/>
  <c r="D19091" i="1"/>
  <c r="D19085" i="1"/>
  <c r="D19084" i="1"/>
  <c r="D19083" i="1"/>
  <c r="D19077" i="1"/>
  <c r="D19064" i="1"/>
  <c r="D19062" i="1"/>
  <c r="D19051" i="1"/>
  <c r="D19050" i="1"/>
  <c r="D19047" i="1"/>
  <c r="D19041" i="1"/>
  <c r="D19031" i="1"/>
  <c r="D19030" i="1"/>
  <c r="D19017" i="1"/>
  <c r="D19011" i="1"/>
  <c r="D19010" i="1"/>
  <c r="D19008" i="1"/>
  <c r="D19006" i="1"/>
  <c r="D19001" i="1"/>
  <c r="D18998" i="1"/>
  <c r="D18997" i="1"/>
  <c r="D18995" i="1"/>
  <c r="D18993" i="1"/>
  <c r="D18989" i="1"/>
  <c r="D18988" i="1"/>
  <c r="D18987" i="1"/>
  <c r="D18984" i="1"/>
  <c r="D18982" i="1"/>
  <c r="D18976" i="1"/>
  <c r="D18974" i="1"/>
  <c r="D18968" i="1"/>
  <c r="D18958" i="1"/>
  <c r="D18957" i="1"/>
  <c r="D18956" i="1"/>
  <c r="D18955" i="1"/>
  <c r="D18952" i="1"/>
  <c r="D18948" i="1"/>
  <c r="D18944" i="1"/>
  <c r="D18937" i="1"/>
  <c r="D18936" i="1"/>
  <c r="D18935" i="1"/>
  <c r="D18925" i="1"/>
  <c r="D18921" i="1"/>
  <c r="D18908" i="1"/>
  <c r="D18906" i="1"/>
  <c r="D18905" i="1"/>
  <c r="D18903" i="1"/>
  <c r="D18900" i="1"/>
  <c r="D18898" i="1"/>
  <c r="D18881" i="1"/>
  <c r="D18876" i="1"/>
  <c r="D18873" i="1"/>
  <c r="D18870" i="1"/>
  <c r="D18863" i="1"/>
  <c r="D18861" i="1"/>
  <c r="D18856" i="1"/>
  <c r="D18855" i="1"/>
  <c r="D18853" i="1"/>
  <c r="D18851" i="1"/>
  <c r="D18850" i="1"/>
  <c r="D18844" i="1"/>
  <c r="D18836" i="1"/>
  <c r="D18830" i="1"/>
  <c r="D18829" i="1"/>
  <c r="D18822" i="1"/>
  <c r="D18815" i="1"/>
  <c r="D18813" i="1"/>
  <c r="D18812" i="1"/>
  <c r="D18795" i="1"/>
  <c r="D18792" i="1"/>
  <c r="D18788" i="1"/>
  <c r="D18787" i="1"/>
  <c r="D18783" i="1"/>
  <c r="D18779" i="1"/>
  <c r="D18778" i="1"/>
  <c r="D18769" i="1"/>
  <c r="D18767" i="1"/>
  <c r="D18763" i="1"/>
  <c r="D18759" i="1"/>
  <c r="D18755" i="1"/>
  <c r="D18753" i="1"/>
  <c r="D18743" i="1"/>
  <c r="D18741" i="1"/>
  <c r="D18740" i="1"/>
  <c r="D18739" i="1"/>
  <c r="D18738" i="1"/>
  <c r="D18735" i="1"/>
  <c r="D18725" i="1"/>
  <c r="D18724" i="1"/>
  <c r="D18718" i="1"/>
  <c r="D18717" i="1"/>
  <c r="D18714" i="1"/>
  <c r="D18708" i="1"/>
  <c r="D18704" i="1"/>
  <c r="D18701" i="1"/>
  <c r="D18699" i="1"/>
  <c r="D18694" i="1"/>
  <c r="D18685" i="1"/>
  <c r="D18680" i="1"/>
  <c r="D18667" i="1"/>
  <c r="D18663" i="1"/>
  <c r="D18651" i="1"/>
  <c r="D18650" i="1"/>
  <c r="D18643" i="1"/>
  <c r="D18635" i="1"/>
  <c r="D18634" i="1"/>
  <c r="D18620" i="1"/>
  <c r="D18619" i="1"/>
  <c r="D18618" i="1"/>
  <c r="D18601" i="1"/>
  <c r="D18596" i="1"/>
  <c r="D18592" i="1"/>
  <c r="D18579" i="1"/>
  <c r="D18575" i="1"/>
  <c r="D18572" i="1"/>
  <c r="D18568" i="1"/>
  <c r="D18567" i="1"/>
  <c r="D18559" i="1"/>
  <c r="D18558" i="1"/>
  <c r="D18557" i="1"/>
  <c r="D18555" i="1"/>
  <c r="D18553" i="1"/>
  <c r="D18550" i="1"/>
  <c r="D18544" i="1"/>
  <c r="D18540" i="1"/>
  <c r="D18533" i="1"/>
  <c r="D18528" i="1"/>
  <c r="D18525" i="1"/>
  <c r="D18522" i="1"/>
  <c r="D18520" i="1"/>
  <c r="D18519" i="1"/>
  <c r="D18512" i="1"/>
  <c r="D18492" i="1"/>
  <c r="D18491" i="1"/>
  <c r="D18490" i="1"/>
  <c r="D18481" i="1"/>
  <c r="D18474" i="1"/>
  <c r="D18473" i="1"/>
  <c r="D18456" i="1"/>
  <c r="D18450" i="1"/>
  <c r="D18443" i="1"/>
  <c r="D18434" i="1"/>
  <c r="D18432" i="1"/>
  <c r="D18429" i="1"/>
  <c r="D18424" i="1"/>
  <c r="D18411" i="1"/>
  <c r="D18404" i="1"/>
  <c r="D18400" i="1"/>
  <c r="D18385" i="1"/>
  <c r="D18380" i="1"/>
  <c r="D18358" i="1"/>
  <c r="D18356" i="1"/>
  <c r="D18355" i="1"/>
  <c r="D18353" i="1"/>
  <c r="D18348" i="1"/>
  <c r="D18337" i="1"/>
  <c r="D18336" i="1"/>
  <c r="D18333" i="1"/>
  <c r="D18317" i="1"/>
  <c r="D18306" i="1"/>
  <c r="D18300" i="1"/>
  <c r="D18290" i="1"/>
  <c r="D18289" i="1"/>
  <c r="D18280" i="1"/>
  <c r="D18278" i="1"/>
  <c r="D18269" i="1"/>
  <c r="D18267" i="1"/>
  <c r="D18265" i="1"/>
  <c r="D18258" i="1"/>
  <c r="D18257" i="1"/>
  <c r="D18256" i="1"/>
  <c r="D18253" i="1"/>
  <c r="D18252" i="1"/>
  <c r="D18251" i="1"/>
  <c r="D18250" i="1"/>
  <c r="D18248" i="1"/>
  <c r="D18247" i="1"/>
  <c r="D18246" i="1"/>
  <c r="D18245" i="1"/>
  <c r="D18237" i="1"/>
  <c r="D18235" i="1"/>
  <c r="D18234" i="1"/>
  <c r="D18230" i="1"/>
  <c r="D18229" i="1"/>
  <c r="D18226" i="1"/>
  <c r="D18225" i="1"/>
  <c r="D18214" i="1"/>
  <c r="D18212" i="1"/>
  <c r="D18210" i="1"/>
  <c r="D18204" i="1"/>
  <c r="D18203" i="1"/>
  <c r="D18197" i="1"/>
  <c r="D18196" i="1"/>
  <c r="D18187" i="1"/>
  <c r="D18183" i="1"/>
  <c r="D18175" i="1"/>
  <c r="D18171" i="1"/>
  <c r="D18170" i="1"/>
  <c r="D18169" i="1"/>
  <c r="D18164" i="1"/>
  <c r="D18152" i="1"/>
  <c r="D18146" i="1"/>
  <c r="D18141" i="1"/>
  <c r="D18139" i="1"/>
  <c r="D18138" i="1"/>
  <c r="D18119" i="1"/>
  <c r="D18113" i="1"/>
  <c r="D18108" i="1"/>
  <c r="D18107" i="1"/>
  <c r="D18105" i="1"/>
  <c r="D18096" i="1"/>
  <c r="D18095" i="1"/>
  <c r="D18091" i="1"/>
  <c r="D18088" i="1"/>
  <c r="D18087" i="1"/>
  <c r="D18086" i="1"/>
  <c r="D18080" i="1"/>
  <c r="D18079" i="1"/>
  <c r="D18025" i="1"/>
  <c r="D18023" i="1"/>
  <c r="D18013" i="1"/>
  <c r="D18012" i="1"/>
  <c r="D18005" i="1"/>
  <c r="D18003" i="1"/>
  <c r="D17997" i="1"/>
  <c r="D17985" i="1"/>
  <c r="D17982" i="1"/>
  <c r="D17981" i="1"/>
  <c r="D17972" i="1"/>
  <c r="D17971" i="1"/>
  <c r="D17968" i="1"/>
  <c r="D17966" i="1"/>
  <c r="D17965" i="1"/>
  <c r="D17952" i="1"/>
  <c r="D17949" i="1"/>
  <c r="D17947" i="1"/>
  <c r="D17943" i="1"/>
  <c r="D17941" i="1"/>
  <c r="D17938" i="1"/>
  <c r="D17935" i="1"/>
  <c r="D17931" i="1"/>
  <c r="D17925" i="1"/>
  <c r="D17924" i="1"/>
  <c r="D17923" i="1"/>
  <c r="D17922" i="1"/>
  <c r="D17921" i="1"/>
  <c r="D17912" i="1"/>
  <c r="D17911" i="1"/>
  <c r="D17894" i="1"/>
  <c r="D17889" i="1"/>
  <c r="D17885" i="1"/>
  <c r="D17883" i="1"/>
  <c r="D17873" i="1"/>
  <c r="D17872" i="1"/>
  <c r="D17868" i="1"/>
  <c r="D17863" i="1"/>
  <c r="D17862" i="1"/>
  <c r="D17860" i="1"/>
  <c r="D17859" i="1"/>
  <c r="D17858" i="1"/>
  <c r="D17855" i="1"/>
  <c r="D17853" i="1"/>
  <c r="D17850" i="1"/>
  <c r="D17847" i="1"/>
  <c r="D17841" i="1"/>
  <c r="D17840" i="1"/>
  <c r="D17839" i="1"/>
  <c r="D17831" i="1"/>
  <c r="D17827" i="1"/>
  <c r="D17824" i="1"/>
  <c r="D17822" i="1"/>
  <c r="D17813" i="1"/>
  <c r="D17812" i="1"/>
  <c r="D17805" i="1"/>
  <c r="D17804" i="1"/>
  <c r="D17796" i="1"/>
  <c r="D17791" i="1"/>
  <c r="D17790" i="1"/>
  <c r="D17786" i="1"/>
  <c r="D17784" i="1"/>
  <c r="D17782" i="1"/>
  <c r="D17763" i="1"/>
  <c r="D17753" i="1"/>
  <c r="D17746" i="1"/>
  <c r="D17738" i="1"/>
  <c r="D17731" i="1"/>
  <c r="D17718" i="1"/>
  <c r="D17714" i="1"/>
  <c r="D17713" i="1"/>
  <c r="D17712" i="1"/>
  <c r="D17711" i="1"/>
  <c r="D17709" i="1"/>
  <c r="D17707" i="1"/>
  <c r="D17704" i="1"/>
  <c r="D17701" i="1"/>
  <c r="D17700" i="1"/>
  <c r="D17699" i="1"/>
  <c r="D17688" i="1"/>
  <c r="D17680" i="1"/>
  <c r="D17658" i="1"/>
  <c r="D17657" i="1"/>
  <c r="D17651" i="1"/>
  <c r="D17642" i="1"/>
  <c r="D17635" i="1"/>
  <c r="D17614" i="1"/>
  <c r="D17600" i="1"/>
  <c r="D17597" i="1"/>
  <c r="D17590" i="1"/>
  <c r="D17575" i="1"/>
  <c r="D17573" i="1"/>
  <c r="D17571" i="1"/>
  <c r="D17560" i="1"/>
  <c r="D17557" i="1"/>
  <c r="D17555" i="1"/>
  <c r="D17554" i="1"/>
  <c r="D17553" i="1"/>
  <c r="D17552" i="1"/>
  <c r="D17540" i="1"/>
  <c r="D17534" i="1"/>
  <c r="D17528" i="1"/>
  <c r="D17526" i="1"/>
  <c r="D17525" i="1"/>
  <c r="D17522" i="1"/>
  <c r="D17517" i="1"/>
  <c r="D17516" i="1"/>
  <c r="D17509" i="1"/>
  <c r="D17506" i="1"/>
  <c r="D17505" i="1"/>
  <c r="D17502" i="1"/>
  <c r="D17501" i="1"/>
  <c r="D17500" i="1"/>
  <c r="D17495" i="1"/>
  <c r="D17490" i="1"/>
  <c r="D17485" i="1"/>
  <c r="D17474" i="1"/>
  <c r="D17473" i="1"/>
  <c r="D17466" i="1"/>
  <c r="D17460" i="1"/>
  <c r="D17459" i="1"/>
  <c r="D17454" i="1"/>
  <c r="D17452" i="1"/>
  <c r="D17443" i="1"/>
  <c r="D17435" i="1"/>
  <c r="D17431" i="1"/>
  <c r="D17428" i="1"/>
  <c r="D17427" i="1"/>
  <c r="D17424" i="1"/>
  <c r="D17423" i="1"/>
  <c r="D17421" i="1"/>
  <c r="D17416" i="1"/>
  <c r="D17406" i="1"/>
  <c r="D17393" i="1"/>
  <c r="D17392" i="1"/>
  <c r="D17390" i="1"/>
  <c r="D17387" i="1"/>
  <c r="D17376" i="1"/>
  <c r="D17374" i="1"/>
  <c r="D17367" i="1"/>
  <c r="D17359" i="1"/>
  <c r="D17345" i="1"/>
  <c r="D17338" i="1"/>
  <c r="D17337" i="1"/>
  <c r="D17336" i="1"/>
  <c r="D17334" i="1"/>
  <c r="D17332" i="1"/>
  <c r="D17331" i="1"/>
  <c r="D17330" i="1"/>
  <c r="D17329" i="1"/>
  <c r="D17317" i="1"/>
  <c r="D17306" i="1"/>
  <c r="D17305" i="1"/>
  <c r="D17299" i="1"/>
  <c r="D17295" i="1"/>
  <c r="D17294" i="1"/>
  <c r="D17292" i="1"/>
  <c r="D17287" i="1"/>
  <c r="D17276" i="1"/>
  <c r="D17267" i="1"/>
  <c r="D17266" i="1"/>
  <c r="D17252" i="1"/>
  <c r="D17251" i="1"/>
  <c r="D17250" i="1"/>
  <c r="D17249" i="1"/>
  <c r="D17248" i="1"/>
  <c r="D17244" i="1"/>
  <c r="D17243" i="1"/>
  <c r="D17231" i="1"/>
  <c r="D17218" i="1"/>
  <c r="D17216" i="1"/>
  <c r="D17213" i="1"/>
  <c r="D17212" i="1"/>
  <c r="D17211" i="1"/>
  <c r="D17210" i="1"/>
  <c r="D17207" i="1"/>
  <c r="D17206" i="1"/>
  <c r="D17205" i="1"/>
  <c r="D17185" i="1"/>
  <c r="D17170" i="1"/>
  <c r="D17169" i="1"/>
  <c r="D17167" i="1"/>
  <c r="D17164" i="1"/>
  <c r="D17163" i="1"/>
  <c r="D17150" i="1"/>
  <c r="D17147" i="1"/>
  <c r="D17126" i="1"/>
  <c r="D17117" i="1"/>
  <c r="D17114" i="1"/>
  <c r="D17112" i="1"/>
  <c r="D17109" i="1"/>
  <c r="D17104" i="1"/>
  <c r="D17101" i="1"/>
  <c r="D17094" i="1"/>
  <c r="D17081" i="1"/>
  <c r="D17080" i="1"/>
  <c r="D17074" i="1"/>
  <c r="D17070" i="1"/>
  <c r="D17056" i="1"/>
  <c r="D17055" i="1"/>
  <c r="D17054" i="1"/>
  <c r="D17053" i="1"/>
  <c r="D17046" i="1"/>
  <c r="D17033" i="1"/>
  <c r="D17032" i="1"/>
  <c r="D17028" i="1"/>
  <c r="D17027" i="1"/>
  <c r="D17026" i="1"/>
  <c r="D17023" i="1"/>
  <c r="D17022" i="1"/>
  <c r="D17020" i="1"/>
  <c r="D17017" i="1"/>
  <c r="D17016" i="1"/>
  <c r="D17015" i="1"/>
  <c r="D17009" i="1"/>
  <c r="D17001" i="1"/>
  <c r="D16996" i="1"/>
  <c r="D16980" i="1"/>
  <c r="D16979" i="1"/>
  <c r="D16978" i="1"/>
  <c r="D16977" i="1"/>
  <c r="D16969" i="1"/>
  <c r="D16956" i="1"/>
  <c r="D16950" i="1"/>
  <c r="D16946" i="1"/>
  <c r="D16936" i="1"/>
  <c r="D16930" i="1"/>
  <c r="D16923" i="1"/>
  <c r="D16920" i="1"/>
  <c r="D16917" i="1"/>
  <c r="D16914" i="1"/>
  <c r="D16909" i="1"/>
  <c r="D16908" i="1"/>
  <c r="D16906" i="1"/>
  <c r="D16904" i="1"/>
  <c r="D16903" i="1"/>
  <c r="D16901" i="1"/>
  <c r="D16887" i="1"/>
  <c r="D16886" i="1"/>
  <c r="D16884" i="1"/>
  <c r="D16880" i="1"/>
  <c r="D16877" i="1"/>
  <c r="D16875" i="1"/>
  <c r="D16873" i="1"/>
  <c r="D16868" i="1"/>
  <c r="D16864" i="1"/>
  <c r="D16859" i="1"/>
  <c r="D16854" i="1"/>
  <c r="D16853" i="1"/>
  <c r="D16852" i="1"/>
  <c r="D16840" i="1"/>
  <c r="D16836" i="1"/>
  <c r="D16835" i="1"/>
  <c r="D16833" i="1"/>
  <c r="D16824" i="1"/>
  <c r="D16816" i="1"/>
  <c r="D16815" i="1"/>
  <c r="D16812" i="1"/>
  <c r="D16800" i="1"/>
  <c r="D16799" i="1"/>
  <c r="D16785" i="1"/>
  <c r="D16767" i="1"/>
  <c r="D16763" i="1"/>
  <c r="D16749" i="1"/>
  <c r="D16745" i="1"/>
  <c r="D16712" i="1"/>
  <c r="D16711" i="1"/>
  <c r="D16708" i="1"/>
  <c r="D16707" i="1"/>
  <c r="D16706" i="1"/>
  <c r="D16703" i="1"/>
  <c r="D16700" i="1"/>
  <c r="D16698" i="1"/>
  <c r="D16688" i="1"/>
  <c r="D16687" i="1"/>
  <c r="D16685" i="1"/>
  <c r="D16681" i="1"/>
  <c r="D16680" i="1"/>
  <c r="D16674" i="1"/>
  <c r="D16661" i="1"/>
  <c r="D16656" i="1"/>
  <c r="D16655" i="1"/>
  <c r="D16650" i="1"/>
  <c r="D16645" i="1"/>
  <c r="D16640" i="1"/>
  <c r="D16637" i="1"/>
  <c r="D16631" i="1"/>
  <c r="D16627" i="1"/>
  <c r="D16624" i="1"/>
  <c r="D16619" i="1"/>
  <c r="D16617" i="1"/>
  <c r="D16608" i="1"/>
  <c r="D16601" i="1"/>
  <c r="D16600" i="1"/>
  <c r="D16599" i="1"/>
  <c r="D16590" i="1"/>
  <c r="D16587" i="1"/>
  <c r="D16586" i="1"/>
  <c r="D16573" i="1"/>
  <c r="D16560" i="1"/>
  <c r="D16559" i="1"/>
  <c r="D16554" i="1"/>
  <c r="D16543" i="1"/>
  <c r="D16542" i="1"/>
  <c r="D16534" i="1"/>
  <c r="D16533" i="1"/>
  <c r="D16532" i="1"/>
  <c r="D16528" i="1"/>
  <c r="D16527" i="1"/>
  <c r="D16526" i="1"/>
  <c r="D16525" i="1"/>
  <c r="D16524" i="1"/>
  <c r="D16518" i="1"/>
  <c r="D16502" i="1"/>
  <c r="D16496" i="1"/>
  <c r="D16494" i="1"/>
  <c r="D16493" i="1"/>
  <c r="D16490" i="1"/>
  <c r="D16482" i="1"/>
  <c r="D16466" i="1"/>
  <c r="D16465" i="1"/>
  <c r="D16452" i="1"/>
  <c r="D16451" i="1"/>
  <c r="D16447" i="1"/>
  <c r="D16446" i="1"/>
  <c r="D16441" i="1"/>
  <c r="D16438" i="1"/>
  <c r="D16437" i="1"/>
  <c r="D16436" i="1"/>
  <c r="D16418" i="1"/>
  <c r="D16411" i="1"/>
  <c r="D16406" i="1"/>
  <c r="D16399" i="1"/>
  <c r="D16396" i="1"/>
  <c r="D16394" i="1"/>
  <c r="D16393" i="1"/>
  <c r="D16390" i="1"/>
  <c r="D16368" i="1"/>
  <c r="D16366" i="1"/>
  <c r="D16364" i="1"/>
  <c r="D16363" i="1"/>
  <c r="D16360" i="1"/>
  <c r="D16355" i="1"/>
  <c r="D16354" i="1"/>
  <c r="D16350" i="1"/>
  <c r="D16348" i="1"/>
  <c r="D16346" i="1"/>
  <c r="D16344" i="1"/>
  <c r="D16343" i="1"/>
  <c r="D16341" i="1"/>
  <c r="D16340" i="1"/>
  <c r="D16339" i="1"/>
  <c r="D16333" i="1"/>
  <c r="D16329" i="1"/>
  <c r="D16327" i="1"/>
  <c r="D16324" i="1"/>
  <c r="D16323" i="1"/>
  <c r="D16317" i="1"/>
  <c r="D16311" i="1"/>
  <c r="D16307" i="1"/>
  <c r="D16302" i="1"/>
  <c r="D16287" i="1"/>
  <c r="D16286" i="1"/>
  <c r="D16282" i="1"/>
  <c r="D16280" i="1"/>
  <c r="D16275" i="1"/>
  <c r="D16272" i="1"/>
  <c r="D16266" i="1"/>
  <c r="D16264" i="1"/>
  <c r="D16262" i="1"/>
  <c r="D16258" i="1"/>
  <c r="D16255" i="1"/>
  <c r="D16254" i="1"/>
  <c r="D16253" i="1"/>
  <c r="D16252" i="1"/>
  <c r="D16246" i="1"/>
  <c r="D16229" i="1"/>
  <c r="D16228" i="1"/>
  <c r="D16223" i="1"/>
  <c r="D16221" i="1"/>
  <c r="D16219" i="1"/>
  <c r="D16210" i="1"/>
  <c r="D16200" i="1"/>
  <c r="D16197" i="1"/>
  <c r="D16196" i="1"/>
  <c r="D16195" i="1"/>
  <c r="D16192" i="1"/>
  <c r="D16188" i="1"/>
  <c r="D16186" i="1"/>
  <c r="D16180" i="1"/>
  <c r="D16172" i="1"/>
  <c r="D16171" i="1"/>
  <c r="D16168" i="1"/>
  <c r="D16167" i="1"/>
  <c r="D16165" i="1"/>
  <c r="D16163" i="1"/>
  <c r="D16152" i="1"/>
  <c r="D16150" i="1"/>
  <c r="D16149" i="1"/>
  <c r="D16145" i="1"/>
  <c r="D16144" i="1"/>
  <c r="D16143" i="1"/>
  <c r="D16141" i="1"/>
  <c r="D16134" i="1"/>
  <c r="D16131" i="1"/>
  <c r="D16130" i="1"/>
  <c r="D16129" i="1"/>
  <c r="D16126" i="1"/>
  <c r="D16124" i="1"/>
  <c r="D16123" i="1"/>
  <c r="D16122" i="1"/>
  <c r="D16120" i="1"/>
  <c r="D16119" i="1"/>
  <c r="D16116" i="1"/>
  <c r="D16115" i="1"/>
  <c r="D16114" i="1"/>
  <c r="D16100" i="1"/>
  <c r="D16095" i="1"/>
  <c r="D16094" i="1"/>
  <c r="D16093" i="1"/>
  <c r="D16086" i="1"/>
  <c r="D16085" i="1"/>
  <c r="D16082" i="1"/>
  <c r="D16077" i="1"/>
  <c r="D16073" i="1"/>
  <c r="D16070" i="1"/>
  <c r="D16069" i="1"/>
  <c r="D16068" i="1"/>
  <c r="D16058" i="1"/>
  <c r="D16057" i="1"/>
  <c r="D16056" i="1"/>
  <c r="D16051" i="1"/>
  <c r="D16047" i="1"/>
  <c r="D16046" i="1"/>
  <c r="D16045" i="1"/>
  <c r="D16033" i="1"/>
  <c r="D16031" i="1"/>
  <c r="D16030" i="1"/>
  <c r="D16029" i="1"/>
  <c r="D16028" i="1"/>
  <c r="D16026" i="1"/>
  <c r="D16025" i="1"/>
  <c r="D16012" i="1"/>
  <c r="D16010" i="1"/>
  <c r="D16004" i="1"/>
  <c r="D16002" i="1"/>
  <c r="D16001" i="1"/>
  <c r="D15997" i="1"/>
  <c r="D15990" i="1"/>
  <c r="D15988" i="1"/>
  <c r="D15984" i="1"/>
  <c r="D15982" i="1"/>
  <c r="D15973" i="1"/>
  <c r="D15972" i="1"/>
  <c r="D15971" i="1"/>
  <c r="D15958" i="1"/>
  <c r="D15938" i="1"/>
  <c r="D15927" i="1"/>
  <c r="D15924" i="1"/>
  <c r="D15923" i="1"/>
  <c r="D15922" i="1"/>
  <c r="D15921" i="1"/>
  <c r="D15912" i="1"/>
  <c r="D15910" i="1"/>
  <c r="D15906" i="1"/>
  <c r="D15905" i="1"/>
  <c r="D15902" i="1"/>
  <c r="D15901" i="1"/>
  <c r="D15888" i="1"/>
  <c r="D15882" i="1"/>
  <c r="D15875" i="1"/>
  <c r="D15867" i="1"/>
  <c r="D15866" i="1"/>
  <c r="D15864" i="1"/>
  <c r="D15859" i="1"/>
  <c r="D15836" i="1"/>
  <c r="D15835" i="1"/>
  <c r="D15830" i="1"/>
  <c r="D15824" i="1"/>
  <c r="D15822" i="1"/>
  <c r="D15820" i="1"/>
  <c r="D15819" i="1"/>
  <c r="D15818" i="1"/>
  <c r="D15815" i="1"/>
  <c r="D15809" i="1"/>
  <c r="D15808" i="1"/>
  <c r="D15807" i="1"/>
  <c r="D15799" i="1"/>
  <c r="D15798" i="1"/>
  <c r="D15795" i="1"/>
  <c r="D15777" i="1"/>
  <c r="D15756" i="1"/>
  <c r="D15755" i="1"/>
  <c r="D15744" i="1"/>
  <c r="D15734" i="1"/>
  <c r="D15732" i="1"/>
  <c r="D15730" i="1"/>
  <c r="D15725" i="1"/>
  <c r="D15724" i="1"/>
  <c r="D15723" i="1"/>
  <c r="D15722" i="1"/>
  <c r="D15719" i="1"/>
  <c r="D15717" i="1"/>
  <c r="D15713" i="1"/>
  <c r="D15709" i="1"/>
  <c r="D15708" i="1"/>
  <c r="D15706" i="1"/>
  <c r="D15705" i="1"/>
  <c r="D15703" i="1"/>
  <c r="D15701" i="1"/>
  <c r="D15679" i="1"/>
  <c r="D15675" i="1"/>
  <c r="D15673" i="1"/>
  <c r="D15672" i="1"/>
  <c r="D15663" i="1"/>
  <c r="D15660" i="1"/>
  <c r="D15659" i="1"/>
  <c r="D15656" i="1"/>
  <c r="D15653" i="1"/>
  <c r="D15651" i="1"/>
  <c r="D15650" i="1"/>
  <c r="D15644" i="1"/>
  <c r="D15640" i="1"/>
  <c r="D15637" i="1"/>
  <c r="D15624" i="1"/>
  <c r="D15623" i="1"/>
  <c r="D15605" i="1"/>
  <c r="D15600" i="1"/>
  <c r="D15595" i="1"/>
  <c r="D15592" i="1"/>
  <c r="D15590" i="1"/>
  <c r="D15586" i="1"/>
  <c r="D15585" i="1"/>
  <c r="D15572" i="1"/>
  <c r="D15567" i="1"/>
  <c r="D15565" i="1"/>
  <c r="D15564" i="1"/>
  <c r="D15561" i="1"/>
  <c r="D15546" i="1"/>
  <c r="D15532" i="1"/>
  <c r="D15528" i="1"/>
  <c r="D15527" i="1"/>
  <c r="D15525" i="1"/>
  <c r="D15502" i="1"/>
  <c r="D15501" i="1"/>
  <c r="D15500" i="1"/>
  <c r="D15498" i="1"/>
  <c r="D15497" i="1"/>
  <c r="D15490" i="1"/>
  <c r="D15484" i="1"/>
  <c r="D15481" i="1"/>
  <c r="D15467" i="1"/>
  <c r="D15460" i="1"/>
  <c r="D15447" i="1"/>
  <c r="D15445" i="1"/>
  <c r="D15436" i="1"/>
  <c r="D15434" i="1"/>
  <c r="D15433" i="1"/>
  <c r="D15422" i="1"/>
  <c r="D15413" i="1"/>
  <c r="D15412" i="1"/>
  <c r="D15403" i="1"/>
  <c r="D15400" i="1"/>
  <c r="D15397" i="1"/>
  <c r="D15380" i="1"/>
  <c r="D15371" i="1"/>
  <c r="D15368" i="1"/>
  <c r="D15359" i="1"/>
  <c r="D15358" i="1"/>
  <c r="D15354" i="1"/>
  <c r="D15347" i="1"/>
  <c r="D15346" i="1"/>
  <c r="D15340" i="1"/>
  <c r="D15335" i="1"/>
  <c r="D15333" i="1"/>
  <c r="D15323" i="1"/>
  <c r="D15318" i="1"/>
  <c r="D15317" i="1"/>
  <c r="D15313" i="1"/>
  <c r="D15309" i="1"/>
  <c r="D15307" i="1"/>
  <c r="D15290" i="1"/>
  <c r="D15289" i="1"/>
  <c r="D15277" i="1"/>
  <c r="D15273" i="1"/>
  <c r="D15269" i="1"/>
  <c r="D15268" i="1"/>
  <c r="D15267" i="1"/>
  <c r="D15266" i="1"/>
  <c r="D15252" i="1"/>
  <c r="D15251" i="1"/>
  <c r="D15249" i="1"/>
  <c r="D15241" i="1"/>
  <c r="D15240" i="1"/>
  <c r="D15237" i="1"/>
  <c r="D15234" i="1"/>
  <c r="D15219" i="1"/>
  <c r="D15217" i="1"/>
  <c r="D15203" i="1"/>
  <c r="D15201" i="1"/>
  <c r="D15200" i="1"/>
  <c r="D15199" i="1"/>
  <c r="D15198" i="1"/>
  <c r="D15197" i="1"/>
  <c r="D15196" i="1"/>
  <c r="D15195" i="1"/>
  <c r="D15190" i="1"/>
  <c r="D15189" i="1"/>
  <c r="D15186" i="1"/>
  <c r="D15185" i="1"/>
  <c r="D15180" i="1"/>
  <c r="D15178" i="1"/>
  <c r="D15167" i="1"/>
  <c r="D15166" i="1"/>
  <c r="D15165" i="1"/>
  <c r="D15162" i="1"/>
  <c r="D15161" i="1"/>
  <c r="D15156" i="1"/>
  <c r="D15143" i="1"/>
  <c r="D15137" i="1"/>
  <c r="D15133" i="1"/>
  <c r="D15128" i="1"/>
  <c r="D15126" i="1"/>
  <c r="D15124" i="1"/>
  <c r="D15123" i="1"/>
  <c r="D15121" i="1"/>
  <c r="D15114" i="1"/>
  <c r="D15108" i="1"/>
  <c r="D15095" i="1"/>
  <c r="D15094" i="1"/>
  <c r="D15081" i="1"/>
  <c r="D15078" i="1"/>
  <c r="D15077" i="1"/>
  <c r="D15073" i="1"/>
  <c r="D15070" i="1"/>
  <c r="D15063" i="1"/>
  <c r="D15052" i="1"/>
  <c r="D15040" i="1"/>
  <c r="D15038" i="1"/>
  <c r="D15029" i="1"/>
  <c r="D15028" i="1"/>
  <c r="D15027" i="1"/>
  <c r="D15026" i="1"/>
  <c r="D15025" i="1"/>
  <c r="D15024" i="1"/>
  <c r="D15017" i="1"/>
  <c r="D15004" i="1"/>
  <c r="D15003" i="1"/>
  <c r="D15002" i="1"/>
  <c r="D15001" i="1"/>
  <c r="D15000" i="1"/>
  <c r="D14999" i="1"/>
  <c r="D14979" i="1"/>
  <c r="D14978" i="1"/>
  <c r="D14975" i="1"/>
  <c r="D14971" i="1"/>
  <c r="D14968" i="1"/>
  <c r="D14963" i="1"/>
  <c r="D14962" i="1"/>
  <c r="D14961" i="1"/>
  <c r="D14958" i="1"/>
  <c r="D14957" i="1"/>
  <c r="D14934" i="1"/>
  <c r="D14926" i="1"/>
  <c r="D14925" i="1"/>
  <c r="D14924" i="1"/>
  <c r="D14919" i="1"/>
  <c r="D14918" i="1"/>
  <c r="D14907" i="1"/>
  <c r="D14906" i="1"/>
  <c r="D14905" i="1"/>
  <c r="D14899" i="1"/>
  <c r="D14894" i="1"/>
  <c r="D14893" i="1"/>
  <c r="D14892" i="1"/>
  <c r="D14877" i="1"/>
  <c r="D14873" i="1"/>
  <c r="D14872" i="1"/>
  <c r="D14869" i="1"/>
  <c r="D14868" i="1"/>
  <c r="D14859" i="1"/>
  <c r="D14853" i="1"/>
  <c r="D14852" i="1"/>
  <c r="D14843" i="1"/>
  <c r="D14842" i="1"/>
  <c r="D14840" i="1"/>
  <c r="D14837" i="1"/>
  <c r="D14834" i="1"/>
  <c r="D14833" i="1"/>
  <c r="D14825" i="1"/>
  <c r="D14822" i="1"/>
  <c r="D14815" i="1"/>
  <c r="D14805" i="1"/>
  <c r="D14797" i="1"/>
  <c r="D14796" i="1"/>
  <c r="D14790" i="1"/>
  <c r="D14789" i="1"/>
  <c r="D14786" i="1"/>
  <c r="D14777" i="1"/>
  <c r="D14775" i="1"/>
  <c r="D14774" i="1"/>
  <c r="D14767" i="1"/>
  <c r="D14765" i="1"/>
  <c r="D14764" i="1"/>
  <c r="D14763" i="1"/>
  <c r="D14747" i="1"/>
  <c r="D14719" i="1"/>
  <c r="D14702" i="1"/>
  <c r="D14701" i="1"/>
  <c r="D14693" i="1"/>
  <c r="D14685" i="1"/>
  <c r="D14675" i="1"/>
  <c r="D14665" i="1"/>
  <c r="D14662" i="1"/>
  <c r="D14661" i="1"/>
  <c r="D14660" i="1"/>
  <c r="D14659" i="1"/>
  <c r="D14657" i="1"/>
  <c r="D14629" i="1"/>
  <c r="D14626" i="1"/>
  <c r="D14604" i="1"/>
  <c r="D14603" i="1"/>
  <c r="D14590" i="1"/>
  <c r="D14589" i="1"/>
  <c r="D14587" i="1"/>
  <c r="D14586" i="1"/>
  <c r="D14577" i="1"/>
  <c r="D14576" i="1"/>
  <c r="D14575" i="1"/>
  <c r="D14573" i="1"/>
  <c r="D14568" i="1"/>
  <c r="D14563" i="1"/>
  <c r="D14562" i="1"/>
  <c r="D14554" i="1"/>
  <c r="D14535" i="1"/>
  <c r="D14533" i="1"/>
  <c r="D14528" i="1"/>
  <c r="D14523" i="1"/>
  <c r="D14522" i="1"/>
  <c r="D14516" i="1"/>
  <c r="D14515" i="1"/>
  <c r="D14508" i="1"/>
  <c r="D14506" i="1"/>
  <c r="D14491" i="1"/>
  <c r="D14483" i="1"/>
  <c r="D14479" i="1"/>
  <c r="D14472" i="1"/>
  <c r="D14450" i="1"/>
  <c r="D14449" i="1"/>
  <c r="D14443" i="1"/>
  <c r="D14429" i="1"/>
  <c r="D14422" i="1"/>
  <c r="D14405" i="1"/>
  <c r="D14404" i="1"/>
  <c r="D14403" i="1"/>
  <c r="D14402" i="1"/>
  <c r="D14400" i="1"/>
  <c r="D14396" i="1"/>
  <c r="D14392" i="1"/>
  <c r="D14386" i="1"/>
  <c r="D14385" i="1"/>
  <c r="D14376" i="1"/>
  <c r="D14362" i="1"/>
  <c r="D14361" i="1"/>
  <c r="D14359" i="1"/>
  <c r="D14352" i="1"/>
  <c r="D14351" i="1"/>
  <c r="D14350" i="1"/>
  <c r="D14342" i="1"/>
  <c r="D14339" i="1"/>
  <c r="D14331" i="1"/>
  <c r="D14323" i="1"/>
  <c r="D14321" i="1"/>
  <c r="D14315" i="1"/>
  <c r="D14314" i="1"/>
  <c r="D14312" i="1"/>
  <c r="D14286" i="1"/>
  <c r="D14283" i="1"/>
  <c r="D14274" i="1"/>
  <c r="D14272" i="1"/>
  <c r="D14264" i="1"/>
  <c r="D14263" i="1"/>
  <c r="D14261" i="1"/>
  <c r="D14260" i="1"/>
  <c r="D14252" i="1"/>
  <c r="D14249" i="1"/>
  <c r="D14248" i="1"/>
  <c r="D14247" i="1"/>
  <c r="D14234" i="1"/>
  <c r="D14231" i="1"/>
  <c r="D14228" i="1"/>
  <c r="D14227" i="1"/>
  <c r="D14224" i="1"/>
  <c r="D14221" i="1"/>
  <c r="D14219" i="1"/>
  <c r="D14216" i="1"/>
  <c r="D14214" i="1"/>
  <c r="D14213" i="1"/>
  <c r="D14212" i="1"/>
  <c r="D14211" i="1"/>
  <c r="D14210" i="1"/>
  <c r="D14208" i="1"/>
  <c r="D14201" i="1"/>
  <c r="D14200" i="1"/>
  <c r="D14198" i="1"/>
  <c r="D14196" i="1"/>
  <c r="D14191" i="1"/>
  <c r="D14180" i="1"/>
  <c r="D14161" i="1"/>
  <c r="D14156" i="1"/>
  <c r="D14155" i="1"/>
  <c r="D14154" i="1"/>
  <c r="D14142" i="1"/>
  <c r="D14126" i="1"/>
  <c r="D14123" i="1"/>
  <c r="D14118" i="1"/>
  <c r="D14117" i="1"/>
  <c r="D14115" i="1"/>
  <c r="D14113" i="1"/>
  <c r="D14112" i="1"/>
  <c r="D14093" i="1"/>
  <c r="D14091" i="1"/>
  <c r="D14083" i="1"/>
  <c r="D14081" i="1"/>
  <c r="D14080" i="1"/>
  <c r="D14077" i="1"/>
  <c r="D14074" i="1"/>
  <c r="D14069" i="1"/>
  <c r="D14064" i="1"/>
  <c r="D14058" i="1"/>
  <c r="D14047" i="1"/>
  <c r="D14046" i="1"/>
  <c r="D14036" i="1"/>
  <c r="D14035" i="1"/>
  <c r="D14034" i="1"/>
  <c r="D14033" i="1"/>
  <c r="D14032" i="1"/>
  <c r="D14030" i="1"/>
  <c r="D14029" i="1"/>
  <c r="D14020" i="1"/>
  <c r="D14019" i="1"/>
  <c r="D14011" i="1"/>
  <c r="D14010" i="1"/>
  <c r="D14004" i="1"/>
  <c r="D14000" i="1"/>
  <c r="D13992" i="1"/>
  <c r="D13986" i="1"/>
  <c r="D13984" i="1"/>
  <c r="D13982" i="1"/>
  <c r="D13967" i="1"/>
  <c r="D13966" i="1"/>
  <c r="D13965" i="1"/>
  <c r="D13964" i="1"/>
  <c r="D13963" i="1"/>
  <c r="D13956" i="1"/>
  <c r="D13954" i="1"/>
  <c r="D13949" i="1"/>
  <c r="D13945" i="1"/>
  <c r="D13944" i="1"/>
  <c r="D13939" i="1"/>
  <c r="D13933" i="1"/>
  <c r="D13932" i="1"/>
  <c r="D13931" i="1"/>
  <c r="D13925" i="1"/>
  <c r="D13919" i="1"/>
  <c r="D13916" i="1"/>
  <c r="D13903" i="1"/>
  <c r="D13902" i="1"/>
  <c r="D13901" i="1"/>
  <c r="D13890" i="1"/>
  <c r="D13889" i="1"/>
  <c r="D13882" i="1"/>
  <c r="D13874" i="1"/>
  <c r="D13870" i="1"/>
  <c r="D13868" i="1"/>
  <c r="D13865" i="1"/>
  <c r="D13859" i="1"/>
  <c r="D13855" i="1"/>
  <c r="D13852" i="1"/>
  <c r="D13851" i="1"/>
  <c r="D13846" i="1"/>
  <c r="D13818" i="1"/>
  <c r="D13801" i="1"/>
  <c r="D13796" i="1"/>
  <c r="D13791" i="1"/>
  <c r="D13783" i="1"/>
  <c r="D13766" i="1"/>
  <c r="D13765" i="1"/>
  <c r="D13763" i="1"/>
  <c r="D13758" i="1"/>
  <c r="D13757" i="1"/>
  <c r="D13756" i="1"/>
  <c r="D13742" i="1"/>
  <c r="D13740" i="1"/>
  <c r="D13721" i="1"/>
  <c r="D13720" i="1"/>
  <c r="D13719" i="1"/>
  <c r="D13715" i="1"/>
  <c r="D13707" i="1"/>
  <c r="D13697" i="1"/>
  <c r="D13695" i="1"/>
  <c r="D13688" i="1"/>
  <c r="D13686" i="1"/>
  <c r="D13682" i="1"/>
  <c r="D13681" i="1"/>
  <c r="D13680" i="1"/>
  <c r="D13679" i="1"/>
  <c r="D13678" i="1"/>
  <c r="D13677" i="1"/>
  <c r="D13673" i="1"/>
  <c r="D13664" i="1"/>
  <c r="D13663" i="1"/>
  <c r="D13662" i="1"/>
  <c r="D13659" i="1"/>
  <c r="D13658" i="1"/>
  <c r="D13655" i="1"/>
  <c r="D13653" i="1"/>
  <c r="D13652" i="1"/>
  <c r="D13651" i="1"/>
  <c r="D13649" i="1"/>
  <c r="D13644" i="1"/>
  <c r="D13627" i="1"/>
  <c r="D13625" i="1"/>
  <c r="D13618" i="1"/>
  <c r="D13617" i="1"/>
  <c r="D13616" i="1"/>
  <c r="D13615" i="1"/>
  <c r="D13603" i="1"/>
  <c r="D13600" i="1"/>
  <c r="D13595" i="1"/>
  <c r="D13592" i="1"/>
  <c r="D13584" i="1"/>
  <c r="D13583" i="1"/>
  <c r="D13582" i="1"/>
  <c r="D13577" i="1"/>
  <c r="D13575" i="1"/>
  <c r="D13574" i="1"/>
  <c r="D13567" i="1"/>
  <c r="D13558" i="1"/>
  <c r="D13557" i="1"/>
  <c r="D13552" i="1"/>
  <c r="D13549" i="1"/>
  <c r="D13548" i="1"/>
  <c r="D13544" i="1"/>
  <c r="D13537" i="1"/>
  <c r="D13518" i="1"/>
  <c r="D13514" i="1"/>
  <c r="D13512" i="1"/>
  <c r="D13508" i="1"/>
  <c r="D13507" i="1"/>
  <c r="D13506" i="1"/>
  <c r="D13505" i="1"/>
  <c r="D13499" i="1"/>
  <c r="D13491" i="1"/>
  <c r="D13490" i="1"/>
  <c r="D13480" i="1"/>
  <c r="D13464" i="1"/>
  <c r="D13461" i="1"/>
  <c r="D13457" i="1"/>
  <c r="D13455" i="1"/>
  <c r="D13447" i="1"/>
  <c r="D13446" i="1"/>
  <c r="D13443" i="1"/>
  <c r="D13442" i="1"/>
  <c r="D13441" i="1"/>
  <c r="D13435" i="1"/>
  <c r="D13429" i="1"/>
  <c r="D13418" i="1"/>
  <c r="D13417" i="1"/>
  <c r="D13392" i="1"/>
  <c r="D13390" i="1"/>
  <c r="D13389" i="1"/>
  <c r="D13388" i="1"/>
  <c r="D13387" i="1"/>
  <c r="D13382" i="1"/>
  <c r="D13369" i="1"/>
  <c r="D13365" i="1"/>
  <c r="D13357" i="1"/>
  <c r="D13347" i="1"/>
  <c r="D13343" i="1"/>
  <c r="D13342" i="1"/>
  <c r="D13340" i="1"/>
  <c r="D13338" i="1"/>
  <c r="D13336" i="1"/>
  <c r="D13331" i="1"/>
  <c r="D13328" i="1"/>
  <c r="D13320" i="1"/>
  <c r="D13319" i="1"/>
  <c r="D13318" i="1"/>
  <c r="D13316" i="1"/>
  <c r="D13315" i="1"/>
  <c r="D13304" i="1"/>
  <c r="D13299" i="1"/>
  <c r="D13297" i="1"/>
  <c r="D13291" i="1"/>
  <c r="D13290" i="1"/>
  <c r="D13283" i="1"/>
  <c r="D13276" i="1"/>
  <c r="D13273" i="1"/>
  <c r="D13270" i="1"/>
  <c r="D13261" i="1"/>
  <c r="D13260" i="1"/>
  <c r="D13258" i="1"/>
  <c r="D13250" i="1"/>
  <c r="D13246" i="1"/>
  <c r="D13231" i="1"/>
  <c r="D13227" i="1"/>
  <c r="D13217" i="1"/>
  <c r="D13215" i="1"/>
  <c r="D13214" i="1"/>
  <c r="D13207" i="1"/>
  <c r="D13199" i="1"/>
  <c r="D13196" i="1"/>
  <c r="D13194" i="1"/>
  <c r="D13190" i="1"/>
  <c r="D13189" i="1"/>
  <c r="D13186" i="1"/>
  <c r="D13171" i="1"/>
  <c r="D13167" i="1"/>
  <c r="D13164" i="1"/>
  <c r="D13162" i="1"/>
  <c r="D13160" i="1"/>
  <c r="D13155" i="1"/>
  <c r="D13154" i="1"/>
  <c r="D13151" i="1"/>
  <c r="D13148" i="1"/>
  <c r="D13139" i="1"/>
  <c r="D13135" i="1"/>
  <c r="D13125" i="1"/>
  <c r="D13124" i="1"/>
  <c r="D13118" i="1"/>
  <c r="D13113" i="1"/>
  <c r="D13110" i="1"/>
  <c r="D13099" i="1"/>
  <c r="D13087" i="1"/>
  <c r="D13086" i="1"/>
  <c r="D13085" i="1"/>
  <c r="D13084" i="1"/>
  <c r="D13082" i="1"/>
  <c r="D13081" i="1"/>
  <c r="D13072" i="1"/>
  <c r="D13071" i="1"/>
  <c r="D13058" i="1"/>
  <c r="D13057" i="1"/>
  <c r="D13056" i="1"/>
  <c r="D13055" i="1"/>
  <c r="D13054" i="1"/>
  <c r="D13050" i="1"/>
  <c r="D13041" i="1"/>
  <c r="D13040" i="1"/>
  <c r="D13038" i="1"/>
  <c r="D13037" i="1"/>
  <c r="D13036" i="1"/>
  <c r="D13034" i="1"/>
  <c r="D13031" i="1"/>
  <c r="D13030" i="1"/>
  <c r="D13016" i="1"/>
  <c r="D13000" i="1"/>
  <c r="D12984" i="1"/>
  <c r="D12982" i="1"/>
  <c r="D12980" i="1"/>
  <c r="D12979" i="1"/>
  <c r="D12975" i="1"/>
  <c r="D12967" i="1"/>
  <c r="D12958" i="1"/>
  <c r="D12957" i="1"/>
  <c r="D12953" i="1"/>
  <c r="D12950" i="1"/>
  <c r="D12949" i="1"/>
  <c r="D12948" i="1"/>
  <c r="D12941" i="1"/>
  <c r="D12924" i="1"/>
  <c r="D12917" i="1"/>
  <c r="D12916" i="1"/>
  <c r="D12903" i="1"/>
  <c r="D12901" i="1"/>
  <c r="D12900" i="1"/>
  <c r="D12895" i="1"/>
  <c r="D12889" i="1"/>
  <c r="D12888" i="1"/>
  <c r="D12885" i="1"/>
  <c r="D12871" i="1"/>
  <c r="D12870" i="1"/>
  <c r="D12868" i="1"/>
  <c r="D12860" i="1"/>
  <c r="D12854" i="1"/>
  <c r="D12853" i="1"/>
  <c r="D12848" i="1"/>
  <c r="D12830" i="1"/>
  <c r="D12829" i="1"/>
  <c r="D12807" i="1"/>
  <c r="D12796" i="1"/>
  <c r="D12778" i="1"/>
  <c r="D12773" i="1"/>
  <c r="D12772" i="1"/>
  <c r="D12769" i="1"/>
  <c r="D12767" i="1"/>
  <c r="D12763" i="1"/>
  <c r="D12757" i="1"/>
  <c r="D12751" i="1"/>
  <c r="D12743" i="1"/>
  <c r="D12733" i="1"/>
  <c r="D12732" i="1"/>
  <c r="D12729" i="1"/>
  <c r="D12727" i="1"/>
  <c r="D12726" i="1"/>
  <c r="D12725" i="1"/>
  <c r="D12721" i="1"/>
  <c r="D12720" i="1"/>
  <c r="D12719" i="1"/>
  <c r="D12718" i="1"/>
  <c r="D12717" i="1"/>
  <c r="D12714" i="1"/>
  <c r="D12713" i="1"/>
  <c r="D12709" i="1"/>
  <c r="D12708" i="1"/>
  <c r="D12705" i="1"/>
  <c r="D12704" i="1"/>
  <c r="D12700" i="1"/>
  <c r="D12699" i="1"/>
  <c r="D12698" i="1"/>
  <c r="D12683" i="1"/>
  <c r="D12678" i="1"/>
  <c r="D12677" i="1"/>
  <c r="D12669" i="1"/>
  <c r="D12663" i="1"/>
  <c r="D12651" i="1"/>
  <c r="D12650" i="1"/>
  <c r="D12635" i="1"/>
  <c r="D12632" i="1"/>
  <c r="D12620" i="1"/>
  <c r="D12619" i="1"/>
  <c r="D12614" i="1"/>
  <c r="D12610" i="1"/>
  <c r="D12608" i="1"/>
  <c r="D12601" i="1"/>
  <c r="D12597" i="1"/>
  <c r="D12593" i="1"/>
  <c r="D12592" i="1"/>
  <c r="D12583" i="1"/>
  <c r="D12581" i="1"/>
  <c r="D12579" i="1"/>
  <c r="D12578" i="1"/>
  <c r="D12563" i="1"/>
  <c r="D12553" i="1"/>
  <c r="D12548" i="1"/>
  <c r="D12545" i="1"/>
  <c r="D12544" i="1"/>
  <c r="D12543" i="1"/>
  <c r="D12534" i="1"/>
  <c r="D12516" i="1"/>
  <c r="D12512" i="1"/>
  <c r="D12510" i="1"/>
  <c r="D12509" i="1"/>
  <c r="D12508" i="1"/>
  <c r="D12502" i="1"/>
  <c r="D12501" i="1"/>
  <c r="D12500" i="1"/>
  <c r="D12497" i="1"/>
  <c r="D12495" i="1"/>
  <c r="D12492" i="1"/>
  <c r="D12490" i="1"/>
  <c r="D12487" i="1"/>
  <c r="D12477" i="1"/>
  <c r="D12465" i="1"/>
  <c r="D12464" i="1"/>
  <c r="D12455" i="1"/>
  <c r="D12454" i="1"/>
  <c r="D12453" i="1"/>
  <c r="D12445" i="1"/>
  <c r="D12444" i="1"/>
  <c r="D12443" i="1"/>
  <c r="D12431" i="1"/>
  <c r="D12417" i="1"/>
  <c r="D12413" i="1"/>
  <c r="D12391" i="1"/>
  <c r="D12388" i="1"/>
  <c r="D12385" i="1"/>
  <c r="D12378" i="1"/>
  <c r="D12376" i="1"/>
  <c r="D12370" i="1"/>
  <c r="D12368" i="1"/>
  <c r="D12367" i="1"/>
  <c r="D12366" i="1"/>
  <c r="D12365" i="1"/>
  <c r="D12361" i="1"/>
  <c r="D12356" i="1"/>
  <c r="D12351" i="1"/>
  <c r="D12350" i="1"/>
  <c r="D12349" i="1"/>
  <c r="D12343" i="1"/>
  <c r="D12342" i="1"/>
  <c r="D12341" i="1"/>
  <c r="D12339" i="1"/>
  <c r="D12334" i="1"/>
  <c r="D12330" i="1"/>
  <c r="D12322" i="1"/>
  <c r="D12317" i="1"/>
  <c r="D12307" i="1"/>
  <c r="D12304" i="1"/>
  <c r="D12301" i="1"/>
  <c r="D12300" i="1"/>
  <c r="D12291" i="1"/>
  <c r="D12283" i="1"/>
  <c r="D12282" i="1"/>
  <c r="D12278" i="1"/>
  <c r="D12276" i="1"/>
  <c r="D12275" i="1"/>
  <c r="D12274" i="1"/>
  <c r="D12244" i="1"/>
  <c r="D12237" i="1"/>
  <c r="D12221" i="1"/>
  <c r="D12220" i="1"/>
  <c r="D12219" i="1"/>
  <c r="D12199" i="1"/>
  <c r="D12194" i="1"/>
  <c r="D12191" i="1"/>
  <c r="D12190" i="1"/>
  <c r="D12185" i="1"/>
  <c r="D12158" i="1"/>
  <c r="D12154" i="1"/>
  <c r="D12151" i="1"/>
  <c r="D12150" i="1"/>
  <c r="D12149" i="1"/>
  <c r="D12141" i="1"/>
  <c r="D12137" i="1"/>
  <c r="D12128" i="1"/>
  <c r="D12127" i="1"/>
  <c r="D12125" i="1"/>
  <c r="D12124" i="1"/>
  <c r="D12121" i="1"/>
  <c r="D12120" i="1"/>
  <c r="D12117" i="1"/>
  <c r="D12113" i="1"/>
  <c r="D12101" i="1"/>
  <c r="D12091" i="1"/>
  <c r="D12082" i="1"/>
  <c r="D12080" i="1"/>
  <c r="D12079" i="1"/>
  <c r="D12071" i="1"/>
  <c r="D12062" i="1"/>
  <c r="D12061" i="1"/>
  <c r="D12057" i="1"/>
  <c r="D12053" i="1"/>
  <c r="D12048" i="1"/>
  <c r="D12047" i="1"/>
  <c r="D12037" i="1"/>
  <c r="D12035" i="1"/>
  <c r="D12016" i="1"/>
  <c r="D12014" i="1"/>
  <c r="D12008" i="1"/>
  <c r="D12007" i="1"/>
  <c r="D12005" i="1"/>
  <c r="D11996" i="1"/>
  <c r="D11992" i="1"/>
  <c r="D11982" i="1"/>
  <c r="D11981" i="1"/>
  <c r="D11975" i="1"/>
  <c r="D11968" i="1"/>
  <c r="D11964" i="1"/>
  <c r="D11944" i="1"/>
  <c r="D11942" i="1"/>
  <c r="D11928" i="1"/>
  <c r="D11913" i="1"/>
  <c r="D11912" i="1"/>
  <c r="D11909" i="1"/>
  <c r="D11907" i="1"/>
  <c r="D11905" i="1"/>
  <c r="D11896" i="1"/>
  <c r="D11895" i="1"/>
  <c r="D11893" i="1"/>
  <c r="D11892" i="1"/>
  <c r="D11891" i="1"/>
  <c r="D11890" i="1"/>
  <c r="D11889" i="1"/>
  <c r="D11887" i="1"/>
  <c r="D11883" i="1"/>
  <c r="D11875" i="1"/>
  <c r="D11873" i="1"/>
  <c r="D11868" i="1"/>
  <c r="D11861" i="1"/>
  <c r="D11860" i="1"/>
  <c r="D11850" i="1"/>
  <c r="D11841" i="1"/>
  <c r="D11837" i="1"/>
  <c r="D11832" i="1"/>
  <c r="D11822" i="1"/>
  <c r="D11819" i="1"/>
  <c r="D11818" i="1"/>
  <c r="D11816" i="1"/>
  <c r="D11807" i="1"/>
  <c r="D11798" i="1"/>
  <c r="D11796" i="1"/>
  <c r="D11782" i="1"/>
  <c r="D11776" i="1"/>
  <c r="D11771" i="1"/>
  <c r="D11765" i="1"/>
  <c r="D11761" i="1"/>
  <c r="D11760" i="1"/>
  <c r="D11757" i="1"/>
  <c r="D11755" i="1"/>
  <c r="D11750" i="1"/>
  <c r="D11749" i="1"/>
  <c r="D11743" i="1"/>
  <c r="D11738" i="1"/>
  <c r="D11727" i="1"/>
  <c r="D11724" i="1"/>
  <c r="D11714" i="1"/>
  <c r="D11713" i="1"/>
  <c r="D11709" i="1"/>
  <c r="D11706" i="1"/>
  <c r="D11698" i="1"/>
  <c r="D11693" i="1"/>
  <c r="D11692" i="1"/>
  <c r="D11691" i="1"/>
  <c r="D11690" i="1"/>
  <c r="D11681" i="1"/>
  <c r="D11667" i="1"/>
  <c r="D11665" i="1"/>
  <c r="D11637" i="1"/>
  <c r="D11636" i="1"/>
  <c r="D11620" i="1"/>
  <c r="D11610" i="1"/>
  <c r="D11602" i="1"/>
  <c r="D11599" i="1"/>
  <c r="D11595" i="1"/>
  <c r="D11581" i="1"/>
  <c r="D11564" i="1"/>
  <c r="D11555" i="1"/>
  <c r="D11552" i="1"/>
  <c r="D11551" i="1"/>
  <c r="D11550" i="1"/>
  <c r="D11541" i="1"/>
  <c r="D11531" i="1"/>
  <c r="D11521" i="1"/>
  <c r="D11520" i="1"/>
  <c r="D11519" i="1"/>
  <c r="D11518" i="1"/>
  <c r="D11517" i="1"/>
  <c r="D11515" i="1"/>
  <c r="D11508" i="1"/>
  <c r="D11502" i="1"/>
  <c r="D11498" i="1"/>
  <c r="D11497" i="1"/>
  <c r="D11496" i="1"/>
  <c r="D11493" i="1"/>
  <c r="D11482" i="1"/>
  <c r="D11473" i="1"/>
  <c r="D11469" i="1"/>
  <c r="D11468" i="1"/>
  <c r="D11458" i="1"/>
  <c r="D11456" i="1"/>
  <c r="D11455" i="1"/>
  <c r="D11443" i="1"/>
  <c r="D11436" i="1"/>
  <c r="D11430" i="1"/>
  <c r="D11429" i="1"/>
  <c r="D11422" i="1"/>
  <c r="D11416" i="1"/>
  <c r="D11408" i="1"/>
  <c r="D11407" i="1"/>
  <c r="D11406" i="1"/>
  <c r="D11369" i="1"/>
  <c r="D11345" i="1"/>
  <c r="D11338" i="1"/>
  <c r="D11337" i="1"/>
  <c r="D11331" i="1"/>
  <c r="D11330" i="1"/>
  <c r="D11329" i="1"/>
  <c r="D11328" i="1"/>
  <c r="D11322" i="1"/>
  <c r="D11311" i="1"/>
  <c r="D11309" i="1"/>
  <c r="D11308" i="1"/>
  <c r="D11306" i="1"/>
  <c r="D11305" i="1"/>
  <c r="D11303" i="1"/>
  <c r="D11299" i="1"/>
  <c r="D11298" i="1"/>
  <c r="D11293" i="1"/>
  <c r="D11291" i="1"/>
  <c r="D11284" i="1"/>
  <c r="D11276" i="1"/>
  <c r="D11273" i="1"/>
  <c r="D11269" i="1"/>
  <c r="D11263" i="1"/>
  <c r="D11259" i="1"/>
  <c r="D11258" i="1"/>
  <c r="D11257" i="1"/>
  <c r="D11256" i="1"/>
  <c r="D11245" i="1"/>
  <c r="D11242" i="1"/>
  <c r="D11239" i="1"/>
  <c r="D11230" i="1"/>
  <c r="D11229" i="1"/>
  <c r="D11224" i="1"/>
  <c r="D11223" i="1"/>
  <c r="D11222" i="1"/>
  <c r="D11215" i="1"/>
  <c r="D11214" i="1"/>
  <c r="D11199" i="1"/>
  <c r="D11196" i="1"/>
  <c r="D11194" i="1"/>
  <c r="D11193" i="1"/>
  <c r="D11191" i="1"/>
  <c r="D11189" i="1"/>
  <c r="D11185" i="1"/>
  <c r="D11182" i="1"/>
  <c r="D11180" i="1"/>
  <c r="D11171" i="1"/>
  <c r="D11137" i="1"/>
  <c r="D11125" i="1"/>
  <c r="D11114" i="1"/>
  <c r="D11108" i="1"/>
  <c r="D11103" i="1"/>
  <c r="D11102" i="1"/>
  <c r="D11097" i="1"/>
  <c r="D11096" i="1"/>
  <c r="D11089" i="1"/>
  <c r="D11086" i="1"/>
  <c r="D11085" i="1"/>
  <c r="D11069" i="1"/>
  <c r="D11068" i="1"/>
  <c r="D11061" i="1"/>
  <c r="D11055" i="1"/>
  <c r="D11048" i="1"/>
  <c r="D11044" i="1"/>
  <c r="D11036" i="1"/>
  <c r="D11034" i="1"/>
  <c r="D11032" i="1"/>
  <c r="D11020" i="1"/>
  <c r="D11009" i="1"/>
  <c r="D11008" i="1"/>
  <c r="D11007" i="1"/>
  <c r="D11006" i="1"/>
  <c r="D10984" i="1"/>
  <c r="D10981" i="1"/>
  <c r="D10979" i="1"/>
  <c r="D10977" i="1"/>
  <c r="D10972" i="1"/>
  <c r="D10969" i="1"/>
  <c r="D10968" i="1"/>
  <c r="D10967" i="1"/>
  <c r="D10966" i="1"/>
  <c r="D10955" i="1"/>
  <c r="D10954" i="1"/>
  <c r="D10950" i="1"/>
  <c r="D10944" i="1"/>
  <c r="D10943" i="1"/>
  <c r="D10938" i="1"/>
  <c r="D10936" i="1"/>
  <c r="D10930" i="1"/>
  <c r="D10929" i="1"/>
  <c r="D10919" i="1"/>
  <c r="D10918" i="1"/>
  <c r="D10909" i="1"/>
  <c r="D10908" i="1"/>
  <c r="D10907" i="1"/>
  <c r="D10906" i="1"/>
  <c r="D10905" i="1"/>
  <c r="D10895" i="1"/>
  <c r="D10882" i="1"/>
  <c r="D10881" i="1"/>
  <c r="D10869" i="1"/>
  <c r="D10865" i="1"/>
  <c r="D10859" i="1"/>
  <c r="D10857" i="1"/>
  <c r="D10852" i="1"/>
  <c r="D10840" i="1"/>
  <c r="D10835" i="1"/>
  <c r="D10829" i="1"/>
  <c r="D10825" i="1"/>
  <c r="D10806" i="1"/>
  <c r="D10805" i="1"/>
  <c r="D10803" i="1"/>
  <c r="D10796" i="1"/>
  <c r="D10795" i="1"/>
  <c r="D10784" i="1"/>
  <c r="D10778" i="1"/>
  <c r="D10776" i="1"/>
  <c r="D10775" i="1"/>
  <c r="D10769" i="1"/>
  <c r="D10768" i="1"/>
  <c r="D10767" i="1"/>
  <c r="D10749" i="1"/>
  <c r="D10725" i="1"/>
  <c r="D10719" i="1"/>
  <c r="D10716" i="1"/>
  <c r="D10715" i="1"/>
  <c r="D10714" i="1"/>
  <c r="D10713" i="1"/>
  <c r="D10707" i="1"/>
  <c r="D10703" i="1"/>
  <c r="D10702" i="1"/>
  <c r="D10701" i="1"/>
  <c r="D10695" i="1"/>
  <c r="D10686" i="1"/>
  <c r="D10685" i="1"/>
  <c r="D10672" i="1"/>
  <c r="D10671" i="1"/>
  <c r="D10664" i="1"/>
  <c r="D10650" i="1"/>
  <c r="D10638" i="1"/>
  <c r="D10637" i="1"/>
  <c r="D10636" i="1"/>
  <c r="D10631" i="1"/>
  <c r="D10618" i="1"/>
  <c r="D10617" i="1"/>
  <c r="D10616" i="1"/>
  <c r="D10602" i="1"/>
  <c r="D10597" i="1"/>
  <c r="D10588" i="1"/>
  <c r="D10586" i="1"/>
  <c r="D10585" i="1"/>
  <c r="D10584" i="1"/>
  <c r="D10583" i="1"/>
  <c r="D10578" i="1"/>
  <c r="D10573" i="1"/>
  <c r="D10572" i="1"/>
  <c r="D10568" i="1"/>
  <c r="D10565" i="1"/>
  <c r="D10559" i="1"/>
  <c r="D10554" i="1"/>
  <c r="D10548" i="1"/>
  <c r="D10547" i="1"/>
  <c r="D10530" i="1"/>
  <c r="D10521" i="1"/>
  <c r="D10520" i="1"/>
  <c r="D10516" i="1"/>
  <c r="D10515" i="1"/>
  <c r="D10512" i="1"/>
  <c r="D10511" i="1"/>
  <c r="D10509" i="1"/>
  <c r="D10498" i="1"/>
  <c r="D10494" i="1"/>
  <c r="D10493" i="1"/>
  <c r="D10490" i="1"/>
  <c r="D10470" i="1"/>
  <c r="D10467" i="1"/>
  <c r="D10465" i="1"/>
  <c r="D10464" i="1"/>
  <c r="D10446" i="1"/>
  <c r="D10438" i="1"/>
  <c r="D10430" i="1"/>
  <c r="D10407" i="1"/>
  <c r="D10406" i="1"/>
  <c r="D10405" i="1"/>
  <c r="D10404" i="1"/>
  <c r="D10403" i="1"/>
  <c r="D10402" i="1"/>
  <c r="D10401" i="1"/>
  <c r="D10398" i="1"/>
  <c r="D10379" i="1"/>
  <c r="D10368" i="1"/>
  <c r="D10366" i="1"/>
  <c r="D10365" i="1"/>
  <c r="D10363" i="1"/>
  <c r="D10362" i="1"/>
  <c r="D10352" i="1"/>
  <c r="D10351" i="1"/>
  <c r="D10350" i="1"/>
  <c r="D10349" i="1"/>
  <c r="D10348" i="1"/>
  <c r="D10343" i="1"/>
  <c r="D10323" i="1"/>
  <c r="D10322" i="1"/>
  <c r="D10320" i="1"/>
  <c r="D10310" i="1"/>
  <c r="D10294" i="1"/>
  <c r="D10293" i="1"/>
  <c r="D10292" i="1"/>
  <c r="D10285" i="1"/>
  <c r="D10282" i="1"/>
  <c r="D10270" i="1"/>
  <c r="D10259" i="1"/>
  <c r="D10257" i="1"/>
  <c r="D10256" i="1"/>
  <c r="D10234" i="1"/>
  <c r="D10229" i="1"/>
  <c r="D10192" i="1"/>
  <c r="D10164" i="1"/>
  <c r="D10161" i="1"/>
  <c r="D10157" i="1"/>
  <c r="D10152" i="1"/>
  <c r="D10151" i="1"/>
  <c r="D10145" i="1"/>
  <c r="D10139" i="1"/>
  <c r="D10132" i="1"/>
  <c r="D10114" i="1"/>
  <c r="D10095" i="1"/>
  <c r="D10067" i="1"/>
  <c r="D10056" i="1"/>
  <c r="D10055" i="1"/>
  <c r="D10054" i="1"/>
  <c r="D10053" i="1"/>
  <c r="D10049" i="1"/>
  <c r="D10021" i="1"/>
  <c r="D10019" i="1"/>
  <c r="D10017" i="1"/>
  <c r="D10016" i="1"/>
  <c r="D10015" i="1"/>
  <c r="D10013" i="1"/>
  <c r="D10010" i="1"/>
  <c r="D10007" i="1"/>
  <c r="D10005" i="1"/>
  <c r="D9995" i="1"/>
  <c r="D9990" i="1"/>
  <c r="D9988" i="1"/>
  <c r="D9962" i="1"/>
  <c r="D9961" i="1"/>
  <c r="D9960" i="1"/>
  <c r="D9957" i="1"/>
  <c r="D9956" i="1"/>
  <c r="D9955" i="1"/>
  <c r="D9954" i="1"/>
  <c r="D9944" i="1"/>
  <c r="D9939" i="1"/>
  <c r="D9933" i="1"/>
  <c r="D9928" i="1"/>
  <c r="D9924" i="1"/>
  <c r="D9913" i="1"/>
  <c r="D9912" i="1"/>
  <c r="D9906" i="1"/>
  <c r="D9905" i="1"/>
  <c r="D9886" i="1"/>
  <c r="D9884" i="1"/>
  <c r="D9883" i="1"/>
  <c r="D9880" i="1"/>
  <c r="D9879" i="1"/>
  <c r="D9874" i="1"/>
  <c r="D9873" i="1"/>
  <c r="D9864" i="1"/>
  <c r="D9859" i="1"/>
  <c r="D9858" i="1"/>
  <c r="D9837" i="1"/>
  <c r="D9836" i="1"/>
  <c r="D9822" i="1"/>
  <c r="D9809" i="1"/>
  <c r="D9804" i="1"/>
  <c r="D9800" i="1"/>
  <c r="D9797" i="1"/>
  <c r="D9795" i="1"/>
  <c r="D9794" i="1"/>
  <c r="D9793" i="1"/>
  <c r="D9791" i="1"/>
  <c r="D9790" i="1"/>
  <c r="D9789" i="1"/>
  <c r="D9788" i="1"/>
  <c r="D9786" i="1"/>
  <c r="D9783" i="1"/>
  <c r="D9745" i="1"/>
  <c r="D9732" i="1"/>
  <c r="D9730" i="1"/>
  <c r="D9727" i="1"/>
  <c r="D9723" i="1"/>
  <c r="D9714" i="1"/>
  <c r="D9712" i="1"/>
  <c r="D9710" i="1"/>
  <c r="D9707" i="1"/>
  <c r="D9704" i="1"/>
  <c r="D9698" i="1"/>
  <c r="D9697" i="1"/>
  <c r="D9695" i="1"/>
  <c r="D9694" i="1"/>
  <c r="D9689" i="1"/>
  <c r="D9688" i="1"/>
  <c r="D9685" i="1"/>
  <c r="D9680" i="1"/>
  <c r="D9677" i="1"/>
  <c r="D9673" i="1"/>
  <c r="D9672" i="1"/>
  <c r="D9663" i="1"/>
  <c r="D9662" i="1"/>
  <c r="D9644" i="1"/>
  <c r="D9641" i="1"/>
  <c r="D9615" i="1"/>
  <c r="D9610" i="1"/>
  <c r="D9609" i="1"/>
  <c r="D9608" i="1"/>
  <c r="D9607" i="1"/>
  <c r="D9606" i="1"/>
  <c r="D9599" i="1"/>
  <c r="D9598" i="1"/>
  <c r="D9597" i="1"/>
  <c r="D9596" i="1"/>
  <c r="D9586" i="1"/>
  <c r="D9584" i="1"/>
  <c r="D9582" i="1"/>
  <c r="D9579" i="1"/>
  <c r="D9578" i="1"/>
  <c r="D9574" i="1"/>
  <c r="D9572" i="1"/>
  <c r="D9569" i="1"/>
  <c r="D9568" i="1"/>
  <c r="D9567" i="1"/>
  <c r="D9561" i="1"/>
  <c r="D9559" i="1"/>
  <c r="D9556" i="1"/>
  <c r="D9552" i="1"/>
  <c r="D9550" i="1"/>
  <c r="D9546" i="1"/>
  <c r="D9545" i="1"/>
  <c r="D9541" i="1"/>
  <c r="D9539" i="1"/>
  <c r="D9536" i="1"/>
  <c r="D9531" i="1"/>
  <c r="D9525" i="1"/>
  <c r="D9523" i="1"/>
  <c r="D9521" i="1"/>
  <c r="D9520" i="1"/>
  <c r="D9516" i="1"/>
  <c r="D9513" i="1"/>
  <c r="D9510" i="1"/>
  <c r="D9509" i="1"/>
  <c r="D9504" i="1"/>
  <c r="D9503" i="1"/>
  <c r="D9501" i="1"/>
  <c r="D9500" i="1"/>
  <c r="D9488" i="1"/>
  <c r="D9471" i="1"/>
  <c r="D9466" i="1"/>
  <c r="D9464" i="1"/>
  <c r="D9462" i="1"/>
  <c r="D9458" i="1"/>
  <c r="D9449" i="1"/>
  <c r="D9448" i="1"/>
  <c r="D9432" i="1"/>
  <c r="D9431" i="1"/>
  <c r="D9430" i="1"/>
  <c r="D9423" i="1"/>
  <c r="D9417" i="1"/>
  <c r="D9413" i="1"/>
  <c r="D9412" i="1"/>
  <c r="D9411" i="1"/>
  <c r="D9391" i="1"/>
  <c r="D9387" i="1"/>
  <c r="D9381" i="1"/>
  <c r="D9380" i="1"/>
  <c r="D9377" i="1"/>
  <c r="D9350" i="1"/>
  <c r="D9336" i="1"/>
  <c r="D9327" i="1"/>
  <c r="D9320" i="1"/>
  <c r="D9319" i="1"/>
  <c r="D9316" i="1"/>
  <c r="D9315" i="1"/>
  <c r="D9314" i="1"/>
  <c r="D9313" i="1"/>
  <c r="D9302" i="1"/>
  <c r="D9297" i="1"/>
  <c r="D9289" i="1"/>
  <c r="D9282" i="1"/>
  <c r="D9277" i="1"/>
  <c r="D9273" i="1"/>
  <c r="D9271" i="1"/>
  <c r="D9261" i="1"/>
  <c r="D9258" i="1"/>
  <c r="D9256" i="1"/>
  <c r="D9250" i="1"/>
  <c r="D9240" i="1"/>
  <c r="D9239" i="1"/>
  <c r="D9238" i="1"/>
  <c r="D9229" i="1"/>
  <c r="D9225" i="1"/>
  <c r="D9224" i="1"/>
  <c r="D9223" i="1"/>
  <c r="D9220" i="1"/>
  <c r="D9216" i="1"/>
  <c r="D9213" i="1"/>
  <c r="D9206" i="1"/>
  <c r="D9205" i="1"/>
  <c r="D9204" i="1"/>
  <c r="D9202" i="1"/>
  <c r="D9194" i="1"/>
  <c r="D9177" i="1"/>
  <c r="D9168" i="1"/>
  <c r="D9163" i="1"/>
  <c r="D9162" i="1"/>
  <c r="D9161" i="1"/>
  <c r="D9160" i="1"/>
  <c r="D9157" i="1"/>
  <c r="D9137" i="1"/>
  <c r="D9132" i="1"/>
  <c r="D9120" i="1"/>
  <c r="D9116" i="1"/>
  <c r="D9111" i="1"/>
  <c r="D9110" i="1"/>
  <c r="D9108" i="1"/>
  <c r="D9106" i="1"/>
  <c r="D9105" i="1"/>
  <c r="D9102" i="1"/>
  <c r="D9083" i="1"/>
  <c r="D9082" i="1"/>
  <c r="D9081" i="1"/>
  <c r="D9080" i="1"/>
  <c r="D9071" i="1"/>
  <c r="D9067" i="1"/>
  <c r="D9066" i="1"/>
  <c r="D9062" i="1"/>
  <c r="D9045" i="1"/>
  <c r="D9041" i="1"/>
  <c r="D9032" i="1"/>
  <c r="D9027" i="1"/>
  <c r="D9022" i="1"/>
  <c r="D9017" i="1"/>
  <c r="D9007" i="1"/>
  <c r="D9006" i="1"/>
  <c r="D9005" i="1"/>
  <c r="D9003" i="1"/>
  <c r="D8995" i="1"/>
  <c r="D8994" i="1"/>
  <c r="D8978" i="1"/>
  <c r="D8977" i="1"/>
  <c r="D8971" i="1"/>
  <c r="D8969" i="1"/>
  <c r="D8960" i="1"/>
  <c r="D8952" i="1"/>
  <c r="D8948" i="1"/>
  <c r="D8939" i="1"/>
  <c r="D8938" i="1"/>
  <c r="D8936" i="1"/>
  <c r="D8935" i="1"/>
  <c r="D8934" i="1"/>
  <c r="D8912" i="1"/>
  <c r="D8907" i="1"/>
  <c r="D8905" i="1"/>
  <c r="D8889" i="1"/>
  <c r="D8880" i="1"/>
  <c r="D8877" i="1"/>
  <c r="D8874" i="1"/>
  <c r="D8871" i="1"/>
  <c r="D8853" i="1"/>
  <c r="D8842" i="1"/>
  <c r="D8841" i="1"/>
  <c r="D8833" i="1"/>
  <c r="D8827" i="1"/>
  <c r="D8814" i="1"/>
  <c r="D8812" i="1"/>
  <c r="D8795" i="1"/>
  <c r="D8794" i="1"/>
  <c r="D8793" i="1"/>
  <c r="D8787" i="1"/>
  <c r="D8786" i="1"/>
  <c r="D8781" i="1"/>
  <c r="D8779" i="1"/>
  <c r="D8778" i="1"/>
  <c r="D8776" i="1"/>
  <c r="D8774" i="1"/>
  <c r="D8767" i="1"/>
  <c r="D8766" i="1"/>
  <c r="D8763" i="1"/>
  <c r="D8759" i="1"/>
  <c r="D8758" i="1"/>
  <c r="D8750" i="1"/>
  <c r="D8749" i="1"/>
  <c r="D8748" i="1"/>
  <c r="D8746" i="1"/>
  <c r="D8745" i="1"/>
  <c r="D8733" i="1"/>
  <c r="D8732" i="1"/>
  <c r="D8725" i="1"/>
  <c r="D8721" i="1"/>
  <c r="D8707" i="1"/>
  <c r="D8705" i="1"/>
  <c r="D8695" i="1"/>
  <c r="D8694" i="1"/>
  <c r="D8680" i="1"/>
  <c r="D8679" i="1"/>
  <c r="D8678" i="1"/>
  <c r="D8675" i="1"/>
  <c r="D8666" i="1"/>
  <c r="D8656" i="1"/>
  <c r="D8654" i="1"/>
  <c r="D8644" i="1"/>
  <c r="D8642" i="1"/>
  <c r="D8621" i="1"/>
  <c r="D8613" i="1"/>
  <c r="D8612" i="1"/>
  <c r="D8607" i="1"/>
  <c r="D8606" i="1"/>
  <c r="D8595" i="1"/>
  <c r="D8593" i="1"/>
  <c r="D8584" i="1"/>
  <c r="D8582" i="1"/>
  <c r="D8580" i="1"/>
  <c r="D8579" i="1"/>
  <c r="D8576" i="1"/>
  <c r="D8575" i="1"/>
  <c r="D8574" i="1"/>
  <c r="D8570" i="1"/>
  <c r="D8541" i="1"/>
  <c r="D8540" i="1"/>
  <c r="D8539" i="1"/>
  <c r="D8532" i="1"/>
  <c r="D8514" i="1"/>
  <c r="D8513" i="1"/>
  <c r="D8507" i="1"/>
  <c r="D8506" i="1"/>
  <c r="D8505" i="1"/>
  <c r="D8494" i="1"/>
  <c r="D8485" i="1"/>
  <c r="D8484" i="1"/>
  <c r="D8475" i="1"/>
  <c r="D8474" i="1"/>
  <c r="D8473" i="1"/>
  <c r="D8472" i="1"/>
  <c r="D8459" i="1"/>
  <c r="D8447" i="1"/>
  <c r="D8440" i="1"/>
  <c r="D8430" i="1"/>
  <c r="D8429" i="1"/>
  <c r="D8428" i="1"/>
  <c r="D8427" i="1"/>
  <c r="D8425" i="1"/>
  <c r="D8419" i="1"/>
  <c r="D8415" i="1"/>
  <c r="D8409" i="1"/>
  <c r="D8408" i="1"/>
  <c r="D8407" i="1"/>
  <c r="D8402" i="1"/>
  <c r="D8396" i="1"/>
  <c r="D8389" i="1"/>
  <c r="D8374" i="1"/>
  <c r="D8373" i="1"/>
  <c r="D8369" i="1"/>
  <c r="D8366" i="1"/>
  <c r="D8363" i="1"/>
  <c r="D8357" i="1"/>
  <c r="D8354" i="1"/>
  <c r="D8339" i="1"/>
  <c r="D8338" i="1"/>
  <c r="D8334" i="1"/>
  <c r="D8330" i="1"/>
  <c r="D8329" i="1"/>
  <c r="D8328" i="1"/>
  <c r="D8319" i="1"/>
  <c r="D8318" i="1"/>
  <c r="D8314" i="1"/>
  <c r="D8313" i="1"/>
  <c r="D8308" i="1"/>
  <c r="D8304" i="1"/>
  <c r="D8299" i="1"/>
  <c r="D8298" i="1"/>
  <c r="D8294" i="1"/>
  <c r="D8292" i="1"/>
  <c r="D8291" i="1"/>
  <c r="D8286" i="1"/>
  <c r="D8284" i="1"/>
  <c r="D8280" i="1"/>
  <c r="D8276" i="1"/>
  <c r="D8264" i="1"/>
  <c r="D8263" i="1"/>
  <c r="D8262" i="1"/>
  <c r="D8259" i="1"/>
  <c r="D8246" i="1"/>
  <c r="D8242" i="1"/>
  <c r="D8241" i="1"/>
  <c r="D8235" i="1"/>
  <c r="D8233" i="1"/>
  <c r="D8226" i="1"/>
  <c r="D8225" i="1"/>
  <c r="D8223" i="1"/>
  <c r="D8210" i="1"/>
  <c r="D8204" i="1"/>
  <c r="D8202" i="1"/>
  <c r="D8197" i="1"/>
  <c r="D8193" i="1"/>
  <c r="D8181" i="1"/>
  <c r="D8165" i="1"/>
  <c r="D8164" i="1"/>
  <c r="D8154" i="1"/>
  <c r="D8145" i="1"/>
  <c r="D8143" i="1"/>
  <c r="D8133" i="1"/>
  <c r="D8132" i="1"/>
  <c r="D8131" i="1"/>
  <c r="D8129" i="1"/>
  <c r="D8126" i="1"/>
  <c r="D8125" i="1"/>
  <c r="D8124" i="1"/>
  <c r="D8122" i="1"/>
  <c r="D8115" i="1"/>
  <c r="D8113" i="1"/>
  <c r="D8112" i="1"/>
  <c r="D8111" i="1"/>
  <c r="D8110" i="1"/>
  <c r="D8108" i="1"/>
  <c r="D8107" i="1"/>
  <c r="D8101" i="1"/>
  <c r="D8098" i="1"/>
  <c r="D8096" i="1"/>
  <c r="D8095" i="1"/>
  <c r="D8086" i="1"/>
  <c r="D8082" i="1"/>
  <c r="D8080" i="1"/>
  <c r="D8076" i="1"/>
  <c r="D8070" i="1"/>
  <c r="D8050" i="1"/>
  <c r="D8049" i="1"/>
  <c r="D8042" i="1"/>
  <c r="D8022" i="1"/>
  <c r="D8014" i="1"/>
  <c r="D8004" i="1"/>
  <c r="D8003" i="1"/>
  <c r="D7981" i="1"/>
  <c r="D7980" i="1"/>
  <c r="D7979" i="1"/>
  <c r="D7978" i="1"/>
  <c r="D7976" i="1"/>
  <c r="D7970" i="1"/>
  <c r="D7969" i="1"/>
  <c r="D7964" i="1"/>
  <c r="D7963" i="1"/>
  <c r="D7948" i="1"/>
  <c r="D7947" i="1"/>
  <c r="D7946" i="1"/>
  <c r="D7933" i="1"/>
  <c r="D7931" i="1"/>
  <c r="D7930" i="1"/>
  <c r="D7919" i="1"/>
  <c r="D7917" i="1"/>
  <c r="D7916" i="1"/>
  <c r="D7913" i="1"/>
  <c r="D7912" i="1"/>
  <c r="D7908" i="1"/>
  <c r="D7906" i="1"/>
  <c r="D7887" i="1"/>
  <c r="D7881" i="1"/>
  <c r="D7880" i="1"/>
  <c r="D7878" i="1"/>
  <c r="D7868" i="1"/>
  <c r="D7865" i="1"/>
  <c r="D7858" i="1"/>
  <c r="D7848" i="1"/>
  <c r="D7847" i="1"/>
  <c r="D7842" i="1"/>
  <c r="D7841" i="1"/>
  <c r="D7840" i="1"/>
  <c r="D7839" i="1"/>
  <c r="D7832" i="1"/>
  <c r="D7822" i="1"/>
  <c r="D7819" i="1"/>
  <c r="D7816" i="1"/>
  <c r="D7806" i="1"/>
  <c r="D7804" i="1"/>
  <c r="D7803" i="1"/>
  <c r="D7797" i="1"/>
  <c r="D7793" i="1"/>
  <c r="D7791" i="1"/>
  <c r="D7783" i="1"/>
  <c r="D7782" i="1"/>
  <c r="D7777" i="1"/>
  <c r="D7759" i="1"/>
  <c r="D7756" i="1"/>
  <c r="D7745" i="1"/>
  <c r="D7741" i="1"/>
  <c r="D7740" i="1"/>
  <c r="D7737" i="1"/>
  <c r="D7736" i="1"/>
  <c r="D7733" i="1"/>
  <c r="D7716" i="1"/>
  <c r="D7715" i="1"/>
  <c r="D7711" i="1"/>
  <c r="D7709" i="1"/>
  <c r="D7703" i="1"/>
  <c r="D7695" i="1"/>
  <c r="D7692" i="1"/>
  <c r="D7683" i="1"/>
  <c r="D7682" i="1"/>
  <c r="D7674" i="1"/>
  <c r="D7673" i="1"/>
  <c r="D7672" i="1"/>
  <c r="D7671" i="1"/>
  <c r="D7670" i="1"/>
  <c r="D7669" i="1"/>
  <c r="D7640" i="1"/>
  <c r="D7630" i="1"/>
  <c r="D7626" i="1"/>
  <c r="D7623" i="1"/>
  <c r="D7622" i="1"/>
  <c r="D7621" i="1"/>
  <c r="D7620" i="1"/>
  <c r="D7618" i="1"/>
  <c r="D7614" i="1"/>
  <c r="D7606" i="1"/>
  <c r="D7561" i="1"/>
  <c r="D7560" i="1"/>
  <c r="D7557" i="1"/>
  <c r="D7555" i="1"/>
  <c r="D7554" i="1"/>
  <c r="D7552" i="1"/>
  <c r="D7529" i="1"/>
  <c r="D7528" i="1"/>
  <c r="D7524" i="1"/>
  <c r="D7506" i="1"/>
  <c r="D7484" i="1"/>
  <c r="D7480" i="1"/>
  <c r="D7479" i="1"/>
  <c r="D7478" i="1"/>
  <c r="D7477" i="1"/>
  <c r="D7476" i="1"/>
  <c r="D7475" i="1"/>
  <c r="D7469" i="1"/>
  <c r="D7468" i="1"/>
  <c r="D7462" i="1"/>
  <c r="D7461" i="1"/>
  <c r="D7459" i="1"/>
  <c r="D7450" i="1"/>
  <c r="D7442" i="1"/>
  <c r="D7429" i="1"/>
  <c r="D7422" i="1"/>
  <c r="D7415" i="1"/>
  <c r="D7399" i="1"/>
  <c r="D7396" i="1"/>
  <c r="D7389" i="1"/>
  <c r="D7388" i="1"/>
  <c r="D7385" i="1"/>
  <c r="D7384" i="1"/>
  <c r="D7383" i="1"/>
  <c r="D7382" i="1"/>
  <c r="D7381" i="1"/>
  <c r="D7380" i="1"/>
  <c r="D7379" i="1"/>
  <c r="D7367" i="1"/>
  <c r="D7366" i="1"/>
  <c r="D7365" i="1"/>
  <c r="D7364" i="1"/>
  <c r="D7363" i="1"/>
  <c r="D7361" i="1"/>
  <c r="D7350" i="1"/>
  <c r="D7349" i="1"/>
  <c r="D7347" i="1"/>
  <c r="D7346" i="1"/>
  <c r="D7327" i="1"/>
  <c r="D7326" i="1"/>
  <c r="D7315" i="1"/>
  <c r="D7313" i="1"/>
  <c r="D7299" i="1"/>
  <c r="D7298" i="1"/>
  <c r="D7292" i="1"/>
  <c r="D7286" i="1"/>
  <c r="D7284" i="1"/>
  <c r="D7283" i="1"/>
  <c r="D7276" i="1"/>
  <c r="D7272" i="1"/>
  <c r="D7267" i="1"/>
  <c r="D7255" i="1"/>
  <c r="D7251" i="1"/>
  <c r="D7237" i="1"/>
  <c r="D7228" i="1"/>
  <c r="D7225" i="1"/>
  <c r="D7224" i="1"/>
  <c r="D7223" i="1"/>
  <c r="D7222" i="1"/>
  <c r="D7211" i="1"/>
  <c r="D7205" i="1"/>
  <c r="D7202" i="1"/>
  <c r="D7188" i="1"/>
  <c r="D7187" i="1"/>
  <c r="D7186" i="1"/>
  <c r="D7184" i="1"/>
  <c r="D7180" i="1"/>
  <c r="D7178" i="1"/>
  <c r="D7177" i="1"/>
  <c r="D7161" i="1"/>
  <c r="D7160" i="1"/>
  <c r="D7159" i="1"/>
  <c r="D7153" i="1"/>
  <c r="D7152" i="1"/>
  <c r="D7151" i="1"/>
  <c r="D7149" i="1"/>
  <c r="D7148" i="1"/>
  <c r="D7146" i="1"/>
  <c r="D7144" i="1"/>
  <c r="D7135" i="1"/>
  <c r="D7130" i="1"/>
  <c r="D7108" i="1"/>
  <c r="D7106" i="1"/>
  <c r="D7074" i="1"/>
  <c r="D7073" i="1"/>
  <c r="D7068" i="1"/>
  <c r="D7041" i="1"/>
  <c r="D7040" i="1"/>
  <c r="D7029" i="1"/>
  <c r="D7028" i="1"/>
  <c r="D7027" i="1"/>
  <c r="D7021" i="1"/>
  <c r="D7014" i="1"/>
  <c r="D7002" i="1"/>
  <c r="D6996" i="1"/>
  <c r="D6981" i="1"/>
  <c r="D6980" i="1"/>
  <c r="D6979" i="1"/>
  <c r="D6977" i="1"/>
  <c r="D6976" i="1"/>
  <c r="D6973" i="1"/>
  <c r="D6948" i="1"/>
  <c r="D6940" i="1"/>
  <c r="D6927" i="1"/>
  <c r="D6915" i="1"/>
  <c r="D6903" i="1"/>
  <c r="D6891" i="1"/>
  <c r="D6889" i="1"/>
  <c r="D6888" i="1"/>
  <c r="D6883" i="1"/>
  <c r="D6881" i="1"/>
  <c r="D6879" i="1"/>
  <c r="D6875" i="1"/>
  <c r="D6866" i="1"/>
  <c r="D6851" i="1"/>
  <c r="D6840" i="1"/>
  <c r="D6839" i="1"/>
  <c r="D6838" i="1"/>
  <c r="D6837" i="1"/>
  <c r="D6833" i="1"/>
  <c r="D6831" i="1"/>
  <c r="D6820" i="1"/>
  <c r="D6819" i="1"/>
  <c r="D6818" i="1"/>
  <c r="D6815" i="1"/>
  <c r="D6809" i="1"/>
  <c r="D6808" i="1"/>
  <c r="D6807" i="1"/>
  <c r="D6781" i="1"/>
  <c r="D6759" i="1"/>
  <c r="D6758" i="1"/>
  <c r="D6756" i="1"/>
  <c r="D6755" i="1"/>
  <c r="D6750" i="1"/>
  <c r="D6749" i="1"/>
  <c r="D6741" i="1"/>
  <c r="D6738" i="1"/>
  <c r="D6730" i="1"/>
  <c r="D6727" i="1"/>
  <c r="D6726" i="1"/>
  <c r="D6725" i="1"/>
  <c r="D6724" i="1"/>
  <c r="D6722" i="1"/>
  <c r="D6718" i="1"/>
  <c r="D6714" i="1"/>
  <c r="D6700" i="1"/>
  <c r="D6699" i="1"/>
  <c r="D6695" i="1"/>
  <c r="D6687" i="1"/>
  <c r="D6684" i="1"/>
  <c r="D6683" i="1"/>
  <c r="D6679" i="1"/>
  <c r="D6677" i="1"/>
  <c r="D6674" i="1"/>
  <c r="D6670" i="1"/>
  <c r="D6669" i="1"/>
  <c r="D6665" i="1"/>
  <c r="D6650" i="1"/>
  <c r="D6649" i="1"/>
  <c r="D6642" i="1"/>
  <c r="D6636" i="1"/>
  <c r="D6628" i="1"/>
  <c r="D6627" i="1"/>
  <c r="D6626" i="1"/>
  <c r="D6625" i="1"/>
  <c r="D6622" i="1"/>
  <c r="D6606" i="1"/>
  <c r="D6604" i="1"/>
  <c r="D6599" i="1"/>
  <c r="D6598" i="1"/>
  <c r="D6595" i="1"/>
  <c r="D6593" i="1"/>
  <c r="D6591" i="1"/>
  <c r="D6587" i="1"/>
  <c r="D6585" i="1"/>
  <c r="D6582" i="1"/>
  <c r="D6578" i="1"/>
  <c r="D6577" i="1"/>
  <c r="D6575" i="1"/>
  <c r="D6561" i="1"/>
  <c r="D6548" i="1"/>
  <c r="D6529" i="1"/>
  <c r="D6520" i="1"/>
  <c r="D6517" i="1"/>
  <c r="D6513" i="1"/>
  <c r="D6512" i="1"/>
  <c r="D6511" i="1"/>
  <c r="D6505" i="1"/>
  <c r="D6504" i="1"/>
  <c r="D6503" i="1"/>
  <c r="D6493" i="1"/>
  <c r="D6492" i="1"/>
  <c r="D6491" i="1"/>
  <c r="D6490" i="1"/>
  <c r="D6486" i="1"/>
  <c r="D6478" i="1"/>
  <c r="D6457" i="1"/>
  <c r="D6456" i="1"/>
  <c r="D6454" i="1"/>
  <c r="D6448" i="1"/>
  <c r="D6443" i="1"/>
  <c r="D6440" i="1"/>
  <c r="D6439" i="1"/>
  <c r="D6438" i="1"/>
  <c r="D6436" i="1"/>
  <c r="D6423" i="1"/>
  <c r="D6417" i="1"/>
  <c r="D6404" i="1"/>
  <c r="D6398" i="1"/>
  <c r="D6397" i="1"/>
  <c r="D6396" i="1"/>
  <c r="D6393" i="1"/>
  <c r="D6392" i="1"/>
  <c r="D6388" i="1"/>
  <c r="D6386" i="1"/>
  <c r="D6385" i="1"/>
  <c r="D6384" i="1"/>
  <c r="D6383" i="1"/>
  <c r="D6382" i="1"/>
  <c r="D6381" i="1"/>
  <c r="D6377" i="1"/>
  <c r="D6376" i="1"/>
  <c r="D6374" i="1"/>
  <c r="D6370" i="1"/>
  <c r="D6362" i="1"/>
  <c r="D6361" i="1"/>
  <c r="D6360" i="1"/>
  <c r="D6355" i="1"/>
  <c r="D6341" i="1"/>
  <c r="D6329" i="1"/>
  <c r="D6328" i="1"/>
  <c r="D6327" i="1"/>
  <c r="D6323" i="1"/>
  <c r="D6317" i="1"/>
  <c r="D6312" i="1"/>
  <c r="D6311" i="1"/>
  <c r="D6310" i="1"/>
  <c r="D6308" i="1"/>
  <c r="D6302" i="1"/>
  <c r="D6296" i="1"/>
  <c r="D6295" i="1"/>
  <c r="D6293" i="1"/>
  <c r="D6291" i="1"/>
  <c r="D6289" i="1"/>
  <c r="D6288" i="1"/>
  <c r="D6287" i="1"/>
  <c r="D6281" i="1"/>
  <c r="D6272" i="1"/>
  <c r="D6270" i="1"/>
  <c r="D6268" i="1"/>
  <c r="D6230" i="1"/>
  <c r="D6226" i="1"/>
  <c r="D6223" i="1"/>
  <c r="D6222" i="1"/>
  <c r="D6221" i="1"/>
  <c r="D6212" i="1"/>
  <c r="D6208" i="1"/>
  <c r="D6207" i="1"/>
  <c r="D6206" i="1"/>
  <c r="D6205" i="1"/>
  <c r="D6204" i="1"/>
  <c r="D6193" i="1"/>
  <c r="D6192" i="1"/>
  <c r="D6191" i="1"/>
  <c r="D6190" i="1"/>
  <c r="D6179" i="1"/>
  <c r="D6174" i="1"/>
  <c r="D6173" i="1"/>
  <c r="D6172" i="1"/>
  <c r="D6171" i="1"/>
  <c r="D6167" i="1"/>
  <c r="D6148" i="1"/>
  <c r="D6145" i="1"/>
  <c r="D6134" i="1"/>
  <c r="D6133" i="1"/>
  <c r="D6132" i="1"/>
  <c r="D6126" i="1"/>
  <c r="D6104" i="1"/>
  <c r="D6093" i="1"/>
  <c r="D6092" i="1"/>
  <c r="D6091" i="1"/>
  <c r="D6089" i="1"/>
  <c r="D6086" i="1"/>
  <c r="D6083" i="1"/>
  <c r="D6082" i="1"/>
  <c r="D6076" i="1"/>
  <c r="D6062" i="1"/>
  <c r="D6061" i="1"/>
  <c r="D6060" i="1"/>
  <c r="D6055" i="1"/>
  <c r="D6052" i="1"/>
  <c r="D6050" i="1"/>
  <c r="D6018" i="1"/>
  <c r="D6014" i="1"/>
  <c r="D6011" i="1"/>
  <c r="D6010" i="1"/>
  <c r="D6006" i="1"/>
  <c r="D5975" i="1"/>
  <c r="D5974" i="1"/>
  <c r="D5973" i="1"/>
  <c r="D5972" i="1"/>
  <c r="D5971" i="1"/>
  <c r="D5970" i="1"/>
  <c r="D5969" i="1"/>
  <c r="D5961" i="1"/>
  <c r="D5959" i="1"/>
  <c r="D5958" i="1"/>
  <c r="D5957" i="1"/>
  <c r="D5956" i="1"/>
  <c r="D5951" i="1"/>
  <c r="D5949" i="1"/>
  <c r="D5940" i="1"/>
  <c r="D5939" i="1"/>
  <c r="D5934" i="1"/>
  <c r="D5933" i="1"/>
  <c r="D5921" i="1"/>
  <c r="D5920" i="1"/>
  <c r="D5919" i="1"/>
  <c r="D5916" i="1"/>
  <c r="D5914" i="1"/>
  <c r="D5913" i="1"/>
  <c r="D5912" i="1"/>
  <c r="D5911" i="1"/>
  <c r="D5905" i="1"/>
  <c r="D5904" i="1"/>
  <c r="D5903" i="1"/>
  <c r="D5902" i="1"/>
  <c r="D5900" i="1"/>
  <c r="D5898" i="1"/>
  <c r="D5893" i="1"/>
  <c r="D5890" i="1"/>
  <c r="D5888" i="1"/>
  <c r="D5887" i="1"/>
  <c r="D5879" i="1"/>
  <c r="D5873" i="1"/>
  <c r="D5872" i="1"/>
  <c r="D5871" i="1"/>
  <c r="D5858" i="1"/>
  <c r="D5857" i="1"/>
  <c r="D5835" i="1"/>
  <c r="D5834" i="1"/>
  <c r="D5833" i="1"/>
  <c r="D5832" i="1"/>
  <c r="D5829" i="1"/>
  <c r="D5828" i="1"/>
  <c r="D5827" i="1"/>
  <c r="D5826" i="1"/>
  <c r="D5825" i="1"/>
  <c r="D5817" i="1"/>
  <c r="D5811" i="1"/>
  <c r="D5809" i="1"/>
  <c r="D5786" i="1"/>
  <c r="D5784" i="1"/>
  <c r="D5782" i="1"/>
  <c r="D5767" i="1"/>
  <c r="D5766" i="1"/>
  <c r="D5763" i="1"/>
  <c r="D5760" i="1"/>
  <c r="D5757" i="1"/>
  <c r="D5753" i="1"/>
  <c r="D5752" i="1"/>
  <c r="D5743" i="1"/>
  <c r="D5742" i="1"/>
  <c r="D5740" i="1"/>
  <c r="D5731" i="1"/>
  <c r="D5711" i="1"/>
  <c r="D5688" i="1"/>
  <c r="D5687" i="1"/>
  <c r="D5684" i="1"/>
  <c r="D5672" i="1"/>
  <c r="D5670" i="1"/>
  <c r="D5667" i="1"/>
  <c r="D5665" i="1"/>
  <c r="D5663" i="1"/>
  <c r="D5642" i="1"/>
  <c r="D5640" i="1"/>
  <c r="D5639" i="1"/>
  <c r="D5638" i="1"/>
  <c r="D5624" i="1"/>
  <c r="D5616" i="1"/>
  <c r="D5615" i="1"/>
  <c r="D5613" i="1"/>
  <c r="D5611" i="1"/>
  <c r="D5603" i="1"/>
  <c r="D5602" i="1"/>
  <c r="D5593" i="1"/>
  <c r="D5581" i="1"/>
  <c r="D5579" i="1"/>
  <c r="D5578" i="1"/>
  <c r="D5576" i="1"/>
  <c r="D5575" i="1"/>
  <c r="D5574" i="1"/>
  <c r="D5573" i="1"/>
  <c r="D5572" i="1"/>
  <c r="D5571" i="1"/>
  <c r="D5549" i="1"/>
  <c r="D5545" i="1"/>
  <c r="D5544" i="1"/>
  <c r="D5542" i="1"/>
  <c r="D5526" i="1"/>
  <c r="D5516" i="1"/>
  <c r="D5510" i="1"/>
  <c r="D5509" i="1"/>
  <c r="D5500" i="1"/>
  <c r="D5496" i="1"/>
  <c r="D5495" i="1"/>
  <c r="D5492" i="1"/>
  <c r="D5464" i="1"/>
  <c r="D5459" i="1"/>
  <c r="D5458" i="1"/>
  <c r="D5451" i="1"/>
  <c r="D5443" i="1"/>
  <c r="D5420" i="1"/>
  <c r="D5413" i="1"/>
  <c r="D5400" i="1"/>
  <c r="D5393" i="1"/>
  <c r="D5391" i="1"/>
  <c r="D5387" i="1"/>
  <c r="D5381" i="1"/>
  <c r="D5380" i="1"/>
  <c r="D5372" i="1"/>
  <c r="D5356" i="1"/>
  <c r="D5354" i="1"/>
  <c r="D5353" i="1"/>
  <c r="D5349" i="1"/>
  <c r="D5329" i="1"/>
  <c r="D5328" i="1"/>
  <c r="D5317" i="1"/>
  <c r="D5298" i="1"/>
  <c r="D5293" i="1"/>
  <c r="D5292" i="1"/>
  <c r="D5286" i="1"/>
  <c r="D5285" i="1"/>
  <c r="D5282" i="1"/>
  <c r="D5276" i="1"/>
  <c r="D5268" i="1"/>
  <c r="D5255" i="1"/>
  <c r="D5245" i="1"/>
  <c r="D5244" i="1"/>
  <c r="D5243" i="1"/>
  <c r="D5242" i="1"/>
  <c r="D5240" i="1"/>
  <c r="D5217" i="1"/>
  <c r="D5182" i="1"/>
  <c r="D5181" i="1"/>
  <c r="D5180" i="1"/>
  <c r="D5176" i="1"/>
  <c r="D5149" i="1"/>
  <c r="D5148" i="1"/>
  <c r="D5147" i="1"/>
  <c r="D5143" i="1"/>
  <c r="D5140" i="1"/>
  <c r="D5138" i="1"/>
  <c r="D5134" i="1"/>
  <c r="D5128" i="1"/>
  <c r="D5116" i="1"/>
  <c r="D5093" i="1"/>
  <c r="D5091" i="1"/>
  <c r="D5084" i="1"/>
  <c r="D5081" i="1"/>
  <c r="D5073" i="1"/>
  <c r="D5071" i="1"/>
  <c r="D5062" i="1"/>
  <c r="D5056" i="1"/>
  <c r="D5053" i="1"/>
  <c r="D5045" i="1"/>
  <c r="D5040" i="1"/>
  <c r="D5039" i="1"/>
  <c r="D5032" i="1"/>
  <c r="D5029" i="1"/>
  <c r="D5028" i="1"/>
  <c r="D5009" i="1"/>
  <c r="D5000" i="1"/>
  <c r="D4998" i="1"/>
  <c r="D4994" i="1"/>
  <c r="D4992" i="1"/>
  <c r="D4987" i="1"/>
  <c r="D4975" i="1"/>
  <c r="D4973" i="1"/>
  <c r="D4972" i="1"/>
  <c r="D4971" i="1"/>
  <c r="D4970" i="1"/>
  <c r="D4968" i="1"/>
  <c r="D4967" i="1"/>
  <c r="D4959" i="1"/>
  <c r="D4957" i="1"/>
  <c r="D4956" i="1"/>
  <c r="D4954" i="1"/>
  <c r="D4953" i="1"/>
  <c r="D4952" i="1"/>
  <c r="D4948" i="1"/>
  <c r="D4935" i="1"/>
  <c r="D4920" i="1"/>
  <c r="D4914" i="1"/>
  <c r="D4909" i="1"/>
  <c r="D4907" i="1"/>
  <c r="D4906" i="1"/>
  <c r="D4900" i="1"/>
  <c r="D4896" i="1"/>
  <c r="D4895" i="1"/>
  <c r="D4893" i="1"/>
  <c r="D4881" i="1"/>
  <c r="D4878" i="1"/>
  <c r="D4868" i="1"/>
  <c r="D4865" i="1"/>
  <c r="D4860" i="1"/>
  <c r="D4848" i="1"/>
  <c r="D4843" i="1"/>
  <c r="D4841" i="1"/>
  <c r="D4835" i="1"/>
  <c r="D4834" i="1"/>
  <c r="D4833" i="1"/>
  <c r="D4830" i="1"/>
  <c r="D4829" i="1"/>
  <c r="D4827" i="1"/>
  <c r="D4819" i="1"/>
  <c r="D4814" i="1"/>
  <c r="D4809" i="1"/>
  <c r="D4796" i="1"/>
  <c r="D4793" i="1"/>
  <c r="D4792" i="1"/>
  <c r="D4791" i="1"/>
  <c r="D4790" i="1"/>
  <c r="D4788" i="1"/>
  <c r="D4785" i="1"/>
  <c r="D4782" i="1"/>
  <c r="D4757" i="1"/>
  <c r="D4755" i="1"/>
  <c r="D4752" i="1"/>
  <c r="D4746" i="1"/>
  <c r="D4742" i="1"/>
  <c r="D4720" i="1"/>
  <c r="D4719" i="1"/>
  <c r="D4718" i="1"/>
  <c r="D4717" i="1"/>
  <c r="D4712" i="1"/>
  <c r="D4711" i="1"/>
  <c r="D4710" i="1"/>
  <c r="D4705" i="1"/>
  <c r="D4699" i="1"/>
  <c r="D4696" i="1"/>
  <c r="D4689" i="1"/>
  <c r="D4668" i="1"/>
  <c r="D4667" i="1"/>
  <c r="D4664" i="1"/>
  <c r="D4663" i="1"/>
  <c r="D4661" i="1"/>
  <c r="D4652" i="1"/>
  <c r="D4647" i="1"/>
  <c r="D4643" i="1"/>
  <c r="D4639" i="1"/>
  <c r="D4628" i="1"/>
  <c r="D4627" i="1"/>
  <c r="D4625" i="1"/>
  <c r="D4622" i="1"/>
  <c r="D4619" i="1"/>
  <c r="D4618" i="1"/>
  <c r="D4617" i="1"/>
  <c r="D4615" i="1"/>
  <c r="D4613" i="1"/>
  <c r="D4612" i="1"/>
  <c r="D4611" i="1"/>
  <c r="D4610" i="1"/>
  <c r="D4604" i="1"/>
  <c r="D4597" i="1"/>
  <c r="D4588" i="1"/>
  <c r="D4579" i="1"/>
  <c r="D4577" i="1"/>
  <c r="D4576" i="1"/>
  <c r="D4574" i="1"/>
  <c r="D4569" i="1"/>
  <c r="D4568" i="1"/>
  <c r="D4564" i="1"/>
  <c r="D4563" i="1"/>
  <c r="D4550" i="1"/>
  <c r="D4549" i="1"/>
  <c r="D4548" i="1"/>
  <c r="D4547" i="1"/>
  <c r="D4542" i="1"/>
  <c r="D4539" i="1"/>
  <c r="D4536" i="1"/>
  <c r="D4534" i="1"/>
  <c r="D4533" i="1"/>
  <c r="D4532" i="1"/>
  <c r="D4531" i="1"/>
  <c r="D4530" i="1"/>
  <c r="D4529" i="1"/>
  <c r="D4528" i="1"/>
  <c r="D4527" i="1"/>
  <c r="D4525" i="1"/>
  <c r="D4521" i="1"/>
  <c r="D4520" i="1"/>
  <c r="D4518" i="1"/>
  <c r="D4517" i="1"/>
  <c r="D4512" i="1"/>
  <c r="D4511" i="1"/>
  <c r="D4492" i="1"/>
  <c r="D4491" i="1"/>
  <c r="D4485" i="1"/>
  <c r="D4470" i="1"/>
  <c r="D4447" i="1"/>
  <c r="D4443" i="1"/>
  <c r="D4441" i="1"/>
  <c r="D4440" i="1"/>
  <c r="D4428" i="1"/>
  <c r="D4415" i="1"/>
  <c r="D4388" i="1"/>
  <c r="D4383" i="1"/>
  <c r="D4379" i="1"/>
  <c r="D4378" i="1"/>
  <c r="D4377" i="1"/>
  <c r="D4376" i="1"/>
  <c r="D4373" i="1"/>
  <c r="D4367" i="1"/>
  <c r="D4366" i="1"/>
  <c r="D4365" i="1"/>
  <c r="D4364" i="1"/>
  <c r="D4352" i="1"/>
  <c r="D4345" i="1"/>
  <c r="D4339" i="1"/>
  <c r="D4335" i="1"/>
  <c r="D4301" i="1"/>
  <c r="D4292" i="1"/>
  <c r="D4280" i="1"/>
  <c r="D4279" i="1"/>
  <c r="D4276" i="1"/>
  <c r="D4275" i="1"/>
  <c r="D4264" i="1"/>
  <c r="D4262" i="1"/>
  <c r="D4260" i="1"/>
  <c r="D4256" i="1"/>
  <c r="D4255" i="1"/>
  <c r="D4254" i="1"/>
  <c r="D4250" i="1"/>
  <c r="D4249" i="1"/>
  <c r="D4248" i="1"/>
  <c r="D4247" i="1"/>
  <c r="D4245" i="1"/>
  <c r="D4243" i="1"/>
  <c r="D4242" i="1"/>
  <c r="D4240" i="1"/>
  <c r="D4229" i="1"/>
  <c r="D4228" i="1"/>
  <c r="D4227" i="1"/>
  <c r="D4223" i="1"/>
  <c r="D4219" i="1"/>
  <c r="D4216" i="1"/>
  <c r="D4211" i="1"/>
  <c r="D4209" i="1"/>
  <c r="D4208" i="1"/>
  <c r="D4207" i="1"/>
  <c r="D4204" i="1"/>
  <c r="D4202" i="1"/>
  <c r="D4198" i="1"/>
  <c r="D4195" i="1"/>
  <c r="D4194" i="1"/>
  <c r="D4193" i="1"/>
  <c r="D4192" i="1"/>
  <c r="D4188" i="1"/>
  <c r="D4186" i="1"/>
  <c r="D4184" i="1"/>
  <c r="D4183" i="1"/>
  <c r="D4182" i="1"/>
  <c r="D4175" i="1"/>
  <c r="D4174" i="1"/>
  <c r="D4173" i="1"/>
  <c r="D4156" i="1"/>
  <c r="D4154" i="1"/>
  <c r="D4153" i="1"/>
  <c r="D4148" i="1"/>
  <c r="D4146" i="1"/>
  <c r="D4134" i="1"/>
  <c r="D4133" i="1"/>
  <c r="D4129" i="1"/>
  <c r="D4127" i="1"/>
  <c r="D4119" i="1"/>
  <c r="D4111" i="1"/>
  <c r="D4104" i="1"/>
  <c r="D4094" i="1"/>
  <c r="D4083" i="1"/>
  <c r="D4082" i="1"/>
  <c r="D4081" i="1"/>
  <c r="D4057" i="1"/>
  <c r="D4056" i="1"/>
  <c r="D4052" i="1"/>
  <c r="D4047" i="1"/>
  <c r="D4038" i="1"/>
  <c r="D4018" i="1"/>
  <c r="D4016" i="1"/>
  <c r="D4015" i="1"/>
  <c r="D4005" i="1"/>
  <c r="D4004" i="1"/>
  <c r="D4003" i="1"/>
  <c r="D3991" i="1"/>
  <c r="D3984" i="1"/>
  <c r="D3977" i="1"/>
  <c r="D3976" i="1"/>
  <c r="D3965" i="1"/>
  <c r="D3963" i="1"/>
  <c r="D3962" i="1"/>
  <c r="D3960" i="1"/>
  <c r="D3959" i="1"/>
  <c r="D3958" i="1"/>
  <c r="D3956" i="1"/>
  <c r="D3955" i="1"/>
  <c r="D3953" i="1"/>
  <c r="D3951" i="1"/>
  <c r="D3950" i="1"/>
  <c r="D3936" i="1"/>
  <c r="D3935" i="1"/>
  <c r="D3927" i="1"/>
  <c r="D3925" i="1"/>
  <c r="D3889" i="1"/>
  <c r="D3886" i="1"/>
  <c r="D3882" i="1"/>
  <c r="D3869" i="1"/>
  <c r="D3868" i="1"/>
  <c r="D3865" i="1"/>
  <c r="D3864" i="1"/>
  <c r="D3862" i="1"/>
  <c r="D3860" i="1"/>
  <c r="D3859" i="1"/>
  <c r="D3858" i="1"/>
  <c r="D3857" i="1"/>
  <c r="D3856" i="1"/>
  <c r="D3851" i="1"/>
  <c r="D3850" i="1"/>
  <c r="D3838" i="1"/>
  <c r="D3835" i="1"/>
  <c r="D3831" i="1"/>
  <c r="D3818" i="1"/>
  <c r="D3814" i="1"/>
  <c r="D3807" i="1"/>
  <c r="D3804" i="1"/>
  <c r="D3802" i="1"/>
  <c r="D3799" i="1"/>
  <c r="D3798" i="1"/>
  <c r="D3797" i="1"/>
  <c r="D3794" i="1"/>
  <c r="D3784" i="1"/>
  <c r="D3776" i="1"/>
  <c r="D3773" i="1"/>
  <c r="D3767" i="1"/>
  <c r="D3762" i="1"/>
  <c r="D3760" i="1"/>
  <c r="D3753" i="1"/>
  <c r="D3737" i="1"/>
  <c r="D3733" i="1"/>
  <c r="D3722" i="1"/>
  <c r="D3720" i="1"/>
  <c r="D3713" i="1"/>
  <c r="D3706" i="1"/>
  <c r="D3705" i="1"/>
  <c r="D3704" i="1"/>
  <c r="D3695" i="1"/>
  <c r="D3693" i="1"/>
  <c r="D3691" i="1"/>
  <c r="D3664" i="1"/>
  <c r="D3663" i="1"/>
  <c r="D3646" i="1"/>
  <c r="D3645" i="1"/>
  <c r="D3640" i="1"/>
  <c r="D3634" i="1"/>
  <c r="D3626" i="1"/>
  <c r="D3613" i="1"/>
  <c r="D3607" i="1"/>
  <c r="D3606" i="1"/>
  <c r="D3597" i="1"/>
  <c r="D3595" i="1"/>
  <c r="D3594" i="1"/>
  <c r="D3593" i="1"/>
  <c r="D3590" i="1"/>
  <c r="D3588" i="1"/>
  <c r="D3583" i="1"/>
  <c r="D3582" i="1"/>
  <c r="D3571" i="1"/>
  <c r="D3561" i="1"/>
  <c r="D3560" i="1"/>
  <c r="D3559" i="1"/>
  <c r="D3558" i="1"/>
  <c r="D3557" i="1"/>
  <c r="D3549" i="1"/>
  <c r="D3541" i="1"/>
  <c r="D3538" i="1"/>
  <c r="D3533" i="1"/>
  <c r="D3532" i="1"/>
  <c r="D3531" i="1"/>
  <c r="D3525" i="1"/>
  <c r="D3523" i="1"/>
  <c r="D3519" i="1"/>
  <c r="D3515" i="1"/>
  <c r="D3510" i="1"/>
  <c r="D3509" i="1"/>
  <c r="D3505" i="1"/>
  <c r="D3504" i="1"/>
  <c r="D3496" i="1"/>
  <c r="D3495" i="1"/>
  <c r="D3491" i="1"/>
  <c r="D3479" i="1"/>
  <c r="D3478" i="1"/>
  <c r="D3477" i="1"/>
  <c r="D3474" i="1"/>
  <c r="D3470" i="1"/>
  <c r="D3469" i="1"/>
  <c r="D3430" i="1"/>
  <c r="D3429" i="1"/>
  <c r="D3424" i="1"/>
  <c r="D3423" i="1"/>
  <c r="D3422" i="1"/>
  <c r="D3412" i="1"/>
  <c r="D3409" i="1"/>
  <c r="D3407" i="1"/>
  <c r="D3405" i="1"/>
  <c r="D3395" i="1"/>
  <c r="D3391" i="1"/>
  <c r="D3388" i="1"/>
  <c r="D3381" i="1"/>
  <c r="D3379" i="1"/>
  <c r="D3378" i="1"/>
  <c r="D3377" i="1"/>
  <c r="D3376" i="1"/>
  <c r="D3370" i="1"/>
  <c r="D3369" i="1"/>
  <c r="D3367" i="1"/>
  <c r="D3366" i="1"/>
  <c r="D3358" i="1"/>
  <c r="D3352" i="1"/>
  <c r="D3340" i="1"/>
  <c r="D3339" i="1"/>
  <c r="D3337" i="1"/>
  <c r="D3335" i="1"/>
  <c r="D3325" i="1"/>
  <c r="D3301" i="1"/>
  <c r="D3300" i="1"/>
  <c r="D3288" i="1"/>
  <c r="D3275" i="1"/>
  <c r="D3247" i="1"/>
  <c r="D3246" i="1"/>
  <c r="D3245" i="1"/>
  <c r="D3241" i="1"/>
  <c r="D3240" i="1"/>
  <c r="D3239" i="1"/>
  <c r="D3238" i="1"/>
  <c r="D3232" i="1"/>
  <c r="D3231" i="1"/>
  <c r="D3219" i="1"/>
  <c r="D3217" i="1"/>
  <c r="D3216" i="1"/>
  <c r="D3211" i="1"/>
  <c r="D3209" i="1"/>
  <c r="D3198" i="1"/>
  <c r="D3184" i="1"/>
  <c r="D3183" i="1"/>
  <c r="D3182" i="1"/>
  <c r="D3181" i="1"/>
  <c r="D3161" i="1"/>
  <c r="D3160" i="1"/>
  <c r="D3156" i="1"/>
  <c r="D3154" i="1"/>
  <c r="D3151" i="1"/>
  <c r="D3147" i="1"/>
  <c r="D3143" i="1"/>
  <c r="D3126" i="1"/>
  <c r="D3125" i="1"/>
  <c r="D3122" i="1"/>
  <c r="D3113" i="1"/>
  <c r="D3112" i="1"/>
  <c r="D3111" i="1"/>
  <c r="D3108" i="1"/>
  <c r="D3107" i="1"/>
  <c r="D3106" i="1"/>
  <c r="D3102" i="1"/>
  <c r="D3101" i="1"/>
  <c r="D3100" i="1"/>
  <c r="D3099" i="1"/>
  <c r="D3093" i="1"/>
  <c r="D3092" i="1"/>
  <c r="D3090" i="1"/>
  <c r="D3084" i="1"/>
  <c r="D3081" i="1"/>
  <c r="D3076" i="1"/>
  <c r="D3063" i="1"/>
  <c r="D3061" i="1"/>
  <c r="D3060" i="1"/>
  <c r="D3052" i="1"/>
  <c r="D3047" i="1"/>
  <c r="D3040" i="1"/>
  <c r="D3035" i="1"/>
  <c r="D3021" i="1"/>
  <c r="D3008" i="1"/>
  <c r="D3005" i="1"/>
  <c r="D3004" i="1"/>
  <c r="D3003" i="1"/>
  <c r="D2999" i="1"/>
  <c r="D2994" i="1"/>
  <c r="D2992" i="1"/>
  <c r="D2989" i="1"/>
  <c r="D2988" i="1"/>
  <c r="D2987" i="1"/>
  <c r="D2959" i="1"/>
  <c r="D2958" i="1"/>
  <c r="D2957" i="1"/>
  <c r="D2956" i="1"/>
  <c r="D2955" i="1"/>
  <c r="D2954" i="1"/>
  <c r="D2948" i="1"/>
  <c r="D2947" i="1"/>
  <c r="D2946" i="1"/>
  <c r="D2922" i="1"/>
  <c r="D2921" i="1"/>
  <c r="D2920" i="1"/>
  <c r="D2913" i="1"/>
  <c r="D2912" i="1"/>
  <c r="D2909" i="1"/>
  <c r="D2908" i="1"/>
  <c r="D2906" i="1"/>
  <c r="D2905" i="1"/>
  <c r="D2887" i="1"/>
  <c r="D2886" i="1"/>
  <c r="D2885" i="1"/>
  <c r="D2883" i="1"/>
  <c r="D2876" i="1"/>
  <c r="D2871" i="1"/>
  <c r="D2862" i="1"/>
  <c r="D2861" i="1"/>
  <c r="D2843" i="1"/>
  <c r="D2830" i="1"/>
  <c r="D2828" i="1"/>
  <c r="D2827" i="1"/>
  <c r="D2826" i="1"/>
  <c r="D2825" i="1"/>
  <c r="D2824" i="1"/>
  <c r="D2814" i="1"/>
  <c r="D2813" i="1"/>
  <c r="D2810" i="1"/>
  <c r="D2808" i="1"/>
  <c r="D2807" i="1"/>
  <c r="D2795" i="1"/>
  <c r="D2794" i="1"/>
  <c r="D2782" i="1"/>
  <c r="D2766" i="1"/>
  <c r="D2765" i="1"/>
  <c r="D2761" i="1"/>
  <c r="D2754" i="1"/>
  <c r="D2751" i="1"/>
  <c r="D2743" i="1"/>
  <c r="D2720" i="1"/>
  <c r="D2714" i="1"/>
  <c r="D2713" i="1"/>
  <c r="D2707" i="1"/>
  <c r="D2704" i="1"/>
  <c r="D2701" i="1"/>
  <c r="D2700" i="1"/>
  <c r="D2699" i="1"/>
  <c r="D2696" i="1"/>
  <c r="D2693" i="1"/>
  <c r="D2689" i="1"/>
  <c r="D2688" i="1"/>
  <c r="D2687" i="1"/>
  <c r="D2685" i="1"/>
  <c r="D2684" i="1"/>
  <c r="D2678" i="1"/>
  <c r="D2676" i="1"/>
  <c r="D2667" i="1"/>
  <c r="D2660" i="1"/>
  <c r="D2657" i="1"/>
  <c r="D2655" i="1"/>
  <c r="D2653" i="1"/>
  <c r="D2652" i="1"/>
  <c r="D2651" i="1"/>
  <c r="D2642" i="1"/>
  <c r="D2635" i="1"/>
  <c r="D2613" i="1"/>
  <c r="D2612" i="1"/>
  <c r="D2610" i="1"/>
  <c r="D2609" i="1"/>
  <c r="D2601" i="1"/>
  <c r="D2589" i="1"/>
  <c r="D2560" i="1"/>
  <c r="D2549" i="1"/>
  <c r="D2529" i="1"/>
  <c r="D2528" i="1"/>
  <c r="D2515" i="1"/>
  <c r="D2499" i="1"/>
  <c r="D2494" i="1"/>
  <c r="D2493" i="1"/>
  <c r="D2492" i="1"/>
  <c r="D2491" i="1"/>
  <c r="D2490" i="1"/>
  <c r="D2477" i="1"/>
  <c r="D2474" i="1"/>
  <c r="D2450" i="1"/>
  <c r="D2449" i="1"/>
  <c r="D2448" i="1"/>
  <c r="D2447" i="1"/>
  <c r="D2446" i="1"/>
  <c r="D2444" i="1"/>
  <c r="D2438" i="1"/>
  <c r="D2437" i="1"/>
  <c r="D2433" i="1"/>
  <c r="D2411" i="1"/>
  <c r="D2410" i="1"/>
  <c r="D2401" i="1"/>
  <c r="D2399" i="1"/>
  <c r="D2398" i="1"/>
  <c r="D2397" i="1"/>
  <c r="D2396" i="1"/>
  <c r="D2395" i="1"/>
  <c r="D2387" i="1"/>
  <c r="D2383" i="1"/>
  <c r="D2381" i="1"/>
  <c r="D2379" i="1"/>
  <c r="D2372" i="1"/>
  <c r="D2371" i="1"/>
  <c r="D2370" i="1"/>
  <c r="D2368" i="1"/>
  <c r="D2363" i="1"/>
  <c r="D2358" i="1"/>
  <c r="D2350" i="1"/>
  <c r="D2349" i="1"/>
  <c r="D2347" i="1"/>
  <c r="D2346" i="1"/>
  <c r="D2344" i="1"/>
  <c r="D2337" i="1"/>
  <c r="D2328" i="1"/>
  <c r="D2317" i="1"/>
  <c r="D2316" i="1"/>
  <c r="D2311" i="1"/>
  <c r="D2310" i="1"/>
  <c r="D2305" i="1"/>
  <c r="D2298" i="1"/>
  <c r="D2288" i="1"/>
  <c r="D2286" i="1"/>
  <c r="D2282" i="1"/>
  <c r="D2281" i="1"/>
  <c r="D2280" i="1"/>
  <c r="D2267" i="1"/>
  <c r="D2261" i="1"/>
  <c r="D2260" i="1"/>
  <c r="D2259" i="1"/>
  <c r="D2258" i="1"/>
  <c r="D2250" i="1"/>
  <c r="D2247" i="1"/>
  <c r="D2240" i="1"/>
  <c r="D2239" i="1"/>
  <c r="D2228" i="1"/>
  <c r="D2220" i="1"/>
  <c r="D2219" i="1"/>
  <c r="D2206" i="1"/>
  <c r="D2205" i="1"/>
  <c r="D2200" i="1"/>
  <c r="D2199" i="1"/>
  <c r="D2191" i="1"/>
  <c r="D2190" i="1"/>
  <c r="D2180" i="1"/>
  <c r="D2179" i="1"/>
  <c r="D2178" i="1"/>
  <c r="D2167" i="1"/>
  <c r="D2166" i="1"/>
  <c r="D2164" i="1"/>
  <c r="D2157" i="1"/>
  <c r="D2149" i="1"/>
  <c r="D2144" i="1"/>
  <c r="D2143" i="1"/>
  <c r="D2133" i="1"/>
  <c r="D2132" i="1"/>
  <c r="D2131" i="1"/>
  <c r="D2130" i="1"/>
  <c r="D2128" i="1"/>
  <c r="D2127" i="1"/>
  <c r="D2124" i="1"/>
  <c r="D2119" i="1"/>
  <c r="D2118" i="1"/>
  <c r="D2114" i="1"/>
  <c r="D2110" i="1"/>
  <c r="D2104" i="1"/>
  <c r="D2099" i="1"/>
  <c r="D2097" i="1"/>
  <c r="D2096" i="1"/>
  <c r="D2089" i="1"/>
  <c r="D2080" i="1"/>
  <c r="D2077" i="1"/>
  <c r="D2074" i="1"/>
  <c r="D2066" i="1"/>
  <c r="D2065" i="1"/>
  <c r="D2062" i="1"/>
  <c r="D2061" i="1"/>
  <c r="D2058" i="1"/>
  <c r="D2052" i="1"/>
  <c r="D2051" i="1"/>
  <c r="D2050" i="1"/>
  <c r="D2045" i="1"/>
  <c r="D2044" i="1"/>
  <c r="D2029" i="1"/>
  <c r="D2025" i="1"/>
  <c r="D2023" i="1"/>
  <c r="D2022" i="1"/>
  <c r="D2021" i="1"/>
  <c r="D2016" i="1"/>
  <c r="D2011" i="1"/>
  <c r="D2010" i="1"/>
  <c r="D2009" i="1"/>
  <c r="D2006" i="1"/>
  <c r="D2001" i="1"/>
  <c r="D1986" i="1"/>
  <c r="D1983" i="1"/>
  <c r="D1978" i="1"/>
  <c r="D1977" i="1"/>
  <c r="D1975" i="1"/>
  <c r="D1958" i="1"/>
  <c r="D1955" i="1"/>
  <c r="D1942" i="1"/>
  <c r="D1941" i="1"/>
  <c r="D1935" i="1"/>
  <c r="D1932" i="1"/>
  <c r="D1929" i="1"/>
  <c r="D1925" i="1"/>
  <c r="D1923" i="1"/>
  <c r="D1915" i="1"/>
  <c r="D1908" i="1"/>
  <c r="D1899" i="1"/>
  <c r="D1898" i="1"/>
  <c r="D1889" i="1"/>
  <c r="D1888" i="1"/>
  <c r="D1887" i="1"/>
  <c r="D1886" i="1"/>
  <c r="D1883" i="1"/>
  <c r="D1875" i="1"/>
  <c r="D1868" i="1"/>
  <c r="D1867" i="1"/>
  <c r="D1865" i="1"/>
  <c r="D1861" i="1"/>
  <c r="D1860" i="1"/>
  <c r="D1857" i="1"/>
  <c r="D1854" i="1"/>
  <c r="D1841" i="1"/>
  <c r="D1840" i="1"/>
  <c r="D1837" i="1"/>
  <c r="D1826" i="1"/>
  <c r="D1825" i="1"/>
  <c r="D1816" i="1"/>
  <c r="D1814" i="1"/>
  <c r="D1812" i="1"/>
  <c r="D1800" i="1"/>
  <c r="D1798" i="1"/>
  <c r="D1794" i="1"/>
  <c r="D1790" i="1"/>
  <c r="D1789" i="1"/>
  <c r="D1776" i="1"/>
  <c r="D1773" i="1"/>
  <c r="D1765" i="1"/>
  <c r="D1764" i="1"/>
  <c r="D1761" i="1"/>
  <c r="D1752" i="1"/>
  <c r="D1751" i="1"/>
  <c r="D1750" i="1"/>
  <c r="D1726" i="1"/>
  <c r="D1712" i="1"/>
  <c r="D1707" i="1"/>
  <c r="D1706" i="1"/>
  <c r="D1705" i="1"/>
  <c r="D1691" i="1"/>
  <c r="D1689" i="1"/>
  <c r="D1681" i="1"/>
  <c r="D1680" i="1"/>
  <c r="D1633" i="1"/>
  <c r="D1625" i="1"/>
  <c r="D1623" i="1"/>
  <c r="D1618" i="1"/>
  <c r="D1611" i="1"/>
  <c r="D1606" i="1"/>
  <c r="D1594" i="1"/>
  <c r="D1586" i="1"/>
  <c r="D1575" i="1"/>
  <c r="D1571" i="1"/>
  <c r="D1566" i="1"/>
  <c r="D1565" i="1"/>
  <c r="D1553" i="1"/>
  <c r="D1551" i="1"/>
  <c r="D1548" i="1"/>
  <c r="D1546" i="1"/>
  <c r="D1545" i="1"/>
  <c r="D1541" i="1"/>
  <c r="D1534" i="1"/>
  <c r="D1520" i="1"/>
  <c r="D1514" i="1"/>
  <c r="D1512" i="1"/>
  <c r="D1511" i="1"/>
  <c r="D1510" i="1"/>
  <c r="D1509" i="1"/>
  <c r="D1508" i="1"/>
  <c r="D1504" i="1"/>
  <c r="D1500" i="1"/>
  <c r="D1498" i="1"/>
  <c r="D1492" i="1"/>
  <c r="D1489" i="1"/>
  <c r="D1488" i="1"/>
  <c r="D1468" i="1"/>
  <c r="D1465" i="1"/>
  <c r="D1463" i="1"/>
  <c r="D1462" i="1"/>
  <c r="D1457" i="1"/>
  <c r="D1456" i="1"/>
  <c r="D1443" i="1"/>
  <c r="D1442" i="1"/>
  <c r="D1439" i="1"/>
  <c r="D1435" i="1"/>
  <c r="D1431" i="1"/>
  <c r="D1423" i="1"/>
  <c r="D1422" i="1"/>
  <c r="D1420" i="1"/>
  <c r="D1418" i="1"/>
  <c r="D1416" i="1"/>
  <c r="D1408" i="1"/>
  <c r="D1405" i="1"/>
  <c r="D1396" i="1"/>
  <c r="D1395" i="1"/>
  <c r="D1392" i="1"/>
  <c r="D1388" i="1"/>
  <c r="D1384" i="1"/>
  <c r="D1383" i="1"/>
  <c r="D1372" i="1"/>
  <c r="D1364" i="1"/>
  <c r="D1360" i="1"/>
  <c r="D1358" i="1"/>
  <c r="D1355" i="1"/>
  <c r="D1354" i="1"/>
  <c r="D1353" i="1"/>
  <c r="D1349" i="1"/>
  <c r="D1348" i="1"/>
  <c r="D1347" i="1"/>
  <c r="D1336" i="1"/>
  <c r="D1321" i="1"/>
  <c r="D1320" i="1"/>
  <c r="D1319" i="1"/>
  <c r="D1316" i="1"/>
  <c r="D1302" i="1"/>
  <c r="D1292" i="1"/>
  <c r="D1289" i="1"/>
  <c r="D1279" i="1"/>
  <c r="D1278" i="1"/>
  <c r="D1277" i="1"/>
  <c r="D1276" i="1"/>
  <c r="D1271" i="1"/>
  <c r="D1270" i="1"/>
  <c r="D1267" i="1"/>
  <c r="D1266" i="1"/>
  <c r="D1253" i="1"/>
  <c r="D1252" i="1"/>
  <c r="D1251" i="1"/>
  <c r="D1250" i="1"/>
  <c r="D1246" i="1"/>
  <c r="D1244" i="1"/>
  <c r="D1238" i="1"/>
  <c r="D1226" i="1"/>
  <c r="D1224" i="1"/>
  <c r="D1222" i="1"/>
  <c r="D1221" i="1"/>
  <c r="D1220" i="1"/>
  <c r="D1219" i="1"/>
  <c r="D1216" i="1"/>
  <c r="D1215" i="1"/>
  <c r="D1212" i="1"/>
  <c r="D1211" i="1"/>
  <c r="D1210" i="1"/>
  <c r="D1205" i="1"/>
  <c r="D1203" i="1"/>
  <c r="D1201" i="1"/>
  <c r="D1192" i="1"/>
  <c r="D1190" i="1"/>
  <c r="D1186" i="1"/>
  <c r="D1184" i="1"/>
  <c r="D1182" i="1"/>
  <c r="D1181" i="1"/>
  <c r="D1178" i="1"/>
  <c r="D1177" i="1"/>
  <c r="D1176" i="1"/>
  <c r="D1175" i="1"/>
  <c r="D1174" i="1"/>
  <c r="D1170" i="1"/>
  <c r="D1157" i="1"/>
  <c r="D1156" i="1"/>
  <c r="D1153" i="1"/>
  <c r="D1150" i="1"/>
  <c r="D1132" i="1"/>
  <c r="D1131" i="1"/>
  <c r="D1123" i="1"/>
  <c r="D1096" i="1"/>
  <c r="D1091" i="1"/>
  <c r="D1075" i="1"/>
  <c r="D1073" i="1"/>
  <c r="D1050" i="1"/>
  <c r="D1048" i="1"/>
  <c r="D1042" i="1"/>
  <c r="D1041" i="1"/>
  <c r="D1040" i="1"/>
  <c r="D1033" i="1"/>
  <c r="D1032" i="1"/>
  <c r="D1029" i="1"/>
  <c r="D1025" i="1"/>
  <c r="D1024" i="1"/>
  <c r="D1016" i="1"/>
  <c r="D1012" i="1"/>
  <c r="D1010" i="1"/>
  <c r="D1009" i="1"/>
  <c r="D1008" i="1"/>
  <c r="D1007" i="1"/>
  <c r="D1006" i="1"/>
  <c r="D998" i="1"/>
  <c r="D991" i="1"/>
  <c r="D990" i="1"/>
  <c r="D983" i="1"/>
  <c r="D976" i="1"/>
  <c r="D974" i="1"/>
  <c r="D972" i="1"/>
  <c r="D961" i="1"/>
  <c r="D960" i="1"/>
  <c r="D959" i="1"/>
  <c r="D958" i="1"/>
  <c r="D957" i="1"/>
  <c r="D953" i="1"/>
  <c r="D952" i="1"/>
  <c r="D944" i="1"/>
  <c r="D940" i="1"/>
  <c r="D939" i="1"/>
  <c r="D938" i="1"/>
  <c r="D935" i="1"/>
  <c r="D927" i="1"/>
  <c r="D925" i="1"/>
  <c r="D924" i="1"/>
  <c r="D915" i="1"/>
  <c r="D912" i="1"/>
  <c r="D911" i="1"/>
  <c r="D901" i="1"/>
  <c r="D893" i="1"/>
  <c r="D891" i="1"/>
  <c r="D884" i="1"/>
  <c r="D878" i="1"/>
  <c r="D872" i="1"/>
  <c r="D871" i="1"/>
  <c r="D870" i="1"/>
  <c r="D869" i="1"/>
  <c r="D859" i="1"/>
  <c r="D858" i="1"/>
  <c r="D855" i="1"/>
  <c r="D851" i="1"/>
  <c r="D841" i="1"/>
  <c r="D799" i="1"/>
  <c r="D791" i="1"/>
  <c r="D787" i="1"/>
  <c r="D782" i="1"/>
  <c r="D781" i="1"/>
  <c r="D765" i="1"/>
  <c r="D764" i="1"/>
  <c r="D760" i="1"/>
  <c r="D759" i="1"/>
  <c r="D758" i="1"/>
  <c r="D754" i="1"/>
  <c r="D752" i="1"/>
  <c r="D751" i="1"/>
  <c r="D746" i="1"/>
  <c r="D729" i="1"/>
  <c r="D723" i="1"/>
  <c r="D702" i="1"/>
  <c r="D697" i="1"/>
  <c r="D696" i="1"/>
  <c r="D695" i="1"/>
  <c r="D693" i="1"/>
  <c r="D692" i="1"/>
  <c r="D685" i="1"/>
  <c r="D669" i="1"/>
  <c r="D660" i="1"/>
  <c r="D658" i="1"/>
  <c r="D654" i="1"/>
  <c r="D644" i="1"/>
  <c r="D640" i="1"/>
  <c r="D638" i="1"/>
  <c r="D637" i="1"/>
  <c r="D628" i="1"/>
  <c r="D622" i="1"/>
  <c r="D620" i="1"/>
  <c r="D619" i="1"/>
  <c r="D615" i="1"/>
  <c r="D610" i="1"/>
  <c r="D609" i="1"/>
  <c r="D603" i="1"/>
  <c r="D597" i="1"/>
  <c r="D596" i="1"/>
  <c r="D592" i="1"/>
  <c r="D591" i="1"/>
  <c r="D590" i="1"/>
  <c r="D587" i="1"/>
  <c r="D576" i="1"/>
  <c r="D570" i="1"/>
  <c r="D562" i="1"/>
  <c r="D561" i="1"/>
  <c r="D550" i="1"/>
  <c r="D545" i="1"/>
  <c r="D543" i="1"/>
  <c r="D526" i="1"/>
  <c r="D522" i="1"/>
  <c r="D521" i="1"/>
  <c r="D516" i="1"/>
  <c r="D515" i="1"/>
  <c r="D505" i="1"/>
  <c r="D498" i="1"/>
  <c r="D486" i="1"/>
  <c r="D483" i="1"/>
  <c r="D476" i="1"/>
  <c r="D460" i="1"/>
  <c r="D459" i="1"/>
  <c r="D456" i="1"/>
  <c r="D449" i="1"/>
  <c r="D443" i="1"/>
  <c r="D442" i="1"/>
  <c r="D441" i="1"/>
  <c r="D439" i="1"/>
  <c r="D438" i="1"/>
  <c r="D437" i="1"/>
  <c r="D436" i="1"/>
  <c r="D423" i="1"/>
  <c r="D420" i="1"/>
  <c r="D408" i="1"/>
  <c r="D399" i="1"/>
  <c r="D382" i="1"/>
  <c r="D381" i="1"/>
  <c r="D374" i="1"/>
  <c r="D360" i="1"/>
  <c r="D355" i="1"/>
  <c r="D350" i="1"/>
  <c r="D348" i="1"/>
  <c r="D346" i="1"/>
  <c r="D335" i="1"/>
  <c r="D334" i="1"/>
  <c r="D330" i="1"/>
  <c r="D306" i="1"/>
  <c r="D305" i="1"/>
  <c r="D304" i="1"/>
  <c r="D303" i="1"/>
  <c r="D302" i="1"/>
  <c r="D301" i="1"/>
  <c r="D300" i="1"/>
  <c r="D283" i="1"/>
  <c r="D281" i="1"/>
  <c r="D279" i="1"/>
  <c r="D270" i="1"/>
  <c r="D265" i="1"/>
  <c r="D263" i="1"/>
  <c r="D262" i="1"/>
  <c r="D237" i="1"/>
  <c r="D229" i="1"/>
  <c r="D228" i="1"/>
  <c r="D227" i="1"/>
  <c r="D226" i="1"/>
  <c r="D225" i="1"/>
  <c r="D199" i="1"/>
  <c r="D197" i="1"/>
  <c r="D182" i="1"/>
  <c r="D165" i="1"/>
  <c r="D162" i="1"/>
  <c r="D157" i="1"/>
  <c r="D146" i="1"/>
  <c r="D143" i="1"/>
  <c r="D140" i="1"/>
  <c r="D104" i="1"/>
  <c r="D99" i="1"/>
  <c r="D92" i="1"/>
  <c r="D90" i="1"/>
  <c r="D82" i="1"/>
  <c r="D81" i="1"/>
  <c r="D76" i="1"/>
  <c r="D74" i="1"/>
  <c r="D73" i="1"/>
  <c r="D64" i="1"/>
  <c r="D52" i="1"/>
  <c r="D51" i="1"/>
  <c r="D47" i="1"/>
  <c r="D14" i="1"/>
  <c r="D13" i="1"/>
</calcChain>
</file>

<file path=xl/sharedStrings.xml><?xml version="1.0" encoding="utf-8"?>
<sst xmlns="http://schemas.openxmlformats.org/spreadsheetml/2006/main" count="133924" uniqueCount="45818">
  <si>
    <t>EID</t>
  </si>
  <si>
    <t>Authors</t>
  </si>
  <si>
    <t>Author_Position</t>
  </si>
  <si>
    <t>qs_rank_2024</t>
  </si>
  <si>
    <t>repec_rank</t>
  </si>
  <si>
    <t>Affiliations</t>
  </si>
  <si>
    <t>Year</t>
  </si>
  <si>
    <t>country</t>
  </si>
  <si>
    <t>Title</t>
  </si>
  <si>
    <t>2-s2.0-105021879769</t>
  </si>
  <si>
    <t>Iftikhar, H.</t>
  </si>
  <si>
    <t>275</t>
  </si>
  <si>
    <t>NA</t>
  </si>
  <si>
    <t>Huazhong University of Science and Technology, Wuhan, Hubei, China</t>
  </si>
  <si>
    <t>China</t>
  </si>
  <si>
    <t>A multi-dimensional FinTech composite integrating infrastructure, access, usage, knowledge transfer, and governance-by-technology: The role of digital silk road policy in BRI economies</t>
  </si>
  <si>
    <t>Guang, L.</t>
  </si>
  <si>
    <t>Digital Economy Research Center, Wenhua College, Wuhan, Hubei, China</t>
  </si>
  <si>
    <t>2-s2.0-105020870018</t>
  </si>
  <si>
    <t>Putra, A.A.J.</t>
  </si>
  <si>
    <t>Universitas Nusantara PGRI Kediri, Kediri, East Java, Indonesia</t>
  </si>
  <si>
    <t>Indonesia</t>
  </si>
  <si>
    <t>The influence of financial literacy, hedonism lifestyle, paylater, impulse buying through risk perception</t>
  </si>
  <si>
    <t>2-s2.0-105018520404</t>
  </si>
  <si>
    <t>Sholehuddin, S.</t>
  </si>
  <si>
    <t>Universitas Negeri Malang, Malang, East Java, Indonesia</t>
  </si>
  <si>
    <t>Can Islamic branding and religiosity enhance the financial performance of halal MSMEs? An explanatory study</t>
  </si>
  <si>
    <t>Winarno, A.</t>
  </si>
  <si>
    <t>Universitas Islam Malang, Malang, Indonesia</t>
  </si>
  <si>
    <t>2-s2.0-105017395342</t>
  </si>
  <si>
    <t>Rinaldi, A.</t>
  </si>
  <si>
    <t>1401+</t>
  </si>
  <si>
    <t>Sultan Syarif Kasim State Islamic University, Indonesia</t>
  </si>
  <si>
    <t>Enhancing micro, small, and medium enterprises (MSMEs) in Riau Province through the inclusion of disabled workers: A pathway to realizing disability rights</t>
  </si>
  <si>
    <t>2-s2.0-105022242887</t>
  </si>
  <si>
    <t>Nijanandi, D.</t>
  </si>
  <si>
    <t>Atal Bihari Vajpayee School of Management and Entrepreneurship, New Delhi, DL, India</t>
  </si>
  <si>
    <t>India</t>
  </si>
  <si>
    <t>Neural and structural pathways to financial well-being: dual-staged SEM–ANN analysis of financial risk tolerance and internal locus as mediators</t>
  </si>
  <si>
    <t>2-s2.0-105020958825</t>
  </si>
  <si>
    <t>Shi, L.</t>
  </si>
  <si>
    <t>341</t>
  </si>
  <si>
    <t>School of Economics and Management, Inner Mongolia University China, Hohhot, Nei Mongol, China</t>
  </si>
  <si>
    <t>Expert-level financial sentiment analysis via internal and external financial knowledge fusion</t>
  </si>
  <si>
    <t>Jia, Z.</t>
  </si>
  <si>
    <t>School of Computer Science &amp; School of Artificial Intelligence, Inner Mongolia University China, Hohhot, Nei Mongol, China</t>
  </si>
  <si>
    <t>2-s2.0-105016691319</t>
  </si>
  <si>
    <t>Idrus, M.I.</t>
  </si>
  <si>
    <t>Politeknik Negeri Ujung Pandang, Makassar, Indonesia</t>
  </si>
  <si>
    <t>The implementation of financial statements based on sak emkm in micro, small, and medium enterprises (case study of mutiara laundry umkm)</t>
  </si>
  <si>
    <t>2-s2.0-105016111302</t>
  </si>
  <si>
    <t>Becerra, E.R.</t>
  </si>
  <si>
    <t>1001-1200</t>
  </si>
  <si>
    <t>Universidad César Vallejo, Trujillo, La Libertad, Peru</t>
  </si>
  <si>
    <t>Peru</t>
  </si>
  <si>
    <t>From debt to opportunity: How financial education boosts economic development among motorcycle taxi drivers in Peru?</t>
  </si>
  <si>
    <t>2-s2.0-105022068344</t>
  </si>
  <si>
    <t>Sodri, A.</t>
  </si>
  <si>
    <t>Green Innovation, Universitas Indonesia, Depok, West Java, Indonesia</t>
  </si>
  <si>
    <t>Between vulnerable and sustainable: an assessment on livelihood of fishermen in Bintan Island, Indonesia</t>
  </si>
  <si>
    <t>Rahawarin, M.F.</t>
  </si>
  <si>
    <t>Universitas Indonesia, Depok, West Java, Indonesia</t>
  </si>
  <si>
    <t>Sakina, N.A.</t>
  </si>
  <si>
    <t>Center for National Development and Knowledge (CNDK), Jakarta, Indonesia</t>
  </si>
  <si>
    <t>Sianipar, C.P.M.</t>
  </si>
  <si>
    <t>46</t>
  </si>
  <si>
    <t>Division of Environmental Science and Technology, Kyoto University, Kyoto, Kyoto, Japan</t>
  </si>
  <si>
    <t>Japan</t>
  </si>
  <si>
    <t>2-s2.0-105020902167</t>
  </si>
  <si>
    <t>Apostolou, M.</t>
  </si>
  <si>
    <t>368</t>
  </si>
  <si>
    <t>Department of Social Sciences, University of Nicosia, Nicosia, Nicosia, Cyprus</t>
  </si>
  <si>
    <t>Cyprus</t>
  </si>
  <si>
    <t>Conditions for parenthood: An exploratory study in the Greek cultural context</t>
  </si>
  <si>
    <t>Zalaf, A.</t>
  </si>
  <si>
    <t>Department of Psychology, Norges Teknisk-Naturvitenskapelige Universitet, Trondheim, Trondelag, Norway</t>
  </si>
  <si>
    <t>Norway</t>
  </si>
  <si>
    <t>2-s2.0-105016162278</t>
  </si>
  <si>
    <t>Nadir, M.</t>
  </si>
  <si>
    <t>Department of Management, Universitas Mulawarman, Samarinda, East Kalimantan, Indonesia</t>
  </si>
  <si>
    <t>Financial literacy and SME financial distress studies: A systematic literature review</t>
  </si>
  <si>
    <t>Alam, S.</t>
  </si>
  <si>
    <t>Department of Management, Hasanuddin University, Makassar, South Sulawesi, Indonesia</t>
  </si>
  <si>
    <t>2-s2.0-105016778848</t>
  </si>
  <si>
    <t>Wilson, C.J.</t>
  </si>
  <si>
    <t>Department of Psychology, Teesside University, Middlesbrough, North Yorkshire, United Kingdom</t>
  </si>
  <si>
    <t>United Kingdom</t>
  </si>
  <si>
    <t>Neurological and behavioural correlates of construal in economic decision-making under cognitive load</t>
  </si>
  <si>
    <t>2-s2.0-105022191808</t>
  </si>
  <si>
    <t>Sumanth, S.</t>
  </si>
  <si>
    <t>951-1000</t>
  </si>
  <si>
    <t>Manipal Institute of Technology, Manipal, KA, India</t>
  </si>
  <si>
    <t>GenAI-Driven Portfolio Review System: Leveraging AI for Smarter Investment Decisions</t>
  </si>
  <si>
    <t>Colaco, R.M.</t>
  </si>
  <si>
    <t>CMR Institute of Technology, Bengaluru, KA, India</t>
  </si>
  <si>
    <t>2-s2.0-105022186311</t>
  </si>
  <si>
    <t>Aswani, D.</t>
  </si>
  <si>
    <t>Vivekanand Education Society's Institute of Technology, Mumbai, MH, India</t>
  </si>
  <si>
    <t>Agati - A Personalized Women’s Safety and Empowerment App</t>
  </si>
  <si>
    <t>2-s2.0-105022172300</t>
  </si>
  <si>
    <t>Devi, V.S.</t>
  </si>
  <si>
    <t>427</t>
  </si>
  <si>
    <t>Department of Commerce and Management, Amrita University, Amritapuri Campus, Kollam, KL, India</t>
  </si>
  <si>
    <t>Assessing the Effectiveness of Deductions and Exemptions in Income Tax for Promoting Savings and Investments</t>
  </si>
  <si>
    <t>2-s2.0-105021838011</t>
  </si>
  <si>
    <t>Menon, A.</t>
  </si>
  <si>
    <t>Amrita School of Business, Coimbatore, TN, India</t>
  </si>
  <si>
    <t>Thematic Analysis to Assess Business Continuity Intentions Among Women-Led Micro Enterprises in Kerala</t>
  </si>
  <si>
    <t>Sivan, A.</t>
  </si>
  <si>
    <t>Equinoct Community Sourced Modelling Solutions, Kochi, India</t>
  </si>
  <si>
    <t>Navya, S.</t>
  </si>
  <si>
    <t>Rajagiri Business School, Kochi, KL, India</t>
  </si>
  <si>
    <t>2-s2.0-105021830910</t>
  </si>
  <si>
    <t>Samyuktha, D.</t>
  </si>
  <si>
    <t>The Impact of Financial Literacy on Thrift Behaviors: A Study Among College Students</t>
  </si>
  <si>
    <t>2-s2.0-105021807832</t>
  </si>
  <si>
    <t>Joseph, J.</t>
  </si>
  <si>
    <t>Amrita Vishwa Vidyapeetham University, Kochi, Kochi, KL, India</t>
  </si>
  <si>
    <t>The Influence of Finfluencers on Student Investment Decisions</t>
  </si>
  <si>
    <t>2-s2.0-105021801845</t>
  </si>
  <si>
    <t>George, J.</t>
  </si>
  <si>
    <t>Kristu Jayanti College, Bengaluru, KA, India</t>
  </si>
  <si>
    <t>Demographic Variations and User Preferences in Banking: Analysing the Shift from Traditional to Digital Banking</t>
  </si>
  <si>
    <t>2-s2.0-105020814140</t>
  </si>
  <si>
    <t>Sarria, G.R.</t>
  </si>
  <si>
    <t>Department of Radiation Oncology, Universitätsklinikum Bonn, Bonn, Nordrhein-Westfalen, Germany</t>
  </si>
  <si>
    <t>Germany</t>
  </si>
  <si>
    <t>Radiotherapy access in Latin America: Socio-economic determinants and equity challenges socio-economic determinants in Latin America for radiotherapy</t>
  </si>
  <si>
    <t>Torales, S.</t>
  </si>
  <si>
    <t>Agencia de Evaluacion de Tecnologias Sanitarias de Uruguay (AETSU), Montevideo, Uruguay</t>
  </si>
  <si>
    <t>Uruguay</t>
  </si>
  <si>
    <t>Rossi, F.</t>
  </si>
  <si>
    <t>Department of Radiation Oncology, Hospital de Clinicas Dr. Manuel Quintela, Montevideo, Uruguay</t>
  </si>
  <si>
    <t>Ricagni, L.</t>
  </si>
  <si>
    <t>Department of Cancer Control, Instituto Nacional de Enfermedades Neoplasicas, Lima, Lima, Peru</t>
  </si>
  <si>
    <t>Baldeon, D.</t>
  </si>
  <si>
    <t>Department of Radiotherapy, Hospital Angeles de las Lomas, Lomas de Santa Fe, DF, Mexico</t>
  </si>
  <si>
    <t>Mexico</t>
  </si>
  <si>
    <t>Felix, A.</t>
  </si>
  <si>
    <t>Rayos Contra Cancer, Seattle, WA, United States</t>
  </si>
  <si>
    <t>United States</t>
  </si>
  <si>
    <t>Li, B.</t>
  </si>
  <si>
    <t>63</t>
  </si>
  <si>
    <t>Division of Radiation Oncology, University of Washington, Seattle, WA, United States</t>
  </si>
  <si>
    <t>Gkika, E.</t>
  </si>
  <si>
    <t>Radiotherapy Unit, Centro de Radioterapia Deán Funes, Cordoba, Argentina</t>
  </si>
  <si>
    <t>Argentina</t>
  </si>
  <si>
    <t>Ferraris, G.</t>
  </si>
  <si>
    <t>Department of Radiation Oncology, Oncosalud, AUNA, Lima, Lima, Peru</t>
  </si>
  <si>
    <t>Sarria, G.J.</t>
  </si>
  <si>
    <t>Department of Radiotherapy, Instituto Nacional de Enfermedades Neoplasicas, Lima, Lima, Peru</t>
  </si>
  <si>
    <t>2-s2.0-105020669173</t>
  </si>
  <si>
    <t>Kumar, V.</t>
  </si>
  <si>
    <t>Department of Pure and Applied Mathematics, Alliance University, Bengaluru, KA, India</t>
  </si>
  <si>
    <t>Data-Driven Insights for Enhancing Financial Well-Being Among College Students</t>
  </si>
  <si>
    <t>Kumar, S.</t>
  </si>
  <si>
    <t>Department of Mathematics, Bennett University, Greater Noida, UP, India</t>
  </si>
  <si>
    <t>Malik, S.</t>
  </si>
  <si>
    <t>Department of Economics, Tata Institute of Social Sciences, Mumbai, MH, India</t>
  </si>
  <si>
    <t>2-s2.0-105020665097</t>
  </si>
  <si>
    <t>Doli, D.</t>
  </si>
  <si>
    <t>Department of Computer Science and Technology, Rochester Institute of Technology Kosovo, Pristina, Serbia</t>
  </si>
  <si>
    <t>Serbia</t>
  </si>
  <si>
    <t>Smart Finances: A Web-Based System for Personalized Financial Management</t>
  </si>
  <si>
    <t>Canhasi, D.</t>
  </si>
  <si>
    <t>Christ University, Bengaluru, KA, India</t>
  </si>
  <si>
    <t>2-s2.0-105020663512</t>
  </si>
  <si>
    <t>Guo, L.</t>
  </si>
  <si>
    <t>169</t>
  </si>
  <si>
    <t>University of Glasgow, Glasgow, Scotland, United Kingdom</t>
  </si>
  <si>
    <t>Evaluating Knowledge Graph Sources for Non-personalized Financial Asset Recommendation: 10K Reports vs. Wikidata</t>
  </si>
  <si>
    <t>2-s2.0-105020574086</t>
  </si>
  <si>
    <t>Longo, L.</t>
  </si>
  <si>
    <t>State University of the Middle-West Region of Paraná (UNICENTRO), Guarapuava, Brazil</t>
  </si>
  <si>
    <t>Brazil</t>
  </si>
  <si>
    <t>Gamified Mobile App for Financial Education: An Innovative Experience in a Brazilian Public University</t>
  </si>
  <si>
    <t>2-s2.0-105020443811</t>
  </si>
  <si>
    <t>Förster, M.</t>
  </si>
  <si>
    <t>Department of Economics and Business, Technische Universität München, Munich, Bayern, Germany</t>
  </si>
  <si>
    <t>Concluding Remarks on the Work of the Financial Literacy Network AFin</t>
  </si>
  <si>
    <t>Hommel, M.</t>
  </si>
  <si>
    <t>Vocational Education, OTH Amberg-Weiden, Amberg and Weiden, Germany</t>
  </si>
  <si>
    <t>Aprea, C.</t>
  </si>
  <si>
    <t>Universität Mannheim, Mannheim, Baden-Wurttemberg, Germany</t>
  </si>
  <si>
    <t>Fürstenau, B.</t>
  </si>
  <si>
    <t>Business Education and Management Training, Technische Universität Dresden, Dresden, Sachsen, Germany</t>
  </si>
  <si>
    <t>Happ, R.</t>
  </si>
  <si>
    <t>479</t>
  </si>
  <si>
    <t>Institute of Business Education and Management Training, Universität Leipzig, Leipzig, Sachsen, Germany</t>
  </si>
  <si>
    <t>Wuttke, E.</t>
  </si>
  <si>
    <t>Economics and Business Education, Goethe-Universität Frankfurt am Main, Frankfurt am Main, Hessen, Germany</t>
  </si>
  <si>
    <t>2-s2.0-105020271867</t>
  </si>
  <si>
    <t>Anwar, M.</t>
  </si>
  <si>
    <t>290</t>
  </si>
  <si>
    <t>Department of Statistics and Business Analytics, College of Business and Economics, Al Ain, Abu Dhabi, United Arab Emirates</t>
  </si>
  <si>
    <t>United Arab Emirates</t>
  </si>
  <si>
    <t>Navigating uncertainty: The role of CEO competencies in strategic decision-making for digitalisation in family firms</t>
  </si>
  <si>
    <t>Hani, I.B.</t>
  </si>
  <si>
    <t>Department of Measurement and Control, Universität Kassel, Kassel, Hessen, Germany</t>
  </si>
  <si>
    <t>Hujran, O.</t>
  </si>
  <si>
    <t>United Arab Emirates University, Al Ain, Abu Dhabi, United Arab Emirates</t>
  </si>
  <si>
    <t>2-s2.0-105020260922</t>
  </si>
  <si>
    <t>Benlemlih, B.</t>
  </si>
  <si>
    <t>Université Sidi Mohamed Ben Abdellah, Fez, Fes-Meknes, Morocco</t>
  </si>
  <si>
    <t>Morocco</t>
  </si>
  <si>
    <t>Regulatory Initiatives on Cryptocurrencies: Adapting the EU's MiCA Framework to the MENA Region's Banking Institutions</t>
  </si>
  <si>
    <t>2-s2.0-105020205200</t>
  </si>
  <si>
    <t>Halder, S.</t>
  </si>
  <si>
    <t>Research Scholar, Dr. Vishwanath Karad MIT World Peace University, Pune, MH, India</t>
  </si>
  <si>
    <t>ICT-Driven Financial Literacy Programs: Empowering Citizens for Better Financial Governance</t>
  </si>
  <si>
    <t>Deshmukh, R.</t>
  </si>
  <si>
    <t>Associate Professor, Dr. Vishwanath Karad MIT World Peace University, Pune, MH, India</t>
  </si>
  <si>
    <t>2-s2.0-105020165198</t>
  </si>
  <si>
    <t>Issa, M.</t>
  </si>
  <si>
    <t>Department of Financial Technology, University of Petra, Amman, Amman, Jordan</t>
  </si>
  <si>
    <t>Jordan</t>
  </si>
  <si>
    <t>Bridging the Gap: FinTech and AI in Education</t>
  </si>
  <si>
    <t>Omar, F.</t>
  </si>
  <si>
    <t>Business Intelligence Department, Al-Zaytoonah University of Jordan, Amman, Amman, Jordan</t>
  </si>
  <si>
    <t>2-s2.0-105020014062</t>
  </si>
  <si>
    <t>Gupta, J.</t>
  </si>
  <si>
    <t>Department of Computer Science and Engineering, Sharda University, Greater Noida, UP, India</t>
  </si>
  <si>
    <t>Large Language Models Acing Chartered Accountancy</t>
  </si>
  <si>
    <t>2-s2.0-105019643827</t>
  </si>
  <si>
    <t>Guillén-Pujadas, M.</t>
  </si>
  <si>
    <t>Department of Business, Universitat de Barcelona, Barcelona, Barcelona, Spain</t>
  </si>
  <si>
    <t>Spain</t>
  </si>
  <si>
    <t>Corporate Financial Statement Analysis in Education 4.0</t>
  </si>
  <si>
    <t>Alaminos, D.</t>
  </si>
  <si>
    <t>Department of Marketing, Universidad Complutense de Madrid, Madrid, Madrid, Spain</t>
  </si>
  <si>
    <t>Carrasco-Aguilar, Á.</t>
  </si>
  <si>
    <t>Department of Business Economics, Universidad Rey Juan Carlos, Madrid, Madrid, Spain</t>
  </si>
  <si>
    <t>2-s2.0-105018236183</t>
  </si>
  <si>
    <t>Dinh, D.H.</t>
  </si>
  <si>
    <t>Vietnamese-German University, Thu Dau Mot, Binh Duong, Viet Nam</t>
  </si>
  <si>
    <t>Viet Nam</t>
  </si>
  <si>
    <t>Predictive Models for Understanding Financial Well-Being of Vietnamese People Using Machine Learning</t>
  </si>
  <si>
    <t>Styazhkov, A.</t>
  </si>
  <si>
    <t>University of Penza, Penza, Russian Federation</t>
  </si>
  <si>
    <t>Russian Federation</t>
  </si>
  <si>
    <t>Ametsbichler, T.</t>
  </si>
  <si>
    <t>Administrative Headquarters of the Max Planck Society, Munich, Bayern, Germany</t>
  </si>
  <si>
    <t>2-s2.0-105018219637</t>
  </si>
  <si>
    <t>Untangling the Terminology in the Context of Financial Literacy: Systematising Definitions and Constructs</t>
  </si>
  <si>
    <t>Heidel, S.</t>
  </si>
  <si>
    <t>Faculty of Business and Economics, Technische Universität Dresden, Dresden, Sachsen, Germany</t>
  </si>
  <si>
    <t>2-s2.0-105018212950</t>
  </si>
  <si>
    <t>Financial Literacy Frameworks: A Scoping Review and Critical Appraisal</t>
  </si>
  <si>
    <t>Vonhof, C.</t>
  </si>
  <si>
    <t>Department for Research on Educational Sciences, Universität Zürich, Zurich, ZH, Switzerland</t>
  </si>
  <si>
    <t>Switzerland</t>
  </si>
  <si>
    <t>Ackermann, N.</t>
  </si>
  <si>
    <t>Fachhochschule Wiesbaden, Wiesbaden, Hessen, Germany</t>
  </si>
  <si>
    <t>2-s2.0-105018200365</t>
  </si>
  <si>
    <t>Pria, S.</t>
  </si>
  <si>
    <t>University of Technology and Applied Sciences Shinas, Shinas, Al Batinah, Oman</t>
  </si>
  <si>
    <t>Oman</t>
  </si>
  <si>
    <t>Empowering Lifelong Learning: The Strategic Role of Accounting Education in Sustainable Development</t>
  </si>
  <si>
    <t>2-s2.0-105018193070</t>
  </si>
  <si>
    <t>The AFin Network: Advancing Financial Literacy Through Systematisation, Modelling and Assessment—Introduction to the SpringerBrief</t>
  </si>
  <si>
    <t>2-s2.0-105018186594</t>
  </si>
  <si>
    <t>Walstad, W.B.</t>
  </si>
  <si>
    <t>University of Nebraska–Lincoln, Lincoln, NE, United States</t>
  </si>
  <si>
    <t>Complexity in the Measurement of Financial Competence</t>
  </si>
  <si>
    <t>Kraitzek, A.</t>
  </si>
  <si>
    <t>Di Chiacchio, C.</t>
  </si>
  <si>
    <t>International Studies, Istituto Nazionale per la Valutazione del Sistema Educativo di Istruzione e di Formazione, Rome, Italy</t>
  </si>
  <si>
    <t>Italy</t>
  </si>
  <si>
    <t>2-s2.0-105017368762</t>
  </si>
  <si>
    <t>Liao, H.</t>
  </si>
  <si>
    <t>School of Artificial Intelligence, University of Chinese Academy of Sciences, Beijing, China</t>
  </si>
  <si>
    <t>DeepSeek Large Model Empowers Digital Transformation: An Empirical Study on Financial Quantification</t>
  </si>
  <si>
    <t>2-s2.0-105015557447</t>
  </si>
  <si>
    <t>Candrawati, T.</t>
  </si>
  <si>
    <t>State Polytechnic of Malang, Malang, Indonesia</t>
  </si>
  <si>
    <t>The influence of perceived usefulness, perceived ease of use, compatibility and subjective norm on the use of e-money; La influencia de la utilidad percibida, la facilidad de uso percibida, la compatibilidad y la norma subjetiva en el uso del dinero electrónico</t>
  </si>
  <si>
    <t>2-s2.0-105015439451</t>
  </si>
  <si>
    <t>Technische Universität Dresden, Dresden, Sachsen, Germany</t>
  </si>
  <si>
    <t>Virtual Reality Meets Finance: How to Enhance Our Understanding of Risk Diversification</t>
  </si>
  <si>
    <t>2-s2.0-105015349416</t>
  </si>
  <si>
    <t>Appiah-Kubi, J.</t>
  </si>
  <si>
    <t>California State University, San Bernardino, San Bernardino, CA, United States</t>
  </si>
  <si>
    <t>The complex role of financial hardship in understanding depression among youth in Uganda</t>
  </si>
  <si>
    <t>Amoako, E.O.</t>
  </si>
  <si>
    <t>The University of North Carolina at Chapel Hill, Chapel Hill, NC, United States</t>
  </si>
  <si>
    <t>Achulo, S.H.</t>
  </si>
  <si>
    <t>The University of Texas at Arlington, Arlington, TX, United States</t>
  </si>
  <si>
    <t>Small, E.</t>
  </si>
  <si>
    <t>The University of Texas at San Antonio, San Antonio, TX, United States</t>
  </si>
  <si>
    <t>Sharma, B.</t>
  </si>
  <si>
    <t>Regent College London, London, United States</t>
  </si>
  <si>
    <t>Ansong, E.</t>
  </si>
  <si>
    <t>64</t>
  </si>
  <si>
    <t>University of Illinois Urbana-Champaign, Urbana, IL, United States</t>
  </si>
  <si>
    <t>Wabwire, J.C.</t>
  </si>
  <si>
    <t>Utafiti Kamili Research Centre Uganda, Kampala, Uganda</t>
  </si>
  <si>
    <t>Uganda</t>
  </si>
  <si>
    <t>2-s2.0-105014452182</t>
  </si>
  <si>
    <t>Balakina, O.</t>
  </si>
  <si>
    <t>Leibniz-Institut für Finanzmarktforschung SAFE, Frankfurt am Main, Hessen, Germany</t>
  </si>
  <si>
    <t>Unshrouding product-specific attributes through financial education</t>
  </si>
  <si>
    <t>Balasubramaniam, V.</t>
  </si>
  <si>
    <t>184</t>
  </si>
  <si>
    <t>Queen Mary University of London, London, United Kingdom</t>
  </si>
  <si>
    <t>Dimri, A.</t>
  </si>
  <si>
    <t>TrustBridge Rule of Law Foundation, New Delhi, India</t>
  </si>
  <si>
    <t>2-s2.0-105012730894</t>
  </si>
  <si>
    <t>Wang, L.</t>
  </si>
  <si>
    <t>School of Economics, Fuyang Normal University, Fuyang, Anhui, China</t>
  </si>
  <si>
    <t>How Financial Factors Shape Household Happiness in China's Aging Population</t>
  </si>
  <si>
    <t>Manansala, L.D.</t>
  </si>
  <si>
    <t>681-690</t>
  </si>
  <si>
    <t>College of Professional and Graduate Studies, De La Salle University-Dasmariñas, Dasmarinas, Cavite, Philippines</t>
  </si>
  <si>
    <t>Philippines</t>
  </si>
  <si>
    <t>2-s2.0-105011943544</t>
  </si>
  <si>
    <t>Chirimumimba, K.</t>
  </si>
  <si>
    <t>851-900</t>
  </si>
  <si>
    <t>Nelson Mandela University, Gqeberha, Eastern Cape, South Africa</t>
  </si>
  <si>
    <t>South Africa</t>
  </si>
  <si>
    <t>Bridging the Financial Literacy Gap: Machine Learning-Powered Visualisations for Non-financial Users</t>
  </si>
  <si>
    <t>2-s2.0-105011656135</t>
  </si>
  <si>
    <t>Nosakhare, M.E.</t>
  </si>
  <si>
    <t>School of Business Management, Universiti Utara Malaysia, Sintok, Kedah, Malaysia</t>
  </si>
  <si>
    <t>Malaysia</t>
  </si>
  <si>
    <t>Migrant entrepreneurs and financial access in Sweden: A critical review of financial inclusion and institutional barriers</t>
  </si>
  <si>
    <t>2-s2.0-105011341741</t>
  </si>
  <si>
    <t>Nguyen, H.D.</t>
  </si>
  <si>
    <t>VNUHCM - University of Information Technology, Ho Chi Minh City, Viet Nam</t>
  </si>
  <si>
    <t>A Hybrid Knowledge-Based and Machine Learning Approach for Financial Health Prediction in Small and Medium-Sized Enterprises</t>
  </si>
  <si>
    <t>Vu, S.</t>
  </si>
  <si>
    <t>Viet Nam National University Ho Chi Minh City, Ho Chi Minh City, Viet Nam</t>
  </si>
  <si>
    <t>Pham, U.</t>
  </si>
  <si>
    <t>Department of Computer Science, Las Cruces, NM, United States</t>
  </si>
  <si>
    <t>Nguyen, D.</t>
  </si>
  <si>
    <t>Top 7%</t>
  </si>
  <si>
    <t>University of Economics and Law, Ho Chi Minh City, Viet Nam</t>
  </si>
  <si>
    <t>2-s2.0-85212209239</t>
  </si>
  <si>
    <t>Savithri, M.</t>
  </si>
  <si>
    <t>Department of Commerce, Bharathiyar Arts &amp; Science College for Women, Attur, TN, India</t>
  </si>
  <si>
    <t>Analysis of Investment Factors and Decisions among Generation Z and Generation X in Indian Capital Market</t>
  </si>
  <si>
    <t>Rajakumari, D.</t>
  </si>
  <si>
    <t>Bharathiyar Arts &amp; Science College for Women, Attur, TN, India</t>
  </si>
  <si>
    <t>2-s2.0-85212195641</t>
  </si>
  <si>
    <t>Shaikh, A.</t>
  </si>
  <si>
    <t>1201-1400</t>
  </si>
  <si>
    <t>Department of Management, Jamia Hamdard, New Delhi, India</t>
  </si>
  <si>
    <t>An Assessment of Risk-Taking Behavior of Individual Investors: Role of Financial Literacy and Emotions</t>
  </si>
  <si>
    <t>2-s2.0-86000778869</t>
  </si>
  <si>
    <t>Achanta, R.P.</t>
  </si>
  <si>
    <t>Department of Management, Sikkim University, Gangtok, SK, India</t>
  </si>
  <si>
    <t>Digital financial knowledge, insights from private-sector employees in Sikkim</t>
  </si>
  <si>
    <t>2-s2.0-86000328473</t>
  </si>
  <si>
    <t>Cordero, J.M.</t>
  </si>
  <si>
    <t>Universidad de Extremadura, Badajoz, Badajoz, Spain</t>
  </si>
  <si>
    <t>Exploring the relationship between students´ experiences with online payment methods and financial competencies using a Bayesian nonparametric approach</t>
  </si>
  <si>
    <t>Mateos-Romero, L.</t>
  </si>
  <si>
    <t>2-s2.0-86000063718</t>
  </si>
  <si>
    <t>Saha, S.</t>
  </si>
  <si>
    <t>Department of Agribusiness and Marketing, Bangladesh Agricultural University, Mymensingh, Bangladesh</t>
  </si>
  <si>
    <t>Bangladesh</t>
  </si>
  <si>
    <t>Can credit promote rural transformation? Evidence from district-level data in Bangladesh</t>
  </si>
  <si>
    <t>Alam, M.J.</t>
  </si>
  <si>
    <t>Department of Economics, Mawlana Bhashani Science and Technology University, Tangail, Bangladesh</t>
  </si>
  <si>
    <t>Al Abbasi, A.A.</t>
  </si>
  <si>
    <t>Department of Agricultural Economics, Bangladesh Agricultural University, Mymensingh, Bangladesh</t>
  </si>
  <si>
    <t>Begum, I.A.</t>
  </si>
  <si>
    <t>72</t>
  </si>
  <si>
    <t>Centre for Agricultural Economics and Development, The University of Western Australia, Perth, WA, Australia</t>
  </si>
  <si>
    <t>Australia</t>
  </si>
  <si>
    <t>Rola-Rubzen, M.F.</t>
  </si>
  <si>
    <t>Nutrition for Impact, Singapore City, Singapore</t>
  </si>
  <si>
    <t>Singapore</t>
  </si>
  <si>
    <t>Parikh, P.</t>
  </si>
  <si>
    <t>Dept. of Agric. Econ./Agribusiness, University of Arkansas, Fayetteville, AR, United States</t>
  </si>
  <si>
    <t>2-s2.0-85219669413</t>
  </si>
  <si>
    <t>Becha, H.</t>
  </si>
  <si>
    <t>FSEG Sfax - Faculté des Sciences Économiques et de Gestion de Sfax, Sfax, Sfax, Tunisia</t>
  </si>
  <si>
    <t>Tunisia</t>
  </si>
  <si>
    <t>Digital financial inclusion, environmental sustainability and regional economic growth in China: insights from a panel threshold model</t>
  </si>
  <si>
    <t>Kalai, M.</t>
  </si>
  <si>
    <t>Research Laboratory in Competitiveness, Commercial Decisions and Internationalisation (CODECI), Sfax, Tunisia</t>
  </si>
  <si>
    <t>2-s2.0-85218881746</t>
  </si>
  <si>
    <t>Song, X.</t>
  </si>
  <si>
    <t>School of Business, Beijing Language and Culture University, Beijing, China</t>
  </si>
  <si>
    <t>Financial inclusion, technologies, and worldwide economic development: A spatial Durbin model approach</t>
  </si>
  <si>
    <t>Qin, X.</t>
  </si>
  <si>
    <t>Sustainable Real Estate Research Center, Hong Kong Shue Yan University, Hong Kong, China</t>
  </si>
  <si>
    <t>2-s2.0-85217094451</t>
  </si>
  <si>
    <t>Redmond, J.</t>
  </si>
  <si>
    <t>529</t>
  </si>
  <si>
    <t>Edith Cowan University, Perth, WA, Australia</t>
  </si>
  <si>
    <t>Exploring Self-Employed and Salaried Worker Retirement Plans</t>
  </si>
  <si>
    <t>2-s2.0-85212430336</t>
  </si>
  <si>
    <t>Radianto, W.E.D.</t>
  </si>
  <si>
    <t>School of Business and Management, Universitas Ciputra, Surabaya, East Java, Indonesia</t>
  </si>
  <si>
    <t>The role of mental accounting and financial attitudes in shaping financial behavior among entrepreneurial students using fintech</t>
  </si>
  <si>
    <t>Purwanugraha, H.A.</t>
  </si>
  <si>
    <t>Department of Accounting, Universitas Atmajaya Yogyakarta, Yogyakarta, Indonesia</t>
  </si>
  <si>
    <t>Kristanto, H.</t>
  </si>
  <si>
    <t>Universitas Kristen Duta Wacana, Yogyakarta, Yogyakarta, Indonesia</t>
  </si>
  <si>
    <t>Efrata, T.C.</t>
  </si>
  <si>
    <t>Department Research &amp; Community Development, Universitas Ciputra, Surabaya, East Java, Indonesia</t>
  </si>
  <si>
    <t>2-s2.0-105022271749</t>
  </si>
  <si>
    <t>Martinez-Blasco, M.</t>
  </si>
  <si>
    <t>IQS School of Management, Barcelona, Barcelona, Spain</t>
  </si>
  <si>
    <t>Mapping innovation tools and financial inclusion: a bibliometric analysis</t>
  </si>
  <si>
    <t>2-s2.0-105022265722</t>
  </si>
  <si>
    <t>Paraboni, A.L.</t>
  </si>
  <si>
    <t>801-850</t>
  </si>
  <si>
    <t>Postgraduate Program in Administration, Universidade Federal de Santa Catarina, Florianopolis, SC, Brazil</t>
  </si>
  <si>
    <t>Financial citizenship beyond borders: Validation of a model between Brazil and France</t>
  </si>
  <si>
    <t>Potrich, A.C.G.</t>
  </si>
  <si>
    <t>Postgraduate Program in Management of Public Organizations, Universidade Federal de Santa Maria, Santa Maria, RS, Brazil</t>
  </si>
  <si>
    <t>2-s2.0-105022202201</t>
  </si>
  <si>
    <t>Adekunle, I.A.</t>
  </si>
  <si>
    <t>398</t>
  </si>
  <si>
    <t>Department of Economics, University of South Africa, Pretoria, Gauteng, South Africa</t>
  </si>
  <si>
    <t>Knowledge, attitude or risk? What drives the financial literacy gaps of university staff?</t>
  </si>
  <si>
    <t>Williams, T.O.</t>
  </si>
  <si>
    <t>Department of Banking and Finance, Olabisi Onabanjo University, Ago-Iwoye, Ogun, Nigeria</t>
  </si>
  <si>
    <t>Nigeria</t>
  </si>
  <si>
    <t>Maialeh, R.</t>
  </si>
  <si>
    <t>Research Institute for Labour and Social Affairs, Prague, Czech Republic</t>
  </si>
  <si>
    <t>Czech Republic</t>
  </si>
  <si>
    <t>Adegbenro, M.A.</t>
  </si>
  <si>
    <t>Department of Economics, Olabisi Onabanjo University, Ago-Iwoye, Ogun, Nigeria</t>
  </si>
  <si>
    <t>2-s2.0-105022183483</t>
  </si>
  <si>
    <t>Agasisti, T.</t>
  </si>
  <si>
    <t>123</t>
  </si>
  <si>
    <t>Economics and Industrial Engineering, Politecnico di Milano, Milan, MI, Italy</t>
  </si>
  <si>
    <t>Financial literacy calls the roll — The effectiveness of a financial education program in Italian schools</t>
  </si>
  <si>
    <t>D'Ignazio, A.</t>
  </si>
  <si>
    <t>Directorate General for Consumer Protection and Financial Education, Banca d'Italia, Rome, Italy</t>
  </si>
  <si>
    <t>Iannotta, G.</t>
  </si>
  <si>
    <t>DG for Economics and Statistics, Banca d'Italia, Rome, Italy</t>
  </si>
  <si>
    <t>2-s2.0-105022176425</t>
  </si>
  <si>
    <t>Yurtkur, A.K.</t>
  </si>
  <si>
    <t>Department of Economics, Zonguldak Bulent Ecevit University, Zonguldak, Zonguldak, Turkey</t>
  </si>
  <si>
    <t>Turkey</t>
  </si>
  <si>
    <t>The impact of financial literacy on financial development: A cross-country analysis</t>
  </si>
  <si>
    <t>Kilic, Y.</t>
  </si>
  <si>
    <t>Department of Insurance, Akdeniz Üniversitesi, Antalya, Turkey</t>
  </si>
  <si>
    <t>Bugan, M.F.</t>
  </si>
  <si>
    <t>Department of Public Finance, Gaziantep Üniversitesi, Gaziantep, Gaziantep, Turkey</t>
  </si>
  <si>
    <t>Dibooǧlu, S.</t>
  </si>
  <si>
    <t>School of Business, Missouri Western State University, Saint Joseph, MO, United States</t>
  </si>
  <si>
    <t>Çevik, E.I.</t>
  </si>
  <si>
    <t>Department of Economics, Tekirdağ Namık Kemal Üniversitesi, Tekirdag, Tekirdag, Turkey</t>
  </si>
  <si>
    <t>2-s2.0-105021853671</t>
  </si>
  <si>
    <t>Potts, N.</t>
  </si>
  <si>
    <t>Morningstar, Sydney, NSW, Australia</t>
  </si>
  <si>
    <t>Domain-Specific Predictors of Financial Risk Taking: Revisiting the Role of Knowledge, Experience, and Financial Risk Tolerance</t>
  </si>
  <si>
    <t>Grable, J.</t>
  </si>
  <si>
    <t>Department of Financial Planning, University of Georgia, Athens, GA, United States</t>
  </si>
  <si>
    <t>Murphy, R.O.</t>
  </si>
  <si>
    <t>Morningstar, Inc., Chicago, IL, United States</t>
  </si>
  <si>
    <t>2-s2.0-105021802749</t>
  </si>
  <si>
    <t>Fu, J.</t>
  </si>
  <si>
    <t>School of Economics and Management, Jiangxi Normal University, Nanchang, Jiangxi, China</t>
  </si>
  <si>
    <t>Shadow economy, financial inclusion and economic growth Nexus: evidence from developing countries</t>
  </si>
  <si>
    <t>Ahmad, W.</t>
  </si>
  <si>
    <t>International Islamic University, Islamabad, Islamabad, Pakistan</t>
  </si>
  <si>
    <t>Pakistan</t>
  </si>
  <si>
    <t>Hussain, B.</t>
  </si>
  <si>
    <t>Top 9%</t>
  </si>
  <si>
    <t>Università degli Studi di Catania, Catania, CT, Italy</t>
  </si>
  <si>
    <t>Khalid, M.W.</t>
  </si>
  <si>
    <t>Leibniz-Zentrum für Agrarlandschaftsforschung (ZALF) e. V., Muncheberg, Brandenburg, Germany</t>
  </si>
  <si>
    <t>Lambarraa-Lehnhardt, F.</t>
  </si>
  <si>
    <t>741-750</t>
  </si>
  <si>
    <t>Emerson University Multan, Multan, Punjab, Pakistan</t>
  </si>
  <si>
    <t>2-s2.0-105021460616</t>
  </si>
  <si>
    <t>Khiatani, P.V.</t>
  </si>
  <si>
    <t>Department of Applied Social Sciences, The Hong Kong Polytechnic University, Hong Kong, Hong Kong, Hong Kong</t>
  </si>
  <si>
    <t>Hong Kong</t>
  </si>
  <si>
    <t>Do people with problem and non-problem gambling differ on financial literacy? A mixed methods study in Hong Kong</t>
  </si>
  <si>
    <t>2-s2.0-105021436963</t>
  </si>
  <si>
    <t>2-s2.0-105021098761</t>
  </si>
  <si>
    <t>Wang, X.</t>
  </si>
  <si>
    <t>Center for Economic Research, Shandong University, Jinan, Shandong, China</t>
  </si>
  <si>
    <t>Kinship networks and risky financial asset investment: The power of Confucian clan</t>
  </si>
  <si>
    <t>Wang, C.</t>
  </si>
  <si>
    <t>School of Business Administration, Shandong University of Finance and Economics, Jinan, Shandong, China</t>
  </si>
  <si>
    <t>2-s2.0-105020984229</t>
  </si>
  <si>
    <t>Balliester Reis, T.</t>
  </si>
  <si>
    <t>33</t>
  </si>
  <si>
    <t>Department of Economics, SOAS University of London, London, United Kingdom</t>
  </si>
  <si>
    <t>Are low-income workers financially irresponsible? Analysing financial literacy and over-indebtedness in Nairobi</t>
  </si>
  <si>
    <t>2-s2.0-105020955344</t>
  </si>
  <si>
    <t>Urooj, S.</t>
  </si>
  <si>
    <t>Exploring the impact of digital financial capability and financial compliance on sustainable entrepreneurship across nations</t>
  </si>
  <si>
    <t>Luo, G.</t>
  </si>
  <si>
    <t>Department of Management Sciences, Lahore Garrison University, Lahore, Punjab, Pakistan</t>
  </si>
  <si>
    <t>Ullah, A.</t>
  </si>
  <si>
    <t>2-s2.0-105020871393</t>
  </si>
  <si>
    <t>Isaga, N.</t>
  </si>
  <si>
    <t>Department of Accounting and Finance, Mzumbe University, Dar Es Salaam, Tanzania</t>
  </si>
  <si>
    <t>Tanzania</t>
  </si>
  <si>
    <t>The roles of finance opinion and income source in the link between financial literacy and student financial behaviour in Tanzania</t>
  </si>
  <si>
    <t>2-s2.0-105020650564</t>
  </si>
  <si>
    <t>Sinha, G.R.</t>
  </si>
  <si>
    <t>University of Georgia, Athens, GA, United States</t>
  </si>
  <si>
    <t>Thinking about finances, financial anxiety, and student loan repayment behaviors</t>
  </si>
  <si>
    <t>Bauer, B.W.</t>
  </si>
  <si>
    <t>Franklin College of Arts and Sciences, Athens, GA, United States</t>
  </si>
  <si>
    <t>Sun, S.</t>
  </si>
  <si>
    <t>Department of Social Welfare, University of California, Los Angeles, Los Angeles, CA, United States</t>
  </si>
  <si>
    <t>2-s2.0-105019756480</t>
  </si>
  <si>
    <t>Bhatia, M.S.</t>
  </si>
  <si>
    <t>Shiv Nadar Institution of Eminence deemed to be University, Greater Noida, UP, India</t>
  </si>
  <si>
    <t>AI-enhanced bilingual banking assistant</t>
  </si>
  <si>
    <t>2-s2.0-105019499608</t>
  </si>
  <si>
    <t>Aziz, S.</t>
  </si>
  <si>
    <t>367</t>
  </si>
  <si>
    <t>Institute of Management Sciences, University of Science and Technology Bannu, Bannu, Pakistan</t>
  </si>
  <si>
    <t>The nexus of financial socialization, financial literacy, financial capability and financial well-being: women’s perspective with structural equation modeling approach</t>
  </si>
  <si>
    <t>Khan, I.U.</t>
  </si>
  <si>
    <t>Department of Accounting, King Faisal University, Al-Ahsa, Ash Sharqiyah, Saudi Arabia</t>
  </si>
  <si>
    <t>Saudi Arabia</t>
  </si>
  <si>
    <t>2-s2.0-105019334865</t>
  </si>
  <si>
    <t>de Beckker, K.</t>
  </si>
  <si>
    <t>Department of Accounting and Finance, Open Universiteit, Heerlen, Limburg, Netherlands</t>
  </si>
  <si>
    <t>Netherlands</t>
  </si>
  <si>
    <t>The long-term impact of financial literacy on wealth: Evidence from longitudinal data</t>
  </si>
  <si>
    <t>Frijns, B.</t>
  </si>
  <si>
    <t>61</t>
  </si>
  <si>
    <t>Department of Accounting, KU Leuven, Leuven, Vlaams-Brabant, Belgium</t>
  </si>
  <si>
    <t>Belgium</t>
  </si>
  <si>
    <t>Hubers, F.</t>
  </si>
  <si>
    <t>Network for Studies on Pensions, Aging and Retirement, Tilburg, Noord-Brabant, Netherlands</t>
  </si>
  <si>
    <t>Derkx, S.</t>
  </si>
  <si>
    <t>G53 Financial Literacy and Personal Finance Research Network (G53 Network)</t>
  </si>
  <si>
    <t>2-s2.0-105019100795</t>
  </si>
  <si>
    <t>Bharne, S.</t>
  </si>
  <si>
    <t>Department of Humanities and Social Sciences, Maulana Azad National Institute of Technology, Bhopal, MP, India</t>
  </si>
  <si>
    <t>Impact of crop insurance on improving food security and agricultural investments: insights from India</t>
  </si>
  <si>
    <t>Yadav, P.</t>
  </si>
  <si>
    <t>Department of Economics, Babasaheb Bhimrao Ambedkar University, Lucknow, UP, India</t>
  </si>
  <si>
    <t>2-s2.0-105019100449</t>
  </si>
  <si>
    <t>Yadav, M.</t>
  </si>
  <si>
    <t>School of Management and Commerce, K.R. Mangalam University, Gurugram, HR, India</t>
  </si>
  <si>
    <t>Towards sustainable retirement: The impact of digital financial literacy and behavioural mediators</t>
  </si>
  <si>
    <t>Sharma, V.P.</t>
  </si>
  <si>
    <t>School of Business, Manav Rachna University, Faridabad, HR, India</t>
  </si>
  <si>
    <t>2-s2.0-105019068509</t>
  </si>
  <si>
    <t>Mitra, A.</t>
  </si>
  <si>
    <t>Nirma University, Institute of Management, Ahmedabad, GJ, India</t>
  </si>
  <si>
    <t>Financial well-being in the IT sector: investigating the role of financial behaviour and planning</t>
  </si>
  <si>
    <t>Mohanty, S.</t>
  </si>
  <si>
    <t>School of Economics and Commerce, Kalinga Institute of Industrial Technology, Bhubaneswar, Bhubaneswar, OR, India</t>
  </si>
  <si>
    <t>2-s2.0-105018960899</t>
  </si>
  <si>
    <t>Ichim, S.-M.</t>
  </si>
  <si>
    <t>Bucharest University of Economic Studies, Bucharest, Romania</t>
  </si>
  <si>
    <t>Romania</t>
  </si>
  <si>
    <t>The critical role of financial literacy in enhancing firm success</t>
  </si>
  <si>
    <t>Vid, A.</t>
  </si>
  <si>
    <t>National Bank of Romania, Bucharest, Romania</t>
  </si>
  <si>
    <t>2-s2.0-105018942729</t>
  </si>
  <si>
    <t>Nkouaga, F.</t>
  </si>
  <si>
    <t>National Association of Insurance Commissioners, Kansas City, MO, United States</t>
  </si>
  <si>
    <t>Socio-economic and insurance factors in preventive care: A two-stage weighted structural analysis</t>
  </si>
  <si>
    <t>2-s2.0-105018889412</t>
  </si>
  <si>
    <t>Verma, V.</t>
  </si>
  <si>
    <t>Department of Management Studies, Graphic Era Deemed to be University, Dehradun, UK, India</t>
  </si>
  <si>
    <t>Sustainable investing through a gendered lens: the role of locus of control and risk perception</t>
  </si>
  <si>
    <t>2-s2.0-105018691893</t>
  </si>
  <si>
    <t>Factors and patterns in mobile banking and payment services use in the United States</t>
  </si>
  <si>
    <t>Mehta, R.C.</t>
  </si>
  <si>
    <t>College of Computing, Atlanta, GA, United States</t>
  </si>
  <si>
    <t>Kaittila, A.</t>
  </si>
  <si>
    <t>Department of Social Research, Turun yliopisto, Turku, Southwest Finland, Finland</t>
  </si>
  <si>
    <t>Finland</t>
  </si>
  <si>
    <t>Viitasalo, K.</t>
  </si>
  <si>
    <t>Department of Social Work, Helsingin Yliopisto, Helsinki, Uusimaa, Finland</t>
  </si>
  <si>
    <t>2-s2.0-105018631598</t>
  </si>
  <si>
    <t>Jones, M.</t>
  </si>
  <si>
    <t>691-700</t>
  </si>
  <si>
    <t>Department of Economics, University of Cincinnati, Cincinnati, OH, United States</t>
  </si>
  <si>
    <t>Measuring Crypto Literacy</t>
  </si>
  <si>
    <t>Luu, T.</t>
  </si>
  <si>
    <t>Carl H. Lindner College of Business, Cincinnati, OH, United States</t>
  </si>
  <si>
    <t>2-s2.0-105018454455</t>
  </si>
  <si>
    <t>L’Esperance, M.</t>
  </si>
  <si>
    <t>Department of Consumer Sciences, Tuscaloosa, AL, United States</t>
  </si>
  <si>
    <t>Youth Employment and Financial Access: Does Work in High School Improve Downstream Financial Capability?</t>
  </si>
  <si>
    <t>2-s2.0-105018267143</t>
  </si>
  <si>
    <t>Niyibizi, P.</t>
  </si>
  <si>
    <t>Department of Human Nutrition and Dietetics, University of Rwanda, Butare, Rwanda</t>
  </si>
  <si>
    <t>Rwanda</t>
  </si>
  <si>
    <t>Exploring the link between women’s financial inclusion and child nutrition in Rulindo district, Rwanda</t>
  </si>
  <si>
    <t>2-s2.0-105018236276</t>
  </si>
  <si>
    <t>Bello, P.</t>
  </si>
  <si>
    <t>Top 6%</t>
  </si>
  <si>
    <t>Department of Economics, Università degli Studi di Bergamo, Bergamo, BG, Italy</t>
  </si>
  <si>
    <t>Women's empowerment through financial literacy in a developed country</t>
  </si>
  <si>
    <t>Cristini, A.</t>
  </si>
  <si>
    <t>Department of Economics and Statistics, Università degli Studi di Salerno, Salerno, SA, Italy</t>
  </si>
  <si>
    <t>Manzoni, E.</t>
  </si>
  <si>
    <t>CSEF, Naples, Italy</t>
  </si>
  <si>
    <t>2-s2.0-105018128460</t>
  </si>
  <si>
    <t>Fallah-Aliabadi, S.</t>
  </si>
  <si>
    <t>Department of Health in Emergencies and Disasters, Shahid Sadoughi University of Medical Sciences, Yazd, Yazd, Iran</t>
  </si>
  <si>
    <t>Iran</t>
  </si>
  <si>
    <t>Explaining barriers and challenges to child safety during driving from parents’ perspectives: a qualitative content analysis</t>
  </si>
  <si>
    <t>Sadeghi, S.</t>
  </si>
  <si>
    <t>Department of Health in Emergencies and Disasters, Kurdistan University of Medical Sciences, Sanandaj, Kurdistan, Iran</t>
  </si>
  <si>
    <t>Heydari, A.</t>
  </si>
  <si>
    <t>Trauma Research Center, Shahid Sadoughi University of Medical Sciences, Yazd, Yazd, Iran</t>
  </si>
  <si>
    <t>2-s2.0-105018125997</t>
  </si>
  <si>
    <t>Wu, K.</t>
  </si>
  <si>
    <t>Department of Sociology, Celia Scott Weatherhead School of Public Health and Tropical Medicine, New Orleans, LA, United States</t>
  </si>
  <si>
    <t>Factors influencing well-being among first-generation students of color pursuing graduate-level degrees in public health: A qualitative study</t>
  </si>
  <si>
    <t>Best, S.</t>
  </si>
  <si>
    <t>SUNY Downstate Health Sciences University, New York, NY, United States</t>
  </si>
  <si>
    <t>Lambert, W.M.</t>
  </si>
  <si>
    <t>Department of Epidemiology, Celia Scott Weatherhead School of Public Health and Tropical Medicine, New Orleans, LA, United States</t>
  </si>
  <si>
    <t>2-s2.0-105017990648</t>
  </si>
  <si>
    <t>Afandi, W.</t>
  </si>
  <si>
    <t>Information Systems Department, King Abdulaziz University, Jeddah, Makkah Province, Saudi Arabia</t>
  </si>
  <si>
    <t>Accelerating agricultural green development in ASEAN: The power of digital inclusive finance</t>
  </si>
  <si>
    <t>Al-amin, A.Q.</t>
  </si>
  <si>
    <t>Harvard Center, Cambridge, MA, United States</t>
  </si>
  <si>
    <t>Sarkar, M.S.K.</t>
  </si>
  <si>
    <t>Department of Economics and Sociology, Patuakhali Science and Technology University, Patuakhali, Barisal, Bangladesh</t>
  </si>
  <si>
    <t>Rahman, M.T.</t>
  </si>
  <si>
    <t>Department of Accounting and Information Systems, Patuakhali Science and Technology University, Patuakhali, Barisal, Bangladesh</t>
  </si>
  <si>
    <t>2-s2.0-105017822858</t>
  </si>
  <si>
    <t>Yadav, U.S.</t>
  </si>
  <si>
    <t>771-780</t>
  </si>
  <si>
    <t>Faculty of Business and Commerce, Chandigarh University Uttar Pradesh, Unnao, UP, India</t>
  </si>
  <si>
    <t>Impact of entrepreneurial orientation, digital technology, social media, Artificial Intelligence and AI accounting tools on the quality of financial reporting among women artisans as entrepreneurs in the handicraft industry</t>
  </si>
  <si>
    <t>Yadav, A.K.</t>
  </si>
  <si>
    <t>Chandigarh University Uttar Pradesh, Unnao, UP, India</t>
  </si>
  <si>
    <t>Rena, R.</t>
  </si>
  <si>
    <t>Woxsen University, Hyderabad, TS, India</t>
  </si>
  <si>
    <t>Ghosal, I.</t>
  </si>
  <si>
    <t>Brainware University, Kolkata, WB, India</t>
  </si>
  <si>
    <t>Gupta, S.</t>
  </si>
  <si>
    <t>Canterbury Institute of Management, Sydney, NSW, Australia</t>
  </si>
  <si>
    <t>Vyas, S.</t>
  </si>
  <si>
    <t>Poornima University, Jaipur, RJ, India</t>
  </si>
  <si>
    <t>Kumar, A.</t>
  </si>
  <si>
    <t>Faculty of Computer Science, Chandigarh University Uttar Pradesh, Unnao, UP, India</t>
  </si>
  <si>
    <t>2-s2.0-105017776271</t>
  </si>
  <si>
    <t>Arebo, M.J.</t>
  </si>
  <si>
    <t>Regional and Local Development Studies, Addis Ababa University, Addis Ababa, Ethiopia</t>
  </si>
  <si>
    <t>Ethiopia</t>
  </si>
  <si>
    <t>Asymmetric analysis of the financial inclusion – growth nexus: A NARDL approach</t>
  </si>
  <si>
    <t>2-s2.0-105017610163</t>
  </si>
  <si>
    <t>Singh, A.</t>
  </si>
  <si>
    <t>Department of Management Studies, Indian Institute of Information Technology, Allahabad, Prayagraj, UP, India</t>
  </si>
  <si>
    <t>Unveiling the attitudinal factors: an integration of TPB and SCT in understanding investor intention towards equity investments</t>
  </si>
  <si>
    <t>Goel, U.</t>
  </si>
  <si>
    <t>College of Administrative and Financial Sciences, Saudi Electronic University, Riyadh, Riyad, Saudi Arabia</t>
  </si>
  <si>
    <t>2-s2.0-105017606769</t>
  </si>
  <si>
    <t>Miller, B.</t>
  </si>
  <si>
    <t>99</t>
  </si>
  <si>
    <t>Indiana University-Purdue University Indianapolis, Indianapolis, IN, United States</t>
  </si>
  <si>
    <t>Development of a health-related social need screener for adults soon to be, and recently released, from incarceration</t>
  </si>
  <si>
    <t>Janota, A.D.</t>
  </si>
  <si>
    <t>Connection Health Birmingham, Birmingham, AL, United States</t>
  </si>
  <si>
    <t>Wiltshire, J.</t>
  </si>
  <si>
    <t>Center for Biomedical Informatics, Indiana University-Purdue University Indianapolis, Indianapolis, IN, United States</t>
  </si>
  <si>
    <t>2-s2.0-105017441709</t>
  </si>
  <si>
    <t>Garikapati, K.</t>
  </si>
  <si>
    <t>School of Law, Kalinga Institute of Industrial Technology, Bhubaneswar, Bhubaneswar, OR, India</t>
  </si>
  <si>
    <t>Strategic decision-making model for addressing barriers in Sukanya Samriddhi Yojana inclusion: An ISM-MICMAC analytical framework</t>
  </si>
  <si>
    <t>Priyadarshini, S.</t>
  </si>
  <si>
    <t>Dulla, N.</t>
  </si>
  <si>
    <t>School of Liberal Studies, Kalinga Institute of Industrial Technology, Bhubaneswar, Bhubaneswar, OR, India</t>
  </si>
  <si>
    <t>Panda, S.</t>
  </si>
  <si>
    <t>School of Tribal Resource Management, Kalinga Institute of Social Sciences, Bhubaneswar, OR, India</t>
  </si>
  <si>
    <t>Mishra, S.</t>
  </si>
  <si>
    <t>School of Management, Kalinga Institute of Industrial Technology, Bhubaneswar, Bhubaneswar, OR, India</t>
  </si>
  <si>
    <t>2-s2.0-105017388163</t>
  </si>
  <si>
    <t>Thapliyal, K.</t>
  </si>
  <si>
    <t>Department of Commerce, Graphic Era Deemed to be University, Dehradun, UK, India</t>
  </si>
  <si>
    <t>Unlocking CBDCs’ potential: the role of government support and financial literacy on sustainability</t>
  </si>
  <si>
    <t>2-s2.0-105017028985</t>
  </si>
  <si>
    <t>Gudeta, Z.G.</t>
  </si>
  <si>
    <t>Policy Studies Institute, Addis Ababa, Ethiopia</t>
  </si>
  <si>
    <t>The role of social norms in shaping trust and economic behavior in the Ethiopian financial institutions</t>
  </si>
  <si>
    <t>Teshome, G.</t>
  </si>
  <si>
    <t>College of Health and Medicine, Haramaya University, Dire Dawa, Ethiopia</t>
  </si>
  <si>
    <t>2-s2.0-105016809303</t>
  </si>
  <si>
    <t>Feng, W.</t>
  </si>
  <si>
    <t>School of Business and Public Administration, Barry University, Miami, FL, United States</t>
  </si>
  <si>
    <t>Consumer financial anxiety during the COVID-19 pandemic</t>
  </si>
  <si>
    <t>Spohn, D.</t>
  </si>
  <si>
    <t>College of Business and Management, Lynn University, Boca Raton, FL, United States</t>
  </si>
  <si>
    <t>Qian, L.</t>
  </si>
  <si>
    <t>Department of Mathematics, The University of Arizona, Tucson, AZ, United States</t>
  </si>
  <si>
    <t>Hassan, M.K.</t>
  </si>
  <si>
    <t>University of New Orleans, New Orleans, LA, United States</t>
  </si>
  <si>
    <t>2-s2.0-105016209211</t>
  </si>
  <si>
    <t>Azizi, Z.</t>
  </si>
  <si>
    <t>Department of Family Science, University of Maryland School of Public Health, College Park, MD, United States</t>
  </si>
  <si>
    <t>Evaluation of the online TOGETHER relationship and financial education program for couples</t>
  </si>
  <si>
    <t>Falconier, M.K.</t>
  </si>
  <si>
    <t>Department of Human Development and Quantitative Methodology, University of Maryland, College Park, College Park, MD, United States</t>
  </si>
  <si>
    <t>2-s2.0-105016123806</t>
  </si>
  <si>
    <t>Fong, J.H.</t>
  </si>
  <si>
    <t>Lee Kuan Yew School of Public Policy, Singapore City, Singapore</t>
  </si>
  <si>
    <t>Who supports carbon pricing? Older adults’ financial literacy and attitudes toward carbon taxation</t>
  </si>
  <si>
    <t>2-s2.0-105016112655</t>
  </si>
  <si>
    <t>İlbasmış, M.</t>
  </si>
  <si>
    <t>Department of Business Administration, Aksaray Üniversitesi, Aksaray, Turkey</t>
  </si>
  <si>
    <t>Can financial literacy training improve financially responsible behavior? Experimental evidence from Turkish undergraduates</t>
  </si>
  <si>
    <t>Altin, H.</t>
  </si>
  <si>
    <t>Department of Public Finance, Aksaray Üniversitesi, Aksaray, Turkey</t>
  </si>
  <si>
    <t>2-s2.0-105015543171</t>
  </si>
  <si>
    <t>Lee, Y.-C.</t>
  </si>
  <si>
    <t>901-950</t>
  </si>
  <si>
    <t>Asia University, Taichung, Taiwan</t>
  </si>
  <si>
    <t>Taiwan</t>
  </si>
  <si>
    <t>Bridging theory and practice: The educational impact of structured news case integration in financial management courses</t>
  </si>
  <si>
    <t>2-s2.0-105015518067</t>
  </si>
  <si>
    <t>Hamurcu, Ç.</t>
  </si>
  <si>
    <t>Banking&amp;Insurance, Aksaray Üniversitesi, Aksaray, Turkey</t>
  </si>
  <si>
    <t>A portfolio-focused behavioral model linking financial literacy and risk tolerance: Evidence from mutual fund investors in Türkiye</t>
  </si>
  <si>
    <t>Hazar, A.</t>
  </si>
  <si>
    <t>Faculty of Commercial Sciences, Başkent Üniversitesi, Ankara, Turkey</t>
  </si>
  <si>
    <t>2-s2.0-105015505290</t>
  </si>
  <si>
    <t>Guo, B.</t>
  </si>
  <si>
    <t>55</t>
  </si>
  <si>
    <t>Faculty of Social Sciences and Law, University of Bristol, Bristol, United Kingdom</t>
  </si>
  <si>
    <t>The digital divide and household risky financial investments in China</t>
  </si>
  <si>
    <t>Guo, J.</t>
  </si>
  <si>
    <t>Chongqing University, Chongqing, China</t>
  </si>
  <si>
    <t>2-s2.0-105015491146</t>
  </si>
  <si>
    <t>Jeng, S.-L.</t>
  </si>
  <si>
    <t>69</t>
  </si>
  <si>
    <t>National Cheng Kung University, Tainan, Taiwan</t>
  </si>
  <si>
    <t>FinTech rankings of six Taiwan municipalities</t>
  </si>
  <si>
    <t>Sun, W.-C.</t>
  </si>
  <si>
    <t>Department of Accounting, National Dong Hwa University, Shoufeng, Hualien, Taiwan</t>
  </si>
  <si>
    <t>Shih, K.-H.</t>
  </si>
  <si>
    <t>Hsieh, H.-J.</t>
  </si>
  <si>
    <t>Department of Industrial and Information Management, National Cheng Kung University, Tainan, Taiwan</t>
  </si>
  <si>
    <t>Ting, T.-F.</t>
  </si>
  <si>
    <t>2-s2.0-105015488505</t>
  </si>
  <si>
    <t>Li, X.</t>
  </si>
  <si>
    <t>Finance and ambition: parental financial socialization, money scripts, and future orientations among Hong Kong youths in low-SES households</t>
  </si>
  <si>
    <t>2-s2.0-105015470307</t>
  </si>
  <si>
    <t>Yang, H.</t>
  </si>
  <si>
    <t>College of Business, Xi'an International University, Xi'an, Shaanxi, China</t>
  </si>
  <si>
    <t>Household financial environment, financial literacy and fraud risk</t>
  </si>
  <si>
    <t>Risk management department, China Construction Bank, Beijing, China</t>
  </si>
  <si>
    <t>2-s2.0-105015384808</t>
  </si>
  <si>
    <t>Shroff, S.J.</t>
  </si>
  <si>
    <t>Institute of Commerce, Nirma University, Ahmedabad, GJ, India</t>
  </si>
  <si>
    <t>Financial literacy antecedents: Testing the social cognitive, consumer socialization, and planned behavior theories with Indian investors</t>
  </si>
  <si>
    <t>Paliwal, U.L.</t>
  </si>
  <si>
    <t>Department of Accountancy and Finance, Sabaragamuwa University of Sri Lanka, Belihuloya, Sabaragamuwa Province, Sri Lanka</t>
  </si>
  <si>
    <t>Sri Lanka</t>
  </si>
  <si>
    <t>Dewasiri, N.J.</t>
  </si>
  <si>
    <t>Chandigarh University, Mohali, PB, India</t>
  </si>
  <si>
    <t>2-s2.0-105015104118</t>
  </si>
  <si>
    <t>Ilan, M.</t>
  </si>
  <si>
    <t>215</t>
  </si>
  <si>
    <t>Department of Business Administration, Bar-Ilan University, Ramat Gan, Tel Aviv District, Israel</t>
  </si>
  <si>
    <t>Israel</t>
  </si>
  <si>
    <t>Cautious but short-sighted: Inflation and mortgage strategy in low-income households</t>
  </si>
  <si>
    <t>2-s2.0-105015094413</t>
  </si>
  <si>
    <t>Jalili, R.</t>
  </si>
  <si>
    <t>Department of Health Policy and Management, Tabriz Health Services Management Research Center, Tabriz, East Azerbaijan, Iran</t>
  </si>
  <si>
    <t>Health financial resilience in individuals and households: a scoping review of components, strategies and outcomes</t>
  </si>
  <si>
    <t>Gilani, N.</t>
  </si>
  <si>
    <t>Department of Statistics and Epidemiology, Faculty of Health, Tabriz, East Azerbaijan, Iran</t>
  </si>
  <si>
    <t>Najafi, B.</t>
  </si>
  <si>
    <t>Department of Health Economics, School of Management and Medical Informatics, Tabriz, East Azerbaijan, Iran</t>
  </si>
  <si>
    <t>Gordeev, V.S.</t>
  </si>
  <si>
    <t>601-610</t>
  </si>
  <si>
    <t>Department of Infectious Disease Epidemiology, London School of Hygiene &amp; Tropical Medicine, London, United Kingdom</t>
  </si>
  <si>
    <t>Doshmangir, L.</t>
  </si>
  <si>
    <t>Social Determinants of Health Research Center, Tabriz, East Azerbaijan, Iran</t>
  </si>
  <si>
    <t>2-s2.0-105014872440</t>
  </si>
  <si>
    <t>Daniel, F.M.</t>
  </si>
  <si>
    <t>First On-Call Initiative, Community and Clinical Research Division, Kharkiv Oblast, Ukraine</t>
  </si>
  <si>
    <t>Ukraine</t>
  </si>
  <si>
    <t>Prevalence, patterns, correlates, and academic implications of sports betting and problem gambling among Nigerian undergraduates</t>
  </si>
  <si>
    <t>Essien, E.A.</t>
  </si>
  <si>
    <t>London School of Hygiene &amp; Tropical Medicine, London, United Kingdom</t>
  </si>
  <si>
    <t>Ukoaka, B.M.</t>
  </si>
  <si>
    <t>Research and Training Unit, Federal Neuropsychiatric Hospital, Calabar, CRS, Nigeria</t>
  </si>
  <si>
    <t>Emeruwa, V.E.</t>
  </si>
  <si>
    <t>32</t>
  </si>
  <si>
    <t>200</t>
  </si>
  <si>
    <t>The University of Manchester, Manchester, Greater Manchester, United Kingdom</t>
  </si>
  <si>
    <t>Charlie, A.M.</t>
  </si>
  <si>
    <t>Department of Community Medicine, University of Calabar, Calabar, Cross River, Nigeria</t>
  </si>
  <si>
    <t>Udam, N.G.</t>
  </si>
  <si>
    <t>Harvard T.H. Chan School of Public Health, Boston, MA, United States</t>
  </si>
  <si>
    <t>2-s2.0-105014610466</t>
  </si>
  <si>
    <t>Mertzanis, C.</t>
  </si>
  <si>
    <t>211</t>
  </si>
  <si>
    <t>Abu Dhabi University, Abu Dhabi, United Arab Emirates</t>
  </si>
  <si>
    <t>Does financial literacy drive digital currency innovation? cross-country evidence on CBDC adoption</t>
  </si>
  <si>
    <t>Ahmed, M.</t>
  </si>
  <si>
    <t>421</t>
  </si>
  <si>
    <t>National and Kapodistrian University of Athens, Athens, Attica, Greece</t>
  </si>
  <si>
    <t>Greece</t>
  </si>
  <si>
    <t>Faisal, R.</t>
  </si>
  <si>
    <t>Department of Business Administration, Cairo University, Giza, Giza, Egypt</t>
  </si>
  <si>
    <t>Egypt</t>
  </si>
  <si>
    <t>Al Suwaidi, R.A.</t>
  </si>
  <si>
    <t>College of Business, Liwa University, Abu Dhabi, Abu Dhabi, United Arab Emirates</t>
  </si>
  <si>
    <t>2-s2.0-105014542015</t>
  </si>
  <si>
    <t>Liu, C.-H.</t>
  </si>
  <si>
    <t>Department of Tourism Management, National Kaohsiung University of Science and Technology, Kaohsiung, Taiwan</t>
  </si>
  <si>
    <t>The role of grit in idea planning for accounting education: A multi-context study</t>
  </si>
  <si>
    <t>Dong, T.-P.</t>
  </si>
  <si>
    <t>Leisure &amp; Recreation Administration Department, Ming Chuan University, Taipei, Taiwan</t>
  </si>
  <si>
    <t>Gan, B.</t>
  </si>
  <si>
    <t>Department of Cultural and Creative Industries Management, National Taipei University of Education, Taipei, Taiwan</t>
  </si>
  <si>
    <t>Vu, H.T.</t>
  </si>
  <si>
    <t>455</t>
  </si>
  <si>
    <t>Department of Management, Griffith Business School, Brisbane, QLD, Australia</t>
  </si>
  <si>
    <t>2-s2.0-105013645406</t>
  </si>
  <si>
    <t>Kiyingi, J.</t>
  </si>
  <si>
    <t>UCSF School of Medicine, San Francisco, CA, United States</t>
  </si>
  <si>
    <t>The effect of an economic empowerment and relationship strengthening intervention on food insecurity among couples living with HIV in Malawi</t>
  </si>
  <si>
    <t>Ssewamala, F.M.</t>
  </si>
  <si>
    <t>Washington University in St. Louis, George Warren Brown School of Social Work, St. Louis, MO, United States</t>
  </si>
  <si>
    <t>Neilands, T.B.</t>
  </si>
  <si>
    <t>Invest in Knowledge, Zomba, Malawi</t>
  </si>
  <si>
    <t>Malawi</t>
  </si>
  <si>
    <t>2-s2.0-105012935932</t>
  </si>
  <si>
    <t>Kabutey-Ongor, M.</t>
  </si>
  <si>
    <t>Financial inclusion and energy poverty in Ghana: evidence from the informal sector</t>
  </si>
  <si>
    <t>Amenah, M.A.</t>
  </si>
  <si>
    <t>Faculty of Public Health, Ghana College of Physicians and Surgeons, Accra, Dodowa, Ghana</t>
  </si>
  <si>
    <t>Ghana</t>
  </si>
  <si>
    <t>Yorke, F.R.</t>
  </si>
  <si>
    <t>122</t>
  </si>
  <si>
    <t>The Division of Health Research, Lancaster University, Lancaster, Lancashire, United Kingdom</t>
  </si>
  <si>
    <t>2-s2.0-105012754931</t>
  </si>
  <si>
    <t>Liu, S.</t>
  </si>
  <si>
    <t>School of Economics and Management, Xi'an Shiyou University, Xi'an, Shaanxi, China</t>
  </si>
  <si>
    <t>Internet usage, farmer entrepreneurship, and common prosperity: evidence from a large micro-data in China</t>
  </si>
  <si>
    <t>Zhang, Y.</t>
  </si>
  <si>
    <t>School of Economics, Ocean University of China, Qingdao, Shandong, China</t>
  </si>
  <si>
    <t>2-s2.0-105011296005</t>
  </si>
  <si>
    <t>Alshami, A.</t>
  </si>
  <si>
    <t>Arab Planning Institute, Safat, Kuwait</t>
  </si>
  <si>
    <t>Kuwait</t>
  </si>
  <si>
    <t>Investigating the causes of financial default among SMEs in Kuwait with evidence from the national fund for enterprise development</t>
  </si>
  <si>
    <t>Alhaimer, R.</t>
  </si>
  <si>
    <t>Arab Open University Kuwait, Safat, Kuwait</t>
  </si>
  <si>
    <t>2-s2.0-105011265382</t>
  </si>
  <si>
    <t>Setiawan, B.</t>
  </si>
  <si>
    <t>Faculty of Economics, Universitas Indo Global Mandiri, Palembang, South Sumatra, Indonesia</t>
  </si>
  <si>
    <t>Financial technology (Fintech) innovation and financial inclusion: comparative study of urban and rural consumers post-Covid-19 pandemic</t>
  </si>
  <si>
    <t>Triana, D.</t>
  </si>
  <si>
    <t>Department of Accounting, Politeknik Negeri Ujung Pandang, Makassar, Indonesia</t>
  </si>
  <si>
    <t>Al Azizah, U.S.</t>
  </si>
  <si>
    <t>Universitas Muhammadiyah Prof. Dr. HAMKA, South Jakarta, Indonesia</t>
  </si>
  <si>
    <t>Wahyuni, A.S.</t>
  </si>
  <si>
    <t>Faculty of Economics and Business Administration Research Centre, Szegedi Tudományegyetem (SZTE), Szeged, Hungary</t>
  </si>
  <si>
    <t>Hungary</t>
  </si>
  <si>
    <t>Victor, V.</t>
  </si>
  <si>
    <t>Department of Humanities and Social Sciences, Indian Institute of Technology Roorkee, Roorkee, UK, India</t>
  </si>
  <si>
    <t>Nathan, R.J.</t>
  </si>
  <si>
    <t>306</t>
  </si>
  <si>
    <t>College of Business and Economics, Johannesburg, Gauteng, South Africa</t>
  </si>
  <si>
    <t>Fekete-Farkas, M.</t>
  </si>
  <si>
    <t>Faculty of Business, Multimedia University, Cyberjaya, Selangor, Malaysia</t>
  </si>
  <si>
    <t>2-s2.0-105011187597</t>
  </si>
  <si>
    <t>Merter, A.K.</t>
  </si>
  <si>
    <t>Department of Business Administration, Gebze Teknik Üniversitesi, Gebze, Kocaeli, Turkey</t>
  </si>
  <si>
    <t>Financial literacy and decision-making: The impact of knowledge gaps on financial outcomes</t>
  </si>
  <si>
    <t>Balcıoğlu, Y.S.</t>
  </si>
  <si>
    <t>Department of Management Information Systems, Doğuş Üniversitesi Istanbul, Istanbul, Turkey</t>
  </si>
  <si>
    <t>2-s2.0-105011184377</t>
  </si>
  <si>
    <t>Sharma, V.</t>
  </si>
  <si>
    <t>Himachal Pradesh University, Shimla, HP, India</t>
  </si>
  <si>
    <t>The impact of behavioral biases on financial satisfaction: the mediating role of investment decisions</t>
  </si>
  <si>
    <t>Kumar, R.</t>
  </si>
  <si>
    <t>Sri Aurobindo College of Commerce and Management, Ludhiana, PB, India</t>
  </si>
  <si>
    <t>2-s2.0-105011077804</t>
  </si>
  <si>
    <t>Llamosas García, G.L.</t>
  </si>
  <si>
    <t>Department of Business Administration, Universidad de Cantabria, Santander, Cantabria, Spain</t>
  </si>
  <si>
    <t>What works in financial education? Experimental evidence on program impact</t>
  </si>
  <si>
    <t>Pérez-Oleaga, C.M.</t>
  </si>
  <si>
    <t>Department of Social Sciences, Universidad Europea del Atlántico, Santander, Cantabria, Spain</t>
  </si>
  <si>
    <t>2-s2.0-105009552166</t>
  </si>
  <si>
    <t>Huang, R.</t>
  </si>
  <si>
    <t>School of Finance, Southwestern University of Finance and Economics, Chengdu, Sichuan, China</t>
  </si>
  <si>
    <t>The impact of digital education on household allocation of risky financial assets in China</t>
  </si>
  <si>
    <t>Shuai, Q.</t>
  </si>
  <si>
    <t>School of Business Administration, Southwestern University of Finance and Economics, Chengdu, Sichuan, China</t>
  </si>
  <si>
    <t>Department of Management Science and Engineering, Southwestern University of Finance and Economics, Chengdu, Sichuan, China</t>
  </si>
  <si>
    <t>Chen, Y.</t>
  </si>
  <si>
    <t>School of Economics, Yunnan University of Finance and Economics, Kunming, Yunnan, China</t>
  </si>
  <si>
    <t>Zhang, Q.</t>
  </si>
  <si>
    <t>Postdoctoral Research Station, China Export &amp; Credit Insurance Corporation, Beijing, Beijing, China</t>
  </si>
  <si>
    <t>2-s2.0-105009273412</t>
  </si>
  <si>
    <t>Madondo, E.</t>
  </si>
  <si>
    <t>Department of Strategic Communication, University of Johannesburg, Johannesburg, Gauteng, South Africa</t>
  </si>
  <si>
    <t>Strategic Communication for Financial Inclusion and Economic Empowerment in Developing Countries</t>
  </si>
  <si>
    <t>Dhobha, H.</t>
  </si>
  <si>
    <t>Department of Public Relations Management, Durban University of Technology, Durban, South Africa</t>
  </si>
  <si>
    <t>2-s2.0-105009095849</t>
  </si>
  <si>
    <t>Tahvildaria, M.</t>
  </si>
  <si>
    <t>Faculty of Economics and Business, Universidad Católica de Murcia, Murcia, Spain</t>
  </si>
  <si>
    <t>Integrating generative AI in Robo-Advisory: A systematic review of opportunities, challenges, and strategic solutions</t>
  </si>
  <si>
    <t>2-s2.0-105007463075</t>
  </si>
  <si>
    <t>Al-Qirem, R.</t>
  </si>
  <si>
    <t>Al-Zaytoonah University of Jordan, Amman, Amman, Jordan</t>
  </si>
  <si>
    <t>Enhancing Sustainable Fintech Education: Investigating the Role of Smartphones in Empowering Economic Development in Jordan</t>
  </si>
  <si>
    <t>Al-Smadi, R.W.</t>
  </si>
  <si>
    <t>Amman Arab University, Amman, Amman, Jordan</t>
  </si>
  <si>
    <t>2-s2.0-105007110088</t>
  </si>
  <si>
    <t>Khan, A.A.</t>
  </si>
  <si>
    <t>School of Economics, Universiti Utara Malaysia, Sintok, Kedah, Malaysia</t>
  </si>
  <si>
    <t>Impact of human capital and governance in enhancing financial reachability in selected developing countries</t>
  </si>
  <si>
    <t>Bin Hidthiir, M.H.B.</t>
  </si>
  <si>
    <t>Islamic Business School, Universiti Utara Malaysia, Sintok, Kedah, Malaysia</t>
  </si>
  <si>
    <t>Ahmad, Z.</t>
  </si>
  <si>
    <t>Faculty of Economics and Management, Universiti Kebangsaan Malaysia, Bangi, Selangor, Malaysia</t>
  </si>
  <si>
    <t>2-s2.0-105006807283</t>
  </si>
  <si>
    <t>Widjayanti, C.E.</t>
  </si>
  <si>
    <t>Doctorate in Management, Universitas Jenderal Soedirman, Purwokerto, Central Java, Indonesia</t>
  </si>
  <si>
    <t>Financial literacy innovation is mediated by financial attitudes and lifestyles on financial behavior in MSME players</t>
  </si>
  <si>
    <t>Adawiyah, W.R.</t>
  </si>
  <si>
    <t>Universitas Jenderal Soedirman, Purwokerto, Central Java, Indonesia</t>
  </si>
  <si>
    <t>2-s2.0-105006675892</t>
  </si>
  <si>
    <t>Sam-Abugu, C.</t>
  </si>
  <si>
    <t>Department of Accounting, Bristol Business School, Bristol, United Kingdom</t>
  </si>
  <si>
    <t>The combined role of FinTech innovation and financial literacy in sustainable financial inclusion in Nigeria</t>
  </si>
  <si>
    <t>2-s2.0-105006607481</t>
  </si>
  <si>
    <t>Tiron-Tudor, A.</t>
  </si>
  <si>
    <t>Universitatea Babeș-Bolyai, Cluj Napoca, Cluj, Romania</t>
  </si>
  <si>
    <t>The role of the accountancy professionals in detecting and preventing fraud, in a digital landscape: a systematic literature review</t>
  </si>
  <si>
    <t>2-s2.0-105005003252</t>
  </si>
  <si>
    <t>Chen, W.</t>
  </si>
  <si>
    <t>School of Software Engineering, Xiamen University of Technology, Xiamen, Fujian, China</t>
  </si>
  <si>
    <t>Leveraging large language model as news sentiment predictor in stock markets: a knowledge-enhanced strategy</t>
  </si>
  <si>
    <t>Liu, W.</t>
  </si>
  <si>
    <t>School of Computer and Information Engineering, Xiamen University of Technology, Xiamen, Fujian, China</t>
  </si>
  <si>
    <t>2-s2.0-105004031024</t>
  </si>
  <si>
    <t>Bhattacharya, R.</t>
  </si>
  <si>
    <t>Department of Economics, California State University, Fullerton, Fullerton, CA, United States</t>
  </si>
  <si>
    <t>Financial education intervention to promote financial well-being in low income mothers</t>
  </si>
  <si>
    <t>Lobo, R.</t>
  </si>
  <si>
    <t>College of Business and Economics, California State University, Fullerton, Fullerton, CA, United States</t>
  </si>
  <si>
    <t>Barrows, J.</t>
  </si>
  <si>
    <t>Nursing Research and Innovation, CHOC Children‘s UC Irvine School of Medicine, Orange, CA, United States</t>
  </si>
  <si>
    <t>Hayakawa, J.</t>
  </si>
  <si>
    <t>Lubahn, M.</t>
  </si>
  <si>
    <t>CHOC Children‘s UC Irvine School of Medicine, Orange, CA, United States</t>
  </si>
  <si>
    <t>2-s2.0-105003005006</t>
  </si>
  <si>
    <t>Li, S.</t>
  </si>
  <si>
    <t>School of Medicine, The First Affiliated Hospital, Zhejiang University School of Medicine, Hangzhou, Zhejiang, China</t>
  </si>
  <si>
    <t>Household catastrophic health expenditure and depressive mood among Chinese adults, children, and adolescents: a population-based panel study</t>
  </si>
  <si>
    <t>Fang, K.</t>
  </si>
  <si>
    <t>Department of Infectious Diseases, Zhejiang University School of Medicine, Hangzhou, Zhejiang, China</t>
  </si>
  <si>
    <t>2-s2.0-105001478000</t>
  </si>
  <si>
    <t>Ismail, H.A.</t>
  </si>
  <si>
    <t>Nursing Administration Department, Faculty of Nursing, Helwan, Cairo, Egypt</t>
  </si>
  <si>
    <t>Empowering nurse leaders: leveraging financial management practices to foster sustainable healthcare – a mixed-methods study</t>
  </si>
  <si>
    <t>Kotp, M.H.</t>
  </si>
  <si>
    <t>College of Nursing, Cairo, Cairo, Egypt</t>
  </si>
  <si>
    <t>Basyouny, H.A.A.</t>
  </si>
  <si>
    <t>Nursing Department, Fatima College of Health Sciences, Abu Dhabi, Abu Dhabi, United Arab Emirates</t>
  </si>
  <si>
    <t>Abd Elmoaty, A.E.E.</t>
  </si>
  <si>
    <t>661-670</t>
  </si>
  <si>
    <t>Department of Nursing Management and Education, Princess Nourah Bint Abdulrahman University, Riyadh, Riyad, Saudi Arabia</t>
  </si>
  <si>
    <t>Hendy, A.</t>
  </si>
  <si>
    <t>Department of Computational Mathematics and Computer Science, Institute of Natural Sciences and Mathematics, Yekaterinburg, Sverdlovskaya, Russian Federation</t>
  </si>
  <si>
    <t>Ibrahim, R.K.</t>
  </si>
  <si>
    <t>Department of Mechanics and Mathematics, Western Caspian University Baku, Baku, Azerbaijan</t>
  </si>
  <si>
    <t>Azerbaijan</t>
  </si>
  <si>
    <t>Farghaly Abdelaliem, S.M.F.</t>
  </si>
  <si>
    <t>Prince Sattam Bin Abdulaziz University, Al Kharj, Riyad, Saudi Arabia</t>
  </si>
  <si>
    <t>2-s2.0-105000163077</t>
  </si>
  <si>
    <t>Rahman, M.M.</t>
  </si>
  <si>
    <t>Bangladesh Institute of Governance and Management, Dhaka, Bangladesh</t>
  </si>
  <si>
    <t>Nexus of digital financial service adoption, decent work and environmental sustainability: results from SEM-NCA approaches</t>
  </si>
  <si>
    <t>2-s2.0-85210450761</t>
  </si>
  <si>
    <t>Kamarudin, N.S.</t>
  </si>
  <si>
    <t>Universiti Sains Islam Malaysia, Nilai, Negeri Sembilan, Malaysia</t>
  </si>
  <si>
    <t>Robo-Advisor Can Play a Role in Promoting Financial Knowledge Within Society</t>
  </si>
  <si>
    <t>Hadi, N.A.</t>
  </si>
  <si>
    <t>Faculty of Science and Technology, Universiti Sains Islam Malaysia, Nilai, Negeri Sembilan, Malaysia</t>
  </si>
  <si>
    <t>Ahmad, A.</t>
  </si>
  <si>
    <t>Faculty of Management, Faculty of Management, Law and Social Sciences, Bradford, West Yorkshire, United Kingdom</t>
  </si>
  <si>
    <t>2-s2.0-85127366539</t>
  </si>
  <si>
    <t>Mahapatra, M.S.</t>
  </si>
  <si>
    <t>Institute of Public Enterprise, Hyderabad, TS, India</t>
  </si>
  <si>
    <t>Influence of Financial Parenting and Financial Coping Behaviour on Well-Being of Young Adults: A Study in India</t>
  </si>
  <si>
    <t>2-s2.0-105022207113</t>
  </si>
  <si>
    <t>Willows, G.D.</t>
  </si>
  <si>
    <t>College of Accounting, University of Cape Town, Cape Town, Western Cape, South Africa</t>
  </si>
  <si>
    <t>Comparing Financial Outcomes Among Households Headed by Women, Men, or Both Partners: The Gender Pay Gap Prevails</t>
  </si>
  <si>
    <t>Richards, D.W.</t>
  </si>
  <si>
    <t>353</t>
  </si>
  <si>
    <t>York University, Toronto, ON, Canada</t>
  </si>
  <si>
    <t>Canada</t>
  </si>
  <si>
    <t>Tahir, M.S.</t>
  </si>
  <si>
    <t>University of Lahore, Lahore, Punjab, Pakistan</t>
  </si>
  <si>
    <t>2-s2.0-105022189086</t>
  </si>
  <si>
    <t>Department of Personal Financial Planning, Kansas State University, Manhattan, KS, United States</t>
  </si>
  <si>
    <t>Informed Investment Decisions: The Role of Fundamental and Investment-Specific Financial Knowledge on Investors’ Information Source Choice</t>
  </si>
  <si>
    <t>Chatterjee, S.</t>
  </si>
  <si>
    <t>Department Head and Bluerock Professor of Financial Planning, University of Georgia, Athens, GA, United States</t>
  </si>
  <si>
    <t>Fan, L.</t>
  </si>
  <si>
    <t>2-s2.0-105022187962</t>
  </si>
  <si>
    <t>High School Personal Finance Course Mandates and Financial Independence of Young Adults</t>
  </si>
  <si>
    <t>Collins, J.M.</t>
  </si>
  <si>
    <t>102</t>
  </si>
  <si>
    <t>Department of Consumer Science, University of Wisconsin-Madison, Madison, WI, United States</t>
  </si>
  <si>
    <t>2-s2.0-105022167217</t>
  </si>
  <si>
    <t>Yu, T.</t>
  </si>
  <si>
    <t>Department of Finance, Carl H. Lindner College of Business, Cincinnati, OH, United States</t>
  </si>
  <si>
    <t>Applying Generative Artificial Intelligence in Financial Literacy Research: A Demonstration</t>
  </si>
  <si>
    <t>Xiao, J.J.</t>
  </si>
  <si>
    <t>Department of Human Development and Family Science, University of Rhode Island, Kingston, RI, United States</t>
  </si>
  <si>
    <t>2-s2.0-105022164414</t>
  </si>
  <si>
    <t>Ban, H.</t>
  </si>
  <si>
    <t>79</t>
  </si>
  <si>
    <t>Department of Business Administration, Ajou University, Suwon, Gyeonggi-do, South Korea</t>
  </si>
  <si>
    <t>South Korea</t>
  </si>
  <si>
    <t>Digital Financial Literacy and Digital Financial Behavior: Evidence From an Emerging Economy</t>
  </si>
  <si>
    <t>Pokhrel, L.</t>
  </si>
  <si>
    <t>641-650</t>
  </si>
  <si>
    <t>387</t>
  </si>
  <si>
    <t>Spears School of Business at Oklahoma State University, Stillwater, OK, United States</t>
  </si>
  <si>
    <t>2-s2.0-105021987485</t>
  </si>
  <si>
    <t>Petraj, A.</t>
  </si>
  <si>
    <t>Faculty of Professional Studies, Aleksander Moisiu University Durres, Durres, Durrës, Albania</t>
  </si>
  <si>
    <t>Albania</t>
  </si>
  <si>
    <t>Digital Transformation and Financial Education in Albania: Toward a Smarter Fiscal System</t>
  </si>
  <si>
    <t>Petraj, I.</t>
  </si>
  <si>
    <t>Faculty of Political Sciences and Law, Aleksander Moisiu University Durres, Durres, Durrës, Albania</t>
  </si>
  <si>
    <t>2-s2.0-105021939608</t>
  </si>
  <si>
    <t>Caballero, M.</t>
  </si>
  <si>
    <t>School of Business Administration, Universidad Nacional San Antonio Abad del Cusco, Cusco, Cusco, Peru</t>
  </si>
  <si>
    <t>Financial Education, Behavior, and Credit Use in Emerging Economies: A Structural Equation Model from Peru</t>
  </si>
  <si>
    <t>Abarca, Y.</t>
  </si>
  <si>
    <t>School of Engineering, Universidad Continental, Huancayo, Junin, Peru</t>
  </si>
  <si>
    <t>2-s2.0-105021504832</t>
  </si>
  <si>
    <t>Kaur, R.</t>
  </si>
  <si>
    <t>Department of Commerce, Central University of Haryana, Mahendergarh, HR, India</t>
  </si>
  <si>
    <t>Mapping the Linkage Between Financial Literacy and Financial Inclusion: Evaluating the Mediating Effect of Online Banking and the Moderating Effect of Income</t>
  </si>
  <si>
    <t>Department of Higher Education, Govt. College Thachi (Mandi), Shimla, India</t>
  </si>
  <si>
    <t>Department of Vocational Studies and Skill Development, Central University of Haryana, Mahendergarh, HR, India</t>
  </si>
  <si>
    <t>2-s2.0-105021200450</t>
  </si>
  <si>
    <t>Witte, S.S.</t>
  </si>
  <si>
    <t>23</t>
  </si>
  <si>
    <t>Columbia University, New York, NY, United States</t>
  </si>
  <si>
    <t>A cluster-randomized controlled trial of a combination HIV risk reduction and economic empowerment intervention for women engaged in sex work in Uganda</t>
  </si>
  <si>
    <t>International Center for Child Health and Development, Masaka, Uganda</t>
  </si>
  <si>
    <t>Bellamy, S.L.</t>
  </si>
  <si>
    <t>UCSF Division of Prevention Science, San Francisco, CA, United States</t>
  </si>
  <si>
    <t>Yang, L.S.</t>
  </si>
  <si>
    <t>School of Public Health, Boston, MA, United States</t>
  </si>
  <si>
    <t>Nabunya, P.</t>
  </si>
  <si>
    <t>UNC Gillings School of Global Public Health, Chapel Hill, NC, United States</t>
  </si>
  <si>
    <t>Bahar, O.S.</t>
  </si>
  <si>
    <t>School of Global Public Health, New York University, New York, NY, United States</t>
  </si>
  <si>
    <t>Mayo-Wilson, L.J.</t>
  </si>
  <si>
    <t>Reach the Youth Uganda, Kampala, Uganda</t>
  </si>
  <si>
    <t>Tozan, Y.</t>
  </si>
  <si>
    <t>Rakai Health Sciences Program, Kalisizo, Kyotera, Uganda</t>
  </si>
  <si>
    <t>2-s2.0-105020964978</t>
  </si>
  <si>
    <t>Molin, F.</t>
  </si>
  <si>
    <t>Faculty of Psychology, Open Universiteit, Heerlen, Limburg, Netherlands</t>
  </si>
  <si>
    <t>Financial literacy programs in school settings: a scoping review</t>
  </si>
  <si>
    <t>Lipsch-Wijnen, I.</t>
  </si>
  <si>
    <t>Faculty of Management, Open Universiteit, Heerlen, Limburg, Netherlands</t>
  </si>
  <si>
    <t>2-s2.0-105020921004</t>
  </si>
  <si>
    <t>Fang, C.-Y.</t>
  </si>
  <si>
    <t>Graduate Institute of Sport, National Taiwan Normal University, Taipei, Taiwan</t>
  </si>
  <si>
    <t>From play to proficiency: Analyzing the role of game-design learning experiential strategies in hospitality investment and finance education</t>
  </si>
  <si>
    <t>2-s2.0-105020781306</t>
  </si>
  <si>
    <t>López-Penabad, C.</t>
  </si>
  <si>
    <t>701-710</t>
  </si>
  <si>
    <t>Department of Financial Economics and Accounting, Universidade de Santiago de Compostela, Santiago de Compostela, A Coruna, Spain</t>
  </si>
  <si>
    <t>Addressing financial biases in university undergraduates: Unveiling connections with knowledge, behaviours and attitudes</t>
  </si>
  <si>
    <t>Álvarez-Espiño, M.</t>
  </si>
  <si>
    <t>453</t>
  </si>
  <si>
    <t>Universidade de Santiago de Compostela, Santiago de Compostela, A Coruna, Spain</t>
  </si>
  <si>
    <t>2-s2.0-105020408844</t>
  </si>
  <si>
    <t>Thanaawathphuvaphan, T.</t>
  </si>
  <si>
    <t>751-760</t>
  </si>
  <si>
    <t>Department of Computational Science and Digital Technology, Kasetsart University, Kamphaeng Saen Campus, Kamphaeng Saen, Nakhon Pathom, Thailand</t>
  </si>
  <si>
    <t>Thailand</t>
  </si>
  <si>
    <t>Exploring the Financial Behaviors and Barriers of Low-Wage Workers in Thailand: Implications for E-Banking Application Design</t>
  </si>
  <si>
    <t>2-s2.0-105019921979</t>
  </si>
  <si>
    <t>Asadi-Piri, Z.</t>
  </si>
  <si>
    <t>National Center for Health Insurance Research, Tehran, Tehran, Iran</t>
  </si>
  <si>
    <t>Health insurance literacy and the associated factors in Iran: A national-scale study</t>
  </si>
  <si>
    <t>Abdollahi-Pour, F.</t>
  </si>
  <si>
    <t>Azadi, N.A.</t>
  </si>
  <si>
    <t>Biostatistics Department, School of Public Health (IUMS), Tehran, Tehran, Iran</t>
  </si>
  <si>
    <t>Daroudi, R.</t>
  </si>
  <si>
    <t>Department of Health Management, School of Public Health, Tehran, Tehran, Iran</t>
  </si>
  <si>
    <t>Jaafaripooyan, E.</t>
  </si>
  <si>
    <t>2-s2.0-105019786777</t>
  </si>
  <si>
    <t>Muricho, G.</t>
  </si>
  <si>
    <t>World Agroforestry Centre, Nairobi, Nairobi, Kenya</t>
  </si>
  <si>
    <t>Kenya</t>
  </si>
  <si>
    <t>Navigating Formal, Informal, and Integrated Seed Systems: Drivers of Choice by Sorghum Grain Producers in Tanzania and Implications for Seed Access</t>
  </si>
  <si>
    <t>Gichuru, L.</t>
  </si>
  <si>
    <t>International Crops Research Institute for the Semi-Arid Tropics Nairobi, Nairobi, Kenya</t>
  </si>
  <si>
    <t>Akpo, E.</t>
  </si>
  <si>
    <t>Tanzania Agricultural Research Institute (TARI), Dodoma, Dodoma, Tanzania</t>
  </si>
  <si>
    <t>Templer, N.</t>
  </si>
  <si>
    <t>Advanta Seeds Africa, Nairobi, Kenya</t>
  </si>
  <si>
    <t>2-s2.0-105019561356</t>
  </si>
  <si>
    <t>Akhtar, F.</t>
  </si>
  <si>
    <t>Department of Actuarial Studies and Business Analytics, Macquarie Business School, North Ryde, NSW, Australia</t>
  </si>
  <si>
    <t>Evolution of Robo-Advisors: A Literature Review and Future Research Agenda</t>
  </si>
  <si>
    <t>Akhtar, S.</t>
  </si>
  <si>
    <t>325</t>
  </si>
  <si>
    <t>Finance Discipline, The University of Sydney Business School, Sydney, NSW, Australia</t>
  </si>
  <si>
    <t>2-s2.0-105019533413</t>
  </si>
  <si>
    <t>Musah, A.</t>
  </si>
  <si>
    <t>Department of Accounting and Finance, Takoradi Technical University, Takoradi, Ghana</t>
  </si>
  <si>
    <t>Financial risk tolerance and financial behaviour of microentrepreneurs in Ghana</t>
  </si>
  <si>
    <t>Adenutsi, D.E.</t>
  </si>
  <si>
    <t>Department of Accounting and Finance, Ho Technical University, Ho, Volta, Ghana</t>
  </si>
  <si>
    <t>2-s2.0-105019361548</t>
  </si>
  <si>
    <t>Attah, R.</t>
  </si>
  <si>
    <t>Oral Roberts University, Tulsa, OK, United States</t>
  </si>
  <si>
    <t>Retirement planning uncertainty in Ghana: demographics examination of formal sector workers’ perspectives</t>
  </si>
  <si>
    <t>Appah, E.</t>
  </si>
  <si>
    <t>16</t>
  </si>
  <si>
    <t>Edward Waters University, Jacksonville, FL, United States</t>
  </si>
  <si>
    <t>Preko, A.</t>
  </si>
  <si>
    <t>Department of Marketing, University of Professional Studies, Accra, Accra, Ghana</t>
  </si>
  <si>
    <t>2-s2.0-105019092110</t>
  </si>
  <si>
    <t>Li, Y.</t>
  </si>
  <si>
    <t>Lincoln Institute for Rural and Coastal Health, University of Lincoln, Lincoln, Lincolnshire, United Kingdom</t>
  </si>
  <si>
    <t>Local cost of living, financial literacy, and housing hardship at older ages</t>
  </si>
  <si>
    <t>Miller, E.A.</t>
  </si>
  <si>
    <t>Department of Gerontology, University of Massachusetts Boston, Boston, MA, United States</t>
  </si>
  <si>
    <t>Mutchler, J.E.</t>
  </si>
  <si>
    <t>Gerontology Institute, University of Massachusetts Boston, Boston, MA, United States</t>
  </si>
  <si>
    <t>2-s2.0-105017660433</t>
  </si>
  <si>
    <t>Koomson, I.</t>
  </si>
  <si>
    <t>43</t>
  </si>
  <si>
    <t>Centre for the Business and Economics of Health, The University of Queensland, Brisbane, QLD, Australia</t>
  </si>
  <si>
    <t>Financial literacy and clean energy adoption in South Africa</t>
  </si>
  <si>
    <t>Churchill, S.A.</t>
  </si>
  <si>
    <t>College of Business and Law, Melbourne, VIC, Australia</t>
  </si>
  <si>
    <t>Smyth, R.</t>
  </si>
  <si>
    <t>42</t>
  </si>
  <si>
    <t>Department of Economics, Monash University, Melbourne, VIC, Australia</t>
  </si>
  <si>
    <t>2-s2.0-105016503523</t>
  </si>
  <si>
    <t>Gignac, G.E.</t>
  </si>
  <si>
    <t>School of Psychological Science, The University of Western Australia, Perth, WA, Australia</t>
  </si>
  <si>
    <t>Humans peak in midlife: A combined cognitive and personality trait perspective</t>
  </si>
  <si>
    <t>Zajenkowski, M.</t>
  </si>
  <si>
    <t>262</t>
  </si>
  <si>
    <t>Faculty of Psychology, University of Warsaw, Warsaw, MA, Poland</t>
  </si>
  <si>
    <t>Poland</t>
  </si>
  <si>
    <t>2-s2.0-105015586654</t>
  </si>
  <si>
    <t>Wang, Y.</t>
  </si>
  <si>
    <t>School of Economics, Peking University, Beijing, China</t>
  </si>
  <si>
    <t>Growth-mindset financial education and labor supply of low-income women: An RCT evidence from rural China</t>
  </si>
  <si>
    <t>Yuan, C.</t>
  </si>
  <si>
    <t>Leeds School of Business, Boulder, CO, United States</t>
  </si>
  <si>
    <t>2-s2.0-105014615312</t>
  </si>
  <si>
    <t>Hua, R.</t>
  </si>
  <si>
    <t>School of Pharmacy, Chinese University of Hong Kong, Faculty of Medicine, Hong Kong, Hong Kong</t>
  </si>
  <si>
    <t>Social determinants of health and progression to cardio–renal–metabolic multimorbidity and mortality in people with prediabetes: A prospective cohort study</t>
  </si>
  <si>
    <t>Yang, A.</t>
  </si>
  <si>
    <t>Department of Medicine and Therapeutics, Chinese University of Hong Kong, Hong Kong, Hong Kong</t>
  </si>
  <si>
    <t>Gao, L.</t>
  </si>
  <si>
    <t>Top 8%</t>
  </si>
  <si>
    <t>Chinese University of Hong Kong, Hong Kong, Hong Kong</t>
  </si>
  <si>
    <t>Chow, E.</t>
  </si>
  <si>
    <t>School of Pharmacy, Xi'an Jiaotong University, Xi'an, Shaanxi, China</t>
  </si>
  <si>
    <t>Ji, W.</t>
  </si>
  <si>
    <t>Phase 1 Clinical Trial Centre, Chinese University of Hong Kong, Hong Kong, Hong Kong</t>
  </si>
  <si>
    <t>2-s2.0-105014180297</t>
  </si>
  <si>
    <t>Kim, H.</t>
  </si>
  <si>
    <t>Department of Advanced Industry Fusion, Konkuk University, Seoul, South Korea</t>
  </si>
  <si>
    <t>Social media engagement and retail investors’ short-termism</t>
  </si>
  <si>
    <t>2-s2.0-105013501932</t>
  </si>
  <si>
    <t>Li, W.</t>
  </si>
  <si>
    <t>Department of Statistics and Actuarial Science, The University of Hong Kong, Hong Kong, Hong Kong</t>
  </si>
  <si>
    <t>Optimal life insurance and annuity decisions under money illusion</t>
  </si>
  <si>
    <t>Wei, P.</t>
  </si>
  <si>
    <t>Division of Banking and Finance, Nanyang Business School, Singapore City, Singapore</t>
  </si>
  <si>
    <t>2-s2.0-105013319658</t>
  </si>
  <si>
    <t>Zheng, F.</t>
  </si>
  <si>
    <t>Department of Arts and Humanities College, Liaoning Institute of Science and Technology, Liaoning, China</t>
  </si>
  <si>
    <t>Can improvements in life satisfaction promote family fertility? An analysis of the mechanisms and heterogeneity of financial literacy effects</t>
  </si>
  <si>
    <t>Tang, Y.</t>
  </si>
  <si>
    <t>Jilin University, Changchun, Jilin, China</t>
  </si>
  <si>
    <t>Jin, H.</t>
  </si>
  <si>
    <t>School of Equipment Engineering, Shenyang Ligong University, Shenyang, Liaoning, China</t>
  </si>
  <si>
    <t>2-s2.0-105011974151</t>
  </si>
  <si>
    <t>Fan, S.</t>
  </si>
  <si>
    <t>School of Finance &amp; Tax, Nanjing University of Finance and Economics, Nanjing, Jiangsu, China</t>
  </si>
  <si>
    <t>Impact of digital financial literacy on corporate ESG performance</t>
  </si>
  <si>
    <t>Deng, W.</t>
  </si>
  <si>
    <t>School of Finance, Nanjing University of Finance and Economics, Nanjing, Jiangsu, China</t>
  </si>
  <si>
    <t>Zhou, Y.</t>
  </si>
  <si>
    <t>School of Business, Ningbo City College of Vocational Technology, Ningbo, Zhejiang, China</t>
  </si>
  <si>
    <t>Su, X.</t>
  </si>
  <si>
    <t>School of Business, Xiamen Institute of Technology, Xiamen, Fujian, China</t>
  </si>
  <si>
    <t>2-s2.0-105011869673</t>
  </si>
  <si>
    <t>Patel, M.</t>
  </si>
  <si>
    <t>781-790</t>
  </si>
  <si>
    <t>S. V. National Institute of Technology, Surat, GJ, India</t>
  </si>
  <si>
    <t>A multi relational graph-based approach for stock movement prediction and portfolio optimization</t>
  </si>
  <si>
    <t>Goyal, S.</t>
  </si>
  <si>
    <t>Amazon.com, Inc., Seattle, WA, United States</t>
  </si>
  <si>
    <t>Jariwala, K.</t>
  </si>
  <si>
    <t>FLAME School of Computing and Data Sciences, Pune, India</t>
  </si>
  <si>
    <t>2-s2.0-105011189174</t>
  </si>
  <si>
    <t>Ma, Z.</t>
  </si>
  <si>
    <t>Xinjiang Normal University, Urumqi, Xinjiang, China</t>
  </si>
  <si>
    <t>Population aging, financial literacy and household consumption</t>
  </si>
  <si>
    <t>Jiao, R.</t>
  </si>
  <si>
    <t>791-800</t>
  </si>
  <si>
    <t>Lanzhou University, Lanzhou, Gansu, China</t>
  </si>
  <si>
    <t>DongZhi, C.</t>
  </si>
  <si>
    <t>School of History and Culture, Lanzhou University, Lanzhou, Gansu, China</t>
  </si>
  <si>
    <t>2-s2.0-105010890128</t>
  </si>
  <si>
    <t>Bettington, J.</t>
  </si>
  <si>
    <t>Queensland University of Technology, Brisbane, QLD, Australia</t>
  </si>
  <si>
    <t>Director Financial Literacy: Defining a Baseline Competence for Board Oversight and Legal Accountability</t>
  </si>
  <si>
    <t>2-s2.0-105010336083</t>
  </si>
  <si>
    <t>Zhai, X.</t>
  </si>
  <si>
    <t>College of Marxism, Shanxi University, Taiyuan, Shanxi, China</t>
  </si>
  <si>
    <t>Rural collective property rights system reform, financial literacy, and rural household income</t>
  </si>
  <si>
    <t>2-s2.0-105008979963</t>
  </si>
  <si>
    <t>Zhuang, J.</t>
  </si>
  <si>
    <t>School of Marxism, Xi'an University of Finance and Economics, Xi'an, China</t>
  </si>
  <si>
    <t>Financial literacy, risk attitude, and consumer retirement planning</t>
  </si>
  <si>
    <t>Yang, S.</t>
  </si>
  <si>
    <t>Personnel Division, Xi'an Medical University, Xi'an, China</t>
  </si>
  <si>
    <t>2-s2.0-105007850307</t>
  </si>
  <si>
    <t>Bialowolski, P.</t>
  </si>
  <si>
    <t>Kozminski University, Warsaw, MA, Poland</t>
  </si>
  <si>
    <t>Reassessing the Role of Financial Knowledge and Confidence for Financial Outcomes Across Income Groups in the EU</t>
  </si>
  <si>
    <t>Weziak–Bialowolska, D.</t>
  </si>
  <si>
    <t>WYZSZA SZKOLA EKONOMII I INNOWACJI W LUBLINIE, LUBLIN, Poland</t>
  </si>
  <si>
    <t>2-s2.0-105007755394</t>
  </si>
  <si>
    <t>Parveen, S.</t>
  </si>
  <si>
    <t>Synergizing Financial Inclusion and Green Finance: Advancing Sustainable Development Goals 2030 and 2050 in Alignment With COP 29 Commitments</t>
  </si>
  <si>
    <t>Coccorese, P.</t>
  </si>
  <si>
    <t>Department of Human Resources and Organisational Behaviour, ICN Business School, Nancy, Grand Est, France</t>
  </si>
  <si>
    <t>France</t>
  </si>
  <si>
    <t>Umer, M.</t>
  </si>
  <si>
    <t>School of Economics and Management, Nanjing University of Science and Technology, Nanjing, Jiangsu, China</t>
  </si>
  <si>
    <t>2-s2.0-105005984441</t>
  </si>
  <si>
    <t>Doumi, A.F.</t>
  </si>
  <si>
    <t>Factors Influencing Access to Finance Among Jordanian SMEs: Examining the Role of P2P Lending Fintech, Information Asymmetry, Transaction Cost, and Financial Literacy</t>
  </si>
  <si>
    <t>Begum, H.</t>
  </si>
  <si>
    <t>Azerbaijan State University of Economics (UNEC), Baku, Azerbaijan</t>
  </si>
  <si>
    <t>Doumi, F.B.</t>
  </si>
  <si>
    <t>Sharjah Academy for Police Sciences, Sharjah, United Arab Emirates</t>
  </si>
  <si>
    <t>Ferdous Alam, A.S.A.F.</t>
  </si>
  <si>
    <t>Universiti Utara Malaysia, Sintok, Kedah, Malaysia</t>
  </si>
  <si>
    <t>2-s2.0-105021200054</t>
  </si>
  <si>
    <t>S.M.</t>
  </si>
  <si>
    <t>Doctoral Program of Public Health, alas University, Padang, West Sumatra, Indonesia</t>
  </si>
  <si>
    <t>Maternal financial literacy as a determinant of household food security: Evidence from a cross-sectional study in Padang Lawas Regency, Indonesia</t>
  </si>
  <si>
    <t>Lipoeto, N.I.</t>
  </si>
  <si>
    <t>Department of Nutrition, alas University, Padang, West Sumatra, Indonesia</t>
  </si>
  <si>
    <t>Masrul, M.</t>
  </si>
  <si>
    <t>Faculty of Agriculture Technology, alas University, Padang, West Sumatra, Indonesia</t>
  </si>
  <si>
    <t>N.</t>
  </si>
  <si>
    <t>Department of Public Health and Community Medicine, alas University, Padang, West Sumatra, Indonesia</t>
  </si>
  <si>
    <t>Rasyid, R.</t>
  </si>
  <si>
    <t>Faculty of Agriculture, alas University, Padang, West Sumatra, Indonesia</t>
  </si>
  <si>
    <t>2-s2.0-105020923498</t>
  </si>
  <si>
    <t>Topçu, U.</t>
  </si>
  <si>
    <t>Çanakkale Onsekiz Mart Üniversitesi, Canakkale, Canakkale, Turkey</t>
  </si>
  <si>
    <t>The Relationship Between Financial Development and Income Inequality for Different Income Groups: An ARDL Bounds Test Approach for Türkiye; Farklı Gelir Grupları İçin Finansal Gelişim ve Gelir Dağılımı Eşitsizliği Arasındaki İlişki: Türkiye İçin Bir Zaman Serisi Analizi</t>
  </si>
  <si>
    <t>2-s2.0-105019559926</t>
  </si>
  <si>
    <t>Chapman, K.</t>
  </si>
  <si>
    <t>Brigham Young University, Provo, UT, United States</t>
  </si>
  <si>
    <t>Persuasiveness of Conversational Agents for Targeted Advertising: Autism and Gen-AI Chatbots</t>
  </si>
  <si>
    <t>2-s2.0-105021340471</t>
  </si>
  <si>
    <t>Izzalqurny, T.R.</t>
  </si>
  <si>
    <t>Department of Accounting, Universitas Negeri Malang, Malang, East Java, Indonesia</t>
  </si>
  <si>
    <t>Changes in Lifestyle and Economic Behavior of Communities after the Semeru Volcanic Eruption: Promoting Economic Resilience and Environmental Sustainability in Permanent Settlements</t>
  </si>
  <si>
    <t>Sulistyorini, A.</t>
  </si>
  <si>
    <t>Department of Public Health Sciences, Universitas Negeri Malang, Malang, East Java, Indonesia</t>
  </si>
  <si>
    <t>Utomo, M.A.P.</t>
  </si>
  <si>
    <t>Department of Biology, Universitas Negeri Malang, Malang, East Java, Indonesia</t>
  </si>
  <si>
    <t>Dwirahmadi, F.</t>
  </si>
  <si>
    <t>Griffith School of Medicine, Southport, QLD, Australia</t>
  </si>
  <si>
    <t>Ferdiansyah, R.A.</t>
  </si>
  <si>
    <t>Department of Development Economics, Universitas Negeri Malang, Malang, East Java, Indonesia</t>
  </si>
  <si>
    <t>2-s2.0-86000244900</t>
  </si>
  <si>
    <t>Arjun, T.P.</t>
  </si>
  <si>
    <t>Department of Commerce, Central University of Tamil Nadu, Thiruvarur, TN, India</t>
  </si>
  <si>
    <t>Does participation in self-help group-based micro-financial activities enhance the financial literacy of women? Evidence from India</t>
  </si>
  <si>
    <t>Subramanian, R.</t>
  </si>
  <si>
    <t>Department of Financial Administration, Central University of Punjab, Bathinda, PB, India</t>
  </si>
  <si>
    <t>2-s2.0-105021016502</t>
  </si>
  <si>
    <t>Marbun, P.M.P.</t>
  </si>
  <si>
    <t>Program Study of Agrotechnology, Universitas Sumatera Utara, Medan, North Sumatra, Indonesia</t>
  </si>
  <si>
    <t>Indonesia Coffee Export Performance to the Primary Destination Countries</t>
  </si>
  <si>
    <t>Sihombing, F.N.</t>
  </si>
  <si>
    <t>Universitas Sumatera Utara, Medan, North Sumatra, Indonesia</t>
  </si>
  <si>
    <t>Lahay, R.R.</t>
  </si>
  <si>
    <t>Research Center for Food Crops, Badan Riset dan Inovasi Nasional, Central Jakarta, Jakarta, Indonesia</t>
  </si>
  <si>
    <t>2-s2.0-105019985055</t>
  </si>
  <si>
    <t>Hasan, M.</t>
  </si>
  <si>
    <t>Universitas Negeri Makassar, Makassar, Indonesia</t>
  </si>
  <si>
    <t>Investigating The Role of Entrepreneurship Education on The Technopreneurship Intention of Generation Z Vocational Students: Why Do Digital Business Literacy and Digital Financial Literacy Matter?</t>
  </si>
  <si>
    <t>Tahir, T.</t>
  </si>
  <si>
    <t>Nurjannah</t>
  </si>
  <si>
    <t>Yonsei University Mirae Campus, Wonju, Gangwon-do, South Korea</t>
  </si>
  <si>
    <t>2-s2.0-85216255512</t>
  </si>
  <si>
    <t>Boyd, C.M.</t>
  </si>
  <si>
    <t>Department of Economics, Towson University, Towson, MD, United States</t>
  </si>
  <si>
    <t>On My Own: Boosting Financial Literacy Among Disadvantaged Youth in Peru</t>
  </si>
  <si>
    <t>Ramos Duffaut, J.</t>
  </si>
  <si>
    <t>Instituto de Estudios Peruanos, Lima, Lima, Peru</t>
  </si>
  <si>
    <t>2-s2.0-85211173541</t>
  </si>
  <si>
    <t>Kitchin, R.</t>
  </si>
  <si>
    <t>Maynooth University, Maynooth, Kildare, Ireland</t>
  </si>
  <si>
    <t>Ireland</t>
  </si>
  <si>
    <t>Finance, Mapping, Data: A commentary on Dariusz Wójcik, Atlas of Finance: Mapping the Global Story of Money in Which People and the Environment Matter</t>
  </si>
  <si>
    <t>2-s2.0-85193295598</t>
  </si>
  <si>
    <t>Bobbo, A.</t>
  </si>
  <si>
    <t>Université de Yaoundé II, Yaounde, Cameroon</t>
  </si>
  <si>
    <t>Cameroon</t>
  </si>
  <si>
    <t>Determinants of FinTech development: Evidence from Sub-Saharan African Countries</t>
  </si>
  <si>
    <t>2-s2.0-85183107691</t>
  </si>
  <si>
    <t>Angsten Clark, A.</t>
  </si>
  <si>
    <t>University of Bristol, Bristol, United Kingdom</t>
  </si>
  <si>
    <t>Beyond individual responsibility - Towards a relational understanding of financial resilience through participatory research and design</t>
  </si>
  <si>
    <t>Davies, S.</t>
  </si>
  <si>
    <t>University of the Arts London, London, United Kingdom</t>
  </si>
  <si>
    <t>2-s2.0-85118133829</t>
  </si>
  <si>
    <t>Herbert, W.E.</t>
  </si>
  <si>
    <t>Federal University, Otuoke, Otuoke, Bayelsa, Nigeria</t>
  </si>
  <si>
    <t>Board Composition and Corporate Performance: X-raying the Nexus in Nigerian Banks</t>
  </si>
  <si>
    <t>Agwor, T.C.</t>
  </si>
  <si>
    <t>Rivers State University, Port Harcourt, Rivers, Nigeria</t>
  </si>
  <si>
    <t>2-s2.0-105022121045</t>
  </si>
  <si>
    <t>Asmawati</t>
  </si>
  <si>
    <t>Hasanuddin University, Makassar, South Sulawesi, Indonesia</t>
  </si>
  <si>
    <t>The Influence of Dynamic Capabilities, Financial Literacy, and Financial Inclusion on Sustainability of MSMEs in East Kalimantan, Indonesia: The Mediating Role of Financial Performance</t>
  </si>
  <si>
    <t>Laba, A.R.</t>
  </si>
  <si>
    <t>2-s2.0-105021410126</t>
  </si>
  <si>
    <t>Choi, S.</t>
  </si>
  <si>
    <t>Dongguk University, Seoul, Seoul, South Korea</t>
  </si>
  <si>
    <t>The Dynamics From Financial Literacy to Economic Self-Sufficiency Among the Economically Disadvantaged Youths in South Korea: Applying the Knowledge, Attitude, and Behaviors Model</t>
  </si>
  <si>
    <t>2-s2.0-105021103934</t>
  </si>
  <si>
    <t>Ojha, P.K.</t>
  </si>
  <si>
    <t>Mittal School of Business, Lovely Professional University, Phagwara, PB, India</t>
  </si>
  <si>
    <t>Inclusive Finance: Bridging Gender Gaps in India</t>
  </si>
  <si>
    <t>2-s2.0-105021093235</t>
  </si>
  <si>
    <t>sumarni, n.</t>
  </si>
  <si>
    <t>Universitas Islam Darussalam, Ciamis, West Java, Indonesia</t>
  </si>
  <si>
    <t>From Vision to Practice: Comparative Dynamics of Islamic Economics in Indonesia and Malaysia</t>
  </si>
  <si>
    <t>Meidina, A.R.</t>
  </si>
  <si>
    <t>Sekolah Tinggi Agama Islam Al-Hikmah 2, Brebes, Indonesia</t>
  </si>
  <si>
    <t>Fani, A.D.</t>
  </si>
  <si>
    <t>Erciyes Üniversitesi, Kayseri, Kayseri, Turkey</t>
  </si>
  <si>
    <t>2-s2.0-105020405958</t>
  </si>
  <si>
    <t>Azizi, M.R.M.</t>
  </si>
  <si>
    <t>Institute for Advanced Studies, Universiti Malaya, Kuala Lumpur, Malaysia</t>
  </si>
  <si>
    <t>Pre-Retirement Withdrawal Patterns and Determinant Factors: A Case Study of Malaysian Employee Provident Fund Members</t>
  </si>
  <si>
    <t>Zubairi, Y.Z.</t>
  </si>
  <si>
    <t>Department of Decision Science, Universiti Malaya, Kuala Lumpur, Malaysia</t>
  </si>
  <si>
    <t>2-s2.0-105020204458</t>
  </si>
  <si>
    <t>Cassola, N.M.</t>
  </si>
  <si>
    <t>Graduate Program of Economics and Development, Universidade Federal de Santa Maria, Santa Maria, RS, Brazil</t>
  </si>
  <si>
    <t>Digital Finance Adoption in Brazil: An Exploratory Analysis on Financial Apps and Digital Financial Literacy</t>
  </si>
  <si>
    <t>Becker, K.L.</t>
  </si>
  <si>
    <t>Post Graduation Program in Management of Public Organizations, Universidade Federal de Santa Maria, Santa Maria, RS, Brazil</t>
  </si>
  <si>
    <t>Vieira, K.M.</t>
  </si>
  <si>
    <t>Law Program, Universidade Federal de Santa Maria, Santa Maria, RS, Brazil</t>
  </si>
  <si>
    <t>da Silveira Feldmann, M.F.</t>
  </si>
  <si>
    <t>Santa Maria Military School, Santa Maria, Brazil</t>
  </si>
  <si>
    <t>Chaves, M.R.</t>
  </si>
  <si>
    <t>Economics Program, Universidade Federal de Santa Maria, Santa Maria, RS, Brazil</t>
  </si>
  <si>
    <t>Berndt, I.C.</t>
  </si>
  <si>
    <t>Public Relations Program, Universidade Federal de Santa Maria, Santa Maria, RS, Brazil</t>
  </si>
  <si>
    <t>2-s2.0-105020202078</t>
  </si>
  <si>
    <t>Han, J.</t>
  </si>
  <si>
    <t>41</t>
  </si>
  <si>
    <t>Research Institute of Human Ecology, Seoul National University, Seoul, South Korea</t>
  </si>
  <si>
    <t>Trust Formation, Error Impact, and Repair in Human–AI Financial Advisory: A Dynamic Behavioral Analysis</t>
  </si>
  <si>
    <t>Ko, D.</t>
  </si>
  <si>
    <t>Department of Consumer Science and Glocal Life-Care Convergence, Chungnam National University, Daejeon, South Korea</t>
  </si>
  <si>
    <t>2-s2.0-105020187027</t>
  </si>
  <si>
    <t>Tabak, B.M.</t>
  </si>
  <si>
    <t>School of Public Policy and Government, Fundacao Getulio Vargas, Rio de Janeiro, RJ, Brazil</t>
  </si>
  <si>
    <t>Assessing the Drivers of Financial Vulnerability and Fraud in Brazil: The Critical Role of Financial Planning over Literacy</t>
  </si>
  <si>
    <t>2-s2.0-105020171932</t>
  </si>
  <si>
    <t>Digital Financial Services and Sustainable Development: Temporal Trade-Offs and the Moderating Role of Financial Literacy</t>
  </si>
  <si>
    <t>2-s2.0-105020081998</t>
  </si>
  <si>
    <t>Ursu, A.</t>
  </si>
  <si>
    <t>Department of Psychology, Universitatea Babeș-Bolyai, Cluj Napoca, Cluj, Romania</t>
  </si>
  <si>
    <t>Cryptocurrencies and the Entrepreneurial Mindset: The Role of Financial Literacy in Driving Adoption</t>
  </si>
  <si>
    <t>Lucian Curşeu, P.L.</t>
  </si>
  <si>
    <t>Department of Organization, Open Universiteit, Heerlen, Limburg, Netherlands</t>
  </si>
  <si>
    <t>2-s2.0-105020063195</t>
  </si>
  <si>
    <t>Tusa, F.</t>
  </si>
  <si>
    <t>Faculty of Social Sciences, Universidad Técnica de Machala, Machala, El Oro, Ecuador</t>
  </si>
  <si>
    <t>Ecuador</t>
  </si>
  <si>
    <t>Values and Ethics as Education Policy: Media Framing of Ecuador’s 2024 Curriculum Reform</t>
  </si>
  <si>
    <t>Aguaded, I.</t>
  </si>
  <si>
    <t>Department of Pedagogy, Universidad de Huelva, Huelva, Huelva, Spain</t>
  </si>
  <si>
    <t>Tejedor, S.</t>
  </si>
  <si>
    <t>Department of Journalism and Communication Sciences, Universitat Autònoma de Barcelona, Cerdanyola del Valles, Barcelona, Spain</t>
  </si>
  <si>
    <t>2-s2.0-105020055905</t>
  </si>
  <si>
    <t>Vorster, S.</t>
  </si>
  <si>
    <t>Department of Transport and Supply Chain Management, University of Johannesburg, Johannesburg, Gauteng, South Africa</t>
  </si>
  <si>
    <t>Exploring Funding Options for Female Entrepreneurs in Rural Areas in South Africa</t>
  </si>
  <si>
    <t>2-s2.0-105020044423</t>
  </si>
  <si>
    <t>Yamaguchi, M.</t>
  </si>
  <si>
    <t>472</t>
  </si>
  <si>
    <t>School of Economics, Hiroshima University, Higashihiroshima, Hiroshima, Japan</t>
  </si>
  <si>
    <t>The Association of Financial Knowledge, Attitude, and Behavior with Investment Loss Tolerance: Evidence from Japan</t>
  </si>
  <si>
    <t>2-s2.0-105020032939</t>
  </si>
  <si>
    <t>Zhang, X.</t>
  </si>
  <si>
    <t>22</t>
  </si>
  <si>
    <t>Humanities and Social Sciences, The University of Edinburgh, Edinburgh, Scotland, United Kingdom</t>
  </si>
  <si>
    <t>CEO Attributes and Sustainable Development Goals: Employing a Configurational Approach Under Stakeholder Pressure</t>
  </si>
  <si>
    <t>Badulescu, D.</t>
  </si>
  <si>
    <t>Department of Economics and Business, University of Oradea, Oradea, Bihor, Romania</t>
  </si>
  <si>
    <t>2-s2.0-105019980094</t>
  </si>
  <si>
    <t>Balea-Stanciu, M.-R.</t>
  </si>
  <si>
    <t>Doctoral School of Economics and Business Administration, Universitatea de Vest din Timișoara, Timisoara, Timis, Romania</t>
  </si>
  <si>
    <t>Human Risk Mitigators: A Bibliometric and Thematic Analysis of Financial Advisors in Household Resilience</t>
  </si>
  <si>
    <t>Lazea, G.-I.</t>
  </si>
  <si>
    <t>Department of Accounting and Audit, Universitatea de Vest din Timișoara, Timisoara, Timis, Romania</t>
  </si>
  <si>
    <t>2-s2.0-105019975347</t>
  </si>
  <si>
    <t>Abdullah, M.</t>
  </si>
  <si>
    <t>Faculty of Business and Economics, Universiti Malaya, Kuala Lumpur, Malaysia</t>
  </si>
  <si>
    <t>The Influence of Institutional Pressures and Personal Attributes on Perceived Importance of Financial Reporting Among Micro-Entrepreneurs: Evidence from Malaysia</t>
  </si>
  <si>
    <t>2-s2.0-105019963653</t>
  </si>
  <si>
    <t>Kiettikunwong, N.</t>
  </si>
  <si>
    <t>College of Local Administration, Khon Kaen University, Khon Kaen, Thailand</t>
  </si>
  <si>
    <t>G-Token Implications and Risks for the Financial System Under State-Issued Digital Instruments in Thailand</t>
  </si>
  <si>
    <t>Sangsarapun, W.</t>
  </si>
  <si>
    <t>Faculty of Law, Khon Kaen University, Khon Kaen, Thailand</t>
  </si>
  <si>
    <t>2-s2.0-105019488275</t>
  </si>
  <si>
    <t>Díaz-Peña, L.C.</t>
  </si>
  <si>
    <t>Tecnológico de Monterrey, Monterrey, NLE, Mexico</t>
  </si>
  <si>
    <t>The Service-Dominant Logic as driver of financial inclusion in digital payments sector: The case of E-fectivo; La lógica dominante de servicio como motor de la inclusión financiera en el sector de pagos digitales: el caso de E-fectivo</t>
  </si>
  <si>
    <t>Díaz Robles, R.</t>
  </si>
  <si>
    <t>Universidad del Valle de México, Mexico, Mexico</t>
  </si>
  <si>
    <t>2-s2.0-105019401067</t>
  </si>
  <si>
    <t>Rashid, M.</t>
  </si>
  <si>
    <t>University of North Texas, Denton, TX, United States</t>
  </si>
  <si>
    <t>Modeling the Predictors of Fake Financial News Sharing on Social Media Using Behavioral Reasoning Theory: Evidence from Retail Investors of USA</t>
  </si>
  <si>
    <t>Lingzi, H.</t>
  </si>
  <si>
    <t>Sacred Heart University Fairfield, Fairfield, CT, United States</t>
  </si>
  <si>
    <t>2-s2.0-105019114199</t>
  </si>
  <si>
    <t>Alam, Md.M.</t>
  </si>
  <si>
    <t>Institute of Statistical Research and Training, University of Dhaka, Dhaka, Bangladesh</t>
  </si>
  <si>
    <t>Are remittances a buffer against food insecurity? Lessons from a national survey in Bangladesh</t>
  </si>
  <si>
    <t>Ria, F.R.</t>
  </si>
  <si>
    <t>Department of Mathematics and Natural Sciences, BRAC University, Dhaka, Bangladesh</t>
  </si>
  <si>
    <t>Mansur, M.</t>
  </si>
  <si>
    <t>Bangladesh Bank, Dhaka, Bangladesh</t>
  </si>
  <si>
    <t>2-s2.0-105018230254</t>
  </si>
  <si>
    <t>Albers, W.M.M.</t>
  </si>
  <si>
    <t>Research and innovation, Zeist, Netherlands</t>
  </si>
  <si>
    <t>Understanding financial hardship and financial recovery among clients in supported accommodation services</t>
  </si>
  <si>
    <t>van Weeghel, J.</t>
  </si>
  <si>
    <t>TRANZO Scientific Center for Care and Wellbeing, Tilburg, Noord-Brabant, Netherlands</t>
  </si>
  <si>
    <t>2-s2.0-105018180027</t>
  </si>
  <si>
    <t>Chin, K.-Y.</t>
  </si>
  <si>
    <t>Department of Data Science, Soochow University, Taipei, Taipei, Taiwan</t>
  </si>
  <si>
    <t>Enhancing financial literacy education through game-based learning: The impact of integrating handwritten concept mapping</t>
  </si>
  <si>
    <t>Kuo, T.-C.</t>
  </si>
  <si>
    <t>Department of Mathematics and Information Education, National Taipei University of Education, Taipei, Taiwan</t>
  </si>
  <si>
    <t>2-s2.0-105018067552</t>
  </si>
  <si>
    <t>Aristei, D.</t>
  </si>
  <si>
    <t>Department of Economics, Università degli Studi di Perugia, Perugia, PG, Italy</t>
  </si>
  <si>
    <t>Bidimensional latent regression item response models for the assessment of financial knowledge in the presence of 'Don't Know' responses</t>
  </si>
  <si>
    <t>Bacci, S.</t>
  </si>
  <si>
    <t>Department of Computer Science, Università degli Studi di Firenze, Florence, FI, Italy</t>
  </si>
  <si>
    <t>Manuela Gallo, M.</t>
  </si>
  <si>
    <t>335</t>
  </si>
  <si>
    <t>Department of Political Science, Università degli Studi di Napoli Federico II, Naples, NA, Italy</t>
  </si>
  <si>
    <t>2-s2.0-105017890532</t>
  </si>
  <si>
    <t>Gupta, P.</t>
  </si>
  <si>
    <t>Department of Commerce, Indira Gandhi University, Rewari, HR, India</t>
  </si>
  <si>
    <t>Antecedents and Measures of Women's Financial Empowerment: A Comprehensive and Global Literature Review</t>
  </si>
  <si>
    <t>2-s2.0-105017587398</t>
  </si>
  <si>
    <t>Brunet, G.</t>
  </si>
  <si>
    <t>Department of Economics, Smith College, Northampton, MA, United States</t>
  </si>
  <si>
    <t>‘Invest!’: Liberty bonds and stock ownership over the twentieth century</t>
  </si>
  <si>
    <t>Hilt, E.</t>
  </si>
  <si>
    <t>Department of Economics, Wellesley College, Wellesley, MA, United States</t>
  </si>
  <si>
    <t>Jaremski, M.</t>
  </si>
  <si>
    <t>Department of Economics and Finance, Utah State University, Logan, UT, United States</t>
  </si>
  <si>
    <t>2-s2.0-105017245110</t>
  </si>
  <si>
    <t>Pillai, R.</t>
  </si>
  <si>
    <t>British University in Dubai, Dubai, United Arab Emirates</t>
  </si>
  <si>
    <t>Decoding financial behaviour through cognitive and digital pathways: A hybrid SEM–ANN study among Indian working women</t>
  </si>
  <si>
    <t>Kumar, P.</t>
  </si>
  <si>
    <t>South Asian University, New Delhi, India</t>
  </si>
  <si>
    <t>Kumar, N.</t>
  </si>
  <si>
    <t>The NorthCap University, Gurugram, HR, India</t>
  </si>
  <si>
    <t>Tabash, M.I.</t>
  </si>
  <si>
    <t>College of Business, Al Ain University, Al Ain, Abu Dhabi, United Arab Emirates</t>
  </si>
  <si>
    <t>2-s2.0-105016835053</t>
  </si>
  <si>
    <t>Jahangir, R.</t>
  </si>
  <si>
    <t>Department of International Trade, Sakarya Üniversitesi, Serdivan, Sakarya, Turkey</t>
  </si>
  <si>
    <t>Financial literacy, investor sentiment, and Bitcoin returns: Panel evidence from the Eurozone</t>
  </si>
  <si>
    <t>Tuna, G.</t>
  </si>
  <si>
    <t>Department of Business, Sakarya Üniversitesi, Serdivan, Sakarya, Turkey</t>
  </si>
  <si>
    <t>Koç, H.</t>
  </si>
  <si>
    <t>711-720</t>
  </si>
  <si>
    <t>Department of Islamic Economics and Finance, İstanbul Sabahattin Zaim University, Kucukcekmece, Istanbul, Turkey</t>
  </si>
  <si>
    <t>2-s2.0-105016827510</t>
  </si>
  <si>
    <t>Başar, D.</t>
  </si>
  <si>
    <t>Türkiye Sigorta A.Ş., Istanbul, Turkey</t>
  </si>
  <si>
    <t>Digital financial literacy and savings behavior: A comprehensive cross-country analysis of FinTech adoption patterns and economic outcomes across 12 nations</t>
  </si>
  <si>
    <t>Keskin, H.</t>
  </si>
  <si>
    <t>Department of Management, Yıldız Teknik Üniversitesi, Istanbul, Turkey</t>
  </si>
  <si>
    <t>Esen, E.</t>
  </si>
  <si>
    <t>2-s2.0-105016239377</t>
  </si>
  <si>
    <t>Pedersen, M.</t>
  </si>
  <si>
    <t>Universidad Adolfo Ibáñez, Santiago, RM, Chile</t>
  </si>
  <si>
    <t>Chile</t>
  </si>
  <si>
    <t>Financial literacy and the impact of central bank communication on consumer inflation expectations</t>
  </si>
  <si>
    <t>Pérez, K.</t>
  </si>
  <si>
    <t>2-s2.0-105014976168</t>
  </si>
  <si>
    <t>Li, Q.</t>
  </si>
  <si>
    <t>School of Economics, Nanjing University of Finance and Economics, Nanjing, Jiangsu, China</t>
  </si>
  <si>
    <t>Can financial consumer protection promote residents' stock market participation? An investigation based on eastern China residents survey</t>
  </si>
  <si>
    <t>Li, H.</t>
  </si>
  <si>
    <t>School of Economics, Beijing Technology and Business University, Beijing, Beijing, China</t>
  </si>
  <si>
    <t>2-s2.0-105014761372</t>
  </si>
  <si>
    <t>Chhillar, N.</t>
  </si>
  <si>
    <t>Management Development Institute, Gurgaon, Gurugram, HR, India</t>
  </si>
  <si>
    <t>Corrigendum to “Exploring the role of digital financial literacy and personal financial behavior in shaping financial stress and well-being in the digital age” [Acta Psychologica 259C (2025) 105308] (Acta Psychologica (2025) 259, (S0001691825006213), (10.1016/j.actpsy.2025.105308))</t>
  </si>
  <si>
    <t>Sharma, K.</t>
  </si>
  <si>
    <t>Lal Bahadur Shastri Institute of Management, Delhi, New Delhi, India</t>
  </si>
  <si>
    <t>2-s2.0-105014721451</t>
  </si>
  <si>
    <t>Tomas, D.Q.</t>
  </si>
  <si>
    <t>E.T. Yuchengo School of Business, Mapúa University, Manila, Philippines</t>
  </si>
  <si>
    <t>E-money applications tuition fee loan behavioral analysis using valence framework and technology acceptance analysis</t>
  </si>
  <si>
    <t>Eleria, C.G.E.</t>
  </si>
  <si>
    <t>Institute for Digital Learning, Mapúa University, Manila, Philippines</t>
  </si>
  <si>
    <t>2-s2.0-105013863618</t>
  </si>
  <si>
    <t>Tu, R.</t>
  </si>
  <si>
    <t>School of Accounting, Wuhan Business University, Wuhan, Hubei, China</t>
  </si>
  <si>
    <t>Dawn in enterprises' financial difficulties: The significance of digital financial awareness in mitigating hardship</t>
  </si>
  <si>
    <t>Zeng, Y.</t>
  </si>
  <si>
    <t>School of Foreign Languages, Wuhan Business University, Wuhan, Hubei, China</t>
  </si>
  <si>
    <t>Zhang, S.</t>
  </si>
  <si>
    <t>School of Information Management, Central China Normal University, Wuhan, Hubei, China</t>
  </si>
  <si>
    <t>2-s2.0-105013586506</t>
  </si>
  <si>
    <t>Name, A.</t>
  </si>
  <si>
    <t>Department of Applied Finance, Macquarie University, Sydney, NSW, Australia</t>
  </si>
  <si>
    <t>The impact of job quality on household risky financial asset allocation</t>
  </si>
  <si>
    <t>2-s2.0-105013482509</t>
  </si>
  <si>
    <t>Business College, Xinyang Vocational and Technical College, Xinyang, Henan, China</t>
  </si>
  <si>
    <t>E-Commerce in rural areas, financial literacy, and elderly pension security: A quasi-natural experiment based on demonstration counties for E-commerce in rural areas</t>
  </si>
  <si>
    <t>Gui, H.</t>
  </si>
  <si>
    <t>School of Social Welfare, Changchun Humanities and Sciences College, Changchun, Jilin, China</t>
  </si>
  <si>
    <t>Gong, X.</t>
  </si>
  <si>
    <t>School of Philosophy and Sociology, Jilin University, Changchun, Jilin, China</t>
  </si>
  <si>
    <t>2-s2.0-105013476663</t>
  </si>
  <si>
    <t>Lei, J.</t>
  </si>
  <si>
    <t>School of Finance, Zhongnan University of Economics and Law, Wuhan, Hubei, China</t>
  </si>
  <si>
    <t>Air pollution and household commercial insurance purchasing behavior</t>
  </si>
  <si>
    <t>2-s2.0-105012888804</t>
  </si>
  <si>
    <t>Sadok, H.</t>
  </si>
  <si>
    <t>Economics and Social Sciences-Souissi, Faculté des Sciences Juridiques, Economiques et Sociales Souissi, Rabat, Morocco</t>
  </si>
  <si>
    <t>The cash vs. digital Paradox: Why financial literacy matters in uncertain times</t>
  </si>
  <si>
    <t>2-s2.0-105011265303</t>
  </si>
  <si>
    <t>Kozol, E.</t>
  </si>
  <si>
    <t>Faculty of Political Sciences, Istanbul Üniversitesi, Istanbul, Turkey</t>
  </si>
  <si>
    <t>A cross-country analysis of determinants of financial literacy: Evidence from 143 countries</t>
  </si>
  <si>
    <t>2-s2.0-105011196300</t>
  </si>
  <si>
    <t>Financial literacy, stockholding, and self-directed pension investment</t>
  </si>
  <si>
    <t>Mitchell, O.S.</t>
  </si>
  <si>
    <t>12</t>
  </si>
  <si>
    <t>Wharton School of the University of Pennsylvania, Philadelphia, PA, United States</t>
  </si>
  <si>
    <t>2-s2.0-105010592363</t>
  </si>
  <si>
    <t>Wang, K.</t>
  </si>
  <si>
    <t>Institute of Development Strategy, Jiangxi Academy of Social Sciences, Nanchang, China</t>
  </si>
  <si>
    <t>Unravelling the impact of financial attention on household debt: Evidence from the China household finance survey</t>
  </si>
  <si>
    <t>Zhang, R.</t>
  </si>
  <si>
    <t>School of Economics and Management, Huzhou College, Huzhou, Zhejiang, China</t>
  </si>
  <si>
    <t>School of Mathematical Sciences, Chengdu University of Technology, Chengdu, China</t>
  </si>
  <si>
    <t>2-s2.0-105010325707</t>
  </si>
  <si>
    <t>Financial literacy overconfidence, poor financial behaviour, and loan-taking propensity: The mediating role of financial fragility</t>
  </si>
  <si>
    <t>2-s2.0-105010247058</t>
  </si>
  <si>
    <t>Department of Finance, Aksaray Üniversitesi, Aksaray, Turkey</t>
  </si>
  <si>
    <t>The Financial Literacy Paradox in Gambling Disorder: Why Knowing Isn’t Doing</t>
  </si>
  <si>
    <t>Mutlu, E.A.</t>
  </si>
  <si>
    <t>Psychiatry Clinic, Ankara Etlik City Hospital, Ankara, Ankara, Turkey</t>
  </si>
  <si>
    <t>Hamurcu, H.D.</t>
  </si>
  <si>
    <t>Psychiatry Clinic, University of Health Sciences, Istanbul, Turkey</t>
  </si>
  <si>
    <t>2-s2.0-105009513374</t>
  </si>
  <si>
    <t>Umar, M.</t>
  </si>
  <si>
    <t>School of Accounting, Wuhan College, Wuhan, Hubei, China</t>
  </si>
  <si>
    <t>The role of financial literacy in accelerating the adoption of a central bank digital currency</t>
  </si>
  <si>
    <t>2-s2.0-105009512884</t>
  </si>
  <si>
    <t>O'Neal, C.W.</t>
  </si>
  <si>
    <t>Department of Human Development and Family Science, University of Georgia, Athens, GA, United States</t>
  </si>
  <si>
    <t>Protocol for the pragmatic evaluation of the Department of the Air Force's Personal Financial Readiness Program</t>
  </si>
  <si>
    <t>Lucier-Greer, M.</t>
  </si>
  <si>
    <t>Auburn University, Auburn, AL, United States</t>
  </si>
  <si>
    <t>Richardson, E.W.</t>
  </si>
  <si>
    <t>Department of Epidemiology and Biostatistics, University of Georgia, Athens, GA, United States</t>
  </si>
  <si>
    <t>2-s2.0-105009504189</t>
  </si>
  <si>
    <t>Mukherjee, S.</t>
  </si>
  <si>
    <t>Vinod Gupta School of Management, Kharagpur, WB, India</t>
  </si>
  <si>
    <t>Factors impeding buy now, pay later (BNPL) adoption in India: A mixed-method approach</t>
  </si>
  <si>
    <t>2-s2.0-105008958650</t>
  </si>
  <si>
    <t>Mennekes, T.</t>
  </si>
  <si>
    <t>Universität Siegen, Siegen, Nordrhein-Westfalen, Germany</t>
  </si>
  <si>
    <t>Examining the ability of children to make competent purchases in food retailing</t>
  </si>
  <si>
    <t>Rollin, R.</t>
  </si>
  <si>
    <t>Hochschule Magdeburg-Stendal, Magdeburg, Sachsen-Anhalt, Germany</t>
  </si>
  <si>
    <t>Schramm-Klein, H.</t>
  </si>
  <si>
    <t>Educational Measurement, Deutsches Institut für Internationale Pädagogische Forschung, Frankfurt am Main, Hessen, Germany</t>
  </si>
  <si>
    <t>2-s2.0-105007557068</t>
  </si>
  <si>
    <t>Xu, X.</t>
  </si>
  <si>
    <t>Beijing Normal University, Beijing, China</t>
  </si>
  <si>
    <t>Digital economic development, financial literacy and household cultural consumption</t>
  </si>
  <si>
    <t>Lei, L.</t>
  </si>
  <si>
    <t>School of Economics and Management, Shazhou Professional Institute of Technology, Suzhou, Jiangsu, China</t>
  </si>
  <si>
    <t>2-s2.0-105007421965</t>
  </si>
  <si>
    <t>Tohar, G.</t>
  </si>
  <si>
    <t>School of Business Administration, Haifa, Israel</t>
  </si>
  <si>
    <t>Financial literacy cognitions and optimal financial behavior</t>
  </si>
  <si>
    <t>Akron, S.</t>
  </si>
  <si>
    <t>School of Economics, College of Management Academic Studies Israel, Rishon Letsiyon, Israel</t>
  </si>
  <si>
    <t>2-s2.0-105007303587</t>
  </si>
  <si>
    <t>Jing, P.</t>
  </si>
  <si>
    <t>School of Public Adminstration, Southwestern University of Finance and Economics, Chengdu, Sichuan, China</t>
  </si>
  <si>
    <t>From savings to investments: How retirement consumption expectations shape household risky financial asset allocation</t>
  </si>
  <si>
    <t>Zhao, S.</t>
  </si>
  <si>
    <t>School of Public Finance and Taxation, Southwestern University of Finance and Economics, Chengdu, Sichuan, China</t>
  </si>
  <si>
    <t>2-s2.0-105007142253</t>
  </si>
  <si>
    <t>School of History and Culture, Harbin Normal University, Harbin, Heilongjiang, China</t>
  </si>
  <si>
    <t>Financial literacy and resilience in IoT-driven sustainable development using fuzzy cognitive algorithms</t>
  </si>
  <si>
    <t>2-s2.0-105005976084</t>
  </si>
  <si>
    <t>Rekha, R.</t>
  </si>
  <si>
    <t>Manipal School of Commerce and Economics, Manipal, KA, India</t>
  </si>
  <si>
    <t>MSME/SME Financial Literacy: A Systematic Literature Review and Bibliometric Analysis</t>
  </si>
  <si>
    <t>Kv, S.</t>
  </si>
  <si>
    <t>Department of Humanities and Management, Manipal Institute of Technology, Manipal, KA, India</t>
  </si>
  <si>
    <t>2-s2.0-105005224153</t>
  </si>
  <si>
    <t>Le, H.V.</t>
  </si>
  <si>
    <t>National Academy of Education Management, Hanoi, Hanoi, Viet Nam</t>
  </si>
  <si>
    <t>Teacher moonlighting in Vietnam and the relationship with salary and satisfaction</t>
  </si>
  <si>
    <t>Nguyen, T.T.</t>
  </si>
  <si>
    <t>Hanoi University, Hanoi, Hanoi, Viet Nam</t>
  </si>
  <si>
    <t>2-s2.0-105005214540</t>
  </si>
  <si>
    <t>Suhma, W.K.</t>
  </si>
  <si>
    <t>Universitas Islam Negeri Kiai Haji Achmad Siddiq Jember, Jember, Indonesia</t>
  </si>
  <si>
    <t>New paradigm of Islamic corporate and financial literacy in Indonesia: Bibliometric analysis</t>
  </si>
  <si>
    <t>Fadah, I.</t>
  </si>
  <si>
    <t>Universitas Jember, Jember, East Java, Indonesia</t>
  </si>
  <si>
    <t>2-s2.0-105005178786</t>
  </si>
  <si>
    <t>Tmava, Q.</t>
  </si>
  <si>
    <t>University “Isa Boletini” Mitrovica, Mitrovica, Croatia</t>
  </si>
  <si>
    <t>Croatia</t>
  </si>
  <si>
    <t>Examining the interconnected dynamics of financial knowledge and financial technology adoption: A comprehensive analysis</t>
  </si>
  <si>
    <t>Ahmeti, F.</t>
  </si>
  <si>
    <t>Economic Engineering Department, University “Isa Boletini” Mitrovica, Mitrovica, Croatia</t>
  </si>
  <si>
    <t>2-s2.0-105021130104</t>
  </si>
  <si>
    <t>Tokas, M.N.</t>
  </si>
  <si>
    <t>K.R. Mangalam University, Gurugram, HR, India</t>
  </si>
  <si>
    <t>Financial Inclusion and Urban Marginality: A Review of Barriers Faced by Those Below The Poverty Line Households in Delhi’s Slums</t>
  </si>
  <si>
    <t>2-s2.0-105020294602</t>
  </si>
  <si>
    <t>Dagunduro, M.E.</t>
  </si>
  <si>
    <t>Department of Accounting, Afe Babalola University, Ado-Ekiti, Nigeria</t>
  </si>
  <si>
    <t>Risk Committee Attributes, Board Financial Expertise and The Market Performance of Industrial Good Firms in Nigeria</t>
  </si>
  <si>
    <t>Falana, G.A.</t>
  </si>
  <si>
    <t>Department of Economics, Afe Babalola University, Ado-Ekiti, Nigeria</t>
  </si>
  <si>
    <t>Omodara, O.V.</t>
  </si>
  <si>
    <t>Department of Accounting, West Midlands Open University, Ikeja, Nigeria</t>
  </si>
  <si>
    <t>2-s2.0-105020291407</t>
  </si>
  <si>
    <t>Priya, K.M.</t>
  </si>
  <si>
    <t>School of Commerce and Management Studies, Dayananda Sagar University, Bengaluru, KA, India</t>
  </si>
  <si>
    <t>Fintech Adoption and Financial Inclusion: The Mediating Role of Digital Financial Knowledge</t>
  </si>
  <si>
    <t>2-s2.0-105020279645</t>
  </si>
  <si>
    <t>Plantilla, A.M.</t>
  </si>
  <si>
    <t>University of Rizal System, Morong (Mariveles), Rizal, Philippines</t>
  </si>
  <si>
    <t>Financial Literacy of Academic Personnel of The University of Rizal System: Basis for Intervention Program</t>
  </si>
  <si>
    <t>2-s2.0-105020273934</t>
  </si>
  <si>
    <t>Sudarsan, H.</t>
  </si>
  <si>
    <t>Department of Banking Management, Alagappa University, Karaikudi, TN, India</t>
  </si>
  <si>
    <t>Socio-Demographics Determinants of Financial Literacy: Evidence from Sivagangai District</t>
  </si>
  <si>
    <t>Alamelu, K.</t>
  </si>
  <si>
    <t>Department of Computational Logistics, Alagappa University, Karaikudi, TN, India</t>
  </si>
  <si>
    <t>2-s2.0-105019306740</t>
  </si>
  <si>
    <t>Al-Tablee, D.I.K.</t>
  </si>
  <si>
    <t>Department of Finance and Banking Science, Mustansiriyah University, Baghdad, Iraq</t>
  </si>
  <si>
    <t>Iraq</t>
  </si>
  <si>
    <t>Financial Intelligence and Performance Industry: An Analysis of Its Impact on The Productivity of Iraqi Private Banks As A Model</t>
  </si>
  <si>
    <t>2-s2.0-105018204561</t>
  </si>
  <si>
    <t>Satpathy, A.</t>
  </si>
  <si>
    <t>Department of Agricultural Extension Education, Birsa Agricultural University, Ranchi, JH, India</t>
  </si>
  <si>
    <t>Constraints in the Adoption of Stress Tolerant Rice Varieties (STRVs) in Odisha</t>
  </si>
  <si>
    <t>Satpathy, B.</t>
  </si>
  <si>
    <t>Department of Extension Education, Dr. Rajendra Prasad Central Agricultural University, Samastipur, BR, India</t>
  </si>
  <si>
    <t>Jayasingh, D.K.</t>
  </si>
  <si>
    <t>Odisha University of Agriculture and Technology, Bhubaneswar, OR, India</t>
  </si>
  <si>
    <t>2-s2.0-105018190678</t>
  </si>
  <si>
    <t>Verma, H.</t>
  </si>
  <si>
    <t>Division of Extension Education, Indian Veterinary Research Institute, Bareilly, UP, India</t>
  </si>
  <si>
    <t>Farmers’ Livelihood Security through Sheep Farming in Bareilly District of Uttar Pradesh</t>
  </si>
  <si>
    <t>2-s2.0-105020855819</t>
  </si>
  <si>
    <t>Li, M.</t>
  </si>
  <si>
    <t>216</t>
  </si>
  <si>
    <t>Tongji University, Shanghai, China</t>
  </si>
  <si>
    <t>Designing Interactive Chart Learning Tools with Generative AI for Financial Education in Real-Time Investment</t>
  </si>
  <si>
    <t>2-s2.0-105021998097</t>
  </si>
  <si>
    <t>Vargas-Hernández, J.G.</t>
  </si>
  <si>
    <t>Financial Literacy Research Center, Universidad Cristóbal Colón, Veracruz, VER, Mexico</t>
  </si>
  <si>
    <t>Green and Renewable Energy- Related Financial Literacy in Mexico as a Competitive Advantage</t>
  </si>
  <si>
    <t>Czipf, C.</t>
  </si>
  <si>
    <t>Kautz Gyula Faculty of Business and Economics, Széchenyi István University, Gyor, Gyor-Moson-Sopron, Hungary</t>
  </si>
  <si>
    <t>Salmerón-Zapata, A.J.</t>
  </si>
  <si>
    <t>Universidad Cristóbal Colón, Veracruz, VER, Mexico</t>
  </si>
  <si>
    <t>2-s2.0-85204700472</t>
  </si>
  <si>
    <t>Abdallah, W.</t>
  </si>
  <si>
    <t>Department of Business Studies, Box Hill Institute Box Hill College Kuwait, Safat, Kuwait</t>
  </si>
  <si>
    <t>Financial literacy and small and medium enterprises performance: the moderating role of financial access</t>
  </si>
  <si>
    <t>Harraf, A.</t>
  </si>
  <si>
    <t>Head of Business School, Box Hill Institute Box Hill College Kuwait, Safat, Kuwait</t>
  </si>
  <si>
    <t>Ghura, H.</t>
  </si>
  <si>
    <t>Kuwait College of Science &amp; Technology, Doha, Kuwait</t>
  </si>
  <si>
    <t>Abrar, M.</t>
  </si>
  <si>
    <t>Kuwait-Maastricht Business School, Kuwait City, Kuwait</t>
  </si>
  <si>
    <t>2-s2.0-85164190509</t>
  </si>
  <si>
    <t>Abd Majid, N.</t>
  </si>
  <si>
    <t>761-770</t>
  </si>
  <si>
    <t>Universiti Tenaga Nasional, Kajang, Selangor, Malaysia</t>
  </si>
  <si>
    <t>Independent directors’ attributes and related party transactions in Malaysia: evidence from an individual perspective</t>
  </si>
  <si>
    <t>Rahmat, M.M.</t>
  </si>
  <si>
    <t>Centre for Governance Resilience and Accountability, Universiti Kebangsaan Malaysia, Bangi, Selangor, Malaysia</t>
  </si>
  <si>
    <t>Ahmed, K.</t>
  </si>
  <si>
    <t>242</t>
  </si>
  <si>
    <t>Accounting and Data Analytics, La Trobe University, Melbourne, VIC, Australia</t>
  </si>
  <si>
    <t>2-s2.0-105021537539</t>
  </si>
  <si>
    <t>Muhamed, N.A.</t>
  </si>
  <si>
    <t>Faculty of Economics and Muamalat, Universiti Sains Islam Malaysia, Nilai, Negeri Sembilan, Malaysia</t>
  </si>
  <si>
    <t>TOWARDS A SUITABLE MICRO-TAKĀFUL PLAN IN MALAYSIA: BENEFITS AND COVERAGE PREFERENCES OF LOW-INCOME B40 GROUPS</t>
  </si>
  <si>
    <t>Shari, W.</t>
  </si>
  <si>
    <t>Institute of Shariah Governance and Islamic Finance, Universiti Utara Malaysia, Sintok, Kedah, Malaysia</t>
  </si>
  <si>
    <t>Mohamed Naim, A.M.</t>
  </si>
  <si>
    <t>Isa, M.Y.</t>
  </si>
  <si>
    <t>2-s2.0-105020997386</t>
  </si>
  <si>
    <t>Tikku, S.</t>
  </si>
  <si>
    <t>Amity University, Noida, UP, India</t>
  </si>
  <si>
    <t>AI and Digital Transformation: Changing Landscapes of Emerging Economies in Asian Sub-Continent</t>
  </si>
  <si>
    <t>Dwivedi, R.</t>
  </si>
  <si>
    <t>Symbiosis International (Deemed University), Pune, MH, India</t>
  </si>
  <si>
    <t>Singh, A.K.</t>
  </si>
  <si>
    <t>Entrepreneurship Development Institute of India, Gujarat, India</t>
  </si>
  <si>
    <t>2-s2.0-105016821928</t>
  </si>
  <si>
    <t>Ravensbergen, S.J.</t>
  </si>
  <si>
    <t>Department of Psychiatry, Erasmus MC, Rotterdam, Zuid-Holland, Netherlands</t>
  </si>
  <si>
    <t>Associations between psychological symptoms in adolescence and debts or experienced financial scarcity in emerging adulthood</t>
  </si>
  <si>
    <t>Grootendorst-van Mil, N.H.</t>
  </si>
  <si>
    <t>Wesseloo, R.</t>
  </si>
  <si>
    <t>GGZ Delfland, Delft, Netherlands</t>
  </si>
  <si>
    <t>2-s2.0-105020364006</t>
  </si>
  <si>
    <t>Neerza</t>
  </si>
  <si>
    <t>Pannalal Girdharlal Dayanand Anglo-Vedic (PGDAV) College, New Delhi, India</t>
  </si>
  <si>
    <t>Financial Literacy: A Fuel for Sustainable Finance</t>
  </si>
  <si>
    <t>2-s2.0-105016498614</t>
  </si>
  <si>
    <t>Bullock, C.</t>
  </si>
  <si>
    <t>298</t>
  </si>
  <si>
    <t>Dalhousie University, Halifax, NS, Canada</t>
  </si>
  <si>
    <t>The Development of Inclusive Agriculture Entrepreneurship Education Ecosystems for Young Entrepreneurs in Uganda</t>
  </si>
  <si>
    <t>Richard, T.</t>
  </si>
  <si>
    <t>Department of Business and Social Sciences, Dalhousie University, Halifax, NS, Canada</t>
  </si>
  <si>
    <t>Muldoon, J.</t>
  </si>
  <si>
    <t>Department of Management and Business Administration, Southeastern Louisiana University, Hammond, LA, United States</t>
  </si>
  <si>
    <t>2-s2.0-105016489276</t>
  </si>
  <si>
    <t>Sakti, N.C.</t>
  </si>
  <si>
    <t>Universitas Negeri Surabaya, Surabaya, East Java, Indonesia</t>
  </si>
  <si>
    <t>The Influence of Financial and Digital Literacy on SMEs Productivity in Indonesia: The Mediating Role of Marketing Intensity</t>
  </si>
  <si>
    <t>Sulistyowati, R.</t>
  </si>
  <si>
    <t>2-s2.0-105017466189</t>
  </si>
  <si>
    <t>Moldakmatov, A.</t>
  </si>
  <si>
    <t>LE International Association for Partnership Economy and Finance, Kyrgyzstan</t>
  </si>
  <si>
    <t>Kyrgyzstan</t>
  </si>
  <si>
    <t>Islamic Principles of Finance: Features and Prospects of Their Use in Central Asia</t>
  </si>
  <si>
    <t>Idinov, K.</t>
  </si>
  <si>
    <t>Kyrgyz National University named after Jusup Balasagyn, Bishkek, Bishkek, Kyrgyzstan</t>
  </si>
  <si>
    <t>Orozonova, A.</t>
  </si>
  <si>
    <t>Kompanion Bank Closed Joint-Stock Company, Kyrgyzstan</t>
  </si>
  <si>
    <t>2-s2.0-105021093770</t>
  </si>
  <si>
    <t>Tang, D.</t>
  </si>
  <si>
    <t>Dalian Vocational &amp; Technical College, Dalian, China</t>
  </si>
  <si>
    <t>AIGC-Driven Financial Intelligence: A Hybrid Knowledge Fusion Framework for Intelligent Decision Support</t>
  </si>
  <si>
    <t>2-s2.0-105017606695</t>
  </si>
  <si>
    <t>Bhakti, C.P.</t>
  </si>
  <si>
    <t>Universitas Ahmad Dahlan, Yogyakarta, Indonesia</t>
  </si>
  <si>
    <t>A design of career readiness program in augmented reality world (CRP-AR) for vocational high school students</t>
  </si>
  <si>
    <t>Kumara, A.R.</t>
  </si>
  <si>
    <t>Universitas Negeri Yogyakarta, Yogyakarta, Yogyakarta, Indonesia</t>
  </si>
  <si>
    <t>2-s2.0-85195468127</t>
  </si>
  <si>
    <t>Shah, M.U.D.</t>
  </si>
  <si>
    <t>The role of digital payments in overspending behavior: a mental accounting perspective</t>
  </si>
  <si>
    <t>Cardiff School of Management, Cardiff, Wales, United Kingdom</t>
  </si>
  <si>
    <t>2-s2.0-85212763573</t>
  </si>
  <si>
    <t>Silva, P.M.</t>
  </si>
  <si>
    <t>Department of Management, Instituto Superior de Contabilidade e Administração do Porto, Sao Mamede de Infesta, Porto, Portugal</t>
  </si>
  <si>
    <t>Portugal</t>
  </si>
  <si>
    <t>Digital transformation and entrepreneurship: a comprehensive perspective on the Nordic countries</t>
  </si>
  <si>
    <t>Moutinho, V.F.</t>
  </si>
  <si>
    <t>Department of Management and Economics, Universidade da Beira Interior, Covilha, Castelo Branco, Portugal</t>
  </si>
  <si>
    <t>Oliveira, X.A.</t>
  </si>
  <si>
    <t>Department of Economics, Lusófona University, Lisbon, Lisbon, Portugal</t>
  </si>
  <si>
    <t>2-s2.0-105021333612</t>
  </si>
  <si>
    <t>Bai, W.</t>
  </si>
  <si>
    <t>300</t>
  </si>
  <si>
    <t>Faculty of Social Sciences and Liberal Arts, UCSI University, Kuala Lumpur, Malaysia</t>
  </si>
  <si>
    <t>Designing and assessing a financial literacy curriculum using the ADDIE model: A study of first-year college students in Changchun</t>
  </si>
  <si>
    <t>Ayob, A.</t>
  </si>
  <si>
    <t>School of Accounting, Jilin Business and Technology College, Changchun, Jilin, China</t>
  </si>
  <si>
    <t>Mustofa, H.A.</t>
  </si>
  <si>
    <t>Faculty of Science and Mathematics, Universiti Pendidikan Sultan Idris, Tanjong Malim, Perak, Malaysia</t>
  </si>
  <si>
    <t>2-s2.0-86000440786</t>
  </si>
  <si>
    <t>Borrescio-Higa, F.</t>
  </si>
  <si>
    <t>School of Business, Universidad Adolfo Ibáñez, Santiago, RM, Chile</t>
  </si>
  <si>
    <t>Informal debt and well-being among small business entrepreneurs</t>
  </si>
  <si>
    <t>Droller, F.</t>
  </si>
  <si>
    <t>Department of Economics, Universidad de Santiago de Chile, Santiago, RM, Chile</t>
  </si>
  <si>
    <t>Johan, S.</t>
  </si>
  <si>
    <t>College of Business, Boca Raton, FL, United States</t>
  </si>
  <si>
    <t>Valenzuela, P.</t>
  </si>
  <si>
    <t>Faculty of Engineering and Applied Sciences, Universidad de los Andes, Chile, Santiago, RM, Chile</t>
  </si>
  <si>
    <t>2-s2.0-105015957489</t>
  </si>
  <si>
    <t>Santhanam, S.</t>
  </si>
  <si>
    <t>Department of Marketing, SRM University-AP, Mangalagiri, AP, India</t>
  </si>
  <si>
    <t>Consumer savings: a bibliometric analysis-based literature review</t>
  </si>
  <si>
    <t>Sivakumaran, B.</t>
  </si>
  <si>
    <t>Department of Marketing, Great Lakes Institute of Management, Chennai, Manamai, TN, India</t>
  </si>
  <si>
    <t>Haque, M.A.</t>
  </si>
  <si>
    <t>2-s2.0-105008455788</t>
  </si>
  <si>
    <t>Khan, Z.</t>
  </si>
  <si>
    <t>Department of Accounting and Finance, Kinnaird College, Lahore, Punjab, Pakistan</t>
  </si>
  <si>
    <t>Income-driven fintech adoption and its impact on innovation: evidence from China</t>
  </si>
  <si>
    <t>Naz, F.</t>
  </si>
  <si>
    <t>International Business School, Teesside University, Middlesbrough, North Yorkshire, United Kingdom</t>
  </si>
  <si>
    <t>Ahmad, M.I.</t>
  </si>
  <si>
    <t>257</t>
  </si>
  <si>
    <t>Università degli Studi di Torino, Turin, TO, Italy</t>
  </si>
  <si>
    <t>Battisti, E.</t>
  </si>
  <si>
    <t>Faculty of Business, Sohar University, Sohar, Oman</t>
  </si>
  <si>
    <t>2-s2.0-86000231008</t>
  </si>
  <si>
    <t>Gilly, M.C.</t>
  </si>
  <si>
    <t>UCI Paul Merage School of Business, Irvine, CA, United States</t>
  </si>
  <si>
    <t>Trying not to spend</t>
  </si>
  <si>
    <t>Celsi, M.F.</t>
  </si>
  <si>
    <t>California State University, Long Beach, Long Beach, CA, United States</t>
  </si>
  <si>
    <t>Dellande, S.</t>
  </si>
  <si>
    <t>Menlo College, Atherton, CA, United States</t>
  </si>
  <si>
    <t>Schau, H.J.</t>
  </si>
  <si>
    <t>GreenPath, Inc., Farmington Hills, MI, United States</t>
  </si>
  <si>
    <t>2-s2.0-85218196924</t>
  </si>
  <si>
    <t>Molina-García, A.</t>
  </si>
  <si>
    <t>Department of Finance and Accounting, Universidad de Málaga, Malaga, Malaga, Spain</t>
  </si>
  <si>
    <t>Financial literacy and environmental sustainability in SMEs: process innovation as an association mechanism</t>
  </si>
  <si>
    <t>Galache-Laza, M.T.</t>
  </si>
  <si>
    <t>Institute of Economics and Business for Society (IEBSociety), Universidad de Málaga, Malaga, Malaga, Spain</t>
  </si>
  <si>
    <t>González-García, V.</t>
  </si>
  <si>
    <t>PhD Program in Economics and Business, Universidad de Málaga, Malaga, Malaga, Spain</t>
  </si>
  <si>
    <t>2-s2.0-85218165115</t>
  </si>
  <si>
    <t>Sjam, A.A.</t>
  </si>
  <si>
    <t>Faculty of Digital Business and Law, Universitas Kristen Maranatha, Bandung, West Java, Indonesia</t>
  </si>
  <si>
    <t>Opaque payments, open wallets: The relationship between payment transparency and overspending</t>
  </si>
  <si>
    <t>2-s2.0-85213025509</t>
  </si>
  <si>
    <t>Yildirim-Erbasli, S.N.</t>
  </si>
  <si>
    <t>Department of Psychology, Concordia University of Edmonton, Edmonton, AB, Canada</t>
  </si>
  <si>
    <t>Disentangling the Relationship Between Ability and Test-Taking Effort: To What Extent the Ability Levels Can Be Predicted from Response Behavior?</t>
  </si>
  <si>
    <t>Gorgun, G.</t>
  </si>
  <si>
    <t>111</t>
  </si>
  <si>
    <t>University of Alberta, Edmonton, AB, Canada</t>
  </si>
  <si>
    <t>2-s2.0-85205036685</t>
  </si>
  <si>
    <t>Wann, C.R.</t>
  </si>
  <si>
    <t>University of Tennessee at Chattanooga, Chattanooga, TN, United States</t>
  </si>
  <si>
    <t>Hardship Withdrawals Among Households with Disabilities</t>
  </si>
  <si>
    <t>2-s2.0-85199983571</t>
  </si>
  <si>
    <t>Thanki, H.</t>
  </si>
  <si>
    <t>Shri Jairambhai Patel Institute of Business Management and Computer Applications, Gandhinagar, India</t>
  </si>
  <si>
    <t>Investors’ Behavioral Intention in Mutual Fund Investments in India: Applicability of Theory of Planned Behavior</t>
  </si>
  <si>
    <t>Tripathy, N.</t>
  </si>
  <si>
    <t>Indian Institute of Management Shillong, Shillong, ML, India</t>
  </si>
  <si>
    <t>Shah, S.</t>
  </si>
  <si>
    <t>Lok Jagruti University, Ahmedabad, GJ, India</t>
  </si>
  <si>
    <t>2-s2.0-85199562679</t>
  </si>
  <si>
    <t>Department of Management Studies, Deenbandhu Chhotu Ram University of Science and Technology, Sonipat, HR, India</t>
  </si>
  <si>
    <t>Do Villagers’ Financial Socialization, Financial Literacy, Financial Attitude, and Financial Behavior Predict Their Financial Well-Being? Evidence from an Emerging India</t>
  </si>
  <si>
    <t>Ahlawat, P.</t>
  </si>
  <si>
    <t>Institute of Management Studies and Research, Maharshi Dayanand University, Rohtak, HR, India</t>
  </si>
  <si>
    <t>Deveshwar, A.</t>
  </si>
  <si>
    <t>Department of Commerce, Maharshi Dayanand University, Rohtak, HR, India</t>
  </si>
  <si>
    <t>2-s2.0-85197676258</t>
  </si>
  <si>
    <t>Shaffril, H.A.M.</t>
  </si>
  <si>
    <t>158</t>
  </si>
  <si>
    <t>Institute for Social Science Studies, Universiti Putra Malaysia, Serdang, Selangor, Malaysia</t>
  </si>
  <si>
    <t>A systematic literature review on the adaptation of women in fisheries-based families on climate change impacts</t>
  </si>
  <si>
    <t>Samah, A.A.</t>
  </si>
  <si>
    <t>Department of Social Sciences, Universitas Negeri Malang, Malang, East Java, Indonesia</t>
  </si>
  <si>
    <t>Mazuki, R.</t>
  </si>
  <si>
    <t>Universiti Putra Malaysia, Serdang, Selangor, Malaysia</t>
  </si>
  <si>
    <t>2-s2.0-85196001111</t>
  </si>
  <si>
    <t>Zhang, L.</t>
  </si>
  <si>
    <t>China National Academy of Educational Sciences, Beijing, Beijing, China</t>
  </si>
  <si>
    <t>Inclusive or Fraudulent: Digital Inclusive Finance and Urban–Rural Income Gap</t>
  </si>
  <si>
    <t>Liu, J.-K.</t>
  </si>
  <si>
    <t>Department of Sociology, Harbin Engineering University, Harbin, Heilongjiang, China</t>
  </si>
  <si>
    <t>Li, Z.-H.</t>
  </si>
  <si>
    <t>School of Economics and Management, Beijing Information Science &amp; Technology University, Beijing, China</t>
  </si>
  <si>
    <t>Yu, J.-Y.</t>
  </si>
  <si>
    <t>Center for Monetary and Financial Studies, Madrid, Madrid, Spain</t>
  </si>
  <si>
    <t>Ding, C.J.</t>
  </si>
  <si>
    <t>2-s2.0-85191803710</t>
  </si>
  <si>
    <t>Wheeler, B.E.</t>
  </si>
  <si>
    <t>Department of Family and Consumer Sciences, Alabama A and M University, Huntsville, AL, United States</t>
  </si>
  <si>
    <t>Financial Safety Nets or Rescue Fantasies? A Moderating View of the Relationship between Usage of Alternative Financial Services and Financial Anxiety among College Students</t>
  </si>
  <si>
    <t>Brooks, C.</t>
  </si>
  <si>
    <t>Department of Psychology and Family Science, Mississippi University for Women, Columbus, MS, United States</t>
  </si>
  <si>
    <t>2-s2.0-105021356371</t>
  </si>
  <si>
    <t>James, S.</t>
  </si>
  <si>
    <t>40</t>
  </si>
  <si>
    <t>Department of Political Economy, King's College London, London, United Kingdom</t>
  </si>
  <si>
    <t>Geoeconomics and financial statecraft in the European Union: the case of critical market infrastructures</t>
  </si>
  <si>
    <t>Quaglia, L.</t>
  </si>
  <si>
    <t>Department of Political and Social Sciences, Alma Mater Studiorum Università di Bologna, Bologna, BO, Italy</t>
  </si>
  <si>
    <t>2-s2.0-105020072192</t>
  </si>
  <si>
    <t>Mittal, K.</t>
  </si>
  <si>
    <t>Vivekananda Institute of Professional Studies - Technical Campus, New Delhi, India</t>
  </si>
  <si>
    <t>The Digital Shift in Finance: Examining FinTech Adoption Through PLS-SEM and fsQCA Analysis</t>
  </si>
  <si>
    <t>Gupta, S.K.</t>
  </si>
  <si>
    <t>Faculty of Management, South Asian University, New Delhi, India</t>
  </si>
  <si>
    <t>Gupta, K.</t>
  </si>
  <si>
    <t>Department of Commerce, Maharaja Agrasen Institute of Management Studies, New Delhi, DL, India</t>
  </si>
  <si>
    <t>Department of Management Studies, National Institute of Technology Hamirpur, Hamirpur, HP, India</t>
  </si>
  <si>
    <t>Indian Institute of Management Rohtak, Rohtak, HR, India</t>
  </si>
  <si>
    <t>2-s2.0-105019458165</t>
  </si>
  <si>
    <t>Dasgupta, S.</t>
  </si>
  <si>
    <t>Department of Marketing, Globsyn Business School, Kolkata, India</t>
  </si>
  <si>
    <t>BRIDGING THE EMPOWERMENT GAP: UNDERSTANDING THE ALIGNMENT OF FINANCIAL AWARENESS PROGRAMS AND FINANCIAL INCLUSION IN HIGHER EDUCATION INSTITUTIONS</t>
  </si>
  <si>
    <t>Sarkar, S.</t>
  </si>
  <si>
    <t>Department of Forestry, Fiji National University, Nasinu, Fiji</t>
  </si>
  <si>
    <t>Fiji</t>
  </si>
  <si>
    <t>2-s2.0-105018717933</t>
  </si>
  <si>
    <t>Piotrowski, D.</t>
  </si>
  <si>
    <t>Faculty of Economic Sciences and Management, Uniwersytet Mikołaja Kopernika w Toruniu, Torun, KP, Poland</t>
  </si>
  <si>
    <t>Determinants of the perception of FinTech companies as environmentally friendly: European consumers’ perspective</t>
  </si>
  <si>
    <t>Piotrowska, A.I.</t>
  </si>
  <si>
    <t>Department of Digital Economy and Finance, Uniwersytet Mikołaja Kopernika w Toruniu, Torun, KP, Poland</t>
  </si>
  <si>
    <t>2-s2.0-105018221469</t>
  </si>
  <si>
    <t>Ergün, K.</t>
  </si>
  <si>
    <t>International Relations Research and Application, Balikesir Üniversitesi, Balikesir, Balikesir, Turkey</t>
  </si>
  <si>
    <t>Behavioral and Experimental Economics and Financial Behavior: A Cross-Country Comparative Study</t>
  </si>
  <si>
    <t>2-s2.0-105018211530</t>
  </si>
  <si>
    <t>Bate'e, M.M.</t>
  </si>
  <si>
    <t>Faculty of Economics and Business, Universitas Sumatera Utara, Medan, North Sumatra, Indonesia</t>
  </si>
  <si>
    <t>A Multivariate Framework for MSME Financial Performance: Financial and Strategic Determinants in Developing Island Economies</t>
  </si>
  <si>
    <t>2-s2.0-105017968774</t>
  </si>
  <si>
    <t>Ye, L.</t>
  </si>
  <si>
    <t>University of Alberta, Faculty of Medicine and Dentistry, Edmonton, AB, Canada</t>
  </si>
  <si>
    <t>Designing a financial wellness curriculum for paediatrics residents—an educational needs assessment</t>
  </si>
  <si>
    <t>Foster, S.</t>
  </si>
  <si>
    <t>Division of General Pediatrics, University of Alberta, Edmonton, AB, Canada</t>
  </si>
  <si>
    <t>Foulds, J.L.</t>
  </si>
  <si>
    <t>Division of Pediatric Emergency Medicine, University of Alberta, Edmonton, AB, Canada</t>
  </si>
  <si>
    <t>Gerdung, C.</t>
  </si>
  <si>
    <t>Division of Pediatric Respirology, University of Alberta, Edmonton, AB, Canada</t>
  </si>
  <si>
    <t>2-s2.0-105017861408</t>
  </si>
  <si>
    <t>Fattore, M.</t>
  </si>
  <si>
    <t>481</t>
  </si>
  <si>
    <t>Department of Statistics and Quantitative Methods, Università degli Studi di Milano-Bicocca, Milan, MI, Italy</t>
  </si>
  <si>
    <t>Partially Ordered Sets in Socio-Economic Data Analysis</t>
  </si>
  <si>
    <t>2-s2.0-105017454141</t>
  </si>
  <si>
    <t>Mbangiswano, S.Z.</t>
  </si>
  <si>
    <t>Entrepreneurship Development Unit, Central University of Technology, Free State, Bloemfontein, Free State, South Africa</t>
  </si>
  <si>
    <t>Empowering Rural Women Agripreneurs Through Financial Inclusion: Lessons from South Africa for the G20 Development Agenda</t>
  </si>
  <si>
    <t>Ndlovu, E.</t>
  </si>
  <si>
    <t>BizPreneur, Pretoria, South Africa</t>
  </si>
  <si>
    <t>Vuthela, Z.S.</t>
  </si>
  <si>
    <t>Department of Business Management, Central University of Technology, Free State, Bloemfontein, Free State, South Africa</t>
  </si>
  <si>
    <t>2-s2.0-105017430369</t>
  </si>
  <si>
    <t>Amarsanaa, J.</t>
  </si>
  <si>
    <t>Digital Financial Literacy and Anxiety About Life After 65: Evidence from a Large-Scale Survey Analysis of Japanese Investors</t>
  </si>
  <si>
    <t>2-s2.0-105017407552</t>
  </si>
  <si>
    <t>Modeling Behavioral and Attitudinal Drivers of Life Insurance Selection and Premiums: Polynomial Approaches to Perceived Affordability in Term and Cash Value Products</t>
  </si>
  <si>
    <t>2-s2.0-105017396749</t>
  </si>
  <si>
    <t>Gutu, T.G.</t>
  </si>
  <si>
    <t>Doctoral School of Economic and Regional Sciences, Hungarian University of Agriculture and Life Sciences, Godollo, Pest, Hungary</t>
  </si>
  <si>
    <t>Mapping the Evolution of Sustainable Financial Inclusion: A Bibliometric Analysis of Global Trends (2007–2025)</t>
  </si>
  <si>
    <t>Máté, D.</t>
  </si>
  <si>
    <t>Department of Accounting and Finance, Jimma University, Jimma, Ethiopia</t>
  </si>
  <si>
    <t>Hágen, I.Z.</t>
  </si>
  <si>
    <t>Department of Engineering Management and Enterprise, Debreceni Egyetem Műszaki Kar, Debrecen, Hajdu-Bihar, Hungary</t>
  </si>
  <si>
    <t>2-s2.0-105017097825</t>
  </si>
  <si>
    <t>Eshpulatov, D.</t>
  </si>
  <si>
    <t>Department of Accounting and Finance, Gulistan State University, Guliston, Sirdaryo Region, Uzbekistan</t>
  </si>
  <si>
    <t>Uzbekistan</t>
  </si>
  <si>
    <t>Modeling the Determinants of Stock Market Investment Intention and Behavior Among Studying Adults: Evidence from University Students Using PLS-SEM</t>
  </si>
  <si>
    <t>Berdiyev, G.</t>
  </si>
  <si>
    <t>Department of Finance, Westminster International University in Tashkent, Tashkent, Uzbekistan</t>
  </si>
  <si>
    <t>2-s2.0-105017089500</t>
  </si>
  <si>
    <t>Syukur, A.</t>
  </si>
  <si>
    <t>Universitas Dian Nuswantoro, Semarang, Central Java, Indonesia</t>
  </si>
  <si>
    <t>Generational Insights into Herding Behavior: The Moderating Role of Investment Experience in Shaping Decisions Among Generations X, Y, and Z</t>
  </si>
  <si>
    <t>Amron, A.</t>
  </si>
  <si>
    <t>Business Department, Pakistan Adventist Seminary and College, Farooqabad, Pakistan</t>
  </si>
  <si>
    <t>2-s2.0-105017080224</t>
  </si>
  <si>
    <t>Guo, Y.</t>
  </si>
  <si>
    <t>Financial Pathways to Sustainability—The Effects of Financial Inclusion, Development, and Innovation on Shaping ESG Readiness in Low- and Middle-Income Countries</t>
  </si>
  <si>
    <t>2-s2.0-105017035306</t>
  </si>
  <si>
    <t>Abdallah-Ou-Moussa, S.</t>
  </si>
  <si>
    <t>Faculty of Economics and Management, Université Ibn Tofail, Kenitra, Rabat-Sale-Kenitra, Morocco</t>
  </si>
  <si>
    <t>Blockchain, Cryptocurrencies, and Decentralized Finance: A Case Study of Financial Inclusion in Morocco</t>
  </si>
  <si>
    <t>Wynn, M.</t>
  </si>
  <si>
    <t>Computing and Social Sciences, Gloucestershire Business School, Gloucester, Gloucestershire, United Kingdom</t>
  </si>
  <si>
    <t>2-s2.0-105017021766</t>
  </si>
  <si>
    <t>Kicová, E.</t>
  </si>
  <si>
    <t>Department of Economics, University of Žilina, Zilina, Slovakia</t>
  </si>
  <si>
    <t>Slovakia</t>
  </si>
  <si>
    <t>When Financial Awareness Meets Reality: Financial Literacy and Gen Z’s Entrepreneurship Interest</t>
  </si>
  <si>
    <t>Michulek, J.</t>
  </si>
  <si>
    <t>Department of Communication, University of Žilina, Zilina, Slovakia</t>
  </si>
  <si>
    <t>2-s2.0-105016909561</t>
  </si>
  <si>
    <t>Olsen, E.</t>
  </si>
  <si>
    <t>Department of Human Sciences, The Ohio State University, Columbus, OH, United States</t>
  </si>
  <si>
    <t>Differences in housing wealth between U.S. military service personnel and the Civilian population—Exploring the role of financial stress</t>
  </si>
  <si>
    <t>2-s2.0-105016889626</t>
  </si>
  <si>
    <t>Yusuf, S.</t>
  </si>
  <si>
    <t>Department of Management, Universitas Muhammadiyah Parepare, Parepare, South Sulawesi, Indonesia</t>
  </si>
  <si>
    <t>The Role of Financial Inclusion and Technology on Farmers’ Attitude and Income</t>
  </si>
  <si>
    <t>Bora, A.</t>
  </si>
  <si>
    <t>Department of Manajemen, Institut Teknologi Bachruddin Jusu Habibie, Parepare, Indonesia</t>
  </si>
  <si>
    <t>Irwan, I.</t>
  </si>
  <si>
    <t>Department of Manajemen, Fakultas Ekonomi Dan Bisnis Universitas Muhammadiyah, Parepare, Indonesia</t>
  </si>
  <si>
    <t>Soi, A.B.</t>
  </si>
  <si>
    <t>Department of Manajemen, Fakultas Ekonomi dan Bisnis Universitas Muhammadiyah, Makassar, Indonesia</t>
  </si>
  <si>
    <t>Rum, M.</t>
  </si>
  <si>
    <t>Department of Accounting, Fakultas Ekonomi dan Bisnis Universitas Muhammadiyah, Palopo, Indonesia</t>
  </si>
  <si>
    <t>2-s2.0-105016858323</t>
  </si>
  <si>
    <t>Faculty of Economics and Management, Vietnamese-German University, Thu Dau Mot, Binh Duong, Viet Nam</t>
  </si>
  <si>
    <t>Financial Worry, Financial Literacy, Trust and ROSCA Participation of Farmers in Rural Vietnam</t>
  </si>
  <si>
    <t>Nguyen, T.M.D.</t>
  </si>
  <si>
    <t>SEAMEO Regional Training Center in Vietnam, Ho Chi Minh City, Viet Nam</t>
  </si>
  <si>
    <t>2-s2.0-105016805778</t>
  </si>
  <si>
    <t>Ríos Cubas, M.</t>
  </si>
  <si>
    <t>Universiade Señor de Sipan, Peru</t>
  </si>
  <si>
    <t>Determinants of the Financial Education of Micro- and Small Enterprises in Peru</t>
  </si>
  <si>
    <t>Gómez, G.</t>
  </si>
  <si>
    <t>Universidad Anáhuac México, Huixquilucan, MEX, Mexico</t>
  </si>
  <si>
    <t>2-s2.0-105016651204</t>
  </si>
  <si>
    <t>Kusumaningrum, T.M.</t>
  </si>
  <si>
    <t>Department of Management, Universitas Negeri Surabaya, Surabaya, East Java, Indonesia</t>
  </si>
  <si>
    <t>Urban Economic Drivers: Analyzing Investment Decisions</t>
  </si>
  <si>
    <t>2-s2.0-105016497762</t>
  </si>
  <si>
    <t>Agrawal, G.</t>
  </si>
  <si>
    <t>GLA University, Mathura, Mathura, UP, India</t>
  </si>
  <si>
    <t>An Evaluation of Gamification on Financial Conduct in Relation to the Effectiveness of Behavioral Traits</t>
  </si>
  <si>
    <t>2-s2.0-105016121210</t>
  </si>
  <si>
    <t>Hung, D.T.</t>
  </si>
  <si>
    <t>National Economics University, Hanoi, Viet Nam</t>
  </si>
  <si>
    <t>The impact of digital financial literacy on the adoption of financial technology in rural areas of Vietnam</t>
  </si>
  <si>
    <t>Khoi, T.D.M.</t>
  </si>
  <si>
    <t>High School for the Gifted, Ho Chi Minh City, Viet Nam</t>
  </si>
  <si>
    <t>2-s2.0-105015529277</t>
  </si>
  <si>
    <t>Fleming, A.B.</t>
  </si>
  <si>
    <t>Division of Plastic and Reconstructive Surgery, University of Mississippi Medical Center, Jackson, MS, United States</t>
  </si>
  <si>
    <t>Financial Literacy of Medical Trainees: A Major and Worrisome Educational Void to Fill</t>
  </si>
  <si>
    <t>Desai, S.</t>
  </si>
  <si>
    <t>University of Mississippi School of Medicine, Jackson, MS, United States</t>
  </si>
  <si>
    <t>2-s2.0-105015509252</t>
  </si>
  <si>
    <t>Morris, T.</t>
  </si>
  <si>
    <t>Université de Moncton, Moncton, NB, Canada</t>
  </si>
  <si>
    <t>Factors and Determinants of Financial Behaviors That Undermine Financial Well-Being: A Qualitative Study</t>
  </si>
  <si>
    <t>2-s2.0-105015359350</t>
  </si>
  <si>
    <t>Dela Cruz, N.A.O.</t>
  </si>
  <si>
    <t>Effects of Interventions to Improve Access to Financial Services for Micro, Small, and Medium-Sized Enterprises in Low- and Middle-Income Countries: An Evidence and Gap Map</t>
  </si>
  <si>
    <t>Villanueva, A.C.B.</t>
  </si>
  <si>
    <t>Campbell Collaboration, Meycauayan City, Philippines</t>
  </si>
  <si>
    <t>Tolin, L.</t>
  </si>
  <si>
    <t>Campbell Collaboration, Quezon City, Philippines</t>
  </si>
  <si>
    <t>Disse, S.</t>
  </si>
  <si>
    <t>Campbell Collaboration, Koln, Germany</t>
  </si>
  <si>
    <t>Lensink, R.</t>
  </si>
  <si>
    <t>67</t>
  </si>
  <si>
    <t>Rijksuniversiteit Groningen, Groningen, Groningen, Netherlands</t>
  </si>
  <si>
    <t>2-s2.0-105015318852</t>
  </si>
  <si>
    <t>Sun, L.</t>
  </si>
  <si>
    <t>Department of Mathematical Sciences, Huaqiao University, Quanzhou, Fujian, China</t>
  </si>
  <si>
    <t>Examining the Impact of Digital Inclusive Finance on Urban and Rural Consumption Patterns: Insights from China Household Finance Survey in 11 Coastal Regions</t>
  </si>
  <si>
    <t>Lin, Z.</t>
  </si>
  <si>
    <t>Department of Finance, Fujian Business University, Fuzhou, Fujian, China</t>
  </si>
  <si>
    <t>2-s2.0-105014995222</t>
  </si>
  <si>
    <t>Rojas-Segura, J.</t>
  </si>
  <si>
    <t>GAIA University, Miami, FL, United States</t>
  </si>
  <si>
    <t>Determinants of social entrepreneurship in Central American university students; Determinantes del emprendimiento social en estudiantes universitarios de Centroamérica</t>
  </si>
  <si>
    <t>Víquez-Paniagua, A.G.</t>
  </si>
  <si>
    <t>Instituto Tecnológico de Costa Rica, Cartago, Cartago, Costa Rica</t>
  </si>
  <si>
    <t>Costa Rica</t>
  </si>
  <si>
    <t>López y López, M.E.</t>
  </si>
  <si>
    <t>Faculty of Economics, Universidad Doctor Andres Bello, San Salvador, El Salvador</t>
  </si>
  <si>
    <t>El Salvador</t>
  </si>
  <si>
    <t>Cascante-Gatgens, A.</t>
  </si>
  <si>
    <t>544</t>
  </si>
  <si>
    <t>Universidad Estatal a Distancia, San Jose, San Jose, Costa Rica</t>
  </si>
  <si>
    <t>Amador, M.B.</t>
  </si>
  <si>
    <t>Ferreto-Gutiérrez, E.</t>
  </si>
  <si>
    <t>2-s2.0-105014986907</t>
  </si>
  <si>
    <t>Brown, E.H.</t>
  </si>
  <si>
    <t>Texas Woman's University, Denton, TX, United States</t>
  </si>
  <si>
    <t>When (Financial) Knowledge Isn't Power: How Race Disrupts Financial Literacy's Relationship to Health Precarity</t>
  </si>
  <si>
    <t>Riley, K.</t>
  </si>
  <si>
    <t>University of Iowa, Iowa City, IA, United States</t>
  </si>
  <si>
    <t>2-s2.0-105014980736</t>
  </si>
  <si>
    <t>Paul, J.</t>
  </si>
  <si>
    <t>Universidad de Puerto Rico, San Juan, Puerto Rico</t>
  </si>
  <si>
    <t>Puerto Rico</t>
  </si>
  <si>
    <t>Personal Financial Planning Services: A Review and Future Research Agenda</t>
  </si>
  <si>
    <t>Bansal, A.</t>
  </si>
  <si>
    <t>Budapesti Corvinus Egyetem, Budapest, Budapest, Hungary</t>
  </si>
  <si>
    <t>Bhate, N.</t>
  </si>
  <si>
    <t>Korea University Business School, Seoul, South Korea</t>
  </si>
  <si>
    <t>Reyes-Menendez, A.</t>
  </si>
  <si>
    <t>VIZJA University, Warsaw, MA, Poland</t>
  </si>
  <si>
    <t>Toro, T.M.</t>
  </si>
  <si>
    <t>Prestige Institute of Management and Research, Indore, Indore, MP, India</t>
  </si>
  <si>
    <t>2-s2.0-105014953268</t>
  </si>
  <si>
    <t>Montero-Benavides, P.</t>
  </si>
  <si>
    <t>Universidad de Sevilla, Sevilla, Seville, Spain</t>
  </si>
  <si>
    <t>The use of crowdfunding among music students: Analysis of key drivers and barriers; El uso del crowdfunding entre los estudiantes de música: Análisis de los principales impulsores y obstáculos</t>
  </si>
  <si>
    <t>2-s2.0-105014920763</t>
  </si>
  <si>
    <t>Radulović, D.</t>
  </si>
  <si>
    <t>Faculty of Economics and Business, Mediterranean University, Podgorica, Podgorica, Montenegro</t>
  </si>
  <si>
    <t>Montenegro</t>
  </si>
  <si>
    <t>Fintech as an Enabler of Digital Economy Development in the Balkan Countries</t>
  </si>
  <si>
    <t>Jovović, N.</t>
  </si>
  <si>
    <t>Agency for Protection of Competition, Podgorica, Montenegro</t>
  </si>
  <si>
    <t>2-s2.0-105013880268</t>
  </si>
  <si>
    <t>Cui, X.</t>
  </si>
  <si>
    <t>Bank Of China, Beijing, China</t>
  </si>
  <si>
    <t>Online Shopping and Financial Literacy Among the Elderly</t>
  </si>
  <si>
    <t>Department of Human Development and Family Studies, University of Rhode Island, Kingston, RI, United States</t>
  </si>
  <si>
    <t>Wang, J.</t>
  </si>
  <si>
    <t>School of Economics, Renmin University of China, Beijing, China</t>
  </si>
  <si>
    <t>2-s2.0-105013788728</t>
  </si>
  <si>
    <t>Gilbert, J.R.</t>
  </si>
  <si>
    <t>Department of Marketing, KIMEP University, Almaty, Almaty, Kazakhstan</t>
  </si>
  <si>
    <t>Kazakhstan</t>
  </si>
  <si>
    <t>“Pathways” to Financial Well-Being: The Role of Perceptions of Economic Mobility, Trait Hope, and Financial Capability for Minority and Low-Income Consumers</t>
  </si>
  <si>
    <t>Sheinin, D.A.</t>
  </si>
  <si>
    <t>Department of Marketing, College of Business, Kingston, RI, United States</t>
  </si>
  <si>
    <t>Wen, B.</t>
  </si>
  <si>
    <t>Department of Management, The W. A. Franke College of Business, Flagstaff, AZ, United States</t>
  </si>
  <si>
    <t>2-s2.0-105013549401</t>
  </si>
  <si>
    <t>The Relationship Between Financial Satisfaction and Financial Literacy: A Structural Equation Modeling Approach</t>
  </si>
  <si>
    <t>2-s2.0-105013471649</t>
  </si>
  <si>
    <t>Islam, M.S.</t>
  </si>
  <si>
    <t>Department of Economics and Finance, University of Ha'il, Ha'il, Ha'il, Saudi Arabia</t>
  </si>
  <si>
    <t>The Role of Financial Inclusion and Remittance Inflow in Poverty Reduction in South Asia</t>
  </si>
  <si>
    <t>Baida, U.</t>
  </si>
  <si>
    <t>Department of Sociology, Bangladesh University of Professionals, Dhaka, Dhaka, Bangladesh</t>
  </si>
  <si>
    <t>Akhtar, T.</t>
  </si>
  <si>
    <t>2-s2.0-105013333889</t>
  </si>
  <si>
    <t>Kim, K.T.</t>
  </si>
  <si>
    <t>Gender differences in financial capability: What is behind the gap?</t>
  </si>
  <si>
    <t>Lee, S.T.</t>
  </si>
  <si>
    <t>Department of Consumer Science, Sungkyunkwan University, Seoul, South Korea</t>
  </si>
  <si>
    <t>2-s2.0-105013183870</t>
  </si>
  <si>
    <t>Quadria, T.H.</t>
  </si>
  <si>
    <t>Department of Finance, The University of Akron, Akron, OH, United States</t>
  </si>
  <si>
    <t>Enhancing Financial Knowledge Through High School Education: The Effect of Mandated Economics and Personal Finance Courses</t>
  </si>
  <si>
    <t>Jahan, I.</t>
  </si>
  <si>
    <t>Department of Economics, University of Wisconsin-La Crosse, La Crosse, WI, United States</t>
  </si>
  <si>
    <t>2-s2.0-105012905561</t>
  </si>
  <si>
    <t>Dianda, P.</t>
  </si>
  <si>
    <t>Center for Economic and Social Studies, Université Thomas Sankara, Saaba, Burkina Faso</t>
  </si>
  <si>
    <t>Burkina Faso</t>
  </si>
  <si>
    <t>Barriers to financial inclusion and socioeconomic determinants in West African Economic and Monetary Union (WAEMU) countries: a multivariate analysis</t>
  </si>
  <si>
    <t>Thiombiano, N.</t>
  </si>
  <si>
    <t>Department of Economics, Université Thomas Sankara, Saaba, Burkina Faso</t>
  </si>
  <si>
    <t>Nézan Okey, M.K.</t>
  </si>
  <si>
    <t>2</t>
  </si>
  <si>
    <t>Department of Economics, University of Lome, Lome, Togo</t>
  </si>
  <si>
    <t>Togo</t>
  </si>
  <si>
    <t>2-s2.0-105012429843</t>
  </si>
  <si>
    <t>Alfando, K.</t>
  </si>
  <si>
    <t>Universitas Kristen Petra, Surabaya, East Java, Indonesia</t>
  </si>
  <si>
    <t>Empowering Indonesian Millennials: The Role of Financial Literacy, Goal Clarity, and Risk Tolerance in Retirement Savings</t>
  </si>
  <si>
    <t>2-s2.0-105012247266</t>
  </si>
  <si>
    <t>Becker, A.-K.</t>
  </si>
  <si>
    <t>Universität zu Köln, Koln, Nordrhein-Westfalen, Germany</t>
  </si>
  <si>
    <t>Vulnerable entrepreneurs’ preferences for climate risk management: A discrete choice experiment with micro-enterprises in the Philippines</t>
  </si>
  <si>
    <t>Leppert, G.</t>
  </si>
  <si>
    <t>German Institute for Development Evaluation (DEval), Bonn, Germany</t>
  </si>
  <si>
    <t>2-s2.0-105011971150</t>
  </si>
  <si>
    <t>Mehraj, D.</t>
  </si>
  <si>
    <t>Department of Management Studies, University of Kashmir, Garhwal, JK, India</t>
  </si>
  <si>
    <t>The Mediating Role of Financial Self-Efficacy in the Relationship Between Financial Inclusion and Poverty Alleviation</t>
  </si>
  <si>
    <t>2-s2.0-105011949670</t>
  </si>
  <si>
    <t>Chhatwani, M.</t>
  </si>
  <si>
    <t>XLRI, Jamshedpur, Jamshedpur, JH, India</t>
  </si>
  <si>
    <t>Girls will be girls? The gendered effect of financial overconfidence on credit card delinquency</t>
  </si>
  <si>
    <t>2-s2.0-105011500570</t>
  </si>
  <si>
    <t>Exploring the role of digital financial literacy and personal financial behavior in shaping financial stress and well-being in the digital age</t>
  </si>
  <si>
    <t>2-s2.0-105011267320</t>
  </si>
  <si>
    <t>Dimaunahan, D.S.F.</t>
  </si>
  <si>
    <t>Financial literacy and sustainable planning assessment among Filipino millennials</t>
  </si>
  <si>
    <t>Santiago, A.F.B.</t>
  </si>
  <si>
    <t>Eusebio, M.C.C.</t>
  </si>
  <si>
    <t>School of Media Studies, Mapúa University, Manila, Philippines</t>
  </si>
  <si>
    <t>2-s2.0-105010775911</t>
  </si>
  <si>
    <t>Rayampatt, M.C.</t>
  </si>
  <si>
    <t>School of Psychological Sciences, Christ University, Bengaluru, KA, India</t>
  </si>
  <si>
    <t>Development and Validation of the Brief Financial Resilience Scale</t>
  </si>
  <si>
    <t>2-s2.0-105010433835</t>
  </si>
  <si>
    <t>Noman, A.</t>
  </si>
  <si>
    <t>274</t>
  </si>
  <si>
    <t>The University of North Carolina at Pembroke, Pembroke, NC, United States</t>
  </si>
  <si>
    <t>Financial Literacy and Healthcare Access Among US Adults Before and During COVID-19</t>
  </si>
  <si>
    <t>Bin Abdul Baten, R.</t>
  </si>
  <si>
    <t>Department of Health Policy and Management, The University of North Carolina at Charlotte, Charlotte, NC, United States</t>
  </si>
  <si>
    <t>2-s2.0-105010417685</t>
  </si>
  <si>
    <t>Goldfarb, J.H.</t>
  </si>
  <si>
    <t>Washington University in St. Louis, St. Louis, MO, United States</t>
  </si>
  <si>
    <t>Exploring Health and Financial Literacy in Patients With Peripheral Nerve Injury: A Cross-Sectional Analysis of Patients Treated Surgically</t>
  </si>
  <si>
    <t>Randall, Z.D.</t>
  </si>
  <si>
    <t>Department of Orthopaedic Surgery, Washington University in St. Louis, St. Louis, MO, United States</t>
  </si>
  <si>
    <t>2-s2.0-105009894198</t>
  </si>
  <si>
    <t>Dash, A.</t>
  </si>
  <si>
    <t>Drivers of sustainable financial Consumerism: Exploring the impact of artificial intelligence, finfluencers, financial literacy, and product quality on sustainable development</t>
  </si>
  <si>
    <t>Mohanta, G.</t>
  </si>
  <si>
    <t>Sri Sri University, Cuttack, OR, India</t>
  </si>
  <si>
    <t>2-s2.0-105009854428</t>
  </si>
  <si>
    <t>Sustainable Entrepreneurship in the Digital Era: The Role of Digital Financial Capability and Anti-Money Laundering Compliance</t>
  </si>
  <si>
    <t>Ziauddin University, Karachi, Sindh, Pakistan</t>
  </si>
  <si>
    <t>Ullah, S.</t>
  </si>
  <si>
    <t>College of Business, Abu Dhabi University, Abu Dhabi, United Arab Emirates</t>
  </si>
  <si>
    <t>Nobanee, H.</t>
  </si>
  <si>
    <t>3</t>
  </si>
  <si>
    <t>University of Oxford, Oxford, Oxfordshire, United Kingdom</t>
  </si>
  <si>
    <t>2-s2.0-105009457688</t>
  </si>
  <si>
    <t>School of Business, Hubei University, Wuhan, Hubei, China</t>
  </si>
  <si>
    <t>Financial literacy and residents' health levels</t>
  </si>
  <si>
    <t>2-s2.0-105009156174</t>
  </si>
  <si>
    <t>Lubis, D.</t>
  </si>
  <si>
    <t>Department of Islamic Economics, IPB University, Bogor, West Java, Indonesia</t>
  </si>
  <si>
    <t>Economic Analysis of Household Water Consumption and Wasteful Behavior in Greater Jakarta, Indonesia</t>
  </si>
  <si>
    <t>Asmara, A.</t>
  </si>
  <si>
    <t>Department of Economics, IPB University, Bogor, West Java, Indonesia</t>
  </si>
  <si>
    <t>Irfany, M.I.</t>
  </si>
  <si>
    <t>Department of Resource and Environmental Economics, IPB University, Bogor, West Java, Indonesia</t>
  </si>
  <si>
    <t>2-s2.0-105009065283</t>
  </si>
  <si>
    <t>Heckman, S.J.</t>
  </si>
  <si>
    <t>Texas Tech University, Lubbock, TX, United States</t>
  </si>
  <si>
    <t>Equity Allocation Among Young Adults</t>
  </si>
  <si>
    <t>Lim, H.</t>
  </si>
  <si>
    <t>California State University, Fullerton, Fullerton, CA, United States</t>
  </si>
  <si>
    <t>Liu, Z.</t>
  </si>
  <si>
    <t>MissionSquare Retirement, Washington, D.C., DC, United States</t>
  </si>
  <si>
    <t>2-s2.0-105008967856</t>
  </si>
  <si>
    <t>Wenyan, H.</t>
  </si>
  <si>
    <t>Zhejiang Financial College, Hangzhou, Zhejiang, China</t>
  </si>
  <si>
    <t>Happiness and stock market participation</t>
  </si>
  <si>
    <t>2-s2.0-105008695686</t>
  </si>
  <si>
    <t>Hooda, P.</t>
  </si>
  <si>
    <t>Punjab Engineering College (Deemed to be University), Chandigarh, India</t>
  </si>
  <si>
    <t>Financial capability and financial well-being among small business owners: Does grit moderate the association?</t>
  </si>
  <si>
    <t>2-s2.0-105008472282</t>
  </si>
  <si>
    <t>Muat, S.</t>
  </si>
  <si>
    <t>Department of Finance, Universiti Malaya, Kuala Lumpur, Malaysia</t>
  </si>
  <si>
    <t>How Do Family Financial Socialization and Financial Literacy Dimensions Shape the Financial Well-Being of Indonesian Millennials? A Serial Mediation Analysis</t>
  </si>
  <si>
    <t>Mahdzan, N.S.</t>
  </si>
  <si>
    <t>Department of Management, Universitas Islam Negeri Sultan Syarif Kasim Riau, Pekanbaru, Indonesia</t>
  </si>
  <si>
    <t>2-s2.0-105008223924</t>
  </si>
  <si>
    <t>Misguided mortgage choices: Financial literacy, inflation expectations, and borrowing decisions</t>
  </si>
  <si>
    <t>Mugerman, Y.</t>
  </si>
  <si>
    <t>251</t>
  </si>
  <si>
    <t>Department of Business Administration, Hebrew University of Jerusalem, Jerusalem, Israel</t>
  </si>
  <si>
    <t>2-s2.0-105007924174</t>
  </si>
  <si>
    <t>Zou, X.</t>
  </si>
  <si>
    <t>Seoul School of Integrated Sciences &amp; Technologies, Seoul, South Korea</t>
  </si>
  <si>
    <t>The Impact of Personalized Financial Literacy Education Platform Based on Artificial Intelligence on Consumer Behavior</t>
  </si>
  <si>
    <t>2-s2.0-105007708162</t>
  </si>
  <si>
    <t>Bucci, A.</t>
  </si>
  <si>
    <t>ICEA (International Center for Economic Analysis), Canada</t>
  </si>
  <si>
    <t>Financial literacy, human capital and long-run economic growth</t>
  </si>
  <si>
    <t>Calcagno, R.</t>
  </si>
  <si>
    <t>Department of Economics, Università degli Studi di Milano, Milan, MI, Italy</t>
  </si>
  <si>
    <t>Marsiglio, S.</t>
  </si>
  <si>
    <t>252</t>
  </si>
  <si>
    <t>Politecnico di Torino, Turin, TO, Italy</t>
  </si>
  <si>
    <t>Sequeira, T.N.</t>
  </si>
  <si>
    <t>330</t>
  </si>
  <si>
    <t>Dipartimento di Economia e Management, Pisa, PI, Italy</t>
  </si>
  <si>
    <t>2-s2.0-105007431527</t>
  </si>
  <si>
    <t>Mutumba, M.</t>
  </si>
  <si>
    <t>University of Michigan School of Nursing, Ann Arbor, MI, United States</t>
  </si>
  <si>
    <t>The intersection of caregiving and financial vulnerability: Empowerment barriers for women in sex work</t>
  </si>
  <si>
    <t>Sensoy-Bahar, O.</t>
  </si>
  <si>
    <t>2-s2.0-105006848906</t>
  </si>
  <si>
    <t>Jiang, T.</t>
  </si>
  <si>
    <t>Department of Clinical and Developmental Neuropsychology, Rijksuniversiteit Groningen, Groningen, Groningen, Netherlands</t>
  </si>
  <si>
    <t>Financial performance of people with acquired cognitive impairments or affective disturbances – A prospective, European-wide study</t>
  </si>
  <si>
    <t>2-s2.0-105006712417</t>
  </si>
  <si>
    <t>Mölders, M.</t>
  </si>
  <si>
    <t>Chair of Accounting and Auditing, Handelshochschule Leipzig, Leipzig, Sachsen, Germany</t>
  </si>
  <si>
    <t>Understanding finfluencers: Roles and strategic partnerships in retail investor engagement</t>
  </si>
  <si>
    <t>Bock, L.</t>
  </si>
  <si>
    <t>Department of Digital Business and Innovation, Fachhochschule St. Polten, Sankt Polten, Lower Austria, Austria</t>
  </si>
  <si>
    <t>Austria</t>
  </si>
  <si>
    <t>2-s2.0-105006511314</t>
  </si>
  <si>
    <t>China Academy for Rural Development, Zhejiang University, Hangzhou, Zhejiang, China</t>
  </si>
  <si>
    <t>Digital finance, consumer convenience, and rural residents’ consumption</t>
  </si>
  <si>
    <t>Li, J.</t>
  </si>
  <si>
    <t>School of Public Affairs, Zhejiang University, Hangzhou, Zhejiang, China</t>
  </si>
  <si>
    <t>2-s2.0-105005980982</t>
  </si>
  <si>
    <t>Zada, M.</t>
  </si>
  <si>
    <t>School of Economics and Management, Hanjiang Normal University, Shiyan, Hubei, China</t>
  </si>
  <si>
    <t>Empowering Small to Medium-Sized Forest Enterprises: Unveiling the Impact of Financial Literacy and Entrepreneur Knowledge on Sustainable Development in Developing Countries</t>
  </si>
  <si>
    <t>Erokhin, V.</t>
  </si>
  <si>
    <t>Facultad de Administración y Negocios, Universidad Autónoma de Chile, Temuco, AR, Chile</t>
  </si>
  <si>
    <t>2-s2.0-105005975895</t>
  </si>
  <si>
    <t>Raza, A.</t>
  </si>
  <si>
    <t>College of Economics and Management, Northeast Forestry University, Harbin, Heilongjiang, China</t>
  </si>
  <si>
    <t>Hesitant Fuzzy Entropy Analysis of Financial Literacy and Micro-credit Accessibility of Pakistani Farmers: A Bankers’ Perspective</t>
  </si>
  <si>
    <t>Kashif, U.</t>
  </si>
  <si>
    <t>School of Economics and Management, Fuzhou University, Fuzhou, Fujian, China</t>
  </si>
  <si>
    <t>Papiashvili, T.</t>
  </si>
  <si>
    <t>School of Economics and Management, Harbin Engineering University, Harbin, Heilongjiang, China</t>
  </si>
  <si>
    <t>2-s2.0-105003960012</t>
  </si>
  <si>
    <t>Li, R.</t>
  </si>
  <si>
    <t>School of Ethnology and History, Ningxia University, Yinchuan, Ningxia, China</t>
  </si>
  <si>
    <t>Impacts of Financial Literacy on Household Consumption Inequality: Panel Data from Chinese Households</t>
  </si>
  <si>
    <t>Chen, Q.</t>
  </si>
  <si>
    <t>School of Economics and Management, Ningxia University, Yinchuan, Ningxia, China</t>
  </si>
  <si>
    <t>Kang, X.</t>
  </si>
  <si>
    <t>Northwest University, Xi'an, Shaanxi, China</t>
  </si>
  <si>
    <t>2-s2.0-105003602201</t>
  </si>
  <si>
    <t>Rehman, O.u.</t>
  </si>
  <si>
    <t>College of Economics and Management, Beijing University of Technology, Beijing, China</t>
  </si>
  <si>
    <t>Positive Affecter and the Path to Green Gamified Banking: Unveiling the Mediation effect of E-banking Services</t>
  </si>
  <si>
    <t>2-s2.0-105003119432</t>
  </si>
  <si>
    <t>Ravikumar, R.</t>
  </si>
  <si>
    <t>Alliance University, Bengaluru, KA, India</t>
  </si>
  <si>
    <t>Role of financial stress in the financial well-being of small business owners</t>
  </si>
  <si>
    <t>Suhashini, J.</t>
  </si>
  <si>
    <t>Department of Management Studies, GTN Arts College India, Dindigul, TN, India</t>
  </si>
  <si>
    <t>Nagouda, S.S.</t>
  </si>
  <si>
    <t>2-s2.0-105002590150</t>
  </si>
  <si>
    <t>Hanewald, K.</t>
  </si>
  <si>
    <t>UNSW Business School, Kensington, NSW, Australia</t>
  </si>
  <si>
    <t>Housing wealth and long-term care insurance demand: Survey evidence</t>
  </si>
  <si>
    <t>Bateman, H.</t>
  </si>
  <si>
    <t>ARC Centre of Excellence in Population Ageing Research (CEPAR), Sydney, NSW, Australia</t>
  </si>
  <si>
    <t>Fang, H.</t>
  </si>
  <si>
    <t>Department of Economics, University of Pennsylvania, Philadelphia, PA, United States</t>
  </si>
  <si>
    <t>2-s2.0-105001148936</t>
  </si>
  <si>
    <t>Khandelwal, A.</t>
  </si>
  <si>
    <t>Department of Economics, Monk Prayogshala, Mumbai, MH, India</t>
  </si>
  <si>
    <t>Financial Literacy and Inclusion in India: Evidence from Household-level Data after Demonetization</t>
  </si>
  <si>
    <t>Vajjala, A.</t>
  </si>
  <si>
    <t>School of Mathematics, Monash University, Melbourne, VIC, Australia</t>
  </si>
  <si>
    <t>2-s2.0-105018479680</t>
  </si>
  <si>
    <t>Vijayalakshmi, T.</t>
  </si>
  <si>
    <t>Department of Management Studies, K.S.R. College of Engineering, Tiruchengode, TN, India</t>
  </si>
  <si>
    <t>Financial Institutions and SME Growth in South India through Access, Innovation, and Policy Support</t>
  </si>
  <si>
    <t>Kunal, K.</t>
  </si>
  <si>
    <t>Loyola Institute of Business Administration, Chennai, TN, India</t>
  </si>
  <si>
    <t>Madeshwaren, V.</t>
  </si>
  <si>
    <t>Department of Agricultural Engineering, Dhanalakshmi Srinivasan College of Engineering, Coimbatore, Coimbatore, TN, India</t>
  </si>
  <si>
    <t>Manju, K.V.</t>
  </si>
  <si>
    <t>School of Management, Sri Krishna College of Engineering and Technology Coimbatore, Coimbatore, TN, India</t>
  </si>
  <si>
    <t>2-s2.0-105016845184</t>
  </si>
  <si>
    <t>Jaffer, S.</t>
  </si>
  <si>
    <t>School of Business, GITAM University, Visakhapatnam, AP, India</t>
  </si>
  <si>
    <t>Financial Literacy and Fintech Exposure As Determinants of Investment Decisions: The Mediating Role of Investment Interests – A Study of Individual Investors in Hyderabad, India</t>
  </si>
  <si>
    <t>Zaheeruddin, M.</t>
  </si>
  <si>
    <t>Accounting and Finance Unit, University of Technology and Applied Sciences Shinas, Shinas, Al Batinah, Oman</t>
  </si>
  <si>
    <t>Roopalatha, N.</t>
  </si>
  <si>
    <t>Sultana, F.</t>
  </si>
  <si>
    <t>Department of Commerce, Indian Institute of Management and Commerce, Hyderabad, India</t>
  </si>
  <si>
    <t>2-s2.0-105018439746</t>
  </si>
  <si>
    <t>Rangasamy, S.</t>
  </si>
  <si>
    <t>AI-Driven Mobile Banking Applications and Financial: Literacy Programs Empowering Self-Help Group Women</t>
  </si>
  <si>
    <t>Dev, S.I.</t>
  </si>
  <si>
    <t>School of Law, Christ University, Bengaluru, KA, India</t>
  </si>
  <si>
    <t>Mangara, T.</t>
  </si>
  <si>
    <t>Finance and Accountancy, Christ University, Bengaluru, KA, India</t>
  </si>
  <si>
    <t>2-s2.0-105013907456</t>
  </si>
  <si>
    <t>Ghosh, S.</t>
  </si>
  <si>
    <t>182</t>
  </si>
  <si>
    <t>234</t>
  </si>
  <si>
    <t>University of Calgary, Calgary, AB, Canada</t>
  </si>
  <si>
    <t>Startup finance 2.0: Value creation, tokenization, and the next era of startup funding</t>
  </si>
  <si>
    <t>2-s2.0-105016857489</t>
  </si>
  <si>
    <t>Birimkulova, K.</t>
  </si>
  <si>
    <t>International University of Kyrgyzstan, Bishkek, Kyrgyzstan</t>
  </si>
  <si>
    <t>Role of Microfinance in Improving The State Policy of Social Protection of The Population</t>
  </si>
  <si>
    <t>Sansyzbaeva, G.</t>
  </si>
  <si>
    <t>Institute of Economics and Management, International University of Innovation Technologies, Bishkek, Kyrgyzstan</t>
  </si>
  <si>
    <t>Galushkina, E.</t>
  </si>
  <si>
    <t>Department of Finance and Financial Technologies, Musa Ryskulbekov Kyrgyz Economic University, Bishkek, Kyrgyzstan</t>
  </si>
  <si>
    <t>Nezametdinova, E.</t>
  </si>
  <si>
    <t>Department of Master's Program, Kyrgyz National University named after Jusup Balasagyn, Bishkek, Bishkek, Kyrgyzstan</t>
  </si>
  <si>
    <t>Satylganova, E.</t>
  </si>
  <si>
    <t>Department of Accounting, Musa Ryskulbekov Kyrgyz Economic University, Bishkek, Kyrgyzstan</t>
  </si>
  <si>
    <t>2-s2.0-105016802190</t>
  </si>
  <si>
    <t>Uma, B.</t>
  </si>
  <si>
    <t>Department of Commerce, Annamalai University, Chidambaram, TN, India</t>
  </si>
  <si>
    <t>The Psychological and Behavioural Determinants of Mutual Fund Investment Decisions in Bengaluru: A Mixed-Method Approach</t>
  </si>
  <si>
    <t>Maheswari, V.</t>
  </si>
  <si>
    <t>2-s2.0-105016629237</t>
  </si>
  <si>
    <t>Xie, M.</t>
  </si>
  <si>
    <t>Shanghai Financial Futures Information Technology Co. Ltd, Shanghai, China</t>
  </si>
  <si>
    <t>A Tree-Enhanced Multi-Agent Question Answering System for Enterprise-Specific Financial Knowledge Based on Dynamic Search</t>
  </si>
  <si>
    <t>2-s2.0-85197941872</t>
  </si>
  <si>
    <t>Hidayat-ur-Rehman, I.</t>
  </si>
  <si>
    <t>Department of MIS, University of Tabuk, Tabuk, Tabuk, Saudi Arabia</t>
  </si>
  <si>
    <t>The role of financial literacy in enhancing firm’s sustainable performance through Fintech adoption: a moderated mediation analysis</t>
  </si>
  <si>
    <t>2-s2.0-105009688471</t>
  </si>
  <si>
    <t>Osuma, G.</t>
  </si>
  <si>
    <t>School of Economics, University of Johannesburg, Johannesburg, Gauteng, South Africa</t>
  </si>
  <si>
    <t>Examining microfinance and financial inclusion nexus in poverty alleviation and sustainable development in Sub-Saharan Africa</t>
  </si>
  <si>
    <t>Nzimande, N.</t>
  </si>
  <si>
    <t>Department of Accounting, University of Johannesburg, Johannesburg, Gauteng, South Africa</t>
  </si>
  <si>
    <t>2-s2.0-105019289172</t>
  </si>
  <si>
    <t>A Comprehensive Review of the Interrelationships Between Green Energy-Related Financial Literacy and Bioeconomics</t>
  </si>
  <si>
    <t>2-s2.0-105019288585</t>
  </si>
  <si>
    <t>Yuan, Y.</t>
  </si>
  <si>
    <t>Universiti Kebangsaan Malaysia, Bangi, Selangor, Malaysia</t>
  </si>
  <si>
    <t>Inclusive Finance in the Digital Age: New Insights on Fintech's Role in Financial Inclusion for Low-Literacy Populations</t>
  </si>
  <si>
    <t>2-s2.0-105019287522</t>
  </si>
  <si>
    <t>Chen, H.</t>
  </si>
  <si>
    <t>Guangzhou Huali College, Guangzhou, China</t>
  </si>
  <si>
    <t>Regulation, Emerging Risk, and Ethics in FinTech and AI</t>
  </si>
  <si>
    <t>2-s2.0-105016716326</t>
  </si>
  <si>
    <t>Rizk, R.</t>
  </si>
  <si>
    <t>Department of Economics, Notre Dame University, Lebanon, Zouk Mosbeh, Lebanon</t>
  </si>
  <si>
    <t>Lebanon</t>
  </si>
  <si>
    <t>Crisis misread: the interplay of governance and financial literacy in Lebanon’s 2019 downfall</t>
  </si>
  <si>
    <t>Challita, J.</t>
  </si>
  <si>
    <t>Ministry of Community and Social Services, Toronto, ON, Canada</t>
  </si>
  <si>
    <t>2-s2.0-105019025567</t>
  </si>
  <si>
    <t>Strategic Business Resilience Affecting Green and Renewable Energy-Related Financial Literacy in Mexico</t>
  </si>
  <si>
    <t>2-s2.0-105019000122</t>
  </si>
  <si>
    <t>Green and Renewable Energy Financial Literacy Affecting Economy, Society, and Governance (ESG) in Mexico</t>
  </si>
  <si>
    <t>2-s2.0-105013342299</t>
  </si>
  <si>
    <t>Hamidi, M.L.</t>
  </si>
  <si>
    <t>Universitas Islam Internasional Indonesia, Depok, West Java, Indonesia</t>
  </si>
  <si>
    <t>Exploring the minds of millennial and gen Z tech-adopters of islamic fintech in Indonesia using artificial neural networks</t>
  </si>
  <si>
    <t>Aisyah, S.N.</t>
  </si>
  <si>
    <t>Faculty of Management, Nusa Putra University, Sukabumi, West Java, Indonesia</t>
  </si>
  <si>
    <t>2-s2.0-105013221405</t>
  </si>
  <si>
    <t>Bashir, Z.</t>
  </si>
  <si>
    <t>Department of Commerce, University of Gujrat, Gujrat, Punjab, Pakistan</t>
  </si>
  <si>
    <t>Unlocking the financial dilemma: Millennial Muslims and Islamic Financial Literacy</t>
  </si>
  <si>
    <t>Iqbal, M.S.</t>
  </si>
  <si>
    <t>Hailey College of Commerce, Lahore, Punjab, Pakistan</t>
  </si>
  <si>
    <t>2-s2.0-105013177781</t>
  </si>
  <si>
    <t>Malik, F.A.</t>
  </si>
  <si>
    <t>Universiti Sains Malaysia, Gelugor, Penang, Malaysia</t>
  </si>
  <si>
    <t>Empowering communities: Navigating the Scope and Impediments of Islamic Microfinance in India</t>
  </si>
  <si>
    <t>2-s2.0-105013079152</t>
  </si>
  <si>
    <t>Eleuterio, D.S.</t>
  </si>
  <si>
    <t>Centro de Investigação Aplicada em Gestão, Porto, Porto, Portugal</t>
  </si>
  <si>
    <t>A Chatbot to Help Promoting Financial Literacy</t>
  </si>
  <si>
    <t>Oliveira, P.F.</t>
  </si>
  <si>
    <t>Instituto Politécnico de Bragança, Braganca, Braganca, Portugal</t>
  </si>
  <si>
    <t>2-s2.0-86000507725</t>
  </si>
  <si>
    <t>Oehler, A.</t>
  </si>
  <si>
    <t>Universität Bamberg, Bamberg, Bayern, Germany</t>
  </si>
  <si>
    <t>Information Illusion: Different Amounts of Information and Stock Price Estimates</t>
  </si>
  <si>
    <t>Horn, M.</t>
  </si>
  <si>
    <t>Department of Finance, Universität Bamberg, Bamberg, Bayern, Germany</t>
  </si>
  <si>
    <t>Wendt, S.</t>
  </si>
  <si>
    <t>Department of Business and Economics, Reykjavík University, Reykjavik, Iceland</t>
  </si>
  <si>
    <t>Iceland</t>
  </si>
  <si>
    <t>2-s2.0-85209807414</t>
  </si>
  <si>
    <t>Duguma, G.J.</t>
  </si>
  <si>
    <t>Woliso Campus, Ambo University, Ambo, Oromia, Ethiopia</t>
  </si>
  <si>
    <t>The Nexus Between Financial Literacy and Saving Performance: Implications for Creating Self-Financing Society</t>
  </si>
  <si>
    <t>College of Economics and Management, Nanjing Agricultural University, Nanjing, Jiangsu, China</t>
  </si>
  <si>
    <t>2-s2.0-85203265918</t>
  </si>
  <si>
    <t>Khobragade, A.</t>
  </si>
  <si>
    <t>Department of Economic and Policy Research, Bank of India, Mumbai, MH, India</t>
  </si>
  <si>
    <t>Mobile banking adoption for financial inclusion: insights from rural West Bengal</t>
  </si>
  <si>
    <t>Balachandran, R.</t>
  </si>
  <si>
    <t>Department of Payment and Settlement Systems, Bank of India, Mumbai, MH, India</t>
  </si>
  <si>
    <t>Gupta, B.</t>
  </si>
  <si>
    <t>Human Resource Management Department, Bank of India, Mumbai, MH, India</t>
  </si>
  <si>
    <t>2-s2.0-85200598013</t>
  </si>
  <si>
    <t>School of Management and Liberal Studies, The NorthCap University, Gurugram, HR, India</t>
  </si>
  <si>
    <t>Digital financial literacy, saving and investment behaviour in India</t>
  </si>
  <si>
    <t>2-s2.0-105018766227</t>
  </si>
  <si>
    <t>Ugochukwu Madugba, J.</t>
  </si>
  <si>
    <t>Department of Accounting, Landmark University, Omu Aran, Kwara, Nigeria</t>
  </si>
  <si>
    <t>Financial Literacy and Tax Antagonism Among Academic Staff of Private Universities in Nigeria</t>
  </si>
  <si>
    <t>Caleb Egbide, B.</t>
  </si>
  <si>
    <t>2-s2.0-105018028125</t>
  </si>
  <si>
    <t>Ritonga, M.</t>
  </si>
  <si>
    <t>Departemen Ekonomi dan Bisnis, Universitas Labuhanbatu, Rantauprapat, Indonesia</t>
  </si>
  <si>
    <t>Determinants of MSME Sustainability: A Regression-Based Study in Labuhanbatu</t>
  </si>
  <si>
    <t>Nasution, A.P.</t>
  </si>
  <si>
    <t>Universitas Labuhanbatu, Rantauprapat, Indonesia</t>
  </si>
  <si>
    <t>2-s2.0-105015099626</t>
  </si>
  <si>
    <t>Syahfrizal, A.</t>
  </si>
  <si>
    <t>Master Program of Environmental Science, Universitas Gadjah Mada, Yogyakarta, Yogyakarta, Indonesia</t>
  </si>
  <si>
    <t>Determinant Factors of People’s Business Credit (KUR) Repayment in The Livestock Sector</t>
  </si>
  <si>
    <t>Muzayyanah, M.A.U.</t>
  </si>
  <si>
    <t>Universitas Gadjah Mada, Yogyakarta, Yogyakarta, Indonesia</t>
  </si>
  <si>
    <t>2-s2.0-105015082128</t>
  </si>
  <si>
    <t>Prasad, K.K.</t>
  </si>
  <si>
    <t>National Institute of Technology, Durgapur, Durgapur, WB, India</t>
  </si>
  <si>
    <t>Decision Support for Unorganised Worker’s Retirement Savings: Optimization of Asset Allocation in India’s NPS Active Choice</t>
  </si>
  <si>
    <t>Ghosh, A.</t>
  </si>
  <si>
    <t>Dr. B. C. Roy Academy of Professional Courses, Durgapur, India</t>
  </si>
  <si>
    <t>2-s2.0-105014774567</t>
  </si>
  <si>
    <t>Uddin, M.B.</t>
  </si>
  <si>
    <t>Department of Statistics, Shahjalal University of Science and Technology, Sylhet, Bangladesh</t>
  </si>
  <si>
    <t>Exploring the nexus between financial strain, wellbeing, and life satisfaction among Bangladeshi university students during the COVID-19 pandemic in 2021: A cross-sectional study</t>
  </si>
  <si>
    <t>Rahman, K.</t>
  </si>
  <si>
    <t>Department of Medicine, Sylhet MAG Osmani Medical College, Sylhet, Bangladesh</t>
  </si>
  <si>
    <t>2-s2.0-105014774379</t>
  </si>
  <si>
    <t>Raghu, T.</t>
  </si>
  <si>
    <t>Department of Commerce and Management Studies, Andhra University, Visakhapatnam, AP, India</t>
  </si>
  <si>
    <t>Psychological Factors and Investment Decision Making</t>
  </si>
  <si>
    <t>Murthy, K.V.R.</t>
  </si>
  <si>
    <t>Department of Business Management, Central Tribal University of Andhra Pradesh, Vizianagaram, AP, India</t>
  </si>
  <si>
    <t>2-s2.0-105014647789</t>
  </si>
  <si>
    <t>Judge, K.</t>
  </si>
  <si>
    <t>Department of Psychology, Cleveland State University, Cleveland, OH, United States</t>
  </si>
  <si>
    <t>Acceptability and satisfaction of a newly developed financial preparedness program for caregivers of older adults with a chronic illness</t>
  </si>
  <si>
    <t>Stratton, L.</t>
  </si>
  <si>
    <t>Center for Research and Education, Benjamin Rose Institute, Cleveland, OH, United States</t>
  </si>
  <si>
    <t>Grant, C.</t>
  </si>
  <si>
    <t>Care and Support, Alzheimer's Association, Chicago, IL, United States</t>
  </si>
  <si>
    <t>2-s2.0-105014499286</t>
  </si>
  <si>
    <t>Pan, X.</t>
  </si>
  <si>
    <t>University of International Business and Economics, Beijing, China</t>
  </si>
  <si>
    <t>Digital finance and household retirement planning: Evidence from China</t>
  </si>
  <si>
    <t>Tian, Y.</t>
  </si>
  <si>
    <t>Capital University of EcoNomics and Business, Beijing, China</t>
  </si>
  <si>
    <t>2-s2.0-105014477212</t>
  </si>
  <si>
    <t>Istaiteyeh, R.</t>
  </si>
  <si>
    <t>Department of Economics, Hashemite University, Zarqa, Jordan</t>
  </si>
  <si>
    <t>Child Development Accounts in Jordan: Towards Innovative Social Policies for Economic Development</t>
  </si>
  <si>
    <t>2-s2.0-105014472996</t>
  </si>
  <si>
    <t>Irene, B.</t>
  </si>
  <si>
    <t>Leicester Castle Business School, Leicester, Leicestershire, United Kingdom</t>
  </si>
  <si>
    <t>The Role of Financial Institutions in Bridging the Financing Gap for Women Entrepreneurs in Sub-Saharan Africa</t>
  </si>
  <si>
    <t>BizPreneur, Hatfield, South Africa</t>
  </si>
  <si>
    <t>Felix-Faure, P.C.</t>
  </si>
  <si>
    <t>IDRAC Business School, Lyon, France</t>
  </si>
  <si>
    <t>Dlabatshana, Z.</t>
  </si>
  <si>
    <t>Faculty of Management and Commerce, University of Fort Hare, Alice, Eastern Cape, South Africa</t>
  </si>
  <si>
    <t>2-s2.0-105014463701</t>
  </si>
  <si>
    <t>Adam, L.</t>
  </si>
  <si>
    <t>Research Center for Macroeconomics and Finance, Badan Riset dan Inovasi Nasional, Central Jakarta, Jakarta, Indonesia</t>
  </si>
  <si>
    <t>Unlocking Indonesia’s Small Businesses’ Access to Financial Services</t>
  </si>
  <si>
    <t>Lestari, E.</t>
  </si>
  <si>
    <t>Research Center for Behavioral and Circular Economics, Badan Riset dan Inovasi Nasional, Central Jakarta, Jakarta, Indonesia</t>
  </si>
  <si>
    <t>Purnagunawan, R.M.</t>
  </si>
  <si>
    <t>Faculty of Economics and Business, Universitas Padjadjaran, Bandung, West Java, Indonesia</t>
  </si>
  <si>
    <t>Anugrah, I.S.</t>
  </si>
  <si>
    <t>and Connectivity, Badan Riset dan Inovasi Nasional, Central Jakarta, Jakarta, Indonesia</t>
  </si>
  <si>
    <t>2-s2.0-105014452847</t>
  </si>
  <si>
    <t>Nicolini, G.</t>
  </si>
  <si>
    <t>165</t>
  </si>
  <si>
    <t>Faculty of Economics, Università degli Studi di Roma "Tor Vergata", Rome, RM, Italy</t>
  </si>
  <si>
    <t>Do Teaching Media Matter? A Comparative Study of Finance Education via Classroom, Livestream, Video, and Educational Games</t>
  </si>
  <si>
    <t>Haupt, M.</t>
  </si>
  <si>
    <t>Department of Applied Social Sciences, Hochschule München, Munich, Bayern, Germany</t>
  </si>
  <si>
    <t>2-s2.0-105014450726</t>
  </si>
  <si>
    <t>Gutin, S.A.</t>
  </si>
  <si>
    <t>Department of Community Health Systems, University of California, San Francisco, San Francisco, CA, United States</t>
  </si>
  <si>
    <t>“After reducing alcohol, things now work well at home”: Perceived impacts of the Mlambe intervention on alcohol use, relationship dynamics, household economics, and HIV treatment adherence in Malawian couples</t>
  </si>
  <si>
    <t>Mulauzi, N.</t>
  </si>
  <si>
    <t>Jere, J.</t>
  </si>
  <si>
    <t>Sungani, C.</t>
  </si>
  <si>
    <t>10</t>
  </si>
  <si>
    <t>University of California, Berkeley, Berkeley, CA, United States</t>
  </si>
  <si>
    <t>Tebbetts, S.</t>
  </si>
  <si>
    <t>Department of Biological and Health Sciences, Wheaton College - Illinois, Wheaton, IL, United States</t>
  </si>
  <si>
    <t>2-s2.0-105014438787</t>
  </si>
  <si>
    <t>Alvarado-Cáceres, E.J.</t>
  </si>
  <si>
    <t>Grupo de Investigación Sostenibilidad, Universidad César Vallejo, Trujillo, La Libertad, Peru</t>
  </si>
  <si>
    <t>Financial Education and Personal Finance: A Systematic Review of Evidence, Context, and Implications from the Spanish Language Academic Literature in Latin America</t>
  </si>
  <si>
    <t>2-s2.0-105014437201</t>
  </si>
  <si>
    <t>Pelawi, R.Y.</t>
  </si>
  <si>
    <t>Empowered to Detect: How Vigilance and Financial Literacy Shield Us from the Rising Tide of Financial Frauds</t>
  </si>
  <si>
    <t>Tandelilin, E.</t>
  </si>
  <si>
    <t>Tarumanagara University, Jakarta, Java, Indonesia</t>
  </si>
  <si>
    <t>2-s2.0-105014433807</t>
  </si>
  <si>
    <t>Lal, S.</t>
  </si>
  <si>
    <t>What Determines Digital Financial Literacy? Evidence from a Large-Scale Investor Study in Japan</t>
  </si>
  <si>
    <t>2-s2.0-105014392288</t>
  </si>
  <si>
    <t>Nabeshima, H.</t>
  </si>
  <si>
    <t>Overconfidence and Investment Loss Tolerance: A Large-Scale Survey Analysis of Japanese Investors</t>
  </si>
  <si>
    <t>2-s2.0-105013780314</t>
  </si>
  <si>
    <t>Gibson, D.J.</t>
  </si>
  <si>
    <t>foundry10, Seattle, WA, United States</t>
  </si>
  <si>
    <t>From Budgeting to Day Trading: A Content Analysis of Financial Advice on TikTok</t>
  </si>
  <si>
    <t>2-s2.0-105013761854</t>
  </si>
  <si>
    <t>Todd, T.</t>
  </si>
  <si>
    <t>Liberty University, Lynchburg, Lynchburg, VA, United States</t>
  </si>
  <si>
    <t>Gambling Behavior and Cryptocurrency Investment: A Treatment-Effect Analysis</t>
  </si>
  <si>
    <t>Kothakota, M.</t>
  </si>
  <si>
    <t>Lynn, C.</t>
  </si>
  <si>
    <t>Mariner Wealth, Sioux Falls, SD, United States</t>
  </si>
  <si>
    <t>2-s2.0-105013750519</t>
  </si>
  <si>
    <t>Chu, L.</t>
  </si>
  <si>
    <t>St. Catherine University, USA, Minneapolis, MN, United States</t>
  </si>
  <si>
    <t>How Is Financial Knowledge Related to Spending Behavior? Evidence From U.S. Stimulus Payments During the COVID-19 Pandemic</t>
  </si>
  <si>
    <t>2-s2.0-105013745849</t>
  </si>
  <si>
    <t>11</t>
  </si>
  <si>
    <t>Finance &amp; Accounting, Roosevelt University, Chicago, IL, United States</t>
  </si>
  <si>
    <t>Financial Risk Tolerance as a Mediator Between Financial Literacy and Stock Market Participation: Evidence From Single Men and Women</t>
  </si>
  <si>
    <t>Jiang, H.</t>
  </si>
  <si>
    <t>Department of Statistics and Data Science, Northwestern University, Evanston, IL, United States</t>
  </si>
  <si>
    <t>2-s2.0-105013348986</t>
  </si>
  <si>
    <t>Exler, F.</t>
  </si>
  <si>
    <t>166</t>
  </si>
  <si>
    <t>Universität Wien, Vienna, Vienna, Austria</t>
  </si>
  <si>
    <t>Consumer Credit with Over-Optimistic Borrowers</t>
  </si>
  <si>
    <t>Livshits, I.</t>
  </si>
  <si>
    <t>Federal Reserve Bank of Philadelphia, Philadelphia, PA, United States</t>
  </si>
  <si>
    <t>MacGee, J.</t>
  </si>
  <si>
    <t>Banque du Canada, Ottawa, ON, Canada</t>
  </si>
  <si>
    <t>Tertilt, M.</t>
  </si>
  <si>
    <t>2-s2.0-105013137493</t>
  </si>
  <si>
    <t>Imhanrenialena, B.O.</t>
  </si>
  <si>
    <t>Department of Management, University of Nigeria, Naukka, Enugu, Nigeria</t>
  </si>
  <si>
    <t>Financial Literacy and Sustainable Food Production in Rural Nigeria: Access and Adoption Perspectives</t>
  </si>
  <si>
    <t>Nwobodo-Anyadiegwu, E.N.</t>
  </si>
  <si>
    <t>Department of Quality and Operations Management, University of Johannesburg, Johannesburg, Gauteng, South Africa</t>
  </si>
  <si>
    <t>2-s2.0-105013127398</t>
  </si>
  <si>
    <t>Mohamed, N.M.A.</t>
  </si>
  <si>
    <t>Department of Economics, College of Business Administration, Riyadh, Riyad, Saudi Arabia</t>
  </si>
  <si>
    <t>Cultural Openness and Consumption Behavior in the MENA Region: A Dynamic Panel Analysis Using the GMM</t>
  </si>
  <si>
    <t>Kamal, K.M.M.</t>
  </si>
  <si>
    <t>Department of Marketing, College of Business Administration, Riyadh, Riyad, Saudi Arabia</t>
  </si>
  <si>
    <t>Bin Amin, M.F.</t>
  </si>
  <si>
    <t>Department of Economics, Princess Nourah Bint Abdulrahman University, Riyadh, Riyad, Saudi Arabia</t>
  </si>
  <si>
    <t>2-s2.0-105012515037</t>
  </si>
  <si>
    <t>Ade-Oshifogun, J.</t>
  </si>
  <si>
    <t>631-640</t>
  </si>
  <si>
    <t>Education and Social Transformation, New Mexico State University, Las Cruces, NM, United States</t>
  </si>
  <si>
    <t>Perceived causes of marital dissatisfaction among Nigerian immigrants in North America: A qualitative study</t>
  </si>
  <si>
    <t>Olaore, A.</t>
  </si>
  <si>
    <t>Department of Social Work and Community Development, University of Johannesburg, Johannesburg, Gauteng, South Africa</t>
  </si>
  <si>
    <t>Agyemang, K.A.</t>
  </si>
  <si>
    <t>College of Arts and Social Sciences, Department of Computer Science, Las Cruces, NM, United States</t>
  </si>
  <si>
    <t>2-s2.0-105011878429</t>
  </si>
  <si>
    <t>Faculty of Education, Universiti Kebangsaan Malaysia, Bangi, Selangor, Malaysia</t>
  </si>
  <si>
    <t>A mixed-methods study on the impact of experiential financial education on Chinese students’ financial literacy and wellbeing</t>
  </si>
  <si>
    <t>Hussin, M.</t>
  </si>
  <si>
    <t>UKMShape, Universiti Kebangsaan Malaysia, Bangi, Selangor, Malaysia</t>
  </si>
  <si>
    <t>2-s2.0-105011874251</t>
  </si>
  <si>
    <t>Paneda, M.G.P.</t>
  </si>
  <si>
    <t>Department of Senior High School, Tubao National High School, Tubao, Philippines</t>
  </si>
  <si>
    <t>Financial literacy of secondary school teachers in the Department of Education–Division of La Union</t>
  </si>
  <si>
    <t>Albay, E.M.</t>
  </si>
  <si>
    <t>College of Graduate Studies, Don Mariano Marcos Memorial State University, Bacnotan, La Union, Philippines</t>
  </si>
  <si>
    <t>2-s2.0-105010965219</t>
  </si>
  <si>
    <t>Guerini, C.</t>
  </si>
  <si>
    <t>Cattaneo University, Castellanza, VA, Italy</t>
  </si>
  <si>
    <t>Financial Education for All: Detecting Barriers and Transforming Needs into Demand. Evidence from the Italian Population</t>
  </si>
  <si>
    <t>2-s2.0-105008645977</t>
  </si>
  <si>
    <t>Wen, X.</t>
  </si>
  <si>
    <t>The School of Business, Canberra, ACT, Australia</t>
  </si>
  <si>
    <t>Daughters, Savings and Household Finances</t>
  </si>
  <si>
    <t>Cheng, Z.</t>
  </si>
  <si>
    <t>Department of Management, Macquarie Business School, North Ryde, NSW, Australia</t>
  </si>
  <si>
    <t>Tani, M.</t>
  </si>
  <si>
    <t>Social Policy Research Centre, UNSW Sydney, Sydney, NSW, Australia</t>
  </si>
  <si>
    <t>2-s2.0-105008354033</t>
  </si>
  <si>
    <t>Department of Social Work and Social Administration, The University of Hong Kong, Hong Kong, Hong Kong</t>
  </si>
  <si>
    <t>How Public Pension and Age Shape the Effects of Intergenerational Support Patterns on Older Adults’ Frailty: Evidence from China</t>
  </si>
  <si>
    <t>Chen, Y.-C.</t>
  </si>
  <si>
    <t>National Taiwan University, Taipei, Taiwan</t>
  </si>
  <si>
    <t>2-s2.0-105007944326</t>
  </si>
  <si>
    <t>Devi, C.</t>
  </si>
  <si>
    <t>Department of Humanities and Social Sciences, National Institute of Technology Hamirpur, Hamirpur, HP, India</t>
  </si>
  <si>
    <t>Analyzing the influence of economic and non-economic determinants on willingness to save in financial institutions: a study using structural equation modeling (SEM)</t>
  </si>
  <si>
    <t>2-s2.0-105007923293</t>
  </si>
  <si>
    <t>Kizito, S.</t>
  </si>
  <si>
    <t>International Center for Child Health and Development, Washington University in St. Louis, George Warren Brown School of Social Work, St. Louis, MO, United States</t>
  </si>
  <si>
    <t>The Effect of Depression on the Pathways Between an Economic Strengthening Intervention and ART Adherence in Youths with HIV: Findings from a Moderated Mediation Model of the Suubi + Adherence Cluster-Randomized Study</t>
  </si>
  <si>
    <t>2-s2.0-105007848239</t>
  </si>
  <si>
    <t>Ayodeji, S.</t>
  </si>
  <si>
    <t>Department of Economics, Obafemi Awolowo University, Ife, Ogun, Nigeria</t>
  </si>
  <si>
    <t>Does Financial Inclusion Contribute to Better Female Labor Force Participation? Evidence From Sub-Saharan African Countries</t>
  </si>
  <si>
    <t>2-s2.0-105007561604</t>
  </si>
  <si>
    <t>Dewi, V.I.</t>
  </si>
  <si>
    <t>Universitas Katolik Parahyangan, Bandung, West Java, Indonesia</t>
  </si>
  <si>
    <t>Do Financial Knowledge and e-Payment Awareness Affect Saving and Spending Behavior? The Mediating Role of Financial Risk Tolerance</t>
  </si>
  <si>
    <t>Effendi, N.</t>
  </si>
  <si>
    <t>Universitas Padjadjaran, Bandung, West Java, Indonesia</t>
  </si>
  <si>
    <t>Ervani, E.</t>
  </si>
  <si>
    <t>The Australian National University, Canberra, ACT, Australia</t>
  </si>
  <si>
    <t>2-s2.0-105005622125</t>
  </si>
  <si>
    <t>Kapoor, K.</t>
  </si>
  <si>
    <t>Global School of Finance and Accounting, Chandigarh University, Mohali, PB, India</t>
  </si>
  <si>
    <t>Factors Affecting Consumer Satisfaction and Perception of Cryptocurrency: Understanding the Reasoning Behind Choosing Cryptocurrency</t>
  </si>
  <si>
    <t>Institute of Business Management, GLA University, Mathura, Mathura, UP, India</t>
  </si>
  <si>
    <t>Singh, R.</t>
  </si>
  <si>
    <t>Department of Management and Computer Applications, Moradabad Institute of Technology, Moradabad, UP, India</t>
  </si>
  <si>
    <t>2-s2.0-105005340554</t>
  </si>
  <si>
    <t>Klein, S.M.A.</t>
  </si>
  <si>
    <t>336</t>
  </si>
  <si>
    <t>Utrecht University School of Economics, Utrecht, Netherlands</t>
  </si>
  <si>
    <t>Greening the retail banking industry: Evidence from German bank account consumers</t>
  </si>
  <si>
    <t>Polzin, F.</t>
  </si>
  <si>
    <t>Copernicus Institute of Sustainable Development, Utrecht, Netherlands</t>
  </si>
  <si>
    <t>2-s2.0-105004079239</t>
  </si>
  <si>
    <t>School of Economics and Management, North China University of Water Resources and Electric Power, Zhengzhou, Henan, China</t>
  </si>
  <si>
    <t>Household aging, commercial insurance participation, and risky asset allocation</t>
  </si>
  <si>
    <t>Liu, Y.</t>
  </si>
  <si>
    <t>Faculty of Applied Economics, University of Chinese Academy of Social Sciences, Beijing, Beijing, China</t>
  </si>
  <si>
    <t>2-s2.0-105003436583</t>
  </si>
  <si>
    <t>Posti, L.</t>
  </si>
  <si>
    <t>O.P. Jindal Global University, Sonipat, HR, India</t>
  </si>
  <si>
    <t>Returns on informal and formal finance for Indian informal firms: a pseudo panel data analysis</t>
  </si>
  <si>
    <t>Kholiya, M.</t>
  </si>
  <si>
    <t>Rani Durgavati Vishwavidyalaya, Jabalpur, MP, India</t>
  </si>
  <si>
    <t>2-s2.0-105000620039</t>
  </si>
  <si>
    <t>Nyoka, S.</t>
  </si>
  <si>
    <t>Technical Department, Abdullah Dzinamarira Foundation Trust, Harare, Harare, Zimbabwe</t>
  </si>
  <si>
    <t>Zimbabwe</t>
  </si>
  <si>
    <t>Adapting social and financial education for adolescents in Zimbabwe: A qualitative study of the Aflateen+ program</t>
  </si>
  <si>
    <t>Kakumura, F.</t>
  </si>
  <si>
    <t>621-630</t>
  </si>
  <si>
    <t>School of Nursing and Public Health, University of KwaZulu-Natal, Durban, KwaZulu-Natal, South Africa</t>
  </si>
  <si>
    <t>Mutevere, M.</t>
  </si>
  <si>
    <t>School of Health Systems and Public Health, University of Pretoria, Pretoria, Gauteng, South Africa</t>
  </si>
  <si>
    <t>2-s2.0-105017835497</t>
  </si>
  <si>
    <t>Gunardi, A.</t>
  </si>
  <si>
    <t>Unlocking MSME Growth: The Role of Financial Literacy, Digital Finance, and Financial Inclusion in Driving Performance</t>
  </si>
  <si>
    <t>Alghifari, E.S.</t>
  </si>
  <si>
    <t>Universiti Brunei Darussalam, Bandar Seri Begawan, Brunei Darussalam</t>
  </si>
  <si>
    <t>Brunei Darussalam</t>
  </si>
  <si>
    <t>2-s2.0-105015981066</t>
  </si>
  <si>
    <t>Miftari, F.</t>
  </si>
  <si>
    <t>Faculty of Economics, AAB College, Pristina, Serbia</t>
  </si>
  <si>
    <t>Digital Financial Inclusion and Institutional Quality as Drivers of Green Economic Growth: Pathways to Sustainable Development</t>
  </si>
  <si>
    <t>2-s2.0-105015087074</t>
  </si>
  <si>
    <t>Agusalim, M.</t>
  </si>
  <si>
    <t>Management Science Doctoral Program, Brawijaya University, Malang, East Java, Indonesia</t>
  </si>
  <si>
    <t>Enhancing Fishermen’s Sustainable Livelihoods: The Role of Financial Literacy, Networking, and Funding Decisions</t>
  </si>
  <si>
    <t>Moeljadi, M.</t>
  </si>
  <si>
    <t>Department of Management, Universitas Terbuka, Jakarta, Indonesia</t>
  </si>
  <si>
    <t>2-s2.0-105007535323</t>
  </si>
  <si>
    <t>Yasin, H.</t>
  </si>
  <si>
    <t>From classroom to cash: exploring financial literacy in Indonesian students</t>
  </si>
  <si>
    <t>2-s2.0-105014644147</t>
  </si>
  <si>
    <t>Cahyasari, D.</t>
  </si>
  <si>
    <t>Universitas Negeri Jakarta, Jakarta, Jakarta, Indonesia</t>
  </si>
  <si>
    <t>DIGITALIZATION OF MICRO-SIZED ENTERPRISES: DETERMINANTS OF QUICK RESPONSE CODE INDONESIAN STANDARD (QRIS), FINTECH USAGE BEHAVIOR, AND IMPLICATIONS FOR BUSINESS SUSTAINABILITY</t>
  </si>
  <si>
    <t>Hamidah, H.</t>
  </si>
  <si>
    <t>Widyastuti, U.</t>
  </si>
  <si>
    <t>2-s2.0-105012628162</t>
  </si>
  <si>
    <t>Flores-Rueda, I.C.</t>
  </si>
  <si>
    <t>Unidad Académica Multidisciplinaria Región Altiplano, Universidad Autónoma de San Luis Potosí, San Luis Potosí, Mexico</t>
  </si>
  <si>
    <t>The dark side of uncontrolled shopping: from compulsion to impulsivity; El lado oscuro de las compras no controladas: de la compulsión a la impulsividad</t>
  </si>
  <si>
    <t>Tristán-Monrroy, B.V.</t>
  </si>
  <si>
    <t>Facultad de Ciencias Económicas y Administrativas, Universidad de Bogotá Jorge Tadeo Lozano, Bogota, Distrito Capital, Colombia</t>
  </si>
  <si>
    <t>Colombia</t>
  </si>
  <si>
    <t>2-s2.0-105015940754</t>
  </si>
  <si>
    <t>Hai-Jew, S.</t>
  </si>
  <si>
    <t>Hutchinson Community College, Hutchinson, KS, United States</t>
  </si>
  <si>
    <t>Financial Survival in Higher Education</t>
  </si>
  <si>
    <t>2-s2.0-105015908347</t>
  </si>
  <si>
    <t>Suresh, G.</t>
  </si>
  <si>
    <t>Sri Ramakrishna College of Arts &amp; Science, Coimbatore, TN, India</t>
  </si>
  <si>
    <t>Role of Financial Literacy in Enhancing Student Resilience in Higher Education</t>
  </si>
  <si>
    <t>Shankar, R.</t>
  </si>
  <si>
    <t>Bharathiar University, Coimbatore, TN, India</t>
  </si>
  <si>
    <t>Paranthaman, P.</t>
  </si>
  <si>
    <t>St.Joseph's Institute of Technology, Chennai, TN, India</t>
  </si>
  <si>
    <t>Manimegalai, S.</t>
  </si>
  <si>
    <t>Kongunadu Arts and Science College, Coimbatore, TN, India</t>
  </si>
  <si>
    <t>Rani, K.</t>
  </si>
  <si>
    <t>Dr.SNS Rajalakshmi College of Arts and Science, Coimbatore, TN, India</t>
  </si>
  <si>
    <t>2-s2.0-105015280596</t>
  </si>
  <si>
    <t>Bouteraa, M.</t>
  </si>
  <si>
    <t>Qatar Foundation, Doha, Ad-Dawhah, Qatar</t>
  </si>
  <si>
    <t>Qatar</t>
  </si>
  <si>
    <t>Bridging Faith and Digital Financial Technologies: A Predictive Multidimensional Analysis of Islamic FinTech</t>
  </si>
  <si>
    <t>Baddou, A.</t>
  </si>
  <si>
    <t>Université d’Alger 3, Algiers, Algiers Province, Algeria</t>
  </si>
  <si>
    <t>Algeria</t>
  </si>
  <si>
    <t>Benmoussa, M.S.</t>
  </si>
  <si>
    <t>Hebbaz, A.</t>
  </si>
  <si>
    <t>University Centre of Mila- Abdalhafid Boussouf, Algiers, Algeria</t>
  </si>
  <si>
    <t>Elkheloufi, A.</t>
  </si>
  <si>
    <t>Universiti Malaya, Kuala Lumpur, Malaysia</t>
  </si>
  <si>
    <t>Boudiab, M.</t>
  </si>
  <si>
    <t>Universiti Malaysia Sabah, Kota Kinabalu, Sabah, Malaysia</t>
  </si>
  <si>
    <t>2-s2.0-105015497507</t>
  </si>
  <si>
    <t>Mufidah, A.</t>
  </si>
  <si>
    <t>Faculty of Economics and Business, Universitas Jember, Jember, East Java, Indonesia</t>
  </si>
  <si>
    <t>Sharia financing behavior: The role of regret aversion, sharia financial literacy, and gender</t>
  </si>
  <si>
    <t>2-s2.0-105015391111</t>
  </si>
  <si>
    <t>Thu, H.T.T.</t>
  </si>
  <si>
    <t>Banking Academy of Vietnam, Hanoi, Viet Nam</t>
  </si>
  <si>
    <t>The impact of financial literacy on financial behaviors: The case of university students in Hanoi, Vietnam</t>
  </si>
  <si>
    <t>2-s2.0-105014406313</t>
  </si>
  <si>
    <t>Jamaludin, A.</t>
  </si>
  <si>
    <t>Universiti Poly-Tech Malaysia (UPTM), Kuala Lumpur, Malaysia</t>
  </si>
  <si>
    <t>EXAMINING THE IMPACT OF FINANCIAL BEHAVIORS AND CONCERNS ON FINANCIAL HEALTH: A STUDY AMONG IPMA ALUMNI</t>
  </si>
  <si>
    <t>Deraman, R.</t>
  </si>
  <si>
    <t>Shauri, N.A.A.</t>
  </si>
  <si>
    <t>Universiti Kuala Lumpur, Kuala Lumpur, Malaysia</t>
  </si>
  <si>
    <t>2-s2.0-105014044462</t>
  </si>
  <si>
    <t>Jain University, Ramanagaram, Bangalore, India</t>
  </si>
  <si>
    <t>Green fintech meets DeFi: A path to digital sustainability</t>
  </si>
  <si>
    <t>Makhija, P.</t>
  </si>
  <si>
    <t>2-s2.0-105012859977</t>
  </si>
  <si>
    <t>Abdullah, M.S.</t>
  </si>
  <si>
    <t>An Analysis of Financial Literacy and Financial Well-Being in Relation to Sustainable Development Goals (SDGs) Among Women Entrepreneurs in The Federal Territory of Putrajaya, Malaysia</t>
  </si>
  <si>
    <t>Tanggamani, V.</t>
  </si>
  <si>
    <t>188</t>
  </si>
  <si>
    <t>Faculty of Accountancy, Universiti Teknologi MARA, Shah Alam, Selangor, Malaysia</t>
  </si>
  <si>
    <t>2-s2.0-105012131364</t>
  </si>
  <si>
    <t>Kaur, K.</t>
  </si>
  <si>
    <t>The Effect of Digital Financial Literacy on Personal Financial Management Behaviour of Women of Punjab: Exploring The Role of Digital Financial Socialisation as A Mediating Variable</t>
  </si>
  <si>
    <t>2-s2.0-105014050738</t>
  </si>
  <si>
    <t>Pal, A.</t>
  </si>
  <si>
    <t>Institute of Chartered Financial Analysts of India, Hyderabad, AP, India</t>
  </si>
  <si>
    <t>The competitive edge: How sports drive passion, purpose, and leadership excellence</t>
  </si>
  <si>
    <t>2-s2.0-105015369174</t>
  </si>
  <si>
    <t>Manjunatha, G.</t>
  </si>
  <si>
    <t>St. Claret College, Bengaluru, KA, India</t>
  </si>
  <si>
    <t>The Role of Peer Influence Through Social Networks on Investment Decisions</t>
  </si>
  <si>
    <t>Nancy, S.P.</t>
  </si>
  <si>
    <t>Muscat College, Muscat, Oman</t>
  </si>
  <si>
    <t>2-s2.0-105010280325</t>
  </si>
  <si>
    <t>Osavolyuk, A.A.</t>
  </si>
  <si>
    <t>Institute of Social Analysis and Forecasting, Russian Presidential Academy of National Economy and Public Administration, Moscow, Moscow Oblast, Russian Federation</t>
  </si>
  <si>
    <t>SOCIAL AND REGIONAL DETERMINANTS OF CULTURAL CONSUMPTION IN RUSSIA: EMPIRICAL ANALYSIS ON RLMS-HSE DATA</t>
  </si>
  <si>
    <t>2-s2.0-105012153123</t>
  </si>
  <si>
    <t>Chandra, R.</t>
  </si>
  <si>
    <t>Department of Management, Universitas Pelita Harapan, Tangerang, Banten, Indonesia</t>
  </si>
  <si>
    <t>Strategic Financial Decision-Making Among Young Indonesian Investors: A Behavioral Perspective on Cryptocurrency Reinvestment</t>
  </si>
  <si>
    <t>Antonio, F.</t>
  </si>
  <si>
    <t>Social Science Education, Universitas PGRI Kanjuruhan Malang, Malang, Indonesia</t>
  </si>
  <si>
    <t>2-s2.0-86000501211</t>
  </si>
  <si>
    <t>Feng, Y.</t>
  </si>
  <si>
    <t>Zhengzhou University, Zhengzhou, Henan, China</t>
  </si>
  <si>
    <t>Reducing carbon emission at the corporate level: Does artificial intelligence matter?</t>
  </si>
  <si>
    <t>Yan, Y.</t>
  </si>
  <si>
    <t>School of Economics, Lanzhou University, Lanzhou, Gansu, China</t>
  </si>
  <si>
    <t>Shi, K.</t>
  </si>
  <si>
    <t>13</t>
  </si>
  <si>
    <t>Dyson School of Applied Economics and Management, Cornell University, Ithaca, NY, United States</t>
  </si>
  <si>
    <t>2-s2.0-86000286945</t>
  </si>
  <si>
    <t>Lamboglia, S.</t>
  </si>
  <si>
    <t>Financial Literacy, Numeracy, and Schooling: Evidence from Developed Countries</t>
  </si>
  <si>
    <t>2-s2.0-85219722021</t>
  </si>
  <si>
    <t>Ejlskov, L.</t>
  </si>
  <si>
    <t>Department of Clinical Epidemiology, Aarhus Universitetshospital, Aarhus, Midtjylland, Denmark</t>
  </si>
  <si>
    <t>Denmark</t>
  </si>
  <si>
    <t>Income in epidemiological research: A guide to measurement and analytical treatment with a case study on mental disorders and mortality</t>
  </si>
  <si>
    <t>Plana-Ripoll, O.</t>
  </si>
  <si>
    <t>Department of Public Health, Aarhus Universitet, Aarhus, Midtjylland, Denmark</t>
  </si>
  <si>
    <t>2-s2.0-85218762546</t>
  </si>
  <si>
    <t>Bacchiocchi, A.</t>
  </si>
  <si>
    <t>Department of Economics, Università degli Studi di Urbino Carlo Bo, Urbino, PU, Italy</t>
  </si>
  <si>
    <t>Balancing Interests: Economic Incentives in Financial Education for Households and Banks</t>
  </si>
  <si>
    <t>Favaretto, F.</t>
  </si>
  <si>
    <t>721-730</t>
  </si>
  <si>
    <t>324</t>
  </si>
  <si>
    <t>Università Politecnica delle Marche, Ancona, AN, Italy</t>
  </si>
  <si>
    <t>2-s2.0-85218098168</t>
  </si>
  <si>
    <t>Liong, L.</t>
  </si>
  <si>
    <t>School of Business and Management, University of Technology Sarawak, Sibu, Sarawak, Malaysia</t>
  </si>
  <si>
    <t>Personal financial management behaviour for youths: A reviews and conceptual framework</t>
  </si>
  <si>
    <t>2-s2.0-85217238104</t>
  </si>
  <si>
    <t>Micro-entrepreneurs’ Financial and Digital Competences During the Pandemic in Italy</t>
  </si>
  <si>
    <t>2-s2.0-85207669992</t>
  </si>
  <si>
    <t>Marconi, D.</t>
  </si>
  <si>
    <t>Digital and Financial Skills in Shaping Financial Decisions: Exploring the Gender Gap</t>
  </si>
  <si>
    <t>Marinucci, M.</t>
  </si>
  <si>
    <t>Intesa Sanpaolo S.p.A., Turin, TO, Italy</t>
  </si>
  <si>
    <t>2-s2.0-85201720424</t>
  </si>
  <si>
    <t>Hishamudin, M.Z.</t>
  </si>
  <si>
    <t>Intention to Use Digital Platforms for Islamic Financial Education in Malaysia: Structural Equation Model</t>
  </si>
  <si>
    <t>2-s2.0-85197855804</t>
  </si>
  <si>
    <t>Bertola, G.</t>
  </si>
  <si>
    <t>Financial Literacy and Risk Protection During the Covid-19 Pandemic</t>
  </si>
  <si>
    <t>Lo Prete, A.</t>
  </si>
  <si>
    <t>G53 Network, Università degli Studi di Torino, Turin, TO, Italy</t>
  </si>
  <si>
    <t>2-s2.0-85197751709</t>
  </si>
  <si>
    <t>Università Bocconi, Milan, Italy</t>
  </si>
  <si>
    <t>Literacy and Financial Education: Private Providers, Public Certification and Political Preferences</t>
  </si>
  <si>
    <t>Masciandaro, D.</t>
  </si>
  <si>
    <t>and SUERF, Università Bocconi, Milan, Italy</t>
  </si>
  <si>
    <t>Papini, A.</t>
  </si>
  <si>
    <t>Baffi Carefin Centre, Università Bocconi, Milan, Italy</t>
  </si>
  <si>
    <t>2-s2.0-85163048081</t>
  </si>
  <si>
    <t>Gowdy, G.</t>
  </si>
  <si>
    <t>North Carolina Agricultural and Technical State University, Greensboro, NC, United States</t>
  </si>
  <si>
    <t>Core and Capital Mentoring—in Real Life: A Qualitative Exploration of Different Types of Youth-Initiated Mentoring Relationships With Systems-Involved Youth</t>
  </si>
  <si>
    <t>Spencer, R.</t>
  </si>
  <si>
    <t>Boston University, Boston, MA, United States</t>
  </si>
  <si>
    <t>2-s2.0-105021941704</t>
  </si>
  <si>
    <t>School of Management, Guizhou University, Guiyang, Guizhou, China</t>
  </si>
  <si>
    <t>Understanding Individuals’ Adoption of Digital Currency Electronic Payment in China: A Dual-Stage Analysis of PLS-SEM and BPNN</t>
  </si>
  <si>
    <t>School of Management and Collaborative Innovation Laboratory of Digital Transformation and Governance, Guizhou University, Guiyang, Guizhou, China</t>
  </si>
  <si>
    <t>Wang, M.</t>
  </si>
  <si>
    <t>School of Economics, Guizhou University, Guiyang, Guizhou, China</t>
  </si>
  <si>
    <t>2-s2.0-105020989816</t>
  </si>
  <si>
    <t>Singh, S.</t>
  </si>
  <si>
    <t>Department of Finance and Business Economics, University of Delhi, New Delhi, India</t>
  </si>
  <si>
    <t>A Comprehensive Review of Prominent Biases and Other Factors Influencing Retail Investors’ Decision-Making</t>
  </si>
  <si>
    <t>Bharti, I.</t>
  </si>
  <si>
    <t>Department of Management, Jamia Millia Islamia, New Delhi, India</t>
  </si>
  <si>
    <t>2-s2.0-105020805019</t>
  </si>
  <si>
    <t>Gaur, P.</t>
  </si>
  <si>
    <t>Regenesys Business School, Sandton, South Africa</t>
  </si>
  <si>
    <t>How Does Youth’s Financial Literacy Influence Their Financial Inclusion? A PLS-SEM Approach</t>
  </si>
  <si>
    <t>Tandon, P.</t>
  </si>
  <si>
    <t>Regenesys School of Finance, Regenesys Business School, Sandton, South Africa</t>
  </si>
  <si>
    <t>Singh, A.B.</t>
  </si>
  <si>
    <t>Ministry of Commerce, Indian Institute of Foreign Trade, New Delhi, India</t>
  </si>
  <si>
    <t>Yadav, N.</t>
  </si>
  <si>
    <t>Jaypee Institute of Information Technology, Noida, UP, India</t>
  </si>
  <si>
    <t>2-s2.0-105016720273</t>
  </si>
  <si>
    <t>Kuutol, P.K.</t>
  </si>
  <si>
    <t>University of KwaZulu-Natal, Durban, KwaZulu-Natal, South Africa</t>
  </si>
  <si>
    <t>Financial Literacy and Financial Well-Being in Rural Ghana: Does Level of Financial Information Matter?</t>
  </si>
  <si>
    <t>Mbonigaba, J.</t>
  </si>
  <si>
    <t>Walter Sisulu University, Eastern Cape, South Africa</t>
  </si>
  <si>
    <t>2-s2.0-105015319794</t>
  </si>
  <si>
    <t>Asriani</t>
  </si>
  <si>
    <t>Universitas Islam Negeri Raden Intan Lampung, Bandar Lampung, Lampung, Indonesia</t>
  </si>
  <si>
    <t>The Contribution of Indonesian Islamic Banks to Economic Growth Post-Merger: Opportunities and Challenges</t>
  </si>
  <si>
    <t>2-s2.0-105015052576</t>
  </si>
  <si>
    <t>Sempiira, E.J.</t>
  </si>
  <si>
    <t>University of Georgia College of Engineering, Athens, GA, United States</t>
  </si>
  <si>
    <t>OFF-GRID MILK PRESERVATION SOLUTIONS FOR SMALLHOLDER FARMERS IN SUB-SAHARAN AFRICA</t>
  </si>
  <si>
    <t>Mugisa, J.D.</t>
  </si>
  <si>
    <t>Department of Agricultural and Biosystems Engineering, Makerere University, Kampala, Uganda</t>
  </si>
  <si>
    <t>Galiwango, J.</t>
  </si>
  <si>
    <t>Nsangi Trading Center, Plot No. 1238, Kampala, Uganda</t>
  </si>
  <si>
    <t>2-s2.0-105014380418</t>
  </si>
  <si>
    <t>Choiruddin, M.N.</t>
  </si>
  <si>
    <t>Financial Literacy, FinTech, and Contemporary Innovation in Islamic Economic Law: An Analysis of MSME Performance Sustainability in Indonesia and Malaysia</t>
  </si>
  <si>
    <t>Pratikto, H.</t>
  </si>
  <si>
    <t>Universitas Islam Negeri Maulana Malik Ibrahim Malang, Malang, Indonesia</t>
  </si>
  <si>
    <t>2-s2.0-105014109560</t>
  </si>
  <si>
    <t>Dos Santos, J.S.</t>
  </si>
  <si>
    <t>Fundação Bradesco, Gravatai, Brazil</t>
  </si>
  <si>
    <t>The Contemporary Cross-Cutting Theme School Financial Education articulated with Realistic Mathematics Education in Basic Education; O Tema Contemporâneo Transversal Educação Financeira Escolar articulado à Educação Matemática Realística na Educação Básica</t>
  </si>
  <si>
    <t>Oliveira-Groenwald, C.L.O.</t>
  </si>
  <si>
    <t>Programa de Pós-Graduação em Ensino de Ciências e Matemática, Universidade Luterana do Brasil, Canoas, RS, Brazil</t>
  </si>
  <si>
    <t>2-s2.0-105013514862</t>
  </si>
  <si>
    <t>Crespi, F.</t>
  </si>
  <si>
    <t>Department of Economics and Business, Università degli Studi di Cagliari, Cagliari, CA, Italy</t>
  </si>
  <si>
    <t>European banks’ interest margins and monetary policy: Evidence of a stickiness phenomenon</t>
  </si>
  <si>
    <t>Mandas, M.</t>
  </si>
  <si>
    <t>Department of Economics and Business Administration, Università Cattolica del Sacro Cuore, Milan, MI, Italy</t>
  </si>
  <si>
    <t>2-s2.0-105013197828</t>
  </si>
  <si>
    <t>Vincent, G.</t>
  </si>
  <si>
    <t>SRM Institute of Science and Technology, Tiruchirappalli, TN, India</t>
  </si>
  <si>
    <t>Factors Influencing Equity Investment Intention: A Behavioral Perspective</t>
  </si>
  <si>
    <t>Baburaj, P.</t>
  </si>
  <si>
    <t>Department of Commerce and Professional Studies, Rajagiri College of Social Sciences, Kochi, KL, India</t>
  </si>
  <si>
    <t>Kumari, M.</t>
  </si>
  <si>
    <t>Presidency College, Bengaluru, Bengaluru, KA, India</t>
  </si>
  <si>
    <t>Sharada, S.</t>
  </si>
  <si>
    <t>MES Institute of Management, Bengaluru, India</t>
  </si>
  <si>
    <t>Hanumanthu, K.D.</t>
  </si>
  <si>
    <t>K L Deemed to be University, Vaddeswaram, AP, India</t>
  </si>
  <si>
    <t>James, A.</t>
  </si>
  <si>
    <t>2-s2.0-105012143850</t>
  </si>
  <si>
    <t>Lu, M.-P.</t>
  </si>
  <si>
    <t>Banking Department, Universiti Utara Malaysia, Sintok, Kedah, Malaysia</t>
  </si>
  <si>
    <t>DETERMINANTS OF DIGITAL FINANCIAL INCLUSION AMONG LOW-INCOME HOUSEHOLDS: COMPARISON BETWEEN PENINSULAR AND EAST MALAYSIA</t>
  </si>
  <si>
    <t>Kosim, Z.</t>
  </si>
  <si>
    <t>Department of Economics, Universiti Utara Malaysia, Sintok, Kedah, Malaysia</t>
  </si>
  <si>
    <t>2-s2.0-105012135139</t>
  </si>
  <si>
    <t>Wei, L.</t>
  </si>
  <si>
    <t>IMPACT OF ECONOMIC POLICY UNCERTAINTY ON HERD BEHAVIOR IN CHINA STOCK MARKET</t>
  </si>
  <si>
    <t>2-s2.0-105011763172</t>
  </si>
  <si>
    <t>Moges, F.</t>
  </si>
  <si>
    <t>Department of Rural Development and Agricultural Extension, Wolaita Sodo University, Sodo, Ethiopia</t>
  </si>
  <si>
    <t>Targeting Rural Poverty: A Generalized Ordered Logit Model Analysis of Multidimensional Deprivation in Ethiopia’s Bilate River Basin</t>
  </si>
  <si>
    <t>2-s2.0-105011672484</t>
  </si>
  <si>
    <t>Cangombe, E.L.</t>
  </si>
  <si>
    <t>Faculty of Economics and Business, Universidade de Vigo, Vigo, Galicia, Spain</t>
  </si>
  <si>
    <t>Determinants of Banking Profitability in Angola: A Panel Data Analysis with Dynamic GMM Estimation</t>
  </si>
  <si>
    <t>Almeida, L.G.</t>
  </si>
  <si>
    <t>Competitiveness and Public Policies, GOVCOPP – Research Unit on Governance, Competitiveness and Public Policies, Aveiro, Aveiro, Portugal</t>
  </si>
  <si>
    <t>Tavares, F.O.</t>
  </si>
  <si>
    <t>RGEAF Group, Universidade de Vigo, Vigo, Galicia, Spain</t>
  </si>
  <si>
    <t>2-s2.0-105011659915</t>
  </si>
  <si>
    <t>Joseph, M.</t>
  </si>
  <si>
    <t>Department of Financial Planning, Kansas State University, Manhattan, KS, United States</t>
  </si>
  <si>
    <t>Socially Responsible Investing: Is Social Media an Influencer?</t>
  </si>
  <si>
    <t>Ouyang, C.</t>
  </si>
  <si>
    <t>393</t>
  </si>
  <si>
    <t>Department of Agricultural Economics, Texas A&amp;M University, College Station, TX, United States</t>
  </si>
  <si>
    <t>2-s2.0-105011611136</t>
  </si>
  <si>
    <t>Aguirre-Benalcazar, M.C.</t>
  </si>
  <si>
    <t>Faculty of Business Sciences, Universidad Técnica de Machala, Machala, El Oro, Ecuador</t>
  </si>
  <si>
    <t>Sustainable Entrepreneurship in Emerging Economies: The Role of Financial Planning, Environmental Consciousness, and Artificial Intelligence in Ecuador—A Cross-Sectional Study</t>
  </si>
  <si>
    <t>2-s2.0-105011532154</t>
  </si>
  <si>
    <t>Ahmmed, F.</t>
  </si>
  <si>
    <t>Department of Finance, Missouri State University, Springfield, MO, United States</t>
  </si>
  <si>
    <t>Margin Trading and Cryptocurrency Investment Among U.S. Investors: Evidence from the National Financial Capability Study</t>
  </si>
  <si>
    <t>Boadi, B.Y.</t>
  </si>
  <si>
    <t>School of Financial Planning, Texas Tech University, Lubbock, TX, United States</t>
  </si>
  <si>
    <t>2-s2.0-105011479141</t>
  </si>
  <si>
    <t>Rubio, J.</t>
  </si>
  <si>
    <t>Centro de Investigaciones Económicas y Empresariales, Universidad de las Americas - Ecuador, Quito, Pichincha, Ecuador</t>
  </si>
  <si>
    <t>Financial Inclusion as a Pathway to Poverty Alleviation and Equality in Latin America: An Empirical Analysis</t>
  </si>
  <si>
    <t>2-s2.0-105010477434</t>
  </si>
  <si>
    <t>Adiandari, A.M.</t>
  </si>
  <si>
    <t>Ngurah Rai University, Bali, Indonesia</t>
  </si>
  <si>
    <t>Assessing the Determinants of E-Wallet Adoption: Financial Literacy, Security and Convenience Perception in Kalibukbuk Lovina Village</t>
  </si>
  <si>
    <t>2-s2.0-105010462350</t>
  </si>
  <si>
    <t>Molla, M.T.</t>
  </si>
  <si>
    <t>Department of Accounting and Finance, Debre Markos University, Debra Marcos, Ethiopia</t>
  </si>
  <si>
    <t>Association of risk management practices and financial performance of microfinance institutions in Ethiopia: A two-step system generalized method of moments approach</t>
  </si>
  <si>
    <t>School of Management Studies, Punjabi University, Patiala, PB, India</t>
  </si>
  <si>
    <t>2-s2.0-105010347363</t>
  </si>
  <si>
    <t>Dhuli, B.</t>
  </si>
  <si>
    <t>Department of Law, Aleksander Moisiu University Durres, Durres, Durrës, Albania</t>
  </si>
  <si>
    <t>The Future of Insurance for Women: Emerging Trends, Legal Framework, the Role of Education, and Women's Economic Development</t>
  </si>
  <si>
    <t>Dhuli, K.</t>
  </si>
  <si>
    <t>Department of Public Administration, Aleksander Moisiu University Durres, Durres, Durrës, Albania</t>
  </si>
  <si>
    <t>2-s2.0-105010346915</t>
  </si>
  <si>
    <t>Sánchez, R.</t>
  </si>
  <si>
    <t>Universidad Estatal de Milagro, Milagro, Guayas, Ecuador</t>
  </si>
  <si>
    <t>Financial Literacy and Education on Digital Platforms: A Systematic Review</t>
  </si>
  <si>
    <t>Naranjo, M.</t>
  </si>
  <si>
    <t>Escuela Politécnica Nacional, Quito, Pichincha, Ecuador</t>
  </si>
  <si>
    <t>Acosta, T.</t>
  </si>
  <si>
    <t>Escuela Superior Politécnica de Chimborazo, Riobamba, Ecuador</t>
  </si>
  <si>
    <t>Castelo, J.</t>
  </si>
  <si>
    <t>Universidad Andina Simón Bolívar, Ecuador, Quito, Pichincha, Ecuador</t>
  </si>
  <si>
    <t>2-s2.0-105010262028</t>
  </si>
  <si>
    <t>Akpa, A.F.</t>
  </si>
  <si>
    <t>Institut Supérieur Agronomique et Vétérinaire de Faranah (ISAV/F), Faranah, Guinea</t>
  </si>
  <si>
    <t>Guinea</t>
  </si>
  <si>
    <t>Addressing jobs generation in a post-crisis context: the effect of digital financial inclusion on agricultural jobs in Sub-Saharan Africa</t>
  </si>
  <si>
    <t>2-s2.0-105010038878</t>
  </si>
  <si>
    <t>Mhango, W.</t>
  </si>
  <si>
    <t>218</t>
  </si>
  <si>
    <t>School of Psychology, University of Sussex, Brighton, East Sussex, United Kingdom</t>
  </si>
  <si>
    <t>Co-designing the FOotpaths foR Adolescent MAternal Mental HeAlth (FOR MAMA) intervention for pregnant teens in Malawi</t>
  </si>
  <si>
    <t>Michelson, D.</t>
  </si>
  <si>
    <t>Department of Psychology and Medical Humanities, University of Malawi, Zomba, Malawi</t>
  </si>
  <si>
    <t>Gaysina, D.</t>
  </si>
  <si>
    <t>Department of Child and Adolescent Psychiatry, King's College London, London, United Kingdom</t>
  </si>
  <si>
    <t>2-s2.0-105009833313</t>
  </si>
  <si>
    <t>Masuku, M.M.</t>
  </si>
  <si>
    <t>School of Built Environment and Development Studies, University of KwaZulu-Natal, Durban, KwaZulu-Natal, South Africa</t>
  </si>
  <si>
    <t>Utilisation of the National Student Financial Aid Scheme's Learning Material Allowance for Higher Education Students: A Perspective of a South African University</t>
  </si>
  <si>
    <t>Mlambo, V.H.</t>
  </si>
  <si>
    <t>Governance and Public Policy, University of Johannesburg, Johannesburg, Gauteng, South Africa</t>
  </si>
  <si>
    <t>Ndebele, N.C.</t>
  </si>
  <si>
    <t>School of Management, University of KwaZulu-Natal, Durban, KwaZulu-Natal, South Africa</t>
  </si>
  <si>
    <t>2-s2.0-105009634356</t>
  </si>
  <si>
    <t>Salas-Velasco, M.</t>
  </si>
  <si>
    <t>Department of Applied Economics, Universidad de Granada, Granada, Granada, Spain</t>
  </si>
  <si>
    <t>Non-experimental impact estimates of school financial education exposure on financial literacy outcomes</t>
  </si>
  <si>
    <t>2-s2.0-105009607589</t>
  </si>
  <si>
    <t>Kato, Y.</t>
  </si>
  <si>
    <t>Department of Psychiatry, Graduate School of Medical Science, Kyoto, Kyoto, Japan</t>
  </si>
  <si>
    <t>A Preliminary Study on the Development of a Virtual Reality-Based Financial Decision-Making Training Tool for Investment Trusts: Usability and Acceptability Among Community-Dwelling Healthy Older People</t>
  </si>
  <si>
    <t>Hiyama, M.</t>
  </si>
  <si>
    <t>General Incorporated Association Decision-Making Support Organization Japan, Kyoto, Kyoto, Japan</t>
  </si>
  <si>
    <t>Oya, N.</t>
  </si>
  <si>
    <t>Department of Psychiatry, Japanese Red Cross Kyoto Daini Hospital, Kyoto, Kyoto, Japan</t>
  </si>
  <si>
    <t>2-s2.0-105009206656</t>
  </si>
  <si>
    <t>Huang, W.</t>
  </si>
  <si>
    <t>The Nexus of Spending and Saving Decisions: A Systematic Literature Review and Bibliometric Analysis</t>
  </si>
  <si>
    <t>Hafizuddin-Syah, M.H.S.</t>
  </si>
  <si>
    <t>Faculty of Economics and Management, Quzhou College of Technology, Quzhou, Zhejiang, China</t>
  </si>
  <si>
    <t>2-s2.0-105008668747</t>
  </si>
  <si>
    <t>Calcagnini, G.</t>
  </si>
  <si>
    <t>Università degli Studi di Urbino Carlo Bo, Urbino, PU, Italy</t>
  </si>
  <si>
    <t>Financial Literacy and Education in an Era of Unprecedented Disruptions</t>
  </si>
  <si>
    <t>de Bonis, R.</t>
  </si>
  <si>
    <t>39</t>
  </si>
  <si>
    <t>Banca d'Italia, Rome, Italy</t>
  </si>
  <si>
    <t>2-s2.0-105008202691</t>
  </si>
  <si>
    <t>Mohsini, M.</t>
  </si>
  <si>
    <t>Department of Information Systems, The University of Dodoma, Dodoma, Tanzania</t>
  </si>
  <si>
    <t>Framework for Enhancing Effectiveness of Information Security Measures Implemented in Public Institutions in Tanzania</t>
  </si>
  <si>
    <t>Toke, F.V.</t>
  </si>
  <si>
    <t>President's Office, Ethics Secretariat, Dodoma, Tanzania</t>
  </si>
  <si>
    <t>2-s2.0-105008070877</t>
  </si>
  <si>
    <t>Swan, S.</t>
  </si>
  <si>
    <t>School of Health and Rehabilitation Sciences, The University of Queensland, Brisbane, QLD, Australia</t>
  </si>
  <si>
    <t>Conceptualisation of financial capability in adults with acquired cognitive impairment: A qualitative evidence synthesis</t>
  </si>
  <si>
    <t>2-s2.0-105007914930</t>
  </si>
  <si>
    <t>Cwynar, A.</t>
  </si>
  <si>
    <t>Institute of Public Administration and Business, WSEI University, Lublin, LU, Poland</t>
  </si>
  <si>
    <t>Language and Gender Differences in Financial Literacy: The Role of Feminized, Masculinized, and Neutral Question Phrasing</t>
  </si>
  <si>
    <t>Department of Economics, Kozminski University, Warsaw, MA, Poland</t>
  </si>
  <si>
    <t>Porzak, R.</t>
  </si>
  <si>
    <t>4</t>
  </si>
  <si>
    <t>Human Flourishing Program, Harvard University, Cambridge, MA, United States</t>
  </si>
  <si>
    <t>Institute of Psychology and Human Sciences, WSEI University, Lublin, LU, Poland</t>
  </si>
  <si>
    <t>2-s2.0-105007443905</t>
  </si>
  <si>
    <t>Xia, C.</t>
  </si>
  <si>
    <t>Henan Normal University, Xinxiang, Henan, China</t>
  </si>
  <si>
    <t>Pension system reform, financial security, and the well-being of the elderly population: An analysis based on CSS data</t>
  </si>
  <si>
    <t>He, Y.</t>
  </si>
  <si>
    <t>Department of Global Trade Management, Shinhan University, Uijeongbu, Gyeonggi-do, South Korea</t>
  </si>
  <si>
    <t>Heng, Y.</t>
  </si>
  <si>
    <t>Clinical Skill Training Center, Xinxiang Medical University, Xinxiang, Henan, China</t>
  </si>
  <si>
    <t>Kang, K.</t>
  </si>
  <si>
    <t>Department of International Trade, Hanyang University, Seoul, South Korea</t>
  </si>
  <si>
    <t>2-s2.0-105006912197</t>
  </si>
  <si>
    <t>Korczak, D.</t>
  </si>
  <si>
    <t>GP-Forschungsgruppe, Bernau bei Berlin, Germany</t>
  </si>
  <si>
    <t>The Role of Financial Education for the Prevention of Financial Fragility and Over-Indebtedness</t>
  </si>
  <si>
    <t>2-s2.0-105006481248</t>
  </si>
  <si>
    <t>Pauls, T.</t>
  </si>
  <si>
    <t>Goethe-Universität Frankfurt am Main, Frankfurt am Main, Hessen, Germany</t>
  </si>
  <si>
    <t>Temporal framing of tax stimuli and household consumption</t>
  </si>
  <si>
    <t>Laudi, M.</t>
  </si>
  <si>
    <t>141</t>
  </si>
  <si>
    <t>Fachbereich Wirtschaftswissenschaft, Bremen, Bremen, Germany</t>
  </si>
  <si>
    <t>2-s2.0-105005861436</t>
  </si>
  <si>
    <t>Fang, Y.</t>
  </si>
  <si>
    <t>Renmin University of China, Beijing, China</t>
  </si>
  <si>
    <t>Personal income tax reform and health insurance purchases: Evidence from a quasi-natural experiment in China</t>
  </si>
  <si>
    <t>Zeng, W.</t>
  </si>
  <si>
    <t>Chinese Academy of Finance and Development, Central University of Finance and Economics, Beijing, China</t>
  </si>
  <si>
    <t>College of Economics and Management, Nanjing University of Aeronautics and Astronautics, Nanjing, Jiangsu, China</t>
  </si>
  <si>
    <t>2-s2.0-105005494534</t>
  </si>
  <si>
    <t>Sun, W.</t>
  </si>
  <si>
    <t>The Financial Capacity of Individuals With Dementia: A Narrative Review</t>
  </si>
  <si>
    <t>Matsuoka, T.</t>
  </si>
  <si>
    <t>Department of Psychiatry, National Hospital Organization Maizuru Medical Center, Maizuru, Kyoto, Japan</t>
  </si>
  <si>
    <t>2-s2.0-105004813305</t>
  </si>
  <si>
    <t>Guan, F.</t>
  </si>
  <si>
    <t>Zhejiang Agriculture and Forestry University, Hangzhou, Zhejiiang, China</t>
  </si>
  <si>
    <t>The impact of financial literacy on household property income: An empirical analysis based on CHFS data</t>
  </si>
  <si>
    <t>2-s2.0-105004581104</t>
  </si>
  <si>
    <t>Aftab, R.</t>
  </si>
  <si>
    <t>National University of Computer and Emerging Sciences Islamabad, Islamabad, Islamabad, Pakistan</t>
  </si>
  <si>
    <t>Behavioral biases and Fintech adoption: Investigating the role of financial literacy</t>
  </si>
  <si>
    <t>2-s2.0-105004176989</t>
  </si>
  <si>
    <t>Cevik, S.</t>
  </si>
  <si>
    <t>International Monetary Fund, Washington, D.C., DC, United States</t>
  </si>
  <si>
    <t>Promise (Un)Kept? Fintech and Financial Inclusion</t>
  </si>
  <si>
    <t>2-s2.0-105003950441</t>
  </si>
  <si>
    <t>Cheng, B.</t>
  </si>
  <si>
    <t>Institute of Digital Education, China Academy of Transportation Sciences, Beijing, Beijing, China</t>
  </si>
  <si>
    <t>Social networks and financial literacy: From the perspective of educational inter-generational mobility</t>
  </si>
  <si>
    <t>Li, T.</t>
  </si>
  <si>
    <t>Institute of Basic Education, China Academy of Transportation Sciences, Beijing, Beijing, China</t>
  </si>
  <si>
    <t>2-s2.0-105002171080</t>
  </si>
  <si>
    <t>van der Cruijsen, C.</t>
  </si>
  <si>
    <t>263</t>
  </si>
  <si>
    <t>Research Department and Payments Policy Department, De Nederlandsche Bank, Amsterdam, Netherlands</t>
  </si>
  <si>
    <t>Mind the Gap: Gender Differences in Household Payment Tasks</t>
  </si>
  <si>
    <t>Broekhoff, M.-C.</t>
  </si>
  <si>
    <t>Faculty of Economics and Business, Rijksuniversiteit Groningen, Groningen, Groningen, Netherlands</t>
  </si>
  <si>
    <t>Knoben, J.</t>
  </si>
  <si>
    <t>48</t>
  </si>
  <si>
    <t>Tilburg School of Economics and Management, Tilburg, Noord-Brabant, Netherlands</t>
  </si>
  <si>
    <t>2-s2.0-105002167702</t>
  </si>
  <si>
    <t>Università degli Studi di Perugia, Perugia, PG, Italy</t>
  </si>
  <si>
    <t>Financial Knowledge and Financial Fragility: Longitudinal Evidence from Italy</t>
  </si>
  <si>
    <t>LUISS University, Rome, Italy</t>
  </si>
  <si>
    <t>2-s2.0-105019248129</t>
  </si>
  <si>
    <t>Medyanik, O.V.</t>
  </si>
  <si>
    <t>Department of Risk Management and Insurance, Saint Petersburg State University, Saint Petersburg, Russian Federation</t>
  </si>
  <si>
    <t>Propensity to Financial Suggestion: Neuropsychological and Psychophysiological Factors</t>
  </si>
  <si>
    <t>Shoshina, I.I.</t>
  </si>
  <si>
    <t>Saint Petersburg State University, Saint Petersburg, Russian Federation</t>
  </si>
  <si>
    <t>Legostaeva, N.I.</t>
  </si>
  <si>
    <t>Faculty of Sociology, Saint Petersburg State University, Saint Petersburg, Russian Federation</t>
  </si>
  <si>
    <t>Medyanik, S.I.</t>
  </si>
  <si>
    <t>2-s2.0-105010481312</t>
  </si>
  <si>
    <t>Lin, K.-L.</t>
  </si>
  <si>
    <t>Faculty of Accountancy and Management, Universiti Tunku Abdul Rahman, Kajang, Selangor, Malaysia</t>
  </si>
  <si>
    <t>Consumer Attitude Towards Intention to Invest Private Retirement Scheme (PRS) in Structure Equation Modelling</t>
  </si>
  <si>
    <t>Khin, A.-A.</t>
  </si>
  <si>
    <t>Finance and Business, Tunku Abdul Rahman University of Management and Technology, Kuala Lumpur, Malaysia</t>
  </si>
  <si>
    <t>2-s2.0-105010066973</t>
  </si>
  <si>
    <t>Munawar, A.</t>
  </si>
  <si>
    <t>Kesatuan Business and Informatics Institute, Bogor, Indonesia</t>
  </si>
  <si>
    <t>ENHANCING THE PERFORMANCE OF NEWLY ESTABLISHED MSMES THROUGH ENTREPRENEURIAL ORIENTATION AND DIGITALIZATION</t>
  </si>
  <si>
    <t>2-s2.0-105010044749</t>
  </si>
  <si>
    <t>Sus, T.</t>
  </si>
  <si>
    <t>Department of Management and Marketing, Vasyl Stefanyk Carpathian National University, Ivano-Frankivsk, Ivano-Frankivsk Oblast, Ukraine</t>
  </si>
  <si>
    <t>MARKET-CREATING INNOVATIONS IN THE AGRICULTURAL SECTOR AND THEIR FINANCING</t>
  </si>
  <si>
    <t>Yemets, O.</t>
  </si>
  <si>
    <t>Department of Theoretical and Applied Economics, Vasyl Stefanyk Carpathian National University, Ivano-Frankivsk, Ivano-Frankivsk Oblast, Ukraine</t>
  </si>
  <si>
    <t>Tsiupa, O.</t>
  </si>
  <si>
    <t>Department of Finance, Vasyl Stefanyk Carpathian National University, Ivano-Frankivsk, Ivano-Frankivsk Oblast, Ukraine</t>
  </si>
  <si>
    <t>2-s2.0-105009960641</t>
  </si>
  <si>
    <t>Nhan, N.T.T.</t>
  </si>
  <si>
    <t>Haiphong University, Haiphong, Kien An, Viet Nam</t>
  </si>
  <si>
    <t>SUSTAINABLE TOURISM FINANCING MODELS: BEHAVIOURAL INSIGHTS FROM VIETNAMESE TOURISM COMPANIES</t>
  </si>
  <si>
    <t>Thanh, N.T.K.</t>
  </si>
  <si>
    <t>Electric Power University, Hanoi, Viet Nam</t>
  </si>
  <si>
    <t>Huong, P.T.</t>
  </si>
  <si>
    <t>Institute of Accounting and Auditing, Thuongmai University, Hanoi, Viet Nam</t>
  </si>
  <si>
    <t>Hung, P.H.</t>
  </si>
  <si>
    <t>Faculty of Economics, Hanoi University of Natural Resources and Environment, Hanoi, Viet Nam</t>
  </si>
  <si>
    <t>2-s2.0-105009951555</t>
  </si>
  <si>
    <t>Kolisnichenko, P.</t>
  </si>
  <si>
    <t>Vice Rector for International Cooperation, WSHIU Academy of Applied Sciences, Poznan, Poland</t>
  </si>
  <si>
    <t>Current trends of international financial organizations during a large-scale war in Europe. New international security policies in the European Union; Nuevas políticas de seguridad internacional en la Unión Europea. Tendencias actuales de las organizaciones financieras durante una guerra a gran escala en Europa.</t>
  </si>
  <si>
    <t>2-s2.0-105021543042</t>
  </si>
  <si>
    <t>Ahmad, S.A.</t>
  </si>
  <si>
    <t>Department of Economics, Nile University of Nigeria, Abuja, Nigeria</t>
  </si>
  <si>
    <t>THE WILLINGNESS OF WOMEN ENTREPRENEURS TO PATRONISE ISLAMIC BANKS IN NIGERIA</t>
  </si>
  <si>
    <t>Adesina-Uthman, G.A.</t>
  </si>
  <si>
    <t>Department of Economics, National Open University of Nigeria, Lagos, Lagos, Nigeria</t>
  </si>
  <si>
    <t>2-s2.0-105021518729</t>
  </si>
  <si>
    <t>Pertiwi, T.D.</t>
  </si>
  <si>
    <t>Department of Islamic Economics, Universitas Airlangga, Surabaya, East Java, Indonesia</t>
  </si>
  <si>
    <t>BUILDING FAMILY FINANCIAL WELL-BEING: AN ANALYSIS OF THE ROLE OF SAKINAH FINANCE ON BEHAVIOUR, FINANCIAL LITERACY, AND FINANCIAL EXPERIENCE IN COASTAL AND URBAN AREAS IN INDONESIA</t>
  </si>
  <si>
    <t>2-s2.0-105011977356</t>
  </si>
  <si>
    <t>Pavón Cuéllar, L.I.</t>
  </si>
  <si>
    <t>Universidad Anáhuac, Veracruz, Mexico</t>
  </si>
  <si>
    <t>Fomentando la inclusión financiera global mediante mejoras integradas en la alfabetización financiera y tecnológica. Un análisis de datos de panel; Promoting global financial inclusion through integrated financial and technological literacy improvements. A panel data analysis</t>
  </si>
  <si>
    <t>2-s2.0-105010048339</t>
  </si>
  <si>
    <t>Martins, J.</t>
  </si>
  <si>
    <t>Instituto Superior de Contabilidade e Administração do Porto, Sao Mamede de Infesta, Porto, Portugal</t>
  </si>
  <si>
    <t>Reaction of Iberian Stock Markets to the Distribution of Dividends: Efficiency Failure or Informational Failure?</t>
  </si>
  <si>
    <t>Gomes, L.</t>
  </si>
  <si>
    <t>Centro de Estudos Organizacionais e Sociais do Politécnico do Porto, Sao Mamede de Infesta, Porto, Portugal</t>
  </si>
  <si>
    <t>2-s2.0-105011374253</t>
  </si>
  <si>
    <t>Sakanko, M.A.</t>
  </si>
  <si>
    <t>University of Jos, Jos, Plateau, Nigeria</t>
  </si>
  <si>
    <t>Exploring the Channels of Financial Inclusion’s Impact on Poverty Reduction in Sub-Saharan Africa</t>
  </si>
  <si>
    <t>Abu, N.</t>
  </si>
  <si>
    <t>Baba-Ahmed University, Sharada, Nigeria</t>
  </si>
  <si>
    <t>Gamal, A.A.M.</t>
  </si>
  <si>
    <t>Universiti Pendidikan Sultan Idris, Tanjong Malim, Perak, Malaysia</t>
  </si>
  <si>
    <t>Mohammed, S.R.</t>
  </si>
  <si>
    <t>Air Force Institute of Technology, Kaduna, Kaduna, Nigeria</t>
  </si>
  <si>
    <t>2-s2.0-105009366838</t>
  </si>
  <si>
    <t>AI-DRIVEN DIGITAL FINANCE ADOPTION IN THE INSURANCE INDUSTRY: A VALUE PROPOSITION AND DIGITAL FINANCIAL LITERACY; WPROWADZENIE CYFROWYCH USŁUG FINANSOWYCH OPARTYCH NA SZTUCZNEJ INTELIGENCJI W BRANŻY UBEZPIECZENIOWEJ: PROPOZYCJA WARTOŚCI I CYFROWA UMIEJĘTNOŚĆ KORZYSTANIA Z USŁUG FINANSOWY</t>
  </si>
  <si>
    <t>Dharwiyanti, S.</t>
  </si>
  <si>
    <t>2-s2.0-105014810041</t>
  </si>
  <si>
    <t>Galván-Mendoza, O.</t>
  </si>
  <si>
    <t>Universidad Autónoma de Baja California, Mexicali, BCN, Mexico</t>
  </si>
  <si>
    <t>Financial well-being of women workers in the tourism sector in Mexico: Through knowledge and attitude; Bienestar financiero de mujeres trabajadoras del sector turístico en México: Desde el conocimiento y la actitud</t>
  </si>
  <si>
    <t>Arroyo-Arcos, L.</t>
  </si>
  <si>
    <t>Universidad Autónoma del Estado de Quintana Roo, Cozumel, Mexico</t>
  </si>
  <si>
    <t>Sánchez-Limón, M.L.</t>
  </si>
  <si>
    <t>Universidad Autónoma de Tamaulipas, Ciudad Victoria, TAM, Mexico</t>
  </si>
  <si>
    <t>2-s2.0-105009381778</t>
  </si>
  <si>
    <t>Shaping Investment Decisions: The Role of Investor Sentiment and its Antecedents in Indian Capital Market Investment Decisions</t>
  </si>
  <si>
    <t>2-s2.0-105009380077</t>
  </si>
  <si>
    <t>Al-Sabah, M.</t>
  </si>
  <si>
    <t>Abdullah Al Salem University, Kuwait City, Kuwait</t>
  </si>
  <si>
    <t>Exploring the Convergence of Technology Acceptance and Financial Literacy: A Study on Sustainable Credit Card Use in an Emerging Economy</t>
  </si>
  <si>
    <t>Alsaber, A.</t>
  </si>
  <si>
    <t>American University of Kuwait, Kuwait City, Kuwait</t>
  </si>
  <si>
    <t>AlReshaid, F.</t>
  </si>
  <si>
    <t>Taif University, Taif, Makkah al Mukarramah, Saudi Arabia</t>
  </si>
  <si>
    <t>Moharrak, M.</t>
  </si>
  <si>
    <t>Reconnaissance Research Institute, Kuwait City, Kuwait</t>
  </si>
  <si>
    <t>Boresli, N.</t>
  </si>
  <si>
    <t>Kuwait Technical College, Abu-Halifa, Kuwait</t>
  </si>
  <si>
    <t>2-s2.0-105010303956</t>
  </si>
  <si>
    <t>Santos, A.</t>
  </si>
  <si>
    <t>Universidade da Madeira, Funchal, Portugal</t>
  </si>
  <si>
    <t>DreamScape: Fostering Financial Cognition through a Serious Game</t>
  </si>
  <si>
    <t>Freitas, C.</t>
  </si>
  <si>
    <t>Interactive Technologies Institute, Funchal, Portugal</t>
  </si>
  <si>
    <t>Bala, P.</t>
  </si>
  <si>
    <t>Wow!Systems, Funchal, Portugal</t>
  </si>
  <si>
    <t>2-s2.0-105012339416</t>
  </si>
  <si>
    <t>Srivastava, S.</t>
  </si>
  <si>
    <t>Shoolini University, Solan, HP, India</t>
  </si>
  <si>
    <t>Women, work, and equity: A critical study of entrepreneurship challenges and opportunities in India</t>
  </si>
  <si>
    <t>2-s2.0-105009740973</t>
  </si>
  <si>
    <t>Supramono, S.</t>
  </si>
  <si>
    <t>Department of Management, Satya Wacana Christian University, Salatiga, Java, Indonesia</t>
  </si>
  <si>
    <t>DETERMINANTS OF THE SUSTAINABILITY OF CAPABILITY-BASED CULINARY BUSINESSES: EVIDENCE FROM URBAN AREAS IN CENTRAL JAVA PROVINCE</t>
  </si>
  <si>
    <t>Rizky Widya Mardika, D.R.W.</t>
  </si>
  <si>
    <t>Department of Accounting, Satya Wacana Christian University, Salatiga, Java, Indonesia</t>
  </si>
  <si>
    <t>2-s2.0-105009089264</t>
  </si>
  <si>
    <t>del Rosario Lagunes Hernández, A.</t>
  </si>
  <si>
    <t>UCC Business School, Mexico</t>
  </si>
  <si>
    <t>Financial Knowledge and Its Relationship with Sociodemographic Variables: A Study in Adolescent Students in a Public Institution</t>
  </si>
  <si>
    <t>García-Aquino, Á.</t>
  </si>
  <si>
    <t>Tecnológico Nacional de México, Mexico City, Mexico</t>
  </si>
  <si>
    <t>García-Santillán, A.</t>
  </si>
  <si>
    <t>Cherkas Global University, Washington, D.C., United States</t>
  </si>
  <si>
    <t>Molchanova, V.S.</t>
  </si>
  <si>
    <t>Volgograd State University, Volgograd, Volgograd Oblast, Russian Federation</t>
  </si>
  <si>
    <t>2-s2.0-85207681575</t>
  </si>
  <si>
    <t>Department of Management, School of Management Sciences, Varanasi, India</t>
  </si>
  <si>
    <t>The social ledger: qualitatively decoding interaction-driven investment decisions among Indian investors and fund managers</t>
  </si>
  <si>
    <t>Chakraborty, A.</t>
  </si>
  <si>
    <t>Department of Management Studies, Institute of Management Studies, Varanasi, UP, India</t>
  </si>
  <si>
    <t>2-s2.0-85204696106</t>
  </si>
  <si>
    <t>Bhatia, R.</t>
  </si>
  <si>
    <t>Department of Management, Birla Institute of Technology and Science, Pilani, Pilani, RJ, India</t>
  </si>
  <si>
    <t>Role of policyholders’ beliefs in life insurance lapses: a model building approach</t>
  </si>
  <si>
    <t>2-s2.0-85202912741</t>
  </si>
  <si>
    <t>Hussain, S.</t>
  </si>
  <si>
    <t>School of Business, University of Jammu, Jammu, JK, India</t>
  </si>
  <si>
    <t>Determinants inhibiting digital payment system adoption: an Indian perspective</t>
  </si>
  <si>
    <t>Bhaderwah Campus, University of Jammu, Jammu, JK, India</t>
  </si>
  <si>
    <t>2-s2.0-105004278953</t>
  </si>
  <si>
    <t>Sun, J.K.</t>
  </si>
  <si>
    <t>Kansas YLink Program at Blue Valley, Overland Park, KS, United States</t>
  </si>
  <si>
    <t>Powering innovation through sustainability: exploring the effects of firm ESG performance on innovation volume and value</t>
  </si>
  <si>
    <t>Zhang, D.</t>
  </si>
  <si>
    <t>Economics and Informatics, Universität Zürich, Zurich, ZH, Switzerland</t>
  </si>
  <si>
    <t>2-s2.0-105010194869</t>
  </si>
  <si>
    <t>Luan, X.</t>
  </si>
  <si>
    <t>Department of Urban and Regional Planning, Peking University, Beijing, China</t>
  </si>
  <si>
    <t>Review on study of the effect of financial development on regional economic development from the perspective of geography; 地理学视角下金融发展对区域经济发展影响的研究评述及展望</t>
  </si>
  <si>
    <t>Jin, W.</t>
  </si>
  <si>
    <t>Ningbo University, Ningbo, Zhejiang, China</t>
  </si>
  <si>
    <t>2-s2.0-105004014125</t>
  </si>
  <si>
    <t>Okello Candiya Bongomin, G.</t>
  </si>
  <si>
    <t>Faculty of Graduate Studies &amp; Research, Makerere University Business School, Kampala, Uganda</t>
  </si>
  <si>
    <t>Toward increasing financial inclusion and sustainability of indigenous microenterprises in Africa in the presence of financial literacy</t>
  </si>
  <si>
    <t>Chrysostome, E.</t>
  </si>
  <si>
    <t>Ivey Business School, London, ON, Canada</t>
  </si>
  <si>
    <t>Nkongolo-Bakenda, J.M.</t>
  </si>
  <si>
    <t>Faculty of Business Administration, University of Regina, Regina, SK, Canada</t>
  </si>
  <si>
    <t>Yourougou, P.</t>
  </si>
  <si>
    <t>Institut National Polytechnique Félix Houphouet-Boigny, Abidjan, Cote d'Ivoire</t>
  </si>
  <si>
    <t>Cote d'Ivoire</t>
  </si>
  <si>
    <t>2-s2.0-105014099142</t>
  </si>
  <si>
    <t>Tarazona-Romero, B.E.</t>
  </si>
  <si>
    <t>Research Group in Energy, Automation and Control Systems (GISEAC), Bucaramanga, Colombia</t>
  </si>
  <si>
    <t>A semi-systematic review and bibliometric analysis of life cycle assessment in solar desalination technologies (2004–2024)</t>
  </si>
  <si>
    <t>Meneses-Jácome, A.</t>
  </si>
  <si>
    <t>Biotechnology and Environment Group, Universidad Autónoma de Bucaramanga, Bucaramanga, Colombia</t>
  </si>
  <si>
    <t>Muñoz-Maldonado, Y.A.</t>
  </si>
  <si>
    <t>Dpto. de Ingeniería Energética, Universidad del Pais Vasco, Leioa, Biscay, Spain</t>
  </si>
  <si>
    <t>2-s2.0-105012681462</t>
  </si>
  <si>
    <t>Structural equation modelling approach to the linkage of financial attitude, financial behavior, and financial knowledge towards digital financial literacy</t>
  </si>
  <si>
    <t>Kathuria, A.</t>
  </si>
  <si>
    <t>University of the People, McDonough, GA, United States</t>
  </si>
  <si>
    <t>2-s2.0-105012677513</t>
  </si>
  <si>
    <t>Jain, K.</t>
  </si>
  <si>
    <t>Sri Balaji University, Pune (SBUP), Pune, MH, India</t>
  </si>
  <si>
    <t>Impact of rising interest rates and inflation on financial behavior: An insight through structural equation modelling approach</t>
  </si>
  <si>
    <t>Anjaly, B.</t>
  </si>
  <si>
    <t>SGI's Food and Agri Business School, India</t>
  </si>
  <si>
    <t>Mohanty, S.P.</t>
  </si>
  <si>
    <t>2-s2.0-105009830429</t>
  </si>
  <si>
    <t>Utami, A.S.</t>
  </si>
  <si>
    <t>Department of Industrial Engineering, Universitas Muhammadiyah Cirebon, Cirebon, West Java, Indonesia</t>
  </si>
  <si>
    <t>Enhancement of sustainable coastal management through financial literacy and capacity building in Ambulu Mangrove ecotourism village</t>
  </si>
  <si>
    <t>Johan, J.</t>
  </si>
  <si>
    <t>Communication Sciences Department, Universitas Muhammadiyah Cirebon, Cirebon, West Java, Indonesia</t>
  </si>
  <si>
    <t>2-s2.0-105009768372</t>
  </si>
  <si>
    <t>Slamet, A.</t>
  </si>
  <si>
    <t>Department of Biology Education, Universitas Muhammadiyah Buton, Baubau, Southeast Sulawesi, Indonesia</t>
  </si>
  <si>
    <t>Enhancing financial literacy and citizenship as pillars of social and economic sustainability in Baubau city</t>
  </si>
  <si>
    <t>Salam, S.</t>
  </si>
  <si>
    <t>Law Department Magister Program, Universitas Muhammadiyah Buton, Baubau, Southeast Sulawesi, Indonesia</t>
  </si>
  <si>
    <t>Hasyim, B.</t>
  </si>
  <si>
    <t>Law Departemen, Universitas Muhammadiyah Buton, Baubau, Southeast Sulawesi, Indonesia</t>
  </si>
  <si>
    <t>2-s2.0-105004470861</t>
  </si>
  <si>
    <t>Sengupta, S.</t>
  </si>
  <si>
    <t>Department of Marketing, Institute of Management Technology, Ghaziabad, Ghaziabad, UP, India</t>
  </si>
  <si>
    <t>Unveiling barriers and opportunities for LGBTQIA+ customer’s financial well-being</t>
  </si>
  <si>
    <t>Mundi, H.S.</t>
  </si>
  <si>
    <t>Department of Finance, Institute of Management Technology, Ghaziabad, Ghaziabad, UP, India</t>
  </si>
  <si>
    <t>2-s2.0-105008968816</t>
  </si>
  <si>
    <t>Suaidi, S.</t>
  </si>
  <si>
    <t>Universitas Islam Negeri Madura, Pamekasan, East Java, Indonesia</t>
  </si>
  <si>
    <t>Harmonisation Between DSN-MUI Fatwas and OJK Regulations: Towards an Innovative and Inclusive Sharia-Compliant Fintech Ecosystem in Indonesia</t>
  </si>
  <si>
    <t>Mun'im, Z.</t>
  </si>
  <si>
    <t>Universitas KH. Mukhtar Syafaat Blokagung Banyuwangi, Banyuwangi, Indonesia</t>
  </si>
  <si>
    <t>Astuti, S.D.</t>
  </si>
  <si>
    <t>Institut Agama Islam Negeri Syaikh Abdurrahman Siddik Bangka Belitung, Belitung, Indonesia</t>
  </si>
  <si>
    <t>Riyadi, I.</t>
  </si>
  <si>
    <t>Universitas Islam Negeri Raden Fatah Palembang, Palembang, Sumatera Selatan, Indonesia</t>
  </si>
  <si>
    <t>Khabibah, S.</t>
  </si>
  <si>
    <t>Institut Agama Islam Sunan Giri Ponorogo, Ponorogo, Indonesia</t>
  </si>
  <si>
    <t>Huda, N.</t>
  </si>
  <si>
    <t>Universitas Annuqayah Sumenep, Indonesia</t>
  </si>
  <si>
    <t>2-s2.0-105003254388</t>
  </si>
  <si>
    <t>Financially literate consumers and their credit portfolios: longitudinal evidence from PSID data</t>
  </si>
  <si>
    <t>Faculty of Administration and Social Sciences, WSEI University, Lublin, LU, Poland</t>
  </si>
  <si>
    <t>2-s2.0-105002440832</t>
  </si>
  <si>
    <t>Prakitsuwan, P.</t>
  </si>
  <si>
    <t>College of Management Mahidol University, Bangkok, Thailand</t>
  </si>
  <si>
    <t>Causes and consequences of financial literacy: insights from the life course paradigm in the United States</t>
  </si>
  <si>
    <t>Mathur, A.</t>
  </si>
  <si>
    <t>Department of Marketing, Frank G. Zarb School of Business, Hempstead, NY, United States</t>
  </si>
  <si>
    <t>2-s2.0-105001516293</t>
  </si>
  <si>
    <t>Islam, K.J.</t>
  </si>
  <si>
    <t>University of British Columbia Okanagan, Kelowna, BC, Canada</t>
  </si>
  <si>
    <t>From balances to behaviors: insights into credit card repayment patterns among Canadian households</t>
  </si>
  <si>
    <t>2-s2.0-105000817988</t>
  </si>
  <si>
    <t>Broihanne, M.-H.</t>
  </si>
  <si>
    <t>Laboratoire de Recherche en Gestion et Economie (LaRGE), Strasbourg, Grand Est, France</t>
  </si>
  <si>
    <t>Intra-household self-confidence in subjective financial knowledge</t>
  </si>
  <si>
    <t>2-s2.0-85205908215</t>
  </si>
  <si>
    <t>Young, J.H.</t>
  </si>
  <si>
    <t>Clark Atlanta University, Atlanta, GA, United States</t>
  </si>
  <si>
    <t>The intermix of affect, perception and familism in African American financial well-being</t>
  </si>
  <si>
    <t>2-s2.0-85203515054</t>
  </si>
  <si>
    <t>AlSuwaidi, R.</t>
  </si>
  <si>
    <t>Management Department, Abu Dhabi University, Abu Dhabi, United Arab Emirates</t>
  </si>
  <si>
    <t>Determinants of financial well-being for emerging adults: the moderating effect of financial risk tolerance</t>
  </si>
  <si>
    <t>Zamberi Bin Ahmad, S.Z.</t>
  </si>
  <si>
    <t>University of Dubai, Dubai, United Arab Emirates</t>
  </si>
  <si>
    <t>Khalid, K.</t>
  </si>
  <si>
    <t>School of Management, Canadian University Dubai, Dubai, United Arab Emirates</t>
  </si>
  <si>
    <t>2-s2.0-105006780960</t>
  </si>
  <si>
    <t>Hansen, T.</t>
  </si>
  <si>
    <t>Department of Marketing, Copenhagen Business School, Frederiksberg, Hovedstaden, Denmark</t>
  </si>
  <si>
    <t>Understanding risky borrowing tendencies in young adults</t>
  </si>
  <si>
    <t>2-s2.0-105005854816</t>
  </si>
  <si>
    <t>Ang, C.-S.</t>
  </si>
  <si>
    <t>Lee Kong Chian School of Medicine, Singapore City, Singapore</t>
  </si>
  <si>
    <t>How conscientiousness mitigates impulse buying tendencies among university students: a moderated mediation analysis</t>
  </si>
  <si>
    <t>2-s2.0-85199999891</t>
  </si>
  <si>
    <t>Lv, Y.</t>
  </si>
  <si>
    <t>Carbon reduction effect of digital finance in China: based on household micro data and input-output model</t>
  </si>
  <si>
    <t>2-s2.0-105008008909</t>
  </si>
  <si>
    <t>Elgeka, H.W.S.</t>
  </si>
  <si>
    <t>Faculty of Psychology, Universitas Surabaya, Surabaya, East Java, Indonesia</t>
  </si>
  <si>
    <t>Driving Luxury Purchases: The Impact of Materialism and Money Attitudes on Conspicuous Consumption in Indonesia's Culture</t>
  </si>
  <si>
    <t>2-s2.0-105007986739</t>
  </si>
  <si>
    <t>Riyani, Y.</t>
  </si>
  <si>
    <t>Politeknik Negeri Pontianak, Pontianak, West Kalimantan, Indonesia</t>
  </si>
  <si>
    <t>Analysis of Financial Literacy Levels in Generations Baby Boomers, X, Y, and Z Small Traders</t>
  </si>
  <si>
    <t>Mardiah, K.</t>
  </si>
  <si>
    <t>Universitas Mercu Buana, West Jakarta, Java, Indonesia</t>
  </si>
  <si>
    <t>2-s2.0-85169595143</t>
  </si>
  <si>
    <t>Ghosh, R.</t>
  </si>
  <si>
    <t>Department of Accounting and Information Systems, Bangladesh University of Professionals, Dhaka, Dhaka, Bangladesh</t>
  </si>
  <si>
    <t>As investors sow, can they reap? Examining the moderating effect of investment opportunity on the relationship between financial literacy and investment decision</t>
  </si>
  <si>
    <t>2-s2.0-105010549295</t>
  </si>
  <si>
    <t>Agarwal, M.</t>
  </si>
  <si>
    <t>B.K. School of Professional and Management Studies, University of Gujrat, Gujarat, GJ, India</t>
  </si>
  <si>
    <t>Financial literacy for inclusive budgeting analysing digital narratives and public engagement with India's green transition policies</t>
  </si>
  <si>
    <t>2-s2.0-105008401849</t>
  </si>
  <si>
    <t>Gautam, A.</t>
  </si>
  <si>
    <t>Jaipur School of Business, JECRC University, Jaipur, RJ, India</t>
  </si>
  <si>
    <t>Analysis the factors influencing investment decision for crypto currency: An empirical study</t>
  </si>
  <si>
    <t>Agarwal, K.K.</t>
  </si>
  <si>
    <t>Chandigarh School of Business, Chandigarh Group of Colleges Jhanjeri, Mohali, PB, India</t>
  </si>
  <si>
    <t>Laljani, J.</t>
  </si>
  <si>
    <t>Department of Management Studies, Marwadi University, Rajkot, GJ, India</t>
  </si>
  <si>
    <t>2-s2.0-105008004378</t>
  </si>
  <si>
    <t>Popoola, T.</t>
  </si>
  <si>
    <t>Pan-Atlantic University, Lekki, Lagos, Nigeria</t>
  </si>
  <si>
    <t>Scoping Review of the Impact of Financial Literacy Empowerment on the Growth of Female Entrepreneurship in Nigeria</t>
  </si>
  <si>
    <t>2-s2.0-105007998933</t>
  </si>
  <si>
    <t>Purwoto, L.</t>
  </si>
  <si>
    <t>Study Program of Master in Management, Universitas Sanata Dharma, Yogyakarta, Indonesia</t>
  </si>
  <si>
    <t>Digital Financial Literacy and Entrepreneurial Resilience of Women Entrepreneurs: A Moderated Model of Overconfidence</t>
  </si>
  <si>
    <t>Rahmawati, C.H.T.</t>
  </si>
  <si>
    <t>Management Study Program, Universitas Sanata Dharma, Yogyakarta, Indonesia</t>
  </si>
  <si>
    <t>Rahayu, T.</t>
  </si>
  <si>
    <t>Study Program of Accounting, Universitas Sanata Dharma, Yogyakarta, Indonesia</t>
  </si>
  <si>
    <t>2-s2.0-85218016151</t>
  </si>
  <si>
    <t>da Cunha Duarte, P.</t>
  </si>
  <si>
    <t>School of Law, Fundacao Getulio Vargas, Rio de Janeiro, RJ, Brazil</t>
  </si>
  <si>
    <t>Digital financial inclusion and women: a case study of Pix, the Brazilian instant payment system</t>
  </si>
  <si>
    <t>2-s2.0-85218014793</t>
  </si>
  <si>
    <t>Investment scams: the effect of bias-induced gullibility on victimization propensity</t>
  </si>
  <si>
    <t>2-s2.0-85217003766</t>
  </si>
  <si>
    <t>Cano, A.</t>
  </si>
  <si>
    <t>in Agricultural Economics, Justus-Liebig-Universität Gießen, Giessen, Hessen, Germany</t>
  </si>
  <si>
    <t>The role of financial literacy in climate mitigation: The case of central Colombia</t>
  </si>
  <si>
    <t>Castro-Campos, B.</t>
  </si>
  <si>
    <t>Institute of Agricultural Policy and Market Research, Justus-Liebig-Universität Gießen, Giessen, Hessen, Germany</t>
  </si>
  <si>
    <t>2-s2.0-85216371498</t>
  </si>
  <si>
    <t>Twyford, E.</t>
  </si>
  <si>
    <t>162</t>
  </si>
  <si>
    <t>University of Wollongong, Wollongong, NSW, Australia</t>
  </si>
  <si>
    <t>Financial gaslighting: The financialisation of care in later life</t>
  </si>
  <si>
    <t>Rowe, R.</t>
  </si>
  <si>
    <t>91</t>
  </si>
  <si>
    <t>UNSW Sydney, Sydney, NSW, Australia</t>
  </si>
  <si>
    <t>Andrew, J.</t>
  </si>
  <si>
    <t>160</t>
  </si>
  <si>
    <t>The University of Sydney, Sydney, NSW, Australia</t>
  </si>
  <si>
    <t>2-s2.0-85215550634</t>
  </si>
  <si>
    <t>Nocito, S.</t>
  </si>
  <si>
    <t>Department of Social and Economic Sciences, Sapienza Università di Roma, Rome, RM, Italy</t>
  </si>
  <si>
    <t>Inter-institutional cooperation and migrants' financial education: An Italian case study</t>
  </si>
  <si>
    <t>Venturini, A.</t>
  </si>
  <si>
    <t>2-s2.0-85214924597</t>
  </si>
  <si>
    <t>Usman, B.</t>
  </si>
  <si>
    <t>Faculty of Economics and Business, Universitas Bengkulu, Bengkulu, Bengkulu, Indonesia</t>
  </si>
  <si>
    <t>Digital payment adoption: A revisit on the theory of planned behavior among the young generation</t>
  </si>
  <si>
    <t>Rianto, H.</t>
  </si>
  <si>
    <t>Faculty of Management Science, Silpakorn University, Nakhon Pathom, Nakhon Pathom, Thailand</t>
  </si>
  <si>
    <t>2-s2.0-85214020681</t>
  </si>
  <si>
    <t>Lupez, E.L.</t>
  </si>
  <si>
    <t>Boston University Chobanian &amp; Avedisian School of Medicine, Boston, MA, United States</t>
  </si>
  <si>
    <t>Cross-Sectional Evaluation of State-Level Protections, Medical Debt, and Deferred Care Among Sexual and Gender Minority People</t>
  </si>
  <si>
    <t>Woolhandler, S.</t>
  </si>
  <si>
    <t>Harvard Medical School, Boston, MA, United States</t>
  </si>
  <si>
    <t>Himmelstein, D.U.</t>
  </si>
  <si>
    <t>The City University of New York, New York, NY, United States</t>
  </si>
  <si>
    <t>Dickman, S.</t>
  </si>
  <si>
    <t>Planned Parenthood of Montana, Billings, MT, United States</t>
  </si>
  <si>
    <t>Schrier, E.</t>
  </si>
  <si>
    <t>Azaroff, L.S.</t>
  </si>
  <si>
    <t>Edward M. Kennedy Community Health Center, Worcester, MA, United States</t>
  </si>
  <si>
    <t>Cai, C.</t>
  </si>
  <si>
    <t>Brigham and Women's Hospital, Boston, MA, United States</t>
  </si>
  <si>
    <t>2-s2.0-85213991916</t>
  </si>
  <si>
    <t>Sarma, M.</t>
  </si>
  <si>
    <t>Centre for International Trade and Development, Jawaharlal Nehru University, New Delhi, DL, India</t>
  </si>
  <si>
    <t>Financial digitalization in India</t>
  </si>
  <si>
    <t>2-s2.0-85213941235</t>
  </si>
  <si>
    <t>Practicing Money Management Makes Things Better: Healthy Financial Behaviors Attenuates Associations among Insecure Attachment, Economic Abuse Victimization, and Hopelessness</t>
  </si>
  <si>
    <t>Khan, M.A.</t>
  </si>
  <si>
    <t>Department of Data Sciences, Bryn Mawr College, Bryn Mawr, PA, United States</t>
  </si>
  <si>
    <t>2-s2.0-85212311984</t>
  </si>
  <si>
    <t>Zhu, A.Y.F.</t>
  </si>
  <si>
    <t>Department of Social Sciences and Policy Studies, The Education University of Hong Kong, Hong Kong, Hong Kong</t>
  </si>
  <si>
    <t>Unlocking financial literacy with machine learning: A critical step to advance personal finance research and practice</t>
  </si>
  <si>
    <t>2-s2.0-85208017986</t>
  </si>
  <si>
    <t>Javed, F.</t>
  </si>
  <si>
    <t>Department of Orthodontics and Dentofacial Orthopedics, Eastman Institute for Oral Health, Rochester, NY, United States</t>
  </si>
  <si>
    <t>“Expensive Sisters”</t>
  </si>
  <si>
    <t>Ahmed, Z.U.</t>
  </si>
  <si>
    <t>Department of Community Dentistry and Oral Disease Prevention, Eastman Institute for Oral Health, Rochester, NY, United States</t>
  </si>
  <si>
    <t>2-s2.0-85203298918</t>
  </si>
  <si>
    <t>Digital Financial Inclusion and Diversity of Household Financial Asset Allocation: Evidence From China</t>
  </si>
  <si>
    <t>2-s2.0-85201604839</t>
  </si>
  <si>
    <t>Martino, R.</t>
  </si>
  <si>
    <t>Department of Mathematics and Physics, Università degli Studi della Campania Luigi Vanvitelli, Naples, NA, Italy</t>
  </si>
  <si>
    <t>Discrete Choquet integral aggregation applied to intertemporal choices: financial literacy components and gender in anomalies and uncertainty aversion</t>
  </si>
  <si>
    <t>Torrecillas, M.J.M.</t>
  </si>
  <si>
    <t>Department of Economics and Business, Universidad de Almería, Almeria, Almeria, Spain</t>
  </si>
  <si>
    <t>2-s2.0-85196054690</t>
  </si>
  <si>
    <t>You, S.</t>
  </si>
  <si>
    <t>104</t>
  </si>
  <si>
    <t>377</t>
  </si>
  <si>
    <t>Department of Economics, The University of Sheffield, Sheffield, South Yorkshire, United Kingdom</t>
  </si>
  <si>
    <t>Financial services in China: Why not choose joint-stock commercial banks?</t>
  </si>
  <si>
    <t>443</t>
  </si>
  <si>
    <t>School of Finance, Capital University of EcoNomics and Business, Beijing, China</t>
  </si>
  <si>
    <t>2-s2.0-85195212183</t>
  </si>
  <si>
    <t>Madeira, C.</t>
  </si>
  <si>
    <t>45</t>
  </si>
  <si>
    <t>Bank for International Settlements, Basel, BS, Switzerland</t>
  </si>
  <si>
    <t>Indebtedness and labor risk sorting across consumer lender types in Chile</t>
  </si>
  <si>
    <t>2-s2.0-85192235797</t>
  </si>
  <si>
    <t>Wiley, K.</t>
  </si>
  <si>
    <t>58</t>
  </si>
  <si>
    <t>Department of Sociology, The University of Texas at Austin, Austin, TX, United States</t>
  </si>
  <si>
    <t>‘This is How you Will Make It’: Mothers, Othermothers, and Black Women’s Family Financial Socialization</t>
  </si>
  <si>
    <t>2-s2.0-85182623710</t>
  </si>
  <si>
    <t>Weiss-Cohen, L.</t>
  </si>
  <si>
    <t>University of Nottingham, Nottingham, Nottinghamshire, United Kingdom</t>
  </si>
  <si>
    <t>When Vegas Comes to Wall Street: Associations Between Stock Price Volatility and Trading Frequency Amongst Gamblers</t>
  </si>
  <si>
    <t>Newall, P.</t>
  </si>
  <si>
    <t>Bart, Y.</t>
  </si>
  <si>
    <t>Northeastern University, Boston, MA, United States</t>
  </si>
  <si>
    <t>Zloteanu, M.</t>
  </si>
  <si>
    <t>244</t>
  </si>
  <si>
    <t>Kingston University, Kingston Upon Thames, Surrey, United Kingdom</t>
  </si>
  <si>
    <t>Peacey, M.</t>
  </si>
  <si>
    <t>75</t>
  </si>
  <si>
    <t>University of Leeds, Leeds, West Yorkshire, United Kingdom</t>
  </si>
  <si>
    <t>2-s2.0-105021135070</t>
  </si>
  <si>
    <t>Haque, M.I.</t>
  </si>
  <si>
    <t>Department of Economics, Aligarh Muslim University, Aligarh, UP, India</t>
  </si>
  <si>
    <t>UPI and financial inclusion in rural India: A case study</t>
  </si>
  <si>
    <t>2-s2.0-105019172571</t>
  </si>
  <si>
    <t>Delhi Technological University, New Delhi, India</t>
  </si>
  <si>
    <t>How financial development shapes globalization's impact on income inequality in Asia?</t>
  </si>
  <si>
    <t>2-s2.0-105015984550</t>
  </si>
  <si>
    <t>Musnadi, S.</t>
  </si>
  <si>
    <t>Department of Management, Universitas Syiah Kuala, Banda Aceh, Aceh, Indonesia</t>
  </si>
  <si>
    <t>Enhancing Financial Literacy through Fintech: A Study on Aceh's Millennials with Gender and Education as Moderators</t>
  </si>
  <si>
    <t>Sofyan</t>
  </si>
  <si>
    <t>Department of Accounting, Universitas Syiah Kuala, Banda Aceh, Aceh, Indonesia</t>
  </si>
  <si>
    <t>Zuraida</t>
  </si>
  <si>
    <t>Department of Economics, Universitas Syiah Kuala, Banda Aceh, Aceh, Indonesia</t>
  </si>
  <si>
    <t>2-s2.0-105015565402</t>
  </si>
  <si>
    <t>Dingankar, S.</t>
  </si>
  <si>
    <t>Institute of Management and Entrepreneurship Development, Pune, Pune, MH, India</t>
  </si>
  <si>
    <t>Synthesizing Best Practice Frameworks for Enhancing Financial Literacy Support in Microenterprise Lending</t>
  </si>
  <si>
    <t>Dixit, R.</t>
  </si>
  <si>
    <t>Bharati Vidyapeeth (Deemed to be University), Pune, MH, India</t>
  </si>
  <si>
    <t>Jadhav, K.D.</t>
  </si>
  <si>
    <t>Department: Lifelong Learning and Extension, University of Mumbai, Mumbai, MH, India</t>
  </si>
  <si>
    <t>Bathla, G.</t>
  </si>
  <si>
    <t>CT University, Ludhiana, PB, India</t>
  </si>
  <si>
    <t>Rane, M.E.</t>
  </si>
  <si>
    <t>Department of Electronics and Telecommunication Engineering, Vishwakarma Institute of Technology, Pune, MH, India</t>
  </si>
  <si>
    <t>2-s2.0-105015433461</t>
  </si>
  <si>
    <t>Verma, A.</t>
  </si>
  <si>
    <t>Department of Journalism and Mass Communication, Manipal University Jaipur, Jaipur, RJ, India</t>
  </si>
  <si>
    <t>Unpacking Trust-Building Mechanisms in Financial Literacy Initiatives for Urban Micro Enterprises</t>
  </si>
  <si>
    <t>Divakaran, P.</t>
  </si>
  <si>
    <t>Himalayan University, Itanagar, AR, India</t>
  </si>
  <si>
    <t>Alvi, S.A.M.</t>
  </si>
  <si>
    <t>Department of Finance, Saudi Electronic University, Riyadh, Riyad, Saudi Arabia</t>
  </si>
  <si>
    <t>Tandon, N.</t>
  </si>
  <si>
    <t>School of Engineering and Technology, CT University, Ludhiana, PB, India</t>
  </si>
  <si>
    <t>Murth, D.N.</t>
  </si>
  <si>
    <t>Prin. L. N. Welingkar Institute of Management Development &amp; Research, Bengaluru, Bengaluru, KA, India</t>
  </si>
  <si>
    <t>Bhole, M.K.</t>
  </si>
  <si>
    <t>Department of Instrumentation Engineering, Bharati Vidyapeeth’s College of Engineering, Navi Mumbai, Navi Mumbai, MH, India</t>
  </si>
  <si>
    <t>2-s2.0-105014643544</t>
  </si>
  <si>
    <t>Anggono, n.</t>
  </si>
  <si>
    <t>Faculty of Social and Political Science, Medan, North Sumatera, Indonesia</t>
  </si>
  <si>
    <t>Using the Flipped Classroom as a Teaching Model to Enhance Financial Literacy</t>
  </si>
  <si>
    <t>Herliani, R.</t>
  </si>
  <si>
    <t>Universitas Negeri Medan, Medan, North Sumatra, Indonesia</t>
  </si>
  <si>
    <t>Nasution, S.A.</t>
  </si>
  <si>
    <t>Universitas Prima Indonesia, Medan, North Sumatra, Indonesia</t>
  </si>
  <si>
    <t>Teng, S.H.</t>
  </si>
  <si>
    <t>Department of Curriculum and Instruction, Thaksin University, Songkla, Thailand</t>
  </si>
  <si>
    <t>2-s2.0-105013794341</t>
  </si>
  <si>
    <t>San Martín, E.S.</t>
  </si>
  <si>
    <t>Núcleo Milenio sobre Movilidad Intergeneracional: del Modelamiento a la Política Pública, Santiago, RM, Chile</t>
  </si>
  <si>
    <t>A statistical methodology for assessing the impact of the Financial Inclusion 90 Program under limited compliance</t>
  </si>
  <si>
    <t>Graell, M.S.</t>
  </si>
  <si>
    <t>Faculty of Mathematics, Pontificia Universidad Católica de Chile, Santiago, RM, Chile</t>
  </si>
  <si>
    <t>Maldonado, C.</t>
  </si>
  <si>
    <t>Université Catholique de Louvain, Louvain-la-Neuve, WBR, Belgium</t>
  </si>
  <si>
    <t>Borquez, M.</t>
  </si>
  <si>
    <t>Gerencia de Sostenibilidad, Caja de Compensación Los Andes, Santiago, Chile</t>
  </si>
  <si>
    <t>Canales, I.</t>
  </si>
  <si>
    <t>Subgerencia de Clientes, Caja de Compensación Los Andes, Santiago, Chile</t>
  </si>
  <si>
    <t>2-s2.0-105013514185</t>
  </si>
  <si>
    <t>Yadav, A.</t>
  </si>
  <si>
    <t>Department of Commerce, Hansraj College, New Delhi, India</t>
  </si>
  <si>
    <t>Construction of a New Index of Financial Inclusion</t>
  </si>
  <si>
    <t>Hazarika, I.K.</t>
  </si>
  <si>
    <t>Department of Economics, Delhi School of Economics, New Delhi, India</t>
  </si>
  <si>
    <t>2-s2.0-105012576421</t>
  </si>
  <si>
    <t>Raj, A.</t>
  </si>
  <si>
    <t>Department of Economic Studies and Policy, Central University of South Bihar, Gaya, BR, India</t>
  </si>
  <si>
    <t>EMPOWERING FINANCIAL WELL-BEING THROUGH FINANCIAL LITERACY: A COMPARATIVE ANALYSIS OF WELFARE RECIPIENTS AND NON-RECIPIENTS IN GAYA DISTRICT, BIHAR; WZMACNIANIE DOBROBYTU FINANSOWEGO POPRZEZ UMIEJĘTNOŚCI FINANSOWE: ANALIZA PORÓWNAWCZA OSÓB KORZYSTAJĄCYCH I NIEKORZYSTAJĄCYCH Z POMOCY SPOŁECZNEJ W DYSTRYKCIE GAYA W STANIE BIHAR</t>
  </si>
  <si>
    <t>Nayak, S.K.</t>
  </si>
  <si>
    <t>Department of Economics, Central University of Odisha, Sunabeda, OR, India</t>
  </si>
  <si>
    <t>2-s2.0-105010084929</t>
  </si>
  <si>
    <t>Azmi, A.N.</t>
  </si>
  <si>
    <t>Faculty of Information Science and Technology, Universiti Kebangsaan Malaysia, Bangi, Selangor, Malaysia</t>
  </si>
  <si>
    <t>Mining Association Rules to Determine the Overspending Behavior Among Low Income Households in Malaysia; Petua Persatuan Perlombongan untuk Menentukan Tingkah Laku Berbelanja Terlebih dalam Kalangan Isi Rumah Berpendapatan Rendah di Malaysia</t>
  </si>
  <si>
    <t>2-s2.0-105010006695</t>
  </si>
  <si>
    <t>Yusfiarto, R.</t>
  </si>
  <si>
    <t>Universitas Islam Negeri Sunan Kalijaga, Yogyakarta, Yogyakarta, Indonesia</t>
  </si>
  <si>
    <t>SHAPING ENTREPRENEURIAL PERFORMANCE IN SMALL BUSINESS SECTORS: DOES ISLAMIC FINANCIAL INSTITUTIONS’ SUPPORT MATTER?</t>
  </si>
  <si>
    <t>Abdeljawad, I.</t>
  </si>
  <si>
    <t>Faculty of Business and Communication, An-Najah National University, Nablus, Nablus, Palestine</t>
  </si>
  <si>
    <t>Palestine</t>
  </si>
  <si>
    <t>Syarifah, L.</t>
  </si>
  <si>
    <t>International Islamic University Malaysia, Institute of Islamic Banking and Finance, Kuala Lumpur, Malaysia</t>
  </si>
  <si>
    <t>2-s2.0-105009608050</t>
  </si>
  <si>
    <t>Al Munawaroh, F.</t>
  </si>
  <si>
    <t>Department of Accounting, Bina Nusantara University, Jakarta, Indonesia</t>
  </si>
  <si>
    <t>THE ROLE OF DIGITAL PAYMENT ADOPTION IN MEDIATING THE EFFECT OF FINANCIAL LITERACY, PERFORMANCE EXPECTANCY, EFFORT EXPECTANCY, AND DIGITAL LITERACY ON SMES PERFORMANCE</t>
  </si>
  <si>
    <t>2-s2.0-105009335041</t>
  </si>
  <si>
    <t>Haviv, N.</t>
  </si>
  <si>
    <t>Department of Law, John Jay College of Criminal Justice, New York, NY, United States</t>
  </si>
  <si>
    <t>Exploring the Effectiveness of Diversion Programs for Women Involved in Commercial Sex: A Comparison of Sex-Trafficked and Non-Trafficked Individuals</t>
  </si>
  <si>
    <t>Roe-Sepowitz, D.</t>
  </si>
  <si>
    <t>179</t>
  </si>
  <si>
    <t>Arizona State University Downtown Phoenix Campus, Phoenix, AZ, United States</t>
  </si>
  <si>
    <t>2-s2.0-105009315160</t>
  </si>
  <si>
    <t>Moolman, J.</t>
  </si>
  <si>
    <t>Department of Management Accounting, University of South Africa, Pretoria, Gauteng, South Africa</t>
  </si>
  <si>
    <t>Qualitatively Pre-Testing a Tailored Financial Literacy Measurement Instrument for Professional Athletes</t>
  </si>
  <si>
    <t>2-s2.0-105009312961</t>
  </si>
  <si>
    <t>Agarwal, A.</t>
  </si>
  <si>
    <t>Department of Economics and Finance, Birla Institute of Technology and Science, Pilani, Pilani, RJ, India</t>
  </si>
  <si>
    <t>Financially Savvy or Swayed by Biases? The Impact of Financial Literacy on Investment Decisions: A Study on Indian Retail Investors</t>
  </si>
  <si>
    <t>Rao, N.V.M.</t>
  </si>
  <si>
    <t>2-s2.0-105009311012</t>
  </si>
  <si>
    <t>Kraiwanit, T.</t>
  </si>
  <si>
    <t>Pathumthani University, Pathum Thani, Pathum Thani, Thailand</t>
  </si>
  <si>
    <t>Digital Asset Adoption in Inheritance Planning: Evidence from Thailand</t>
  </si>
  <si>
    <t>2-s2.0-105009300414</t>
  </si>
  <si>
    <t>Das, V.</t>
  </si>
  <si>
    <t>Department of Family and Consumer Studies, University of Utah, College of Social and Behavioral Science, Salt Lake City, UT, United States</t>
  </si>
  <si>
    <t>Financial Literacy and Financial Well-Being Amid Varying Economic Conditions: Evidence from the Survey of Household Economics and Decisionmaking 2017–2022</t>
  </si>
  <si>
    <t>2-s2.0-105009289895</t>
  </si>
  <si>
    <t>Wiersma, J.T.E.</t>
  </si>
  <si>
    <t>The Central Bank of Curaçao and Sint Maarten, Willemstad, Curaçao</t>
  </si>
  <si>
    <t>Curaçao</t>
  </si>
  <si>
    <t>Skating on Thin Ice: New Evidence on Financial Fragility</t>
  </si>
  <si>
    <t>Alessie, R.J.M.</t>
  </si>
  <si>
    <t>Kalwij, A.S.</t>
  </si>
  <si>
    <t>Lusardi, A.</t>
  </si>
  <si>
    <t>Stanford Graduate School of Business, Stanford, CA, United States</t>
  </si>
  <si>
    <t>van Rooij, M.C.J.</t>
  </si>
  <si>
    <t>Economic Policy &amp; Research Department, De Nederlandsche Bank, Amsterdam, Netherlands</t>
  </si>
  <si>
    <t>2-s2.0-105009281256</t>
  </si>
  <si>
    <t>Porto, N.</t>
  </si>
  <si>
    <t>University of Rhode Island, Kingston, RI, United States</t>
  </si>
  <si>
    <t>Household Financial Wellbeing During the COVID-19 Pandemic: An Instrumental Variable Approach</t>
  </si>
  <si>
    <t>Mottola, G.R.</t>
  </si>
  <si>
    <t>FINRA Investor Education Foundation, Washington, D.C., DC, United States</t>
  </si>
  <si>
    <t>2-s2.0-105009022359</t>
  </si>
  <si>
    <t>Pattnaik, S.</t>
  </si>
  <si>
    <t>Department of Commerce, Kalinga Institute of Industrial Technology, Bhubaneswar, Bhubaneswar, OR, India</t>
  </si>
  <si>
    <t>Exploring the Nexus of Robotic Advisory, Digital Fluency, and Financial Literacy in the Future Investment Landscape - A Systematic Review</t>
  </si>
  <si>
    <t>Hota, S.L.</t>
  </si>
  <si>
    <t>2-s2.0-105008971039</t>
  </si>
  <si>
    <t>Heng, B.L.J.</t>
  </si>
  <si>
    <t>Putra Business School, Universiti Putra Malaysia, Serdang, Selangor, Malaysia</t>
  </si>
  <si>
    <t>Exploring the Family Financial Socialisation Model in Determining the Financial Well-Being of Employees From the Private Sector in Klang Valley</t>
  </si>
  <si>
    <t>Ali, R.</t>
  </si>
  <si>
    <t>Department of Accounting and Finance, Universiti Putra Malaysia, Serdang, Selangor, Malaysia</t>
  </si>
  <si>
    <t>2-s2.0-105008965525</t>
  </si>
  <si>
    <t>Hong, C.</t>
  </si>
  <si>
    <t>School of Computing and Artificial Intelligence, Southwestern University of Finance and Economics, Chengdu, Sichuan, China</t>
  </si>
  <si>
    <t>Integrating Financial Knowledge for Explainable Stock Market Sentiment Analysis via Query-Guided Attention</t>
  </si>
  <si>
    <t>He, Q.</t>
  </si>
  <si>
    <t>Anhui Science and Technology University, Bengbu, Anhui, China</t>
  </si>
  <si>
    <t>2-s2.0-105008962934</t>
  </si>
  <si>
    <t>Jones, W.A.</t>
  </si>
  <si>
    <t>Southern Methodist University, Dallas, TX, United States</t>
  </si>
  <si>
    <t>Assessing Financial Literacy Among College Student-Athletes</t>
  </si>
  <si>
    <t>2-s2.0-105008957746</t>
  </si>
  <si>
    <t>Chakona, G.</t>
  </si>
  <si>
    <t>Community Engagement Division, Rhodes University, Grahamstown, Eastern Cape, South Africa</t>
  </si>
  <si>
    <t>Nourishing Beginnings: A Community-Based Participatory Research Approach to Food Security and Healthy Diets for the “Forgotten” Pre-School Children in South Africa</t>
  </si>
  <si>
    <t>2-s2.0-105008940673</t>
  </si>
  <si>
    <t>Office of Academic Affairs, Chengdu University of Technology, Chengdu, China</t>
  </si>
  <si>
    <t>Financial Attention and Household Consumption Upgrading</t>
  </si>
  <si>
    <t>2-s2.0-105008293103</t>
  </si>
  <si>
    <t>Naz, M.A.</t>
  </si>
  <si>
    <t>The Impact of CEO Attributes on Working Capital Management: Insight From Gender, Financial Literacy, and Experience</t>
  </si>
  <si>
    <t>Brunel Business School, Uxbridge, Middlesex, United Kingdom</t>
  </si>
  <si>
    <t>Elamer, A.</t>
  </si>
  <si>
    <t>731-740</t>
  </si>
  <si>
    <t>Alfaisal University - College of Business, Riyadh, Riyad, Saudi Arabia</t>
  </si>
  <si>
    <t>2-s2.0-105008066099</t>
  </si>
  <si>
    <t>Manion, M.F.</t>
  </si>
  <si>
    <t>Villanova University, Villanova, PA, United States</t>
  </si>
  <si>
    <t>Introduction to the Special Issue: Economic Challenges Facing Pastoral Leaders</t>
  </si>
  <si>
    <t>Porth, S.J.</t>
  </si>
  <si>
    <t>Saint Joseph's University, United States, Philadelphia, PA, United States</t>
  </si>
  <si>
    <t>2-s2.0-105007356698</t>
  </si>
  <si>
    <t>Lee Chin, Y.</t>
  </si>
  <si>
    <t>284</t>
  </si>
  <si>
    <t>School of Accounting and Finance, Taylor's University Malaysia, Subang Jaya, Selangor, Malaysia</t>
  </si>
  <si>
    <t>Islamic Financial Literacy Education on Innovative Retirement Financial Product</t>
  </si>
  <si>
    <t>Kelvin Lee, Y.M.</t>
  </si>
  <si>
    <t>2-s2.0-105006940415</t>
  </si>
  <si>
    <t>Borges do Nascimento, I.J.</t>
  </si>
  <si>
    <t>WHO Regional Office for Europe, Copenhagen, Denmark</t>
  </si>
  <si>
    <t>Transforming women's health, empowerment, and gender equality with digital health: evidence-based policy and practice</t>
  </si>
  <si>
    <t>Abdulazeem, H.M.</t>
  </si>
  <si>
    <t>Centre de Recherche Epidémiologiques et Bio Statistiques de Sorbonne Paris Cité (CRESS), Paris, Ile-de-France, France</t>
  </si>
  <si>
    <t>Weerasekara, I.</t>
  </si>
  <si>
    <t>Department of Internal Medicine at School of Medicine, Universidade Federal do Rio de Janeiro, Rio de Janeiro, RJ, Brazil</t>
  </si>
  <si>
    <t>Marquez, J.</t>
  </si>
  <si>
    <t>Division of Emergency Medicine, Hospital Metropolitano Odilon Behrens, Belo Horizonte, MG, Brazil</t>
  </si>
  <si>
    <t>Vasanthan, L.T.</t>
  </si>
  <si>
    <t>Chair of Epidemiology, TUM Fakultät für Medizin, Munich, Bayern, Germany</t>
  </si>
  <si>
    <t>Deeken, G.</t>
  </si>
  <si>
    <t>Institute of Health and Wellbeing, Federation University Australia, Ballarat, VIC, Australia</t>
  </si>
  <si>
    <t>Morgan, R.</t>
  </si>
  <si>
    <t>Faculty of Health and Social Sciences, Western Norway University of Applied Sciences, Bergen, Hordaland, Norway</t>
  </si>
  <si>
    <t>Tan, H.-L.</t>
  </si>
  <si>
    <t>School of Health Sciences, The University of Newcastle, Australia, Callaghan, NSW, Australia</t>
  </si>
  <si>
    <t>Yordi Aguirre, I.</t>
  </si>
  <si>
    <t>Department of Physical Medicine and Rehabilitation, Christian Medical College, Vellore, Vellore, TN, India</t>
  </si>
  <si>
    <t>Østengaard, L.</t>
  </si>
  <si>
    <t>260</t>
  </si>
  <si>
    <t>Department of Global Public Health and Global Studies, University of Virginia, Charlottesville, VA, United States</t>
  </si>
  <si>
    <t>Kularathne, I.</t>
  </si>
  <si>
    <t>Department of International Health, Johns Hopkins Bloomberg School of Public Health, Baltimore, MD, United States</t>
  </si>
  <si>
    <t>Azzopardi-Muscat, N.</t>
  </si>
  <si>
    <t>Department of Clinical Research, Syddansk Universitet, Odense, Syddanmark, Denmark</t>
  </si>
  <si>
    <t>van Kessel, R.</t>
  </si>
  <si>
    <t>Faculty of Allied Health Sciences, University of Peradeniya, Peradeniya, Sri Lanka</t>
  </si>
  <si>
    <t>Martinez, E.Z.</t>
  </si>
  <si>
    <t>The National Hospital Kandy, Kandy, Sri Lanka</t>
  </si>
  <si>
    <t>Permanand, G.</t>
  </si>
  <si>
    <t>Department of Health Policy, London School of Economics and Political Science, London, United Kingdom</t>
  </si>
  <si>
    <t>Novillo-Ortiz, D.</t>
  </si>
  <si>
    <t>Department of International Health, Universiteit Maastricht, Maastricht, Limburg, Netherlands</t>
  </si>
  <si>
    <t>2-s2.0-105006933597</t>
  </si>
  <si>
    <t>Vörös, K.</t>
  </si>
  <si>
    <t>Univerza v Ljubljani Medicinska Fakulteta, Ljubljana, Slovenia</t>
  </si>
  <si>
    <t>Slovenia</t>
  </si>
  <si>
    <t>Assessment of financial toxicity in patients with cancer in Slovenia</t>
  </si>
  <si>
    <t>Skubic, M.</t>
  </si>
  <si>
    <t>Top 10%</t>
  </si>
  <si>
    <t>Univerza v Ljubljani Ekonomska Fakulteta, Ljubljana, Slovenia</t>
  </si>
  <si>
    <t>Bavdaž, M.</t>
  </si>
  <si>
    <t>Division of Surgical Oncology, Onkološki Inštitut Ljubljana, Ljubljana, Slovenia</t>
  </si>
  <si>
    <t>Došenovic Bonca, P.</t>
  </si>
  <si>
    <t>Division of Radiotherapy, Onkološki Inštitut Ljubljana, Ljubljana, Slovenia</t>
  </si>
  <si>
    <t>2-s2.0-105006921267</t>
  </si>
  <si>
    <t>Lone, U.M.</t>
  </si>
  <si>
    <t>VIT-AP School of Business, Amaravati, AP, India</t>
  </si>
  <si>
    <t>Impact of digital financial literacy on financial well-being: moderating role of gender and religiosity</t>
  </si>
  <si>
    <t>Bhat, S.A.</t>
  </si>
  <si>
    <t>School Education Department, Kashmir, India</t>
  </si>
  <si>
    <t>Irfan, P.S.U.</t>
  </si>
  <si>
    <t>2-s2.0-105006915227</t>
  </si>
  <si>
    <t>Hasanah, E.N.</t>
  </si>
  <si>
    <t>School of Business and Management, Institut Teknologi Bandung, Bandung, West Java, Indonesia</t>
  </si>
  <si>
    <t>Who deserves to be the finfluencer?</t>
  </si>
  <si>
    <t>2-s2.0-105006826614</t>
  </si>
  <si>
    <t>Bosley, S.A.</t>
  </si>
  <si>
    <t>Hamline University, Saint Paul, MN, United States</t>
  </si>
  <si>
    <t>Profit-and-Loss Disclaimers and Disclosures: Testing a Regulatory Framework for Multi-level Marketing</t>
  </si>
  <si>
    <t>2-s2.0-105006765993</t>
  </si>
  <si>
    <t>Brown, K.M.</t>
  </si>
  <si>
    <t>From Locker Room to Limelight: Exploring College Athlete Heightened Visibility, Branding Challenges, and Safety in the Age of Name, Image, and Likeness</t>
  </si>
  <si>
    <t>2-s2.0-105006449681</t>
  </si>
  <si>
    <t>Mujabi, S.</t>
  </si>
  <si>
    <t>Makerere University Business School, Kampala, Uganda</t>
  </si>
  <si>
    <t>When borrowers choose the worst credit sources; borrower cognitive ability and credit decision rationality in the context of informal credit sector in Uganda</t>
  </si>
  <si>
    <t>Kyambade, M.</t>
  </si>
  <si>
    <t>Department of Leadership and Governance, Makerere University Business School, Kampala, Uganda</t>
  </si>
  <si>
    <t>2-s2.0-105005598922</t>
  </si>
  <si>
    <t>Universidade Federal de Santa Maria, Santa Maria, RS, Brazil</t>
  </si>
  <si>
    <t>Perception of financial freedom: is financial literacy a relevant background?</t>
  </si>
  <si>
    <t>Universidade Federal de Santa Catarina, Florianopolis, SC, Brazil</t>
  </si>
  <si>
    <t>2-s2.0-105005511164</t>
  </si>
  <si>
    <t>Belay, F.</t>
  </si>
  <si>
    <t>Department of Geography and Environmental Studies, Addis Ababa University, Addis Ababa, Ethiopia</t>
  </si>
  <si>
    <t>Eucalyptus plantations and gender dynamics: Analyzing Women's empowerment in Northwest Ethiopia</t>
  </si>
  <si>
    <t>Mulugeta, M.</t>
  </si>
  <si>
    <t>College of Development Studies, Addis Ababa University, Addis Ababa, Ethiopia</t>
  </si>
  <si>
    <t>Makonnen, T.</t>
  </si>
  <si>
    <t>Kotebe University of Education, Addis Ababa, Ethiopia</t>
  </si>
  <si>
    <t>2-s2.0-105005506028</t>
  </si>
  <si>
    <t>Leong, S.</t>
  </si>
  <si>
    <t>Centre for Internship Training and Academic Enrichment (CITrA), Universiti Malaya, Kuala Lumpur, Malaysia</t>
  </si>
  <si>
    <t>Empowering financially responsible students: A systematic literature review on the role of lecturers and sustainable pedagogies in financial literacy education</t>
  </si>
  <si>
    <t>Cheng, H.</t>
  </si>
  <si>
    <t>2-s2.0-105004991018</t>
  </si>
  <si>
    <t>Frank, C.C.</t>
  </si>
  <si>
    <t>The University of Texas at Dallas, Richardson, TX, United States</t>
  </si>
  <si>
    <t>Overconfidence and Financial Risk Tolerance in Older Age</t>
  </si>
  <si>
    <t>Chen, M.</t>
  </si>
  <si>
    <t>57</t>
  </si>
  <si>
    <t>Department of Psychology &amp; Neuroscience, Duke University, Durham, NC, United States</t>
  </si>
  <si>
    <t>Yu, L.</t>
  </si>
  <si>
    <t>Rush Alzheimer’s Disease Center, Chicago, IL, United States</t>
  </si>
  <si>
    <t>Boyle, P.A.</t>
  </si>
  <si>
    <t>Department of Psychology, The University of Texas at Dallas, Richardson, TX, United States</t>
  </si>
  <si>
    <t>2-s2.0-105004986212</t>
  </si>
  <si>
    <t>Laroze, D.</t>
  </si>
  <si>
    <t>Centro de Investigación en Complejidad Social, Universidad del Desarrollo, Concepcion, BI, Chile</t>
  </si>
  <si>
    <t>Improving pension information: Experimental evidence on learning using online resources</t>
  </si>
  <si>
    <t>Noussair, C.N.</t>
  </si>
  <si>
    <t>Department of Economics, The University of Arizona, Tucson, AZ, United States</t>
  </si>
  <si>
    <t>Fajardo, G.</t>
  </si>
  <si>
    <t>Superintendencia de Pensiones, Santiago, Chile</t>
  </si>
  <si>
    <t>Quintanilla, X.</t>
  </si>
  <si>
    <t>Instituto de Previsión Social, Santiago, Chile</t>
  </si>
  <si>
    <t>Granados-Zambrano, P.</t>
  </si>
  <si>
    <t>Department of Management, Universidad de Santiago de Chile, Santiago, RM, Chile</t>
  </si>
  <si>
    <t>2-s2.0-105004649052</t>
  </si>
  <si>
    <t>Hayashi, F.</t>
  </si>
  <si>
    <t>Federal Reserve Bank of Kansas City, Kansas City, MO, United States</t>
  </si>
  <si>
    <t>Financial literacy, risk tolerance, and cryptocurrency ownership in the United States</t>
  </si>
  <si>
    <t>2-s2.0-105004480542</t>
  </si>
  <si>
    <t>Siximbayeva, G.</t>
  </si>
  <si>
    <t>Department of Economics and Entrepreneurship, L.N. Gumilyov Eurasian National University, Astana, Kazakhstan</t>
  </si>
  <si>
    <t>Efficiency of Agriculture Subsidies in Kazakhstan</t>
  </si>
  <si>
    <t>Shayakhmetova, K.</t>
  </si>
  <si>
    <t>611-620</t>
  </si>
  <si>
    <t>Department of Management, Esil University, Astana, Kazakhstan</t>
  </si>
  <si>
    <t>Yernazarova, U.</t>
  </si>
  <si>
    <t>Academic School of Business and Management, Q University (Qaynar), Kazakhstan</t>
  </si>
  <si>
    <t>Ruzanov, R.</t>
  </si>
  <si>
    <t>Institute of Economics, National Committee of the Ministry of Science and Higher Education, Kazakhstan</t>
  </si>
  <si>
    <t>2-s2.0-105004464201</t>
  </si>
  <si>
    <t>The Impact of Subjective Financial Knowledge on Perceived Retirement Adequacy for US Working Adults</t>
  </si>
  <si>
    <t>Naveed, K.</t>
  </si>
  <si>
    <t>College for Financial Planning, Centennial, CO, United States</t>
  </si>
  <si>
    <t>Rao, R.K.S.</t>
  </si>
  <si>
    <t>The University of Texas at Austin, Austin, TX, United States</t>
  </si>
  <si>
    <t>2-s2.0-105004437898</t>
  </si>
  <si>
    <t>Lynn University, Boca Raton, FL, United States</t>
  </si>
  <si>
    <t>Pros and Cons of Retirement: Financial Literacy and Its Implications for Wealth Management</t>
  </si>
  <si>
    <t>2-s2.0-105004369912</t>
  </si>
  <si>
    <t>Chapkovski, P.</t>
  </si>
  <si>
    <t>Institute of Political Science, Universität Duisburg-Essen, Duisburg, Nordrhein-Westfalen, Germany</t>
  </si>
  <si>
    <t>Gamified risk-taking</t>
  </si>
  <si>
    <t>Khapko, M.</t>
  </si>
  <si>
    <t>21</t>
  </si>
  <si>
    <t>59</t>
  </si>
  <si>
    <t>University of Toronto, Toronto, ON, Canada</t>
  </si>
  <si>
    <t>Zoican, M.</t>
  </si>
  <si>
    <t>Haskayne School of Business, Calgary, AB, Canada</t>
  </si>
  <si>
    <t>2-s2.0-105004361122</t>
  </si>
  <si>
    <t>Regasse, G.</t>
  </si>
  <si>
    <t>İbn Haldun Üniversitesi, Istanbul, Turkey</t>
  </si>
  <si>
    <t>Examining the determinants of consumer perception of inflation</t>
  </si>
  <si>
    <t>2-s2.0-105003941186</t>
  </si>
  <si>
    <t>Peking University, Beijing, China</t>
  </si>
  <si>
    <t>Fin or tech? The role of financial and technological capabilities in global fintech development</t>
  </si>
  <si>
    <t>Laboratory for Earth Surface Processes Ministry of Education, Beijing, China</t>
  </si>
  <si>
    <t>Zhu, S.</t>
  </si>
  <si>
    <t>Department of Geography and Spatial Information Technology, Ningbo University, Ningbo, Zhejiang, China</t>
  </si>
  <si>
    <t>Yang, B.</t>
  </si>
  <si>
    <t>2-s2.0-105003938308</t>
  </si>
  <si>
    <t>School of Economics and Management, University of Chinese Academy of Sciences, Beijing, China</t>
  </si>
  <si>
    <t>Household finance research: A systematic bibliometric analysis of evolution, trends, and emerging research directions</t>
  </si>
  <si>
    <t>Wei, Y.</t>
  </si>
  <si>
    <t>State Key Laboratory of Mathematical Sciences, Academy of Mathematics and System Sciences Chinese Academy of Sciences, Beijing, China</t>
  </si>
  <si>
    <t>Wang, S.</t>
  </si>
  <si>
    <t>Center for Forecasting Science, Academy of Mathematics and System Sciences Chinese Academy of Sciences, Beijing, China</t>
  </si>
  <si>
    <t>2-s2.0-105003918610</t>
  </si>
  <si>
    <t>Pandey, A.</t>
  </si>
  <si>
    <t>School of Leadership and Management, Manav Rachna International Institute of Research and Studies, Faridabad, HR, India</t>
  </si>
  <si>
    <t>Examining financial inclusion success in north India via financial inclusion drivers, financial literacy and financial initiatives: A variance based-SEM approach</t>
  </si>
  <si>
    <t>Kiran, R.</t>
  </si>
  <si>
    <t>Alumni Relations, Thapar Institute of Engineering &amp; Technology, Patiala, PB, India</t>
  </si>
  <si>
    <t>Sharma, R.K.</t>
  </si>
  <si>
    <t>School of Humanities and Social Sciences, Thapar Institute of Engineering &amp; Technology, Patiala, PB, India</t>
  </si>
  <si>
    <t>2-s2.0-105003772431</t>
  </si>
  <si>
    <t>Ba, K.</t>
  </si>
  <si>
    <t>Faculty of Economics and Management, Université Cheikh Anta Diop de Dakar, Dakar, Senegal</t>
  </si>
  <si>
    <t>Senegal</t>
  </si>
  <si>
    <t>Digital Financial Inclusion: Socioeconomic and Demographic Factors of Access and Usage in Senegal</t>
  </si>
  <si>
    <t>2-s2.0-105003771570</t>
  </si>
  <si>
    <t>Barone, C.</t>
  </si>
  <si>
    <t>Department of Psychology, Università Cattolica del Sacro Cuore, Milan, MI, Italy</t>
  </si>
  <si>
    <t>Financial Literacy and Economic Attitudes as Protective Factors Against Pathological Gambling? A Systematic Review</t>
  </si>
  <si>
    <t>Graffigna, G.</t>
  </si>
  <si>
    <t>Food &amp; Health Engagement Research Center, Università Cattolica del Sacro Cuore, Milan, MI, Italy</t>
  </si>
  <si>
    <t>2-s2.0-105003717189</t>
  </si>
  <si>
    <t>Magwegwe, F.M.</t>
  </si>
  <si>
    <t>Gordon Institute of Business Science, Johannesburg, Gauteng, South Africa</t>
  </si>
  <si>
    <t>The Determinants of Student Loan Repayment Worry</t>
  </si>
  <si>
    <t>2-s2.0-105003246503</t>
  </si>
  <si>
    <t>Raj, V.A.</t>
  </si>
  <si>
    <t>Faculty of Management, Manipal University Jaipur, Jaipur, RJ, India</t>
  </si>
  <si>
    <t>Why stay loyal? Exploring the role of consumption values, satisfaction, and alternative attractiveness in buy now pay later services</t>
  </si>
  <si>
    <t>Rai, A.K.</t>
  </si>
  <si>
    <t>Institute of Management Studies, Varanasi, UP, India</t>
  </si>
  <si>
    <t>2-s2.0-105002895114</t>
  </si>
  <si>
    <t>Bao, T.</t>
  </si>
  <si>
    <t>Nanyang Technological University, Singapore City, Singapore</t>
  </si>
  <si>
    <t>Financial forecasting in the lab and the field: Qualified professionals vs. smart students</t>
  </si>
  <si>
    <t>Corgnet, B.</t>
  </si>
  <si>
    <t>EMLYON Business School, Ecully, France</t>
  </si>
  <si>
    <t>Hanaki, N.</t>
  </si>
  <si>
    <t>80</t>
  </si>
  <si>
    <t>Institute of Social and Economic Research, The University of Osaka, Suita, Osaka, Japan</t>
  </si>
  <si>
    <t>Okada, K.</t>
  </si>
  <si>
    <t>Institute of Business and Accounting, Nishinomiya, Hyogo, Japan</t>
  </si>
  <si>
    <t>Riyanto, Y.E.</t>
  </si>
  <si>
    <t>431</t>
  </si>
  <si>
    <t>Division of Economics, Nanyang Technological University, Singapore City, Singapore</t>
  </si>
  <si>
    <t>Zhu, J.</t>
  </si>
  <si>
    <t>329</t>
  </si>
  <si>
    <t>King’s Business School, London, United Kingdom</t>
  </si>
  <si>
    <t>2-s2.0-105002222647</t>
  </si>
  <si>
    <t>Bosch-Badia, M.-T.</t>
  </si>
  <si>
    <t>428</t>
  </si>
  <si>
    <t>Department of Business, Universitat de Girona, Girona, Girona, Spain</t>
  </si>
  <si>
    <t>How can derivatives contribute to sustainable development goals? An analysis of synergies, contradictions, and challenges</t>
  </si>
  <si>
    <t>Montllor-Serrats, J.</t>
  </si>
  <si>
    <t>Department of Business, Universitat Autònoma de Barcelona, Cerdanyola del Valles, Barcelona, Spain</t>
  </si>
  <si>
    <t>2-s2.0-105002014714</t>
  </si>
  <si>
    <t>Nourallah, M.</t>
  </si>
  <si>
    <t>Department of Economics, Mid Sweden University, Sundsvall, Sundsvall, Sweden</t>
  </si>
  <si>
    <t>Sweden</t>
  </si>
  <si>
    <t>Financial Capability, Behavior, Well-Being, and Stress Among Financial Advisors</t>
  </si>
  <si>
    <t>Ho, H.R.</t>
  </si>
  <si>
    <t>School of Management and Marketing, Taylor's University Malaysia, Subang Jaya, Selangor, Malaysia</t>
  </si>
  <si>
    <t>Chien, C.-L.</t>
  </si>
  <si>
    <t>The American College of Financial Services, King of Prussia, PA, United States</t>
  </si>
  <si>
    <t>2-s2.0-105001994189</t>
  </si>
  <si>
    <t>Keyes, S.-A.</t>
  </si>
  <si>
    <t>BCM, Houston, TX, United States</t>
  </si>
  <si>
    <t>Financially Responsible and Equitable Education for Medical, Science, and Health Professions Learners</t>
  </si>
  <si>
    <t>Falla, J.T.</t>
  </si>
  <si>
    <t>Lee College, Baytown, TX, United States</t>
  </si>
  <si>
    <t>Gardner, A.</t>
  </si>
  <si>
    <t>409</t>
  </si>
  <si>
    <t>University of Colorado School of Medicine, Aurora, CO, United States</t>
  </si>
  <si>
    <t>2-s2.0-105001982528</t>
  </si>
  <si>
    <t>Zhang, M.</t>
  </si>
  <si>
    <t>Targeted monetary policy and household business credit access: Based on the credit asset pledge relending policy</t>
  </si>
  <si>
    <t>Lin, M.</t>
  </si>
  <si>
    <t>Research Center for Ownership Management, University of International Business and Economics, Beijing, China</t>
  </si>
  <si>
    <t>Sun, Y.</t>
  </si>
  <si>
    <t>2-s2.0-105001936311</t>
  </si>
  <si>
    <t>Leng, C.</t>
  </si>
  <si>
    <t>Financial literacy and household risky financial asset investment: A family structure perspective based on CHFS data</t>
  </si>
  <si>
    <t>Ben, F.</t>
  </si>
  <si>
    <t>School of Marxism, Liaoning University, Shenyang, Liaoning, China</t>
  </si>
  <si>
    <t>Han, C.</t>
  </si>
  <si>
    <t>276</t>
  </si>
  <si>
    <t>College of Law, Central University of Finance and Economics, Beijing, China</t>
  </si>
  <si>
    <t>2-s2.0-105001811615</t>
  </si>
  <si>
    <t>Martínez de Ibarreta Zorita, C.</t>
  </si>
  <si>
    <t>Universidad Pontificia Comillas, Madrid, Madrid, Spain</t>
  </si>
  <si>
    <t>Banking digitalization in Spain: How branch closures and digital barriers reshape financial inclusion</t>
  </si>
  <si>
    <t>Ruiz-Rúa, A.</t>
  </si>
  <si>
    <t>Universidad Nacional de Educacion a Distancia, Madrid, Spain</t>
  </si>
  <si>
    <t>Gijón, C.</t>
  </si>
  <si>
    <t>2-s2.0-105001539406</t>
  </si>
  <si>
    <t>Badrudin, R.</t>
  </si>
  <si>
    <t>STIE YKPN School of Business, Sleman, Yogyakarta, Indonesia</t>
  </si>
  <si>
    <t>Financial stress and its determinants in Indonesia: Exploring the moderating effects of digital knowledge, age, and gender</t>
  </si>
  <si>
    <t>Fahlevi, M.</t>
  </si>
  <si>
    <t>Department of Management, Bina Nusantara University, Jakarta, Indonesia</t>
  </si>
  <si>
    <t>Dahlan, S.P.</t>
  </si>
  <si>
    <t>Operation Research &amp; Management Sciences, Universiti Sultan Zainal Abidin, Kuala Terengganu, Terengganu, Malaysia</t>
  </si>
  <si>
    <t>Dahlan, O.P.</t>
  </si>
  <si>
    <t>Department of Research, Privietlab Research Center, Jakarta, Indonesia</t>
  </si>
  <si>
    <t>Dandi, M.</t>
  </si>
  <si>
    <t>IPB University, Bogor, West Java, Indonesia</t>
  </si>
  <si>
    <t>2-s2.0-105001479014</t>
  </si>
  <si>
    <t>McKee, E.</t>
  </si>
  <si>
    <t>College of Business, West Texas A&amp;M University, Canton, TX, United States</t>
  </si>
  <si>
    <t>Can payday loan bans and financial literacy benefit consumers?</t>
  </si>
  <si>
    <t>2-s2.0-105001293891</t>
  </si>
  <si>
    <t>Zeng, T.</t>
  </si>
  <si>
    <t>Faculty of Business, City University of Macau, Taipa, Macao</t>
  </si>
  <si>
    <t>Macao</t>
  </si>
  <si>
    <t>Fintech and low-carbon urban development</t>
  </si>
  <si>
    <t>Jiang, Y.</t>
  </si>
  <si>
    <t>319</t>
  </si>
  <si>
    <t>Beijing Institute of Technology, Beijing, China</t>
  </si>
  <si>
    <t>2-s2.0-105000419959</t>
  </si>
  <si>
    <t>Ye, Z.</t>
  </si>
  <si>
    <t>School of Economics, Zhejiang University of Technology, Hangzhou, Zhejiang, China</t>
  </si>
  <si>
    <t>Savings goals matter–Cognitive constraints, retirement planning, and downstream economic behaviors</t>
  </si>
  <si>
    <t>Post, T.</t>
  </si>
  <si>
    <t>Universiteit Maastricht, Maastricht, Limburg, Netherlands</t>
  </si>
  <si>
    <t>School of Economics, Zhejiang University, Hangzhou, Zhejiang, China</t>
  </si>
  <si>
    <t>2-s2.0-105009361994</t>
  </si>
  <si>
    <t>Lestari, S.</t>
  </si>
  <si>
    <t>Faculty of Economics and Business, Universitas Jenderal Soedirman, Purwokerto, Central Java, Indonesia</t>
  </si>
  <si>
    <t>Employee Behavior, Emotional Factors, and Financial Performance: The Moderating Role of Islamic Financial Literacy among Indonesian MSMEs</t>
  </si>
  <si>
    <t>Indyastuti, D.L.</t>
  </si>
  <si>
    <t>Universitas Terbuka, Jakarta, Indonesia</t>
  </si>
  <si>
    <t>2-s2.0-86000479635</t>
  </si>
  <si>
    <t>Qureshi, K.M.R.</t>
  </si>
  <si>
    <t>Department of Mechanical Engineering, Parul University, Vadodara, GJ, India</t>
  </si>
  <si>
    <t>Assessing Lean 4.0 critical success factors (CSFs) for implementing in small and medium-sized enterprises (SMEs)</t>
  </si>
  <si>
    <t>2-s2.0-105012861535</t>
  </si>
  <si>
    <t>Marfiian, O.V.</t>
  </si>
  <si>
    <t>I. Horbachevsky Ternopil National Medical University, Ternopil, Ternopil Oblast, Ukraine</t>
  </si>
  <si>
    <t>UNREMOVABLE PROSTHETICS WITH METAL STRUCTURES OF TEETH, ITS TYPES, CHARACTERISTICS AND POSSIBLE COMPLICATIONS</t>
  </si>
  <si>
    <t>2-s2.0-85175720889</t>
  </si>
  <si>
    <t>Adriansyah, L.R.</t>
  </si>
  <si>
    <t>Department of Islamic Education Management, Institut Agama Islam Tazkia, Bogor, Indonesia</t>
  </si>
  <si>
    <t>Mataram mosques management: intention to place mosque funds in Islamic banks</t>
  </si>
  <si>
    <t>As-Salafiyah, A.</t>
  </si>
  <si>
    <t>Department of Economics, Institut Agama Islam Tazkia, Bogor, Indonesia</t>
  </si>
  <si>
    <t>2-s2.0-105010132936</t>
  </si>
  <si>
    <t>da Silva, E.</t>
  </si>
  <si>
    <t>Universidade Lusófona, Cape Verde</t>
  </si>
  <si>
    <t>Cape Verde</t>
  </si>
  <si>
    <t>Financial literacy levels of young people in Cape Verde: Finances4Youth case study</t>
  </si>
  <si>
    <t>Joaquim, A.F.V.L.</t>
  </si>
  <si>
    <t>253</t>
  </si>
  <si>
    <t>NOVA University, Portugal</t>
  </si>
  <si>
    <t>2-s2.0-105010033097</t>
  </si>
  <si>
    <t>A conceptual framework of financial literacy through pawnshop financing for sustainable social entrepreneurship</t>
  </si>
  <si>
    <t>Larracilla-Salazar, N.</t>
  </si>
  <si>
    <t>2-s2.0-105010027829</t>
  </si>
  <si>
    <t>Instituto Superior de Gestão e Administração de Santarém, Santarem, Santarem, Portugal</t>
  </si>
  <si>
    <t>Financial literacy in Portugal in the 21st century</t>
  </si>
  <si>
    <t>Diogo, A.</t>
  </si>
  <si>
    <t>Instituto Politécnico de Gestão e Tecnologia, Vila Nova de Gaia, Porto, Portugal</t>
  </si>
  <si>
    <t>Figueiredo, P.</t>
  </si>
  <si>
    <t>Universidade Lusófona, Lisbon, Portugal</t>
  </si>
  <si>
    <t>Dogot, C.M.</t>
  </si>
  <si>
    <t>University of Oradea, Oradea, Bihor, Romania</t>
  </si>
  <si>
    <t>2-s2.0-105010026463</t>
  </si>
  <si>
    <t>Financial literacy of young people in Romania</t>
  </si>
  <si>
    <t>2-s2.0-105009988178</t>
  </si>
  <si>
    <t>Rani, J.</t>
  </si>
  <si>
    <t>Lovely Professional University, Phagwara, PB, India</t>
  </si>
  <si>
    <t>Advancing financial literacy in the digital age: Insights and strategies</t>
  </si>
  <si>
    <t>Guru, R.</t>
  </si>
  <si>
    <t>Mody University of Science and Technology, Lakshmangarh, RJ, India</t>
  </si>
  <si>
    <t>Sakthivel, S.</t>
  </si>
  <si>
    <t>Presidency University, India, India</t>
  </si>
  <si>
    <t>Mitra, B.</t>
  </si>
  <si>
    <t>Parul University, Vadodara, GJ, India</t>
  </si>
  <si>
    <t>2-s2.0-105002970017</t>
  </si>
  <si>
    <t>Loke, Y.J.</t>
  </si>
  <si>
    <t>Department of Economics, Universiti Sains Malaysia, Gelugor, Penang, Malaysia</t>
  </si>
  <si>
    <t>Bridging the digital divide in the adoption of digital financial services</t>
  </si>
  <si>
    <t>Lee, H.S.H.</t>
  </si>
  <si>
    <t>Chin, P.N.</t>
  </si>
  <si>
    <t>Graduate School of Business, Minden, Penang, Malaysia</t>
  </si>
  <si>
    <t>2-s2.0-85213699345</t>
  </si>
  <si>
    <t>Sargent, C.S.</t>
  </si>
  <si>
    <t>Mercer University at Macon, Macon, GA, United States</t>
  </si>
  <si>
    <t>Examining retirement savings building and depleting behavior</t>
  </si>
  <si>
    <t>Balasubramnian, B.</t>
  </si>
  <si>
    <t>Western Michigan University, Kalamazoo, MI, United States</t>
  </si>
  <si>
    <t>2-s2.0-85207160757</t>
  </si>
  <si>
    <t>Traoré, T.</t>
  </si>
  <si>
    <t>Department of Economics, Université Cheikh Anta Diop de Dakar, Dakar, Senegal</t>
  </si>
  <si>
    <t>Financial inclusion, ICT development and economic growth in WAEMU countries: evidence of governance</t>
  </si>
  <si>
    <t>2-s2.0-86000530963</t>
  </si>
  <si>
    <t>Lhaopadchan, S.</t>
  </si>
  <si>
    <t>Faculty of Management Sciences, Kasetsart University, Bangkok, Thailand</t>
  </si>
  <si>
    <t>The important role of intention and financial literacy in pension plan members’ retirement savings behaviors during COVID-19</t>
  </si>
  <si>
    <t>Gerrans, P.</t>
  </si>
  <si>
    <t>The UWA Business School, Perth, WA, Australia</t>
  </si>
  <si>
    <t>Treepongkaruna, S.</t>
  </si>
  <si>
    <t>Sustainability in Financial and Capital Market Research Unit, Sasin School of Management, Bangkok, Bangkok, Thailand</t>
  </si>
  <si>
    <t>2-s2.0-105007296477</t>
  </si>
  <si>
    <t>Khan, N.</t>
  </si>
  <si>
    <t>Save the Children Cambodia, Phnom Penh, Cambodia</t>
  </si>
  <si>
    <t>Cambodia</t>
  </si>
  <si>
    <t>Strengthening Coastal Fishing Communities: Lessons from Global Responsible Market Systems for Resilience in Bangladesh</t>
  </si>
  <si>
    <t>2-s2.0-105009453557</t>
  </si>
  <si>
    <t>Goel, R.</t>
  </si>
  <si>
    <t>Graphic Era Deemed to be University, Dehradun, UK, India</t>
  </si>
  <si>
    <t>Revolutionizing financial inclusion: ChatGPT's role in redefining economic growth and poverty alleviation</t>
  </si>
  <si>
    <t>Khanna, R.K.</t>
  </si>
  <si>
    <t>Symbiosis Centre for Management Studies, Pune, Pune, MH, India</t>
  </si>
  <si>
    <t>2-s2.0-105007435569</t>
  </si>
  <si>
    <t>Asnawi, A.</t>
  </si>
  <si>
    <t>Faculty of Animal Science, Hasanuddin University, Makassar, South Sulawesi, Indonesia</t>
  </si>
  <si>
    <t>Determinant of financial literacy in laying hens farmers</t>
  </si>
  <si>
    <t>Ridwan, M.</t>
  </si>
  <si>
    <t>Faculty of Economics and Business, Hasanuddin University, Makassar, South Sulawesi, Indonesia</t>
  </si>
  <si>
    <t>Tenrisanna, V.</t>
  </si>
  <si>
    <t>Faculty of Animal Husbandry, Universitas Udayana, Bali, Indonesia</t>
  </si>
  <si>
    <t>Wempie</t>
  </si>
  <si>
    <t>Faculty of Animal Husbandry, Universitas Jenderal Soedirman, Purwokerto, Central Java, Indonesia</t>
  </si>
  <si>
    <t>2-s2.0-105009453853</t>
  </si>
  <si>
    <t>Sahoo, D.R.</t>
  </si>
  <si>
    <t>Manipal University Jaipur, Jaipur, RJ, India</t>
  </si>
  <si>
    <t>Nexus of artificial intelligence on financial inclusion and economic development in India</t>
  </si>
  <si>
    <t>Bansal, K.</t>
  </si>
  <si>
    <t>2-s2.0-85208593767</t>
  </si>
  <si>
    <t>Asif, M.</t>
  </si>
  <si>
    <t>University of Education, Lahore, Punjab, Pakistan</t>
  </si>
  <si>
    <t>Impact of customer relationship management, financial literacy and social influence on online banking adoption: the moderating role of personal innovativeness</t>
  </si>
  <si>
    <t>2-s2.0-105005471558</t>
  </si>
  <si>
    <t>Smith, S.</t>
  </si>
  <si>
    <t>Department of Surgery, Boston Medical Center, Boston, MA, United States</t>
  </si>
  <si>
    <t>Improving care and equity in the American trauma system: Past, present and future</t>
  </si>
  <si>
    <t>Scantling, D.R.</t>
  </si>
  <si>
    <t>2-s2.0-105016141231</t>
  </si>
  <si>
    <t>Zahri, F.A.</t>
  </si>
  <si>
    <t>Intention and Investment Selections in Amanah Saham Bumiputera (ASB): Evidence from Kelantan</t>
  </si>
  <si>
    <t>Zahri, M.A.</t>
  </si>
  <si>
    <t>University College Bestari, Terengganu, Terengganu, Malaysia</t>
  </si>
  <si>
    <t>Radin Firdaus, R.F.R.</t>
  </si>
  <si>
    <t>2-s2.0-105007412817</t>
  </si>
  <si>
    <t>Weichselbraun, C.</t>
  </si>
  <si>
    <t>Technische Universitat Graz, Graz, Styria, Austria</t>
  </si>
  <si>
    <t>Cash Action: An Educational Multiplayer Game for Teaching Financial Concepts</t>
  </si>
  <si>
    <t>Holly, M.</t>
  </si>
  <si>
    <t>Erste Financial Life Park, Vienna, Austria</t>
  </si>
  <si>
    <t>2-s2.0-105010576667</t>
  </si>
  <si>
    <t>Su, T.</t>
  </si>
  <si>
    <t>Shanghai Lixin University of Accounting and Finance, Shanghai, China</t>
  </si>
  <si>
    <t>Research on deep neural network optimization of financial education knowledge base</t>
  </si>
  <si>
    <t>2-s2.0-105008851753</t>
  </si>
  <si>
    <t>Uyob, S.</t>
  </si>
  <si>
    <t>The influencing factors of business success among small medium enterprises (SMEs) in Selangor, Malaysia</t>
  </si>
  <si>
    <t>Azmi, L.J.</t>
  </si>
  <si>
    <t>Graduate School of Management, Management &amp; Science University, Malaysia, Shah Alam, Selangor, Malaysia</t>
  </si>
  <si>
    <t>2-s2.0-105007398160</t>
  </si>
  <si>
    <t>Vashist, D.D.</t>
  </si>
  <si>
    <t>The role of behavioral finance in shaping economic decision-making: Insights from AI and big data integration</t>
  </si>
  <si>
    <t>2-s2.0-105002182299</t>
  </si>
  <si>
    <t>Soejono, F.</t>
  </si>
  <si>
    <t>Musi Charitas Catholic University, Palembang, Indonesia</t>
  </si>
  <si>
    <t>Financial literacy and planning: assessing risk impacts on premarital young couples</t>
  </si>
  <si>
    <t>MartÍnez-Gonzalo, J.-M.</t>
  </si>
  <si>
    <t>ESIC University, Madrid, Spain</t>
  </si>
  <si>
    <t>González-Rodrigo, E.</t>
  </si>
  <si>
    <t>ESIC Business &amp; Marketing School, Madrid, Spain</t>
  </si>
  <si>
    <t>2-s2.0-105003814527</t>
  </si>
  <si>
    <t>Agnew, S.</t>
  </si>
  <si>
    <t>206</t>
  </si>
  <si>
    <t>Department of Economics and Finance, University of Canterbury, Christchurch, CAN, New Zealand</t>
  </si>
  <si>
    <t>New Zealand</t>
  </si>
  <si>
    <t>Adolescent financial literacy: viewing peers as good financial role models</t>
  </si>
  <si>
    <t>Roger, P.</t>
  </si>
  <si>
    <t>LaRJE Research Center, Université de Nouvelle-Calédonie, Noumea, New Caledonia</t>
  </si>
  <si>
    <t>New Caledonia</t>
  </si>
  <si>
    <t>Roger, T.</t>
  </si>
  <si>
    <t>Centre Européen de Recherche en Economie Financière et en Gestion des Entreprises (CEREFIGE), Nancy, Grand Est, France</t>
  </si>
  <si>
    <t>2-s2.0-105006633555</t>
  </si>
  <si>
    <t>Pancholi, K.</t>
  </si>
  <si>
    <t>Unlocking user engagement: The fusion of behavioural finance and marketing in mobile applications</t>
  </si>
  <si>
    <t>Shukla, P.</t>
  </si>
  <si>
    <t>Narayana Business School, Gujarat, India</t>
  </si>
  <si>
    <t>2-s2.0-86000745190</t>
  </si>
  <si>
    <t>Chiu, Y.-L.</t>
  </si>
  <si>
    <t>School of International Business, Zhejiang Yuexiu University of Foreign Languages, Shaoxing, Zhejiang, China</t>
  </si>
  <si>
    <t>Financial literacy of ChatGPT: Evidence through financial news</t>
  </si>
  <si>
    <t>Gao, X.</t>
  </si>
  <si>
    <t>Black School of Business, Erie, PA, United States</t>
  </si>
  <si>
    <t>Liu, H.-C.</t>
  </si>
  <si>
    <t>Department of Finance, Chung Yuan Christian University, Taoyuan, Taiwan</t>
  </si>
  <si>
    <t>Zhai, Q.</t>
  </si>
  <si>
    <t>School of Economics and Management, Chongqing Normal University, Chongqing, Chongqing, China</t>
  </si>
  <si>
    <t>2-s2.0-86000742454</t>
  </si>
  <si>
    <t>Carpenter, C.S.</t>
  </si>
  <si>
    <t>261</t>
  </si>
  <si>
    <t>Vanderbilt University, Nashville, TN, United States</t>
  </si>
  <si>
    <t>Sexual orientation and financial well-being in the United States</t>
  </si>
  <si>
    <t>Dasgupta, K.</t>
  </si>
  <si>
    <t>Federal Reserve System, Washington, D.C., DC, United States</t>
  </si>
  <si>
    <t>Merchant, Z.</t>
  </si>
  <si>
    <t>68</t>
  </si>
  <si>
    <t>Auckland University of Technology, Auckland, AUK, New Zealand</t>
  </si>
  <si>
    <t>2-s2.0-85219565768</t>
  </si>
  <si>
    <t>College of Education, Jiangxi Institute of Applied Science and Technology, Nanchang, Jiangxi, China</t>
  </si>
  <si>
    <t>Education investment, social security, and household financial market participation</t>
  </si>
  <si>
    <t>Chen, C.</t>
  </si>
  <si>
    <t>Hunan University, Changsha, Hunan, China</t>
  </si>
  <si>
    <t>LaFetra College of Education, University of La Verne, La Verne, CA, United States</t>
  </si>
  <si>
    <t>Zou, J.</t>
  </si>
  <si>
    <t>Department of Management, Peking University, Beijing, China</t>
  </si>
  <si>
    <t>2-s2.0-85219336962</t>
  </si>
  <si>
    <t>Cai, S.</t>
  </si>
  <si>
    <t>School of Humanities and Arts, China University of Mining and Technology, Xuzhou, Jiangsu, China</t>
  </si>
  <si>
    <t>Research on the impact mechanism of financial fraud risk among urban elderly in the context of population aging: Empirical data from China aging finance forum</t>
  </si>
  <si>
    <t>Zheng, Y.</t>
  </si>
  <si>
    <t>Zhejiang Gongshang University, Hangzhou, Zhejiang, China</t>
  </si>
  <si>
    <t>School of Law, Yili Normal University, Yining, Xinjiang, China</t>
  </si>
  <si>
    <t>Tu, D.</t>
  </si>
  <si>
    <t>Wuchang District People's Court, Wuhan, China</t>
  </si>
  <si>
    <t>Liu, H.</t>
  </si>
  <si>
    <t>Legal Affairs Department, Wuhan Construction Engineering Group Co. Ltd, Wuhan, China</t>
  </si>
  <si>
    <t>2-s2.0-85218869297</t>
  </si>
  <si>
    <t>Yu, J.</t>
  </si>
  <si>
    <t>School of Business, Shandong Jianzhu University, Jinan, Shandong, China</t>
  </si>
  <si>
    <t>Does demolition compensation stimulate household allocation of financial assets</t>
  </si>
  <si>
    <t>Luo, J.</t>
  </si>
  <si>
    <t>Department of Physical Education, Shandong Jianzhu University, Jinan, Shandong, China</t>
  </si>
  <si>
    <t>2-s2.0-105018646856</t>
  </si>
  <si>
    <t>Zhu, J.H.</t>
  </si>
  <si>
    <t>College of Business, Universiti Utara Malaysia, Sintok, Kedah, Malaysia</t>
  </si>
  <si>
    <t>Bridging the digital financial divide: The relationship between chinese farmers' e-commerce adoption intentions and financial literacy</t>
  </si>
  <si>
    <t>Abdul Hanan, S.A.</t>
  </si>
  <si>
    <t>Hunan Mechanical &amp; Electrical Polytechnic, Changsha, Hunan, China</t>
  </si>
  <si>
    <t>Chong, K.L.</t>
  </si>
  <si>
    <t>Disaster Management Institute, College of Business, Universiti Utara Malaysia, Sintok, Kedah, Malaysia</t>
  </si>
  <si>
    <t>2-s2.0-105011682258</t>
  </si>
  <si>
    <t>Fahruri, A.</t>
  </si>
  <si>
    <t>Doctor of Research in Management, Bina Nusantara University, Jakarta, Indonesia</t>
  </si>
  <si>
    <t>Artificial Intelligence Adoption on Investment Platform for Robo Advisory Users in Indonesia</t>
  </si>
  <si>
    <t>Rusmanto, T.</t>
  </si>
  <si>
    <t>Department of Management Information Systems, Bina Nusantara University, Jakarta, Indonesia</t>
  </si>
  <si>
    <t>2-s2.0-105010771623</t>
  </si>
  <si>
    <t>Sozialwirtschaft und Sozialpolitik, Hochschule Ravensburg-Weingarten, Weingarten, Baden-Wurttemberg, Germany</t>
  </si>
  <si>
    <t>Funded Retirement Provision: What Opportunities and Risks Does Early Retirement Provision Entail?; Kapitalgedeckte Altersvorsorge: Welche Chancen und Risiken birgt die Frühstart-Rente?</t>
  </si>
  <si>
    <t>Kerkhoff, M.</t>
  </si>
  <si>
    <t>Otto-von-Guericke-Universität Magdeburg, Magdeburg, Sachsen-Anhalt, Germany</t>
  </si>
  <si>
    <t>2-s2.0-105010698045</t>
  </si>
  <si>
    <t>Lučić, A.</t>
  </si>
  <si>
    <t>Department of Marketing, University of Zagreb, Faculty of Economics and Business, Zagreb, Croatia</t>
  </si>
  <si>
    <t>Financial Capability Typology: The Investigation of Group Differences Among Young Adults</t>
  </si>
  <si>
    <t>Erceg, N.</t>
  </si>
  <si>
    <t>Department of Psychology, University of Zagreb, Faculty of Humanities and Social Sciences, Zagreb, Croatia</t>
  </si>
  <si>
    <t>Ježovit, M.</t>
  </si>
  <si>
    <t>University of Zagreb, Faculty of Economics and Business, Zagreb, Croatia</t>
  </si>
  <si>
    <t>2-s2.0-105010689983</t>
  </si>
  <si>
    <t>Ramos Salazar, L.R.</t>
  </si>
  <si>
    <t>Department of Computer Information and Decision Management, West Texas A&amp;M University, Canton, TX, United States</t>
  </si>
  <si>
    <t>Financial Socialization and Behavior of Young Adults: Objective and Subjective Financial Knowledge as Mediators</t>
  </si>
  <si>
    <t>Solis, O.</t>
  </si>
  <si>
    <t>Department of Accounting, West Texas A&amp;M University, Canton, TX, United States</t>
  </si>
  <si>
    <t>2-s2.0-105010688989</t>
  </si>
  <si>
    <t>DeFeo, D.J.</t>
  </si>
  <si>
    <t>Education Policy, University of Alaska Anchorage, Anchorage, AK, United States</t>
  </si>
  <si>
    <t>Authentic Learning: Financial Literacy in Postsecondary Bridging Experiences</t>
  </si>
  <si>
    <t>Davis, K.</t>
  </si>
  <si>
    <t>Institute of Social and Economic Research, University of Alaska Anchorage, Anchorage, AK, United States</t>
  </si>
  <si>
    <t>2-s2.0-105010683940</t>
  </si>
  <si>
    <t>Family Financial Socialization and Financial Capabilities of the U.S. Military Service Members: Do Demographics Matter?</t>
  </si>
  <si>
    <t>Department of Human Development and Family Science, Auburn University, Auburn, AL, United States</t>
  </si>
  <si>
    <t>Okamoto, R.M.</t>
  </si>
  <si>
    <t>2-s2.0-105008885376</t>
  </si>
  <si>
    <t>Sharata, N.</t>
  </si>
  <si>
    <t>Mykolayiv National Agrarian University, Mykolaiv, Mykolaiv Oblast, Ukraine</t>
  </si>
  <si>
    <t>Prospects of using international grants to develop organic farming in Ukraine</t>
  </si>
  <si>
    <t>2-s2.0-105008826756</t>
  </si>
  <si>
    <t>Nik Mahmod, N.A.K.N.</t>
  </si>
  <si>
    <t>Faculty of Law, Multimedia University, Cyberjaya, Selangor, Malaysia</t>
  </si>
  <si>
    <t>SERVICE DEMANDS ON THE LOCAL AUTHORITIES IN MALAYSIA: BALANCING OBLIGATIONS AND BUDGET CONSTRAINTS; PERMINTAAN PERKHIDMATAN DARIPADA PIHAK BERKUASA TEMPATAN: MENGIMBANGI PERLAKSANAAN TANGGUNG JAWAB DAN KEKANGAN BAJET</t>
  </si>
  <si>
    <t>2-s2.0-105008327535</t>
  </si>
  <si>
    <t>Gupta, N.</t>
  </si>
  <si>
    <t>Financial Literacy as a Moderator in Behavioral Biases and Investor Decisions</t>
  </si>
  <si>
    <t>Rana, R.</t>
  </si>
  <si>
    <t>Guru Gobind Singh Indraprastha University, New Delhi, DL, India</t>
  </si>
  <si>
    <t>Tandon, D.</t>
  </si>
  <si>
    <t>Jaipuria School of Business, Ghaziabad, India</t>
  </si>
  <si>
    <t>2-s2.0-105007819944</t>
  </si>
  <si>
    <t>Amenta, P.</t>
  </si>
  <si>
    <t>Department of Law, Università degli Studi del Sannio, Benevento, BN, Italy</t>
  </si>
  <si>
    <t>Evaluating the role of external information on the choice of weights for aggregating judgments in group decisionmaking: the impact of financial education on investors’ choices</t>
  </si>
  <si>
    <t>Lucadamo, A.</t>
  </si>
  <si>
    <t>WSB Merito University, Poznan, Poland</t>
  </si>
  <si>
    <t>2-s2.0-105007538724</t>
  </si>
  <si>
    <t>Astuti, E.D.</t>
  </si>
  <si>
    <t>PT Infovesta Utama, Jakarta, Indonesia</t>
  </si>
  <si>
    <t>REBUILD THE TRUST: PREDICTING THE FINANCIAL WELL-BEING OF INDONESIAN INSURERS</t>
  </si>
  <si>
    <t>2-s2.0-105006767476</t>
  </si>
  <si>
    <t>Dong, B.</t>
  </si>
  <si>
    <t>College of Economics and Management, Nanjing Forestry University, Nanjing, Jiangsu, China</t>
  </si>
  <si>
    <t>Constructing mechanisms and induction of empirical models for agroforestry compound management; 林农复合经营机制构建与经验模式研究</t>
  </si>
  <si>
    <t>2-s2.0-105006747376</t>
  </si>
  <si>
    <t>Santos, E.</t>
  </si>
  <si>
    <t>Polytechnic Institute of Leiria, Leiria, Leiria, Portugal</t>
  </si>
  <si>
    <t>What Do Children with Above-Average Abilities Understand About Financial Literacy?</t>
  </si>
  <si>
    <t>Management and Information Technologies, Universidade Portucalense Infante D.Henrique, Porto, Portugal</t>
  </si>
  <si>
    <t>Maurício, C.</t>
  </si>
  <si>
    <t>Instituto Superior Miguel Torga, Coimbra, Portugal</t>
  </si>
  <si>
    <t>2-s2.0-105006746933</t>
  </si>
  <si>
    <t>Mandic, A.</t>
  </si>
  <si>
    <t>Department for Public Relations, University North, Koprivnica, Koprivnica-Križevci, Croatia</t>
  </si>
  <si>
    <t>Risks of the Use of FinTech in the Financial Inclusion of the Population: A Systematic Review of the Literature</t>
  </si>
  <si>
    <t>2-s2.0-105006738566</t>
  </si>
  <si>
    <t>Mohapatra, N.</t>
  </si>
  <si>
    <t>Kalinga Institute of Industrial Technology, Bhubaneswar, Bhubaneswar, OR, India</t>
  </si>
  <si>
    <t>Assessing the Role of Financial Literacy in FinTech Adoption by MSEs: Ensuring Sustainability Through a Fuzzy AHP Approach</t>
  </si>
  <si>
    <t>Das, M.</t>
  </si>
  <si>
    <t>Shekhar, S.</t>
  </si>
  <si>
    <t>Department of Industrial Engineering, University of Tabuk, Tabuk, Tabuk, Saudi Arabia</t>
  </si>
  <si>
    <t>Department of Botany, Kumaun University, Nainital, UK, India</t>
  </si>
  <si>
    <t>Khan, S.</t>
  </si>
  <si>
    <t>Instituto Politécnico do Cávado e do Ave, Barcelos, Braga, Portugal</t>
  </si>
  <si>
    <t>2-s2.0-105006700830</t>
  </si>
  <si>
    <t>Ogura, K.</t>
  </si>
  <si>
    <t>Economic Rationality and Health Behavior: Investigating the Link Between Financial Literacy and the BMI</t>
  </si>
  <si>
    <t>2-s2.0-105006534909</t>
  </si>
  <si>
    <t>Daskalakis, N.</t>
  </si>
  <si>
    <t>Department of Public Administration, Panteion University of Social and Political Sciences, Athens, Attica, Greece</t>
  </si>
  <si>
    <t>Assessing the Relative Financial Literacy Levels of Micro and Small Entrepreneurs: Preliminary Evidence from 13 Countries</t>
  </si>
  <si>
    <t>2-s2.0-105006429500</t>
  </si>
  <si>
    <t>Green, L.-N.</t>
  </si>
  <si>
    <t>The Faculty of Social Sciences and Education, The Israel Academic College in Ramat Gan, Ramat Gan, Israel</t>
  </si>
  <si>
    <t>Motherhood as a Prism Shaping Financial Literacy for Retirement Among Generation Y Women</t>
  </si>
  <si>
    <t>Herbst-Debby, A.</t>
  </si>
  <si>
    <t>Gender Studies Program, Bar-Ilan University, Ramat Gan, Tel Aviv District, Israel</t>
  </si>
  <si>
    <t>2-s2.0-105005275107</t>
  </si>
  <si>
    <t>Sharma, N.</t>
  </si>
  <si>
    <t>Chitkara University, Punjab, Rajpura, PB, India</t>
  </si>
  <si>
    <t>Market microstructure to enhance sustainable investment decision and asset growth through financial literacy</t>
  </si>
  <si>
    <t>Manohar, S.</t>
  </si>
  <si>
    <t>Welcomgroup Graduate School of Hotel Administration, Manipal, KA, India</t>
  </si>
  <si>
    <t>2-s2.0-105004691031</t>
  </si>
  <si>
    <t>Liu, J.</t>
  </si>
  <si>
    <t>College of Humanities and Social Sciences, Harbin Engineering University, Harbin, Heilongjiang, China</t>
  </si>
  <si>
    <t>Natural disaster experiences, resilience resources, and household risky financial market participation: Evidence from China</t>
  </si>
  <si>
    <t>College of Economics and Management, Tianjin University of Science &amp; Technology, Tianjin, China</t>
  </si>
  <si>
    <t>2-s2.0-105004378972</t>
  </si>
  <si>
    <t>Fridrich, C.</t>
  </si>
  <si>
    <t>University College of Teacher Education, Vienna, Austria</t>
  </si>
  <si>
    <t>Critical or conformist economic education? Reflexivity versus functionality in the conflict of interests</t>
  </si>
  <si>
    <t>2-s2.0-105003649053</t>
  </si>
  <si>
    <t>Kinney, R.L.</t>
  </si>
  <si>
    <t>National Center on Homelessness Among Veterans, Tampa, FL, United States</t>
  </si>
  <si>
    <t>Use, Benefits, and Barriers to Financial and Credit Counseling Among Veterans According to Financial Counselors and Other Subject Matter Experts</t>
  </si>
  <si>
    <t>Hooshyar, D.</t>
  </si>
  <si>
    <t>University of Massachusetts Chan Medical School, Worcester, MA, United States</t>
  </si>
  <si>
    <t>Tsai, J.</t>
  </si>
  <si>
    <t>UT Southwestern Medical Center, Dallas, TX, United States</t>
  </si>
  <si>
    <t>2-s2.0-105002442560</t>
  </si>
  <si>
    <t>Financial Education Mandates and Financial Wellbeing of Young Adults: Examining Financial Capability Factors as Mediators</t>
  </si>
  <si>
    <t>2-s2.0-105002146254</t>
  </si>
  <si>
    <t>Merli, M.</t>
  </si>
  <si>
    <t>Early Evidence of “Finance for Normal People” in the First Era of Globalization</t>
  </si>
  <si>
    <t>Parent, A.</t>
  </si>
  <si>
    <t>Observatoire Français des Conjonctures Économiques Sciences Po, Paris, Ile-de-France, France</t>
  </si>
  <si>
    <t>2-s2.0-105001946452</t>
  </si>
  <si>
    <t>Riitsalu, L.</t>
  </si>
  <si>
    <t>Tartu Ülikool, Tartu, Tartumaa, Estonia</t>
  </si>
  <si>
    <t>Estonia</t>
  </si>
  <si>
    <t>Longitudinal Assessment of Financial Well-Being Across Europe Confirms the Multidimensionality of the Construct</t>
  </si>
  <si>
    <t>Gasiorowska, A.</t>
  </si>
  <si>
    <t>SWPS Uniwersytet Humanistycznospołeczny, Warsaw, MA, Poland</t>
  </si>
  <si>
    <t>van Raaij, W.F.</t>
  </si>
  <si>
    <t>Tilburg University, Tilburg, Noord-Brabant, Netherlands</t>
  </si>
  <si>
    <t>Ruggeri, K.</t>
  </si>
  <si>
    <t>2-s2.0-105001848131</t>
  </si>
  <si>
    <t>Department of Economics and Statistics, Università degli Studi di Torino, Turin, TO, Italy</t>
  </si>
  <si>
    <t>Who prefers guessing to admitting They Don't Know? Measurement error in financial literacy surveys</t>
  </si>
  <si>
    <t>2-s2.0-105001500998</t>
  </si>
  <si>
    <t>Abbasian, M.</t>
  </si>
  <si>
    <t>School of Industrial Engineering, University of Tehran, Tehran, Tehran, Iran</t>
  </si>
  <si>
    <t>A Hybrid Machine Learning Approach to Evaluate and Select Agile-Resilient-Sustainable Suppliers Considering Supply Chain 4.0: A Real Case Study</t>
  </si>
  <si>
    <t>2-s2.0-105000538399</t>
  </si>
  <si>
    <t>Kallenos, T.</t>
  </si>
  <si>
    <t>343</t>
  </si>
  <si>
    <t>University of Cyprus, Nicosia, Cyprus</t>
  </si>
  <si>
    <t>Financial education and spillover effects</t>
  </si>
  <si>
    <t>Milidonis, A.</t>
  </si>
  <si>
    <t>Central Bank of Cyprus, Nicosia, Cyprus</t>
  </si>
  <si>
    <t>Nishiotis, G.</t>
  </si>
  <si>
    <t>78</t>
  </si>
  <si>
    <t>Durham University, Durham, County Durham, United Kingdom</t>
  </si>
  <si>
    <t>Zenios, S.</t>
  </si>
  <si>
    <t>Cyprus Academy of Sciences, Nicosia, Nicosia, Cyprus</t>
  </si>
  <si>
    <t>2-s2.0-105000317740</t>
  </si>
  <si>
    <t>School of Management, National Institute of Technology Rourkela, Rourkela, OR, India</t>
  </si>
  <si>
    <t>Impact of Sustainable Financial Literacy and Digital Financial Inclusion on Women's Sustainable Entrepreneurial Intention</t>
  </si>
  <si>
    <t>2-s2.0-105000279801</t>
  </si>
  <si>
    <t>Ni, J.</t>
  </si>
  <si>
    <t>College of Agronomy, Hebei Agricultural University, Baoding, Hebei, China</t>
  </si>
  <si>
    <t>Opportunities for higher education for children, financial literacy and household capital</t>
  </si>
  <si>
    <t>Gao, Y.</t>
  </si>
  <si>
    <t>College of Economics and Management, Hebei Agricultural University, Baoding, Hebei, China</t>
  </si>
  <si>
    <t>2-s2.0-105000210121</t>
  </si>
  <si>
    <t>Sun, Z.</t>
  </si>
  <si>
    <t>School of Mathematics and Statistics, Hunan Normal University, Changsha, Hunan, China</t>
  </si>
  <si>
    <t>The impact of economic policy uncertainty on household portfolios effectiveness: Evidence from China</t>
  </si>
  <si>
    <t>School of Business, Hunan Normal University, Changsha, Hunan, China</t>
  </si>
  <si>
    <t>2-s2.0-105009122969</t>
  </si>
  <si>
    <t>Escalera-Chavez, M.</t>
  </si>
  <si>
    <t>Universidad Autónoma de San Luis Potosí, San Luis Potosí, Mexico</t>
  </si>
  <si>
    <t>Financial Capabilities and Their Relationship with Financial Well-being: Are There Gender Differences?</t>
  </si>
  <si>
    <t>Tejada-Peña, E.</t>
  </si>
  <si>
    <t>2-s2.0-105013266740</t>
  </si>
  <si>
    <t>Pertilla, A.</t>
  </si>
  <si>
    <t>German Historical Institute Washington, Berkeley, CA, United States</t>
  </si>
  <si>
    <t>US immigrants, remittances, and the courts, 1904-1925</t>
  </si>
  <si>
    <t>2-s2.0-105008256764</t>
  </si>
  <si>
    <t>Adin, S.S.</t>
  </si>
  <si>
    <t>Department of Finance and Banking, Atatürk Üniversitesi, Erzurum, Erzurum, Turkey</t>
  </si>
  <si>
    <t>Individual investors' intentions to invest in renewable energy financing instruments</t>
  </si>
  <si>
    <t>2-s2.0-105003755841</t>
  </si>
  <si>
    <t>Xu, S.</t>
  </si>
  <si>
    <t>School of Culture Tourism, Guangdong University of Finance &amp; Economics, Guangzhou, Guangdong, China</t>
  </si>
  <si>
    <t>Cognitive ability and stock market participation: evidence from China</t>
  </si>
  <si>
    <t>Alnafrah, I.</t>
  </si>
  <si>
    <t>Graduate School of Economics and Management, Yekaterinburg, Sverdlovskaya, Russian Federation</t>
  </si>
  <si>
    <t>Dagestani, A.A.</t>
  </si>
  <si>
    <t>Central South University, Changsha, Hunan, China</t>
  </si>
  <si>
    <t>2-s2.0-105005160042</t>
  </si>
  <si>
    <t>Hui, Y.</t>
  </si>
  <si>
    <t>207</t>
  </si>
  <si>
    <t>Universiteit van Amsterdam, Amsterdam, Noord-Holland, Netherlands</t>
  </si>
  <si>
    <t>Domain-Informed Negative Sampling Strategies for Dynamic Graph Embedding in Meme Stock-Related Social Networks</t>
  </si>
  <si>
    <t>Zwetsloot, I.M.</t>
  </si>
  <si>
    <t>Trimborn, S.</t>
  </si>
  <si>
    <t>Tinbergen Institute - TI, Rotterdam, Zuid-Holland, Netherlands</t>
  </si>
  <si>
    <t>2-s2.0-105003394535</t>
  </si>
  <si>
    <t>Shehadeh, M.</t>
  </si>
  <si>
    <t>Department of Financial Technology and Risk Management, Applied Science Private University, Amman, Jordan</t>
  </si>
  <si>
    <t>Digital financial literacy and usage of cashless payments in Jordan: the moderating role of gender</t>
  </si>
  <si>
    <t>Dawood, H.M.</t>
  </si>
  <si>
    <t>UCSI University, Kuala Lumpur, Malaysia</t>
  </si>
  <si>
    <t>Hussainey, K.</t>
  </si>
  <si>
    <t>Bangor Business School, Bangor, Gwynedd, United Kingdom</t>
  </si>
  <si>
    <t>2-s2.0-105005737940</t>
  </si>
  <si>
    <t>Exploring the Impact of Transmedia Storytelling on Financial Literacy: A Pilot Evaluation with Young Adults</t>
  </si>
  <si>
    <t>Campos, P.F.</t>
  </si>
  <si>
    <t>Instituto Superior Técnico, Lisbon, Lisbon, Portugal</t>
  </si>
  <si>
    <t>2-s2.0-105005477460</t>
  </si>
  <si>
    <t>Rao Veerla, N.</t>
  </si>
  <si>
    <t>Dhanekula Institute Of Engineering &amp; Technology, Vijayawada, AP, India</t>
  </si>
  <si>
    <t>A study on Buy Now and Pay Later (BNPL) alternative model of financing in India: Issues and challenges</t>
  </si>
  <si>
    <t>Nandam, V.</t>
  </si>
  <si>
    <t>AG and SG Siddhartha College of Arts and Science, Andhra Pradesh, India</t>
  </si>
  <si>
    <t>Kandula, D.</t>
  </si>
  <si>
    <t>Smt. Velagapudi Durgamba Siddhartha Law College, India</t>
  </si>
  <si>
    <t>Dokku, S.R.</t>
  </si>
  <si>
    <t>Prasad V Potluri Siddhartha Institute of Technology, Vijayawada, AP, India</t>
  </si>
  <si>
    <t>Jampala, R.C.</t>
  </si>
  <si>
    <t>Parvathaneni Brahmayya Siddhartha College of Arts &amp; Science, Vijayawada, AP, India</t>
  </si>
  <si>
    <t>2-s2.0-105003404263</t>
  </si>
  <si>
    <t>Sabbaghi, O.</t>
  </si>
  <si>
    <t>College of Business Administration, University of Detroit Mercy, Detroit, MI, United States</t>
  </si>
  <si>
    <t>Mobile money, digital financial inclusion, and evidence on saving and borrowing</t>
  </si>
  <si>
    <t>2-s2.0-105003392587</t>
  </si>
  <si>
    <t>Did COVID-19 hurt consumer financial well-being? Factors associated with consumer bankruptcy risks during the pandemic</t>
  </si>
  <si>
    <t>Yao, R.</t>
  </si>
  <si>
    <t>Division of Applied Social Sciences, University of Missouri, Columbia, MO, United States</t>
  </si>
  <si>
    <t>2-s2.0-105003389588</t>
  </si>
  <si>
    <t>An examination of financial vulnerability among the AAPI population in the United States</t>
  </si>
  <si>
    <t>2-s2.0-105005476184</t>
  </si>
  <si>
    <t>Vishakh, V.T.</t>
  </si>
  <si>
    <t>Bharath Institute of Higher Education and Research, Chennai, TN, India</t>
  </si>
  <si>
    <t>Risk perception and management among mutual fund investors in Kerala</t>
  </si>
  <si>
    <t>2-s2.0-105005475652</t>
  </si>
  <si>
    <t>Role of technology and digital platforms in promoting mutual fund investments in Kerala</t>
  </si>
  <si>
    <t>2-s2.0-105004670759</t>
  </si>
  <si>
    <t>Gudjonsson, S.</t>
  </si>
  <si>
    <t>School of Business, Haskoli Islands, Reykjavik, Iceland</t>
  </si>
  <si>
    <t>Traditional or Active Learning Methods in Financial Education? A Randomized Controlled Trial; Tradiciniai ar aktyvūs finansinio švietimo mokymosi metodai? Atsitiktinių imčių kontroliuojamasis tyrimas</t>
  </si>
  <si>
    <t>2-s2.0-105010626847</t>
  </si>
  <si>
    <t>Choudhary, R.</t>
  </si>
  <si>
    <t>Department of Management and Commerce, SRM University Delhi-NCR, Sonepat, Sonipat, HR, India</t>
  </si>
  <si>
    <t>Exploring financial literacy as a mediator in the theory of planned behavior on senior citizens' reverse mortgage purchase intentions</t>
  </si>
  <si>
    <t>2-s2.0-105012400528</t>
  </si>
  <si>
    <t>Badri, M.</t>
  </si>
  <si>
    <t>Abu Dhabi Department of Community Development, Abu Dhabi, Abu Dhabi, United Arab Emirates</t>
  </si>
  <si>
    <t>Debt and life satisfaction: Unraveling the well-being divide among households in Abu Dhabi</t>
  </si>
  <si>
    <t>Khaili, M.A.</t>
  </si>
  <si>
    <t>2-s2.0-105002790704</t>
  </si>
  <si>
    <t>Tania, J.</t>
  </si>
  <si>
    <t>THE INFLUENCE OF DIGITAL LITERACY ON INTENTION TO USE INVESTMENT APPLICATIONS IN GENERATION Z: A CASE STUDY ON FINANCIAL PRODUCTS</t>
  </si>
  <si>
    <t>2-s2.0-105003599459</t>
  </si>
  <si>
    <t>Sanderson, S.</t>
  </si>
  <si>
    <t>Department of Economics, Nelson Mandela University, Gqeberha, Eastern Cape, South Africa</t>
  </si>
  <si>
    <t>Modelling Loan Defaults by Sugarcane Farmers</t>
  </si>
  <si>
    <t>Chomunorwa, D.</t>
  </si>
  <si>
    <t>Department of Agricultural and Applied Economics, Botswana University of Agriculture and Natural Resources, Gaborone, Botswana</t>
  </si>
  <si>
    <t>Botswana</t>
  </si>
  <si>
    <t>Mokumako, T.</t>
  </si>
  <si>
    <t>Department of Agricultural Economics, Midlands State University Zimbabwe, Gweru, Midlands, Zimbabwe</t>
  </si>
  <si>
    <t>2-s2.0-105003541778</t>
  </si>
  <si>
    <t>Arunachalam, R.</t>
  </si>
  <si>
    <t>School of Management, SASTRA Deemed University, Thanjavur, TN, India</t>
  </si>
  <si>
    <t>Determinants of Mutual Fund Investment Returns: Evidence from Indian Retail Investors’</t>
  </si>
  <si>
    <t>2-s2.0-105007697113</t>
  </si>
  <si>
    <t>Bernatska, N.</t>
  </si>
  <si>
    <t>Department of Physics, Lviv Polytechnic National University, Lviv, Lviv, Ukraine</t>
  </si>
  <si>
    <t>Digital Economy and Smart Financial Management: Using AI Tools for Financial Literacy</t>
  </si>
  <si>
    <t>Dzhumelia, E.</t>
  </si>
  <si>
    <t>Software Department, Lviv Polytechnic National University, Lviv, Lviv, Ukraine</t>
  </si>
  <si>
    <t>Kochan, O.</t>
  </si>
  <si>
    <t>Department of Measuring Information Technologies, Lviv Polytechnic National University, Lviv, Lviv, Ukraine</t>
  </si>
  <si>
    <t>Šalamon, I.</t>
  </si>
  <si>
    <t>School of Computer Science, Hubei University of Technology, Wuhan, Hubei, China</t>
  </si>
  <si>
    <t>2-s2.0-105001953258</t>
  </si>
  <si>
    <t>Nik Azman, N.H.</t>
  </si>
  <si>
    <t>School of Management, Universiti Sains Malaysia, Gelugor, Penang, Malaysia</t>
  </si>
  <si>
    <t>The interconnectivity between Islamic financial literacy and financial sustainability: evidence from Muslim micro-entrepreneurs in Malaysia</t>
  </si>
  <si>
    <t>2-s2.0-85201825316</t>
  </si>
  <si>
    <t>Usman, N.</t>
  </si>
  <si>
    <t>Salford Business School, Manchester, Greater Manchester, United Kingdom</t>
  </si>
  <si>
    <t>FinTech and money laundering: moderating effect of financial regulations and financial literacy</t>
  </si>
  <si>
    <t>Griffiths, M.</t>
  </si>
  <si>
    <t>Financial Inclusion Secretariat, Central Bank of Nigeria, Abuja, Nigeria</t>
  </si>
  <si>
    <t>2-s2.0-105004785581</t>
  </si>
  <si>
    <t>Lauricella, S.</t>
  </si>
  <si>
    <t>Ontario Tech University, Oshawa, ON, Canada</t>
  </si>
  <si>
    <t>Paying off: How feminist financial plans can transform higher education</t>
  </si>
  <si>
    <t>Gary, B.</t>
  </si>
  <si>
    <t>671-680</t>
  </si>
  <si>
    <t>Carleton University, Ottawa, ON, Canada</t>
  </si>
  <si>
    <t>2-s2.0-105004783262</t>
  </si>
  <si>
    <t>Makris, I.A.</t>
  </si>
  <si>
    <t>University of the Peloponnese, Tripolis, Peloponnese, Greece</t>
  </si>
  <si>
    <t>The impact of simulation tools in finance schools as a learning strategy from educators' perspectives</t>
  </si>
  <si>
    <t>Apostolopoulos, S.</t>
  </si>
  <si>
    <t>Neapolis University Pafos, Paphos, Cyprus</t>
  </si>
  <si>
    <t>Babalos, V.</t>
  </si>
  <si>
    <t>University of Patras, Rio, Achaia, Greece</t>
  </si>
  <si>
    <t>2-s2.0-105001965858</t>
  </si>
  <si>
    <t>Phung, T.M.T.</t>
  </si>
  <si>
    <t>Faculty of Finance and Banking, Hoa Sen University, Ho Chi Minh City, Viet Nam</t>
  </si>
  <si>
    <t>Financial literacy and risk-taking behavior: a study of graduates and undergraduates</t>
  </si>
  <si>
    <t>2-s2.0-105005280941</t>
  </si>
  <si>
    <t>Poprozman, N.</t>
  </si>
  <si>
    <t>National University of Life and Environmental Sciences of Ukraine, Kyiv, Ukraine</t>
  </si>
  <si>
    <t>The role of accounting in ensuring the financial stability of enterprises</t>
  </si>
  <si>
    <t>Borkovska, V.</t>
  </si>
  <si>
    <t>Higher Educational Institution «Podillia State University», Kamianets-Podilskyi, Khmelnytskyi Oblast, Ukraine</t>
  </si>
  <si>
    <t>Balla, I.</t>
  </si>
  <si>
    <t>Educational and Rehabilitation Institution of Higher Education “Kamianets-Podilskyi State Institute”, Kamianets-Podilskyi, Ukraine</t>
  </si>
  <si>
    <t>2-s2.0-105001799220</t>
  </si>
  <si>
    <t>Zhou, N.</t>
  </si>
  <si>
    <t>Stepping stone: the logic of financial inclusion through microfinance – evidence from China’s largest commercial microfinance institution</t>
  </si>
  <si>
    <t>Cheng, W.</t>
  </si>
  <si>
    <t>Monash University, Melbourne, VIC, Australia</t>
  </si>
  <si>
    <t>College of Finance, Nanjing Agricultural University, Nanjing, Jiangsu, China</t>
  </si>
  <si>
    <t>2-s2.0-105007092266</t>
  </si>
  <si>
    <t>Bhuvaneshwari, R.</t>
  </si>
  <si>
    <t>Faculty of Management, SRM Institute of Science and Technology, Kattankulathur, TN, India</t>
  </si>
  <si>
    <t>Digital Financial Knowledge and Its Influence on Lending Application Adoption</t>
  </si>
  <si>
    <t>2-s2.0-86000620215</t>
  </si>
  <si>
    <t>Mejía, S.H.</t>
  </si>
  <si>
    <t>Savings for emergencies, inclusion and financial education in Mexico; Ahorro para emergencias, la inclusión y la educación financiera en México</t>
  </si>
  <si>
    <t>2-s2.0-86000427153</t>
  </si>
  <si>
    <t>Comerford, D.A.</t>
  </si>
  <si>
    <t>University of Stirling, Stirling, Stirlingshire, United Kingdom</t>
  </si>
  <si>
    <t>Cognitive reflection, arithmetic ability and financial literacy independently predict both inflation expectations and forecast accuracy</t>
  </si>
  <si>
    <t>2-s2.0-86000362342</t>
  </si>
  <si>
    <t>Pitthan, F.</t>
  </si>
  <si>
    <t>Leuven Economics of Education Research, KU Leuven, Leuven, Vlaams-Brabant, Belgium</t>
  </si>
  <si>
    <t>How learning about behavioural biases can improve financial literacy?</t>
  </si>
  <si>
    <t>de Witte, K.</t>
  </si>
  <si>
    <t>2-s2.0-86000160973</t>
  </si>
  <si>
    <t>Abbas Naqvi, N.</t>
  </si>
  <si>
    <t>Department of Business Administration, KASB Institute of Technology, Karachi, Sindh, Pakistan</t>
  </si>
  <si>
    <t>Financial Literacy and Investment decisions of Investors of Islamic Banks in Pakistan: The Role of Intention to invest and Religiosity</t>
  </si>
  <si>
    <t>Ahmed Siddiqui, D.A.</t>
  </si>
  <si>
    <t>Department of Business Studies, University of Karachi, Karachi, Sindh, Pakistan</t>
  </si>
  <si>
    <t>Mir, M.M.</t>
  </si>
  <si>
    <t>651-660</t>
  </si>
  <si>
    <t>Business Studies Department, Bahria University, Islamabad, Pakistan</t>
  </si>
  <si>
    <t>2-s2.0-85218920958</t>
  </si>
  <si>
    <t>Heo, W.</t>
  </si>
  <si>
    <t>Division of Consumer Science, College of Health and Human Sciences, West Lafayette, IN, United States</t>
  </si>
  <si>
    <t>Financial Stress, Psychological Factors, and Financial Knowledge on Life Satisfaction: A Comparative Pre- and Post-COVID Cross-Sectional Analysis in the United States</t>
  </si>
  <si>
    <t>224</t>
  </si>
  <si>
    <t>School of Business, St. John Fisher University, Rochester, NY, United States</t>
  </si>
  <si>
    <t>Park, H.</t>
  </si>
  <si>
    <t>Department of Marketing, Northern Michigan University, Marquette, MI, United States</t>
  </si>
  <si>
    <t>2-s2.0-85218912021</t>
  </si>
  <si>
    <t>Clark, R.L.</t>
  </si>
  <si>
    <t>Poole College of Management, Raleigh, NC, United States</t>
  </si>
  <si>
    <t>Evaluating the effects of a low-cost, online financial education program</t>
  </si>
  <si>
    <t>Lin, C.</t>
  </si>
  <si>
    <t>Department of Economics, The George Washington University, Washington, D.C., United States</t>
  </si>
  <si>
    <t>5</t>
  </si>
  <si>
    <t>Senior Fellow, Stanford University, Stanford, CA, United States</t>
  </si>
  <si>
    <t>IFEBP Professor of Insurance/Risk Management &amp; Business Economics/Policy, Wharton School of the University of Pennsylvania, Philadelphia, PA, United States</t>
  </si>
  <si>
    <t>Sticha, A.</t>
  </si>
  <si>
    <t>Research Director, Stanford Graduate School of Business, Stanford, CA, United States</t>
  </si>
  <si>
    <t>2-s2.0-85218423810</t>
  </si>
  <si>
    <t>Rahman, M.A.</t>
  </si>
  <si>
    <t>Urban and Rural Planning Discipline, Khulna University, Khulna, Khulna, Bangladesh</t>
  </si>
  <si>
    <t>Discerning resilience in the global north: a comparative analysis of policy adoption and its applicability to Bangladesh’s context</t>
  </si>
  <si>
    <t>Hossain, M.Z.</t>
  </si>
  <si>
    <t>Department of Geography and Environmental Studies, Saint Mary's University, Halifax, NS, Canada</t>
  </si>
  <si>
    <t>2-s2.0-85218224156</t>
  </si>
  <si>
    <t>Jia, X.</t>
  </si>
  <si>
    <t>School of Economics and Management, Binzhou Polytechnic, Binzhou, Shandong, China</t>
  </si>
  <si>
    <t>Social networks, financial knowledge, and urban–rural family entrepreneurship</t>
  </si>
  <si>
    <t>2-s2.0-85217961406</t>
  </si>
  <si>
    <t>Han, B.</t>
  </si>
  <si>
    <t>School of Marxism, Henan University, Kaifeng, Henan, China</t>
  </si>
  <si>
    <t>Impact of financial literacy and awareness of children's pension responsibilities on the willingness to purchase pension insurance: Evidence based on survey data (CLASS)</t>
  </si>
  <si>
    <t>Liu, C.</t>
  </si>
  <si>
    <t>Institute of Social Governance Research Center, Henan University, Kaifeng, Henan, China</t>
  </si>
  <si>
    <t>2-s2.0-85217896130</t>
  </si>
  <si>
    <t>Admit, D.G.</t>
  </si>
  <si>
    <t>Bahir Dar Center, Bahir Dar, Amhara, Ethiopia</t>
  </si>
  <si>
    <t>Determinant variables that predict the performance of professional soccer clubs in Ethiopian Primer League; Variables determinantes que predicen el rendimiento de los clubes de fútbol profesional en la Primera División de Etiopía</t>
  </si>
  <si>
    <t>Tegegne, Z.M.</t>
  </si>
  <si>
    <t>Hawassa University, Awassa, Ethiopia</t>
  </si>
  <si>
    <t>2-s2.0-85217155029</t>
  </si>
  <si>
    <t>Quarshie, M.A.</t>
  </si>
  <si>
    <t>Department of Entrepreneurship and Business Sciences, University of Energy and Natural Resources, Sunyani, Bono, Ghana</t>
  </si>
  <si>
    <t>Barriers to breakthroughs: the crucial role of support services in advancing accounting practices, financial literacy and performance in disability-led SMEs</t>
  </si>
  <si>
    <t>College of Economics and Business Administration, University of Technology and Applied Sciences Ibra, Ibra, Oman</t>
  </si>
  <si>
    <t>Nawaah, D.</t>
  </si>
  <si>
    <t>Department of Finance and Accounting, Woxsen University, Hyderabad, TS, India</t>
  </si>
  <si>
    <t>2-s2.0-85216575175</t>
  </si>
  <si>
    <t>Lefutso, D.</t>
  </si>
  <si>
    <t>Disaster Management Training and Education Centre for Africa, University of the Free State, Bloemfontein, Free State, South Africa</t>
  </si>
  <si>
    <t>Assessment of knowledge, attitudes, and perceptions toward flood risk insurance amongst low-income households in South Africa</t>
  </si>
  <si>
    <t>Ogundeji, A.A.</t>
  </si>
  <si>
    <t>Department of Agribusiness, University for Development Studies Ghana, Tamale, Northern Region, Ghana</t>
  </si>
  <si>
    <t>2-s2.0-85216102443</t>
  </si>
  <si>
    <t>He, W.</t>
  </si>
  <si>
    <t>Department of Public Administration, Henan University, Kaifeng, Henan, China</t>
  </si>
  <si>
    <t>Financial literacy, old-age dependency ratio and household fraud risk</t>
  </si>
  <si>
    <t>Ling, W.</t>
  </si>
  <si>
    <t>School of Economics and Management, North China Institute of Science and Technology, Beijing, China</t>
  </si>
  <si>
    <t>2-s2.0-85215237869</t>
  </si>
  <si>
    <t>Zhou, X.</t>
  </si>
  <si>
    <t>School of Innovation and Entrepreneurship, Zhejiang International Studies University, Hangzhou, Zhejiang, China</t>
  </si>
  <si>
    <t>Enhancing optimal consumption: Experimental insights into nudging borrowing behavior via a life cycle model</t>
  </si>
  <si>
    <t>Yang, X.</t>
  </si>
  <si>
    <t>School of Business and Management, Shanghai International Studies University, Shanghai, Shanghai, China</t>
  </si>
  <si>
    <t>Jin, X.</t>
  </si>
  <si>
    <t>Guangdong Institute of Intelligence Science and Technology, Zhuhai, Guangdong, China</t>
  </si>
  <si>
    <t>2-s2.0-85215231865</t>
  </si>
  <si>
    <t>More than objective knowledge: Exploring heterogeneity in individuals' response to a financial education initiative across multiple financial literacy domains</t>
  </si>
  <si>
    <t>Hoffmann, A.O.I.</t>
  </si>
  <si>
    <t>The Adelaide Business School, Adelaide, SA, Australia</t>
  </si>
  <si>
    <t>McNair, S.J.</t>
  </si>
  <si>
    <t>Cowry Consulting, London, United Kingdom</t>
  </si>
  <si>
    <t>Pallant, J.I.</t>
  </si>
  <si>
    <t>Department of Politics, Faculty of Humanities, Manchester, Greater Manchester, United Kingdom</t>
  </si>
  <si>
    <t>2-s2.0-85214879269</t>
  </si>
  <si>
    <t>Lorain, M.-A.</t>
  </si>
  <si>
    <t>288</t>
  </si>
  <si>
    <t>Facultad de Ciencias Económicas y Empresariales, Universidad Complutense de Madrid, Madrid, Madrid, Spain</t>
  </si>
  <si>
    <t>Unraveling financial exclusion during the COVID-19 pandemic: A gender perspective in Latin American countries</t>
  </si>
  <si>
    <t>Barreal-Pernas, J.B.</t>
  </si>
  <si>
    <t>Universidad Francisco de Vitoria, Pozuelo de Alarcon, Madrid, Spain</t>
  </si>
  <si>
    <t>Jannes, G.</t>
  </si>
  <si>
    <t>Universidad de Salamanca, Salamanca, Salamanca, Spain</t>
  </si>
  <si>
    <t>2-s2.0-85214826119</t>
  </si>
  <si>
    <t>Department of Social Work, Chinese University of Hong Kong, Hong Kong, Hong Kong</t>
  </si>
  <si>
    <t>Socioeconomic Determinants and Health Outcomes of Financial Resilience Patterns: A Latent Profile Analysis</t>
  </si>
  <si>
    <t>2-s2.0-85213217346</t>
  </si>
  <si>
    <t>Financial literacy and household financial behavior in Singapore</t>
  </si>
  <si>
    <t>2-s2.0-85211091374</t>
  </si>
  <si>
    <t>Gremi, E.</t>
  </si>
  <si>
    <t>Finance and Accounting Department, University of Elbasan, Elbasan, Albania</t>
  </si>
  <si>
    <t>Raising awareness of financial education among youth in the Elbasan region, Albania</t>
  </si>
  <si>
    <t>Çerri, S.</t>
  </si>
  <si>
    <t>Marketing and Engineering Department, University of Elbasan, Elbasan, Albania</t>
  </si>
  <si>
    <t>Morina, M.</t>
  </si>
  <si>
    <t>Faculty of Business and Law, University of Elbasan, Elbasan, Albania</t>
  </si>
  <si>
    <t>2-s2.0-105011086747</t>
  </si>
  <si>
    <t>Chen, X.</t>
  </si>
  <si>
    <t>School of Public Policy and Administration, Xi'an Jiaotong University, Xi'an, Shaanxi, China</t>
  </si>
  <si>
    <t>The Impact of Monetary Policy on Household Leverage: Does Financial Literacy Matter?</t>
  </si>
  <si>
    <t>Kang, C.</t>
  </si>
  <si>
    <t>School of Economics and Finance, Xi'an Jiaotong University, Xi'an, Shaanxi, China</t>
  </si>
  <si>
    <t>Agricultural Production and Resource Economics, Technische Universität München, Munich, Bayern, Germany</t>
  </si>
  <si>
    <t>2-s2.0-105010939163</t>
  </si>
  <si>
    <t>WSEI University, Lublin, LU, Poland</t>
  </si>
  <si>
    <t>The Financial Language of Gender: A Consumer Study Using Machine Learning, Statistical, and Linguistic Analyses</t>
  </si>
  <si>
    <t>Filipek, K.</t>
  </si>
  <si>
    <t>Uniwersytet Marii Curie-Sklodowskiej w Lublinie, Lublin, LU, Poland</t>
  </si>
  <si>
    <t>Nowak, P.</t>
  </si>
  <si>
    <t>Harvard University, Cambridge, MA, United States</t>
  </si>
  <si>
    <t>2-s2.0-105010031441</t>
  </si>
  <si>
    <t>Huong, H.D.</t>
  </si>
  <si>
    <t>Hanoi University of Natural Resources and Environment, Hanoi, Viet Nam</t>
  </si>
  <si>
    <t>The Impact of Audit Quality Factors on Investor Confidence in Vietnamese Capital Markets: The Moderating Role of Financial Literacy</t>
  </si>
  <si>
    <t>Tu, T.T.N.</t>
  </si>
  <si>
    <t>2-s2.0-105008349700</t>
  </si>
  <si>
    <t>Siddiqui, T.A.</t>
  </si>
  <si>
    <t>Department of Management Studies, Jamia Millia Islamia, New Delhi, India</t>
  </si>
  <si>
    <t>Understanding Financial Inclusion Through Social and Behavioural Lenses</t>
  </si>
  <si>
    <t>Ali, M.S.</t>
  </si>
  <si>
    <t>School of Liberal Arts and Humanities, Woxsen University, Hyderabad, TS, India</t>
  </si>
  <si>
    <t>Sunayana</t>
  </si>
  <si>
    <t>Department of Economics and Finance, Dhofar University, Salalah, Dhofar, Oman</t>
  </si>
  <si>
    <t>2-s2.0-105008140609</t>
  </si>
  <si>
    <t>Weng, J.</t>
  </si>
  <si>
    <t>Zhejiang University of Technology, Hangzhou, Zhejiang, China</t>
  </si>
  <si>
    <t>Can Digital Inclusive Finance Safeguard the Middle Class? A Study Based on Chinese Household Data</t>
  </si>
  <si>
    <t>Zhejiang Chinese Medical University, Hangzhou, Zhejiang, China</t>
  </si>
  <si>
    <t>2-s2.0-105005997607</t>
  </si>
  <si>
    <t>Lyngdoh, S.W.</t>
  </si>
  <si>
    <t>Investment Intentions and Influential Factors among University Students</t>
  </si>
  <si>
    <t>Das, S.</t>
  </si>
  <si>
    <t>2-s2.0-105005641696</t>
  </si>
  <si>
    <t>Aryadevi, M.R.</t>
  </si>
  <si>
    <t>Emotional Intelligence, Financial Literacy, and Attitudes toward Risk: Determining Investment Choices towards Investment Decision</t>
  </si>
  <si>
    <t>Challa, V.N.S.K.</t>
  </si>
  <si>
    <t>2-s2.0-105005626013</t>
  </si>
  <si>
    <t>Partha Sarathi, S.</t>
  </si>
  <si>
    <t>Annamacharya PG College of Computer Studies, Rajampet, AP, India</t>
  </si>
  <si>
    <t>Socio-Demographic Influences on Financial Literacy: An Analysis of Annamacharya University Students</t>
  </si>
  <si>
    <t>Kalyan, N.B.</t>
  </si>
  <si>
    <t>SV College of Engineering, Tirupati, Tirupati, AP, India</t>
  </si>
  <si>
    <t>2-s2.0-105005612604</t>
  </si>
  <si>
    <t>Dash, P.</t>
  </si>
  <si>
    <t>School of Management, Centurion University of Technology and Management, Paralakhemundi, OR, India</t>
  </si>
  <si>
    <t>Exploring the Role of Financial Knowledge on Women’s Investment Behavior in the Post-Pandemic Era: Evidence from Odisha</t>
  </si>
  <si>
    <t>2-s2.0-105005609701</t>
  </si>
  <si>
    <t>Personality Traits and Financial Literacy: Impact on Equity Investment Intention among Planters in India</t>
  </si>
  <si>
    <t>2-s2.0-105005316298</t>
  </si>
  <si>
    <t>Sephodi, H.D.</t>
  </si>
  <si>
    <t>Department of Applied Languages, Tshwane University of Technology, Pretoria, Gauteng, South Africa</t>
  </si>
  <si>
    <t>Collaborative Dynamics in Translating Financial Terminology: Bridging Gaps and Promoting Linguistic Equity in South Africa Focusing on Tshivenḓa</t>
  </si>
  <si>
    <t>2-s2.0-105005262554</t>
  </si>
  <si>
    <t>Mamilla, R.</t>
  </si>
  <si>
    <t>VIT Business School, Vellore, TN, India</t>
  </si>
  <si>
    <t>Impact of Financial Literacy on Financial Self-Efficacy and Well-Being by X Generation</t>
  </si>
  <si>
    <t>Kasisomayajula, S.R.</t>
  </si>
  <si>
    <t>Bedaduri, R.</t>
  </si>
  <si>
    <t>NSB World Business School, Bengaluru, India</t>
  </si>
  <si>
    <t>2-s2.0-105005161305</t>
  </si>
  <si>
    <t>Zrybnieva, I.</t>
  </si>
  <si>
    <t>Department of Marketing, Yuriy Fedkovych Chernivtsi National University, Chernivtsi, Chernivtsi Oblast, Ukraine</t>
  </si>
  <si>
    <t>Sustainable Marketing within the Environmental Responsibility Context: Analytics and Communication Tools for Businesses' Growth</t>
  </si>
  <si>
    <t>Burdyak, O.</t>
  </si>
  <si>
    <t>Department of Marketing, Dmytro Motornyi Tavria State Agrotechnological University, Melitopol, Zaporizhia Oblast, Ukraine</t>
  </si>
  <si>
    <t>Venherova, O.</t>
  </si>
  <si>
    <t>Department of Marketing and International Logistics, Odesa National Economic University, Odesa, Odeska Oblast, Ukraine</t>
  </si>
  <si>
    <t>Nosachenko, O.</t>
  </si>
  <si>
    <t>Department of Economic Cybernetics and Marketing, Cherkasy State Technological University, Cherkasy, Cherkasy Oblast, Ukraine</t>
  </si>
  <si>
    <t>2-s2.0-105005144046</t>
  </si>
  <si>
    <t>Dasopang, N.S.</t>
  </si>
  <si>
    <t>Institut Agama Islam Negeri Padangsidimpuan, Padangsidimpuan, Indonesia</t>
  </si>
  <si>
    <t>Sharia Banking Supervision in Indonesia: Legal Mechanisms and Implication</t>
  </si>
  <si>
    <t>2-s2.0-105004324717</t>
  </si>
  <si>
    <t>Ahmad, N.L.</t>
  </si>
  <si>
    <t>Department of Accounting and Finance, Universiti Pendidikan Sultan Idris, Tanjong Malim, Perak, Malaysia</t>
  </si>
  <si>
    <t>The Relationship between Financial Literacy and Entrepreneurship Spirit with Mediating Effect of Personal Financial Management</t>
  </si>
  <si>
    <t>2-s2.0-105003677752</t>
  </si>
  <si>
    <t>Rad, D.</t>
  </si>
  <si>
    <t>Center of Research Development and Innovation in Psychology, Aurel Vlaicu University, Arad, Romania</t>
  </si>
  <si>
    <t>Modeling Investment Decisions Through Decision Tree Regression—A Behavioral Finance Theory Approach</t>
  </si>
  <si>
    <t>Cuc, L.D.</t>
  </si>
  <si>
    <t>Centre for Economic Research and Consultancy, Aurel Vlaicu University, Arad, Romania</t>
  </si>
  <si>
    <t>Croitoru, G.</t>
  </si>
  <si>
    <t>Faculty of Economics, Universitatea Valahia din Targoviste, Targoviste, Dambovita, Romania</t>
  </si>
  <si>
    <t>2-s2.0-105003657045</t>
  </si>
  <si>
    <t>Yu, Y.</t>
  </si>
  <si>
    <t>College of Economics, Sichuan Agricultural University, Ya'an, Sichuan, China</t>
  </si>
  <si>
    <t>Exploring the Dynamic Impact of Digital Financial Literacy on Rural Household Income: New Evidence from China</t>
  </si>
  <si>
    <t>2-s2.0-105003457065</t>
  </si>
  <si>
    <t>Pakos, G.</t>
  </si>
  <si>
    <t>Department of Midwifery, University of Western Macedonia, Kozani, Western Macedonia, Greece</t>
  </si>
  <si>
    <t>Financial Literacy and Leadership Skills Among Healthcare Professionals in Greece</t>
  </si>
  <si>
    <t>2-s2.0-105003445435</t>
  </si>
  <si>
    <t>Hasavari, S.</t>
  </si>
  <si>
    <t>Department of Information Science and Systems, Morgan State University, Baltimore, MD, United States</t>
  </si>
  <si>
    <t>Government Oversight and Institutional Influence: Exploring the Dynamics of Individual Adoption of Spot Bitcoin ETPs</t>
  </si>
  <si>
    <t>Maddah, M.</t>
  </si>
  <si>
    <t>Department of Information Systems and Operations Management, Suffolk University, Boston, MA, United States</t>
  </si>
  <si>
    <t>Esmaeilzadeh, P.</t>
  </si>
  <si>
    <t>168</t>
  </si>
  <si>
    <t>Department of Information Systems and Business Analytics, Florida International University College of Business, Miami, FL, United States</t>
  </si>
  <si>
    <t>2-s2.0-105003393594</t>
  </si>
  <si>
    <t>Delgerjargal, D.</t>
  </si>
  <si>
    <t>National University of Mongolia, Ulaanbaatar, Mongolia</t>
  </si>
  <si>
    <t>Mongolia</t>
  </si>
  <si>
    <t>Empirical Analysis of Factors Influencing the Behavioral Intention to Use Cryptocurrency Among Mongolian Customers: Extended UTAUT2 Model</t>
  </si>
  <si>
    <t>Khurelbaatar, A.</t>
  </si>
  <si>
    <t>Erdenes Mongol LLC, Ulaanbaatar, Mongolia</t>
  </si>
  <si>
    <t>2-s2.0-105003217518</t>
  </si>
  <si>
    <t>Miccoli, M.R.</t>
  </si>
  <si>
    <t>478</t>
  </si>
  <si>
    <t>Assessment, Universität Konstanz, Konstanz, Baden-Wurttemberg, Germany</t>
  </si>
  <si>
    <t>Factors shaping subjective financial well-being in emerging adults: A comparative study of Italy and Germany</t>
  </si>
  <si>
    <t>Shevchenko, Y.</t>
  </si>
  <si>
    <t>2-s2.0-105002488658</t>
  </si>
  <si>
    <t>Sritharan, N.</t>
  </si>
  <si>
    <t>William &amp; Mary, Williamsburg, VA, United States</t>
  </si>
  <si>
    <t>Money Talks: How Remittances Contribute to Wealth Creation in Post-conflict Communities</t>
  </si>
  <si>
    <t>Jothishankar, K.</t>
  </si>
  <si>
    <t>2-s2.0-105002326880</t>
  </si>
  <si>
    <t>Liang, H.</t>
  </si>
  <si>
    <t>School of Management, Guangzhou University, Guangzhou, Guangdong, China</t>
  </si>
  <si>
    <t>The Dynamic Role of Green Innovation Adoption and Green Technology Adoption in the Digital Economy: The Mediating and Moderating Effects of Creative Enterprise and Financial Capability</t>
  </si>
  <si>
    <t>Hussain, M.</t>
  </si>
  <si>
    <t>School of Economics and Statistics, Guangzhou University, Guangzhou, Guangdong, China</t>
  </si>
  <si>
    <t>2-s2.0-105002245937</t>
  </si>
  <si>
    <t>Seasonal Income Effects on Financial Awareness, Capability, and Risky Behavior in Agro-Industrial MSMEs in East Java</t>
  </si>
  <si>
    <t>Aziz, A.L.</t>
  </si>
  <si>
    <t>Research &amp; Management Sciences, Universiti Sultan Zainal Abidin, Kuala Terengganu, Terengganu, Malaysia</t>
  </si>
  <si>
    <t>Aljuaid, M.</t>
  </si>
  <si>
    <t>Brawijaya University, Malang, East Java, Indonesia</t>
  </si>
  <si>
    <t>Saniuk, S.</t>
  </si>
  <si>
    <t>Department of Health Administration, College of Business Administration, Riyadh, Riyad, Saudi Arabia</t>
  </si>
  <si>
    <t>Grabowska, S.</t>
  </si>
  <si>
    <t>Department of Engineering Management and Logistic Systems, Uniwersytet Zielonogórski, Zielona Gora, LB, Poland</t>
  </si>
  <si>
    <t>2-s2.0-105001658512</t>
  </si>
  <si>
    <t>Kortesalmi, M.</t>
  </si>
  <si>
    <t>Faculty of Philosophy, Itä-Suomen yliopisto, Kuopio, IS, Finland</t>
  </si>
  <si>
    <t>Stepping Up—Leaning Back: Young Adults Constructing Financial Agency in the Verge of Financial Independence</t>
  </si>
  <si>
    <t>Autio, M.</t>
  </si>
  <si>
    <t>Faculty of Education, Helsingin Yliopisto, Helsinki, Uusimaa, Finland</t>
  </si>
  <si>
    <t>2-s2.0-105001649705</t>
  </si>
  <si>
    <t>AbdulKareem, H.K.K.</t>
  </si>
  <si>
    <t>Department of Economics and Development Studies, Kwara State University, Malete, Kwara, Nigeria</t>
  </si>
  <si>
    <t>Leaving No One Behind: Examining the effect of financial, gender, and digital inclusion on sustainable development</t>
  </si>
  <si>
    <t>2-s2.0-105001640172</t>
  </si>
  <si>
    <t>Jovović, I.</t>
  </si>
  <si>
    <t>The role of energy performance certificates and energy-related financial literacy in choosing an energy-efficient home: Evidence from Slovenian homeowners</t>
  </si>
  <si>
    <t>2-s2.0-105001476654</t>
  </si>
  <si>
    <t>Yerrabati, S.</t>
  </si>
  <si>
    <t>Liverpool Hope University, Liverpool, Merseyside, United Kingdom</t>
  </si>
  <si>
    <t>Path to achieving SDG 8: do worker remittances reduce vulnerable employment?</t>
  </si>
  <si>
    <t>2-s2.0-105000314892</t>
  </si>
  <si>
    <t>Liu, X.</t>
  </si>
  <si>
    <t>School of Economics and Management, Mianyang Normal University, Mianyang, Sichuan, China</t>
  </si>
  <si>
    <t>How economic stability shapes social relationship expenditures: Moderating effects of health and education</t>
  </si>
  <si>
    <t>Zhou, C.</t>
  </si>
  <si>
    <t>College of International Economics and Trade, Ningbo University of Finance &amp; Economics, Ningbo, Zhejiang, China</t>
  </si>
  <si>
    <t>Ningbo Philosophy and Social Science Key Research Base “Research Base on Digital Economy Innovation and Linkage with Hub Free Trade Zones”, Ningbo, China</t>
  </si>
  <si>
    <t>Fang, F.</t>
  </si>
  <si>
    <t>School of Economics and Management, Nanchang University, Nanchang, Jiangxi, China</t>
  </si>
  <si>
    <t>2-s2.0-105000058750</t>
  </si>
  <si>
    <t>Adenomon, M.O.</t>
  </si>
  <si>
    <t>Keffi Department of Statistics NSUK-LISA Stat Lab, Nasarawa State University, Keffi, Nasarawa, Nigeria</t>
  </si>
  <si>
    <t>Modelling other depository corporations’ sectoral credit and economic growth nexus in Nigeria: a panel ARDL approach</t>
  </si>
  <si>
    <t>Ibrahim, H.</t>
  </si>
  <si>
    <t>Department of Statistics, University of Abuja, Abuja, Nigeria</t>
  </si>
  <si>
    <t>2-s2.0-105000041217</t>
  </si>
  <si>
    <t>School of Population Health, China University of Labor Relations, Beijing, Beijing, China</t>
  </si>
  <si>
    <t>Saving puzzle: Head of household's prior childhood rural experience and saving decision</t>
  </si>
  <si>
    <t>Zhang, C.</t>
  </si>
  <si>
    <t>School of Business, Shantou University, Shantou, Guangdong, China</t>
  </si>
  <si>
    <t>Chang, H.</t>
  </si>
  <si>
    <t>School of Accounting, Zhongnan University of Economics and Law, Wuhan, Hubei, China</t>
  </si>
  <si>
    <t>2-s2.0-105003385030</t>
  </si>
  <si>
    <t>Msangi, G.M.</t>
  </si>
  <si>
    <t>Institute of Kiswahili Studies, University of Dar es Salaam, Dar Es Salaam, Tanzania</t>
  </si>
  <si>
    <t>CHALLENGES OF ACCESSING BANK LOANS BY SMEs IN TANZANIA</t>
  </si>
  <si>
    <t>Kasambala, M.</t>
  </si>
  <si>
    <t>Department of Business Studies, Tanzania Institute of Accountancy (T.I.A.), Tanzania</t>
  </si>
  <si>
    <t>2-s2.0-105004594911</t>
  </si>
  <si>
    <t>Dvorkniczy, I.</t>
  </si>
  <si>
    <t>University of Economics Bratislava, Bratislava, Bratislava Region, Slovakia</t>
  </si>
  <si>
    <t>Financially Savy Households as a Way of Smoohting Shocks in the Market Economy System</t>
  </si>
  <si>
    <t>2-s2.0-105005104397</t>
  </si>
  <si>
    <t>Sulhan, M.</t>
  </si>
  <si>
    <t>Financial Behavior Dynamics of MSME Actors: A Contemporary Islamic Financial Management Study on Literacy, Attitude, Intention, Personality, and Legal Aspects</t>
  </si>
  <si>
    <t>Al-Azhar University, Egypt</t>
  </si>
  <si>
    <t>2-s2.0-105001296034</t>
  </si>
  <si>
    <t>Assogba Kpossou, A.R.P.</t>
  </si>
  <si>
    <t>de Socio-Anthropologie et de Communication pour le développement rural, University of Abomey-Calavi, Cotonou, Littoral, Benin</t>
  </si>
  <si>
    <t>Benin</t>
  </si>
  <si>
    <t>Importance of repayment capacity in the quantitative rationing of agricultural credit in Benin</t>
  </si>
  <si>
    <t>Babadankpodji, A.P.I.</t>
  </si>
  <si>
    <t>Ecole d’Agrobusiness et de Politiques Agricoles, Université Nationale d’Agriculture, Porto-Novo, Benin</t>
  </si>
  <si>
    <t>2-s2.0-105001504084</t>
  </si>
  <si>
    <t>Urmila, M.S.</t>
  </si>
  <si>
    <t>School of Business, RV University, Bengaluru, KA, India</t>
  </si>
  <si>
    <t>Are employer-initiated financial education programs effective for women? Insights for organizational training programs through stakeholder perceptions</t>
  </si>
  <si>
    <t>Mukesh, H.V.</t>
  </si>
  <si>
    <t>Department of Industrial Economics and Technology Management, Norges Teknisk-Naturvitenskapelige Universitet, Trondheim, Trondelag, Norway</t>
  </si>
  <si>
    <t>Prabhu, N.</t>
  </si>
  <si>
    <t>T. A. Pai Management Institute, Manipal, KA, India</t>
  </si>
  <si>
    <t>2-s2.0-105001088651</t>
  </si>
  <si>
    <t>Ahmad, M.</t>
  </si>
  <si>
    <t>Faculty of Business, The Hong Kong Polytechnic University, Hong Kong, Hong Kong, Hong Kong</t>
  </si>
  <si>
    <t>The role of financial knowledge in managing antecedents and repercussions of fundamental and technical anomalies: evidence from an emerging Asian economy</t>
  </si>
  <si>
    <t>Wu, Q.</t>
  </si>
  <si>
    <t>Faculty of Management Sciences, Riphah International University, Islamabad, Pakistan</t>
  </si>
  <si>
    <t>Abbass, Y.</t>
  </si>
  <si>
    <t>Department of Management Sciences, HITEC University, Rawalpindi, Punjab, Pakistan</t>
  </si>
  <si>
    <t>2-s2.0-105007487024</t>
  </si>
  <si>
    <t>Anderloni, L.</t>
  </si>
  <si>
    <t>258</t>
  </si>
  <si>
    <t>Università degli Studi di Milano, Milan, MI, Italy</t>
  </si>
  <si>
    <t>Financial literacy, digital literacy and sustainability in small-scale entrepreneurship</t>
  </si>
  <si>
    <t>Moro, O.</t>
  </si>
  <si>
    <t>Università degli Studi di Sassari, Sassari, SS, Italy</t>
  </si>
  <si>
    <t>2-s2.0-105002818414</t>
  </si>
  <si>
    <t>Digital and financial literacy and the development of e-Government platforms</t>
  </si>
  <si>
    <t>2-s2.0-105001070879</t>
  </si>
  <si>
    <t>School of Economics and Management, Sichuan Normal University, Chengdu, Sichuan, China</t>
  </si>
  <si>
    <t>Can financial literacy enhance household financial risk asset allocation? Based financial planning and the mediating role of Taoist culture</t>
  </si>
  <si>
    <t>Fang, Q.</t>
  </si>
  <si>
    <t>Changzhou University, Changzhou, Jiangsu, China</t>
  </si>
  <si>
    <t>2-s2.0-105019490685</t>
  </si>
  <si>
    <t>Cheng, D.</t>
  </si>
  <si>
    <t>College of Computer Science and Technology, Tongji University, Shanghai, China</t>
  </si>
  <si>
    <t>Study on Evaluation Framework of Large Language Model's Financial Scenario Capability; 大模型金融场景能力评测框架研究</t>
  </si>
  <si>
    <t>Wu, J.</t>
  </si>
  <si>
    <t>Shanghai Artificial Intelligence Laboratory, Shanghai, China</t>
  </si>
  <si>
    <t>National Collaborative Innovation Center for Internet Financial Security, Shanghai, China</t>
  </si>
  <si>
    <t>2-s2.0-105000917395</t>
  </si>
  <si>
    <t>University of Technology and Applied Sciences, Muscat, Muscat, Oman</t>
  </si>
  <si>
    <t>THE INTERPLAY OF INVESTOR PSYCHOLOGY, ACCOUNTING INFORMATION, AND FINTECH IN SHAPING INVESTMENT DECISIONS: EVIDENCE FROM OMAN</t>
  </si>
  <si>
    <t>2-s2.0-86000804225</t>
  </si>
  <si>
    <t>Saint Louis University, St. Louis, MO, United States</t>
  </si>
  <si>
    <t>Do female-headed households have poorer financial health compared to male-headed households? Evidence from China</t>
  </si>
  <si>
    <t>Li, K.</t>
  </si>
  <si>
    <t>Department of Biostatistics and Epidemiology, Saint Louis University, St. Louis, MO, United States</t>
  </si>
  <si>
    <t>Huang, J.</t>
  </si>
  <si>
    <t>Center for Social Development, Washington University in St. Louis, St. Louis, MO, United States</t>
  </si>
  <si>
    <t>2-s2.0-105001075951</t>
  </si>
  <si>
    <t>Ahamed, A.F.M.J.</t>
  </si>
  <si>
    <t>School of Business, Högskolan i Skövde, Skovde, Vastra Gotaland, Sweden</t>
  </si>
  <si>
    <t>Financial anxiety of university students in Poland and Czechia: fsQCA analysis</t>
  </si>
  <si>
    <t>Jakubowska, D.</t>
  </si>
  <si>
    <t>Department of Market and Consumption, Uniwersytet Warminsko-Mazurski w Olsztynie, Olsztyn, WM, Poland</t>
  </si>
  <si>
    <t>Sadílek, T.</t>
  </si>
  <si>
    <t>Department of International Business, Prague University of Economics and Business, Prague, Czech Republic</t>
  </si>
  <si>
    <t>2-s2.0-105001068557</t>
  </si>
  <si>
    <t>Bai, Z.</t>
  </si>
  <si>
    <t>Information and Technology Management Department, The University of Tampa, Tampa, FL, United States</t>
  </si>
  <si>
    <t>Cryptocurrencies as a new trigger for credit card misuse during economic downturns</t>
  </si>
  <si>
    <t>Wang, P.</t>
  </si>
  <si>
    <t>College of Arts &amp; Sciences, Boston, MA, United States</t>
  </si>
  <si>
    <t>2-s2.0-105000761758</t>
  </si>
  <si>
    <t>Vetrivel, S.C.</t>
  </si>
  <si>
    <t>Kongu Engineering College, Erode, TN, India</t>
  </si>
  <si>
    <t>Education and consumer awareness</t>
  </si>
  <si>
    <t>Vidhya Priya, P.</t>
  </si>
  <si>
    <t>JKKN College of Engineering and Technology, Komarapalayam, TN, India</t>
  </si>
  <si>
    <t>2-s2.0-105000686800</t>
  </si>
  <si>
    <t>Mer, A.</t>
  </si>
  <si>
    <t>Department of Commerce and Management, Banasthali Vidyapith, Vanasthali, RJ, India</t>
  </si>
  <si>
    <t>The influence of artificial intelligence on personal and corporate finance: A comprehensive literature review with prospects for future research</t>
  </si>
  <si>
    <t>Virdi, A.S.</t>
  </si>
  <si>
    <t>Department of Management Studies, Kumaun University, Nainital, UK, India</t>
  </si>
  <si>
    <t>2-s2.0-105000657561</t>
  </si>
  <si>
    <t>Shiv Nadar University, NCR, India</t>
  </si>
  <si>
    <t>Cultivating sustainable growth and well-being in digital financial education</t>
  </si>
  <si>
    <t>Thakur, D.</t>
  </si>
  <si>
    <t>Vinayaka Mission's Research Foundation, Salem, TN, India</t>
  </si>
  <si>
    <t>Chandel, P.K.</t>
  </si>
  <si>
    <t>Central University of Haryana, Mahendergarh, HR, India</t>
  </si>
  <si>
    <t>Chandra, S.</t>
  </si>
  <si>
    <t>Bennett University, Greater Noida, UP, India</t>
  </si>
  <si>
    <t>Karia, A.</t>
  </si>
  <si>
    <t>PCET's S.B. Patil Institute of Management, India</t>
  </si>
  <si>
    <t>2-s2.0-105001078411</t>
  </si>
  <si>
    <t>Wang, Q.</t>
  </si>
  <si>
    <t>Sichuan University, Chengdu, Sichuan, China</t>
  </si>
  <si>
    <t>Education and FinTech adoption: evidence from China</t>
  </si>
  <si>
    <t>Niu, G.</t>
  </si>
  <si>
    <t>Southwestern University of Finance and Economics, Chengdu, Sichuan, China</t>
  </si>
  <si>
    <t>194</t>
  </si>
  <si>
    <t>Wuhan University, Wuhan, Hubei, China</t>
  </si>
  <si>
    <t>Gan, X.</t>
  </si>
  <si>
    <t>2-s2.0-105001071768</t>
  </si>
  <si>
    <t>Cordery, C.J.</t>
  </si>
  <si>
    <t>241</t>
  </si>
  <si>
    <t>School of Accounting and Commercial Law, Victoria University of Wellington, Wellington, WGN, New Zealand</t>
  </si>
  <si>
    <t>An examination of Pacific nations’ legislatures’ interactions with Supreme Audit Institutions and the impact on audit quality</t>
  </si>
  <si>
    <t>Hay, D.</t>
  </si>
  <si>
    <t>Department of Accounting and Finance, The University of Auckland, Auckland, AUK, New Zealand</t>
  </si>
  <si>
    <t>Taufa, S.</t>
  </si>
  <si>
    <t>2-s2.0-86000609412</t>
  </si>
  <si>
    <t>Deng, Y.</t>
  </si>
  <si>
    <t>The Impact of Digital Infrastructure on Rural Household Financial Vulnerability: A Quasi-Natural Experiment from the Broadband China Strategy</t>
  </si>
  <si>
    <t>Tao, H.</t>
  </si>
  <si>
    <t>School of Insurance and Economics, University of International Business and Economics, Beijing, China</t>
  </si>
  <si>
    <t>2-s2.0-86000436224</t>
  </si>
  <si>
    <t>Almansour, B.Y.</t>
  </si>
  <si>
    <t>Faculty of Business and Management, Muscat University, Muscat, Oman</t>
  </si>
  <si>
    <t>THE INVESTMENT PUZZLE: UNVEILING BEHAVIORAL FINANCE, RISK PERCEPTION, AND FINANCIAL LITERACY</t>
  </si>
  <si>
    <t>Almansour, A.Y.</t>
  </si>
  <si>
    <t>Balagrae University of Modern Sciences, Benghazi, Libya</t>
  </si>
  <si>
    <t>Libya</t>
  </si>
  <si>
    <t>Elkrghli, S.</t>
  </si>
  <si>
    <t>Oman College of Management and Technology, Muscat, Oman</t>
  </si>
  <si>
    <t>Shojaei, S.A.</t>
  </si>
  <si>
    <t>University of Benghazi, Benghazi, Libya</t>
  </si>
  <si>
    <t>2-s2.0-86000053109</t>
  </si>
  <si>
    <t>Gerritsen, D.</t>
  </si>
  <si>
    <t>Influencers and Consumer Financial Decision-Making</t>
  </si>
  <si>
    <t>de Regt, A.</t>
  </si>
  <si>
    <t>2-s2.0-85219195499</t>
  </si>
  <si>
    <t>Haag, L.</t>
  </si>
  <si>
    <t>213</t>
  </si>
  <si>
    <t>Chair of Economic Education, Eberhard Karls Universität Tübingen, Tubingen, Baden-Wurttemberg, Germany</t>
  </si>
  <si>
    <t>The Gender Gap in Economic and Financial Literacy: A Review and Research Agenda</t>
  </si>
  <si>
    <t>2-s2.0-85219039093</t>
  </si>
  <si>
    <t>Aran, Y.</t>
  </si>
  <si>
    <t>University of Haifa, Haifa, Israel</t>
  </si>
  <si>
    <t>Equity illusions</t>
  </si>
  <si>
    <t>Murciano-Goroff, R.</t>
  </si>
  <si>
    <t>Strategy &amp; Innovation Department, Questrom School of Business, Boston, MA, United States</t>
  </si>
  <si>
    <t>2-s2.0-85218951983</t>
  </si>
  <si>
    <t>Utilization of Alternative Financial Services and the Role of Financial Capability</t>
  </si>
  <si>
    <t>Chang, Y.</t>
  </si>
  <si>
    <t>University of Mississippi, University, MS, United States</t>
  </si>
  <si>
    <t>2-s2.0-85218914164</t>
  </si>
  <si>
    <t>Gopalakrishnan, L.</t>
  </si>
  <si>
    <t>Institute for Global Health Sciences, University of California, San Francisco, San Francisco, CA, United States</t>
  </si>
  <si>
    <t>Effects of economic empowerment and relationship strengthening intervention on financial behaviors among couples living with HIV: The Mlambe pilot trial in Malawi</t>
  </si>
  <si>
    <t>Mkandawire, J.</t>
  </si>
  <si>
    <t>2-s2.0-85218711321</t>
  </si>
  <si>
    <t>Nam, Y.</t>
  </si>
  <si>
    <t>Life Insurance Product Type, Financial Knowledge, and Financial Adequacy</t>
  </si>
  <si>
    <t>2-s2.0-85218487256</t>
  </si>
  <si>
    <t>Saxena, A.</t>
  </si>
  <si>
    <t>Department of Pediatrics, McGaw Medical Center of Northwestern University, Chicago, IL, United States</t>
  </si>
  <si>
    <t>Implementation of a Longitudinal Personal Finance Curriculum into Resident Medical Education</t>
  </si>
  <si>
    <t>Bhayani, R.K.</t>
  </si>
  <si>
    <t>Washington University School of Medicine in St. Louis, St. Louis, MO, United States</t>
  </si>
  <si>
    <t>Ahmad, F.A.</t>
  </si>
  <si>
    <t>Division of Pediatric Emergency Medicine, Washington University School of Medicine in St. Louis, St. Louis, MO, United States</t>
  </si>
  <si>
    <t>2-s2.0-85218095368</t>
  </si>
  <si>
    <t>Yang, Z.</t>
  </si>
  <si>
    <t>Can financial education programs alleviate household vulnerability to poverty? Evidence from the JinHui financial education project in China</t>
  </si>
  <si>
    <t>Guo, M.</t>
  </si>
  <si>
    <t>Xiong, T.</t>
  </si>
  <si>
    <t>College of Management, Sichuan Agricultural University, Ya'an, Sichuan, China</t>
  </si>
  <si>
    <t>2-s2.0-85217629635</t>
  </si>
  <si>
    <t>Dinh, V.</t>
  </si>
  <si>
    <t>Factors Associated With ESG Investment Attitude</t>
  </si>
  <si>
    <t>2-s2.0-85217259113</t>
  </si>
  <si>
    <t>Daniel, H.</t>
  </si>
  <si>
    <t>School of Life Sciences, Technische Universität München, Munich, Bayern, Germany</t>
  </si>
  <si>
    <t>Personalising dietary advice for disease prevention: concepts and experiences</t>
  </si>
  <si>
    <t>2-s2.0-85216956495</t>
  </si>
  <si>
    <t>COVID-19 Labor Market Shocks and Withdrawals From Retirement Accounts: Understanding the Moderating Role of Financial Knowledge</t>
  </si>
  <si>
    <t>Hanna, S.D.</t>
  </si>
  <si>
    <t>2-s2.0-85216939460</t>
  </si>
  <si>
    <t>Fu, S.</t>
  </si>
  <si>
    <t>School of Finance, Nanjing Audit University, Nanjing, Jiangsu, China</t>
  </si>
  <si>
    <t>Unveiling the villain: Credit supply and the debt trap</t>
  </si>
  <si>
    <t>Li, E.</t>
  </si>
  <si>
    <t>School of Business, Deakin University, Geelong, VIC, Australia</t>
  </si>
  <si>
    <t>Liao, L.</t>
  </si>
  <si>
    <t>25</t>
  </si>
  <si>
    <t>Tsinghua University, Beijing, China</t>
  </si>
  <si>
    <t>Wang, Z.</t>
  </si>
  <si>
    <t>2-s2.0-85216920711</t>
  </si>
  <si>
    <t>Skagenholt, M.</t>
  </si>
  <si>
    <t>Department of Behavioral Sciences and Learning, Linköpings Universitet, Linkoping, Östergötland, Sweden</t>
  </si>
  <si>
    <t>Numerical cognition across the lifespan: A selective review of key developmental stages and neural, cognitive, and affective underpinnings</t>
  </si>
  <si>
    <t>Skagerlund, K.</t>
  </si>
  <si>
    <t>Department of Management and Engineering, Linköpings Universitet, Linkoping, Östergötland, Sweden</t>
  </si>
  <si>
    <t>Träff, U.</t>
  </si>
  <si>
    <t>Linköpings Universitet, Linkoping, Östergötland, Sweden</t>
  </si>
  <si>
    <t>2-s2.0-85216851347</t>
  </si>
  <si>
    <t>Kitole, F.A.</t>
  </si>
  <si>
    <t>Department of Economics, Mzumbe University, Dar Es Salaam, Tanzania</t>
  </si>
  <si>
    <t>Exploring the influence of sports betting on academic performance among students in higher learning institutions in Tanzania</t>
  </si>
  <si>
    <t>Kihwele, J.E.</t>
  </si>
  <si>
    <t>Faculty of Social Sciences, Mzumbe University, Dar Es Salaam, Tanzania</t>
  </si>
  <si>
    <t>Kalimasi, P.J.</t>
  </si>
  <si>
    <t>Department of Agricultural Economics, Obafemi Awolowo University, Ife, Ogun, Nigeria</t>
  </si>
  <si>
    <t>Ojo, T.O.</t>
  </si>
  <si>
    <t>Elhindi, K.M.</t>
  </si>
  <si>
    <t>Department of Plant, Dalhousie University, Halifax, NS, Canada</t>
  </si>
  <si>
    <t>Kassem, H.S.</t>
  </si>
  <si>
    <t>Plant Production Department, King Saud University, Riyadh, Riyad, Saudi Arabia</t>
  </si>
  <si>
    <t>2-s2.0-85216733396</t>
  </si>
  <si>
    <t>Hu, S.</t>
  </si>
  <si>
    <t>Hainan Vocational University of Science and Technology, Haikou, Hainan, China</t>
  </si>
  <si>
    <t>Digital economy, financial literacy, and financial risk-taking in rural households</t>
  </si>
  <si>
    <t>Liu, D.</t>
  </si>
  <si>
    <t>School of Economics and Management, Lanzhou University of Technology, Lanzhou, Gansu, China</t>
  </si>
  <si>
    <t>2-s2.0-85216181306</t>
  </si>
  <si>
    <t>School of Cultural Tourism and Geography, Guangdong University of Finance &amp; Economics, Guangzhou, Guangdong, China</t>
  </si>
  <si>
    <t>Early-Life Famine Experience and Households’ Diversity of Financial Asset Portfolio: Evidence From China</t>
  </si>
  <si>
    <t>School of Business, Jiangsu Ocean University, Lianyungang, Jiangsu, China</t>
  </si>
  <si>
    <t>2-s2.0-85216015556</t>
  </si>
  <si>
    <t>Birigozzi, A.</t>
  </si>
  <si>
    <t>304</t>
  </si>
  <si>
    <t>Lille Économie Management ( LEM ), Lille, Hauts-de-France, France</t>
  </si>
  <si>
    <t>Digital payments and GDP growth: A behavioural quantitative analysis</t>
  </si>
  <si>
    <t>de Silva, C.</t>
  </si>
  <si>
    <t>Università Carlo Cattaneo, Castellanza, VA, Italy</t>
  </si>
  <si>
    <t>2-s2.0-85215766131</t>
  </si>
  <si>
    <t>Does online payment promote the purchase of commercial insurance? Evidence from China</t>
  </si>
  <si>
    <t>Wang, D.</t>
  </si>
  <si>
    <t>Business College, Beijing Union University, Beijing, China</t>
  </si>
  <si>
    <t>Wang, G.</t>
  </si>
  <si>
    <t>2-s2.0-85215708882</t>
  </si>
  <si>
    <t>Pandey, I.</t>
  </si>
  <si>
    <t>Augusta University, Augusta, GA, United States</t>
  </si>
  <si>
    <t>Investors' Response to Market Volatility and Financial Sophistication</t>
  </si>
  <si>
    <t>Guillemette, M.A.</t>
  </si>
  <si>
    <t>Pandey, S.</t>
  </si>
  <si>
    <t>Department of Finance, Appalachian State University, Boone, NC, United States</t>
  </si>
  <si>
    <t>2-s2.0-85215625130</t>
  </si>
  <si>
    <t>School of Economics and Management, Anqing Normal University, Anqing, Anhui, China</t>
  </si>
  <si>
    <t>The impact of digital finance on farmers' consumption decisions: An analysis based on the moderating effect of risk preference</t>
  </si>
  <si>
    <t>Zhou, Q.</t>
  </si>
  <si>
    <t>Hefei University of Technology, Hefei, Anhui, China</t>
  </si>
  <si>
    <t>2-s2.0-85215245490</t>
  </si>
  <si>
    <t>Basha, S.A.</t>
  </si>
  <si>
    <t>College of Business and Economics, Qatar University, Doha, Qatar</t>
  </si>
  <si>
    <t>Culture, financial literacy, and leverage of small firms</t>
  </si>
  <si>
    <t>2-s2.0-85214136907</t>
  </si>
  <si>
    <t>344</t>
  </si>
  <si>
    <t>Department of Economics, University of British Columbia Okanagan, Kelowna, BC, Canada</t>
  </si>
  <si>
    <t>One card fits all? Exploring the incidence, intensity, and extent of credit card use in Canada (1999–2019)</t>
  </si>
  <si>
    <t>2-s2.0-85213959972</t>
  </si>
  <si>
    <t>School for Marxism Studies, Shanxi University, Taiyuan, Shanxi, China</t>
  </si>
  <si>
    <t>The effect of financial literacy on agricultural entrepreneurship</t>
  </si>
  <si>
    <t>Research Center for Philosophy of Science and Technology, Shanxi University, Taiyuan, Shanxi, China</t>
  </si>
  <si>
    <t>2-s2.0-85213569585</t>
  </si>
  <si>
    <t>Liu, L.</t>
  </si>
  <si>
    <t>School of Business, Soochow University, Suzhou, Jiangsu, China</t>
  </si>
  <si>
    <t>Digital finance and retirement planning: The role of information cost reduction and trust enhancement channels</t>
  </si>
  <si>
    <t>Ju, Z.</t>
  </si>
  <si>
    <t>School of Economics &amp; Management, Nanjing, Jiangsu, China</t>
  </si>
  <si>
    <t>2-s2.0-85213241442</t>
  </si>
  <si>
    <t>Carbó, S.</t>
  </si>
  <si>
    <t>485</t>
  </si>
  <si>
    <t>Department of Economics, Universitat de València, Valencia, Valencia, Spain</t>
  </si>
  <si>
    <t>Cryptocurrency ownership and cognitive biases in perceived financial literacy</t>
  </si>
  <si>
    <t>Cuadros-Solas, P.J.</t>
  </si>
  <si>
    <t>Department of Economics, Colegio Universitario de Estudios Financieros, Madrid, Madrid, Spain</t>
  </si>
  <si>
    <t>Rodríguez-Fernández, F.</t>
  </si>
  <si>
    <t>Campus de Cartuja, Universidad de Granada, Granada, Granada, Spain</t>
  </si>
  <si>
    <t>2-s2.0-85212928133</t>
  </si>
  <si>
    <t>Department of Marketing, Business School of Sichuan University, Chengdu, Sichuan, China</t>
  </si>
  <si>
    <t>Credit card usage and its effects on financial literacy as a channel for entrepreneurship</t>
  </si>
  <si>
    <t>2-s2.0-85212539533</t>
  </si>
  <si>
    <t>School of Law, Heze University, Heze, Shandong, China</t>
  </si>
  <si>
    <t>The impact of digital finance on insurance participation</t>
  </si>
  <si>
    <t>Chen, Z.</t>
  </si>
  <si>
    <t>Ltd., Shanghai, Shanghai, China</t>
  </si>
  <si>
    <t>Ltd., Shaoxing, Zhejiang, China</t>
  </si>
  <si>
    <t>2-s2.0-85212042783</t>
  </si>
  <si>
    <t>Wan Mustafa, W.M.W.</t>
  </si>
  <si>
    <t>Faculty of Business and Communication, Universiti Malaysia Perlis, Arau, Perlis, Malaysia</t>
  </si>
  <si>
    <t>The dynamics of financial retirement planning: financial attitude, health literacy, and the role of financial advisors with financial literacy as a moderator</t>
  </si>
  <si>
    <t>Islam, M.A.</t>
  </si>
  <si>
    <t>College of Business Administration, Prince Mohammad Bin Fahd University, Al-Khobar, Ash Sharqiyah, Saudi Arabia</t>
  </si>
  <si>
    <t>Hassan, M.S.</t>
  </si>
  <si>
    <t>2-s2.0-85211802295</t>
  </si>
  <si>
    <t>Preece, G.L.</t>
  </si>
  <si>
    <t>School of Business at IU Kokomo, Kokomo, IN, United States</t>
  </si>
  <si>
    <t>The role of sustainable financial behaviors, environmental influences, and personal factors in predicting timely mortgage payments: evidence from the great-recession</t>
  </si>
  <si>
    <t>Kiss, D.E.</t>
  </si>
  <si>
    <t>College of Health and Human Sciences, Kansas State University, Manhattan, KS, United States</t>
  </si>
  <si>
    <t>2-s2.0-85211136641</t>
  </si>
  <si>
    <t>Zuhroh, D.</t>
  </si>
  <si>
    <t>University of Merdeka Malang, Malang, East Java, Indonesia</t>
  </si>
  <si>
    <t>The impact of sharing economy platforms, management accounting systems, and demographic factors on financial performance: Exploring the role of formal and informal education in MSMEs</t>
  </si>
  <si>
    <t>Jermias, J.</t>
  </si>
  <si>
    <t>Beedie School of Business, Burnaby, BC, Canada</t>
  </si>
  <si>
    <t>Ratnasari, S.L.</t>
  </si>
  <si>
    <t>Universitas Riau Kepulauan, Batam, Riau Islands, Indonesia</t>
  </si>
  <si>
    <t>Sriyono, S.</t>
  </si>
  <si>
    <t>Universitas Muhammadiyah Sidoarjo, Sidoarjo, East Java, Indonesia</t>
  </si>
  <si>
    <t>Nurjanah, E.</t>
  </si>
  <si>
    <t>STAI Sabilul Muttaqin, Mojokerto, Indonesia</t>
  </si>
  <si>
    <t>2-s2.0-85210533562</t>
  </si>
  <si>
    <t>Suárez-Pellicioni, M.</t>
  </si>
  <si>
    <t>Department of Educational Studies in Psychology, Research Methodology, and Counseling, Tuscaloosa, AL, United States</t>
  </si>
  <si>
    <t>Separating neurocognitive mechanisms of maintenance and compensation to support financial ability in middle-aged and older adults: The role of language and the inferior frontal gyrus</t>
  </si>
  <si>
    <t>McDonough, I.M.</t>
  </si>
  <si>
    <t>Binghamton University State University of New York, Binghamton, NY, United States</t>
  </si>
  <si>
    <t>2-s2.0-85206892081</t>
  </si>
  <si>
    <t>Lanciano, E.</t>
  </si>
  <si>
    <t>Università degli Studi Roma Tre, Rome, RM, Italy</t>
  </si>
  <si>
    <t>Financial literacy and sustainable finance decisions among Italian households</t>
  </si>
  <si>
    <t>Previati, D.</t>
  </si>
  <si>
    <t>Università degli Studi di Roma "Tor Vergata", Rome, RM, Italy</t>
  </si>
  <si>
    <t>Ricci, O.</t>
  </si>
  <si>
    <t>2-s2.0-85205848238</t>
  </si>
  <si>
    <t>Brimble, M.</t>
  </si>
  <si>
    <t>Griffith Business School, Brisbane, QLD, Australia</t>
  </si>
  <si>
    <t>Examining the financial and commercial literacy of Australian Indigenous small business owners</t>
  </si>
  <si>
    <t>Weaven, S.</t>
  </si>
  <si>
    <t>The University of Queensland, Brisbane, QLD, Australia</t>
  </si>
  <si>
    <t>Wildman, K.L.</t>
  </si>
  <si>
    <t>USC Business School, Sippy Downs, QLD, Australia</t>
  </si>
  <si>
    <t>2-s2.0-85204307639</t>
  </si>
  <si>
    <t>Watts, P.</t>
  </si>
  <si>
    <t>School of Health Sport and Bioscience, University of East London, London, United Kingdom</t>
  </si>
  <si>
    <t>“I Forgot My Numbers and the Machine Swallowed It Up”: Adults With Learning Disabilities Share Their Perspectives on the Shift to a Cashless Society</t>
  </si>
  <si>
    <t>Hoskin, J.</t>
  </si>
  <si>
    <t>University of East London, London, United Kingdom</t>
  </si>
  <si>
    <t>Upadhyay, R.</t>
  </si>
  <si>
    <t>Cass School of Education and Communities, University of East London, London, United Kingdom</t>
  </si>
  <si>
    <t>2-s2.0-85203704244</t>
  </si>
  <si>
    <t>Gottesman, A.</t>
  </si>
  <si>
    <t>Lubin School of Business, Pace University, New York, NY, United States</t>
  </si>
  <si>
    <t>Income inequality and financial overconfidence</t>
  </si>
  <si>
    <t>2-s2.0-85188925173</t>
  </si>
  <si>
    <t>Zupančič, M.</t>
  </si>
  <si>
    <t>Department of Psychology, Univerza v Ljubljani, Ljubljana, Slovenia</t>
  </si>
  <si>
    <t>Predicting Satisfaction with Money Management and Life Satisfaction in Parents of Emerging Adult Students</t>
  </si>
  <si>
    <t>Lep, Ž.</t>
  </si>
  <si>
    <t>Centre for Applied Epistemology, Educational Research Institute, Ljubljana, Ljubljana, Slovenia</t>
  </si>
  <si>
    <t>2-s2.0-85187351040</t>
  </si>
  <si>
    <t>Valentine, V.</t>
  </si>
  <si>
    <t>Faculty of Economics and Management, Université de Yaoundé II, Yaounde, Cameroon</t>
  </si>
  <si>
    <t>Financial access and income inequality in Sub-Saharan Africa: Does ethnic fragmentation give new evidence?</t>
  </si>
  <si>
    <t>Mondjeli Mwa Ndjokou, I.M.</t>
  </si>
  <si>
    <t>Faculty of Economics and Management, Université de Maroua, Maroua, Far North, Cameroon</t>
  </si>
  <si>
    <t>2-s2.0-105020295329</t>
  </si>
  <si>
    <t>Engle, T.A.</t>
  </si>
  <si>
    <t>University of Cincinnati, Cincinnati, OH, United States</t>
  </si>
  <si>
    <t>Afraid of the unknown: Crypto literacy and fear of online fraud</t>
  </si>
  <si>
    <t>Maher, C.A.</t>
  </si>
  <si>
    <t>136</t>
  </si>
  <si>
    <t>School of Criminal Justice, Michigan State University, East Lansing, MI, United States</t>
  </si>
  <si>
    <t>2-s2.0-105019113254</t>
  </si>
  <si>
    <t>Teatin, J.A.A.</t>
  </si>
  <si>
    <t>Universidad Catolica de la Santisima Concepcion, Concepcion, BI, Chile</t>
  </si>
  <si>
    <t>A QUALITATIVE FUZZY COMPARATIVE ANALYSIS OF PATTERNS AND RELATIONSHIPS IN FINANCIAL VARIABLES Financial knowledge and skills approach; UMA ANÁLISE COMPARATIVA QUALITATIVA FUZZY DE PADRÕES E RELAÇÕES EM VARIÁVEIS FINANCEIRAS Abordagem de conhecimento e habilidades financeiras; UN ANÁLISIS COMPARATIVO CUALITATIVO DIFUSO DE PATRONES Y RELACIONES EN VARIABLES FINANCIERAS ENFOQUE DE CONOCIMIENTOS Y HABILIDADES FINANCIERAS</t>
  </si>
  <si>
    <t>Romero-Muñoz, J.E.</t>
  </si>
  <si>
    <t>Universidad Pedagógica y Tecnológica de Colombia, Tunja, Boyaca, Colombia</t>
  </si>
  <si>
    <t>2-s2.0-105010278004</t>
  </si>
  <si>
    <t>Nosita, F.</t>
  </si>
  <si>
    <t>Faculty of Economics and Business, Brawijaya University, Malang, East Java, Indonesia</t>
  </si>
  <si>
    <t>The Role of Greed in Moderating Factors That Enhance Investment Decisions</t>
  </si>
  <si>
    <t>2-s2.0-105007289034</t>
  </si>
  <si>
    <t>Li, Z.</t>
  </si>
  <si>
    <t>A Study on the Function of Gemstone in Yansheng (Warding off Evil Spirits and Seeking Good Fortune) in Ming Dynasty Tombs; 明代墓葬中宝石的厌胜功能探讨</t>
  </si>
  <si>
    <t>2-s2.0-105006607865</t>
  </si>
  <si>
    <t>Alam, A.</t>
  </si>
  <si>
    <t>Department of Islamic Economic Laws, Universitas Muhammadiyah Surakarta, Surakarta, Central Java, Indonesia</t>
  </si>
  <si>
    <t>Digital Anti-riba Campaign:Netnographic Study from Xbank Indonesia Digital Community</t>
  </si>
  <si>
    <t>Fardana, M.R.S.</t>
  </si>
  <si>
    <t>2-s2.0-105006540591</t>
  </si>
  <si>
    <t>Mischke, J.J.</t>
  </si>
  <si>
    <t>Department of Rehabilitation, Tufts University School of Medicine, Boston, MA, United States</t>
  </si>
  <si>
    <t>Empowering Graduates: Strategies and Recommendations for Student Loan Forgiveness and Repayment Solutions in Physical Therapist Education</t>
  </si>
  <si>
    <t>2-s2.0-105006000841</t>
  </si>
  <si>
    <t>Gade, S.</t>
  </si>
  <si>
    <t>School of Commerce, Shri Vile Parle Kelvani Mandal’s Narsee Monjee Institute of Management Studies (Deemed to be University), Mumbai, Mumbai, MH, India</t>
  </si>
  <si>
    <t>Financial Literacy as an Antecedent for Saving &amp; Investment Behaviour: Moderating Role of Gender: A Study of Telangana State</t>
  </si>
  <si>
    <t>GITAM University, Visakhapatnam, AP, India</t>
  </si>
  <si>
    <t>Goli, G.</t>
  </si>
  <si>
    <t>The School of Business Management, SR University, Warangal, TS, India</t>
  </si>
  <si>
    <t>2-s2.0-105005992254</t>
  </si>
  <si>
    <t>Ravikumar, T.</t>
  </si>
  <si>
    <t>Digital Financial Inclusion and Financial Resilience of Micro and Small Entrepreneurs in Post-COVID-19 in Karnataka</t>
  </si>
  <si>
    <t>Raghunandan, G.</t>
  </si>
  <si>
    <t>2-s2.0-105005964522</t>
  </si>
  <si>
    <t>Mary Auxilia, P.A.M.</t>
  </si>
  <si>
    <t>Financial Literacy and Wellness in South India: The Mediating Role of Self-Efficacy</t>
  </si>
  <si>
    <t>Subramanian, K.P.</t>
  </si>
  <si>
    <t>Faculty of Business Studies, Arab Open University, Muscat, Oman</t>
  </si>
  <si>
    <t>Natarajan, M.N.</t>
  </si>
  <si>
    <t>2-s2.0-105005725188</t>
  </si>
  <si>
    <t>Asyiqin, I.Z.</t>
  </si>
  <si>
    <t>Universitas Muhammadiyah Yogyakarta, Yogyakarta, Yogyakarta, Indonesia</t>
  </si>
  <si>
    <t>Local Government’s Role in Aceh’s Sharia Banking Transition: Legal and Institutional Perspectives</t>
  </si>
  <si>
    <t>Rinaldi, Y.</t>
  </si>
  <si>
    <t>Universitas Syiah Kuala, Banda Aceh, Aceh, Indonesia</t>
  </si>
  <si>
    <t>2-s2.0-105005234082</t>
  </si>
  <si>
    <t>Lim, Y.Z.</t>
  </si>
  <si>
    <t>Cybersecurity Awareness Among Youth: What’s Vital?</t>
  </si>
  <si>
    <t>2-s2.0-105003779982</t>
  </si>
  <si>
    <t>Zabelina, E.V.</t>
  </si>
  <si>
    <t>Institute of Education and Practical Psychology, Chelyabinsk State University, Chelyabinsk, Chelyabinsk Oblast, Russian Federation</t>
  </si>
  <si>
    <t>A model of late economic socialization. The study on retirees of the industrial region of Russia</t>
  </si>
  <si>
    <t>Chestyunina, Y.V.</t>
  </si>
  <si>
    <t>Department of Psychophysiology and Clinical Psychology, Donskoj Gosudarstvennyj Tehniceskij Universitet, Rostov-on-Don, Rostov Oblast, Russian Federation</t>
  </si>
  <si>
    <t>Maksimenko, A.A.</t>
  </si>
  <si>
    <t>Department of Psychology, HSE University, Moscow, Russian Federation</t>
  </si>
  <si>
    <t>2-s2.0-105003644276</t>
  </si>
  <si>
    <t>Chavez-Ruiz, M.J.</t>
  </si>
  <si>
    <t>Universidad Peruana Unión, Lima, Lima, Peru</t>
  </si>
  <si>
    <t>VALIDITY AND RELIABILITY ANALYSIS OF A FINANCIAL LITERACY SCALE IN UNIVERSITY STUDENTS IN PERU; ANÁLISE DE VALIDADE E CONFIABILIDADE DE UMA ESCALA DE ALFABETIZAÇÃO FINANCEIRA EM ESTUDANTES UNIVERSITÁRIOS DO PERU; ANÁLISIS DE VALIDEZ Y CONFIABILIDAD DE UNA ESCALA DE ALFABETIZACIÓN FINANCIERA EN ESTUDIANTES UNIVERSITARIOS DEL PERÚ</t>
  </si>
  <si>
    <t>García-Salirrosas, E.E.</t>
  </si>
  <si>
    <t>Universidad Autónoma del Perú, Lima, Lima, Peru</t>
  </si>
  <si>
    <t>Ezcurra Zavaleta, G.A.</t>
  </si>
  <si>
    <t>Universidad Nacional de Tumbes, Tumbes, Tumbes, Peru</t>
  </si>
  <si>
    <t>2-s2.0-105003607741</t>
  </si>
  <si>
    <t>Cahyono, D.</t>
  </si>
  <si>
    <t>Faculty of Economic and Business, University of Muhammadiyah Jember, Jember, East Java, Indonesia</t>
  </si>
  <si>
    <t>Role of Personal Savings in Financial Tech Impact on Family Planning in Indonesia</t>
  </si>
  <si>
    <t>Susbiyani, A.</t>
  </si>
  <si>
    <t>Faculty of Economics and Business, Universitas Muhammadiyah Berau, Berau, East Kalimantan, Indonesia</t>
  </si>
  <si>
    <t>Faculty of Economic, Universidade da Paz, Dili, Dili, Timor-Leste</t>
  </si>
  <si>
    <t>Timor-Leste</t>
  </si>
  <si>
    <t>2-s2.0-105002910311</t>
  </si>
  <si>
    <t>Blue, L.</t>
  </si>
  <si>
    <t>Office of the Deputy Vice-Chancellor (Research), The University of Queensland, Brisbane, QLD, Australia</t>
  </si>
  <si>
    <t>Cryptocurrencies: Who is vulnerable and what are the vulnerabilities?</t>
  </si>
  <si>
    <t>Xing, C.</t>
  </si>
  <si>
    <t>129</t>
  </si>
  <si>
    <t>School of Teacher Education and Leadership, Queensland University of Technology, Brisbane, QLD, Australia</t>
  </si>
  <si>
    <t>Pham, T.</t>
  </si>
  <si>
    <t>243</t>
  </si>
  <si>
    <t>Indigenous Research Unit, Griffith University, Brisbane, QLD, Australia</t>
  </si>
  <si>
    <t>2-s2.0-105002481930</t>
  </si>
  <si>
    <t>Bataineh, R.F.</t>
  </si>
  <si>
    <t>Department of Curriculum and Instruction, Yarmouk University, Irbid, Irbid, Jordan</t>
  </si>
  <si>
    <t>Backed Against a Wall: The Potential Utility of Self-Regulated Online Reading Instruction</t>
  </si>
  <si>
    <t>Al-Ghoul, E.N.</t>
  </si>
  <si>
    <t>Ministry of Education Kingdom of Jordan, Amman, Jordan</t>
  </si>
  <si>
    <t>Department of English for Applied Studies, Jordan University of Science and Technology, Irbid, Irbid, Jordan</t>
  </si>
  <si>
    <t>2-s2.0-105002342717</t>
  </si>
  <si>
    <t>Lajfari, K.</t>
  </si>
  <si>
    <t>Economics and Social Sciences, Mohammed V University in Rabat, Rabat, Morocco</t>
  </si>
  <si>
    <t>Exploring the Dynamics of Mobile Money in Africa: Causal Links and Financial Inclusion Outcome</t>
  </si>
  <si>
    <t>2-s2.0-105002059972</t>
  </si>
  <si>
    <t>Valladolid-Benavides, A.M.</t>
  </si>
  <si>
    <t>Faculty of Social Sciences and Business, University Nacional Intercultural Fabiola Salazar Leguia of Bagua, Peru</t>
  </si>
  <si>
    <t>Financial Education in Amazonas: Evaluating Virtual and Traditional Methods</t>
  </si>
  <si>
    <t>2-s2.0-105002058268</t>
  </si>
  <si>
    <t>Sunil, N.</t>
  </si>
  <si>
    <t>Department of Commerce, Christ Academy Institute for Advanced Studies, Bengaluru, KA, India</t>
  </si>
  <si>
    <t>Financial Literacy and Fintech : A Double-Edged Sword for Millennial Investors’ Behavioral Biases</t>
  </si>
  <si>
    <t>Sathish Kumar, B.</t>
  </si>
  <si>
    <t>2-s2.0-105002031925</t>
  </si>
  <si>
    <t>Tulya, S.C.</t>
  </si>
  <si>
    <t>Shaping Sustainability in Southeast Asia: How ESG Scores, Supply Chain Practices, and Gender-Diverse Boards Drive Investment Decisions</t>
  </si>
  <si>
    <t>2-s2.0-105002030239</t>
  </si>
  <si>
    <t>Sonjaya, A.</t>
  </si>
  <si>
    <t>How the Integration of Payment Systems Through QRIS Accelerates Economic and Financial Cooperation in the ASEAN Region</t>
  </si>
  <si>
    <t>Ragimun, R.</t>
  </si>
  <si>
    <t>Department of Economics, STIE AMKOP Makassar, Makassar, Indonesia</t>
  </si>
  <si>
    <t>Basmar, E.</t>
  </si>
  <si>
    <t>Universitas Wahid Hasyim, Semarang, Central Java, Indonesia</t>
  </si>
  <si>
    <t>Ermawati, T.</t>
  </si>
  <si>
    <t>Services and Trade, Badan Riset dan Inovasi Nasional, Central Jakarta, Jakarta, Indonesia</t>
  </si>
  <si>
    <t>Kurniadi, A.P.</t>
  </si>
  <si>
    <t>Department of Management, Universitas Dirgantara Marsekal Suryadarma, Jakarta, Jakarta, Indonesia</t>
  </si>
  <si>
    <t>2-s2.0-105001959923</t>
  </si>
  <si>
    <t>Alketbi, L.M.</t>
  </si>
  <si>
    <t>College of Public Policy, University of Sharjah, Sharjah, Sharjah, United Arab Emirates</t>
  </si>
  <si>
    <t>Beyond Tuition: Decoding Financial Hurdles in Higher Education</t>
  </si>
  <si>
    <t>2-s2.0-105001595544</t>
  </si>
  <si>
    <t>Soana, M.G.</t>
  </si>
  <si>
    <t>Department of Economics and Management, Università di Parma, Parma, PR, Italy</t>
  </si>
  <si>
    <t>Advisors for micro-entrepreneurs: is one as good as another in accessing alternative finance?</t>
  </si>
  <si>
    <t>2-s2.0-105001539707</t>
  </si>
  <si>
    <t>Giannikos, C.I.</t>
  </si>
  <si>
    <t>Baruch College, New York, NY, United States</t>
  </si>
  <si>
    <t>Risk attitudes and private disability insurance holdings</t>
  </si>
  <si>
    <t>Kakolyris, A.</t>
  </si>
  <si>
    <t>College of Business and Public Management, Kean University, Union, NJ, United States</t>
  </si>
  <si>
    <t>2-s2.0-105001390595</t>
  </si>
  <si>
    <t>Choowan, P.</t>
  </si>
  <si>
    <t>Behavioral Science Research Institute, Srinakharinwirot University, Bangkok, Thailand</t>
  </si>
  <si>
    <t>Effects of Financial Literacy and Financial Behavior on Financial Well-Being: Meta-Analytical Review of Experimental Studies</t>
  </si>
  <si>
    <t>2-s2.0-105001377852</t>
  </si>
  <si>
    <t>Chawla, I.</t>
  </si>
  <si>
    <t>338</t>
  </si>
  <si>
    <t>Department of Accounting and Finance, University of Wyoming College of Business, Laramie, WY, United States</t>
  </si>
  <si>
    <t>Financial Overconfidence and High-Cost Borrowing: The Moderating Effect of Mobile Payments</t>
  </si>
  <si>
    <t>Mokhtari, M.</t>
  </si>
  <si>
    <t>2-s2.0-105001298737</t>
  </si>
  <si>
    <t>Palanisamy, M.</t>
  </si>
  <si>
    <t>Kumaraguru College of Technology, Coimbatore, TN, India</t>
  </si>
  <si>
    <t>Financial Literacy and Behavioral Intention to Use Central Banks’ Digital Currency: Moderating Role of Trust</t>
  </si>
  <si>
    <t>Paul V, M.T.</t>
  </si>
  <si>
    <t>School of Business and Economics, Westminster International University in Tashkent, Tashkent, Uzbekistan</t>
  </si>
  <si>
    <t>2-s2.0-105001270492</t>
  </si>
  <si>
    <t>Faraz, N.</t>
  </si>
  <si>
    <t>University of Shanghai for Science and Technology, Shanghai, Shanghai, China</t>
  </si>
  <si>
    <t>Spendception: The Psychological Impact of Digital Payments on Consumer Purchase Behavior and Impulse Buying</t>
  </si>
  <si>
    <t>Anjum, A.</t>
  </si>
  <si>
    <t>Donghua University, Shanghai, Shanghai, China</t>
  </si>
  <si>
    <t>2-s2.0-105001260909</t>
  </si>
  <si>
    <t>Croitoru, I.M.</t>
  </si>
  <si>
    <t>Business Engineering and Management, National University of Science and Technology Politehnica of Bucharest, Bucharest, 060042 București, Romania</t>
  </si>
  <si>
    <t>Exploring Financial Literacy in Higher Education with the Help of FinTech: A Bibliometric Analysis of Linkages to Access, Behavior, and Well-Being Through Digital Innovation</t>
  </si>
  <si>
    <t>Dragan, P.-P.</t>
  </si>
  <si>
    <t>Ignat, N.D.</t>
  </si>
  <si>
    <t>Romanian and Foreign Languages Department, Universitatea de Medicina si Farmacie Victor Babes din Timisoara, Timisoara, Timis, Romania</t>
  </si>
  <si>
    <t>2-s2.0-105001244471</t>
  </si>
  <si>
    <t>UCC Business School, Universidad Cristóbal Colón, Veracruz, VER, Mexico</t>
  </si>
  <si>
    <t>Exploring the Relationship Between Financial Education, Financial Attitude, Financial Advice, and Financial Knowledge: Insights Through Financial Capabilities and Financial Well-Being</t>
  </si>
  <si>
    <t>Zamora-Lobato, M.T.</t>
  </si>
  <si>
    <t>Instituto Tecnológico Superior de Misantla, Misantla, Mexico</t>
  </si>
  <si>
    <t>Valencia-Márquez, L.</t>
  </si>
  <si>
    <t>Business School Faculty, Broward International University, Miami, FL, United States</t>
  </si>
  <si>
    <t>2-s2.0-105001165866</t>
  </si>
  <si>
    <t>Hasmin, H.</t>
  </si>
  <si>
    <t>Graduate School, Hasanuddin University, Makassar, South Sulawesi, Indonesia</t>
  </si>
  <si>
    <t>Religious-Based Family Management and Its Impact on Consumption Patterns and Poverty: A Human Resource and Management Perspective</t>
  </si>
  <si>
    <t>Nurung, J.</t>
  </si>
  <si>
    <t>College of Management Sciences, Makassar, Indonesia</t>
  </si>
  <si>
    <t>2-s2.0-105001163153</t>
  </si>
  <si>
    <t>Bayakhmetova, A.</t>
  </si>
  <si>
    <t>School of Entrepreneurship and Innovation, Almaty Management University, Almaty, Kazakhstan</t>
  </si>
  <si>
    <t>Artificial Intelligence in Financial Behavior: Bibliometric Ideas and New Opportunities</t>
  </si>
  <si>
    <t>Rudenko, L.</t>
  </si>
  <si>
    <t>Department of Economic Theory, Financial University under the Government of the Russian Federation, Moscow, Russian Federation</t>
  </si>
  <si>
    <t>Krylova, L.</t>
  </si>
  <si>
    <t>Financial University under the Government of the Russian Federation, Moscow, Russian Federation</t>
  </si>
  <si>
    <t>Suleimenova, B.</t>
  </si>
  <si>
    <t>Department of Computer Science, Yessenov University, Aktau, Mangystau, Kazakhstan</t>
  </si>
  <si>
    <t>Niyazbekova, S.</t>
  </si>
  <si>
    <t>Department of Banking and Monetary Regulation, Financial University under the Government of the Russian Federation, Moscow, Russian Federation</t>
  </si>
  <si>
    <t>Nurpeisova, A.</t>
  </si>
  <si>
    <t>Research and Education Center ‘Sustainable Development’, Moscow Witte University, Moscow, Russian Federation</t>
  </si>
  <si>
    <t>2-s2.0-105001158866</t>
  </si>
  <si>
    <t>Department of Economics and Finance, Baruch College, New York, NY, United States</t>
  </si>
  <si>
    <t>Financial Literacy and Credit Card Payoff Behaviors: Using Generalized Ordered Logit and Partial Proportional Odds Models to Measure American Credit Card Holders’ Likelihood of Repaying Their Credit Cards</t>
  </si>
  <si>
    <t>Korkou, E.D.</t>
  </si>
  <si>
    <t>Department of Business and Economics, York College CUNY, Jamaica, NY, United States</t>
  </si>
  <si>
    <t>2-s2.0-105001145682</t>
  </si>
  <si>
    <t>Tulcanaza-Prieto, A.B.</t>
  </si>
  <si>
    <t>Grupo de Investigación Negocios, Universidad de las Americas - Ecuador, Quito, Pichincha, Ecuador</t>
  </si>
  <si>
    <t>Is Digital Literacy a Moderator Variable in the Relationship Between Financial Literacy, Financial Inclusion, and Financial Well-Being in the Ecuadorian Context?</t>
  </si>
  <si>
    <t>Cortez-Ordoñez, A.</t>
  </si>
  <si>
    <t>Department of Computer Science, Universitat Politècnica de Catalunya, Barcelona, Barcelona, Spain</t>
  </si>
  <si>
    <t>Rivera, J.</t>
  </si>
  <si>
    <t>Lee, C.W.</t>
  </si>
  <si>
    <t>Hanyang University Business School, Seoul, South Korea</t>
  </si>
  <si>
    <t>2-s2.0-105001142502</t>
  </si>
  <si>
    <t>Bouzekouk, S.</t>
  </si>
  <si>
    <t>Department of Shariah and Economics, Universiti Malaya, Kuala Lumpur, Malaysia</t>
  </si>
  <si>
    <t>The Influence of Religiosity on Muslim Women’s Selection of Fund Providers in Malaysia</t>
  </si>
  <si>
    <t>2-s2.0-105001139116</t>
  </si>
  <si>
    <t>Jonas, N.</t>
  </si>
  <si>
    <t>School of Agriculture, North-West University, Potchefstroom, North West, South Africa</t>
  </si>
  <si>
    <t>Transforming South African Agriculture: The Role of Credit in Supporting Value Chain Sustainability</t>
  </si>
  <si>
    <t>Christian, M.</t>
  </si>
  <si>
    <t>Mbombela Campus, University of Mpumalanga, Mbombela, Mpumalanga, South Africa</t>
  </si>
  <si>
    <t>2-s2.0-105001138455</t>
  </si>
  <si>
    <t>Maina, C.W.</t>
  </si>
  <si>
    <t>A Selective Systematic Review and Bibliometric Analysis of Gender and Financial Literacy Research in Developing Countries</t>
  </si>
  <si>
    <t>Györke, D.K.</t>
  </si>
  <si>
    <t>Institute of Rural Development and Sustainable Economy, Hungarian University of Agriculture and Life Sciences, Godollo, Pest, Hungary</t>
  </si>
  <si>
    <t>2-s2.0-105001137836</t>
  </si>
  <si>
    <t>Forecasting Financial Literacy Levels with Respect to Consumer Shopping Behaviour</t>
  </si>
  <si>
    <t>2-s2.0-105001124434</t>
  </si>
  <si>
    <t>Wertheim, C.</t>
  </si>
  <si>
    <t>Department of Accounting, Texas A and M University - Corpus Christi, Corpus Christi, TX, United States</t>
  </si>
  <si>
    <t>Entrepreneurship and Student Loans: An Analysis of the Association Between Self-Employment and Student Loans</t>
  </si>
  <si>
    <t>Diosdado, L.</t>
  </si>
  <si>
    <t>Department of Management and Marketing, Texas A and M University - Corpus Christi, Corpus Christi, TX, United States</t>
  </si>
  <si>
    <t>2-s2.0-105001118391</t>
  </si>
  <si>
    <t>Nogueira, M.C.</t>
  </si>
  <si>
    <t>Financial Literacy, Financial Knowledge, and Financial Behaviors in OECD Countries</t>
  </si>
  <si>
    <t>Almeida, L.</t>
  </si>
  <si>
    <t>ISPGAYA—Higher Polytechnic Institute of Gaya, Santa Marinha, Portugal</t>
  </si>
  <si>
    <t>Higher Institute for Accountancy and Administration, Universidade de Aveiro, Aveiro, Aveiro, Portugal</t>
  </si>
  <si>
    <t>2-s2.0-105001096358</t>
  </si>
  <si>
    <t>Phelps, N.</t>
  </si>
  <si>
    <t>114</t>
  </si>
  <si>
    <t>Financial Wellness Lab, Western University, London, ON, Canada</t>
  </si>
  <si>
    <t>The Effects of Financial Knowledge, Skill, and Self-Assessed Knowledge on Financial Well-Being, Behavior, and Objective Situation</t>
  </si>
  <si>
    <t>Metzler, A.</t>
  </si>
  <si>
    <t>112</t>
  </si>
  <si>
    <t>Department of Mathematics, Wilfrid Laurier University, Waterloo, ON, Canada</t>
  </si>
  <si>
    <t>2-s2.0-105001087635</t>
  </si>
  <si>
    <t>Zhao, Z.</t>
  </si>
  <si>
    <t>Department of Psychology, Central University of Finance and Economics, Beijing, China</t>
  </si>
  <si>
    <t>Financial Planning Discrepancy in Couple Relationships: A Dyadic Response Surface Analysis</t>
  </si>
  <si>
    <t>2-s2.0-105001082100</t>
  </si>
  <si>
    <t>Bellofatto, A.</t>
  </si>
  <si>
    <t>Arvestar Asset Management, Brussels, Belgium</t>
  </si>
  <si>
    <t>Financial knowledge acquisition and trading behavior: empirical evidence from an online information tool</t>
  </si>
  <si>
    <t>D'Hondt, C.</t>
  </si>
  <si>
    <t>Louvain School of Management, Louvain-la-Neuve, WBR, Belgium</t>
  </si>
  <si>
    <t>2-s2.0-105001069117</t>
  </si>
  <si>
    <t>Department of Housing and Consumer Economics, University of Georgia, Athens, GA, United States</t>
  </si>
  <si>
    <t>Young Women’s Financial Satisfaction: The Roles of Financial Decision-Making Power, Spousal Relative Resources, and Personal Financial Characteristics</t>
  </si>
  <si>
    <t>Ryu, S.</t>
  </si>
  <si>
    <t>University of Michigan School of Public Health, Ann Arbor, MI, United States</t>
  </si>
  <si>
    <t>2-s2.0-105001066440</t>
  </si>
  <si>
    <t>Alvarez-Padilla, Y.</t>
  </si>
  <si>
    <t>Center on Education and Training for Employment, The Ohio State University, Columbus, OH, United States</t>
  </si>
  <si>
    <t>Money Talks: Testing a Series of Financial Literacy Modules to Encourage Financial Conversations in Middle School Families</t>
  </si>
  <si>
    <t>Loibl, C.</t>
  </si>
  <si>
    <t>2-s2.0-105001064571</t>
  </si>
  <si>
    <t>Adesina, F.</t>
  </si>
  <si>
    <t>University of Lethbridge, Lethbridge, AB, Canada</t>
  </si>
  <si>
    <t>The Relationship Between Financial Education in Young Adults and Financial Literacy: A Review of the Literature in Canada and the United States*</t>
  </si>
  <si>
    <t>2-s2.0-105000874254</t>
  </si>
  <si>
    <t>Bawalle, A.A.</t>
  </si>
  <si>
    <t>Overconfidence, financial literacy, and panic selling: Evidence from Japan</t>
  </si>
  <si>
    <t>2-s2.0-105000199806</t>
  </si>
  <si>
    <t>Sochimin</t>
  </si>
  <si>
    <t>State Islamic University of Prof. K.H. Saifuddin Zuhri Purwokerto, Purwokerto, Indonesia</t>
  </si>
  <si>
    <t>The Role of Financial Technology as a Catalyst for Financial Literacy Intentions and Financial Inclusion in Micro, Small and Medium Enterprises (MSMEs) in Central Java</t>
  </si>
  <si>
    <t>2-s2.0-105000194603</t>
  </si>
  <si>
    <t>Delgadillo, L.M.</t>
  </si>
  <si>
    <t>Department of Applied Sciences Technology and Education, Utah State University, Logan, UT, United States</t>
  </si>
  <si>
    <t>Affective financial learning: College students' experiences through observation and self-reflection</t>
  </si>
  <si>
    <t>2-s2.0-105000183315</t>
  </si>
  <si>
    <t>Is Social Media the New Retirement Advisor? Assessing the Impact of Social Media Influence on Retirement Planning</t>
  </si>
  <si>
    <t>Zheng, S.</t>
  </si>
  <si>
    <t>Hu, J.</t>
  </si>
  <si>
    <t>McIntire School of Commerce, University of Virginia, Charlottesville, VA, United States</t>
  </si>
  <si>
    <t>2-s2.0-105000170877</t>
  </si>
  <si>
    <t>Sawitri, N.P.Y.R.</t>
  </si>
  <si>
    <t>Faculty of Economy and Business, Universitas Udayana, Bali, Indonesia</t>
  </si>
  <si>
    <t>Smart investment choices: navigating stock decisions across generations x, y, and z</t>
  </si>
  <si>
    <t>2-s2.0-86000353372</t>
  </si>
  <si>
    <t>Rašticová, M.</t>
  </si>
  <si>
    <t>Department of Management, Mendelova Univerzita v Brně, Brno, South Moravian Region, Czech Republic</t>
  </si>
  <si>
    <t>DIGITAL BANKING AND (IN)EQUALITY: A SYSTEMATIC OVERVIEW</t>
  </si>
  <si>
    <t>Versal, N.</t>
  </si>
  <si>
    <t>Department of Insurance, Taras Shevchenko National University of Kyiv, Kyiv, Ukraine</t>
  </si>
  <si>
    <t>Prykaziuk, N.</t>
  </si>
  <si>
    <t>Taras Shevchenko National University of Kyiv, Kyiv, Ukraine</t>
  </si>
  <si>
    <t>2-s2.0-86000307189</t>
  </si>
  <si>
    <t>Biliavska, Y.</t>
  </si>
  <si>
    <t>Department of Management, State University of Trade and Economics, Kyiv, Ukraine</t>
  </si>
  <si>
    <t>FINANCIAL DIMENSION OF STRATEGIC DEVELOPMENT OF NANOTECHNOLOGIES IN INDUSTRY</t>
  </si>
  <si>
    <t>Miroshnychenko, V.</t>
  </si>
  <si>
    <t>Department of Economics, National University of Kyiv-Mohyla Academy, Kyiv, Ukraine</t>
  </si>
  <si>
    <t>Sychova, N.</t>
  </si>
  <si>
    <t>Department of Management of Foreign Economic Activity of Enterprises, State University "Kyiv Aviation Institute", Kyiv, Ukraine</t>
  </si>
  <si>
    <t>2-s2.0-105000104020</t>
  </si>
  <si>
    <t>Kaliraman, S.</t>
  </si>
  <si>
    <t>Breaking barriers: Tackling wealth inequality to build resiliency in black families</t>
  </si>
  <si>
    <t>2-s2.0-86000342848</t>
  </si>
  <si>
    <t>Lulaj, E.</t>
  </si>
  <si>
    <t>Faculty of Business, Universiteti “Haxhi Zeka”, Peja, Peja, Serbia</t>
  </si>
  <si>
    <t>Financial Literacy Metrics for Financial Wellbeing in a Socioeconomic Environment: the FWI Model in a Circular Economy and Climate Finance</t>
  </si>
  <si>
    <t>Mekaniwati, A.</t>
  </si>
  <si>
    <t>2-s2.0-105020408984</t>
  </si>
  <si>
    <t>Kalsum, U.</t>
  </si>
  <si>
    <t>Master of Management Study Program, Institute of Economic Science, Kendari City, Indonesia</t>
  </si>
  <si>
    <t>Development of institutional financial literacy model for village-owned enterprises using the financial technology-based ADDIE method in encouraging the performance and profitability of coffee plantation products in Indonesia</t>
  </si>
  <si>
    <t>2-s2.0-85219012009</t>
  </si>
  <si>
    <t>Owuor, P.M.</t>
  </si>
  <si>
    <t>Department of Public Health, Wayne State University, Detroit, MI, United States</t>
  </si>
  <si>
    <t>Overcoming structural violence through community-based safe-spaces: Qualitative insights from young women on oral HIV pre-exposure prophylaxis (PrEP) in Kisumu, Kenya</t>
  </si>
  <si>
    <t>Odhiambo, S.A.</t>
  </si>
  <si>
    <t>Pamoja Community Based Organization, Kisumu, Kenya</t>
  </si>
  <si>
    <t>Orero, W.O.</t>
  </si>
  <si>
    <t>376</t>
  </si>
  <si>
    <t>Department of Health Sciences, University of Alberta, Edmonton, AB, Canada</t>
  </si>
  <si>
    <t>Owuor, J.A.</t>
  </si>
  <si>
    <t>Department of Social and Development Studies, Mount Kenya University, Thika, Kiambu, Kenya</t>
  </si>
  <si>
    <t>2-s2.0-85161137216</t>
  </si>
  <si>
    <t>Kee, D.M.H.</t>
  </si>
  <si>
    <t>The key enablers of SMEs readiness in Industry 4.0: a case of Malaysia</t>
  </si>
  <si>
    <t>Cordova, M.</t>
  </si>
  <si>
    <t>Department of Management, Pontificia Universidad Catolica del Peru, Lima, Lima, Peru</t>
  </si>
  <si>
    <t>2-s2.0-105003991251</t>
  </si>
  <si>
    <t>Solheim, C.</t>
  </si>
  <si>
    <t>195</t>
  </si>
  <si>
    <t>Department of Family Social Science, University of Minnesota Twin Cities, Minneapolis, MN, United States</t>
  </si>
  <si>
    <t>Socioeconomic vulnerability of emerging adults in the United States</t>
  </si>
  <si>
    <t>2-s2.0-105003990739</t>
  </si>
  <si>
    <t>LeBaron-Black, A.B.</t>
  </si>
  <si>
    <t>Flourishing and floundering financially in emerging adulthood: A handbook</t>
  </si>
  <si>
    <t>Kelley, H.</t>
  </si>
  <si>
    <t>Institute for Disability Research, Utah State University, Logan, UT, United States</t>
  </si>
  <si>
    <t>Sorgente, A.</t>
  </si>
  <si>
    <t>2-s2.0-105003990626</t>
  </si>
  <si>
    <t>Lee, Y.G.</t>
  </si>
  <si>
    <t>Department of Human Development and Family Studies, Utah State University, Logan, UT, United States</t>
  </si>
  <si>
    <t>College and student loans in emerging adulthood</t>
  </si>
  <si>
    <t>Hales, E.</t>
  </si>
  <si>
    <t>Kaplan North America, Kaplan, United States</t>
  </si>
  <si>
    <t>2-s2.0-105003990267</t>
  </si>
  <si>
    <t>Kim, J.</t>
  </si>
  <si>
    <t>Department of Family Science, University of Maryland, College Park, College Park, MD, United States</t>
  </si>
  <si>
    <t>Emerging adults' financial stress and financial anxiety</t>
  </si>
  <si>
    <t>Chan, A.</t>
  </si>
  <si>
    <t>University of Maryland, College Park, College Park, MD, United States</t>
  </si>
  <si>
    <t>2-s2.0-105003988970</t>
  </si>
  <si>
    <t>Objective and subjective financial knowledge among emerging adults</t>
  </si>
  <si>
    <t>Department of Consumer Sciences, Department of Consumer Sciences, Tuscaloosa, AL, United States</t>
  </si>
  <si>
    <t>2-s2.0-105003988747</t>
  </si>
  <si>
    <t>School of Family Life, Brigham Young University, Provo, UT, United States</t>
  </si>
  <si>
    <t>Introduction to the Handbook</t>
  </si>
  <si>
    <t>2-s2.0-105003987678</t>
  </si>
  <si>
    <t>Rinaldi, E.E.</t>
  </si>
  <si>
    <t>Department of Business and Law, Università degli Studi di Milano-Bicocca, Milan, MI, Italy</t>
  </si>
  <si>
    <t>Gender and finances in emerging adulthood: Sex, gender, and inequalities</t>
  </si>
  <si>
    <t>Giannella, V.A.</t>
  </si>
  <si>
    <t>Department of Management Engineering, Politecnico di Milano, Milan, MI, Italy</t>
  </si>
  <si>
    <t>2-s2.0-105003987332</t>
  </si>
  <si>
    <t>Danes, S.M.</t>
  </si>
  <si>
    <t>Conclusion and future research directions</t>
  </si>
  <si>
    <t>2-s2.0-105003986760</t>
  </si>
  <si>
    <t>Financial education of emerging adults</t>
  </si>
  <si>
    <t>Carroll, K.A.</t>
  </si>
  <si>
    <t>Department of Nutrition and Family Sciences, University of Central Arkansas, Conway, AR, United States</t>
  </si>
  <si>
    <t>2-s2.0-105003986200</t>
  </si>
  <si>
    <t>Robba, M.</t>
  </si>
  <si>
    <t>Area of Economic and Business Education, Universität Mannheim, Mannheim, Baden-Wurttemberg, Germany</t>
  </si>
  <si>
    <t>Emerging adults' financial decisions: A neurocognitive perspective</t>
  </si>
  <si>
    <t>Colautti, L.</t>
  </si>
  <si>
    <t>2-s2.0-105003985202</t>
  </si>
  <si>
    <t>Robb, C.A.</t>
  </si>
  <si>
    <t>Financial behavior among emerging adults</t>
  </si>
  <si>
    <t>2-s2.0-105003985197</t>
  </si>
  <si>
    <t>Friedlmeier, M.</t>
  </si>
  <si>
    <t>Department of Psychology, Grand Valley State University, Allendale, MI, United States</t>
  </si>
  <si>
    <t>Cultural and racial considerations in financial literacy</t>
  </si>
  <si>
    <t>Dang, P.</t>
  </si>
  <si>
    <t>College of Health and Human Sciences, West Lafayette, IN, United States</t>
  </si>
  <si>
    <t>2-s2.0-105003984815</t>
  </si>
  <si>
    <t>Rollins-Koons, A.</t>
  </si>
  <si>
    <t>Emerging adults' financial skills</t>
  </si>
  <si>
    <t>2-s2.0-105003983396</t>
  </si>
  <si>
    <t>Models of emerging adults' financial literacy</t>
  </si>
  <si>
    <t>2-s2.0-85219016510</t>
  </si>
  <si>
    <t>Gokhale, G.M.</t>
  </si>
  <si>
    <t>School of Business, University of Petroleum and Energy Studies, Macleod, VIC, Australia</t>
  </si>
  <si>
    <t>Decoding the Behavioral Intentions of Gen Z Investors: Analysing the Impact of Investor Protection in the Digital Era &amp; Predictive Insights from PLSpredict</t>
  </si>
  <si>
    <t>2-s2.0-85218996448</t>
  </si>
  <si>
    <t>Adu, B.O.-S.</t>
  </si>
  <si>
    <t>Pentecost University College, Accra, Greater Accra, Ghana</t>
  </si>
  <si>
    <t>Correlate of Savings Attitude and Generational Poverty as Mediated by Financial Literacy: Evidence from Ghana</t>
  </si>
  <si>
    <t>Peprah, W.K.</t>
  </si>
  <si>
    <t>Department of Accounting, Andrews University, Berrien Springs, MI, United States</t>
  </si>
  <si>
    <t>2-s2.0-85178421295</t>
  </si>
  <si>
    <t>Shaheen, M.A.</t>
  </si>
  <si>
    <t>Department of Commerce, The Islamia University of Bahawalpur, Bahawalpur, Punjab, Pakistan</t>
  </si>
  <si>
    <t>Assessing indirect effect of behavioral intentions on financial inclusion – a serial mediation model</t>
  </si>
  <si>
    <t>Aslam, S.</t>
  </si>
  <si>
    <t>Faculty of Economics and Management, Southwest Forestry University, Kunming, Yunnan, China</t>
  </si>
  <si>
    <t>2-s2.0-85218162700</t>
  </si>
  <si>
    <t>Agot, K.</t>
  </si>
  <si>
    <t>Impact Research and Development Organization, Kisumu, Kisumu, Kenya</t>
  </si>
  <si>
    <t>Jitegemee (rely on yourself): a cross-sectional study on acceptability, feasibility and design considerations for a personal savings intervention to reduce HIV risk among female sex workers in Siaya County, Kenya</t>
  </si>
  <si>
    <t>Okeyo, N.</t>
  </si>
  <si>
    <t>COUNTY OF SNOHOMISH, Everett, WA, United States</t>
  </si>
  <si>
    <t>Onyango, J.</t>
  </si>
  <si>
    <t>University of Pennsylvania Perelman School of Medicine, Philadelphia, PA, United States</t>
  </si>
  <si>
    <t>2-s2.0-85218113859</t>
  </si>
  <si>
    <t>Ekeh, O.</t>
  </si>
  <si>
    <t>Cooper Medical School of Rowan University, Camden, NJ, United States</t>
  </si>
  <si>
    <t>Current status of healthcare financial literacy among medical trainees and junior hospitalists: An observational survey study</t>
  </si>
  <si>
    <t>Simmons, A.</t>
  </si>
  <si>
    <t>Department of Medicine, Cooper Medical School of Rowan University, Camden, NJ, United States</t>
  </si>
  <si>
    <t>Farmer, A.</t>
  </si>
  <si>
    <t>Department of Medicine, Inspira Health Network, Vineland, NJ, United States</t>
  </si>
  <si>
    <t>2-s2.0-85208937035</t>
  </si>
  <si>
    <t>VIT-AP University, Amaravati, AP, India</t>
  </si>
  <si>
    <t>Digital financial literacy and financial well-being – evidence from India</t>
  </si>
  <si>
    <t>2-s2.0-85208931251</t>
  </si>
  <si>
    <t>Tan, X.</t>
  </si>
  <si>
    <t>School of Management, Xihua University, Chengdu, Sichuan, China</t>
  </si>
  <si>
    <t>Financial education and budgeting behavior among college students: extending the theory of planned behavior</t>
  </si>
  <si>
    <t>Meng, K.</t>
  </si>
  <si>
    <t>Zhejiang Lab, Hangzhou, Zhejiang, China</t>
  </si>
  <si>
    <t>Xu, J.</t>
  </si>
  <si>
    <t>Business School of Sichuan University, Chengdu, Sichuan, China</t>
  </si>
  <si>
    <t>2-s2.0-85208595822</t>
  </si>
  <si>
    <t>An, T.</t>
  </si>
  <si>
    <t>Mobile payment, financial behavior and financial anxiety: a multi-group structural equation modeling study</t>
  </si>
  <si>
    <t>Graduate Program in Business, Universidade Estadual do Ceará, Fortaleza, CE, Brazil</t>
  </si>
  <si>
    <t>2-s2.0-85208279957</t>
  </si>
  <si>
    <t>Giraldo, C.</t>
  </si>
  <si>
    <t>Latin American Reserve Fund, Bogota, Colombia</t>
  </si>
  <si>
    <t>The adoption of fast payment systems (FPS) in Latin America: the role of financial literacy and cash-related beliefs</t>
  </si>
  <si>
    <t>Giraldo, I.</t>
  </si>
  <si>
    <t>Department of Research, Colegio de Estudios Superiores de Administración - CESA, Bogota, Colombia</t>
  </si>
  <si>
    <t>Peña-García, N.</t>
  </si>
  <si>
    <t>Departamento de Administración, Pontificia Universidad Javeriana, Bogota, Distrito Capital, Colombia</t>
  </si>
  <si>
    <t>2-s2.0-85208231162</t>
  </si>
  <si>
    <t>The University of Alabama System, Tuscaloosa, AL, United States</t>
  </si>
  <si>
    <t>Beyond the hashtags: social media usage and cryptocurrency investment</t>
  </si>
  <si>
    <t>2-s2.0-85219517686</t>
  </si>
  <si>
    <t>Liaw, J.O.H.</t>
  </si>
  <si>
    <t>National Defense University of Malaysia, Kuala Lumpur, Malaysia</t>
  </si>
  <si>
    <t>Financial behaviour and economic literacy in improving youth entrepreneurships</t>
  </si>
  <si>
    <t>Singh, I.</t>
  </si>
  <si>
    <t>University Poly-Tech Malaysia, Kuala Lumpur, Malaysia</t>
  </si>
  <si>
    <t>2-s2.0-85217435555</t>
  </si>
  <si>
    <t>The impact of digital financial literacy on financial behavior: customers’ perspective</t>
  </si>
  <si>
    <t>Tfaily, F.</t>
  </si>
  <si>
    <t>School of Business, Box Hill College Kuwait, Safat, Kuwait</t>
  </si>
  <si>
    <t>2-s2.0-85197426803</t>
  </si>
  <si>
    <t>del Sarto, N.</t>
  </si>
  <si>
    <t>Department of Economics and Management, Università degli Studi di Firenze, Florence, FI, Italy</t>
  </si>
  <si>
    <t>Digital banking: how social media is shaping the game</t>
  </si>
  <si>
    <t>2-s2.0-105001068788</t>
  </si>
  <si>
    <t>Battaglia, F.</t>
  </si>
  <si>
    <t>Department of Business and Quantitative Studies, Parthenope University of Naples, Naples, NA, Italy</t>
  </si>
  <si>
    <t>How the COVID-19 pandemic changed Italians’ financial risk tolerance</t>
  </si>
  <si>
    <t>Cervellati, E.M.</t>
  </si>
  <si>
    <t>Link Campus University, Rome, Italy</t>
  </si>
  <si>
    <t>Salerno, D.</t>
  </si>
  <si>
    <t>2-s2.0-85218437233</t>
  </si>
  <si>
    <t>Economic and relationship-strengthening intervention to reduce alcohol use in couples living with HIV in Malawi: a study protocol for a randomised controlled trial of Mlambe</t>
  </si>
  <si>
    <t>Hahn, J.A.</t>
  </si>
  <si>
    <t>2-s2.0-105005615281</t>
  </si>
  <si>
    <t>Alingalan, D.S.</t>
  </si>
  <si>
    <t>Batangas State University, Batangas City, Batangas, Philippines</t>
  </si>
  <si>
    <t>Double-edge sword analysis on the effects of financial attitude and financial behavior among Philippine air force military personnel</t>
  </si>
  <si>
    <t>Manalo, N.B.A.</t>
  </si>
  <si>
    <t>College of Accountancy, Batangas State University, Batangas City, Batangas, Philippines</t>
  </si>
  <si>
    <t>2-s2.0-85193538190</t>
  </si>
  <si>
    <t>Ceballos Gomez, H.F.</t>
  </si>
  <si>
    <t>Universidad Mariana, Pasto, Narino, Colombia</t>
  </si>
  <si>
    <t>Impact of microcredit on the short-term finances of microentrepreneurs</t>
  </si>
  <si>
    <t>Arturo-Delgado, B.</t>
  </si>
  <si>
    <t>Universidade Municipal de Sao Caetano do Sul, Sao Caetano do Sul, SP, Brazil</t>
  </si>
  <si>
    <t>2-s2.0-85177450124</t>
  </si>
  <si>
    <t>Chhibber, P.</t>
  </si>
  <si>
    <t>Qualitative inquiry suggesting needed pathways: economic, social, religious, political and industrial an activist research on poverty</t>
  </si>
  <si>
    <t>Kaur Paposa, K.</t>
  </si>
  <si>
    <t>2-s2.0-85218318794</t>
  </si>
  <si>
    <t>Ozili, P.K.</t>
  </si>
  <si>
    <t>Central Bank of Nigeria, Lagos, Nigeria</t>
  </si>
  <si>
    <t>Financial literacy theory of financial inclusion</t>
  </si>
  <si>
    <t>2-s2.0-85218294596</t>
  </si>
  <si>
    <t>The multifaceted role of MFIs in fostering financial inclusion in India</t>
  </si>
  <si>
    <t>2-s2.0-85219193240</t>
  </si>
  <si>
    <t>Sharma, A.</t>
  </si>
  <si>
    <t>Institute of Health &amp; Management, Melbourne, VIC, Australia</t>
  </si>
  <si>
    <t>Enhancing Consumer Empowerment: Insights into the Role of Rationality When Making Financial Investment Decisions</t>
  </si>
  <si>
    <t>Hewege, C.</t>
  </si>
  <si>
    <t>Law &amp; Entrepreneurship, Swinburne University of Technology, Hawthorn, VIC, Australia</t>
  </si>
  <si>
    <t>2-s2.0-85219067235</t>
  </si>
  <si>
    <t>Department of Geography, Banaras Hindu University, Varanasi, UP, India</t>
  </si>
  <si>
    <t>Determinants of decision-making among ever-married women in Indian households: A cross-sectional study based on binary logistic regression and multinomial logistic regression</t>
  </si>
  <si>
    <t>Bano, S.</t>
  </si>
  <si>
    <t>2-s2.0-85218908483</t>
  </si>
  <si>
    <t>Tzora, V.A.</t>
  </si>
  <si>
    <t>404</t>
  </si>
  <si>
    <t>Department of Business Administration, University of Piraeus, Piraeus, Attica, Greece</t>
  </si>
  <si>
    <t>Defining the Predictors of Financial Literacy for High-School Students</t>
  </si>
  <si>
    <t>2-s2.0-85218908234</t>
  </si>
  <si>
    <t>Platz, L.</t>
  </si>
  <si>
    <t>Department of Economics, Universität Konstanz, Konstanz, Baden-Wurttemberg, Germany</t>
  </si>
  <si>
    <t>Financial Literacy Games—Increasing Utility Value by Instructional Design in Upper Secondary Education</t>
  </si>
  <si>
    <t>Zauner, M.</t>
  </si>
  <si>
    <t>2-s2.0-85218887954</t>
  </si>
  <si>
    <t>Qi, J.</t>
  </si>
  <si>
    <t>Cryptocurrency Investments: The Role of Advisory Sources, Investor Confidence, and Risk Perception in Shaping Behaviors and Intentions</t>
  </si>
  <si>
    <t>2-s2.0-85218853991</t>
  </si>
  <si>
    <t>Rupeika-Apoga, R.</t>
  </si>
  <si>
    <t>Faculty of Social Sciences, Latvijas Universitāte, Riga, Latvia</t>
  </si>
  <si>
    <t>Latvia</t>
  </si>
  <si>
    <t>Retirement Readiness in the Baltics: The Roles of Financial Literacy, Product Ownership, and Advisory Confidence</t>
  </si>
  <si>
    <t>Priede, J.</t>
  </si>
  <si>
    <t>2-s2.0-85218290807</t>
  </si>
  <si>
    <t>Katauke, T.</t>
  </si>
  <si>
    <t>What determines investment in the Nippon Individual Savings Account? an investigation of Japan’s tax-exempt investment account</t>
  </si>
  <si>
    <t>2-s2.0-85217711335</t>
  </si>
  <si>
    <t>Swiecka, B.</t>
  </si>
  <si>
    <t>Institute of Economics and Finance, University of Szczecin, Szczecin, Kyrgyzstan</t>
  </si>
  <si>
    <t>The Influence of Factors in Consumer Sustainable Auto-Enrolment Pensions</t>
  </si>
  <si>
    <t>Kowalczyk-Rólczyńska, P.</t>
  </si>
  <si>
    <t>Faculty of Economics and Finance, Uniwersytet Ekonomiczny we Wrocławiu, Wroclaw, Lower Silesian, Poland</t>
  </si>
  <si>
    <t>Pieńkowska-Kamieniecka, S.</t>
  </si>
  <si>
    <t>Institute of Economics and Finance, Uniwersytet Warminsko-Mazurski w Olsztynie, Olsztyn, WM, Poland</t>
  </si>
  <si>
    <t>Śledziowski, J.</t>
  </si>
  <si>
    <t>Institute of Marine and Environmental Sciences, Uniwersytet Szczecinski, Szczecin, Poland</t>
  </si>
  <si>
    <t>2-s2.0-85217680619</t>
  </si>
  <si>
    <t>Adri, H.T.</t>
  </si>
  <si>
    <t>Universitas Djuanda, Bogor, West Java, Indonesia</t>
  </si>
  <si>
    <t>PARTICLE BOARD FROM RUBBER WOODS: CONCEPT, TECHNOLOGY, COST ANALYSIS, AND APPLICATION FOR TEACHING AIDS IN SCIENCE SUBJECTS IN ELEMENTARY SCHOOLS</t>
  </si>
  <si>
    <t>Fauziah, R.S.P.</t>
  </si>
  <si>
    <t>Sultan Abdul Halim Mu'adzam Shah International Islamic University (UniSHAMS), Kuala Ketil, Kedah Darul Aman, Malaysia</t>
  </si>
  <si>
    <t>2-s2.0-85217079361</t>
  </si>
  <si>
    <t>Cockerell, C.</t>
  </si>
  <si>
    <t>Cockerell Dermatopathology, Dallas, TX, United States</t>
  </si>
  <si>
    <t>He Who Wills the End Wills the Means: An Overview of Trusts for Physicians</t>
  </si>
  <si>
    <t>Galambus, J.</t>
  </si>
  <si>
    <t>2-s2.0-85216255862</t>
  </si>
  <si>
    <t>Kang, S.</t>
  </si>
  <si>
    <t>Purdue University, West Lafayette, IN, United States</t>
  </si>
  <si>
    <t>Financial literacy for individuals with intellectual and developmental disabilities: Border crossing required</t>
  </si>
  <si>
    <t>Kastberg, S.</t>
  </si>
  <si>
    <t>Mason, B.</t>
  </si>
  <si>
    <t>Department of Special Education, University of Missouri, Columbia, MO, United States</t>
  </si>
  <si>
    <t>2-s2.0-85215235440</t>
  </si>
  <si>
    <t>Bellocchi, A.</t>
  </si>
  <si>
    <t>Financial literacy and financial education: The role of irreversible costs</t>
  </si>
  <si>
    <t>2-s2.0-85214785792</t>
  </si>
  <si>
    <t>Verberi, C.</t>
  </si>
  <si>
    <t>Department of Economics, Şırnak University, Sirnak, Turkey</t>
  </si>
  <si>
    <t>The impact of personality, behavior, and geography on participation in the private pension system in Türkiye: A machine learning approach</t>
  </si>
  <si>
    <t>Kaplan, M.</t>
  </si>
  <si>
    <t>Department of Economics, İbn Haldun Üniversitesi, Istanbul, Turkey</t>
  </si>
  <si>
    <t>2-s2.0-85213492208</t>
  </si>
  <si>
    <t>Does mobile access to the internet increase household financial literacy?</t>
  </si>
  <si>
    <t>School of Economics and Management, Changsha University of Science and Technology, Changsha, Hunan, China</t>
  </si>
  <si>
    <t>Chen, D.</t>
  </si>
  <si>
    <t>School of Economics and Management, GanNan Normal University, Ganzhou, Jiangxi, China</t>
  </si>
  <si>
    <t>2-s2.0-85212971276</t>
  </si>
  <si>
    <t>Reisdorfer-Da-Silva, R.C.</t>
  </si>
  <si>
    <t>Department of Administrative Sciences, Universidade Federal de Santa Maria, Santa Maria, RS, Brazil</t>
  </si>
  <si>
    <t>The impact of board games on the financial literacy of public-school students</t>
  </si>
  <si>
    <t>Department of Economics and International Relations, Universidade Federal de Santa Maria, Santa Maria, RS, Brazil</t>
  </si>
  <si>
    <t>2-s2.0-85212938573</t>
  </si>
  <si>
    <t>Ante, L.</t>
  </si>
  <si>
    <t>Social &amp; Decision Sciences, Constructor University, Bremen, Bremen, Germany</t>
  </si>
  <si>
    <t>From adoption to continuance: Stablecoins in cross-border remittances and the role of digital and financial literacy</t>
  </si>
  <si>
    <t>2-s2.0-85211634700</t>
  </si>
  <si>
    <t>Yu, G.</t>
  </si>
  <si>
    <t>Center for Inclusive Finance and Agricultural &amp; Rural Development, Southwest University, Chongqing, China</t>
  </si>
  <si>
    <t>FinTech adoption and farmers’ wealth distribution: Evidence from a large micro-data in China</t>
  </si>
  <si>
    <t>Qi, Y.</t>
  </si>
  <si>
    <t>College of Economics and Management, Southwest University, Chongqing, China</t>
  </si>
  <si>
    <t>Ren, Y.</t>
  </si>
  <si>
    <t>School of Economics, Northwest Minzu University, Lanzhou, Gansu, China</t>
  </si>
  <si>
    <t>2-s2.0-85210532079</t>
  </si>
  <si>
    <t>Effects of debt dynamics and financial literacy on consumer market behavior</t>
  </si>
  <si>
    <t>Kang, J.</t>
  </si>
  <si>
    <t>Graduate School of Business and Advanced Technology Management, Assumption University, Bangkok, Bangkok, Thailand</t>
  </si>
  <si>
    <t>Hu, Z.</t>
  </si>
  <si>
    <t>Gong, W.</t>
  </si>
  <si>
    <t>School of Government, Yunnan University, Kunming, Yunnan, China</t>
  </si>
  <si>
    <t>2-s2.0-85210473476</t>
  </si>
  <si>
    <t>Khoo, K.Y.</t>
  </si>
  <si>
    <t>Department of Economics, Universiti Pendidikan Sultan Idris, Tanjong Malim, Perak, Malaysia</t>
  </si>
  <si>
    <t>Augmented reality board game in promoting financial literacy among Malaysia secondary school students</t>
  </si>
  <si>
    <t>Siraj, S.</t>
  </si>
  <si>
    <t>Department of Curriculum and Instructional Technology, Universiti Malaya, Kuala Lumpur, Malaysia</t>
  </si>
  <si>
    <t>Mohd Noor, M.A.M.</t>
  </si>
  <si>
    <t>Department of Educational Management, Universiti Pendidikan Sultan Idris, Tanjong Malim, Perak, Malaysia</t>
  </si>
  <si>
    <t>Wong, W.Y.</t>
  </si>
  <si>
    <t>Department of Computer Science and Digital Technology, Universiti Pendidikan Sultan Idris, Tanjong Malim, Perak, Malaysia</t>
  </si>
  <si>
    <t>Ramdan, M.R.</t>
  </si>
  <si>
    <t>Department of Business Management and Entrepreneurship, Universiti Pendidikan Sultan Idris, Tanjong Malim, Perak, Malaysia</t>
  </si>
  <si>
    <t>2-s2.0-85210124324</t>
  </si>
  <si>
    <t>Liu, P.</t>
  </si>
  <si>
    <t>The dual driving mechanism of financial literacy and risky financial assets on household entrepreneurial decision-making</t>
  </si>
  <si>
    <t>Cai, P.</t>
  </si>
  <si>
    <t>299</t>
  </si>
  <si>
    <t>Guanghua School of Management Peking University, Beijing, China</t>
  </si>
  <si>
    <t>School of Economics, Zhongnan University of Economics and Law, Wuhan, Hubei, China</t>
  </si>
  <si>
    <t>2-s2.0-85210103740</t>
  </si>
  <si>
    <t>Dagilienė, L.</t>
  </si>
  <si>
    <t>School of Economics and Business, Kaunas University of Technology, Kaunas, Kaunas, Lithuania</t>
  </si>
  <si>
    <t>Lithuania</t>
  </si>
  <si>
    <t>Impact of organisational capabilities on the implementation of circularity-oriented activities</t>
  </si>
  <si>
    <t>Varaniute, V.</t>
  </si>
  <si>
    <t>Faculty of Mathematics and Natural Sciences, Kaunas University of Technology, Kaunas, Kaunas, Lithuania</t>
  </si>
  <si>
    <t>2-s2.0-85208173448</t>
  </si>
  <si>
    <t>Çineli, B.</t>
  </si>
  <si>
    <t>Centre d’Estudis Demogràfics, Cerdanyola del Valles, Barcelona, Spain</t>
  </si>
  <si>
    <t>Married and cohabiting women's financial empowerment: A study on women's bank account ownership in Spain</t>
  </si>
  <si>
    <t>González, M.J.</t>
  </si>
  <si>
    <t>Department of Sociology, Universitat Autònoma de Barcelona, Cerdanyola del Valles, Barcelona, Spain</t>
  </si>
  <si>
    <t>2-s2.0-85205867811</t>
  </si>
  <si>
    <t>On the drivers of financial literacy: the role of intergenerational mobility</t>
  </si>
  <si>
    <t>2-s2.0-85205148610</t>
  </si>
  <si>
    <t>Kutschke, M.J.</t>
  </si>
  <si>
    <t>Department of Orthopaedic Surgery, The Warren Alpert Medical School, Providence, RI, United States</t>
  </si>
  <si>
    <t>Personal Financial Literacy for the Orthopaedic Trainee and Early Career Surgeon: A Review of the Basics</t>
  </si>
  <si>
    <t>2-s2.0-85201198701</t>
  </si>
  <si>
    <t>Household Financial Fragility, Debt and Income in a Dynamic Model</t>
  </si>
  <si>
    <t>2-s2.0-85200865012</t>
  </si>
  <si>
    <t>Game over or continue? How gamification can improve completion rate in adaptive learning</t>
  </si>
  <si>
    <t>2-s2.0-85171265706</t>
  </si>
  <si>
    <t>Byrt, A.</t>
  </si>
  <si>
    <t>Centre for Transformative Media Technologies, Swinburne University of Technology, Hawthorn, VIC, Australia</t>
  </si>
  <si>
    <t>Addressing Economic Abuse in Intimate-partner Violence Interventions: A Bacchian Analysis of Responsibility</t>
  </si>
  <si>
    <t>Cook, K.</t>
  </si>
  <si>
    <t>Department of Social Sciences, Swinburne University of Technology, Hawthorn, VIC, Australia</t>
  </si>
  <si>
    <t>Burgin, R.</t>
  </si>
  <si>
    <t>Swinburne University of Technology, Hawthorn, VIC, Australia</t>
  </si>
  <si>
    <t>2-s2.0-105001079600</t>
  </si>
  <si>
    <t>Eberle, M.</t>
  </si>
  <si>
    <t>Fachbereich Kultur- und Sozialwissenschaften, Rheinland-Pfälzische Technische Universität Kaiserslautern-Landau, Kaiserslautern, Rheinland-Pfalz, Germany</t>
  </si>
  <si>
    <t>An empirical study on the relationship between economic competence and financial behaviour, with consideration of individual preferences; Eine empirische Studie zum Zusammenhang von ökonomischer Kompetenz und Finanzverhalten unter Berücksichtigung individueller Präferenzen</t>
  </si>
  <si>
    <t>2-s2.0-105000343122</t>
  </si>
  <si>
    <t>Sonu, D.</t>
  </si>
  <si>
    <t>Hunter College, New York, NY, United States</t>
  </si>
  <si>
    <t>Critical Geography and Teaching Against Neoliberal Racial Capitalism in New York City Elementary Schools</t>
  </si>
  <si>
    <t>Zaino, K.</t>
  </si>
  <si>
    <t>Miami University, Oxford, OH, United States</t>
  </si>
  <si>
    <t>Helfenbein, R.J.</t>
  </si>
  <si>
    <t>Mercer University, Mercer, GA, United States</t>
  </si>
  <si>
    <t>2-s2.0-85217789526</t>
  </si>
  <si>
    <t>Pathak, M.</t>
  </si>
  <si>
    <t>Department of Computer Science and Engineering, Chandubhai S Patel Institute of Technology, Changa, GJ, India</t>
  </si>
  <si>
    <t>Unveiling the potential: " Large language models in financial sentiment analysis, education, and market analysis"</t>
  </si>
  <si>
    <t>2-s2.0-85217709546</t>
  </si>
  <si>
    <t>Erondu, I.N.</t>
  </si>
  <si>
    <t>Digital financial inclusion and entrepreneurship growth: A case of Esusu Africa</t>
  </si>
  <si>
    <t>2-s2.0-85213529668</t>
  </si>
  <si>
    <t>Masoud, N.</t>
  </si>
  <si>
    <t>Department of Accounting and Finance, Gulf Medical University, Ajman, Ajman, United Arab Emirates</t>
  </si>
  <si>
    <t>Global insights on public sector accounting reforms: a comprehensive study on the adoption, implementation, and impact of IFRS and IPSAS</t>
  </si>
  <si>
    <t>2-s2.0-105004844632</t>
  </si>
  <si>
    <t>Kaur, M.</t>
  </si>
  <si>
    <t>Performance Evaluation and Scientific Mapping in Sustainability-Focused Green Finance and Literacy; Avaliação de Desempenho e Mapeamento Científico em Finanças e Alfabetização Verdes com Foco nSustentabilidade</t>
  </si>
  <si>
    <t>2-s2.0-85216888297</t>
  </si>
  <si>
    <t>Sobkow, A.</t>
  </si>
  <si>
    <t>Wroclaw Faculty of Psychology, SWPS Uniwersytet Humanistycznospołeczny, Warsaw, MA, Poland</t>
  </si>
  <si>
    <t>The Role of Numeracy in Judgment and Decision Making: The Replication of Eleven Effects Across Various Numeracy Scales</t>
  </si>
  <si>
    <t>2-s2.0-85218216334</t>
  </si>
  <si>
    <t>Management Department, Universitas Jenderal Soedirman, Purwokerto, Central Java, Indonesia</t>
  </si>
  <si>
    <t>Uncovering the Impact of Financial Anxiety on Emotional Exhaustion and Financial Performance of MSMEs and the Role of Islamic Financial Literacy: Implementation of the Third Sustainable Development Goal of the United Nations</t>
  </si>
  <si>
    <t>2-s2.0-85217712532</t>
  </si>
  <si>
    <t>Kurniadi, R.</t>
  </si>
  <si>
    <t>Economic Education, Universitas Jambi, Jambi, Jambi, Indonesia</t>
  </si>
  <si>
    <t>Family Green Financial Education Based on Local Wisdom: Exploring the Values of Coastal Communities'Local Wisdom in Promoting Green Financial Literacy</t>
  </si>
  <si>
    <t>2-s2.0-85214410642</t>
  </si>
  <si>
    <t>Garrab, M.Y.</t>
  </si>
  <si>
    <t>College of Business, University of Jeddah, Jeddah, Makkah Province, Saudi Arabia</t>
  </si>
  <si>
    <t>Dynamic capabilities, ordinary capabilities and international intensity contributions to performance</t>
  </si>
  <si>
    <t>2-s2.0-85193721822</t>
  </si>
  <si>
    <t>Maheshwari, H.</t>
  </si>
  <si>
    <t>Institute of Business and Computer Studies, Siksha O Anusandhan (Deemed to be University), Bhubaneswar, OR, India</t>
  </si>
  <si>
    <t>Financial literacy in predicting investment decisions: do attitude and overconfidence influence?</t>
  </si>
  <si>
    <t>Samantaray, A.K.</t>
  </si>
  <si>
    <t>Department of Operations and Supply Chain, GITAM University, Visakhapatnam, AP, India</t>
  </si>
  <si>
    <t>Panigrahi, R.R.</t>
  </si>
  <si>
    <t>School of Human Resource Management, XIM University, Harirajpur, OR, India</t>
  </si>
  <si>
    <t>2-s2.0-85208275402</t>
  </si>
  <si>
    <t>Financial well-being, anxiety and payment delinquency among student loan holders in the United States: insights from the COVID-19 pandemic</t>
  </si>
  <si>
    <t>Lee, J.</t>
  </si>
  <si>
    <t>Department of Consumer Science, Inha University, Incheon, South Korea</t>
  </si>
  <si>
    <t>2-s2.0-85207220046</t>
  </si>
  <si>
    <t>Zaimovic, A.</t>
  </si>
  <si>
    <t>Department of Finance, Univerzitet u Sarajevu, Sarajevo, Bosnia and Herzegovina</t>
  </si>
  <si>
    <t>Bosnia and Herzegovina</t>
  </si>
  <si>
    <t>The nexus between digital financial knowledge and financial inclusion: digital financial attitudes and behaviour as mediators enhancing financial inclusion</t>
  </si>
  <si>
    <t>Omanovic, A.</t>
  </si>
  <si>
    <t>Corporate Services Department - Finance, International Commission on Missing Persons, Sarajevo, Bosnia and Herzegovina</t>
  </si>
  <si>
    <t>Nuhic Meskovic, M.</t>
  </si>
  <si>
    <t>Department for Quantitative Economics, Univerzitet u Sarajevu, Sarajevo, Bosnia and Herzegovina</t>
  </si>
  <si>
    <t>Arnaut-Berilo, A.</t>
  </si>
  <si>
    <t>Department of Management and Information Technology, Univerzitet u Sarajevu, Sarajevo, Bosnia and Herzegovina</t>
  </si>
  <si>
    <t>2-s2.0-85203188022</t>
  </si>
  <si>
    <t>Rohatgi, S.</t>
  </si>
  <si>
    <t>Institute of Management and Research, Bharati Vidyapeeth (Deemed to be University), Pune, MH, India</t>
  </si>
  <si>
    <t>The augmenting role of digital banking in reconstructing women's economic empowerment</t>
  </si>
  <si>
    <t>Gera, N.</t>
  </si>
  <si>
    <t>Jagannath International Management School, New Delhi, India</t>
  </si>
  <si>
    <t>2-s2.0-85214112086</t>
  </si>
  <si>
    <t>Tanveer, A.</t>
  </si>
  <si>
    <t>Nanjing University of Science and Technology, Nanjing, Jiangsu, China</t>
  </si>
  <si>
    <t>Identification and prioritization urban E-vehicles barriers toward sustainable cities: A spherical fuzzy decision-making approach</t>
  </si>
  <si>
    <t>Song, H.</t>
  </si>
  <si>
    <t>School of Business, Shandong Management University, Jinan, Shandong, China</t>
  </si>
  <si>
    <t>Abdul, A.</t>
  </si>
  <si>
    <t>School of Economics, Bahauddin Zakariya University, Multan, Punjab, Pakistan</t>
  </si>
  <si>
    <t>Irfan, M.</t>
  </si>
  <si>
    <t>Faheem, M.</t>
  </si>
  <si>
    <t>Advanced Research Centre, Lefke Avrupa Üniversitesi, Mersin, Mersin, Turkey</t>
  </si>
  <si>
    <t>2-s2.0-85209708017</t>
  </si>
  <si>
    <t>González-Nuñez, J.</t>
  </si>
  <si>
    <t>Facultad de Economía y Negocios, Universidad Anáhuac México, Huixquilucan, MEX, Mexico</t>
  </si>
  <si>
    <t>Characterizing uninsured population in Mexico: a multinomial analysis</t>
  </si>
  <si>
    <t>2-s2.0-85209120870</t>
  </si>
  <si>
    <t>Le, T.D.</t>
  </si>
  <si>
    <t>Department of Finance, University of Northern Colorado, Greeley, CO, United States</t>
  </si>
  <si>
    <t>Technology and happiness: the association between online budget planner and financial satisfaction</t>
  </si>
  <si>
    <t>Nguyen, N.</t>
  </si>
  <si>
    <t>Department of Finance, Minnesota State University Mankato, Mankato, MN, United States</t>
  </si>
  <si>
    <t>Nguyen, Q.</t>
  </si>
  <si>
    <t>College of Business, Government and Law, Adelaide, SA, Australia</t>
  </si>
  <si>
    <t>2-s2.0-105001927304</t>
  </si>
  <si>
    <t>Martín Gómez, S.M.</t>
  </si>
  <si>
    <t>Universidad CEU San Pablo, Madrid, Spain</t>
  </si>
  <si>
    <t>THE NEED FOR FINANCIAL EDUCATION IN THE FACE OF THE SOCIAL MEDIA AND CRYPTOCURRENCY PHENΟΜΕΝΟΝ</t>
  </si>
  <si>
    <t>2-s2.0-105000178983</t>
  </si>
  <si>
    <t>Wibowo, J.M.</t>
  </si>
  <si>
    <t>Department of Economics, Universitas Surabaya, Surabaya, East Java, Indonesia</t>
  </si>
  <si>
    <t>WILL THE USE OF CASHLESS SUBSIDY POTENTIALLY REDUCE ILLEGAL UNDERGROUND ECONOMY ACTIVITY? A CASE STUDY IN INDONESIA</t>
  </si>
  <si>
    <t>2-s2.0-85216975699</t>
  </si>
  <si>
    <t>Acosta, C.R.</t>
  </si>
  <si>
    <t>Universidad Autónoma del Estado de México, Toluca, MEX, Mexico</t>
  </si>
  <si>
    <t>FINANCIAL CULTURE IN BUSINESS OWNERS AND DIRECTORS: DESIGN AND VALIDATION OF A SCALE; Cultura financiera en propietarios y directores de empresas: Diseño y validación de una escala</t>
  </si>
  <si>
    <t>2-s2.0-105007099649</t>
  </si>
  <si>
    <t>Sundar, S.</t>
  </si>
  <si>
    <t>Department of Commerce, Alagappa University, Karaikudi, TN, India</t>
  </si>
  <si>
    <t>Financial and regulatory dynamics of food trucks: a biblio-metric synthesis for accounting and economic research</t>
  </si>
  <si>
    <t>Gurupandi, M.</t>
  </si>
  <si>
    <t>Department of Commerce, Vellore Institute of Technology, Vellore, TN, India</t>
  </si>
  <si>
    <t>Manoharan, M.</t>
  </si>
  <si>
    <t>Department of Criminology and Criminal Justice, Manonmaniam Sundaranar University, Tirunelveli, TN, India</t>
  </si>
  <si>
    <t>2-s2.0-105005534771</t>
  </si>
  <si>
    <t>Harshini, C.</t>
  </si>
  <si>
    <t>Department of MBA, Siddaganga Institute of Technology, Tumkur, KA, India</t>
  </si>
  <si>
    <t>Understanding the impact of investment literacy and risk tolerance on young adults' investment choices</t>
  </si>
  <si>
    <t>Desai, P.S.</t>
  </si>
  <si>
    <t>Department of Mba, Bapuji Institute of Engineering and Technology, Davangere, Davangere, KA, India</t>
  </si>
  <si>
    <t>2-s2.0-105010255003</t>
  </si>
  <si>
    <t>Ambuehl, S.</t>
  </si>
  <si>
    <t>Universität Zürich, Zurich, ZH, Switzerland</t>
  </si>
  <si>
    <t>Peer Advice on Financial Decisions: A Case of the Blind Leading the Blind?</t>
  </si>
  <si>
    <t>Bernheim, B.D.</t>
  </si>
  <si>
    <t>Stanford University, Stanford, CA, United States</t>
  </si>
  <si>
    <t>Ersoy, F.</t>
  </si>
  <si>
    <t>The University of Chicago, Chicago, IL, United States</t>
  </si>
  <si>
    <t>Harris, D.</t>
  </si>
  <si>
    <t>2-s2.0-85208637206</t>
  </si>
  <si>
    <t>Masrizal, n.</t>
  </si>
  <si>
    <t>The effect of Islamic financial literacy on business performance with emphasis on the role of Islamic financial inclusion: case study in Indonesia</t>
  </si>
  <si>
    <t>Sukmana, R.</t>
  </si>
  <si>
    <t>Trianto, B.</t>
  </si>
  <si>
    <t>Department of Islamic Economic, Universitas Abdurrab, Pekanbaru, Riau, Indonesia</t>
  </si>
  <si>
    <t>2-s2.0-85208446448</t>
  </si>
  <si>
    <t>Lindez-Macarro, M.E.</t>
  </si>
  <si>
    <t>Universidad Rey Juan Carlos, Madrid, Madrid, Spain</t>
  </si>
  <si>
    <t>Review of the strategies for the promotion of digital financial literacy among the elderly: effectiveness and limitations; Revisión de las estrategias para la promoción de la alfabetización financiera digital de los mayores: eficacia y limitaciones</t>
  </si>
  <si>
    <t>2-s2.0-85208233339</t>
  </si>
  <si>
    <t>Iamin, G.</t>
  </si>
  <si>
    <t>ISEG Lisbon School of Economics and Management, Lisbon, Lisbon, Portugal</t>
  </si>
  <si>
    <t>Are crypto-investors overconfident? The role of risk propensity and demographics. Evidence from Brazil and Portugal</t>
  </si>
  <si>
    <t>2-s2.0-85205036959</t>
  </si>
  <si>
    <t>Parvin, S.M.R.</t>
  </si>
  <si>
    <t>Institute of Management and Commerce, Srinivas University, Mangalore, KR, India</t>
  </si>
  <si>
    <t>An empirical analysis of stock market participation: from an Islamic perspective</t>
  </si>
  <si>
    <t>Panakaje, N.</t>
  </si>
  <si>
    <t>Yenepoya (Deemed to be University), Mangalore, KA, India</t>
  </si>
  <si>
    <t>Sheikh, N.</t>
  </si>
  <si>
    <t>Finance and Accountancy, St. Aloysius (Deemed to be University), Mangalore, KA, India</t>
  </si>
  <si>
    <t>P, M.T.</t>
  </si>
  <si>
    <t>Department of Commerce and Management Studies, Farook College, Kozhikode, KL, India</t>
  </si>
  <si>
    <t>Irfana, S.</t>
  </si>
  <si>
    <t>Department of MBA, Yenepoya (Deemed to be University), Mangalore, KA, India</t>
  </si>
  <si>
    <t>2-s2.0-85203297606</t>
  </si>
  <si>
    <t>Shi, W.</t>
  </si>
  <si>
    <t>Graduate Business School, UCSI University, Kuala Lumpur, Malaysia</t>
  </si>
  <si>
    <t>Dynamics of personal financial management: a bibliometric and systematic review on financial literacy, financial capability and financial behavior</t>
  </si>
  <si>
    <t>2-s2.0-85199796847</t>
  </si>
  <si>
    <t>Lippi, A.</t>
  </si>
  <si>
    <t>Università Cattolica del Sacro Cuore, Campus di Piacenza e Cremona, Piacenza, Emilia-Romagna, Italy</t>
  </si>
  <si>
    <t>ESG in investor profiling: what are we talking about?</t>
  </si>
  <si>
    <t>Poli, F.</t>
  </si>
  <si>
    <t>2-s2.0-85198556123</t>
  </si>
  <si>
    <t>Carretta, A.</t>
  </si>
  <si>
    <t>Expectations of bank automation: the influence of consumer cognitive schema</t>
  </si>
  <si>
    <t>Cucinelli, D.</t>
  </si>
  <si>
    <t>Università di Parma, Parma, PR, Italy</t>
  </si>
  <si>
    <t>2-s2.0-85191818808</t>
  </si>
  <si>
    <t>Gafoor, A.</t>
  </si>
  <si>
    <t>Department of Commerce – Karaikal Campus, Pondicherry University, Puducherry, PY, India</t>
  </si>
  <si>
    <t>Financial well-being of internal migrant labours: the role of financial socialisation, financial knowledge and financial behaviour</t>
  </si>
  <si>
    <t>2-s2.0-85190541685</t>
  </si>
  <si>
    <t>Sharma, P.</t>
  </si>
  <si>
    <t>Department of Accounting and Finance, Apeejay School of Management, New Delhi, DL, India</t>
  </si>
  <si>
    <t>Unveiling investment behavior: through emotional intelligence, social stigma, financial literacy and risk tolerance</t>
  </si>
  <si>
    <t>2-s2.0-85173740307</t>
  </si>
  <si>
    <t>Shuhaiber, A.</t>
  </si>
  <si>
    <t>College of Technological Innovation, Zayed University, Dubai, United Arab Emirates</t>
  </si>
  <si>
    <t>Investigating trust and perceived value in cryptocurrencies: do optimism, FinTech literacy and perceived financial and security risks matter?</t>
  </si>
  <si>
    <t>Al Omoush, K.S.</t>
  </si>
  <si>
    <t>Department of MIS, Al-Zaytoonah University of Jordan, Amman, Amman, Jordan</t>
  </si>
  <si>
    <t>Alsmadi, A.A.</t>
  </si>
  <si>
    <t>Fintech Department, Al-Zaytoonah University of Jordan, Amman, Amman, Jordan</t>
  </si>
  <si>
    <t>2-s2.0-86000794737</t>
  </si>
  <si>
    <t>Linh, T.T.</t>
  </si>
  <si>
    <t>Faculty of Economics and Business, Phenikaa University, Hanoi, Viet Nam</t>
  </si>
  <si>
    <t>Adoption of Digital Payment Methods in Vietnam: Key Determinants and Distribution Analysis</t>
  </si>
  <si>
    <t>2-s2.0-86000622126</t>
  </si>
  <si>
    <t>Saladin, K.</t>
  </si>
  <si>
    <t>Department of Tourism, Universitas Negeri Padang, Padang, West Sumatra, Indonesia</t>
  </si>
  <si>
    <t>GENDER AND INVESTMENT LITERACY ON INVESTORS BEHAVIOUR: EVIDENCE FROM INDONESIAN BEGINNERS INVESTORS5</t>
  </si>
  <si>
    <t>Asri, M.</t>
  </si>
  <si>
    <t>Putra, R.E.</t>
  </si>
  <si>
    <t>Politeknik Negeri Padang, Padang, West Sumatra, Indonesia</t>
  </si>
  <si>
    <t>2-s2.0-86000619359</t>
  </si>
  <si>
    <t>Purwani, T.</t>
  </si>
  <si>
    <t>Department of Management, AKI University, Semarang, Indonesia</t>
  </si>
  <si>
    <t>Generational Differences in Repeat Borrowing Attitudes: A Study of Millennials and Generation Z in Peer-to-Peer Lending</t>
  </si>
  <si>
    <t>Listijo, H.</t>
  </si>
  <si>
    <t>Department of Informatics Engineering, AKI University, Semarang, Indonesia</t>
  </si>
  <si>
    <t>2-s2.0-86000572313</t>
  </si>
  <si>
    <t>Taviani, C.</t>
  </si>
  <si>
    <t>Reale Istituto Neerlandese di Roma, Rome, Italy</t>
  </si>
  <si>
    <t>Foreign traders and financial operators in Genoa (1450-1720); Gli operatori commerciali e finanziari stranieri a Genova (1450-1720)</t>
  </si>
  <si>
    <t>2-s2.0-86000544431</t>
  </si>
  <si>
    <t>Kepramareni, P.</t>
  </si>
  <si>
    <t>Universitas Mahasaraswati Denpasar, Denpasar, Bali, Indonesia</t>
  </si>
  <si>
    <t>The Influence of Financial Literacy and Risk Tolerance on Retirement Financial Planning</t>
  </si>
  <si>
    <t>Putra, I.G.C.</t>
  </si>
  <si>
    <t>Postgraduate Program, Universitas Mahasaraswati Denpasar, Denpasar, Bali, Indonesia</t>
  </si>
  <si>
    <t>2-s2.0-86000542394</t>
  </si>
  <si>
    <t>Barua, M.</t>
  </si>
  <si>
    <t>G H Raisoni University, Amravati, MH, India</t>
  </si>
  <si>
    <t>The Role of E-Wallets in Enhancing Business Operations and Consumer Satisfaction in the Unorganized Sector of Nagpur City</t>
  </si>
  <si>
    <t>Deshpande, A.</t>
  </si>
  <si>
    <t>G H Raisoni College of Engineering, Nagpur, MH, India</t>
  </si>
  <si>
    <t>2-s2.0-86000467391</t>
  </si>
  <si>
    <t>Shrestha, R.K.</t>
  </si>
  <si>
    <t>School of Management, Asian Institute of Technology Thailand, Khlong Luang, Pathum Thani, Thailand</t>
  </si>
  <si>
    <t>Utilizing formal and informal social networks for resource acquisition: insights from an entrepreneurial ecosystem in a low-income country</t>
  </si>
  <si>
    <t>Yukongdi, V.</t>
  </si>
  <si>
    <t>Kathmandu University, Dhulikhel, Nepal</t>
  </si>
  <si>
    <t>Nepal</t>
  </si>
  <si>
    <t>2-s2.0-86000452863</t>
  </si>
  <si>
    <t>Kurç, Ç.</t>
  </si>
  <si>
    <t>Department of Political Science and International Relations, Abdullah Gül Üniversitesi, Kayseri, Kayseri, Turkey</t>
  </si>
  <si>
    <t>Balancing aspiration and reality: autarky in Turkish defence industrial policy</t>
  </si>
  <si>
    <t>Güvenç, S.</t>
  </si>
  <si>
    <t>Department of International Relations, Kadir Has Üniversitesi, Istanbul, Turkey</t>
  </si>
  <si>
    <t>Mevlutoglu, A.</t>
  </si>
  <si>
    <t>The Institute of Future Research, Ankara, Turkey</t>
  </si>
  <si>
    <t>Egeli, S.</t>
  </si>
  <si>
    <t>Department of Political Science and International Relations, Izmir Ekonomi Üniversitesi, Izmir, Turkey</t>
  </si>
  <si>
    <t>2-s2.0-86000374589</t>
  </si>
  <si>
    <t>Lim, A.C.</t>
  </si>
  <si>
    <t>116</t>
  </si>
  <si>
    <t>Department of Psychology, University of Southern California, Los Angeles, CA, United States</t>
  </si>
  <si>
    <t>Neuropsychological profile associated with financial exploitation vulnerability in older adults without dementia</t>
  </si>
  <si>
    <t>Weissberger, G.H.</t>
  </si>
  <si>
    <t>Department of Social and Health Sciences, Bar-Ilan University, Ramat Gan, Tel Aviv District, Israel</t>
  </si>
  <si>
    <t>Axelrod, J.</t>
  </si>
  <si>
    <t>Department of Family Medicine, Keck School of Medicine of USC, Los Angeles, CA, United States</t>
  </si>
  <si>
    <t>Mosqueda, L.</t>
  </si>
  <si>
    <t>University of California, San Diego, La Jolla, CA, United States</t>
  </si>
  <si>
    <t>2-s2.0-86000358014</t>
  </si>
  <si>
    <t>Vicedo, J.C.</t>
  </si>
  <si>
    <t>Department of Economy and Social Sciences, Universitat Politècnica de València, Valencia, Valencia, Spain</t>
  </si>
  <si>
    <t>Decoding sustainable finance: A Multi-Criteria Approach to financial inclusion barriers in High-Income Economies</t>
  </si>
  <si>
    <t>Tomás-Miquel, J.-V.</t>
  </si>
  <si>
    <t>Department of Business Administration, Universitat Politècnica de València, Valencia, Valencia, Spain</t>
  </si>
  <si>
    <t>2-s2.0-86000335771</t>
  </si>
  <si>
    <t>Shvets, N.</t>
  </si>
  <si>
    <t>Department of Finance, National University of Life and Environmental Sciences of Ukraine, Kyiv, Ukraine</t>
  </si>
  <si>
    <t>FINANCIAL PROVISION OF PEACE AND JUSTICE IN UKRAINE IN THE CONTEXT OF ACHIEVING THE SUSTAINABLE DEVELOPMENT GOALS</t>
  </si>
  <si>
    <t>Kovalenko, Y.</t>
  </si>
  <si>
    <t>Department of Finance, State University "Kyiv Aviation Institute", Kyiv, Ukraine</t>
  </si>
  <si>
    <t>Kostiuk, V.</t>
  </si>
  <si>
    <t>Department of Banking and Insurance, National University of Life and Environmental Sciences of Ukraine, Kyiv, Ukraine</t>
  </si>
  <si>
    <t>Chala, V.</t>
  </si>
  <si>
    <t>Economic theory and international economic relations department, Ukrainian State University of Science and Technologies, Dnipro, Dnipropetrovsk Oblast, Ukraine</t>
  </si>
  <si>
    <t>Romanchukevych, V.</t>
  </si>
  <si>
    <t>Department of Banking and Insurance, Kyiv National Economic University named after Vadym Hetman, Kyiv, Ukraine</t>
  </si>
  <si>
    <t>Babenko, A.</t>
  </si>
  <si>
    <t>Kyiv National Economic University named after Vadym Hetman, Kyiv, Ukraine</t>
  </si>
  <si>
    <t>2-s2.0-86000305013</t>
  </si>
  <si>
    <t>Sobhan, R.</t>
  </si>
  <si>
    <t>Department of Accounting and Information Systems, University of Dhaka, Dhaka, Bangladesh</t>
  </si>
  <si>
    <t>CEO characteristics and integrated reporting: insights from the banking sector of an emerging economy</t>
  </si>
  <si>
    <t>2-s2.0-86000224592</t>
  </si>
  <si>
    <t>Shah, I.A.</t>
  </si>
  <si>
    <t>Department of Economics, University of Kashmir, Garhwal, JK, India</t>
  </si>
  <si>
    <t>Remittances and financial development: catalysts for poverty reduction in transition economies</t>
  </si>
  <si>
    <t>Shireen, A.</t>
  </si>
  <si>
    <t>Department of Economics, Cluster University Srinagar, Garhwal, JK, India</t>
  </si>
  <si>
    <t>2-s2.0-86000213183</t>
  </si>
  <si>
    <t>Economics and Management School, Wuhan University, Wuhan, Hubei, China</t>
  </si>
  <si>
    <t>Rice farming culture and household financial distress: evidence from rural China</t>
  </si>
  <si>
    <t>You, X.</t>
  </si>
  <si>
    <t>School of Economics, Hubei University Of Economics, Wuhan, Hubei, China</t>
  </si>
  <si>
    <t>2-s2.0-86000208101</t>
  </si>
  <si>
    <t>Cao, X.</t>
  </si>
  <si>
    <t>Department of Accounting, Griffith Business School, Brisbane, QLD, Australia</t>
  </si>
  <si>
    <t>Building trust in roboadvisory: technology, firm-specific and system trust</t>
  </si>
  <si>
    <t>de Zwaan, L.</t>
  </si>
  <si>
    <t>412</t>
  </si>
  <si>
    <t>Faculty of Business and Law, Queensland University of Technology, Brisbane, QLD, Australia</t>
  </si>
  <si>
    <t>Wong, V.</t>
  </si>
  <si>
    <t>2-s2.0-86000184101</t>
  </si>
  <si>
    <t>Wijaya, H.</t>
  </si>
  <si>
    <t>Investigating factors influencing the continuity of financial technology usage: The case of Indonesia</t>
  </si>
  <si>
    <t>Firdausy, C.M.</t>
  </si>
  <si>
    <t>Faculty of Economics and Business, Badan Riset dan Inovasi Nasional, Central Jakarta, Jakarta, Indonesia</t>
  </si>
  <si>
    <t>Widjaja, I.</t>
  </si>
  <si>
    <t>2-s2.0-86000142554</t>
  </si>
  <si>
    <t>Sharma, D.</t>
  </si>
  <si>
    <t>Influence of individual’s readiness and perceived behavioural control nexus on the behavioural intention towards FinTech adoption</t>
  </si>
  <si>
    <t>Department of Banking, Delhi Skill and Entrepreneurship University, New Delhi, DL, India</t>
  </si>
  <si>
    <t>2-s2.0-86000139818</t>
  </si>
  <si>
    <t>Ayodele, F.O.</t>
  </si>
  <si>
    <t>Monash University Malaysia, Sunway City, Selangor, Malaysia</t>
  </si>
  <si>
    <t>Does Money Management behaviour Play a Role in the Nexus between Financial literacy and Financial Wellbeing?; Влияет ли поведение, связанное с управлением деньгами, на взаимосвязь между финансовой грамотностью и финансовым благополучием?</t>
  </si>
  <si>
    <t>2-s2.0-86000046735</t>
  </si>
  <si>
    <t>Microfinance and Women’s Economic Empowerment in Nigeria: Challenges and Policy Perspectives</t>
  </si>
  <si>
    <t>Iddrisu, K.</t>
  </si>
  <si>
    <t>School of Business, Simon Diedong Dombo University of Business and Integrated Development Studies, Wa, Upper West Region, Ghana</t>
  </si>
  <si>
    <t>2-s2.0-86000014654</t>
  </si>
  <si>
    <t>Indrawati, N.K.</t>
  </si>
  <si>
    <t>Management Department, Brawijaya University, Malang, East Java, Indonesia</t>
  </si>
  <si>
    <t>The mediator role of risk tolerance and risk perception in the relationship between financial literacy and financing decision</t>
  </si>
  <si>
    <t>Muljaningsih, S.</t>
  </si>
  <si>
    <t>Department of Economics, Brawijaya University, Malang, East Java, Indonesia</t>
  </si>
  <si>
    <t>Juwita, H.A.J.</t>
  </si>
  <si>
    <t>Jazuli, A.M.</t>
  </si>
  <si>
    <t>2-s2.0-86000013839</t>
  </si>
  <si>
    <t>Wever, H.</t>
  </si>
  <si>
    <t>447</t>
  </si>
  <si>
    <t>Georg-August-Universität Göttingen, Gottingen, Niedersachsen, Germany</t>
  </si>
  <si>
    <t>A cross-country comparison of smallholder farmers’ risk attitudes</t>
  </si>
  <si>
    <t>Reich, C.-E.</t>
  </si>
  <si>
    <t>Bristol Veterinary School, Bristol, United Kingdom</t>
  </si>
  <si>
    <t>2-s2.0-85219733707</t>
  </si>
  <si>
    <t>Colline, F.</t>
  </si>
  <si>
    <t>The determinants of perceived risk: A moderating role of investor sophistication</t>
  </si>
  <si>
    <t>2-s2.0-85219722435</t>
  </si>
  <si>
    <t>Laila, N.</t>
  </si>
  <si>
    <t>Universitas Airlangga, Surabaya, East Java, Indonesia</t>
  </si>
  <si>
    <t>Impact of social trust, social networks, and financial knowledge on financial well-being of micro-entrepreneurs in Malaysia and Indonesia</t>
  </si>
  <si>
    <t>Ismail, S.</t>
  </si>
  <si>
    <t>Faculty of Business and Management, Universiti Teknologi MARA, Shah Alam, Selangor, Malaysia</t>
  </si>
  <si>
    <t>2-s2.0-85219695493</t>
  </si>
  <si>
    <t>Desyatnyuk, O.</t>
  </si>
  <si>
    <t>West Ukrainian National University, Ternopil, Ternopil Oblast, Ukraine</t>
  </si>
  <si>
    <t>Ensuring Financial Security: approaches to Risk Management and Protection in the Digital Economy; Garantizar la seguridad financiera: enfoques de gestión de riesgos y protección en la economía digital</t>
  </si>
  <si>
    <t>Ptashchenko, O.</t>
  </si>
  <si>
    <t>Department of Entrepreneurship and Trade, West Ukrainian National University, Ternopil, Ternopil Oblast, Ukraine</t>
  </si>
  <si>
    <t>Murenets, I.</t>
  </si>
  <si>
    <t>Department of International Economic Relations, Simon Kuznets Kharkiv National University of Economics, Kharkiv, Kharkiv Oblast, Ukraine</t>
  </si>
  <si>
    <t>Oliinyk, K.</t>
  </si>
  <si>
    <t>Department of Economics and International Economic Relations, Mariupol State University, Mariupol, Donetsk Oblast, Ukraine</t>
  </si>
  <si>
    <t>Kyrylenko, O.</t>
  </si>
  <si>
    <t>S. I. Yuriy Department of Finance, West Ukrainian National University, Ternopil, Ternopil Oblast, Ukraine</t>
  </si>
  <si>
    <t>2-s2.0-85219658122</t>
  </si>
  <si>
    <t>Md Hasnol Alwee Pg Hj Md Salleh, P.</t>
  </si>
  <si>
    <t>UBD School of Business and Economics, Bandar Seri Begawan, Brunei Darussalam</t>
  </si>
  <si>
    <t>The Role of Financial Literacy on Retirement Preparedness in Brunei Darussalam</t>
  </si>
  <si>
    <t>2-s2.0-85219208933</t>
  </si>
  <si>
    <t>Puspitasari, N.</t>
  </si>
  <si>
    <t>Department of Management, Universitas Jember, Jember, East Java, Indonesia</t>
  </si>
  <si>
    <t>Theory of Islamic reaction action: a new approach to use the Islamic service of BPJS Ketenagakerjaan in Indonesia</t>
  </si>
  <si>
    <t>Hidayat, S.E.</t>
  </si>
  <si>
    <t>Study Program of Shariah Economics, Universitas Gunadarma, Depok, Indonesia</t>
  </si>
  <si>
    <t>Ab Aziz, N.</t>
  </si>
  <si>
    <t>Muhsyi, A.</t>
  </si>
  <si>
    <t>2-s2.0-85219201088</t>
  </si>
  <si>
    <t>Almado, A.A.G.</t>
  </si>
  <si>
    <t>University of Baghdad, Baghdad, Iraq</t>
  </si>
  <si>
    <t>The Role of Banks in Financial Literacy and Increasing the Use of Financial Technology: An Exploratory Study of a Sample of Private Bank Managers in Baghdad</t>
  </si>
  <si>
    <t>Algburi, R.M.N.</t>
  </si>
  <si>
    <t>Dijlah University, Baghdad, Baghdad, Iraq</t>
  </si>
  <si>
    <t>2-s2.0-85219197686</t>
  </si>
  <si>
    <t>Toward comprehensive understanding of m-wallet adoption: the significance of user perceptions and financial autonomy</t>
  </si>
  <si>
    <t>Hossain, M.N.</t>
  </si>
  <si>
    <t>Department of Business and Technology Management, Islamic University of Technology, Gazipur, Bangladesh</t>
  </si>
  <si>
    <t>Bhuiyan, A.B.</t>
  </si>
  <si>
    <t>University of Selangor (UNISEL), Shah Alam, Selangor, Malaysia</t>
  </si>
  <si>
    <t>Zulkifli, N.</t>
  </si>
  <si>
    <t>Sunway University, Sunway City, Selangor, Malaysia</t>
  </si>
  <si>
    <t>2-s2.0-85219192476</t>
  </si>
  <si>
    <t>Ngo, Q.V.</t>
  </si>
  <si>
    <t>Hanoi University of Industry, Hanoi, Viet Nam</t>
  </si>
  <si>
    <t>Factors Affecting Credit Card Usage Behavior Among Hanoi Students: The Mediating Role of Impulsive Buying Behavior</t>
  </si>
  <si>
    <t>2-s2.0-85219165713</t>
  </si>
  <si>
    <t>Agnoli, L.</t>
  </si>
  <si>
    <t>CEREN EA 7477, Burgundy School of Business, Dijon, Bourgogne-Franche-Comte, France</t>
  </si>
  <si>
    <t>Financial literacy and investment in wine: a two-country study on Generations Y and Z</t>
  </si>
  <si>
    <t>Le Fur, E.</t>
  </si>
  <si>
    <t>INSEEC Grande Ecole, Bordeaux, Nouvelle-Aquitaine, France</t>
  </si>
  <si>
    <t>2-s2.0-85219124462</t>
  </si>
  <si>
    <t>Premalatha, G.</t>
  </si>
  <si>
    <t>Research Department of History, Nirmala College for Women, Coimbatore, TN, India</t>
  </si>
  <si>
    <t>Pt. Thiyagaraya Chettiyar: A Cooperative Pioneer in Indian Banking and Finance</t>
  </si>
  <si>
    <t>2-s2.0-85219069902</t>
  </si>
  <si>
    <t>Ibitoye, O.A.</t>
  </si>
  <si>
    <t>Department of Finance, Afe Babalola University, Ado-Ekiti, Nigeria</t>
  </si>
  <si>
    <t>INVESTIGATING THE NEXUS BETWEEN FINANCIAL INCLUSION AND POVERTY REDUCTION IN NIGERIA (2013-2023)</t>
  </si>
  <si>
    <t>Ogundele, A.T.</t>
  </si>
  <si>
    <t>Monehin, J.O.</t>
  </si>
  <si>
    <t>Faculty of Management Sciences, Durban University of Technology, Durban, South Africa</t>
  </si>
  <si>
    <t>2-s2.0-85218961238</t>
  </si>
  <si>
    <t>Gupta, A.</t>
  </si>
  <si>
    <t>HARNESSING FINANCIAL ADVICE AND LITERACY FOR FINANCIAL WELL-BEING IN THE DIGITAL AGE</t>
  </si>
  <si>
    <t>Department of Economics and Finance, RMIT University Vietnam, Ho Chi Minh City, Viet Nam</t>
  </si>
  <si>
    <t>Behera, D.K.</t>
  </si>
  <si>
    <t>School of Commerce, Presidency University Bangalore, Bengaluru, KA, India</t>
  </si>
  <si>
    <t>2-s2.0-85218852274</t>
  </si>
  <si>
    <t>Bakoh, N.</t>
  </si>
  <si>
    <t>Faculty of Education, Yala Rajabhat University, Yala, Yala, Thailand</t>
  </si>
  <si>
    <t>The Role of Learning in Self-Management, Family Coping, and Financial Security among Muslim Families in Southern Thailand: A Structural Equation Modeling Analysis</t>
  </si>
  <si>
    <t>Assalihee, M.</t>
  </si>
  <si>
    <t>Faculty of Islamic Sciences, Prince of Songkla University, Hatyai, Songkhla, Thailand</t>
  </si>
  <si>
    <t>2-s2.0-85218749139</t>
  </si>
  <si>
    <t>Sagita, L.</t>
  </si>
  <si>
    <t>Mathematics Education Study Program, Universitas Sriwijaya, Indralaya, South Sumatra, Indonesia</t>
  </si>
  <si>
    <t>Choosing the Right Store: How Open-Ended Tasks Help Middle School Students Learn Financial Literacy</t>
  </si>
  <si>
    <t>Putri, R.I.I.</t>
  </si>
  <si>
    <t>Department of Mathematics Education, Universitas Ahmad Dahlan, Yogyakarta, Indonesia</t>
  </si>
  <si>
    <t>2-s2.0-85218678869</t>
  </si>
  <si>
    <t>Are cryptocurrencies good investment options during economic downturns? A perspective from individual financial satisfaction</t>
  </si>
  <si>
    <t>Jia, M.</t>
  </si>
  <si>
    <t>2-s2.0-85218369401</t>
  </si>
  <si>
    <t>Machin-Mastromatteo, J.D.</t>
  </si>
  <si>
    <t>Universidad Autónoma de Chihuahua, Chihuahua, CHH, Mexico</t>
  </si>
  <si>
    <t>Literacy of the Future</t>
  </si>
  <si>
    <t>2-s2.0-85218228786</t>
  </si>
  <si>
    <t>Financial systems and poverty dynamics: a literature review on the role of institutions and fintech in economic growth</t>
  </si>
  <si>
    <t>2-s2.0-85217919682</t>
  </si>
  <si>
    <t>Silva, A.C.</t>
  </si>
  <si>
    <t>Merrimack College, North Andover, MA, United States</t>
  </si>
  <si>
    <t>Financial coaching effectiveness in a low-income community: a qualitative analysis</t>
  </si>
  <si>
    <t>2-s2.0-85217882657</t>
  </si>
  <si>
    <t>Iorember, P.T.</t>
  </si>
  <si>
    <t>Centre for Policy Research, Universiti Sains Malaysia, Gelugor, Penang, Malaysia</t>
  </si>
  <si>
    <t>Tracing financial inclusion pathway to sustainable development: the criticality of population growth and energy intensity using a machine learning approach</t>
  </si>
  <si>
    <t>Hounkanrin, D.O.</t>
  </si>
  <si>
    <t>2-s2.0-85217852826</t>
  </si>
  <si>
    <t>Antoniuk, D.S.</t>
  </si>
  <si>
    <t>Zhytomyr Polytechnic State University, Zhytomyr, Zhytomyr Oblast, Ukraine</t>
  </si>
  <si>
    <t>Enhancing personal financial management skills through a machine learning-powered business simulator</t>
  </si>
  <si>
    <t>Vakaliuk, T.A.</t>
  </si>
  <si>
    <t>Institute for Digitalisation of Education of the NAES of Ukraine, Kyiv, Ukraine</t>
  </si>
  <si>
    <t>Didkivskyi, V.V.</t>
  </si>
  <si>
    <t>Kryvyi Rih State Pedagogical University, Kryvyi Rih, Dnipropetrovsk Oblast, Ukraine</t>
  </si>
  <si>
    <t>Vizghalov, O.Yu.</t>
  </si>
  <si>
    <t>Academy of Cognitive and Natural Sciences, Kryvyi Rih, Dnipropetrovsk Oblast, Ukraine</t>
  </si>
  <si>
    <t>2-s2.0-85217848161</t>
  </si>
  <si>
    <t>Faculty of Graduate Studies and Research, Makerere University Business School, Kampala, Uganda</t>
  </si>
  <si>
    <t>Predicting microfinance inclusion and survival of microenterprises in rural Uganda: testing the mediating role of ethical financial behavior of poor young women owners</t>
  </si>
  <si>
    <t>Semukono, F.</t>
  </si>
  <si>
    <t>Applied Statistics and Management Science Department, Makerere University Business School, Kampala, Uganda</t>
  </si>
  <si>
    <t>Baleke Yiga Lubega, J.</t>
  </si>
  <si>
    <t>Finance and Accounting Department, Ndejje University, Kampala, Uganda</t>
  </si>
  <si>
    <t>Balinda, R.</t>
  </si>
  <si>
    <t>Finance Department, Kigali Independent University, Kigali, Kigali, Rwanda</t>
  </si>
  <si>
    <t>2-s2.0-85217777370</t>
  </si>
  <si>
    <t>Damayanti, R.M.</t>
  </si>
  <si>
    <t>Universitas Sebelas Maret, Surakarta, Central Java, Indonesia</t>
  </si>
  <si>
    <t>How parental education and financial savvy drive college students toward a green economy?</t>
  </si>
  <si>
    <t>2-s2.0-85217747414</t>
  </si>
  <si>
    <t>Juneja, N.</t>
  </si>
  <si>
    <t>Impact of dimensions of financial literacy and business innovation on the performance of women entrepreneurs</t>
  </si>
  <si>
    <t>Nanda, S.</t>
  </si>
  <si>
    <t>Singh, R.K.</t>
  </si>
  <si>
    <t>School of Management, Graphic Era Hill University, Dehradun, UK, India</t>
  </si>
  <si>
    <t>Singh, H.</t>
  </si>
  <si>
    <t>Symbiosis Centre for Management Studies, Noida, Noida, UP, India</t>
  </si>
  <si>
    <t>2-s2.0-85217738452</t>
  </si>
  <si>
    <t>Figueroa, A.</t>
  </si>
  <si>
    <t>Berliner Hochschule für Technik, Berlin, Germany</t>
  </si>
  <si>
    <t>Evaluating Financial Literacy of Large Language Models through Domain Specific Languages for Plain Text Accounting</t>
  </si>
  <si>
    <t>Grundmann, P.</t>
  </si>
  <si>
    <t>120</t>
  </si>
  <si>
    <t>Humboldt-Universität zu Berlin, Berlin, Germany</t>
  </si>
  <si>
    <t>Freidank, J.</t>
  </si>
  <si>
    <t>Gottfried Wilhelm Leibniz Universität Hannover, Hannover, Niedersachsen, Germany</t>
  </si>
  <si>
    <t>2-s2.0-85217737147</t>
  </si>
  <si>
    <t>Ayob, M.F.</t>
  </si>
  <si>
    <t>Department of Architecture, International Islamic University Malaysia, Kuala Lumpur, Malaysia</t>
  </si>
  <si>
    <t>LIFE CYCLE COST (LCC) OF UNIVERSITY BUILDING MAINTENANCE: A SYSTEMATISED REVIEW</t>
  </si>
  <si>
    <t>Yunus, M.Y.M.</t>
  </si>
  <si>
    <t>Faculty of Civil Engineering Technology, Universiti Malaysia Pahang Al-Sultan Abdullah, Pekan, Pahang, Malaysia</t>
  </si>
  <si>
    <t>2-s2.0-85217552866</t>
  </si>
  <si>
    <t>Utami, N.M.</t>
  </si>
  <si>
    <t>Department of Business Administration, Telkom University, Bandung, West Java, Indonesia</t>
  </si>
  <si>
    <t>Financial Literacy and Fintech Use’s Effects on Indonesian Young Adults’ Financial Well-Being: Financial Behavior as a Mediation Variable</t>
  </si>
  <si>
    <t>2-s2.0-85217515521</t>
  </si>
  <si>
    <t>Ahmetoğulları, K.</t>
  </si>
  <si>
    <t>Bursa Uludağ Üniversitesi, Bursa, Bursa, Turkey</t>
  </si>
  <si>
    <t>How Technology Use Moderates Financial Literacy and Impulsivity Effects on Revisit Intention; Teknoloji Kullanımı Finansal Okuryazarlık ve Dürtüselliğin Tekrar Ziyaret Niyeti Üzerindeki Etkilerini Nasıl Yönetiyor?</t>
  </si>
  <si>
    <t>Boz, N.</t>
  </si>
  <si>
    <t>Alanya Alaaddin Keykubat University, Alanya, Antalya, Turkey</t>
  </si>
  <si>
    <t>2-s2.0-85217472287</t>
  </si>
  <si>
    <t>Sugeng</t>
  </si>
  <si>
    <t>Universitas Bhayangkara Jakarta Raya, Jakarta, Indonesia</t>
  </si>
  <si>
    <t>Regulating Digital Finance for Small and Medium Enterprises Growth: Lessons From Thailand and Malaysia</t>
  </si>
  <si>
    <t>2-s2.0-85217375883</t>
  </si>
  <si>
    <t>Illuminating pandemic shadows: Digital financial capability and sustainable entrepreneurship across developed and emerging economies</t>
  </si>
  <si>
    <t>Faculty of Management Sciences, Ilma University, Karachi, Sindh, Pakistan</t>
  </si>
  <si>
    <t>2-s2.0-85217313620</t>
  </si>
  <si>
    <t>GL Bajaj Institute of Management, Greater Noida, UP, India</t>
  </si>
  <si>
    <t>Pre- and Post-COVID Autonomous Finance: Global Perspective</t>
  </si>
  <si>
    <t>Gupta, D.</t>
  </si>
  <si>
    <t>Banaras Hindu University, Varanasi, UP, India</t>
  </si>
  <si>
    <t>2-s2.0-85217216673</t>
  </si>
  <si>
    <t>Gitayuda, M.B.S.</t>
  </si>
  <si>
    <t>Department of Management, Universitas Trunojoyo Madura, Madura, East Java, Indonesia</t>
  </si>
  <si>
    <t>Financial satisfaction and financial management behavior: Analysis of MSME's coastal tourism sector</t>
  </si>
  <si>
    <t>2-s2.0-85217162831</t>
  </si>
  <si>
    <t>Hubbard, S.</t>
  </si>
  <si>
    <t>University of North Texas Health Science Center at Fort Worth, Fort Worth, TX, United States</t>
  </si>
  <si>
    <t>Improving Financial Inclusion Through Understanding the Credit Preferences of Immigrants</t>
  </si>
  <si>
    <t>2-s2.0-85217146601</t>
  </si>
  <si>
    <t>Jutasompakorn, P.</t>
  </si>
  <si>
    <t>8</t>
  </si>
  <si>
    <t>Singapore Institute of Technology, Singapore City, Singapore</t>
  </si>
  <si>
    <t>Discerning the Key Drivers behind Cryptocurrency Transactions: Identifying the Configurational Factors</t>
  </si>
  <si>
    <t>Perdana, A.</t>
  </si>
  <si>
    <t>2-s2.0-85217096712</t>
  </si>
  <si>
    <t>Ishak, N.S.</t>
  </si>
  <si>
    <t>UUM Islamic Business School, Sintok, Kedah, Malaysia</t>
  </si>
  <si>
    <t>Why do some people participate or not participate in a Takaful? The case in Malaysia</t>
  </si>
  <si>
    <t>2-s2.0-85217064414</t>
  </si>
  <si>
    <t>Zheng, C.</t>
  </si>
  <si>
    <t>Can ‘breaking the rigid payment’ lead to better household financial asset allocation? Evidence from China’s financial regulation</t>
  </si>
  <si>
    <t>2-s2.0-85217021538</t>
  </si>
  <si>
    <t>Pham, T.T.T.</t>
  </si>
  <si>
    <t>School of Business, RMIT University Vietnam, Ho Chi Minh City, Viet Nam</t>
  </si>
  <si>
    <t>Financial inclusion, entrepreneurial activity and the moderating role of human capital: new cross-country evidence</t>
  </si>
  <si>
    <t>2-s2.0-85217016945</t>
  </si>
  <si>
    <t>Rana, V.S.</t>
  </si>
  <si>
    <t>School of Management Studies, Motilal Nehru National Institute of Technology Allahabad, Prayagraj, UP, India</t>
  </si>
  <si>
    <t>Retrospect and prospect review: Financial literacy and its influence on the process of making financial decisions using SPAR-4-SLR protocol</t>
  </si>
  <si>
    <t>2-s2.0-85216953348</t>
  </si>
  <si>
    <t>Murambire, B.J.</t>
  </si>
  <si>
    <t>Faculty of Architecture and Physical Planning, Universidade Eduardo Mondlane, Maputo, Mozambique</t>
  </si>
  <si>
    <t>Mozambique</t>
  </si>
  <si>
    <t>Small and medium-sized enterprise financing in the manufacturing industry: demand-side determinants of bank credit access in Mozambique</t>
  </si>
  <si>
    <t>Falcão, P.</t>
  </si>
  <si>
    <t>Department of Marketing, Operations and General Management, Iscte Business School, Lisbon, Portugal</t>
  </si>
  <si>
    <t>Esperança, J.P.</t>
  </si>
  <si>
    <t>Finance Department, Iscte Business School, Lisbon, Portugal</t>
  </si>
  <si>
    <t>2-s2.0-85216883836</t>
  </si>
  <si>
    <t>Molnar, L.</t>
  </si>
  <si>
    <t>Ecole des Sciences Criminelles, Université de Lausanne (UNIL), Lausanne, VD, Switzerland</t>
  </si>
  <si>
    <t>What Works to Reduce Sex Workers’ Risk of Crime Victimization? A Scoping Review</t>
  </si>
  <si>
    <t>2-s2.0-85216880677</t>
  </si>
  <si>
    <t>Hayrapetyan, D.</t>
  </si>
  <si>
    <t>Department of Psychology, Yerevan State University, Yerevan, Armenia</t>
  </si>
  <si>
    <t>Armenia</t>
  </si>
  <si>
    <t>Idiosyncrasies of biased investment choices in a culturally diverse context</t>
  </si>
  <si>
    <t>2-s2.0-85216646019</t>
  </si>
  <si>
    <t>Ogurek, A.</t>
  </si>
  <si>
    <t>Institute of Information and Media Studies, University of Wrocław, Wroclaw, DS, Poland</t>
  </si>
  <si>
    <t>Trust in the media as the main source of economic knowledge among the populations of Poland and France</t>
  </si>
  <si>
    <t>Syrytczyk, K.W.</t>
  </si>
  <si>
    <t>Institute of Economics, Uniwersytet Jagielloński, Krakow, Małopolska, Poland</t>
  </si>
  <si>
    <t>Bugdol, M.</t>
  </si>
  <si>
    <t>2-s2.0-85216641298</t>
  </si>
  <si>
    <t>Duan, J.</t>
  </si>
  <si>
    <t>School of Psychology and Cognitive Science, East China Normal University, Shanghai, China</t>
  </si>
  <si>
    <t>Open up the poverty loop: The influence of social class on intertemporal choice</t>
  </si>
  <si>
    <t>Liang, F.</t>
  </si>
  <si>
    <t>School of Education Science, Shangrao Normal University, Shangrao, Jiangxi, China</t>
  </si>
  <si>
    <t>Song, D.</t>
  </si>
  <si>
    <t>School of Politics and Public Administration, Soochow University, Suzhou, Jiangsu, China</t>
  </si>
  <si>
    <t>Xu, Z.</t>
  </si>
  <si>
    <t>Ltd. Nanjing Branch, Nanjing, China</t>
  </si>
  <si>
    <t>2-s2.0-85216579620</t>
  </si>
  <si>
    <t>Castagno, E.</t>
  </si>
  <si>
    <t>The importance of pension and financial knowledge for pension plan participation in Italy</t>
  </si>
  <si>
    <t>Caretta, A.</t>
  </si>
  <si>
    <t>371</t>
  </si>
  <si>
    <t>Collegio Carlo Alberto, Turin, Italy</t>
  </si>
  <si>
    <t>Giacomel, E.</t>
  </si>
  <si>
    <t>Covip, Rome, Italy</t>
  </si>
  <si>
    <t>2-s2.0-85216477052</t>
  </si>
  <si>
    <t>Adeyemi, I.</t>
  </si>
  <si>
    <t>Department of Library &amp; Information Science, Kwara State University, Malete, Kwara, Nigeria</t>
  </si>
  <si>
    <t>Perceived Influence of Innovation Management on Library Service Delivery in Selected Academic Libraries in Kwara State, Nigeria</t>
  </si>
  <si>
    <t>2-s2.0-85216462769</t>
  </si>
  <si>
    <t>Desai, A.</t>
  </si>
  <si>
    <t>S.P. Jain Institute of Management and Research, Mumbai, MH, India</t>
  </si>
  <si>
    <t>Can loan characteristics cushion the impact of an exogenous shock on subsistence entrepreneurs? Evidence from India</t>
  </si>
  <si>
    <t>Sensarma, R.</t>
  </si>
  <si>
    <t>Indian Institute of Management Kozhikode, Kozhikode, KL, India</t>
  </si>
  <si>
    <t>2-s2.0-85216459047</t>
  </si>
  <si>
    <t>Lichtenberg, P.A.</t>
  </si>
  <si>
    <t>Institute of Gerontology, Wayne State University, Detroit, MI, United States</t>
  </si>
  <si>
    <t>A Pilot Intervention to Prevent Financial Exploitation</t>
  </si>
  <si>
    <t>2-s2.0-85216314630</t>
  </si>
  <si>
    <t>Suyanto, B.</t>
  </si>
  <si>
    <t>Department of Sociology, Universitas Airlangga, Surabaya, East Java, Indonesia</t>
  </si>
  <si>
    <t>Young urban people’s impulsive online shopping behavior and its financial literacy</t>
  </si>
  <si>
    <t>Egalita, N.</t>
  </si>
  <si>
    <t>140</t>
  </si>
  <si>
    <t>Doctoral Candidate at School of Media and Communication, RMIT University, Melbourne, VIC, Australia</t>
  </si>
  <si>
    <t>Sugihartati, R.</t>
  </si>
  <si>
    <t>Department of Library &amp; Information Science, Universitas Airlangga, Surabaya, East Java, Indonesia</t>
  </si>
  <si>
    <t>Mas'udah, S.</t>
  </si>
  <si>
    <t>Master student of Sociology, Universitas Airlangga, Surabaya, East Java, Indonesia</t>
  </si>
  <si>
    <t>2-s2.0-85216313904</t>
  </si>
  <si>
    <t>Not enough: Medicaid expansion, medical debt, and cost avoidance in rural American Indian and Alaska Native households</t>
  </si>
  <si>
    <t>2-s2.0-85216195474</t>
  </si>
  <si>
    <t>Tuominen, J.</t>
  </si>
  <si>
    <t>Jyväskylä University School of Business and Economics, Jyvaskyla, Central Finland, Finland</t>
  </si>
  <si>
    <t>Stimulation values and life satisfaction among young people: the role of impulsive buying and financial problems</t>
  </si>
  <si>
    <t>Nyrhinen, J.</t>
  </si>
  <si>
    <t>Department of Social Sciences and Philosophy, University of Jyväskylä, Jyvaskyla, Central Finland, Finland</t>
  </si>
  <si>
    <t>Rantala, E.</t>
  </si>
  <si>
    <t>109</t>
  </si>
  <si>
    <t>Department of Social Sciences, LUT University, Lappeenranta, South Karelia, Finland</t>
  </si>
  <si>
    <t>2-s2.0-85216121285</t>
  </si>
  <si>
    <t>Gamal, L.</t>
  </si>
  <si>
    <t>Department of Accounting and Finance, University of London Part of the European Universities in Egypt (EUE), London, Egypt</t>
  </si>
  <si>
    <t>The impact of behavioural biases on the behaviours of informed and uninformed individual stock investors: case of the Egyptian Stock Exchange</t>
  </si>
  <si>
    <t>Wahba, H.</t>
  </si>
  <si>
    <t>College of Commerce, Cairo, Cairo, Egypt</t>
  </si>
  <si>
    <t>2-s2.0-85216108258</t>
  </si>
  <si>
    <t>Ozyesil, M.</t>
  </si>
  <si>
    <t>International Trade and Finance, T.C. Beykent Üniversitesi, Istanbul, Turkey</t>
  </si>
  <si>
    <t>The relationship between digital financial literacy and financial behaviors of pharmacy faculty students: A comprehensive evaluation through structural equation model</t>
  </si>
  <si>
    <t>Tembelo, H.</t>
  </si>
  <si>
    <t>Training and Registration Unit, Ministry of Health of the Republic of Türkiye, Istanbul, Turkey</t>
  </si>
  <si>
    <t>2-s2.0-85216075388</t>
  </si>
  <si>
    <t>Choung, Y.</t>
  </si>
  <si>
    <t>Digital Financial Literacy and Life Satisfaction: Evidence from South Korea</t>
  </si>
  <si>
    <t>Pak, T.-Y.</t>
  </si>
  <si>
    <t>Department of Consumer Science and Convergence Program for Social Innovation, Sungkyunkwan University, Seoul, South Korea</t>
  </si>
  <si>
    <t>2-s2.0-85216032498</t>
  </si>
  <si>
    <t>Chaisiripaibool, S.</t>
  </si>
  <si>
    <t>Graduate College of Management, Sripatum University, Bangkok, Thailand</t>
  </si>
  <si>
    <t>DIGITAL ASSET ADOPTION IN DEVELOPING ECONOMY: A STUDY OF RISK PERCEPTION AND RELATED ISSUES</t>
  </si>
  <si>
    <t>Faculty of Economics, Rangsit University, Pathum Thani, Thailand</t>
  </si>
  <si>
    <t>Rafiyya, A.</t>
  </si>
  <si>
    <t>North Bangkok University, Bangkok, Thailand</t>
  </si>
  <si>
    <t>Snongtaweeporn, T.</t>
  </si>
  <si>
    <t>2-s2.0-85215993321</t>
  </si>
  <si>
    <t>González-Prida Díaz, V.</t>
  </si>
  <si>
    <t>Department of Industrial Management I, Universidad de Sevilla, Sevilla, Seville, Spain</t>
  </si>
  <si>
    <t>Exploring the Effects of Financial Knowledge on Better Decision-Making in SMEs</t>
  </si>
  <si>
    <t>Pariona-Amaya, D.</t>
  </si>
  <si>
    <t>Faculty of Administrative and Accounting Sciences, Universidad Peruana Los Andes, Huancayo, Huancayo, Peru</t>
  </si>
  <si>
    <t>2-s2.0-85215962426</t>
  </si>
  <si>
    <t>Imjai, N.</t>
  </si>
  <si>
    <t>Faculty of Management Science, Nakhon Si Thammarat Rajabhat University, Nakhon si Thammarat, Nakhon Si Thammarat, Thailand</t>
  </si>
  <si>
    <t>Exploring the impact of digital financial literacy to effective financial planning and control: Perspectives on competitiveness of Thai micropreneurs</t>
  </si>
  <si>
    <t>Meesook, K.</t>
  </si>
  <si>
    <t>School of Accountancy and Finance, Walailak University, Tha Sala, Nakhon si Thammarat, Thailand</t>
  </si>
  <si>
    <t>Somwethee, P.</t>
  </si>
  <si>
    <t>Faculty of Management Sciences, Phuket Rajabhat University, Phuket, Phuket, Thailand</t>
  </si>
  <si>
    <t>Aujirapongpan, S.</t>
  </si>
  <si>
    <t>2-s2.0-85215933141</t>
  </si>
  <si>
    <t>Yumna, A.</t>
  </si>
  <si>
    <t>Department of Management, Universitas Negeri Padang, Padang, West Sumatra, Indonesia</t>
  </si>
  <si>
    <t>The impact of financial and social inclusion on well-being: evidence from a Waqf-based microfinance institution in Indonesia</t>
  </si>
  <si>
    <t>Marta, J.</t>
  </si>
  <si>
    <t>Department of Economics, Universitas Negeri Padang, Padang, West Sumatra, Indonesia</t>
  </si>
  <si>
    <t>2-s2.0-85215797076</t>
  </si>
  <si>
    <t>Financial Literacy Among Healthcare Providers: A Systematic Review</t>
  </si>
  <si>
    <t>2-s2.0-85215793602</t>
  </si>
  <si>
    <t>Mamuti, A.</t>
  </si>
  <si>
    <t>Faculty of Technical Sciences, Mother Teresa University, Skopje, Mkd, North Macedonia</t>
  </si>
  <si>
    <t>North Macedonia</t>
  </si>
  <si>
    <t>Unravelling the Link Between Financialisation and Economic Growth: Evidence from Croatia</t>
  </si>
  <si>
    <t>Kadiu, F.</t>
  </si>
  <si>
    <t>Technology and Innovation, Western Balkans University, Tirana, Albania</t>
  </si>
  <si>
    <t>Sherifi, I.</t>
  </si>
  <si>
    <t>Romānova, I.</t>
  </si>
  <si>
    <t>Department of Insurance and Risk Management, L-Università ta' Malta, Msida, Malta</t>
  </si>
  <si>
    <t>Malta</t>
  </si>
  <si>
    <t>2-s2.0-85215774872</t>
  </si>
  <si>
    <t>The Impact of Hyperbolic Discounting on Asset Accumulation for Later Life: A Study of Active Investors Aged 65 Years and over in Japan</t>
  </si>
  <si>
    <t>2-s2.0-85215591218</t>
  </si>
  <si>
    <t>Kiryakova-Dineva, T.</t>
  </si>
  <si>
    <t>South-West University Neofit Rilski, Blagoevgrad, Bulgaria</t>
  </si>
  <si>
    <t>Bulgaria</t>
  </si>
  <si>
    <t>Top 6 literacies in marketing education: State-of-the-art approach</t>
  </si>
  <si>
    <t>2-s2.0-85215523118</t>
  </si>
  <si>
    <t>Brahmana, R.K.</t>
  </si>
  <si>
    <t>Finance and Accounting, Coventry University, Coventry, West Midlands, United Kingdom</t>
  </si>
  <si>
    <t>Does self-congruity matter for virtual influencer’s non-fungible token (NFT) purchase intentions? The role of financial literacy</t>
  </si>
  <si>
    <t>Kontesa, M.</t>
  </si>
  <si>
    <t>Faculty of Economics and Business, Pontianak, Indonesia</t>
  </si>
  <si>
    <t>2-s2.0-85215521431</t>
  </si>
  <si>
    <t>Narula, N.</t>
  </si>
  <si>
    <t>Department of USME, Delhi Technological University, New Delhi, India</t>
  </si>
  <si>
    <t>Inclusive and supportive aging: mental health and social care strategies for India’s elderly</t>
  </si>
  <si>
    <t>2-s2.0-85215134782</t>
  </si>
  <si>
    <t>Kilonzo, H.M.</t>
  </si>
  <si>
    <t>Department of Economics, University of Nairobi, Nairobi, Nairobi, Kenya</t>
  </si>
  <si>
    <t>Drivers of housing financing in Kenya</t>
  </si>
  <si>
    <t>2-s2.0-85215125420</t>
  </si>
  <si>
    <t>Kumar, J.</t>
  </si>
  <si>
    <t>Unlocking the secrets of stock market investment behaviour: A comparative study among rural and urban investors in an emerging economy</t>
  </si>
  <si>
    <t>2-s2.0-85215089265</t>
  </si>
  <si>
    <t>Nguyen, L.T.</t>
  </si>
  <si>
    <t>Department of Business Administration, FPT University, Hanoi, Viet Nam</t>
  </si>
  <si>
    <t>Vietnamese university students' spending patterns: identifying influential factors and suggesting practical approaches to money management</t>
  </si>
  <si>
    <t>2-s2.0-85214899297</t>
  </si>
  <si>
    <t>Hamid, F.S.</t>
  </si>
  <si>
    <t>Bristol Business School, Bristol, United Kingdom</t>
  </si>
  <si>
    <t>Behavioral biases and over-indebtedness in consumer credit: evidence from Malaysia</t>
  </si>
  <si>
    <t>2-s2.0-85214882034</t>
  </si>
  <si>
    <t>Peter, S.</t>
  </si>
  <si>
    <t>Manipal Academy of Higher Education, Manipal, KA, India</t>
  </si>
  <si>
    <t>Unveiling the nexus: Financial inclusion, financial literacy, and financial performance as catalyst for women-owned enterprises in India</t>
  </si>
  <si>
    <t>2-s2.0-85214835226</t>
  </si>
  <si>
    <t>Wage, M.F.M.</t>
  </si>
  <si>
    <t>Tarlac State University, Tarlac City, Tarlac, Philippines</t>
  </si>
  <si>
    <t>Financial Behavior and Financial Well-Being of Working Students in a State University: Financial Literacy as Moderating Factor</t>
  </si>
  <si>
    <t>2-s2.0-85214772599</t>
  </si>
  <si>
    <t>Mhlanga, D.</t>
  </si>
  <si>
    <t>Financial Inclusion and Sustainable Development in Sub-Saharan Africa: A Conclusion</t>
  </si>
  <si>
    <t>Dzingirai, M.</t>
  </si>
  <si>
    <t>Department of Business Management, Mid-lands State University, Zimbabwe</t>
  </si>
  <si>
    <t>2-s2.0-85214762979</t>
  </si>
  <si>
    <t>The State of Financial Inclusion in Sub-Saharan Africa</t>
  </si>
  <si>
    <t>2-s2.0-85214758821</t>
  </si>
  <si>
    <t>Mpofu, F.Y.</t>
  </si>
  <si>
    <t>The Digital Financial Inclusion Conundrum: An Avenue for the Reduction or Perpetuation of Inequalities in Developing Countries</t>
  </si>
  <si>
    <t>2-s2.0-85214692548</t>
  </si>
  <si>
    <t>Aziz, N.I.M.</t>
  </si>
  <si>
    <t>Faculty of Business Management and Professional Studies, Management &amp; Science University, Malaysia, Shah Alam, Selangor, Malaysia</t>
  </si>
  <si>
    <t>Investigating the Customer’s Intention to Use Islamic Personal Financing</t>
  </si>
  <si>
    <t>Zakaria, S.H.</t>
  </si>
  <si>
    <t>Informatics and Mathematics, Universiti Teknologi MARA, Shah Alam, Selangor, Malaysia</t>
  </si>
  <si>
    <t>Othman, H.</t>
  </si>
  <si>
    <t>Menara SME Bank, Kuala Lumpur, Malaysia</t>
  </si>
  <si>
    <t>2-s2.0-85214588781</t>
  </si>
  <si>
    <t>Murini</t>
  </si>
  <si>
    <t>Postgraduate Program, Universitas Halu Oleo, Kendari, Southeast Sulawesi, Indonesia</t>
  </si>
  <si>
    <t>The Role of Financial Literacy on Investment Decisions in Supporting Agricultural Development: What is the Future Agenda?</t>
  </si>
  <si>
    <t>Mas’ud, A.</t>
  </si>
  <si>
    <t>Faculty of Economics and Business, Universitas Halu Oleo, Kendari, Southeast Sulawesi, Indonesia</t>
  </si>
  <si>
    <t>2-s2.0-85214585050</t>
  </si>
  <si>
    <t>Suwandi</t>
  </si>
  <si>
    <t>Department of Economics, Universitas Halu Oleo, Kendari, Southeast Sulawesi, Indonesia</t>
  </si>
  <si>
    <t>Financial Literacy: a Comparative Analysis Between Employees and Farmers</t>
  </si>
  <si>
    <t>Syarif, M.</t>
  </si>
  <si>
    <t>2-s2.0-85214562699</t>
  </si>
  <si>
    <t>Napu, F.</t>
  </si>
  <si>
    <t>Management Science Doctoral Program, Universitas Halu Oleo, Kendari, Southeast Sulawesi, Indonesia</t>
  </si>
  <si>
    <t>Study of Financial Management Behavior Based on Financial Self-Efficacy and Financial Literacy in Small-Scale Agribusiness Development</t>
  </si>
  <si>
    <t>Syaifuddin, D.T.</t>
  </si>
  <si>
    <t>Department of Management Science, Muhammadiyah University, Kendari, Central Sulawesi, Indonesia</t>
  </si>
  <si>
    <t>Wawo, A.B.</t>
  </si>
  <si>
    <t>2-s2.0-85214500536</t>
  </si>
  <si>
    <t>Xie, Y.</t>
  </si>
  <si>
    <t>School of Business, Jiangnan University, Wuxi, Jiangsu, China</t>
  </si>
  <si>
    <t>A Study on the Impact of Digital Financial Literacy on Household Entrepreneurship—Evidence from China</t>
  </si>
  <si>
    <t>2-s2.0-85214406526</t>
  </si>
  <si>
    <t>Faculty of Agribusiness and Commerce, Lincoln University, Christchurch, United States</t>
  </si>
  <si>
    <t>Family entrepreneurship and regional digital finance access: evidence from household entrepreneurship in China</t>
  </si>
  <si>
    <t>Jin, S.</t>
  </si>
  <si>
    <t>208</t>
  </si>
  <si>
    <t>University of Aberdeen Business School, Aberdeen, Scotland, United Kingdom</t>
  </si>
  <si>
    <t>2-s2.0-85214391866</t>
  </si>
  <si>
    <t>Kipkogei, S.</t>
  </si>
  <si>
    <t>The synergistic effects of microcredit access and agricultural technology adoption on maize farmer's income in Kenya</t>
  </si>
  <si>
    <t>Moi University, Eldoret, Kenya</t>
  </si>
  <si>
    <t>Mwalupaso, G.</t>
  </si>
  <si>
    <t>Commercialization Division, CSIR - Soil Research Institute, Kumasi, Ashanti Region, Ghana</t>
  </si>
  <si>
    <t>2-s2.0-85214349598</t>
  </si>
  <si>
    <t>Jombo, W.</t>
  </si>
  <si>
    <t>Economic Policy and Research Department, Lilongwe, Malawi</t>
  </si>
  <si>
    <t>The effect of formal credit on household welfare in Malawi</t>
  </si>
  <si>
    <t>Sohn, W.</t>
  </si>
  <si>
    <t>KDI School of Public Policy and Management, Seoul, Seoul, South Korea</t>
  </si>
  <si>
    <t>2-s2.0-85214110626</t>
  </si>
  <si>
    <t>Molla, S.A.</t>
  </si>
  <si>
    <t>Department of Commerce, The University of Burdwan, Bardhaman, WB, India</t>
  </si>
  <si>
    <t>How financially literate are Indian Muslims? An investigation</t>
  </si>
  <si>
    <t>2-s2.0-85214102762</t>
  </si>
  <si>
    <t>Generational Differences in Financial Well-Being: Understanding Financial Knowledge, Skill, and Behavior</t>
  </si>
  <si>
    <t>Henager, R.</t>
  </si>
  <si>
    <t>Whitworth School of Business, Economics and Finance, Spokane, WA, United States</t>
  </si>
  <si>
    <t>2-s2.0-85214013216</t>
  </si>
  <si>
    <t>Where’s the Finance?: A Transmedia Storytelling Experience to Engage Young Adults in Financial Educational Content</t>
  </si>
  <si>
    <t>ITI/LARSyS, Funchal, Portugal</t>
  </si>
  <si>
    <t>2-s2.0-85214002514</t>
  </si>
  <si>
    <t>Han, K.</t>
  </si>
  <si>
    <t>School of Economics and Management, Shandong University, Jinan, Shandong, China</t>
  </si>
  <si>
    <t>More “self-interested” or more “altruistic”: the effect of financial literacy on pro-environmental behavior of rural households in China</t>
  </si>
  <si>
    <t>Tan, J.</t>
  </si>
  <si>
    <t>School of Public Policy and Administration, Chongqing University, Chongqing, China</t>
  </si>
  <si>
    <t>Fan, J.</t>
  </si>
  <si>
    <t>Research Center for Public Economy &amp; Public Policy, Chongqing University, Chongqing, China</t>
  </si>
  <si>
    <t>Lao, Z.</t>
  </si>
  <si>
    <t>School of International Business, Southwestern University of Finance and Economics, Chengdu, Sichuan, China</t>
  </si>
  <si>
    <t>2-s2.0-85213887604</t>
  </si>
  <si>
    <t>Kobayashi, R.</t>
  </si>
  <si>
    <t>214</t>
  </si>
  <si>
    <t>Department of Psychiatry, Yamagata University Faculty of Medicine, Yamagata, Yamagata, Japan</t>
  </si>
  <si>
    <t>A decline in financial literacy potentially associated with the development of neuropsychiatric symptoms: a case report</t>
  </si>
  <si>
    <t>2-s2.0-85213406960</t>
  </si>
  <si>
    <t>Vayadande, K.</t>
  </si>
  <si>
    <t>Vishwakarma Institute of Technology, Pune, MH, India</t>
  </si>
  <si>
    <t>Enhancing Financial Literacy and Goal Achievement with WebFin</t>
  </si>
  <si>
    <t>2-s2.0-85213383997</t>
  </si>
  <si>
    <t>Valdiviezo-Hernández, O.</t>
  </si>
  <si>
    <t>Urbanism and Design, Centro de Investigação em Arquitetura, Urbanismo e Design, Lisbon, Lisbon, Portugal</t>
  </si>
  <si>
    <t>Financial Literacy Through Design Lens: A Scoping Review</t>
  </si>
  <si>
    <t>2-s2.0-85212771638</t>
  </si>
  <si>
    <t>Showkat, M.</t>
  </si>
  <si>
    <t>The impact of financial literacy on women’s economic empowerment: exploring the mediating role of digital financial services</t>
  </si>
  <si>
    <t>Nagina, R.</t>
  </si>
  <si>
    <t>Department of Marketing, Institute of Public Enterprise, Hyderabad, TS, India</t>
  </si>
  <si>
    <t>Baba, M.A.</t>
  </si>
  <si>
    <t>Department of Business, University of Science &amp; Technology - Taiz Branch, Taiz, Taiz, Yemen</t>
  </si>
  <si>
    <t>Yemen</t>
  </si>
  <si>
    <t>2-s2.0-85212437200</t>
  </si>
  <si>
    <t>Department of MBA, GNIOT Institute of Professional Studies, Greater Noida, India</t>
  </si>
  <si>
    <t>Consumer intention to adopt e-wallets in rural India: an investigation by extending the technology acceptance model</t>
  </si>
  <si>
    <t>Shamsi, M.A.</t>
  </si>
  <si>
    <t>Department of Commerce, Aligarh Muslim University, Aligarh, UP, India</t>
  </si>
  <si>
    <t>Anwar, I.</t>
  </si>
  <si>
    <t>School of Management, Sir Padampat Singhania University, Udaipur, RJ, India</t>
  </si>
  <si>
    <t>Saleem, I.</t>
  </si>
  <si>
    <t>College of Business, University of Buraimi, Al Buraimi, Al Buraimi, Oman</t>
  </si>
  <si>
    <t>Yahya, A.T.</t>
  </si>
  <si>
    <t>2-s2.0-85212339946</t>
  </si>
  <si>
    <t>The impact of financial inclusion on poverty reduction and economic growth in Sub-Saharan Africa: A comparative study of digital financial services</t>
  </si>
  <si>
    <t>2-s2.0-85212185226</t>
  </si>
  <si>
    <t>Jeke, L.</t>
  </si>
  <si>
    <t>Financial Inclusion and Bank Stability in Selected SADC Countries</t>
  </si>
  <si>
    <t>2-s2.0-85211998397</t>
  </si>
  <si>
    <t>Susanto, K.P.</t>
  </si>
  <si>
    <t>Department of Management, Universitas Jakarta Internasional, Jakarta, Indonesia</t>
  </si>
  <si>
    <t>Financial literacy, technological progress, financial attitudes and investment decisions of Gen Z Indonesian investors</t>
  </si>
  <si>
    <t>Mandagie, W.C.</t>
  </si>
  <si>
    <t>Department of Management, Mercu Buana University, Indonesia</t>
  </si>
  <si>
    <t>2-s2.0-85211741894</t>
  </si>
  <si>
    <t>Raccanello, K.</t>
  </si>
  <si>
    <t>Universidad de las Américas Puebla, Cholula, PUE, Mexico</t>
  </si>
  <si>
    <t>Older Adults' Financial Literacy Spatial Analysis in Tlaxcala; Análisis Espacial de la Educación Financiera en Adultos Mayores en Tlaxcala</t>
  </si>
  <si>
    <t>Vargas, R.M.</t>
  </si>
  <si>
    <t>Universidad Autónoma de Tlaxcala, Tlaxcala, TLA, Mexico</t>
  </si>
  <si>
    <t>2-s2.0-85211707096</t>
  </si>
  <si>
    <t>Tan, T.-L.</t>
  </si>
  <si>
    <t>The mediating effect of digital financial inclusion on gender differences in digital financial literacy and financial well-being: Evidence from Malaysian households</t>
  </si>
  <si>
    <t>2-s2.0-85211497925</t>
  </si>
  <si>
    <t>Núñez-Letamendia, L.</t>
  </si>
  <si>
    <t>IE Universidad, Segovia, Segovia, Spain</t>
  </si>
  <si>
    <t>More Than Knowledge: Consumer Financial Capability and Saving Behavior</t>
  </si>
  <si>
    <t>Sánchez-Ruiz, P.</t>
  </si>
  <si>
    <t>IE University’s, Madrid, Spain</t>
  </si>
  <si>
    <t>2-s2.0-85211362714</t>
  </si>
  <si>
    <t>Evaluating the Role of Mobile Money in Alleviating Liquidity Deficit in Morocco</t>
  </si>
  <si>
    <t>2-s2.0-85211328479</t>
  </si>
  <si>
    <t>Andy, H.C.F.</t>
  </si>
  <si>
    <t>Universidad Israel, Quito, Pichincha, Ecuador</t>
  </si>
  <si>
    <t>Incidence of the Work Environment on the Performance of CNE Collaborators in the General Secretariat Area of the Quito Headquarters</t>
  </si>
  <si>
    <t>2-s2.0-85211244418</t>
  </si>
  <si>
    <t>Kim, O.V.T.</t>
  </si>
  <si>
    <t>The impact of financial literacy on saving behavior of the elderly people: The mediating role of digital financial literacy</t>
  </si>
  <si>
    <t>2-s2.0-85211088773</t>
  </si>
  <si>
    <t>Public Health Insurance Expansion and Financial Well-Being Indicators Directly Evaluated by the Eligible: Evidence from the United States</t>
  </si>
  <si>
    <t>2-s2.0-85211015681</t>
  </si>
  <si>
    <t>Zhao, G.</t>
  </si>
  <si>
    <t>Exploring the mechanism and path of financial Literacy's impact on consumption of middle-aged and elderly rural residents: Micro-evidence from CHFS data</t>
  </si>
  <si>
    <t>2-s2.0-85210953102</t>
  </si>
  <si>
    <t>Peer-to-peer lending: Exploring borrowers’ motivations and expectations</t>
  </si>
  <si>
    <t>Petukhina, A.</t>
  </si>
  <si>
    <t>Communication and Economics, Berlin University of Applied Sciences, Berlin, Germany</t>
  </si>
  <si>
    <t>Tanda, A.</t>
  </si>
  <si>
    <t>Department of Economics and Management, Università degli Studi di Pavia, Pavia, PV, Italy</t>
  </si>
  <si>
    <t>2-s2.0-85210732075</t>
  </si>
  <si>
    <t>Lee, S.R.</t>
  </si>
  <si>
    <t>Wurzweiler School of Social Work, Yeshiva University, New York, NY, United States</t>
  </si>
  <si>
    <t>The association between subjective and objective financial knowledge: Path analysis to savings behavior by age</t>
  </si>
  <si>
    <t>Jung, E.</t>
  </si>
  <si>
    <t>Center for Public Partnerships and Research, University of Kansas, Lawrence, KS, United States</t>
  </si>
  <si>
    <t>Department of Political Science and Diplomacy, Pusan National University, Busan, South Korea</t>
  </si>
  <si>
    <t>2-s2.0-85210420776</t>
  </si>
  <si>
    <t>Serhiichuk, S.</t>
  </si>
  <si>
    <t>Department of Management, Admiral Makarov National University of Shipbuilding, Mykolaiv, Mykolaiv Oblast, Ukraine</t>
  </si>
  <si>
    <t>The role of financial literacy in economic development; El papel de la educación financiera en el desarrollo económico</t>
  </si>
  <si>
    <t>Grebeniuk, N.</t>
  </si>
  <si>
    <t>Faculty of Social and Applied Sciences, King Danylo University, Ivano-Frankivsk, Ivano-Frankivsk, Ukraine</t>
  </si>
  <si>
    <t>Nazarenko, T.</t>
  </si>
  <si>
    <t>Department of Geography and Economics, Institute of Pedagogy of the National Academy of Educational Sciences of Ukraine, Kyiv, Ukraine</t>
  </si>
  <si>
    <t>Parshakov, V.</t>
  </si>
  <si>
    <t>Public Management and Administration, Zhytomyr Polytechnic State University, Zhytomyr, Zhytomyr Oblast, Ukraine</t>
  </si>
  <si>
    <t>2-s2.0-85210183308</t>
  </si>
  <si>
    <t>Sebastian, R.T.</t>
  </si>
  <si>
    <t>Department of Management Studies, Kristu Jayanti College, Bengaluru, KA, India</t>
  </si>
  <si>
    <t>Understanding and Enhancing Financial Literacy Among Migrant Women Labourers in Bangalore</t>
  </si>
  <si>
    <t>2-s2.0-85210182412</t>
  </si>
  <si>
    <t>Biju, D.S.</t>
  </si>
  <si>
    <t>Department of Commerce, Christ University, Bengaluru, KA, India</t>
  </si>
  <si>
    <t>Financial Vulnerability in Households: Dissecting the Roots of Financial Instability</t>
  </si>
  <si>
    <t>2-s2.0-85210175632</t>
  </si>
  <si>
    <t>Janani, M.</t>
  </si>
  <si>
    <t>Department of Professional Accounting and Finance, Kristu Jayanti College, Bengaluru, KA, India</t>
  </si>
  <si>
    <t>Digital Finance Inclusion Through Literacy in Next Normal</t>
  </si>
  <si>
    <t>Indra, S.</t>
  </si>
  <si>
    <t>Department of Management Studies, KG College of Arts and Science, Coimbatore, TN, India</t>
  </si>
  <si>
    <t>2-s2.0-85210174278</t>
  </si>
  <si>
    <t>Sajan, D.</t>
  </si>
  <si>
    <t>The Impact of Financial Literacy and Trust on the Risk Seeking Attitude of Clients in the Digitalisation of Microfinance</t>
  </si>
  <si>
    <t>Samuel Joseph, C.</t>
  </si>
  <si>
    <t>Department of Management Studies, The American College, Madurai, Madurai, TN, India</t>
  </si>
  <si>
    <t>2-s2.0-85210172552</t>
  </si>
  <si>
    <t>Jayalakshmi, K.U.</t>
  </si>
  <si>
    <t>School of Economics and Commerce, CMR University, Bengaluru, KA, India</t>
  </si>
  <si>
    <t>“Impact of Financial Literacy, Financial Well-Being and Financial Experience on Online Stock Trading Investment Behaviour”—An Empirical Study</t>
  </si>
  <si>
    <t>Chidananda, H.L.</t>
  </si>
  <si>
    <t>Department of Commerce, Bangalore City University, Bengaluru, India</t>
  </si>
  <si>
    <t>Harshitha, K.</t>
  </si>
  <si>
    <t>School of Management, Kristu Jayanti College, Bengaluru, KA, India</t>
  </si>
  <si>
    <t>Shobha, B.G.</t>
  </si>
  <si>
    <t>Department of Commerce and Management, New Horizon College, Bengaluru, India</t>
  </si>
  <si>
    <t>Manisha, M.</t>
  </si>
  <si>
    <t>St Joseph’s University, Bengaluru, KA, India</t>
  </si>
  <si>
    <t>2-s2.0-85210170810</t>
  </si>
  <si>
    <t>Majumder, D.</t>
  </si>
  <si>
    <t>School of Design, University of Petroleum and Energy Studies, Dehradun, UK, India</t>
  </si>
  <si>
    <t>An Experimental Educational Tool for Financial Literacy in Children of 3–10 Years</t>
  </si>
  <si>
    <t>Dasgupta, I.</t>
  </si>
  <si>
    <t>66 Libra Design Pvt. Ltd., Dehradun, India</t>
  </si>
  <si>
    <t>Tambe, M.</t>
  </si>
  <si>
    <t>UID, Gandhinagar, India</t>
  </si>
  <si>
    <t>2-s2.0-85210163322</t>
  </si>
  <si>
    <t>Gnana Sugirtham, S.</t>
  </si>
  <si>
    <t>Department of Commerce, PSG College of Arts &amp; Science, Coimbatore, TN, India</t>
  </si>
  <si>
    <t>Gender Gap and Financial Literacy Among Gen Ziers</t>
  </si>
  <si>
    <t>Gowri, M.</t>
  </si>
  <si>
    <t>Sri Krishna Adithya College of Arts and Science, Coimbatore, TN, India</t>
  </si>
  <si>
    <t>Sindhu, V.</t>
  </si>
  <si>
    <t>Department of Commerce, Kumaraguru College of Liberals Arts and Science, Coimbatore, India</t>
  </si>
  <si>
    <t>Mythily, R.</t>
  </si>
  <si>
    <t>2-s2.0-85210055850</t>
  </si>
  <si>
    <t>The long-term impact of family economic empowerment on viral suppression and mental health outcomes among adolescents living with HIV in low-income settings: A cluster-randomized controlled trial in Southern Uganda</t>
  </si>
  <si>
    <t>2-s2.0-85210011063</t>
  </si>
  <si>
    <t>Kamble, P.A.</t>
  </si>
  <si>
    <t>Measuring Multidimensional Financial Resilience: An Ex-ante Approach</t>
  </si>
  <si>
    <t>2-s2.0-85209998772</t>
  </si>
  <si>
    <t>Yumiseva, M.</t>
  </si>
  <si>
    <t>Pilot test of JUNTOS EN PAREJA: Enhancing relationship and financial well-being in Latine couples</t>
  </si>
  <si>
    <t>Falconier, M.</t>
  </si>
  <si>
    <t>University of Pennsylvania Graduate School of Education, Philadelphia, PA, United States</t>
  </si>
  <si>
    <t>Faculty of Psychology and Education, University of Tehran, Tehran, Tehran, Iran</t>
  </si>
  <si>
    <t>2-s2.0-85209772866</t>
  </si>
  <si>
    <t>Mukong, A.K.</t>
  </si>
  <si>
    <t>Department of Economics, University of Namibia, Windhoek, Namibia</t>
  </si>
  <si>
    <t>Namibia</t>
  </si>
  <si>
    <t>The impact of financial literacy on access to formal financial products in Namibia</t>
  </si>
  <si>
    <t>Jentzsch, T.</t>
  </si>
  <si>
    <t>Namibia Business School, University of Namibia, Windhoek, Namibia</t>
  </si>
  <si>
    <t>Aquilas, N.A.</t>
  </si>
  <si>
    <t>Department of Economics, University of Buea, Buea, South-West Region, Cameroon</t>
  </si>
  <si>
    <t>2-s2.0-85209725930</t>
  </si>
  <si>
    <t>Lee, J.C.-K.</t>
  </si>
  <si>
    <t>Department of Curriculum and Instruction, The Education University of Hong Kong, Hong Kong, Hong Kong</t>
  </si>
  <si>
    <t>Can parental financial literacy enhance children's higher education opportunities?</t>
  </si>
  <si>
    <t>Tan, W.</t>
  </si>
  <si>
    <t>2-s2.0-85209652959</t>
  </si>
  <si>
    <t>Lyu, J.</t>
  </si>
  <si>
    <t>School of Graduate Studies, Lingnan University, Hong Kong, Hong Kong, Hong Kong</t>
  </si>
  <si>
    <t>Promoting common prosperity: How do digital capability and financial literacy matter?</t>
  </si>
  <si>
    <t>Li, L.</t>
  </si>
  <si>
    <t>School of Information Science and Engineering, Nanjing Audit University, Nanjing, Jiangsu, China</t>
  </si>
  <si>
    <t>School of Physics, Qufu Normal University, Qufu, Shandong, China</t>
  </si>
  <si>
    <t>Deng, Q.</t>
  </si>
  <si>
    <t>Henry B. Tippie College of Business, Iowa City, IA, United States</t>
  </si>
  <si>
    <t>2-s2.0-85209646438</t>
  </si>
  <si>
    <t>Department of Political Science, Universiti Malaya, Kuala Lumpur, Malaysia</t>
  </si>
  <si>
    <t>Psychological factors and retirement planning behavior among Chinese university faculty members: The mediating effects of retirement planning intention</t>
  </si>
  <si>
    <t>Nazri, M.</t>
  </si>
  <si>
    <t>Department of Marketing, Universiti Malaya, Kuala Lumpur, Malaysia</t>
  </si>
  <si>
    <t>Fernandez, K.</t>
  </si>
  <si>
    <t>Asia-Europe Institute, Universiti Malaya, Kuala Lumpur, Malaysia</t>
  </si>
  <si>
    <t>2-s2.0-85209592260</t>
  </si>
  <si>
    <t>Felsinger, R.</t>
  </si>
  <si>
    <t>Department of Social and Preventive Medicine, Medizinische Universität Wien Zentrum für Public Health, Vienna, Vienna, Austria</t>
  </si>
  <si>
    <t>Aging Well? Exploring Self-Reported Quality of Life in the Older Austrian Population Based on Repeated Cross-Sectional Data</t>
  </si>
  <si>
    <t>Mayer, S.</t>
  </si>
  <si>
    <t>Department of Health Economics, Medizinische Universität Wien Zentrum für Public Health, Vienna, Vienna, Austria</t>
  </si>
  <si>
    <t>2-s2.0-85209536948</t>
  </si>
  <si>
    <t>Taylor, Z.W.</t>
  </si>
  <si>
    <t>The University of Southern Mississippi, Hattiesburg, MS, United States</t>
  </si>
  <si>
    <t>“Not a Lot I Could Do”: Challenges Facing College Peer Financial Mentors</t>
  </si>
  <si>
    <t>Kayser, T.</t>
  </si>
  <si>
    <t>Kaus, J.</t>
  </si>
  <si>
    <t>Kansas State University, Manhattan, KS, United States</t>
  </si>
  <si>
    <t>Ray, S.</t>
  </si>
  <si>
    <t>Indiana University, Lafayette, IN, United States</t>
  </si>
  <si>
    <t>Villa, M.</t>
  </si>
  <si>
    <t>Texas A&amp;M University, College Station, TX, United States</t>
  </si>
  <si>
    <t>Weber-Wandel, K.</t>
  </si>
  <si>
    <t>University of Wisconsin-Madison, Madison, WI, United States</t>
  </si>
  <si>
    <t>Schuman, P.</t>
  </si>
  <si>
    <t>2-s2.0-85208940620</t>
  </si>
  <si>
    <t>Potrich, A.C.</t>
  </si>
  <si>
    <t>Youth Financial Literacy Short Scale: Proposition and validation of a measure</t>
  </si>
  <si>
    <t>2-s2.0-85208188020</t>
  </si>
  <si>
    <t>Pichainarongk, S.</t>
  </si>
  <si>
    <t>Kasetsart University, Bangkok, Thailand</t>
  </si>
  <si>
    <t>Assessment of Quality of Life and Work Motivation Among the Aging Workforce in Suphan Buri, Thailand</t>
  </si>
  <si>
    <t>Bidaisee, S.</t>
  </si>
  <si>
    <t>St. George's University Grenada, Saint George's, Grenada</t>
  </si>
  <si>
    <t>Grenada</t>
  </si>
  <si>
    <t>2-s2.0-85208027785</t>
  </si>
  <si>
    <t>Lakhno, V.</t>
  </si>
  <si>
    <t>Multifactorial Model for Targeted Attacks Counteracting Within the Framework of a Multi-Step Quality Game with Fuzzy Information</t>
  </si>
  <si>
    <t>Volodimir, V.</t>
  </si>
  <si>
    <t>Central Ukrainian National Technical University, Kropyvnytskyi, Kirovohrad Oblast, Ukraine</t>
  </si>
  <si>
    <t>Smirnov, O.</t>
  </si>
  <si>
    <t>State University of Trade and Economics, Kyiv, Ukraine</t>
  </si>
  <si>
    <t>Bebeshko, B.</t>
  </si>
  <si>
    <t>Yessenov University, Aktau, Mangystau, Kazakhstan</t>
  </si>
  <si>
    <t>Chubaievsyi, V.</t>
  </si>
  <si>
    <t>Rating Agency “Expert-Rating”, Kyiv, Ukraine</t>
  </si>
  <si>
    <t>2-s2.0-85207913236</t>
  </si>
  <si>
    <t>Hussein, T.M.</t>
  </si>
  <si>
    <t>Department of Accounting and Finance, Gulf University, Sanad, Bahrain</t>
  </si>
  <si>
    <t>Bahrain</t>
  </si>
  <si>
    <t>Family Business Performance in the Covid 19 Era: A Study of Multiple Nuclei Pattern in Kabarole District, Uganda</t>
  </si>
  <si>
    <t>Ukaidi, C.U.A.</t>
  </si>
  <si>
    <t>College of Economics and Management, Kampala International University, Kampala, Uganda</t>
  </si>
  <si>
    <t>Goparaju, A.</t>
  </si>
  <si>
    <t>School of Mathematics and Computing, Kampala International University, Kampala, Uganda</t>
  </si>
  <si>
    <t>Ukaidi, E.U.</t>
  </si>
  <si>
    <t>Department of Business Management, University of Calabar, Calabar, Cross River, Nigeria</t>
  </si>
  <si>
    <t>2-s2.0-85207888069</t>
  </si>
  <si>
    <t>Lisana, L.</t>
  </si>
  <si>
    <t>Department of Informatics Engineering, Universitas Surabaya, Surabaya, East Java, Indonesia</t>
  </si>
  <si>
    <t>Playing to learn: Game-based approach to financial literacy for generation Z</t>
  </si>
  <si>
    <t>2-s2.0-85207646967</t>
  </si>
  <si>
    <t>Experimental Study to Analyze the Zonal Financial Independence of Women Using Fuzzy Logic</t>
  </si>
  <si>
    <t>2-s2.0-85205580198</t>
  </si>
  <si>
    <t>Yuvapriya, M.</t>
  </si>
  <si>
    <t>Mapping the landscape of financial knowledge and financial socialization: Evidence from bibliometric and systematic analysis</t>
  </si>
  <si>
    <t>2-s2.0-85205483634</t>
  </si>
  <si>
    <t>Huang, Z.</t>
  </si>
  <si>
    <t>College of Humanities and Social Sciences, Shenzhen Technology University, Shenzhen, Guangdong, China</t>
  </si>
  <si>
    <t>Navigating digital financial exclusion: legal imperatives for disabled people in China</t>
  </si>
  <si>
    <t>School of Law, Guangdong University of Technology, Guangzhou, Guangdong, China</t>
  </si>
  <si>
    <t>Faculty of Humanities and Social Sciences, Macao Polytechnic University, Macau, Macao</t>
  </si>
  <si>
    <t>2-s2.0-85205468441</t>
  </si>
  <si>
    <t>Björklund, M.</t>
  </si>
  <si>
    <t>Stockholms universitet, Stockholm, Stockholm, Sweden</t>
  </si>
  <si>
    <t>Financial citizenship education and the elusive power of critical inquiry</t>
  </si>
  <si>
    <t>2-s2.0-85204888426</t>
  </si>
  <si>
    <t>Gutović, T.</t>
  </si>
  <si>
    <t>Department of Sociology, Faculty of Humanities and Social Sciences, University of Split, Split, Split-Dalmatia, Croatia</t>
  </si>
  <si>
    <t>Perspectives of the Extended-Day School Program and Whole-Day Classes in Primary Schools in the City of Split, Croatia</t>
  </si>
  <si>
    <t>Relja, R.</t>
  </si>
  <si>
    <t>Department of Sociology, University of Split, Split, Split-Dalmatia, Croatia</t>
  </si>
  <si>
    <t>2-s2.0-85204874029</t>
  </si>
  <si>
    <t>Plummer, S.S.</t>
  </si>
  <si>
    <t>Bridging governmentality and economization: temporality as a financialization device</t>
  </si>
  <si>
    <t>2-s2.0-85204778210</t>
  </si>
  <si>
    <t>Department of Management Studies, National Institute of Technology, Durgapur, Durgapur, WB, India</t>
  </si>
  <si>
    <t>Enhancing life satisfaction through financial literacy and behavior: Insights from the Indian IT sector</t>
  </si>
  <si>
    <t>2-s2.0-85204176824</t>
  </si>
  <si>
    <t>Department of Computer Science and Engineering, S. V. National Institute of Technology, Surat, GJ, India</t>
  </si>
  <si>
    <t>An Approach Toward Stock Market Prediction and Portfolio Optimization in Indian Financial Sectors</t>
  </si>
  <si>
    <t>School of Computing and Data Sciences, FLAME University, Pune, MH, India</t>
  </si>
  <si>
    <t>2-s2.0-85202848508</t>
  </si>
  <si>
    <t>Hornuf, L.</t>
  </si>
  <si>
    <t>Mobile fintech adoption in Sub-Saharan Africa: A systematic literature review and meta-analysis</t>
  </si>
  <si>
    <t>Safari, K.</t>
  </si>
  <si>
    <t>Department of Accounting and Control, Universität Bremen, Bremen, Bremen, Germany</t>
  </si>
  <si>
    <t>2-s2.0-85202589455</t>
  </si>
  <si>
    <t>Kinyanjui, J.W.</t>
  </si>
  <si>
    <t>Department of Information Studies, University of Zululand, Ulundi, KwaZulu-Natal, South Africa</t>
  </si>
  <si>
    <t>Financial Literacy Amongst Women Entrepreneurs for Economic Empowerment in Kenya</t>
  </si>
  <si>
    <t>2-s2.0-85202548256</t>
  </si>
  <si>
    <t>Miller, D.B.</t>
  </si>
  <si>
    <t>Jack, Joseph and Morton Mandel School of Applied Social Sciences, Cleveland, OH, United States</t>
  </si>
  <si>
    <t>Economic Fragility of Older Adults: Factors Contributing to a Continuing Crisis</t>
  </si>
  <si>
    <t>Independent Gerontology Consultant, UConn School of Social Work, West Hartford, CT, United States</t>
  </si>
  <si>
    <t>2-s2.0-85201927332</t>
  </si>
  <si>
    <t>Moreno-García, E.</t>
  </si>
  <si>
    <t>Mexicans financial literacy and retirement saving during the Covid-19 pandemic; Alfabetización financiera y ahorro para el retiro de los mexicanos durante la pandemia de Covid-19</t>
  </si>
  <si>
    <t>2-s2.0-85201822080</t>
  </si>
  <si>
    <t>Matsuda, A.</t>
  </si>
  <si>
    <t>Faculty of Economics, Kansai University, Suita, Osaka, Japan</t>
  </si>
  <si>
    <t>A booster to conditional cash transfer programme: experimental evidence on financial inclusion and livelihood enhancement project</t>
  </si>
  <si>
    <t>Aoyagi, K.</t>
  </si>
  <si>
    <t>Metrics Work Consultants Inc., Tokyo, Japan</t>
  </si>
  <si>
    <t>Mochizuki, T.</t>
  </si>
  <si>
    <t>Japan International Cooperation Agency, Tokyo, Japan</t>
  </si>
  <si>
    <t>Uematsu, M.</t>
  </si>
  <si>
    <t>Inc, Tokyo, Japan</t>
  </si>
  <si>
    <t>2-s2.0-85201536280</t>
  </si>
  <si>
    <t>Nutassey, V.A.</t>
  </si>
  <si>
    <t>Faculty of Economics and Business Administration, Catholic University of Ghana, Sunyani, Ghana</t>
  </si>
  <si>
    <t>Enhancing Inclusive Finance in Sub-Saharan Africa: The Collaborative Role of Economic Freedom and Innovative Facilities</t>
  </si>
  <si>
    <t>Nomlala, B.C.</t>
  </si>
  <si>
    <t>School of Accounting, University of KwaZulu-Natal, Durban, KwaZulu-Natal, South Africa</t>
  </si>
  <si>
    <t>2-s2.0-85201261109</t>
  </si>
  <si>
    <t>Leung, D.</t>
  </si>
  <si>
    <t>School of Hotel and Tourism Management, The Hong Kong Polytechnic University, Hong Kong, Hong Kong</t>
  </si>
  <si>
    <t>Factors Affecting Chinese Students’ Selection of Tourism and Hospitality Management Undergraduate Programs; 中国学生选择旅游和酒店管理本科专业的影响因素研究</t>
  </si>
  <si>
    <t>Woo, L.</t>
  </si>
  <si>
    <t>College of Business Administration, Chung-Ang University, Seoul, South Korea</t>
  </si>
  <si>
    <t>2-s2.0-85201091767</t>
  </si>
  <si>
    <t>Ismail, L.</t>
  </si>
  <si>
    <t>Los Angeles Office, Putrajaya, Malaysia</t>
  </si>
  <si>
    <t>Catering to Luxury Chinese Tourists Demand: Insights from Malaysian Inbound Travel Agencies; 迎合奢华中国游客需求:来自马来西亚入境旅行社的见解</t>
  </si>
  <si>
    <t>Mohd Zahari, M.S.M.</t>
  </si>
  <si>
    <t>Faculty of Hotel and Tourism Management, Universiti Teknologi MARA, Shah Alam, Selangor, Malaysia</t>
  </si>
  <si>
    <t>Mahdzar, M.</t>
  </si>
  <si>
    <t>2-s2.0-85201046664</t>
  </si>
  <si>
    <t>Ha, D.</t>
  </si>
  <si>
    <t>Banking University of Ho Chi Minh City, Ho Chi Minh City, Viet Nam</t>
  </si>
  <si>
    <t>Unlocking financial access in a developing country amidst COVID-19: the impacts of financial literacy and fintech</t>
  </si>
  <si>
    <t>Nguyen, K.</t>
  </si>
  <si>
    <t>Faculty of Finance, Ho Chi Minh City University of Banking, Lincoln, United Kingdom</t>
  </si>
  <si>
    <t>2-s2.0-85200684345</t>
  </si>
  <si>
    <t>Banerjee, S.</t>
  </si>
  <si>
    <t>Finance &amp; Accounting Area, Indian Institute of Management Ranchi, Ranchi, JH, India</t>
  </si>
  <si>
    <t>Portfolio management with the help of AI: What drives retail Indian investors to robo-advisors?</t>
  </si>
  <si>
    <t>2-s2.0-85200114021</t>
  </si>
  <si>
    <t>Hsueh, S.-C.</t>
  </si>
  <si>
    <t>School of Economics and Management, Xiamen University of Technology, Xiamen, Fujian, China</t>
  </si>
  <si>
    <t>Mitigating Financial Investment Polarization: The Role of Digital Payments in Enhancing Household Participation</t>
  </si>
  <si>
    <t>Hou, L.</t>
  </si>
  <si>
    <t>Chinese Academy of Financial Inclusion, Renmin University of China, Beijing, China</t>
  </si>
  <si>
    <t>2-s2.0-85198396636</t>
  </si>
  <si>
    <t>Glover, C.M.</t>
  </si>
  <si>
    <t>Factors Associated With Healthcare and Financial Decision Making Among Older Black Adults Without Dementia</t>
  </si>
  <si>
    <t>Department of Psychiatry and Behavioral Sciences, Rush Medical College, Chicago, IL, United States</t>
  </si>
  <si>
    <t>Department of Neurological Sciences, Rush Medical College, Chicago, IL, United States</t>
  </si>
  <si>
    <t>Han, S.D.</t>
  </si>
  <si>
    <t>Lamar, M.</t>
  </si>
  <si>
    <t>Wayne State University School of Medicine, Detroit, MI, United States</t>
  </si>
  <si>
    <t>Stewart, C.C.</t>
  </si>
  <si>
    <t>Bennett, D.A.</t>
  </si>
  <si>
    <t>Keck School of Medicine of USC, Los Angeles, CA, United States</t>
  </si>
  <si>
    <t>Barnes, L.L.</t>
  </si>
  <si>
    <t>School of Gerontology, University of Southern California, Los Angeles, CA, United States</t>
  </si>
  <si>
    <t>2-s2.0-85197539168</t>
  </si>
  <si>
    <t>Mustafi, Z.</t>
  </si>
  <si>
    <t>163</t>
  </si>
  <si>
    <t>Université de Lausanne (UNIL), Lausanne, VD, Switzerland</t>
  </si>
  <si>
    <t>Non-Big five football clubs’ strategies for generating transfer revenues: the case of Switzerland’s Super League</t>
  </si>
  <si>
    <t>2-s2.0-85196288582</t>
  </si>
  <si>
    <t>Social Media, Investment Knowledge, and Meme Stock Trading</t>
  </si>
  <si>
    <t>Guillemette, M.</t>
  </si>
  <si>
    <t>2-s2.0-85196184700</t>
  </si>
  <si>
    <t>Department of Neurology, Indiana University School of Medicine, Indianapolis, IN, United States</t>
  </si>
  <si>
    <t>Health and Financial Literacy and the Acquisition of COVID-19 Knowledge in Older Adults</t>
  </si>
  <si>
    <t>Byrne, M.</t>
  </si>
  <si>
    <t>Department of Neurological Sciences, Rush University Medical Center, Chicago, IL, United States</t>
  </si>
  <si>
    <t>Department of Psychiatry and Behavioral Sciences, Rush University Medical Center, Chicago, IL, United States</t>
  </si>
  <si>
    <t>2-s2.0-85195547590</t>
  </si>
  <si>
    <t>Onatunji, O.G.</t>
  </si>
  <si>
    <t>Redeemer‘s University, Ede, Ogun, Nigeria</t>
  </si>
  <si>
    <t>The Potency of Financial Inclusion for Income Inequality Reduction in BRICS Economies: Does Institutional Quality Matter?</t>
  </si>
  <si>
    <t>2-s2.0-85192186658</t>
  </si>
  <si>
    <t>Institute of Gerontology, Wayne State University School of Medicine, Detroit, MI, United States</t>
  </si>
  <si>
    <t>The WALLET Study: Financial Decision Making and Key Financial Behaviors Associated with Excess Spending</t>
  </si>
  <si>
    <t>Rorai, V.</t>
  </si>
  <si>
    <t>Flores, E.V.</t>
  </si>
  <si>
    <t>Tarraf, W.</t>
  </si>
  <si>
    <t>Institute of Gerontology &amp; Department of Healthcare Sciences, Wayne State University, Detroit, MI, United States</t>
  </si>
  <si>
    <t>2-s2.0-85191146445</t>
  </si>
  <si>
    <t>Meunier, L.</t>
  </si>
  <si>
    <t>ESSCA School of Management, Angers, Pays-de-la-Loire, France</t>
  </si>
  <si>
    <t>Stock Market Participation: When No Priming Works Best</t>
  </si>
  <si>
    <t>Ohadi, S.</t>
  </si>
  <si>
    <t>Odonatech, Grenoble, France</t>
  </si>
  <si>
    <t>2-s2.0-85184215399</t>
  </si>
  <si>
    <t>Forensic and Offender Health Services, Oxleas NHS Foundation Trust, Dartford, Kent, United Kingdom</t>
  </si>
  <si>
    <t>An examination of service user satisfaction in forensic mental health settings</t>
  </si>
  <si>
    <t>Stirrup, V.</t>
  </si>
  <si>
    <t>Department of Research and Development, Canterbury Christ Church University, Canterbury, Kent, United Kingdom</t>
  </si>
  <si>
    <t>MacInnes, D.</t>
  </si>
  <si>
    <t>Faculty of Medicine, Canterbury Christ Church University, Canterbury, Kent, United Kingdom</t>
  </si>
  <si>
    <t>2-s2.0-85184160420</t>
  </si>
  <si>
    <t>MacLean, M.B.</t>
  </si>
  <si>
    <t>209</t>
  </si>
  <si>
    <t>Queen’s University, Kingston, ON, Canada</t>
  </si>
  <si>
    <t>Predictors of Retirement Voluntariness Using Canadian Longitudinal Study on Aging Data</t>
  </si>
  <si>
    <t>Wolfson, C.</t>
  </si>
  <si>
    <t>30</t>
  </si>
  <si>
    <t>Université McGill, Montreal, QC, Canada</t>
  </si>
  <si>
    <t>Hewko, S.</t>
  </si>
  <si>
    <t>University of Prince Edward Island, Charlottetown, PE, Canada</t>
  </si>
  <si>
    <t>Tompa, E.</t>
  </si>
  <si>
    <t>Sweet, J.</t>
  </si>
  <si>
    <t>Veterans Affairs Canada, Charlottetown, PE, Canada</t>
  </si>
  <si>
    <t>Pedlar, D.</t>
  </si>
  <si>
    <t>Canadian Institute for Military and Veteran Health Research, Queen’s University, Kingston, ON, Canada</t>
  </si>
  <si>
    <t>2-s2.0-85182426579</t>
  </si>
  <si>
    <t>How to Improve the Efficiency of Financial Inclusion for Poverty Alleviation in China? An Empirical Analysis</t>
  </si>
  <si>
    <t>2-s2.0-85181243716</t>
  </si>
  <si>
    <t>Rist, B.</t>
  </si>
  <si>
    <t>Human Services and Sport, La Trobe University, Melbourne, VIC, Australia</t>
  </si>
  <si>
    <t>End on a positive note: an exploration of flourishing, identity, and career confidence in professional Australian footballers transitioning out of football</t>
  </si>
  <si>
    <t>Quartuccio, C.</t>
  </si>
  <si>
    <t>Programs, Australian Football League Players Association Melbourne (AFLPA), Melbourne, VIC, Australia</t>
  </si>
  <si>
    <t>2-s2.0-85175833183</t>
  </si>
  <si>
    <t>Hovanessian, N.</t>
  </si>
  <si>
    <t>Economic Research Department, Central Bank of Armenia, Dilijan, Armenia</t>
  </si>
  <si>
    <t>Can teachers learn online?–evidence from Armenia during the COVID-19 pandemic</t>
  </si>
  <si>
    <t>Minasyan, G.</t>
  </si>
  <si>
    <t>Macroeconomic Directorate, Central Bank of Armenia, Dilijan, Armenia</t>
  </si>
  <si>
    <t>Nurbekyan, A.</t>
  </si>
  <si>
    <t>Department of Political Science, Vanderbilt University, Nashville, TN, United States</t>
  </si>
  <si>
    <t>Polborn, M.</t>
  </si>
  <si>
    <t>Department of Economics, Universität zu Köln, Koln, Nordrhein-Westfalen, Germany</t>
  </si>
  <si>
    <t>Polborn, T.</t>
  </si>
  <si>
    <t>MNPS, Nashville, TN, United States</t>
  </si>
  <si>
    <t>2-s2.0-85168162945</t>
  </si>
  <si>
    <t>Owusu, G.M.Y.</t>
  </si>
  <si>
    <t>Department of Accounting, University of Ghana Business School, Accra, Ghana</t>
  </si>
  <si>
    <t>The nexus amongst financial literacy, financial behaviour and financial well-being of professional footballers in Ghana</t>
  </si>
  <si>
    <t>Koomson, T.A.A.</t>
  </si>
  <si>
    <t>University of Ghana Business School, Accra, Ghana</t>
  </si>
  <si>
    <t>Boateng, A.A.</t>
  </si>
  <si>
    <t>ECOWAS Bank for Investment and Development, Lome, Togo</t>
  </si>
  <si>
    <t>2-s2.0-85161196563</t>
  </si>
  <si>
    <t>Interdisciplinary Department of Social Sciences, Bar-Ilan University, Ramat Gan, Tel Aviv District, Israel</t>
  </si>
  <si>
    <t>The Cognitive Correlates of Financial Literacy in Older Adults</t>
  </si>
  <si>
    <t>Nguyen, A.L.</t>
  </si>
  <si>
    <t>Fenton, L.</t>
  </si>
  <si>
    <t>University of Southern California, Los Angeles, CA, United States</t>
  </si>
  <si>
    <t>Department of Neurology, Keck School of Medicine of USC, Los Angeles, CA, United States</t>
  </si>
  <si>
    <t>2-s2.0-85153398154</t>
  </si>
  <si>
    <t>Private Long-Term Care Insurance Ownership in a Simple Choice Environment: Does Financial Literacy Matter?</t>
  </si>
  <si>
    <t>Straughan, P.</t>
  </si>
  <si>
    <t>317</t>
  </si>
  <si>
    <t>Singapore Management University, Singapore City, Singapore</t>
  </si>
  <si>
    <t>2-s2.0-85126177184</t>
  </si>
  <si>
    <t>Kengne, S.K.</t>
  </si>
  <si>
    <t>Graduate Centre for Management, Cape Peninsula University of Technology, Bellville, South Africa</t>
  </si>
  <si>
    <t>A resource dependence theory perspective on low savings, cost of capital, leverage and bank valuation in South Africa</t>
  </si>
  <si>
    <t>2-s2.0-105022313321</t>
  </si>
  <si>
    <t>Saini, M.S.</t>
  </si>
  <si>
    <t>Uttaranchal University, Dehradun, UK, India</t>
  </si>
  <si>
    <t>AI-Powered Personal Finance Management Applications</t>
  </si>
  <si>
    <t>Suri, P.</t>
  </si>
  <si>
    <t>Panwar, D.</t>
  </si>
  <si>
    <t>Sharma, M.</t>
  </si>
  <si>
    <t>Department of Commerce, Graphic Era Hill University, Dehradun, UK, India</t>
  </si>
  <si>
    <t>2-s2.0-105022305966</t>
  </si>
  <si>
    <t>Lin, L.</t>
  </si>
  <si>
    <t>School of Economics, Guangzhou City University of Technology, Guangzhou, Guangdong, China</t>
  </si>
  <si>
    <t>An Explainable Learning Technique for Financial Professional Teaching Evaluation Process</t>
  </si>
  <si>
    <t>2-s2.0-105022255411</t>
  </si>
  <si>
    <t>Chernega, V.N.</t>
  </si>
  <si>
    <t>Institute of Scientific Information on Social Sciences, Russian Academy of Sciences, Moscow, Russian Federation</t>
  </si>
  <si>
    <t>The European Union and the Idea of a “Power Europe”: Problems and Prospects. The Role of France; Евросоюз и идея «державы Европы»: проблемы и перспективы. Роль Франции</t>
  </si>
  <si>
    <t>2-s2.0-105022254214</t>
  </si>
  <si>
    <t>Tivera, M.I.B.</t>
  </si>
  <si>
    <t>College of Business and Management, Partido State University, Goa, Camarines Sur, Philippines</t>
  </si>
  <si>
    <t>Financial literacy, financial inclusion, and food security: A comparative analysis of green and blue economy in the poorest region of Luzon, Philippines</t>
  </si>
  <si>
    <t>Cortezano, L.A.C.</t>
  </si>
  <si>
    <t>Graduate School, University of the Philippines Los Banos, Los Banos, Laguna, Philippines</t>
  </si>
  <si>
    <t>2-s2.0-105021997931</t>
  </si>
  <si>
    <t>Román, C.</t>
  </si>
  <si>
    <t>Departamento de Ciencias de la Comunicación, Universidad Técnica Particular de Loja, Loja, Ecuador</t>
  </si>
  <si>
    <t>Communication of informal financiers. Case of the city of Alamor in Ecuador; Comunicación de los financistas informales. Caso de la ciudad de Alamor en Ecuador</t>
  </si>
  <si>
    <t>2-s2.0-105021922471</t>
  </si>
  <si>
    <t>Julaihah, U.</t>
  </si>
  <si>
    <t>Department of Social Sciences, Universitas Islam Negeri Maulana Malik Ibrahim Malang, Malang, Indonesia</t>
  </si>
  <si>
    <t>Digitising social assistance payments to accelerate financial inclusion in East Java, Indonesia: which factors matter for user acceptance?</t>
  </si>
  <si>
    <t>Miranti, R.</t>
  </si>
  <si>
    <t>Canberra School of Politics, University of Canberra, Canberra, ACT, Australia</t>
  </si>
  <si>
    <t>2-s2.0-105021847122</t>
  </si>
  <si>
    <t>Lavanya, R.</t>
  </si>
  <si>
    <t>Digital financial literacy and wealth creation among women in Bengaluru’s IT sector: an empirical study</t>
  </si>
  <si>
    <t>Dr. D. Y. Patil Vidyapeeth, Pune, Pune, MH, India</t>
  </si>
  <si>
    <t>2-s2.0-105021809577</t>
  </si>
  <si>
    <t>Zhang, W.</t>
  </si>
  <si>
    <t>School of Data Science and Engineering, East China Normal University, Shanghai, China</t>
  </si>
  <si>
    <t>Enhancing Portfolio Optimization via Heuristic-Guided Inverse Reinforcement Learning with Multi-Objective Reward and Graph-based Policy Learning</t>
  </si>
  <si>
    <t>Jia, R.</t>
  </si>
  <si>
    <t>Department of Computer Science, Tongji University, Shanghai, China</t>
  </si>
  <si>
    <t>2-s2.0-105021808585</t>
  </si>
  <si>
    <t>Zhang, Z.</t>
  </si>
  <si>
    <t>Department of Applied Mathematics, The Hong Kong Polytechnic University, Hong Kong, Hong Kong, Hong Kong</t>
  </si>
  <si>
    <t>Order-0 Through Order-4 Pearson Correlation Coefficients Defined for Two Vectors with Financial Applications</t>
  </si>
  <si>
    <t>2-s2.0-105021801229</t>
  </si>
  <si>
    <t>Bertrand, J.</t>
  </si>
  <si>
    <t>To Follow or Not? Moderating Loan Officers’ Preferences Through the Peer Effect</t>
  </si>
  <si>
    <t>2-s2.0-105021762459</t>
  </si>
  <si>
    <t>Ramya, H.P.</t>
  </si>
  <si>
    <t>Dayananda Sagar College of Engineering, Bengaluru, KA, India</t>
  </si>
  <si>
    <t>A Study on Understanding the Transformative Role of Artificial Intelligence in Fostering Financial Literacy in the Manufacturing Sector</t>
  </si>
  <si>
    <t>2-s2.0-105021749249</t>
  </si>
  <si>
    <t>Daidai, F.</t>
  </si>
  <si>
    <t>Université Chouaib Doukkali, El Jadida, Casablanca-Settat, Morocco</t>
  </si>
  <si>
    <t>Behavioral Finance and AI Tools for Sustainability</t>
  </si>
  <si>
    <t>Mimoun, M.</t>
  </si>
  <si>
    <t>2-s2.0-105021747327</t>
  </si>
  <si>
    <t>Javed, S.</t>
  </si>
  <si>
    <t>University of Derby, Derby, Derbyshire, United Kingdom</t>
  </si>
  <si>
    <t>Sujaan: a social enterprise of socio-economically disadvantaged women in rural Sindh, Pakistan</t>
  </si>
  <si>
    <t>Timsal, A.</t>
  </si>
  <si>
    <t>Hoyle, M.</t>
  </si>
  <si>
    <t>2-s2.0-105021617616</t>
  </si>
  <si>
    <t>Jose, J.</t>
  </si>
  <si>
    <t>Synthesis and Future Directions on Circular Economy</t>
  </si>
  <si>
    <t>Ghosh, N.</t>
  </si>
  <si>
    <t>2-s2.0-105021535023</t>
  </si>
  <si>
    <t>Sethy, S.K.</t>
  </si>
  <si>
    <t>Department of Economics, Rajendra University, Balangir, OR, India</t>
  </si>
  <si>
    <t>Does Financial Inclusion Influence Human Development? An Empirical Evidence from South Asia</t>
  </si>
  <si>
    <t>Moharaj, P.</t>
  </si>
  <si>
    <t>School of Law, Dayananda Sagar University, Bengaluru, KA, India</t>
  </si>
  <si>
    <t>2-s2.0-105021523442</t>
  </si>
  <si>
    <t>Himakumari, V.</t>
  </si>
  <si>
    <t>Karunya Institute of Technology and Sciences, Coimbatore, TN, India</t>
  </si>
  <si>
    <t>Perceived Benefits And Challenges Of Sustainable Finance Adoption: A Study Of Msmes In Chennai</t>
  </si>
  <si>
    <t>Rani, K.M.</t>
  </si>
  <si>
    <t>2-s2.0-105021510218</t>
  </si>
  <si>
    <t>Hossain, S.J.B.</t>
  </si>
  <si>
    <t>University of Dhaka, Dhaka, Bangladesh</t>
  </si>
  <si>
    <t>Empowered Wallets, Empowered Voices: the Role of Financial Access in Women’s Decision-Making Autonomy in Bangladesh</t>
  </si>
  <si>
    <t>2-s2.0-105021438249</t>
  </si>
  <si>
    <t>Deciphering Financial Satisfaction: Unravelling Impact of Financial Literacy for Indian IT Sector</t>
  </si>
  <si>
    <t>De, A.</t>
  </si>
  <si>
    <t>2-s2.0-105021427747</t>
  </si>
  <si>
    <t>Department of Gastronomy and Culinary Arts, Alanya Alaaddin Keykubat University, Alanya, Antalya, Turkey</t>
  </si>
  <si>
    <t>The Implications of Generative Artificial Intelligence in Gastronomy and Culinary Arts Education: An Extended TAM Approach</t>
  </si>
  <si>
    <t>Department of Finance-Banking and Insurance, Bursa Uludağ Üniversitesi, Bursa, Bursa, Turkey</t>
  </si>
  <si>
    <t>2-s2.0-105021412418</t>
  </si>
  <si>
    <t>Pratap, S.</t>
  </si>
  <si>
    <t>Vellore Institute of Technology, Vellore, TN, India</t>
  </si>
  <si>
    <t>Coinmeter: a real-time digital asset analysis platform for data-driven investment decisions utilizing advanced visualization technologies</t>
  </si>
  <si>
    <t>Das, R.R.</t>
  </si>
  <si>
    <t>School of Electrical Engineering, Vellore Institute of Technology, Vellore, TN, India</t>
  </si>
  <si>
    <t>2-s2.0-105021384463</t>
  </si>
  <si>
    <t>Pasara, M.T.</t>
  </si>
  <si>
    <t>London School of Economics and Political Science, London, United Kingdom</t>
  </si>
  <si>
    <t>Framework for Harnessing Value from International Remittances to Improve Household Welfare</t>
  </si>
  <si>
    <t>Dambaza, J.</t>
  </si>
  <si>
    <t>North-West University, Potchefstroom, North West, South Africa</t>
  </si>
  <si>
    <t>2-s2.0-105021339631</t>
  </si>
  <si>
    <t>Chen, B.</t>
  </si>
  <si>
    <t>School of Management, Beijing Union University, Beijing, China</t>
  </si>
  <si>
    <t>Digital payments enhance both formal and informal credit access for rural households: evidence from China</t>
  </si>
  <si>
    <t>Xiao, J.</t>
  </si>
  <si>
    <t>China Agricultural University, Beijing, China</t>
  </si>
  <si>
    <t>2-s2.0-105021313791</t>
  </si>
  <si>
    <t>PCM S.D. College for Women, Jalandhar, PB, India</t>
  </si>
  <si>
    <t>Future Vision and Strategies of Financial Literacy in India with Special Reference to RBI’s Initiatives</t>
  </si>
  <si>
    <t>2-s2.0-105021302702</t>
  </si>
  <si>
    <t>Department of Finance, XLRI, Jamshedpur, Jamshedpur, JH, India</t>
  </si>
  <si>
    <t>Relative deprivation and financial literacy in times of economic uncertainty: exploring income satisfaction across demographic groups</t>
  </si>
  <si>
    <t>2-s2.0-105021263085</t>
  </si>
  <si>
    <t>Maharaja Agrasen Institute of Management Studies, New Delhi, DL, India</t>
  </si>
  <si>
    <t>The Interplay of Financial Literacy, Fintech Adoption, Life Satisfaction, and Financial Inclusion among Millennials</t>
  </si>
  <si>
    <t>Institute of Innovation in Technology &amp; Management, New Delhi, India</t>
  </si>
  <si>
    <t>2-s2.0-105021254325</t>
  </si>
  <si>
    <t>Kaur, D.</t>
  </si>
  <si>
    <t>Consumer intentions and digital financial literacy: a new perspective on fintech payment product adoption</t>
  </si>
  <si>
    <t>Khan, M.M.</t>
  </si>
  <si>
    <t>GL Bajaj Institute of Management and Research, Greater Noida, UP, India</t>
  </si>
  <si>
    <t>2-s2.0-105021233752</t>
  </si>
  <si>
    <t>Vo, D.H.</t>
  </si>
  <si>
    <t>Economics &amp; Resources, Đại học Mở Thành phố Hồ Chí Minh, Ho Chi Minh City, Viet Nam</t>
  </si>
  <si>
    <t>Does Financial Literacy Improve Life Satisfaction? Robust Evidence From Several Approaches</t>
  </si>
  <si>
    <t>2-s2.0-105021117413</t>
  </si>
  <si>
    <t>Sheedy, E.</t>
  </si>
  <si>
    <t>Macquarie Business School, North Ryde, NSW, Australia</t>
  </si>
  <si>
    <t>Rethinking home ownership: attitudes, intentions, and trade-offs</t>
  </si>
  <si>
    <t>2-s2.0-105020983870</t>
  </si>
  <si>
    <t>The Impact and Mechanism of Reading Initiative on College Students’ Career Adaptability and Future Commitment</t>
  </si>
  <si>
    <t>Niu, Y.</t>
  </si>
  <si>
    <t>2-s2.0-105020973461</t>
  </si>
  <si>
    <t>Tian, X.</t>
  </si>
  <si>
    <t>A Study on the Impact of Financial Knowledge on College Students’ Financial Attitudes: A Mediation Model</t>
  </si>
  <si>
    <t>14</t>
  </si>
  <si>
    <t>University of Melbourne, Melbourne, VIC, Australia</t>
  </si>
  <si>
    <t>2-s2.0-105020956128</t>
  </si>
  <si>
    <t>Ni, H.</t>
  </si>
  <si>
    <t>The Influence of Advanced Mathematics Courses on the Rationality of College Students’ Financial Behavior</t>
  </si>
  <si>
    <t>Leeds University Business School, Leeds, West Yorkshire, United Kingdom</t>
  </si>
  <si>
    <t>2-s2.0-105020949884</t>
  </si>
  <si>
    <t>Zhang, P.</t>
  </si>
  <si>
    <t>The Childhood Socioeconomic Status and Early Adulthood’s Consumer Credit Attitudes in China: The Moderating Role of Financial Literacy</t>
  </si>
  <si>
    <t>Zhao, W.</t>
  </si>
  <si>
    <t>College of Management Science, Chengdu University of Technology, Chengdu, China</t>
  </si>
  <si>
    <t>The University of Queensland Business School, Brisbane, QLD, Australia</t>
  </si>
  <si>
    <t>2-s2.0-105020924417</t>
  </si>
  <si>
    <t>How Does Financial Literacy Affect College Students’ Conspicuous Consumption: The Moderating Role of Childhood Socioeconomic Status</t>
  </si>
  <si>
    <t>2-s2.0-105020924305</t>
  </si>
  <si>
    <t>Imami, D.</t>
  </si>
  <si>
    <t>Agricultural University of Tirana, Tirana, Tirana, Albania</t>
  </si>
  <si>
    <t>Treatment Effect Heterogeneity of Farmers Participating in Cooperatives</t>
  </si>
  <si>
    <t>Xhoxhi, O.</t>
  </si>
  <si>
    <t>CERGE-EI Center for Economic Research and Graduate Education - Economics Institute, Prague, Czech Republic</t>
  </si>
  <si>
    <t>Babayan, D.</t>
  </si>
  <si>
    <t>Centre for Agricultural Research and Certification (SNCO), Merdzavan, Armenia</t>
  </si>
  <si>
    <t>Herzfeld, T.</t>
  </si>
  <si>
    <t>Leibniz-Institut für Agrarentwicklung in Transformationsökonomien, Halle, Sachsen-Anhalt, Germany</t>
  </si>
  <si>
    <t>Rakhmetov, R.</t>
  </si>
  <si>
    <t>Martin-Luther-Universität Halle-Wittenberg, Halle, Sachsen-Anhalt, Germany</t>
  </si>
  <si>
    <t>2-s2.0-105020891277</t>
  </si>
  <si>
    <t>Bhardwaj, D.</t>
  </si>
  <si>
    <t>Indian Institute of Technology Guwahati, Guwahati, AS, India</t>
  </si>
  <si>
    <t>Design for Financial Independence in the Rural Sector for the Sustainable Development of Crafts and Craftsperson</t>
  </si>
  <si>
    <t>2-s2.0-105020819210</t>
  </si>
  <si>
    <t>Zentai, P.</t>
  </si>
  <si>
    <t>Debreceni Egyetem, Debrecen, Hajdu-Bihar, Hungary</t>
  </si>
  <si>
    <t>The role of financial self-efficacy in shaping financial behavior in Hungary; A pénzügyi énhatékonyság szerepe a pénzügyi viselkedés alakításában</t>
  </si>
  <si>
    <t>Kovács, J.</t>
  </si>
  <si>
    <t>2-s2.0-105020811595</t>
  </si>
  <si>
    <t>Chaurasiya, J.K.</t>
  </si>
  <si>
    <t>Department of Economics, Banaras Hindu University, Varanasi, UP, India</t>
  </si>
  <si>
    <t>Do financial inclusion and institutional quality impact stock market development? Evidence from BRICS</t>
  </si>
  <si>
    <t>Singh, B.P.</t>
  </si>
  <si>
    <t>Economics Section, Banaras Hindu University, Varanasi, UP, India</t>
  </si>
  <si>
    <t>2-s2.0-105020810557</t>
  </si>
  <si>
    <t>Samreth, S.</t>
  </si>
  <si>
    <t>Graduate School of Humanities and Social Sciences, Saitama University, Saitama, Saitama, Japan</t>
  </si>
  <si>
    <t>Financial Literacy Among Microfinance Borrowers: Its Importance and Determinants From a Household Survey in Cambodia</t>
  </si>
  <si>
    <t>Aiba, D.</t>
  </si>
  <si>
    <t>Phal, V.</t>
  </si>
  <si>
    <t>National Bank of Cambodia, Phnom Penh, Cambodia</t>
  </si>
  <si>
    <t>2-s2.0-105020807669</t>
  </si>
  <si>
    <t>Siebert, J.</t>
  </si>
  <si>
    <t>Department Business &amp; Management, MCI - The Entrepreneurial School, Innsbruck, Tyrol, Austria</t>
  </si>
  <si>
    <t>Deciding for a secure tomorrow: Proactive decision-making and retirement financial planning behavior</t>
  </si>
  <si>
    <t>Siebert, J.U.</t>
  </si>
  <si>
    <t>Innovation Management and Media, Bauhaus-Universität Weimar, Weimar, Thuringen, Germany</t>
  </si>
  <si>
    <t>2-s2.0-105020767876</t>
  </si>
  <si>
    <t>Namuwonge, F.</t>
  </si>
  <si>
    <t>Beyond the Cycle: Investigating the Relationship Between Menstrual Hygiene Factors, Family Economic Stability, and Depression Among Adolescent Girls in Uganda—A 24 Month Mixed-Effects Regression Analysis of the Suubi4Her Trial</t>
  </si>
  <si>
    <t>Namatovu, P.</t>
  </si>
  <si>
    <t>Office of the Provost, Washington University in St. Louis, St. Louis, MO, United States</t>
  </si>
  <si>
    <t>2-s2.0-105020766356</t>
  </si>
  <si>
    <t>Nababan, L.</t>
  </si>
  <si>
    <t>Institut Teknologi dan Bisnis Tuban, Tuban, Indonesia</t>
  </si>
  <si>
    <t>Do Young Students Save Well? Evidence from an Indonesian College</t>
  </si>
  <si>
    <t>Lee, J.K.</t>
  </si>
  <si>
    <t>Soegijapranata Catholic University, Semarang, Central Java, Indonesia</t>
  </si>
  <si>
    <t>2-s2.0-105020726980</t>
  </si>
  <si>
    <t>Antony, J.</t>
  </si>
  <si>
    <t>Assumption College (Autonomous), Kerala, India</t>
  </si>
  <si>
    <t>Effects of Self-Esteem on Financial Behavior Through Self-Regulation and Anxiety: Evidence from Millennials in India</t>
  </si>
  <si>
    <t>Job, B.M.</t>
  </si>
  <si>
    <t>St. Berchmans College, Kottayam, KL, India</t>
  </si>
  <si>
    <t>Terrence, B.</t>
  </si>
  <si>
    <t>University of Kerala, Thiruvananthapuram, KL, India</t>
  </si>
  <si>
    <t>2-s2.0-105020722736</t>
  </si>
  <si>
    <t>Buchtová, B.</t>
  </si>
  <si>
    <t>Masaryk University, Brno, Czech Republic</t>
  </si>
  <si>
    <t>Understanding Financial Well-Being in the Czech Republic: The Role of Financial Knowledge, Attitudes, Behavior and Experience</t>
  </si>
  <si>
    <t>Dare, S.E.</t>
  </si>
  <si>
    <t>Centrale Bank van Curaçao en Sint Maarten, Sint Maarten, Curaçao</t>
  </si>
  <si>
    <t>2-s2.0-105020696835</t>
  </si>
  <si>
    <t>Dubey, A.K.</t>
  </si>
  <si>
    <t>Department of Development Studies, Central University of South Bihar, Gaya, BR, India</t>
  </si>
  <si>
    <t>GEO-SPATIAL APPROACH FOR EVALUATING AND MITIGATING FLOOD VULNERABILITY IN BIRAUL SUB-DIVISION OF DARBHANGA DISTRICT, BIHAR</t>
  </si>
  <si>
    <t>Anjum, M.</t>
  </si>
  <si>
    <t>Department of Geography, University of Allahabad, Prayagraj, UP, India</t>
  </si>
  <si>
    <t>Department of Geography, Central University of South Bihar, Gaya, BR, India</t>
  </si>
  <si>
    <t>2-s2.0-105020690323</t>
  </si>
  <si>
    <t>Zhou, L.</t>
  </si>
  <si>
    <t>Digital financial literacy and quality of life: the moderating role of smartphone addiction and financial stress</t>
  </si>
  <si>
    <t>School of Economics and Management, Zhoukou Normal University, Zhoukou, Henan, China</t>
  </si>
  <si>
    <t>Abbasi, A.Z.</t>
  </si>
  <si>
    <t>School of Education, Guangzhou University, Guangzhou, Guangdong, China</t>
  </si>
  <si>
    <t>ARUCAD Research Centre, Arkin University of Creative Arts and Design, Kyrenia, Turkey</t>
  </si>
  <si>
    <t>2-s2.0-105020650576</t>
  </si>
  <si>
    <t>Do, H.L.</t>
  </si>
  <si>
    <t>Determinants of Vietnamese university students' saving Intention; Факторы, определяющие сберегательное поведение студентов вьетнамских университетов</t>
  </si>
  <si>
    <t>Vu, T.M.P.</t>
  </si>
  <si>
    <t>School of Advanced Education Programs, National Economics University, Hanoi, Viet Nam</t>
  </si>
  <si>
    <t>2-s2.0-105020595565</t>
  </si>
  <si>
    <t>Irfan, I.</t>
  </si>
  <si>
    <t>Faculty of Economics and Business, Universitas Muhammadiyah Sumatera Utara, Medan, North Sumatra, Indonesia</t>
  </si>
  <si>
    <t>Exploring the roles of financial literacy, past behavior, and subjective norms in shaping investment intention: A mediation analysis</t>
  </si>
  <si>
    <t>2-s2.0-105020595531</t>
  </si>
  <si>
    <t>Yasmin, F.</t>
  </si>
  <si>
    <t>Department of Business Administration in Finance &amp; Banking, Bangladesh University of Professionals, Dhaka, Dhaka, Bangladesh</t>
  </si>
  <si>
    <t>How do cognitive biases affect individual investors’ decision-making? A Dhaka Stock Exchange case</t>
  </si>
  <si>
    <t>2-s2.0-105020585678</t>
  </si>
  <si>
    <t>Kamuli, S.</t>
  </si>
  <si>
    <t>Faculty of Social Sciences, State University of Gorontalo, Gorontalo, Indonesia</t>
  </si>
  <si>
    <t>Analysing the ineffectiveness of village fund utilisation in improving food security</t>
  </si>
  <si>
    <t>Tamu, Y.</t>
  </si>
  <si>
    <t>Department of Communication Science, Universitas Teknologi Yogyakarta, Yogyakarta, Java, Indonesia</t>
  </si>
  <si>
    <t>Pabbajah, M.</t>
  </si>
  <si>
    <t>Department of Guidence and Counseling, Universitas Gadjah Mada, Yogyakarta, Yogyakarta, Indonesia</t>
  </si>
  <si>
    <t>2-s2.0-105020582154</t>
  </si>
  <si>
    <t>Mustafa, J.A.</t>
  </si>
  <si>
    <t>Financial and Accounting Sciences Department, Middle East University Jordan, Amman, Amman, Jordan</t>
  </si>
  <si>
    <t>Assessing the role of Fintech, technological infrastructure, and macroeconomic stability on per capita spending as a pathway to economic growth in Jordan</t>
  </si>
  <si>
    <t>2-s2.0-105020478884</t>
  </si>
  <si>
    <t>Trinh, K.A.</t>
  </si>
  <si>
    <t>Business Management Department, FPT University, Hanoi, Viet Nam</t>
  </si>
  <si>
    <t>Big Five Personality Traits, Poverty, and Environmental Shocks in Shaping Farmers’ Risk and Time Preferences: Experimental Evidence from Vietnam</t>
  </si>
  <si>
    <t>2-s2.0-105020473126</t>
  </si>
  <si>
    <t>Goyal, P.</t>
  </si>
  <si>
    <t>Unveiling the drivers of fintech adoption and usage: a systematic literature review</t>
  </si>
  <si>
    <t>2-s2.0-105020455144</t>
  </si>
  <si>
    <t>Ruiz-Dotras, E.</t>
  </si>
  <si>
    <t>Economics and Business Studies, Universitat Oberta de Catalunya, Barcelona, Barcelona, Spain</t>
  </si>
  <si>
    <t>EXPLORING GENDER DIFFERENCES IN THE FINANCIAL LITERACY DECISION-MAKING</t>
  </si>
  <si>
    <t>Lladós-Masllorens, J.</t>
  </si>
  <si>
    <t>Department of Banking and Financial Markets, University of Economics in Katowice, Katowice, SL, Poland</t>
  </si>
  <si>
    <t>2-s2.0-105020438556</t>
  </si>
  <si>
    <t>Kyrgyz State University named after I. Arabaev, Bishkek, Bishkek, Kyrgyzstan</t>
  </si>
  <si>
    <t>Exploring the psychological mechanisms behind consumption patterns and their effect on economic expansion</t>
  </si>
  <si>
    <t>2-s2.0-105020432957</t>
  </si>
  <si>
    <t>Mangudhla, T.</t>
  </si>
  <si>
    <t>University of Science and Technology of China, Hefei, Anhui, China</t>
  </si>
  <si>
    <t>FINANCIAL LITERACY AND FINANCIAL WELL-BEING OF RURAL FARMERS: DOES FINANCIAL INCLUSION MATTER?</t>
  </si>
  <si>
    <t>Dodoo, R.N.A.</t>
  </si>
  <si>
    <t>Hohai University, Nanjing, Jiangsu, China</t>
  </si>
  <si>
    <t>Boadi, E.B.</t>
  </si>
  <si>
    <t>University of Memphis, Memphis, TN, United States</t>
  </si>
  <si>
    <t>Mbona, R.M.</t>
  </si>
  <si>
    <t>Jiangsu University, Zhenjiang, Jiangsu, China</t>
  </si>
  <si>
    <t>2-s2.0-105020406910</t>
  </si>
  <si>
    <t>School of Management, Swansea, Wales, United Kingdom</t>
  </si>
  <si>
    <t>Driving Sustainable Agri-food Supply Chains Through Industry 4.0: A Multidisciplinary Collaboration</t>
  </si>
  <si>
    <t>Cotterell, D.</t>
  </si>
  <si>
    <t>School of Economics and Finance, Guizhou University of Commerce, Guiyang, Guizhou, China</t>
  </si>
  <si>
    <t>2-s2.0-105020406715</t>
  </si>
  <si>
    <t>Sudario, M.E.</t>
  </si>
  <si>
    <t>West Visayas State University, Iloilo, Philippines</t>
  </si>
  <si>
    <t>Sustainability Struggles: Challenges Encountered by Small and Micro-entrepreneurs in Rural Philippines</t>
  </si>
  <si>
    <t>2-s2.0-105020385448</t>
  </si>
  <si>
    <t>Meriläinen, K.</t>
  </si>
  <si>
    <t>Master School, KAMK University of Applied Sciences, Kajaani, Finland</t>
  </si>
  <si>
    <t>Battlefield or Coexistence? Customer Knowledge Creation in the Financial Management of a B2B SME</t>
  </si>
  <si>
    <t>2-s2.0-105020315135</t>
  </si>
  <si>
    <t>Myklebust, T.</t>
  </si>
  <si>
    <t>180</t>
  </si>
  <si>
    <t>Universitetet i Oslo, Oslo, Oslo, Norway</t>
  </si>
  <si>
    <t>FINANCIAL LITERACY: STILL A PRIORITY FOR THE WELL-FUNCTIONING OF FINANCIAL MARKETS</t>
  </si>
  <si>
    <t>Mancioppi, F.M.</t>
  </si>
  <si>
    <t>Universita degli Studi Guglielmo Marconi, Rome, Italy</t>
  </si>
  <si>
    <t>2-s2.0-105020291848</t>
  </si>
  <si>
    <t>Monroy, M.A.G.</t>
  </si>
  <si>
    <t>Universidad de Cundinamarca, Fusagasuga, Cundinamarca, Colombia</t>
  </si>
  <si>
    <t>Education While Aging: The Importance of Financial Education at an Old Age</t>
  </si>
  <si>
    <t>Carreño, D.K.L.</t>
  </si>
  <si>
    <t>Faculty of Engineering, Universidad de Cundinamarca, Fusagasuga, Cundinamarca, Colombia</t>
  </si>
  <si>
    <t>Marin, F.G.M.</t>
  </si>
  <si>
    <t>Universidad Distrital Francisco José de Caldas, Bogota, Colombia</t>
  </si>
  <si>
    <t>2-s2.0-105020203223</t>
  </si>
  <si>
    <t>Syarifa, S.</t>
  </si>
  <si>
    <t>Analysis of the Declining Commitment to the Refugee Convention: Reasons from Three Countries</t>
  </si>
  <si>
    <t>2-s2.0-105020174551</t>
  </si>
  <si>
    <t>Agarwal, P.</t>
  </si>
  <si>
    <t>Digitally Inclusive Finance and Financial Behavior of Millennials: An Interplay of Knowledge Skills and Attitude</t>
  </si>
  <si>
    <t>Rahul, A.</t>
  </si>
  <si>
    <t>Department of Operations &amp; Supply Chain, GNIOT Institute of Professional Studies, Greater Noida, India</t>
  </si>
  <si>
    <t>2-s2.0-105020165551</t>
  </si>
  <si>
    <t>Ramya, K.</t>
  </si>
  <si>
    <t>Department of CSE, SRM Institute of Science and Technology Ramapuram Campus, Chennai, TN, India</t>
  </si>
  <si>
    <t>Smart Finance Investment Management and Community Powered by Generative AI</t>
  </si>
  <si>
    <t>Jayannth Venkat, A.</t>
  </si>
  <si>
    <t>Department of CSE, Aditya University, Surampalem, AP, India</t>
  </si>
  <si>
    <t>2-s2.0-105020162538</t>
  </si>
  <si>
    <t>Masnan, F.</t>
  </si>
  <si>
    <t>Universiti Malaysia Perlis, Arau, Perlis, Malaysia</t>
  </si>
  <si>
    <t>The Role of Internet Usage in Shaping the Relationship between Consumer Tendencies and Life Satisfaction among Gen Z in Malaysia</t>
  </si>
  <si>
    <t>Ibrahim, S.B.M.</t>
  </si>
  <si>
    <t>Faculty of Economics and Business, Universiti Malaysia Sarawak, Kota Samarahan, Sarawak, Malaysia</t>
  </si>
  <si>
    <t>2-s2.0-105020153902</t>
  </si>
  <si>
    <t>Hernandez, J.G.V.</t>
  </si>
  <si>
    <t>Green Financial Literacy Interplaying With Green Energy and Sustainable Environmental Development</t>
  </si>
  <si>
    <t>2-s2.0-105020140926</t>
  </si>
  <si>
    <t>Clean Energy Development Affecting Green and Renewable Energy-Related Financial Literacy</t>
  </si>
  <si>
    <t>2-s2.0-105020140021</t>
  </si>
  <si>
    <t>Use of Renewable Energy-Related Financial Literacy in México: A Comprehensive Research Report</t>
  </si>
  <si>
    <t>2-s2.0-105020128763</t>
  </si>
  <si>
    <t>Hussain, S.M.</t>
  </si>
  <si>
    <t>Middle East College, Rusayl, Muscat, Oman</t>
  </si>
  <si>
    <t>The Future of Green Energy: Storage, Materials, Alternative Fuels, and Net-Zero Strategies</t>
  </si>
  <si>
    <t>Rehman, S.U.</t>
  </si>
  <si>
    <t>Kingdom University, Riffa, Bahrain</t>
  </si>
  <si>
    <t>Srivastav, A.</t>
  </si>
  <si>
    <t>2-s2.0-105020069423</t>
  </si>
  <si>
    <t>Gharbi, I.</t>
  </si>
  <si>
    <t>Laboratory LEG, FSEG Sfax - Faculté des Sciences Économiques et de Gestion de Sfax, Sfax, Sfax, Tunisia</t>
  </si>
  <si>
    <t>Towards a Roadmap for Financial Inclusion and the Sustainable Development Goals in Africa: A Bibliometric and Thematic Analysis</t>
  </si>
  <si>
    <t>Ajina, A.</t>
  </si>
  <si>
    <t>Université de Sousse, Sousse, Tunisia</t>
  </si>
  <si>
    <t>2-s2.0-105019960346</t>
  </si>
  <si>
    <t>Flores, Y.</t>
  </si>
  <si>
    <t>Faculty of Economics and International Relations, Universidad Autónoma de Baja California, Mexicali, BCN, Mexico</t>
  </si>
  <si>
    <t>Project Colibrí: University Leadership in the Design and Implementation of Social Entrepreneurship Education Initiatives</t>
  </si>
  <si>
    <t>2-s2.0-105019946154</t>
  </si>
  <si>
    <t>Shkodra, J.</t>
  </si>
  <si>
    <t>Department of Agroeconomy, Universiteti i Prishtinës, Pristina, Pristina, Serbia</t>
  </si>
  <si>
    <t>Impact of Agricultural Loans on Agricultural Productivity in Kosovo</t>
  </si>
  <si>
    <t>2-s2.0-105019945734</t>
  </si>
  <si>
    <t>Abinzano, I.</t>
  </si>
  <si>
    <t>Campus Arrosadia, Universidad Pública de Navarra, Pamplona, Navarre, Spain</t>
  </si>
  <si>
    <t>Service-Learning in Finance: Enhancing Financial Advisory Education through Community-Oriented Learning in Higher Education</t>
  </si>
  <si>
    <t>2-s2.0-105019809438</t>
  </si>
  <si>
    <t>Donis, S.</t>
  </si>
  <si>
    <t>Departamento de Economía y Empresa, Universidad de La Rioja, Logrono, La Rioja, Spain</t>
  </si>
  <si>
    <t>Barriers or Challenges? How European Companies Respond to Barriers to Eco-Innovation</t>
  </si>
  <si>
    <t>2-s2.0-105019655429</t>
  </si>
  <si>
    <t>Ramos, T.B.</t>
  </si>
  <si>
    <t>Universidade Federal do Pampa, Bage, RS, Brazil</t>
  </si>
  <si>
    <t>The origin and intensity of socio-economic deprivation in the light of financial literacy; A origem e a intensidade das privações socioeconômicas à luz da alfabetização financeira</t>
  </si>
  <si>
    <t>Galanos, A.K.</t>
  </si>
  <si>
    <t>School of Management, Universidade Federal do Rio Grande do Sul, Porto Alegre, RS, Brazil</t>
  </si>
  <si>
    <t>Rabelo Dutra, V.R.</t>
  </si>
  <si>
    <t>2-s2.0-105019595894</t>
  </si>
  <si>
    <t>Leong, L.-Y.</t>
  </si>
  <si>
    <t>Universiti Tunku Abdul Rahman, Kajang, Selangor, Malaysia</t>
  </si>
  <si>
    <t>Four decades of IJBM research: thematic evolution and future agenda for digital financial services</t>
  </si>
  <si>
    <t>Hew, T.-S.</t>
  </si>
  <si>
    <t>Ooi, K.-B.</t>
  </si>
  <si>
    <t>Tan, G.W.-H.</t>
  </si>
  <si>
    <t>FORE School of Management, New Delhi, India</t>
  </si>
  <si>
    <t>Koohang, A.</t>
  </si>
  <si>
    <t>2-s2.0-105019593072</t>
  </si>
  <si>
    <t>Jaya, K.R.</t>
  </si>
  <si>
    <t>Faculty of Management and Commerce, PES University, Bengaluru, KA, India</t>
  </si>
  <si>
    <t>An Empirical Study on the Effect of Financial Behaviour, Financial Attitude, and Financial Knowledge on the Financial Literacy of Rural Households in Karnataka</t>
  </si>
  <si>
    <t>Rathod, P.</t>
  </si>
  <si>
    <t>Department of Management Studies, Visvesvaraya Technological University, Belagavi, KA, India</t>
  </si>
  <si>
    <t>2-s2.0-105019506166</t>
  </si>
  <si>
    <t>54</t>
  </si>
  <si>
    <t>Business and Economic Education, Ludwig-Maximilians-Universität München, Munich, Bayern, Germany</t>
  </si>
  <si>
    <t>Conceptualisation and Measurement of Financial Competence: A Holistic Approach and Implications for Financial Education</t>
  </si>
  <si>
    <t>Vocational Education, OTH Amberg-Weiden, Weiden, Germany</t>
  </si>
  <si>
    <t>2-s2.0-105019373544</t>
  </si>
  <si>
    <t>Diaz, R.A.</t>
  </si>
  <si>
    <t>College of Management and Business Technology, Nueva Ecija University of Science and Technology (NEUST), Cabanatuan, Central Luzon, Philippines</t>
  </si>
  <si>
    <t>The nexus of bookkeeping and tax compliance: A knowledge and skills assessment of barangay micro-entrepreneurs</t>
  </si>
  <si>
    <t>2-s2.0-105019372457</t>
  </si>
  <si>
    <t>O, E.</t>
  </si>
  <si>
    <t>90</t>
  </si>
  <si>
    <t>University of Technology Sydney, Sydney, NSW, Australia</t>
  </si>
  <si>
    <t>The Impact of Climate Literacy and Financial Literacy on Consumer Willingness to Decarbonise</t>
  </si>
  <si>
    <t>Camilleri, A.R.</t>
  </si>
  <si>
    <t>2-s2.0-105019328242</t>
  </si>
  <si>
    <t>Ulupui, I.G.K.A.</t>
  </si>
  <si>
    <t>Enhancing MSME performance: the role of FinTech literacy, financial literacy and competitive pressure</t>
  </si>
  <si>
    <t>2-s2.0-105019318473</t>
  </si>
  <si>
    <t>Kavitha, G.</t>
  </si>
  <si>
    <t>Department of Commerce, PSGR Krishnammal College for Women, Coimbatore, TN, India</t>
  </si>
  <si>
    <t>Financial Behavior and Well-Being: A Study on Personal Financial Planning</t>
  </si>
  <si>
    <t>2-s2.0-105019318125</t>
  </si>
  <si>
    <t>Lekha Shree, S.</t>
  </si>
  <si>
    <t>PSGR Krishnammal College for Women, Coimbatore, TN, India</t>
  </si>
  <si>
    <t>Augmenting Customer Gratification in the Education Sector Through AI Personalized Financial Solutions</t>
  </si>
  <si>
    <t>Dhivya Bharathi, K.</t>
  </si>
  <si>
    <t>Amudha, A.</t>
  </si>
  <si>
    <t>Sri Krishna Arts and Science College, Coimbatore, TN, India</t>
  </si>
  <si>
    <t>2-s2.0-105019306234</t>
  </si>
  <si>
    <t>Devika Rani, N.</t>
  </si>
  <si>
    <t>Social Media an Influencing Factor on Investment Decisions of Salaried Gen Millennials</t>
  </si>
  <si>
    <t>2-s2.0-105019303601</t>
  </si>
  <si>
    <t>Horváth, E.A.H.</t>
  </si>
  <si>
    <t>Faculty of Law, University of Győr, Gyor, Slovakia</t>
  </si>
  <si>
    <t>THE BORROWING SYSTEM OF HUNGARIAN LOCAL GOVERNMENTS: LEGAL FRAMEWORK, ECONOMIC IMPACT AND FUTURE PROSPECTS; PÔŽIČKOVÝ SYSTÉM MAĎARSKÝCH MIESTNYCH SAMOSPRÁV: PRÁVNY RÁMEC, EKONOMICKÝ DOSAH A BUDÚCE VYHLIADKY</t>
  </si>
  <si>
    <t>2-s2.0-105019299252</t>
  </si>
  <si>
    <t>Iradianty, A.</t>
  </si>
  <si>
    <t>Financial Technology Adoption by Micro-entrepreneurs: Adding Financial Literacy Skills Will Improve MSME Performance</t>
  </si>
  <si>
    <t>Masyita, D.</t>
  </si>
  <si>
    <t>School of Economics and Business, Telkom University, Bandung, West Java, Indonesia</t>
  </si>
  <si>
    <t>2-s2.0-105019296127</t>
  </si>
  <si>
    <t>Rahayu, N.I.</t>
  </si>
  <si>
    <t>Faculty of Economics and Business, Pekanbaru, Indonesia</t>
  </si>
  <si>
    <t>Trends and Patterns in Financial Behavior Research: A Bibliometric Review</t>
  </si>
  <si>
    <t>Asnawi, M.</t>
  </si>
  <si>
    <t>Faculty of Entrepreneurship and Business, Universiti Malaysia Kelantan, Bachok, Kelantan, Malaysia</t>
  </si>
  <si>
    <t>2-s2.0-105019181692</t>
  </si>
  <si>
    <t>Manipol, V.S.</t>
  </si>
  <si>
    <t>State University of Northern Negros, Sagay City, Negros Occidental, Philippines</t>
  </si>
  <si>
    <t>Unraveling the Nexus: Exploring the Interplay of Financial Literacy, Behavior and Practices</t>
  </si>
  <si>
    <t>2-s2.0-105019068843</t>
  </si>
  <si>
    <t>Li, A.Y.</t>
  </si>
  <si>
    <t>Florida International University, Miami, FL, United States</t>
  </si>
  <si>
    <t>The Financial Needs of Students in Community College Promise Programs</t>
  </si>
  <si>
    <t>Billings, M.S.</t>
  </si>
  <si>
    <t>2-s2.0-105019061384</t>
  </si>
  <si>
    <t>Sumiati</t>
  </si>
  <si>
    <t>Department of Management, Brawijaya University, Malang, East Java, Indonesia</t>
  </si>
  <si>
    <t>Harnessing financial confidence: exploring the interplay of self-efficacy, knowledge, behavior, and risk tolerance in elevating SME success - a study of East Java’s entrepreneurs</t>
  </si>
  <si>
    <t>Nurmasari, N.D.</t>
  </si>
  <si>
    <t>Department of Agribusiness Management, Politeknik Negeri Jember, Jember, East Java, Indonesia</t>
  </si>
  <si>
    <t>Wati, C.R.</t>
  </si>
  <si>
    <t>Entrepreneurship Department, Bina Nusantara University, Jakarta, Indonesia</t>
  </si>
  <si>
    <t>2-s2.0-105019054232</t>
  </si>
  <si>
    <t>Gratia Yollanda Stephanie, M.</t>
  </si>
  <si>
    <t>Center of Excellence Artificial Intelligence for Learning and Optimization, Telkom University, Bandung, West Java, Indonesia</t>
  </si>
  <si>
    <t>Predicting Student Preferences for Digital and Traditional Loans: A Machine Learning Approach</t>
  </si>
  <si>
    <t>Siradj, Y.</t>
  </si>
  <si>
    <t>School of Engineering and Mathematical Sciences, La Trobe University, Melbourne, VIC, Australia</t>
  </si>
  <si>
    <t>Sun Hariyani, Y.</t>
  </si>
  <si>
    <t>Department of Multimedia Engineering, Telkom University, Bandung, West Java, Indonesia</t>
  </si>
  <si>
    <t>2-s2.0-105019043459</t>
  </si>
  <si>
    <t>Islam, M.T.</t>
  </si>
  <si>
    <t>Western Illinois University, Macomb, IL, United States</t>
  </si>
  <si>
    <t>FinGraphRisk: A Graph Neural Network-Based Framework for Sentiment-Driven Financial Risk Assessment</t>
  </si>
  <si>
    <t>Shaker, A.S.M.</t>
  </si>
  <si>
    <t>Trine University, Tempe, AZ, United States</t>
  </si>
  <si>
    <t>Barua, H.</t>
  </si>
  <si>
    <t>Bangladesh University of Professionals, Dhaka, Dhaka, Bangladesh</t>
  </si>
  <si>
    <t>Sayeema, A.</t>
  </si>
  <si>
    <t>Bangladesh University of Business and Technology, Dhaka, Dhaka, Bangladesh</t>
  </si>
  <si>
    <t>Advanced Machine Intelligence Research Lab, Dhaka, Bangladesh</t>
  </si>
  <si>
    <t>2-s2.0-105018994729</t>
  </si>
  <si>
    <t>Starita, M.G.</t>
  </si>
  <si>
    <t>148</t>
  </si>
  <si>
    <t>Department of Management and Quantitative Studies, University of Naples, Naples, United Kingdom</t>
  </si>
  <si>
    <t>Sustainable finance literacy and financial well-being: A literature review</t>
  </si>
  <si>
    <t>2-s2.0-105018967355</t>
  </si>
  <si>
    <t>Corrigendum to “Drivers of sustainable financial consumerism: Exploring the impact of artificial intelligence, finfluencers, financial literacy, and product quality on sustainable development” [Clean. Responsib. Consumpt. 18 (2025) 100306] (Cleaner and Responsible Consumption (2025) 18, (S2666784325000579), (10.1016/j.clrc.2025.100306))</t>
  </si>
  <si>
    <t>2-s2.0-105018952233</t>
  </si>
  <si>
    <t>Retnoningsih, D.</t>
  </si>
  <si>
    <t>Department of Tropical Agriculture and International Cooperation, National Pingtung University of Science and Technology, Pingtung, Pingtung, Taiwan</t>
  </si>
  <si>
    <t>Climate financing for climate change adaptation: the impact of financial literacy on credit and savings behaviour of smallholder farmers in rural Indonesia</t>
  </si>
  <si>
    <t>Chung, R.H.</t>
  </si>
  <si>
    <t>Agriculture Socio-Economic Department, Brawijaya University, Malang, East Java, Indonesia</t>
  </si>
  <si>
    <t>2-s2.0-105018950655</t>
  </si>
  <si>
    <t>Kulkarni, M.S.</t>
  </si>
  <si>
    <t>Symbiosis Centre for Information Technology, Pune, MH, India</t>
  </si>
  <si>
    <t>The role of robo-advisors in behavioural finance, shaping investment decisions</t>
  </si>
  <si>
    <t>2-s2.0-105018852967</t>
  </si>
  <si>
    <t>Dulloo, R.</t>
  </si>
  <si>
    <t>School of Management, Hindustan Institute of Technology and Science, Chennai, TN, India</t>
  </si>
  <si>
    <t>Exploring Consumers’ Intention to Adopt Innovative Banking Technologies: An Analysis of Fintech-Enabled Blockchain Services</t>
  </si>
  <si>
    <t>2-s2.0-105018834374</t>
  </si>
  <si>
    <t>From Basics to Bots: A Review of AI in Financial Literacy from a Bibliometric and Visualisation Perspective</t>
  </si>
  <si>
    <t>Lim, A.-F.</t>
  </si>
  <si>
    <t>Guizhou University of Finance and Economics, Guiyang, Guizhou, China</t>
  </si>
  <si>
    <t>Leong, C.-M.</t>
  </si>
  <si>
    <t>2-s2.0-105018820221</t>
  </si>
  <si>
    <t>de la Puente, M.</t>
  </si>
  <si>
    <t>Department of Political Science and International Relations, Universidad del Norte, Barranquilla, Atlantico, Colombia</t>
  </si>
  <si>
    <t>Coding finance: impact of open-source financial software on stochastic modeling skills among business students</t>
  </si>
  <si>
    <t>Torres, J.</t>
  </si>
  <si>
    <t>Department of Business Management, Universidad de Sucre, Sincelejo, Sucre, Colombia</t>
  </si>
  <si>
    <t>2-s2.0-105018819012</t>
  </si>
  <si>
    <t>Christopher, A.R.</t>
  </si>
  <si>
    <t>Leveraging artificial intelligence to explore gendered patterns in financial literacy among teachers in academia</t>
  </si>
  <si>
    <t>2-s2.0-105018789612</t>
  </si>
  <si>
    <t>Al-Hattami, H.M.</t>
  </si>
  <si>
    <t>Department of Accounting and Finance, A’Sharqiyah University, Ibra, Ash Sharqiyah, Oman</t>
  </si>
  <si>
    <t>Assessing the role of entrepreneurship education in fostering innovation and new venture creation: the moderating role of financial literacy</t>
  </si>
  <si>
    <t>Al-Mukhaini, A.Z.</t>
  </si>
  <si>
    <t>Department of Accounting, Hodeida University, Al Hudaydah, Al Hudaydah, Yemen</t>
  </si>
  <si>
    <t>2-s2.0-105018721067</t>
  </si>
  <si>
    <t>Sonali, S.</t>
  </si>
  <si>
    <t>A helping hand in banking: how off-site customer-to-customer interactions impact the mobile banking usage behaviour and financial well-being</t>
  </si>
  <si>
    <t>2-s2.0-105018703727</t>
  </si>
  <si>
    <t>Mendiola-Contreras, L.</t>
  </si>
  <si>
    <t>Department of Economics and Finance, Universidad ESAN, Lima, Lima, Peru</t>
  </si>
  <si>
    <t>Artificial intelligence as an enabler of financial inclusion and financial education in Indigenous people</t>
  </si>
  <si>
    <t>Horna-Saldaña, C.J.</t>
  </si>
  <si>
    <t>Department of Operations and IT, Universidad ESAN, Lima, Lima, Peru</t>
  </si>
  <si>
    <t>2-s2.0-105018693654</t>
  </si>
  <si>
    <t>Chetioui, Y.</t>
  </si>
  <si>
    <t>School of Business Administration, Al Akhawayn University, Ifrane, Meknes-Tafilalet, Morocco</t>
  </si>
  <si>
    <t>On the link between financial literacy and financial well-being in times of economic stagnation: an integrated framework</t>
  </si>
  <si>
    <t>Lebdaoui, H.</t>
  </si>
  <si>
    <t>Ecole Nationale de Commerce et de Gestion, Université Sidi Mohamed Ben Abdellah, Fez, Fes-Meknes, Morocco</t>
  </si>
  <si>
    <t>Harkat, T.</t>
  </si>
  <si>
    <t>2-s2.0-105018692922</t>
  </si>
  <si>
    <t>Mamani-Benito, O.</t>
  </si>
  <si>
    <t>Faculty of Health Sciences, Universidad Señor de Sipán, Chiclayo, Lambayeque, Peru</t>
  </si>
  <si>
    <t>Financial well-being and financial stress as predictors of overall well-being and life satisfaction among Peruvian workers</t>
  </si>
  <si>
    <t>Cruz-Ordinola, M.C.</t>
  </si>
  <si>
    <t>Facultad de Ciencias Empresariales, Universidad Peruana Unión, Lima, Lima, Peru</t>
  </si>
  <si>
    <t>Olazabal Boggio, R.D.</t>
  </si>
  <si>
    <t>Universidad Ricardo Palma, Lima, Lima, Peru</t>
  </si>
  <si>
    <t>Huayta-Meza, M.</t>
  </si>
  <si>
    <t>Facultad de Ciencias Contables y Administrativas, Universidad Nacional del Altiplano, Puno, Puno, Peru</t>
  </si>
  <si>
    <t>Apaza-Tarqui, E.E.</t>
  </si>
  <si>
    <t>Dirección General de Investigación, Universidad Peruana Unión, Lima, Lima, Peru</t>
  </si>
  <si>
    <t>2-s2.0-105018691926</t>
  </si>
  <si>
    <t>de Clercq, B.</t>
  </si>
  <si>
    <t>Department of Taxation, University of South Africa, Pretoria, Gauteng, South Africa</t>
  </si>
  <si>
    <t>The South African financial education ecosystem</t>
  </si>
  <si>
    <t>2-s2.0-105018683446</t>
  </si>
  <si>
    <t>Valdebenito-Niesel, J.</t>
  </si>
  <si>
    <t>Department of Economic and Administrative Sciences, Universidad Católica de Temuco, Temuco, AR, Chile</t>
  </si>
  <si>
    <t>Mental health and financial behavior: there are a link between these two spheres?</t>
  </si>
  <si>
    <t>2-s2.0-105018676392</t>
  </si>
  <si>
    <t>Bilderback, S.</t>
  </si>
  <si>
    <t>College of Business, Austin Peay State University, Clarksville, TN, United States</t>
  </si>
  <si>
    <t>Training for economic freedom: an ethical systems approach to AI-driven workforce development</t>
  </si>
  <si>
    <t>2-s2.0-105018612996</t>
  </si>
  <si>
    <t>Mustonen, J.</t>
  </si>
  <si>
    <t>School of Accounting and Finance, Vaasan Yliopisto, Vaasa, Ostrobothnia, Finland</t>
  </si>
  <si>
    <t>The role of financial literacy in payment defaults</t>
  </si>
  <si>
    <t>Buturak, G.</t>
  </si>
  <si>
    <t>Mälardalen University, Vasteras, Västmanland, Sweden</t>
  </si>
  <si>
    <t>Ruuskanen, O.-P.</t>
  </si>
  <si>
    <t>Pellervon taloudellinen tutkimuslaitos, Helsinki, Finland</t>
  </si>
  <si>
    <t>2-s2.0-105018588755</t>
  </si>
  <si>
    <t>Minchan-Wolstrohn, M.</t>
  </si>
  <si>
    <t>Universidad del Pacífico, Lima, Lima, Peru</t>
  </si>
  <si>
    <t>Banking without borders: What drives neobank use in Peru</t>
  </si>
  <si>
    <t>2-s2.0-105018508333</t>
  </si>
  <si>
    <t>Boikos, S.</t>
  </si>
  <si>
    <t>Department of Economics, University of Macedonia, Thessaloniki, Central Macedonia, Greece</t>
  </si>
  <si>
    <t>Financial Literacy, Financial Development and Economic Growth</t>
  </si>
  <si>
    <t>Panagiotidis, T.</t>
  </si>
  <si>
    <t>2-s2.0-105018479949</t>
  </si>
  <si>
    <t>Arzabal, N.G.</t>
  </si>
  <si>
    <t>Financial Education with a Gender Perspective in Baja California during COVID-19; Educación financiera con perspectiva de género en Baja California durante el covid-19</t>
  </si>
  <si>
    <t>García, A.V.</t>
  </si>
  <si>
    <t>CETYS Universidad, Mexicali, BCN, Mexico</t>
  </si>
  <si>
    <t>2-s2.0-105018470189</t>
  </si>
  <si>
    <t>Bunda Mulia University, North Jakarta, Jakarta, Indonesia</t>
  </si>
  <si>
    <t>Determinants of Indonesian Tourism Commercial Acceptance in AI Ad Conversion</t>
  </si>
  <si>
    <t>Pardede, R.</t>
  </si>
  <si>
    <t>Department of Management, Bunda Mulia University, North Jakarta, Jakarta, Indonesia</t>
  </si>
  <si>
    <t>Nan, G.</t>
  </si>
  <si>
    <t>Dewantara, Y.F.</t>
  </si>
  <si>
    <t>Geng, B.</t>
  </si>
  <si>
    <t>College of Humanity &amp; Law, Huazhong Agricultural University, Wuhan, Hubei, China</t>
  </si>
  <si>
    <t>2-s2.0-105018455839</t>
  </si>
  <si>
    <t>Siswanto, G.K.</t>
  </si>
  <si>
    <t>Department of Information Systems, Bina Nusantara University, Jakarta, Indonesia</t>
  </si>
  <si>
    <t>Impact of Mobile Banking on Consumptive Behavior Among Generation Z in Jakarta Using PLS-SEM Analysis</t>
  </si>
  <si>
    <t>Cassandra, C.</t>
  </si>
  <si>
    <t>2-s2.0-105018441875</t>
  </si>
  <si>
    <t>Silinskas, G.</t>
  </si>
  <si>
    <t>Department of Psychology, University of Jyväskylä, Jyvaskyla, Central Finland, Finland</t>
  </si>
  <si>
    <t>ICT engagement and other factors associated with adolescents' financial literacy: evidence from PISA</t>
  </si>
  <si>
    <t>Laine, K.</t>
  </si>
  <si>
    <t>University of Jyväskylä, Jyvaskyla, Central Finland, Finland</t>
  </si>
  <si>
    <t>Ahonen, A.K.</t>
  </si>
  <si>
    <t>2-s2.0-105018404181</t>
  </si>
  <si>
    <t>Wilska, T.-A.</t>
  </si>
  <si>
    <t>Towards the digital future of AI generations: a conclusion</t>
  </si>
  <si>
    <t>2-s2.0-105018341255</t>
  </si>
  <si>
    <t>Jia, L.</t>
  </si>
  <si>
    <t>School of Economics, Sichuan University, Chengdu, Sichuan, China</t>
  </si>
  <si>
    <t>Women’s Bargaining Power and Household Stock Investment</t>
  </si>
  <si>
    <t>Lei, W.</t>
  </si>
  <si>
    <t>Department of Social Sciences, Wageningen University &amp; Research, Wageningen, Gelderland, Netherlands</t>
  </si>
  <si>
    <t>2-s2.0-105018328811</t>
  </si>
  <si>
    <t>Geraldes, H.S.A.</t>
  </si>
  <si>
    <t>Universidade da Beira Interior, Covilha, Castelo Branco, Portugal</t>
  </si>
  <si>
    <t>Financial Well-Being: A Combined Analysis of Objective and Subjective Factors and Institutional Context</t>
  </si>
  <si>
    <t>Gama, A.P.M.</t>
  </si>
  <si>
    <t>327</t>
  </si>
  <si>
    <t>Portugal, Iscte – Instituto Universitário de Lisboa, Lisbon, Portugal</t>
  </si>
  <si>
    <t>Augusto, M.</t>
  </si>
  <si>
    <t>Centre for Business and Economics Research (CeBER), Coimbra, Portugal</t>
  </si>
  <si>
    <t>2-s2.0-105018304767</t>
  </si>
  <si>
    <t>Kharatmol, K.</t>
  </si>
  <si>
    <t>Department of Computer Engineering, K.C. College of Engineerng &amp; Management Studies &amp; Research, Thane, MH, India</t>
  </si>
  <si>
    <t>AI - Driven Finance Advisor for Personalized Investment Strategies</t>
  </si>
  <si>
    <t>2-s2.0-105018297353</t>
  </si>
  <si>
    <t>Mishra, R.</t>
  </si>
  <si>
    <t>Dept. of Inft Engineering, Vivekanand Education Society's Institute of Technology, Mumbai, MH, India</t>
  </si>
  <si>
    <t>InvestED: A Smart Financial Education Platform Using LSTM &amp; Game Mechanics</t>
  </si>
  <si>
    <t>2-s2.0-105018267876</t>
  </si>
  <si>
    <t>Lee, H.</t>
  </si>
  <si>
    <t>Populations, University of Michigan, Ann Arbor, Ann Arbor, MI, United States</t>
  </si>
  <si>
    <t>Exploration of Nakivale Refugees’ and Stakeholders’ Perceptions and Priorities of Male Engagement in Pregnancy, Childbirth, Postpartum, and Family Planning: A Qualitative Study</t>
  </si>
  <si>
    <t>Asiimire, D.</t>
  </si>
  <si>
    <t>Department of Economics, Bishop Stuart University, Mbarara, Uganda</t>
  </si>
  <si>
    <t>Atwiine, J.</t>
  </si>
  <si>
    <t>Department of Business, Bishop Stuart University, Mbarara, Uganda</t>
  </si>
  <si>
    <t>Namanya, B.</t>
  </si>
  <si>
    <t>School of Nursing and Midwifery, University of Rwanda, Butare, Rwanda</t>
  </si>
  <si>
    <t>Nsengiyumva, R.</t>
  </si>
  <si>
    <t>Department of Health Behavior and Biological Sciences, University of Michigan, Ann Arbor, Ann Arbor, MI, United States</t>
  </si>
  <si>
    <t>Darbes, L.</t>
  </si>
  <si>
    <t>Department of Humanities, Bishop Stuart University, Mbarara, Uganda</t>
  </si>
  <si>
    <t>2-s2.0-105018267384</t>
  </si>
  <si>
    <t>Gull, S.</t>
  </si>
  <si>
    <t>Università degli Studi di Udine, Udine, UD, Italy</t>
  </si>
  <si>
    <t>Mapping the landscape of digital financial literacy through education programmes A systematic literature review</t>
  </si>
  <si>
    <t>2-s2.0-105018222302</t>
  </si>
  <si>
    <t>Poddar, M.P.</t>
  </si>
  <si>
    <t>Department of Economics, The University of Burdwan, Bardhaman, WB, India</t>
  </si>
  <si>
    <t>Diversion of loan use: evidence from rural West Bengal, India</t>
  </si>
  <si>
    <t>Banerjee, T.</t>
  </si>
  <si>
    <t>Department of Economics, Jadavpur University, Kolkata, WB, India</t>
  </si>
  <si>
    <t>2-s2.0-105018221850</t>
  </si>
  <si>
    <t>Inusah, F.</t>
  </si>
  <si>
    <t>Department of Mathematics and ICT Education, University for Development Studies Ghana, Tamale, Northern Region, Ghana</t>
  </si>
  <si>
    <t>Leveraging Technology for Financial Education and Empowerment in Africa</t>
  </si>
  <si>
    <t>Iddrisu, I.</t>
  </si>
  <si>
    <t>School of Business, University for Development Studies Ghana, Tamale, Northern Region, Ghana</t>
  </si>
  <si>
    <t>Salifu, M.</t>
  </si>
  <si>
    <t>School of Economics, University for Development Studies Ghana, Tamale, Northern Region, Ghana</t>
  </si>
  <si>
    <t>2-s2.0-105018178843</t>
  </si>
  <si>
    <t>Department of Banking and Finance, Islamic University College, Accra, Ghana</t>
  </si>
  <si>
    <t>Emerging FinTech Savings and Investment Platforms in the African Financial Landscape</t>
  </si>
  <si>
    <t>Alhassan, F.</t>
  </si>
  <si>
    <t>GCB Bank PLC, Accra, Ghana</t>
  </si>
  <si>
    <t>Yakubu, I.N.</t>
  </si>
  <si>
    <t>Nsor-Ambala, R.</t>
  </si>
  <si>
    <t>Bank of Ghana, Accra, Greater Accra Region, Ghana</t>
  </si>
  <si>
    <t>2-s2.0-105018155603</t>
  </si>
  <si>
    <t>Lai, K.P.Y.</t>
  </si>
  <si>
    <t>Department of Geography, Durham University, Durham, County Durham, United Kingdom</t>
  </si>
  <si>
    <t>FinTech: Making finance fun</t>
  </si>
  <si>
    <t>2-s2.0-105018127663</t>
  </si>
  <si>
    <t>Keerthikumara, S.M.</t>
  </si>
  <si>
    <t>Landholding size, indebtedness, and crop insurance in India: A macro-level quantitative assessment</t>
  </si>
  <si>
    <t>Saikia, B.</t>
  </si>
  <si>
    <t>Centre for Economic Studies and Policy, Institute for Social and Economic Change India, Bengaluru, KA, India</t>
  </si>
  <si>
    <t>Hiremath, C.</t>
  </si>
  <si>
    <t>School of Commerce and Management, Garden City University, Bengaluru, KA, India</t>
  </si>
  <si>
    <t>2-s2.0-105018127052</t>
  </si>
  <si>
    <t>Agrawal, S.S.</t>
  </si>
  <si>
    <t>Investigations on Improvement of Digital Financial Literacy on MSMEs: A Post-COVID-19 Analysis</t>
  </si>
  <si>
    <t>2-s2.0-105018120933</t>
  </si>
  <si>
    <t>Fu, R.</t>
  </si>
  <si>
    <t>Asian Institute of Digital Financial Technology, National University of Singapore, Singapore City, Singapore</t>
  </si>
  <si>
    <t>Enhancing Financial Education with AI-Driven Learning and Simulations</t>
  </si>
  <si>
    <t>Duan, Y.</t>
  </si>
  <si>
    <t>Department of Information Systems and Analytics, National University of Singapore, Singapore City, Singapore</t>
  </si>
  <si>
    <t>2-s2.0-105018061355</t>
  </si>
  <si>
    <t>External Financial Knowledge Fusion for Accurate Financial Sentiment Analysis</t>
  </si>
  <si>
    <t>School of Computer Science, Inner Mongolia University China, Hohhot, Nei Mongol, China</t>
  </si>
  <si>
    <t>2-s2.0-105018058148</t>
  </si>
  <si>
    <t>Rokhlinasari, S.</t>
  </si>
  <si>
    <t>Faculty of Islamic Economics and Business, Universitas Islam Negeri Siber Syekh Nurjati Cirebon, Cirebon, West Java, Indonesia</t>
  </si>
  <si>
    <t>Ethical finance and MSME resilience: Shariah banking contribution to Indonesia’s economic growth</t>
  </si>
  <si>
    <t>Widagdo, R.</t>
  </si>
  <si>
    <t>Department of Accountancy Shariah, Universitas Islam Negeri Siber Syekh Nurjati Cirebon, Cirebon, West Java, Indonesia</t>
  </si>
  <si>
    <t>Irwandi, S.A.</t>
  </si>
  <si>
    <t>Department of Accounting, University of Hayam Wuruk Perbanas, Surabaya, Indonesia</t>
  </si>
  <si>
    <t>2-s2.0-105018046484</t>
  </si>
  <si>
    <t>Chiu, C.-H.</t>
  </si>
  <si>
    <t>School of Big Data Management, Soochow University, Taipei, Taipei, Taiwan</t>
  </si>
  <si>
    <t>The Impact of Gamified Learning on Financial Literacy and Behavioral Change</t>
  </si>
  <si>
    <t>2-s2.0-105018027176</t>
  </si>
  <si>
    <t>Salleh, M.Z.M.</t>
  </si>
  <si>
    <t>Financial Planning Literacy Among Government Employees on Retirement</t>
  </si>
  <si>
    <t>2-s2.0-105018018232</t>
  </si>
  <si>
    <t>Baronio, A.</t>
  </si>
  <si>
    <t>Decanato de Administración y Management, Universidad Siglo 21, Cordoba, Cordoba, Argentina</t>
  </si>
  <si>
    <t>Integrating Sustainability into Financial Models: Reflections from Professional and Academic Experience; Integrando la Sustentabilidad en los Modelos Financieros: Reflexiones desde la Experiencia Profesional y Académica</t>
  </si>
  <si>
    <t>2-s2.0-105018003366</t>
  </si>
  <si>
    <t>Financial Planning Among University Students: The Untold Story</t>
  </si>
  <si>
    <t>2-s2.0-105018002940</t>
  </si>
  <si>
    <t>Oyedokun, G.E.</t>
  </si>
  <si>
    <t>Department of Management and Accounting, Lead City University, Ibadan, Oyo, Nigeria</t>
  </si>
  <si>
    <t>Effect of Microfinance Bank Branches as Financial Inclusion indicator on Performance of Micro, Small and Medium Enterprises in Nigeria</t>
  </si>
  <si>
    <t>2-s2.0-105018000969</t>
  </si>
  <si>
    <t>Olgić Draženović, B.O.</t>
  </si>
  <si>
    <t>Faculty of Economics and Business, University of Rijeka, Rijeka, Primorje-Gorski Kotar, Croatia</t>
  </si>
  <si>
    <t>Enhancing Voluntary Saving for Retirement: A Literature Review</t>
  </si>
  <si>
    <t>2-s2.0-105017997483</t>
  </si>
  <si>
    <t>Dombrovskaya, A.</t>
  </si>
  <si>
    <t>Russian Regional Features of Citizens’ Financial Literacy and Its Digital Infrastructure</t>
  </si>
  <si>
    <t>2-s2.0-105017911638</t>
  </si>
  <si>
    <t>Setiawati, R.</t>
  </si>
  <si>
    <t>Department of Management, Universitas Jambi, Jambi, Jambi, Indonesia</t>
  </si>
  <si>
    <t>Islamic Financial Literacy among Indonesian Students: An Analysis of Knowledge, Attitudes, and Behavior</t>
  </si>
  <si>
    <t>2-s2.0-105017905411</t>
  </si>
  <si>
    <t>Sabri, M.F.</t>
  </si>
  <si>
    <t>Department of Resource Management and Consumer Studies, Universiti Putra Malaysia, Serdang, Selangor, Malaysia</t>
  </si>
  <si>
    <t>Factors influencing Fintech adoption among Malaysian consumers: the moderating role of Fintech literacy</t>
  </si>
  <si>
    <t>Law, S.H.</t>
  </si>
  <si>
    <t>Division of Economics, Universiti Putra Malaysia, Serdang, Selangor, Malaysia</t>
  </si>
  <si>
    <t>Fei, C.K.</t>
  </si>
  <si>
    <t>Malaysian Financial Planning Council, Kuala Lumpur, Malaysia</t>
  </si>
  <si>
    <t>2-s2.0-105017880971</t>
  </si>
  <si>
    <t>FINTECH INTEGRATION IN THE FINANCIAL MANAGEMENT OF ISLAMIC SOCIAL ENTERPRISES</t>
  </si>
  <si>
    <t>Kamaruddin, M.I.H.</t>
  </si>
  <si>
    <t>Auzair, S.M.</t>
  </si>
  <si>
    <t>2-s2.0-105017871805</t>
  </si>
  <si>
    <t>Aswathy, K.M.</t>
  </si>
  <si>
    <t>WOMEN FINTECH ADOPTION-A BASE TAM FRAMEWORK</t>
  </si>
  <si>
    <t>Aruna, K.</t>
  </si>
  <si>
    <t>2-s2.0-105017871373</t>
  </si>
  <si>
    <t>Riha Parvin, S.M.</t>
  </si>
  <si>
    <t>Yenepoya Research Centre, Mangalore, KA, India</t>
  </si>
  <si>
    <t>Bibliometric Analysis of Stock Market Participation: Exploring the Influential Research Constituents and Themes</t>
  </si>
  <si>
    <t>SDM Institute for Management Development, Mysore, KA, India</t>
  </si>
  <si>
    <t>2-s2.0-105017843995</t>
  </si>
  <si>
    <t>Huţul, T.-D.</t>
  </si>
  <si>
    <t>Faculty of Psychology and Education Sciences, Universitatea Alexandru Ioan Cuza, Iasi, Iasi, Romania</t>
  </si>
  <si>
    <t>Uncovering the Role of Materialism Values in the Relationship Between Compulsive Buying and Psychological Distress: A Mediation Model in a Romanian Sample of Females</t>
  </si>
  <si>
    <t>2-s2.0-105017823252</t>
  </si>
  <si>
    <t>Silitonga, R.M.</t>
  </si>
  <si>
    <t>Department of Industrial Engineering, Universitas Katolik Indonesia Atma Jaya, Jakarta, Indonesia</t>
  </si>
  <si>
    <t>Neural Network Analysis of Technology Adoption Intentions Among Womenpreneurs in Small and Medium Enterprises †</t>
  </si>
  <si>
    <t>Yee, Y.-M.</t>
  </si>
  <si>
    <t>Department of Industrial and Systems Engineering, Chung Yuan Christian University, Taoyuan, Taiwan</t>
  </si>
  <si>
    <t>2-s2.0-105017766870</t>
  </si>
  <si>
    <t>Navarro-Díaz, A.</t>
  </si>
  <si>
    <t>School of Engineering Sciences, Tecnológico de Monterrey, Monterrey, NLE, Mexico</t>
  </si>
  <si>
    <t>Electric-Vehicle Go-Kart "grand Prix" to Engage Students in STEM Education: Autotronics-Challenge</t>
  </si>
  <si>
    <t>2-s2.0-105017719698</t>
  </si>
  <si>
    <t>Masdupi, E.</t>
  </si>
  <si>
    <t>Financial literacy and sustainability of SMEs: the mediating and moderating effect of entrepreneurial financing choice, risk-taking and social capital</t>
  </si>
  <si>
    <t>Imran, M.</t>
  </si>
  <si>
    <t>2-s2.0-105017660311</t>
  </si>
  <si>
    <t>Khaedri, H.</t>
  </si>
  <si>
    <t>Department of Logistics, German University of Technology in Oman, Muscat, Muscat, Oman</t>
  </si>
  <si>
    <t>Students and Money: The State of Financial Literacy and Money Management Among Omani Students</t>
  </si>
  <si>
    <t>Al Raisi, J.</t>
  </si>
  <si>
    <t>Department of Computer Science, German University of Technology in Oman, Muscat, Muscat, Oman</t>
  </si>
  <si>
    <t>Al Shoukry, M.</t>
  </si>
  <si>
    <t>Department of Applied Geosciences, German University of Technology in Oman, Muscat, Muscat, Oman</t>
  </si>
  <si>
    <t>2-s2.0-105017551623</t>
  </si>
  <si>
    <t>Sayyid, A.</t>
  </si>
  <si>
    <t>212</t>
  </si>
  <si>
    <t>Institute for Innovation and Entrepreneurship, Loughborough University London, London, United Kingdom</t>
  </si>
  <si>
    <t>Central bank digital currencies and institutional systems: design choices based on institutional characteristics</t>
  </si>
  <si>
    <t>Grosman, A.</t>
  </si>
  <si>
    <t>183</t>
  </si>
  <si>
    <t>School of Management and Marketing, Curtin University, Perth, WA, Australia</t>
  </si>
  <si>
    <t>2-s2.0-105017479066</t>
  </si>
  <si>
    <t>Engel, L.</t>
  </si>
  <si>
    <t>College of Rehabilitation Sciences, University of Manitoba, Winnipeg, MB, Canada</t>
  </si>
  <si>
    <t>Promoting financial empowerment after brain injury: Findings from focus groups</t>
  </si>
  <si>
    <t>Adedotun, K.</t>
  </si>
  <si>
    <t>Department of Occupational Therapy, University of Manitoba, Winnipeg, MB, Canada</t>
  </si>
  <si>
    <t>Ewesesan, R.</t>
  </si>
  <si>
    <t>Institute for Work and Health Toronto, Toronto, ON, Canada</t>
  </si>
  <si>
    <t>Arowolo, I.</t>
  </si>
  <si>
    <t>Department of Community Health Sciences, University of Manitoba, Winnipeg, MB, Canada</t>
  </si>
  <si>
    <t>2-s2.0-105017432346</t>
  </si>
  <si>
    <t>Sahu, A.</t>
  </si>
  <si>
    <t>Department of Management Studies, G.H. Raisoni College of Engineering, Nagpur, Nagpur, MH, India</t>
  </si>
  <si>
    <t>Robo-Advisors - A New Frontier in Investment Management: An Individual Investors Perspective</t>
  </si>
  <si>
    <t>Sahu, M.</t>
  </si>
  <si>
    <t>Department of Artificial Intelligence, G.H. Raisoni College of Engineering, Nagpur, Nagpur, MH, India</t>
  </si>
  <si>
    <t>Kodarlikar, S.</t>
  </si>
  <si>
    <t>School of Logistics and Supply Chain Management, Symbiosis Skills and Professional University, Pune, MH, India</t>
  </si>
  <si>
    <t>Pethe, S.</t>
  </si>
  <si>
    <t>Department of Management, Datta Meghe Institute of Management Studies, Nagpur, MH, India</t>
  </si>
  <si>
    <t>2-s2.0-105017414064</t>
  </si>
  <si>
    <t>O’Connor, F.</t>
  </si>
  <si>
    <t>Charles Sturt University, Bathurst, NSW, Australia</t>
  </si>
  <si>
    <t>Financial Literacy and Gambling Behaviour: A Systematic Review</t>
  </si>
  <si>
    <t>2-s2.0-105017398223</t>
  </si>
  <si>
    <t>Berwal, K.</t>
  </si>
  <si>
    <t>New Delhi Institute of Management, New Delhi, India</t>
  </si>
  <si>
    <t>Exploring the Role of Locus of Control in Linking Financial Knowledge and Attitude to Saving Behavior of Working Women in Haryana</t>
  </si>
  <si>
    <t>Bhall, R.</t>
  </si>
  <si>
    <t>2-s2.0-105017358360</t>
  </si>
  <si>
    <t>Damar-Blanken, D.</t>
  </si>
  <si>
    <t>Istanbul Bilgi Üniversitesi, Istanbul, Turkey</t>
  </si>
  <si>
    <t>Introduction</t>
  </si>
  <si>
    <t>Kelly-Louw, M.</t>
  </si>
  <si>
    <t>Department of Commercial Law, University of Cape Town, Cape Town, Western Cape, South Africa</t>
  </si>
  <si>
    <t>2-s2.0-105017355617</t>
  </si>
  <si>
    <t>Farrajota, J.</t>
  </si>
  <si>
    <t>NOVA School of Law – Faculdade de Direito, Universidade NOVA de Lisboa, Lisbon, Lisboa, Portugal</t>
  </si>
  <si>
    <t>Knowledge and competence requirements in the Mortgage Credit Directive: An adequate protection of financially illiterate consumers?</t>
  </si>
  <si>
    <t>2-s2.0-105017345578</t>
  </si>
  <si>
    <t>Buy now, pain later? Over-indebtedness of young individuals*</t>
  </si>
  <si>
    <t>2-s2.0-105017313205</t>
  </si>
  <si>
    <t>Iswari, T.I.</t>
  </si>
  <si>
    <t>Department of Accounting, Universitas Atma Jaya Yogyakarta, Yogyakarta, Indonesia</t>
  </si>
  <si>
    <t>The Role of Gender as Moderating Variable in the Correlation between Saving and Spending Behavior: A Survey on Millennial Workers in Indonesia</t>
  </si>
  <si>
    <t>Budiyono, E.F.C.S.</t>
  </si>
  <si>
    <t>Department of Management, Universitas Atma Jaya Yogyakarta, Yogyakarta, Indonesia</t>
  </si>
  <si>
    <t>2-s2.0-105017297804</t>
  </si>
  <si>
    <t>Julaihi, N.J.F.</t>
  </si>
  <si>
    <t>A Critical Analysis of Financial Inclusivity to Empower Financial Literacy of Sarawakians in Malaysia</t>
  </si>
  <si>
    <t>Banchit, A.</t>
  </si>
  <si>
    <t>2-s2.0-105017279797</t>
  </si>
  <si>
    <t>Cuadra, J.M.</t>
  </si>
  <si>
    <t>Department of General Education, Caraga State University, Butuan, Agusan Del Norte, Philippines</t>
  </si>
  <si>
    <t>Experiencing investment scams in the Philippines: an interpretative phenomenological analysis of victims’ financial decision-making</t>
  </si>
  <si>
    <t>Mandras, Y.S.</t>
  </si>
  <si>
    <t>Caraga State University, Butuan, Agusan Del Norte, Philippines</t>
  </si>
  <si>
    <t>2-s2.0-105017258489</t>
  </si>
  <si>
    <t>Petroccione, G.</t>
  </si>
  <si>
    <t>Department of Human Sciences, Link Campus University, Rome, Italy</t>
  </si>
  <si>
    <t>Digital payment behaviour and financial well-being: implications for international marketing</t>
  </si>
  <si>
    <t>Graziano, E.A.</t>
  </si>
  <si>
    <t>Department of Education, Università degli Studi Roma Tre, Rome, RM, Italy</t>
  </si>
  <si>
    <t>Musella, F.</t>
  </si>
  <si>
    <t>Department of Hotel and Tourism Management, Cyprus University of Technology, Limassol, Cyprus</t>
  </si>
  <si>
    <t>2-s2.0-105017258381</t>
  </si>
  <si>
    <t>Ramba, A.R.</t>
  </si>
  <si>
    <t>The Effect of Digital Financial Literacy, Perceived Enjoyment, Self-Efficacy and Social Influence on Intention to Use QRIS Payment</t>
  </si>
  <si>
    <t>2-s2.0-105017245176</t>
  </si>
  <si>
    <t>Noufé, T.</t>
  </si>
  <si>
    <t>Université de Ouahigouya, Ouahigouya, Yatenga, Burkina Faso</t>
  </si>
  <si>
    <t>The mediating role of access to credit on the agricultural productivity of rural households in Burkina Faso</t>
  </si>
  <si>
    <t>2-s2.0-105017183318</t>
  </si>
  <si>
    <t>Veenstra, J.L.</t>
  </si>
  <si>
    <t>Department of Business Administration, Dordt University, Sioux Center, IA, United States</t>
  </si>
  <si>
    <t>The influence of pastoral involvement in Liberian microfinance</t>
  </si>
  <si>
    <t>2-s2.0-105017176447</t>
  </si>
  <si>
    <t>Andriansyah</t>
  </si>
  <si>
    <t>Digital Financial Literacy and Financial Well-Being Among MSMEs: A Multi-Group Analysis and Implications for Higher Education Finance</t>
  </si>
  <si>
    <t>Sadalia, I.</t>
  </si>
  <si>
    <t>Fachrudin, K.A.</t>
  </si>
  <si>
    <t>2-s2.0-105017170709</t>
  </si>
  <si>
    <t>Asitik, A.J.</t>
  </si>
  <si>
    <t>Department of Marketing and Entrepreneurship, University for Development Studies Ghana, Tamale, Northern Region, Ghana</t>
  </si>
  <si>
    <t>The nexus of VSLA participation and financial inclusion among rural women entrepreneurs in Ghana</t>
  </si>
  <si>
    <t>Nunfam, V.F.</t>
  </si>
  <si>
    <t>Centre for Languages and Liberal Studies, Takoradi Technical University, Takoradi, Ghana</t>
  </si>
  <si>
    <t>Kodom, M.</t>
  </si>
  <si>
    <t>University of Ghana, Accra, Ghana</t>
  </si>
  <si>
    <t>Afrifa-Yamoah, E.</t>
  </si>
  <si>
    <t>School of Sciences, Edith Cowan University, Perth, WA, Australia</t>
  </si>
  <si>
    <t>2-s2.0-105017140737</t>
  </si>
  <si>
    <t>Crypto quest: unveiling the gender gap in Iceland’s cryptocurrency ownership and investment</t>
  </si>
  <si>
    <t>Folwarczny, M.</t>
  </si>
  <si>
    <t>J.E. Cairnes School of Business &amp; Economics, Galway, Connacht, Ireland</t>
  </si>
  <si>
    <t>Sturluson, J.Þ.</t>
  </si>
  <si>
    <t>School of Social Sciences, Reykjavík University, Reykjavik, Iceland</t>
  </si>
  <si>
    <t>Demir, E.</t>
  </si>
  <si>
    <t>Swedish Financial Supervisory Authority, Stockholm, Sweden</t>
  </si>
  <si>
    <t>2-s2.0-105017133729</t>
  </si>
  <si>
    <t>Sabu, A.</t>
  </si>
  <si>
    <t>Department of Economics, Christ University, Bengaluru, KA, India</t>
  </si>
  <si>
    <t>The Impact of International Remittances on Public Debt Sustainability in Kerala: Evidence from the FMOLS Approach</t>
  </si>
  <si>
    <t>Vineeth, V.</t>
  </si>
  <si>
    <t>2-s2.0-105017131956</t>
  </si>
  <si>
    <t>Heke, L.</t>
  </si>
  <si>
    <t>Te Rito Maioha Early Childhood New Zealand, Wellington, New Zealand</t>
  </si>
  <si>
    <t>Teenage Māori mothers’ experiences of support for their holistic wellbeing and success</t>
  </si>
  <si>
    <t>2-s2.0-105017089300</t>
  </si>
  <si>
    <t>Yan, D.</t>
  </si>
  <si>
    <t>Research Institute of Economics and Management, Southwestern University of Finance and Economics, Chengdu, Sichuan, China</t>
  </si>
  <si>
    <t>How Do Banks Protect Customers from Online Fraud? A Study on Social Function</t>
  </si>
  <si>
    <t>Faculty of Arts and Social Sciences, National University of Singapore, Singapore City, Singapore</t>
  </si>
  <si>
    <t>2-s2.0-105017072398</t>
  </si>
  <si>
    <t>Latif, S.</t>
  </si>
  <si>
    <t>Faculty of Business, Curtin University, Malaysia, Miri, Sarawak, Malaysia</t>
  </si>
  <si>
    <t>Embedding financial literacy as an organisational learning capability in SMEs: a development and learning perspective</t>
  </si>
  <si>
    <t>2-s2.0-105017067503</t>
  </si>
  <si>
    <t>89</t>
  </si>
  <si>
    <t>University of Adelaide, School of Psychology, Adelaide, SA, Australia</t>
  </si>
  <si>
    <t>Investigating the Role of Regret, FOMO and Financial Literacy in Cryptocurrency Speculation</t>
  </si>
  <si>
    <t>Delfabbro, P.</t>
  </si>
  <si>
    <t>College of Education, Psychology and Social Work, Adelaide, SA, Australia</t>
  </si>
  <si>
    <t>2-s2.0-105017049125</t>
  </si>
  <si>
    <t>Santini, F.</t>
  </si>
  <si>
    <t>Universidade do Vale do Rio dos Sinos, Sao Leopoldo, RS, Brazil</t>
  </si>
  <si>
    <t>Drivers and outcomes of financial well-being; Fatores determinantes e resultados do bem-estar financeiro</t>
  </si>
  <si>
    <t>Mette, F.</t>
  </si>
  <si>
    <t>Higher School of Advertising and Marketing, Sao Paulo, Brazil</t>
  </si>
  <si>
    <t>Carvalho, B.P.</t>
  </si>
  <si>
    <t>Pontifícia Universidade Católica do Rio Grande do Sul, Porto Alegre, RS, Brazil</t>
  </si>
  <si>
    <t>2-s2.0-105017045166</t>
  </si>
  <si>
    <t>The School of Global Governance, Shanghai University of International Business and Economics, Shanghai, China</t>
  </si>
  <si>
    <t>Destination Financial Stress and Export Performance: Firm-Level Evidence from China</t>
  </si>
  <si>
    <t>Miao, Z.</t>
  </si>
  <si>
    <t>UNESCO Institute for Statistics, Montreal, QC, Canada</t>
  </si>
  <si>
    <t>Tuuli, M.</t>
  </si>
  <si>
    <t>School of International Trade and Economics, Central University of Finance and Economics, Beijing, China</t>
  </si>
  <si>
    <t>2-s2.0-105017032195</t>
  </si>
  <si>
    <t>Quiñones, M.</t>
  </si>
  <si>
    <t>University of Minnesota Twin Cities, Minneapolis, MN, United States</t>
  </si>
  <si>
    <t>Designing Culturally Responsive Financial Education for First-Gen College Students: A Case Study in Partnerships, Praxis, and Possibilities</t>
  </si>
  <si>
    <t>2-s2.0-105017031759</t>
  </si>
  <si>
    <t>Saputri, A.</t>
  </si>
  <si>
    <t>Accounting Education Department, Universitas Negeri Yogyakarta, Yogyakarta, Yogyakarta, Indonesia</t>
  </si>
  <si>
    <t>Embedding MOMA Digital Learning Media in a Game-Based Learning Framework to Enhance Financial Literacy of Vocational Students; Integración de Medios de Aprendizaje Digital MOMA en un Marco de Aprendizaje Basado en Juegos para Mejorar la Alfabetización Financiera de Estudiantes de Formación Profesional</t>
  </si>
  <si>
    <t>2-s2.0-105017019356</t>
  </si>
  <si>
    <t>The digital literacy dilemma: how information overload and negative media amplify economic gloom</t>
  </si>
  <si>
    <t>2-s2.0-105016864209</t>
  </si>
  <si>
    <t>Kanth, D.</t>
  </si>
  <si>
    <t>Department of Humanities and Social Sciences, National Institute of Technology Patna, Patna, BR, India</t>
  </si>
  <si>
    <t>Beyond urban boundaries: understanding financial literacy, financial well-being and financial behaviour of rural women entrepreneurs in India</t>
  </si>
  <si>
    <t>Sinha, A.R.</t>
  </si>
  <si>
    <t>Indian Institute of Management Sambalpur, Sambalpur, OR, India</t>
  </si>
  <si>
    <t>2-s2.0-105016858136</t>
  </si>
  <si>
    <t>Chand, K.L.K.M.P.</t>
  </si>
  <si>
    <t>Department of Electrical and Electronic Engineering, Amrita School of Engineering, Coimbatore, Coimbatore, TN, India</t>
  </si>
  <si>
    <t>AI-Driven Financial Guidance: Bridging the Gender Gap in Economic Empowerment</t>
  </si>
  <si>
    <t>2-s2.0-105016844867</t>
  </si>
  <si>
    <t>Guo, P.</t>
  </si>
  <si>
    <t>School of Economics, Beijing Wuzi University, Beijing, China</t>
  </si>
  <si>
    <t>Rural e-commerce and household agricultural income: evidence from China’s rural e-commerce demonstration county program</t>
  </si>
  <si>
    <t>School of Business, Beijing Technology and Business University, Beijing, Beijing, China</t>
  </si>
  <si>
    <t>2-s2.0-105016835411</t>
  </si>
  <si>
    <t>Rohaeni, N.</t>
  </si>
  <si>
    <t>Faculty of Economics and Business, Universitas Sultan Ageng Tirtayasa, Serang, Banten, Indonesia</t>
  </si>
  <si>
    <t>Digital Financial Literacy and Technology Adoption for Strengthening Financial Inclusion and MSMEs’ Performance in Banten, Indonesia; Alfabetización Financiera Digital y Adopción de Tecnología para Fortalecer la Inclusión Financiera y el Desempeño de las MIPYMEs en Banten, Indonesia</t>
  </si>
  <si>
    <t>Meutia, M.</t>
  </si>
  <si>
    <t>Faculty of Economics and Business, Banten, Indonesia</t>
  </si>
  <si>
    <t>Indriana, I.</t>
  </si>
  <si>
    <t>2-s2.0-105016823614</t>
  </si>
  <si>
    <t>Onto, G.</t>
  </si>
  <si>
    <t>Laboratory for Anthropology of the State, Universidade Federal do Rio de Janeiro, Rio de Janeiro, RJ, Brazil</t>
  </si>
  <si>
    <t>Collaboration as exposure: ethnographic knowledge in economic policy</t>
  </si>
  <si>
    <t>Fernandes, V.</t>
  </si>
  <si>
    <t>Centre for Research in Culture and Economy (NuCEC), Universidade Federal do Rio de Janeiro, Rio de Janeiro, RJ, Brazil</t>
  </si>
  <si>
    <t>2-s2.0-105016810628</t>
  </si>
  <si>
    <t>Pudjiono</t>
  </si>
  <si>
    <t>Doctoral Program in Management Science, Universitas Islam Sultan Agung Semarang, Semarang, Central Java, Indonesia</t>
  </si>
  <si>
    <t>Trustworthy Financial Responsibility Towards Quality Financial Performance; Responsabilidad Financiera Fiable Hacia Un Rendimiento Financiero De Calidad</t>
  </si>
  <si>
    <t>2-s2.0-105016744115</t>
  </si>
  <si>
    <t>Reddy, G.A.</t>
  </si>
  <si>
    <t>School of Management Studies, University of Hyderabad, Hyderabad, TS, India</t>
  </si>
  <si>
    <t>Does insurance literacy shape adolescents’ purchase intention? quasi-experimental evidence from India</t>
  </si>
  <si>
    <t>2-s2.0-105016721449</t>
  </si>
  <si>
    <t>Lara Gómez, G.</t>
  </si>
  <si>
    <t>Universidad Autónoma de Querétaro, Queretaro, QUE, Mexico</t>
  </si>
  <si>
    <t>Financial inclusion and savings and loan cooperatives in Mexico; La inclusión financiera y las cooperativas de ahorro y préstamo en México</t>
  </si>
  <si>
    <t>2-s2.0-105016674428</t>
  </si>
  <si>
    <t>Lui, A.T.</t>
  </si>
  <si>
    <t>Liverpool John Moores University, Liverpool, Merseyside, United Kingdom</t>
  </si>
  <si>
    <t>Improving women’s digital and financial inclusion in Nigeria: a nudging and capacity based human rights framework</t>
  </si>
  <si>
    <t>Ozor, P.</t>
  </si>
  <si>
    <t>Igbinedion University Okada, Benin, Edo, Nigeria</t>
  </si>
  <si>
    <t>Emma-Ebere, O.</t>
  </si>
  <si>
    <t>Federal University of Oye-Ekiti, Oye, Ekiti, Nigeria</t>
  </si>
  <si>
    <t>2-s2.0-105016637643</t>
  </si>
  <si>
    <t>Sarkodie, E.E.</t>
  </si>
  <si>
    <t>Evaluating the impact of microcredit on poverty prevalence in Sub-Saharan Africa</t>
  </si>
  <si>
    <t>2-s2.0-105016501537</t>
  </si>
  <si>
    <t>Annabell, T.</t>
  </si>
  <si>
    <t>Molengraaff Instituut voor Privaatrecht, Utrecht, Netherlands</t>
  </si>
  <si>
    <t>Sponsored by the State: The Private Regulation of Government Influencers</t>
  </si>
  <si>
    <t>Goantă, C.</t>
  </si>
  <si>
    <t>381</t>
  </si>
  <si>
    <t>Department of Law, University of Luxembourg, Esch-sur-Alzette, Luxembourg</t>
  </si>
  <si>
    <t>Luxembourg</t>
  </si>
  <si>
    <t>Kelder, T.</t>
  </si>
  <si>
    <t>Oxford Social Sciences Division, Oxford, Oxfordshire, United Kingdom</t>
  </si>
  <si>
    <t>2-s2.0-105016482524</t>
  </si>
  <si>
    <t>Customer-to-customer (C2C) interactions in Islamic banking: a conceptual framework for service co-creation in financial services</t>
  </si>
  <si>
    <t>Mogaji, E.</t>
  </si>
  <si>
    <t>Keele Business School, Keele, Staffordshire, United Kingdom</t>
  </si>
  <si>
    <t>2-s2.0-105016466021</t>
  </si>
  <si>
    <t>Mahapatra, S.K.</t>
  </si>
  <si>
    <t>Department of Economics, IBS Hyderabad, Hyderabad, TS, India</t>
  </si>
  <si>
    <t>Shaping financial well-being: the dynamic role of socialization and knowledge: a structural equation modeling approach</t>
  </si>
  <si>
    <t>Karmacharya, B.</t>
  </si>
  <si>
    <t>Faculty of Management Studies, Pokhara University, Pokhara, Gandaki Pradesh, Nepal</t>
  </si>
  <si>
    <t>2-s2.0-105016459031</t>
  </si>
  <si>
    <t>Artudean, D.</t>
  </si>
  <si>
    <t>Department of Electrical Machines and Drives, Universitatea Tehnica din Cluj-Napoca, Cluj Napoca, Cluj-Napoca, Romania</t>
  </si>
  <si>
    <t>Economics in Electrical Machine Education: Evaluating Lifecycle Costs</t>
  </si>
  <si>
    <t>2-s2.0-105016408384</t>
  </si>
  <si>
    <t>Oladipo, A.O.</t>
  </si>
  <si>
    <t>Department of Accounting and Finance, Landmark University, Omu Aran, Kwara, Nigeria</t>
  </si>
  <si>
    <t>Does financial inclusion matter for poverty reduction in Nigeria: Evidence from savings and credit mobilization components</t>
  </si>
  <si>
    <t>Ben-Caleb, B.-C.</t>
  </si>
  <si>
    <t>Department of Accounting and Finance, Bowen University, Iwo, Osun, Nigeria</t>
  </si>
  <si>
    <t>Olasupo, S.F.</t>
  </si>
  <si>
    <t>Madugba, J.U.</t>
  </si>
  <si>
    <t>Department of Economics, Landmark University, Omu Aran, Kwara, Nigeria</t>
  </si>
  <si>
    <t>2-s2.0-105016392207</t>
  </si>
  <si>
    <t>Yüksek Usta, S.</t>
  </si>
  <si>
    <t>Early Childhood Education, Süleyman Demirel Üniversitesi, Isparta, Isparta, Turkey</t>
  </si>
  <si>
    <t>How storybooks stimulate preschool children’s awareness of economics</t>
  </si>
  <si>
    <t>2-s2.0-105016222308</t>
  </si>
  <si>
    <t>Shalini, S.</t>
  </si>
  <si>
    <t>Department of Commerce and Management, Amrita Vishwa Vidyapeetham, Mysuru Campus, Mysore, KA, India</t>
  </si>
  <si>
    <t>Data-Driven Exploration of Financial Literacy: A Multifactorial Approach</t>
  </si>
  <si>
    <t>2-s2.0-105016211163</t>
  </si>
  <si>
    <t>Waghode, S.</t>
  </si>
  <si>
    <t>Department of Industrial Design, Karnavati University, Gandhinagar, GJ, India</t>
  </si>
  <si>
    <t>Empowering Young Minds: Engaging Financial Education Through Interactive Games for Indian Schools</t>
  </si>
  <si>
    <t>2-s2.0-105016189327</t>
  </si>
  <si>
    <t>Unveiling saving and credit dynamics: insights from financial diaries and surveys among low-income households in unauthorized colonies in Delhi</t>
  </si>
  <si>
    <t>2-s2.0-105016185887</t>
  </si>
  <si>
    <t>Do, P.H.</t>
  </si>
  <si>
    <t>International School, Vietnam National University, Hanoi, Hanoi, Viet Nam</t>
  </si>
  <si>
    <t>Impacts of Digital Financial Literacy and Usage of Digital Finance on Financial Inclusion in Vietnam</t>
  </si>
  <si>
    <t>2-s2.0-105016157829</t>
  </si>
  <si>
    <t>Zhao, J.</t>
  </si>
  <si>
    <t>Faculty of Business, The University of Queensland, Brisbane, QLD, Australia</t>
  </si>
  <si>
    <t>Investigating the impact of financial inclusion and institutional performance on energy poverty in developing economies</t>
  </si>
  <si>
    <t>2-s2.0-105016154609</t>
  </si>
  <si>
    <t>Trivady, A.</t>
  </si>
  <si>
    <t>Unitedworld Institute of Design, Karnavati University, Gandhinagar, GJ, India</t>
  </si>
  <si>
    <t>Money Matters: Addressing the Challenges Related to Financial Literacy Among College Students in Ahmedabad</t>
  </si>
  <si>
    <t>2-s2.0-105016151757</t>
  </si>
  <si>
    <t>Jin, M.</t>
  </si>
  <si>
    <t>Silver School of Social Work, New York, NY, United States</t>
  </si>
  <si>
    <t>Game-Based Intervention to Improve Child Financial Literacy: A Quasi-Experimental Study</t>
  </si>
  <si>
    <t>Chen, J.-H.</t>
  </si>
  <si>
    <t>Huang, X.</t>
  </si>
  <si>
    <t>2-s2.0-105015890707</t>
  </si>
  <si>
    <t>Ab Hamid, S.N.</t>
  </si>
  <si>
    <t>Understanding personal loan repayment intentions: The role of financial literacy, attitudes, norms, and self-efficacy</t>
  </si>
  <si>
    <t>Kalaiarasi, D.</t>
  </si>
  <si>
    <t>Faculty of Economics and Management &amp; Institute of Islam Hadhari, Universiti Kebangsaan Malaysia, Bangi, Selangor, Malaysia</t>
  </si>
  <si>
    <t>2-s2.0-105015850964</t>
  </si>
  <si>
    <t>Başaran, S.</t>
  </si>
  <si>
    <t>Fakültesi Hemşirelikte Yönetim Anabilim Dalı, Hacettepe Üniversitesi, Ankara, Turkey</t>
  </si>
  <si>
    <t>Where Do Nursing Students Compare to Health Science Undergraduate Students in Financial Literacy?; Hemşirelik Öğrencileri Finansal Okuryazarlıkta Sağlık Alanında Lisans Eğitimi Alan Öğrencilere Göre Nerede?*</t>
  </si>
  <si>
    <t>Yolbaş, E.</t>
  </si>
  <si>
    <t>Hemşirelik Bölümü, Yalova Üniversitesi, Yalova, Yalova, Turkey</t>
  </si>
  <si>
    <t>2-s2.0-105015825186</t>
  </si>
  <si>
    <t>Financial Stress and Resilience: The Case of Youth in Attica, Greece</t>
  </si>
  <si>
    <t>2-s2.0-105015765575</t>
  </si>
  <si>
    <t>Sihag, A.</t>
  </si>
  <si>
    <t>Department of Psychology, Gandhi Memorial National College, Ambala Cantt, India</t>
  </si>
  <si>
    <t>Status and Well-Being of Single Mothers: Challenges and Psychological Distress</t>
  </si>
  <si>
    <t>2-s2.0-105015757460</t>
  </si>
  <si>
    <t>Sparrow, M.</t>
  </si>
  <si>
    <t>Morgan State University, Baltimore, MD, United States</t>
  </si>
  <si>
    <t>Exploring the Needs of Students from Low-Income Backgrounds Through First-Year Experience Practitioner Perspectives</t>
  </si>
  <si>
    <t>2-s2.0-105015664494</t>
  </si>
  <si>
    <t>Umar, S.</t>
  </si>
  <si>
    <t>Marwadi University, Rajkot, GJ, India</t>
  </si>
  <si>
    <t>Leveraging AI to Enhance Financial Inclusion: Opportunities, Challenges, and Strategic Frameworks</t>
  </si>
  <si>
    <t>2-s2.0-105015596030</t>
  </si>
  <si>
    <t>Rodriguez-Correa, P.A.</t>
  </si>
  <si>
    <t>Research Center, Fundacion Escuela Colombiana de Mercadotecnia, Medellin, Antioquia, Colombia</t>
  </si>
  <si>
    <t>Financial literacy among young college students: Advancements and future directions </t>
  </si>
  <si>
    <t>Arias García, S.</t>
  </si>
  <si>
    <t>Instituto Tecnológico Metropolitano, Medellin, Antioquia, Colombia</t>
  </si>
  <si>
    <t>Bermeo-Giraldo, M.C.</t>
  </si>
  <si>
    <t>School of Industrial Engineering, Universidad Señor de Sipán, Chiclayo, Lambayeque, Peru</t>
  </si>
  <si>
    <t>Valencia-Arias, A.</t>
  </si>
  <si>
    <t>Vicerrectoría de Investigación e Innovación, Universidad Arturo Prat, Iquique, TA, Chile</t>
  </si>
  <si>
    <t>Martínez-Rojas, E.</t>
  </si>
  <si>
    <t>Escuela de Ing. Agroindustrial y Comercio E, Universidad Señor de Sipán, Chiclayo, Lambayeque, Peru</t>
  </si>
  <si>
    <t>Aurora-Vigo, E.F.</t>
  </si>
  <si>
    <t>Departamento Académico de Ciencias jurídicas y Políticas, Universidad Nacional Mayor de San Marcos, Lima, Lima, Peru</t>
  </si>
  <si>
    <t>2-s2.0-105015574440</t>
  </si>
  <si>
    <t>Mazzoli, C.</t>
  </si>
  <si>
    <t>Department of Management, Università Politecnica delle Marche, Ancona, AN, Italy</t>
  </si>
  <si>
    <t>Unlocking sustainable investing through digital financial literacy: the impact of advanced digital skills</t>
  </si>
  <si>
    <t>2-s2.0-105015535340</t>
  </si>
  <si>
    <t>Moore, B.A.</t>
  </si>
  <si>
    <t>Department of Psychological Sciences, Kennesaw State University, Kennesaw, GA, United States</t>
  </si>
  <si>
    <t>An evaluation of the impact of social determinants of health in military reservists</t>
  </si>
  <si>
    <t>Hess, C.</t>
  </si>
  <si>
    <t>Center for the Advancement of Military and Emergency Services Research, Kennesaw State University, Kennesaw, GA, United States</t>
  </si>
  <si>
    <t>Gomes, K.D.</t>
  </si>
  <si>
    <t>Department of Sociology and Criminal Justice, Kennesaw State University, Kennesaw, GA, United States</t>
  </si>
  <si>
    <t>Collette, T.L.</t>
  </si>
  <si>
    <t>Department of Psychology, The University of Texas at San Antonio, San Antonio, TX, United States</t>
  </si>
  <si>
    <t>Horan, K.</t>
  </si>
  <si>
    <t>Department of Psychiatry and Behavioral Sciences, The University of Texas Health Science Center at San Antonio, San Antonio, TX, United States</t>
  </si>
  <si>
    <t>Channer, B.</t>
  </si>
  <si>
    <t>Department of Social Work and Human Services, Kennesaw State University, Kennesaw, GA, United States</t>
  </si>
  <si>
    <t>Hodges, T.</t>
  </si>
  <si>
    <t>Department of Veterans Service, Georgia Department of Veterans Service (GDVS), Atlanta, GA, United States</t>
  </si>
  <si>
    <t>2-s2.0-105015444464</t>
  </si>
  <si>
    <t>Kajanová, J.</t>
  </si>
  <si>
    <t>Univerzita Komenského v Bratislave, Bratislava, Slovakia</t>
  </si>
  <si>
    <t>Balancing Tradition and Innovation: A Comparative Analysis of SME Financing Approaches in Practice</t>
  </si>
  <si>
    <t>2-s2.0-105015440328</t>
  </si>
  <si>
    <t>Digital Payments and Overspending: A Study of Payment Biases and Spending Behaviour Using Mental Accounting Perspective</t>
  </si>
  <si>
    <t>Hassan, M.U.</t>
  </si>
  <si>
    <t>Research Institute of Business Analytics and SCM, Shenzhen University, Shenzhen, Guangdong, China</t>
  </si>
  <si>
    <t>2-s2.0-105015405202</t>
  </si>
  <si>
    <t>Tanywe, A.C.</t>
  </si>
  <si>
    <t>Department of Anthropology, Université de Yaoundé I, Yaounde, Cameroon</t>
  </si>
  <si>
    <t>Trapped by debt: an ethnographic study of medical indebtedness and hospital detention in the Fundong Health District, Cameroon</t>
  </si>
  <si>
    <t>Pemunta, N.V.</t>
  </si>
  <si>
    <t>Cameroon Center for Evidence-Based Health Care, Yaounde, Cameroon</t>
  </si>
  <si>
    <t>Nimar, V.</t>
  </si>
  <si>
    <t>College of Management and Social Sciences, Ota, Ogun, Nigeria</t>
  </si>
  <si>
    <t>Angwe, C.N.</t>
  </si>
  <si>
    <t>Department of Global Health, Göteborgs Universitet, Gothenburg, Vastra Gotaland, Sweden</t>
  </si>
  <si>
    <t>Fubah, M.A.</t>
  </si>
  <si>
    <t>Division of Developmental, Human Sciences Research Council of South Africa, Pretoria, Gauteng, South Africa</t>
  </si>
  <si>
    <t>Nyok, M.E.</t>
  </si>
  <si>
    <t>Centre for Gender and Africa Studies, University of the Free State, Bloemfontein, Free State, South Africa</t>
  </si>
  <si>
    <t>Bosire, T.O.</t>
  </si>
  <si>
    <t>Department of Political Science, Univerzita Hradec Králové, Hradec Kralove, Czech Republic</t>
  </si>
  <si>
    <t>Tram, N.N.B.</t>
  </si>
  <si>
    <t>Department of Political Science, University of Glasgow, Glasgow, Scotland, United Kingdom</t>
  </si>
  <si>
    <t>Njee, B.E.</t>
  </si>
  <si>
    <t>Budapest University of Economics and Business, Budapest, Hungary</t>
  </si>
  <si>
    <t>Hira, W.H.</t>
  </si>
  <si>
    <t>African Public Health Organization, St. Michael, MN, United States</t>
  </si>
  <si>
    <t>2-s2.0-105015375404</t>
  </si>
  <si>
    <t>Aripin</t>
  </si>
  <si>
    <t>Sekolah Tinggi Manajemen PPM, Jakarta, Jakarta, Indonesia</t>
  </si>
  <si>
    <t>Empowering women through financial literacy and business management skill: Empirical evidence from Indonesia</t>
  </si>
  <si>
    <t>Zuhriyah, N.A.</t>
  </si>
  <si>
    <t>Sekolah Tinggi Ekonomi dan Bisnis Islam (STEBI), Lampung, Indonesia</t>
  </si>
  <si>
    <t>2-s2.0-105015341271</t>
  </si>
  <si>
    <t>Zakharova, K.A.</t>
  </si>
  <si>
    <t>Department of Economics and Finance, University of Tyumen, Tyumen, Tyumen Oblast, Russian Federation</t>
  </si>
  <si>
    <t>Assessment of the Tax Potential of the Constituent Entities of the Russian Federation</t>
  </si>
  <si>
    <t>2-s2.0-105015335775</t>
  </si>
  <si>
    <t>Jackson, J.</t>
  </si>
  <si>
    <t>The Warren Alpert Medical School, Providence, RI, United States</t>
  </si>
  <si>
    <t>Show Me the Money: A Movement Towards Transparency in Pediatric Emergency Medicine Compensation</t>
  </si>
  <si>
    <t>Chumpitazi, C.E.</t>
  </si>
  <si>
    <t>Duke University School of Medicine, Durham, NC, United States</t>
  </si>
  <si>
    <t>Hsu, D.</t>
  </si>
  <si>
    <t>Stanford University School of Medicine, Stanford, CA, United States</t>
  </si>
  <si>
    <t>Baluyot, M.</t>
  </si>
  <si>
    <t>Riley Hospital for Children, Indianapolis, IN, United States</t>
  </si>
  <si>
    <t>Barrick, L.</t>
  </si>
  <si>
    <t>University of Cincinnati College of Medicine, Cincinnati, OH, United States</t>
  </si>
  <si>
    <t>Feng, S.-Y.</t>
  </si>
  <si>
    <t>Children's Medical Center Dallas, Dallas, TX, United States</t>
  </si>
  <si>
    <t>Hariharan, S.</t>
  </si>
  <si>
    <t>Weill Cornell Medicine, New York, NY, United States</t>
  </si>
  <si>
    <t>Platt, S.</t>
  </si>
  <si>
    <t>Children's Healthcare of Atlanta, Atlanta, GA, United States</t>
  </si>
  <si>
    <t>Simon, H.K.</t>
  </si>
  <si>
    <t>The Ohio State University College of Medicine, Columbus, OH, United States</t>
  </si>
  <si>
    <t>Stanley, R.</t>
  </si>
  <si>
    <t>Yale School of Medicine, New Haven, CT, United States</t>
  </si>
  <si>
    <t>2-s2.0-105015300077</t>
  </si>
  <si>
    <t>Aybar-Flores, A.</t>
  </si>
  <si>
    <t>Departamento de Ingeniería, Universidad del Pacífico, Lima, Lima, Peru</t>
  </si>
  <si>
    <t>A Two-Stage Dimension Reduction and Clustering Framework for Financial Behavior and Socio-Demographic Profiling</t>
  </si>
  <si>
    <t>Maehara, R.</t>
  </si>
  <si>
    <t>Departamento Académico de Administración, Universidad del Pacífico, Lima, Lima, Peru</t>
  </si>
  <si>
    <t>2-s2.0-105015258947</t>
  </si>
  <si>
    <t>Langevin, M.</t>
  </si>
  <si>
    <t>349</t>
  </si>
  <si>
    <t>Université du Québec à Montréal, Montreal, QC, Canada</t>
  </si>
  <si>
    <t>Digital Financial Infrastructures in the African Agricultural Sector: Practices, Networks, and Philanthrocapitalism</t>
  </si>
  <si>
    <t>L’Heureux, V.</t>
  </si>
  <si>
    <t>Concordia University, Concordia, QC, Canada</t>
  </si>
  <si>
    <t>2-s2.0-105015204749</t>
  </si>
  <si>
    <t>Kodmalwar, P.</t>
  </si>
  <si>
    <t>Datta Meghe Institute of Management Studies, Nagpur, MH, India</t>
  </si>
  <si>
    <t>Bridging Financial Literacy and Credit Confidence: A Theoretical Model for Ongoing Client Engagement in Rural Microenterprise Lending</t>
  </si>
  <si>
    <t>Keerthi Jain, K.</t>
  </si>
  <si>
    <t>School of Business Management, Noida International University, Greater Noida, UP, India</t>
  </si>
  <si>
    <t>Gupta, V.</t>
  </si>
  <si>
    <t>Department of Electronics and Communication Engineering, Sri Sai College of Engineering and Technology, Badhani, Pathankot, India</t>
  </si>
  <si>
    <t>Sood, Y.</t>
  </si>
  <si>
    <t>Department of Computer Science and Engineering, Sri Sai University, Palampur, HP, India</t>
  </si>
  <si>
    <t>Mulla, R.A.</t>
  </si>
  <si>
    <t>Department of Computer Engineering, Vasantdada Patil Pratishthan's College of Engineering &amp; Visual Arts, Mumbai, MH, India</t>
  </si>
  <si>
    <t>Rajebhosale, M.B.</t>
  </si>
  <si>
    <t>St. Mira's College for Girls, Pune, MH, India</t>
  </si>
  <si>
    <t>2-s2.0-105015159903</t>
  </si>
  <si>
    <t>Cechovsky, N.</t>
  </si>
  <si>
    <t>University of Education Upper Austria, Linz, Upper Austria, Austria</t>
  </si>
  <si>
    <t>Exploring the Didactic Principles of Vocational Teachers in Financial Education: An Interview Study</t>
  </si>
  <si>
    <t>2-s2.0-105015159321</t>
  </si>
  <si>
    <t>Thumma, S.</t>
  </si>
  <si>
    <t>Department of Management Studies, Vignans Foundation for Science Technology and Research University, Guntur, AP, India</t>
  </si>
  <si>
    <t>Mapping the Pathways to Financial Capability: A Conceptual Framework for Continuous Client Engagement in Microenterprise Lending</t>
  </si>
  <si>
    <t>2-s2.0-105015098799</t>
  </si>
  <si>
    <t>Ford, T.N.</t>
  </si>
  <si>
    <t>Division of Community Health Sciences, University of Illinois at Chicago, Chicago, IL, United States</t>
  </si>
  <si>
    <t>Broken Ties: Black Americans’ Diminished Return of Socioeconomic Status on Subjective Well-being</t>
  </si>
  <si>
    <t>Kubzansky, L.D.</t>
  </si>
  <si>
    <t>Department of Social and Behavioral Sciences, Harvard T.H. Chan School of Public Health, Boston, MA, United States</t>
  </si>
  <si>
    <t>Mitchell, U.A.</t>
  </si>
  <si>
    <t>The Brookings Institution, Washington, D.C., United States</t>
  </si>
  <si>
    <t>Graham, C.</t>
  </si>
  <si>
    <t>2-s2.0-105015091420</t>
  </si>
  <si>
    <t>Muchira, J.M.</t>
  </si>
  <si>
    <t>Center for African Studies, University of Florida, Gainesville, FL, United States</t>
  </si>
  <si>
    <t>Effects of multisectoral interventions on girls’ empowerment: results from the adolescent girls Initiative randomized trial in Wajir County, Kenya</t>
  </si>
  <si>
    <t>Langat, N.</t>
  </si>
  <si>
    <t>African Population and Health Research Center, Nairobi, Kenya</t>
  </si>
  <si>
    <t>Kiru, E.</t>
  </si>
  <si>
    <t>Topeka Public Schools, Topeka, KS, United States</t>
  </si>
  <si>
    <t>Wado, Y.D.</t>
  </si>
  <si>
    <t>Maternal, African Population and Health Research Center, Nairobi, Kenya</t>
  </si>
  <si>
    <t>2-s2.0-105015085052</t>
  </si>
  <si>
    <t>Fauzana, R.</t>
  </si>
  <si>
    <t>Conspicuous Consumption and Consumeristic Behavior: The Moderating Effect of Financial Conciousness</t>
  </si>
  <si>
    <t>2-s2.0-105015065780</t>
  </si>
  <si>
    <t>Ghozi, S.</t>
  </si>
  <si>
    <t>Student financial literacy: a consolidation model of antecedents and consequences</t>
  </si>
  <si>
    <t>Ika Leni, D.</t>
  </si>
  <si>
    <t>Balikpapan State Polytechnic, Balikpapan, East Kalimantan, Indonesia</t>
  </si>
  <si>
    <t>Rosa, T.</t>
  </si>
  <si>
    <t>Universitas Respati Indonesia, East Jakarta, Jakarta, Indonesia</t>
  </si>
  <si>
    <t>2-s2.0-105015063591</t>
  </si>
  <si>
    <t>Widiastuti, T.</t>
  </si>
  <si>
    <t>Strategic Solutions for Women’s Empowerment through Islamic Social Finance in Light of Maqāṣid Syarī’ah: A Delphi-ANP Approach</t>
  </si>
  <si>
    <t>Mawardi, I.</t>
  </si>
  <si>
    <t>Karatay Üniversitesi, Konya, Turkey</t>
  </si>
  <si>
    <t>Zulaikha, S.</t>
  </si>
  <si>
    <t>2-s2.0-105014995895</t>
  </si>
  <si>
    <t>Rakesh, H.M.</t>
  </si>
  <si>
    <t>Department of MBA, Vidyavardhaka College of Engineering, Mysore, Mysore, KA, India</t>
  </si>
  <si>
    <t>Demographic Influences And Heuristic Biases: Innovative Insights Into Investment Performance In Indian Stock Markets</t>
  </si>
  <si>
    <t>Nagesha, H.G.</t>
  </si>
  <si>
    <t>Department of Management Studies, JSS Academy of Technical Education, Bengaluru, Bengaluru, KA, India</t>
  </si>
  <si>
    <t>Bhagyalakshmi, K.</t>
  </si>
  <si>
    <t>Nalina, K.B.</t>
  </si>
  <si>
    <t>Department of MBA, JSS Hospital, Mysore, India</t>
  </si>
  <si>
    <t>Gurulingu, P.</t>
  </si>
  <si>
    <t>Department of Health System Management Studies, JSS Academy of Higher Education &amp; Research, Mysore, KA, India</t>
  </si>
  <si>
    <t>Shilpa, R.</t>
  </si>
  <si>
    <t>Department of MBA, Maharaja Institute of Technology, Mysore, India</t>
  </si>
  <si>
    <t>2-s2.0-105014995854</t>
  </si>
  <si>
    <t>Atashi Asemanjerdi, S.</t>
  </si>
  <si>
    <t>Department of Applied Economics, Universidad de Valladolid, Valladolid, Valladolid, Spain</t>
  </si>
  <si>
    <t>The role of female managers’ financial literacy on the relationship between fintech and corporate sustainability performance</t>
  </si>
  <si>
    <t>de Frutos Madrazo, P.</t>
  </si>
  <si>
    <t>Department of Accounting, Islamic Azad University, Bandar Abbas Branch, Bandar Abbas, Hormozgan, Iran</t>
  </si>
  <si>
    <t>Khosraviniya, M.</t>
  </si>
  <si>
    <t>Department of Financial Economics and Accounting, Universidad de Valladolid, Valladolid, Valladolid, Spain</t>
  </si>
  <si>
    <t>2-s2.0-105014987788</t>
  </si>
  <si>
    <t>Bhardwaj, H.</t>
  </si>
  <si>
    <t>Manav Rachna University, Faridabad, HR, India</t>
  </si>
  <si>
    <t>The Rise Of Mobile Wallets In India: Exploring Socioeconomic And Regional Factors Influencing Digital Adoption And Development</t>
  </si>
  <si>
    <t>2-s2.0-105014981145</t>
  </si>
  <si>
    <t>Lu, Z.</t>
  </si>
  <si>
    <t>School of Accounting and Finance, Anhui Xinhua University, Hefei, Anhui, China</t>
  </si>
  <si>
    <t>Determinants of Digital Inclusive Financial Services in Anhui Province, China: The Mediating Role of Financial Performance</t>
  </si>
  <si>
    <t>Ferdous Azam, S.M.</t>
  </si>
  <si>
    <t>Post Graduate Centre, Management &amp; Science University, Malaysia, Shah Alam, Selangor, Malaysia</t>
  </si>
  <si>
    <t>2-s2.0-105014978925</t>
  </si>
  <si>
    <t>Ridlwan, A.A.</t>
  </si>
  <si>
    <t>Department of Islamic Economics, Universitas Negeri Surabaya, Surabaya, East Java, Indonesia</t>
  </si>
  <si>
    <t>Does gender influence zakat compliance among Indonesian Muslim entrepreneurs? A multi-group analysis</t>
  </si>
  <si>
    <t>Ilmi, N.</t>
  </si>
  <si>
    <t>2-s2.0-105014964723</t>
  </si>
  <si>
    <t>Guruprasad, L.S.</t>
  </si>
  <si>
    <t>Gender disparities in financial inclusion: promoting women’s economic empowerment in G20 countries for sustainable development</t>
  </si>
  <si>
    <t>Ramasamy, K.R.A.B.A.</t>
  </si>
  <si>
    <t>Department of Management Studies and Research Centre, B.M.S. College of Engineering, Bengaluru, KA, India</t>
  </si>
  <si>
    <t>Kulkarni, S.</t>
  </si>
  <si>
    <t>Ernst and Young, GBS, Bengaluru, India</t>
  </si>
  <si>
    <t>2-s2.0-105014896839</t>
  </si>
  <si>
    <t>Financial constraints and cryptocurrency investment: the moderating role of financial education</t>
  </si>
  <si>
    <t>2-s2.0-105014893428</t>
  </si>
  <si>
    <t>Al Rahahleh, N.A.</t>
  </si>
  <si>
    <t>Department of Finance, King Abdulaziz University, Jeddah, Makkah Province, Saudi Arabia</t>
  </si>
  <si>
    <t>The impact of emotional and cognitive biases on the investment decisions of Saudi investors: A multigroup analysis approach</t>
  </si>
  <si>
    <t>2-s2.0-105014893392</t>
  </si>
  <si>
    <t>Kuteesa, T.N.</t>
  </si>
  <si>
    <t>Department of Post Graduate Studies, Makerere University Business School, Kampala, Uganda</t>
  </si>
  <si>
    <t>Exploring a lived experience of a financially literate university student: a multi-theoretical perspective</t>
  </si>
  <si>
    <t>Kaawaase, T.K.</t>
  </si>
  <si>
    <t>Department of Finance, Makerere University Business School, Kampala, Uganda</t>
  </si>
  <si>
    <t>Orobia, L.A.</t>
  </si>
  <si>
    <t>Nkote, I.N.</t>
  </si>
  <si>
    <t>2-s2.0-105014893176</t>
  </si>
  <si>
    <t>School of Economics, Hunan Agricultural University, Changsha, Hunan, China</t>
  </si>
  <si>
    <t>Does residents’ digital capability affect households’ financial health? Evidence from the CFPS</t>
  </si>
  <si>
    <t>2-s2.0-105014881683</t>
  </si>
  <si>
    <t>Mujiatun, S.</t>
  </si>
  <si>
    <t>Universitas Muhammadiyah Sumatera Utara, Medan, North Sumatra, Indonesia</t>
  </si>
  <si>
    <t>The effects of Islamic financial literacy on entrepreneurial venture performance and halal tourism ecosystem development</t>
  </si>
  <si>
    <t>STEI Iqra Annisa, Pekanbaru, Indonesia</t>
  </si>
  <si>
    <t>Cahyono, E.F.</t>
  </si>
  <si>
    <t>Rahmayati, R.</t>
  </si>
  <si>
    <t>2-s2.0-105014874458</t>
  </si>
  <si>
    <t>Shin, N.</t>
  </si>
  <si>
    <t>Sejong University, Seoul, South Korea</t>
  </si>
  <si>
    <t>Impacts of AI-integrated services and corporate reputation on digitalised banking recommendations: a view of goal-framing theory</t>
  </si>
  <si>
    <t>Son, J.</t>
  </si>
  <si>
    <t>Seoul National University of Science and Technology, Seoul, South Korea</t>
  </si>
  <si>
    <t>2-s2.0-105014868979</t>
  </si>
  <si>
    <t>UC Business School, University of Canterbury, Christchurch, CAN, New Zealand</t>
  </si>
  <si>
    <t>The impact of pocket money and term-time employment on the financial confidence of adolescents in New Zealand</t>
  </si>
  <si>
    <t>Sotardi, V.</t>
  </si>
  <si>
    <t>Faculty of Education, University of Canterbury, Christchurch, CAN, New Zealand</t>
  </si>
  <si>
    <t>2-s2.0-105014824876</t>
  </si>
  <si>
    <t>Lamzouri, A.A.</t>
  </si>
  <si>
    <t>Faculty of Economy and Management, Université Ibn Tofail, Kenitra, Rabat-Sale-Kenitra, Morocco</t>
  </si>
  <si>
    <t>Psychological aspects of the foreign exchange market: the case of Moroccan foreign exchange operators</t>
  </si>
  <si>
    <t>2-s2.0-105014813535</t>
  </si>
  <si>
    <t>Muré, P.</t>
  </si>
  <si>
    <t>Department of Management, Sapienza Università di Roma, Rome, RM, Italy</t>
  </si>
  <si>
    <t>Bank run and financial literacy: assessing trust in deposit guarantee schemes from a third mission perspective. Evidence from Italy</t>
  </si>
  <si>
    <t>Giorgio, S.</t>
  </si>
  <si>
    <t>Dipartimento di Studi Socio-Economici, University of G. d'Annunzio Chieti and Pescara, Chieti, CH, Italy</t>
  </si>
  <si>
    <t>Crisafulli, A.</t>
  </si>
  <si>
    <t>2-s2.0-105014804578</t>
  </si>
  <si>
    <t>Bracho-Fuenmayor, P.L.</t>
  </si>
  <si>
    <t>Universidad Tecnológica Metropolitana, Santiago, RM, Chile</t>
  </si>
  <si>
    <t>Digital transformation and financial education in post-pandemic higher education: A systematic review; Transformación digital y educación financiera en la Educación Superior post-pandemia: Una revisión sistemática</t>
  </si>
  <si>
    <t>Echeagaray-Solorza, N.Y.</t>
  </si>
  <si>
    <t>Institución, Universidad Autónoma de Sinaloa, Culiacan, SIN, Mexico</t>
  </si>
  <si>
    <t>Rivadeneira Fuel, G.A.</t>
  </si>
  <si>
    <t>Universidad Internacional del Ecuador, Quito, Pichincha, Ecuador</t>
  </si>
  <si>
    <t>Quintero-Ramírez, J.M.</t>
  </si>
  <si>
    <t>Humanidades, Colegio de Postgraduados, Texcoco, Texcoco, Mexico</t>
  </si>
  <si>
    <t>2-s2.0-105014785006</t>
  </si>
  <si>
    <t>Zainuddin</t>
  </si>
  <si>
    <t>Faculty of Economics and Business, Universitas Airlangga, Surabaya, East Java, Indonesia</t>
  </si>
  <si>
    <t>Stock Market Literacy: A Systematic Literature Review and Future Research Agenda</t>
  </si>
  <si>
    <t>Sabaruddin, L.O.</t>
  </si>
  <si>
    <t>Universitas Khairun, Ternate, Indonesia</t>
  </si>
  <si>
    <t>2-s2.0-105014754240</t>
  </si>
  <si>
    <t>Xu, L.</t>
  </si>
  <si>
    <t>Predictors of fraud victimization among the older adults in China: A machine learning analysis</t>
  </si>
  <si>
    <t>2-s2.0-105014749681</t>
  </si>
  <si>
    <t>Mkhize, M.B.</t>
  </si>
  <si>
    <t>Department of Entrepreneurial Studies and Management, Durban University of Technology, Durban, South Africa</t>
  </si>
  <si>
    <t>Assessing the role of education and financial literacy in shaping the success of spaza shops: Case study of Gamalakhe Township, KwaZulu-Natal, South Africa</t>
  </si>
  <si>
    <t>Mugova, S.</t>
  </si>
  <si>
    <t>College of Accountancy, Finance and Economics, Faculty of Business, Law and Social Sciences, Birmingham, West Midlands, United Kingdom</t>
  </si>
  <si>
    <t>2-s2.0-105014654559</t>
  </si>
  <si>
    <t>Admiral, A.</t>
  </si>
  <si>
    <t>Universitas Islam Riau, Pekanbaru, Riau, Indonesia</t>
  </si>
  <si>
    <t>Indonesia’s Online Loan Challenges: What Legal Actions Can Solve the Most Pressing Issues?</t>
  </si>
  <si>
    <t>Suparto, S.</t>
  </si>
  <si>
    <t>Faculty of Business and Law, Newcastle, NSW, Australia</t>
  </si>
  <si>
    <t>Kurniasih, E.</t>
  </si>
  <si>
    <t>2-s2.0-105014626845</t>
  </si>
  <si>
    <t>Nemeth, N.</t>
  </si>
  <si>
    <t>Metropolitan Egyetem, Hungary</t>
  </si>
  <si>
    <t>Socio-demographic correlates of financial risk-taking, diligence and satisfaction of the population, 2022; A lakosság pénzügyi gondosságának, kockázatvállalásának és elégedettségének társadalmi-demográfiai összefüggései, 2022</t>
  </si>
  <si>
    <t>Szonja, J.</t>
  </si>
  <si>
    <t>Széchenyi István University, Gyor, Gyor-Moson-Sopron, Hungary</t>
  </si>
  <si>
    <t>2-s2.0-105014443674</t>
  </si>
  <si>
    <t>Priyanka, K.</t>
  </si>
  <si>
    <t>Strengthening Cybersecurity in India’s FinTech: E-Governance and Financial Literacy Against Digital Fraud</t>
  </si>
  <si>
    <t>2-s2.0-105014433348</t>
  </si>
  <si>
    <t>City Innovation Campus, Dayananda Sagar University, Bengaluru, KA, India</t>
  </si>
  <si>
    <t>Enhancing Financial Inclusion: The Role of Digital Knowledge and Well-Being in Fintech Use</t>
  </si>
  <si>
    <t>Saravanakumar, S.</t>
  </si>
  <si>
    <t>Department of Commerce, Kongu Arts and Science College, Erode, Erode, TN, India</t>
  </si>
  <si>
    <t>2-s2.0-105014412788</t>
  </si>
  <si>
    <t>Yadav, P.S.</t>
  </si>
  <si>
    <t>Customer Acceptance of Sustainable Fintech Innovation: A Study from an Indian Customer Perspective</t>
  </si>
  <si>
    <t>Narendra Kiran, P.B.N.</t>
  </si>
  <si>
    <t>2-s2.0-105014359723</t>
  </si>
  <si>
    <t>Suhartini, N.</t>
  </si>
  <si>
    <t>Navigating Challenges: The Influence of Economic Shifts and Political Turbulence on Islamic Banking in Indonesia and Malaysia</t>
  </si>
  <si>
    <t>2-s2.0-105014341430</t>
  </si>
  <si>
    <t>Faculty of Management, Symbiosis Institute of International Business, Pune, MH, India</t>
  </si>
  <si>
    <t>DOMESTIC INSTITUTIONAL INVESTORS’ INTEGRATION WITH NIFTY 50 IN THE INDIAN EQUITY MARKET</t>
  </si>
  <si>
    <t>Nagarkar, J.</t>
  </si>
  <si>
    <t>Development and Rural Finance Area Group, National Institute of Bank Management, Pune, India</t>
  </si>
  <si>
    <t>2-s2.0-105014337329</t>
  </si>
  <si>
    <t>Rodríguez-Planas, N.</t>
  </si>
  <si>
    <t>Department of Economics, Queens College, City University of New York, Flushing, NY, United States</t>
  </si>
  <si>
    <t>Preferences, financial literacy, and economic development</t>
  </si>
  <si>
    <t>Davoli, M.</t>
  </si>
  <si>
    <t>151</t>
  </si>
  <si>
    <t>Universitat de Barcelona, Barcelona, Barcelona, Spain</t>
  </si>
  <si>
    <t>2-s2.0-105014333743</t>
  </si>
  <si>
    <t>Parvathy, V.K.</t>
  </si>
  <si>
    <t>Women’s Financial Capability and Financial Wellbeing: A Study on Community Based Organisations for Sustainable Development</t>
  </si>
  <si>
    <t>Bannerghatta Campus, Christ University, Bengaluru, KA, India</t>
  </si>
  <si>
    <t>2-s2.0-105014247296</t>
  </si>
  <si>
    <t>Department of Education Policy and Leadership, Southern Methodist University, Dallas, TX, United States</t>
  </si>
  <si>
    <t>Loan Debt Among Scholarship Student-Athletes at Four-Year Colleges and Universities</t>
  </si>
  <si>
    <t>2-s2.0-105014184136</t>
  </si>
  <si>
    <t>Galstyan, H.S.</t>
  </si>
  <si>
    <t>Armenian State University of Economics, Yerevan, Armenia</t>
  </si>
  <si>
    <t>The Impact of Communities Enlargement on Local Revenue and Expenditure Priorities</t>
  </si>
  <si>
    <t>2-s2.0-105014173589</t>
  </si>
  <si>
    <t>Renuka, T.</t>
  </si>
  <si>
    <t>Digital Finance and Social Media: A Bibliometric Analysis of Financial Influencers</t>
  </si>
  <si>
    <t>2-s2.0-105014123474</t>
  </si>
  <si>
    <t>Melemezoğlu, Y.</t>
  </si>
  <si>
    <t>Department of Health Care Management, Mersin Üniversitesi, Mersin, Turkey</t>
  </si>
  <si>
    <t>Examining the Relationship Between Financial Literacy, Attitude and Behavior Levels and Psychological Distress Levels of Healthcare Professionals</t>
  </si>
  <si>
    <t>Yaman, K.</t>
  </si>
  <si>
    <t>Faculty of Health Sciences, Mersin Üniversitesi, Mersin, Turkey</t>
  </si>
  <si>
    <t>2-s2.0-105014010191</t>
  </si>
  <si>
    <t>Burga-Morales, J.A.</t>
  </si>
  <si>
    <t>Business Faculty, Universidad Privada del Norte, Trujillo, La Libertad, Peru</t>
  </si>
  <si>
    <t>EXPLORING THE RELATIONSHIP BETWEEN FINANCIAL EDUCATION AND PERSONAL FINANCE MANAGEMENT IN LIMA, PERU</t>
  </si>
  <si>
    <t>Cordova-Buiza, F.</t>
  </si>
  <si>
    <t>Innovation and Sustainability, Universidad Privada del Norte, Trujillo, La Libertad, Peru</t>
  </si>
  <si>
    <t>2-s2.0-105013992139</t>
  </si>
  <si>
    <t>Radmand, H.</t>
  </si>
  <si>
    <t>Agricultural Economics and Extension, Baghlan University, Baghlan, Afghanistan</t>
  </si>
  <si>
    <t>Afghanistan</t>
  </si>
  <si>
    <t>Determinants of Technical, Allocative, and Economic Efficiencies Among Cotton Producers of Baghlan Province</t>
  </si>
  <si>
    <t>Rezaei, H.</t>
  </si>
  <si>
    <t>Agricultural Economics and Extension, Samangan Higher Education Institute, Samangan, Afghanistan</t>
  </si>
  <si>
    <t>2-s2.0-105013877326</t>
  </si>
  <si>
    <t>Morrar, R.</t>
  </si>
  <si>
    <t>Department of Economics, An-Najah National University, Nablus, Nablus, Palestine</t>
  </si>
  <si>
    <t>Persistent gender disparities in financial inclusion in palestine after COVID-19 pandemic</t>
  </si>
  <si>
    <t>Hinn, H.</t>
  </si>
  <si>
    <t>Institute for Global Prosperity, University College London, London, United Kingdom</t>
  </si>
  <si>
    <t>Ríos-Avila, F.</t>
  </si>
  <si>
    <t>Department of Finance, Birzeit University, Birzeit, Palestine</t>
  </si>
  <si>
    <t>2-s2.0-105013803418</t>
  </si>
  <si>
    <t>Üztemur, S.</t>
  </si>
  <si>
    <t>Department of Turkish and Social Sciences Education, Anadolu Üniversitesi, Eskisehir, Eskisehir, Turkey</t>
  </si>
  <si>
    <t>Young Ages, Big Decisions: Development and Initial Validation of the Multidimensional Financial Literacy Scale for Adolescents</t>
  </si>
  <si>
    <t>Gökalp, A.</t>
  </si>
  <si>
    <t>Department of Educational Sciences, Gaziantep Üniversitesi, Gaziantep, Gaziantep, Turkey</t>
  </si>
  <si>
    <t>2-s2.0-105013774156</t>
  </si>
  <si>
    <t>Bayly-Castaneda, K.</t>
  </si>
  <si>
    <t>School of Business, Tecnológico de Monterrey, Monterrey, NLE, Mexico</t>
  </si>
  <si>
    <t>Empowering Financial Decision-Making With AI Agents: A Case Study on Critical Thinking Development</t>
  </si>
  <si>
    <t>Ramirez-Montoya, M.-S.</t>
  </si>
  <si>
    <t>Benemérita Escuela Normal de Coahuila, Saltillo, COA, Mexico</t>
  </si>
  <si>
    <t>2-s2.0-105013683785</t>
  </si>
  <si>
    <t>Kamra, V.</t>
  </si>
  <si>
    <t>Department of CSE, Amity University, Noida, UP, India</t>
  </si>
  <si>
    <t>Web-Based Financial Literacy Platform: An Innovative Approach to Financial Education</t>
  </si>
  <si>
    <t>2-s2.0-105013622852</t>
  </si>
  <si>
    <t>Edward, O.T.</t>
  </si>
  <si>
    <t>Universiti Teknologi MARA, Shah Alam, Selangor, Malaysia</t>
  </si>
  <si>
    <t>The Role of Financial Literacy and Technology Adoption in the Sustainablity of MSMEs: Exploring the Mediating Effect of Government Support (Evidence from Indonesia and Malaysia Micro Small Medium Entities)</t>
  </si>
  <si>
    <t>Mukti, A.H.</t>
  </si>
  <si>
    <t>2-s2.0-105013619798</t>
  </si>
  <si>
    <t>Chauhan, P.R.</t>
  </si>
  <si>
    <t>Analysing Social Entrepreneurship and Financial Inclusion for Women Empowerment Using an F-GNN and AXGB Hybrid Approach</t>
  </si>
  <si>
    <t>Vanitha, P.</t>
  </si>
  <si>
    <t>Department of Management Studies, M.Kumarasamy College of Engineering, Karur, TN, India</t>
  </si>
  <si>
    <t>Agnihotri, K.</t>
  </si>
  <si>
    <t>Department of Commerce &amp; Management, Isba Group of Institutes, Indore, India</t>
  </si>
  <si>
    <t>Praveen, R.V.S.</t>
  </si>
  <si>
    <t>Department of Management, Central University of Rajasthan, Ajmer, RJ, India</t>
  </si>
  <si>
    <t>Department of Electrical &amp; Computer Engineering, Mahatma Gandhi Institute of Technology, Hyderabad, Hyderabad, TS, India</t>
  </si>
  <si>
    <t>2-s2.0-105013586182</t>
  </si>
  <si>
    <t>Fuerzas, I.V.</t>
  </si>
  <si>
    <t>Division of Environment and Sustainability, Hong Kong University of Science and Technology, Hong Kong, Hong Kong</t>
  </si>
  <si>
    <t>“Crisis in the Cup:” Unveiling the Hazards and Vulnerabilities of the Philippine Coffee Supply Amidst Emerging Risks</t>
  </si>
  <si>
    <t>Delina, L.L.</t>
  </si>
  <si>
    <t>College of Applied Economics, University of Southeastern Philippines, Davao, Davao del Sur, Philippines</t>
  </si>
  <si>
    <t>Tam, K.-P.</t>
  </si>
  <si>
    <t>Hong Kong University of Science and Technology, Hong Kong, Hong Kong</t>
  </si>
  <si>
    <t>2-s2.0-105013567674</t>
  </si>
  <si>
    <t>Senduk, F.F.W.</t>
  </si>
  <si>
    <t>Department Eonomic Eeducation, Universitas Negeri Manado, Manado, Sulawesi Utara, Indonesia</t>
  </si>
  <si>
    <t>A Phenomenological Perspective on Financial Education: The Lived Experiences of High School Students</t>
  </si>
  <si>
    <t>Djatmika, E.T.</t>
  </si>
  <si>
    <t>Department of Management, Universitas Negeri Malang, Malang, East Java, Indonesia</t>
  </si>
  <si>
    <t>Wahyono, H.</t>
  </si>
  <si>
    <t>Department of Economic Education, Universitas Negeri Malang, Malang, East Java, Indonesia</t>
  </si>
  <si>
    <t>Churiyah, M.</t>
  </si>
  <si>
    <t>Management Department, Bachelor of Administration Education Study Program</t>
  </si>
  <si>
    <t>Bachelor of Administration Education Study Program</t>
  </si>
  <si>
    <t>Arjanto, P.</t>
  </si>
  <si>
    <t>The Master’s Program of Educational Management, Universitas Pattimura, Kota Ambon, Maluku, Indonesia</t>
  </si>
  <si>
    <t>2-s2.0-105013553650</t>
  </si>
  <si>
    <t>Cao, Y.</t>
  </si>
  <si>
    <t>Sichuan Normal University, Chengdu, Sichuan, China</t>
  </si>
  <si>
    <t>The parallel mediating role of time and financial resources in achievement motivation and non-credential learning</t>
  </si>
  <si>
    <t>Institute of Brain and Psychological Sciences, Sichuan Normal University, Chengdu, Sichuan, China</t>
  </si>
  <si>
    <t>2-s2.0-105013522918</t>
  </si>
  <si>
    <t>Kim, A.-S.</t>
  </si>
  <si>
    <t>Department of Business Analytics and Information Systems, Quinnipiac University, Hamden, CT, United States</t>
  </si>
  <si>
    <t>Bridging the Gaps: Supporting First-Generation College Students’ Multifaceted Needs</t>
  </si>
  <si>
    <t>Park, S.</t>
  </si>
  <si>
    <t>Department of Health Administration, University of North Florida, Jacksonville, FL, United States</t>
  </si>
  <si>
    <t>2-s2.0-105013395608</t>
  </si>
  <si>
    <t>Senevirathne, M.M.S.C.</t>
  </si>
  <si>
    <t>Department of Agribusiness Management, Sabaragamuwa University of Sri Lanka, Belihuloya, Sabaragamuwa Province, Sri Lanka</t>
  </si>
  <si>
    <t>Informal Financing Mechanisms Adopted by Female Small-Scale Fish Processors in the Face of Climate Change Impacts in Sri Lanka</t>
  </si>
  <si>
    <t>2-s2.0-105013393322</t>
  </si>
  <si>
    <t>Reddy, K.</t>
  </si>
  <si>
    <t>Department of Management, JAIN (Deemed-to-be University), Bengaluru, KA, India</t>
  </si>
  <si>
    <t>The Effect of Working Capital and Investment Decisions on Small Firm Financial Sustainability and Growth; El efecto del capital circulante y las decisiones de inversión en la sostenibilidad financiera y el crecimiento de las pequeñas empresas</t>
  </si>
  <si>
    <t>Kapoor, T.</t>
  </si>
  <si>
    <t>Mensumane, V.</t>
  </si>
  <si>
    <t>Kanta Biswal, S.</t>
  </si>
  <si>
    <t>Department of Management, Siksha O Anusandhan (Deemed to be University), Bhubaneswar, OR, India</t>
  </si>
  <si>
    <t>Garg, R.</t>
  </si>
  <si>
    <t>Department of Management, Arka Jain University, Jamshedpur, JK, India</t>
  </si>
  <si>
    <t>Khatri, P.</t>
  </si>
  <si>
    <t>Sathyabama Institute of Science and Technology, Chennai, TN, India</t>
  </si>
  <si>
    <t>Thakker, H.</t>
  </si>
  <si>
    <t>Department of ISME, ATLAS SkillTech University, Mumbai, MH, India</t>
  </si>
  <si>
    <t>2-s2.0-105013388000</t>
  </si>
  <si>
    <t>Chauhan, N.</t>
  </si>
  <si>
    <t>To Study the Impact of Government Subsidies, Financial Literacy, and Policy Awareness in Consumer Adoption of Green Finance with the Mediating Effect of Perceived Financial Benefits—SEM Analysis</t>
  </si>
  <si>
    <t>Mohan, R.</t>
  </si>
  <si>
    <t>Koppal University, Koppal, India</t>
  </si>
  <si>
    <t>2-s2.0-105013369234</t>
  </si>
  <si>
    <t>Altybayeva, N.</t>
  </si>
  <si>
    <t>School of Information Technology and Engineering, Kazakh-British Technical University, Almaty, Kazakhstan</t>
  </si>
  <si>
    <t>ICAIMT - AI Assistant for Wealth Management «ECO InvestMind AI»</t>
  </si>
  <si>
    <t>2-s2.0-105013334443</t>
  </si>
  <si>
    <t>Pallud, J.</t>
  </si>
  <si>
    <t>Ecole de Management Strasbourg, Strasbourg, Grand Est, France</t>
  </si>
  <si>
    <t>Subjective Financial Well-Being and Trust in Providers of Mobile Financial Services; Bien-être financier subjectif et confiance dans les fournisseurs de services financiers mobiles</t>
  </si>
  <si>
    <t>Ammari, A.</t>
  </si>
  <si>
    <t>Department of Finance, INSEEC Grande Ecole, Bordeaux, Nouvelle-Aquitaine, France</t>
  </si>
  <si>
    <t>2-s2.0-105013299076</t>
  </si>
  <si>
    <t>Kremer, M.</t>
  </si>
  <si>
    <t>Faculty of Social and Behavioural Sciences, Universiteit van Amsterdam, Amsterdam, Noord-Holland, Netherlands</t>
  </si>
  <si>
    <t>The (self)worth of money: Conflicting logics between young adults with mild intellectual disabilities and their social workers</t>
  </si>
  <si>
    <t>2-s2.0-105013223322</t>
  </si>
  <si>
    <t>Velaoras, K.</t>
  </si>
  <si>
    <t>Department of Regional and Economic Development, Agricultural University of Athens, Athens, Attica, Greece</t>
  </si>
  <si>
    <t>The mediation effect of perceived behavioral control in ethical consumerism: A TPB approach to willingness to pay for eco-certified hotels</t>
  </si>
  <si>
    <t>Menegaki, A.N.</t>
  </si>
  <si>
    <t>Department of Business Administration and Tourism, Hellenic Mediterranean University, Heraklion, Crete, Greece</t>
  </si>
  <si>
    <t>Polyzos, S.</t>
  </si>
  <si>
    <t>Department of Planning and Regional Development, University of Thessaly, Volos, Thessaly, Greece</t>
  </si>
  <si>
    <t>Gotzamani, K.</t>
  </si>
  <si>
    <t>Department of Business Administration, University of Macedonia, Thessaloniki, Central Macedonia, Greece</t>
  </si>
  <si>
    <t>2-s2.0-105013221401</t>
  </si>
  <si>
    <t>Liao, K.</t>
  </si>
  <si>
    <t>Department of Economics, Tsinghua University, Beijing, China</t>
  </si>
  <si>
    <t>Subjective financial literacy gap and household stock market participation</t>
  </si>
  <si>
    <t>School of Business, Jishou University, Jishou, Hunan, China</t>
  </si>
  <si>
    <t>He, L.</t>
  </si>
  <si>
    <t>School of Economics, Jiangsu University of Technology, Changzhou, Jiangsu, China</t>
  </si>
  <si>
    <t>2-s2.0-105013208068</t>
  </si>
  <si>
    <t>Mary Auxilia, P.A.</t>
  </si>
  <si>
    <t>Does Financial Literacy Sway Decision-Making in Personal Investments?</t>
  </si>
  <si>
    <t>Sowmya, K.R.</t>
  </si>
  <si>
    <t>Department of Management Studies, Vel Tech Rangarajan Dr.Sagunthala R&amp;D Institute of Science and Technology, Chennai, TN, India</t>
  </si>
  <si>
    <t>Rajkumar, S.</t>
  </si>
  <si>
    <t>School of Management, Mount Carmel College, Bengaluru, KA, India</t>
  </si>
  <si>
    <t>Jagannathan, K.</t>
  </si>
  <si>
    <t>Chandrakhanthan, J.</t>
  </si>
  <si>
    <t>Department of Commerce, Kristu Jayanti College, Bengaluru, KA, India</t>
  </si>
  <si>
    <t>Ravindran, D.</t>
  </si>
  <si>
    <t>2-s2.0-105013199364</t>
  </si>
  <si>
    <t>Digón-Arroba, M.C.</t>
  </si>
  <si>
    <t>Department of Romance Languages and Literatures, University of Michigan, Ann Arbor, Ann Arbor, MI, United States</t>
  </si>
  <si>
    <t>Education and entrepreneurship. Entrepreneurial training in secondary education and its impact on entrepreneurial interest in the United States and Spain</t>
  </si>
  <si>
    <t>Escolar-Llamazares, M.-C.</t>
  </si>
  <si>
    <t>Department of Health Sciences, Universidad de Burgos, Burgos, Burgos, Spain</t>
  </si>
  <si>
    <t>Di Giusto-Valle, C.</t>
  </si>
  <si>
    <t>Departamento de Ciencias de la Educación, Universidad de Burgos, Burgos, Burgos, Spain</t>
  </si>
  <si>
    <t>De La Torre Cruz, T.</t>
  </si>
  <si>
    <t>Department of Management, KEDGE Business School, Talence, Nouvelle-Aquitaine, France</t>
  </si>
  <si>
    <t>2-s2.0-105013184658</t>
  </si>
  <si>
    <t>Machin, R.</t>
  </si>
  <si>
    <t>Nottingham Trent University, Nottingham, Nottinghamshire, United Kingdom</t>
  </si>
  <si>
    <t>The future of debt advice and financial capability in a criminal justice setting</t>
  </si>
  <si>
    <t>2-s2.0-105013182877</t>
  </si>
  <si>
    <t>Olcoń-Kubicka, M.</t>
  </si>
  <si>
    <t>Institute of Philosophy and Sociology of the Polish Academy of Sciences, Warsaw, Poland</t>
  </si>
  <si>
    <t>Financial transfers from parents to adult children and the invisible role of state policy in Poland</t>
  </si>
  <si>
    <t>Kubicki, P.</t>
  </si>
  <si>
    <t>Institute of Social Economy, Szkola Glówna Handlowa w Warszawie, Warsaw, MA, Poland</t>
  </si>
  <si>
    <t>Ruzik, A.</t>
  </si>
  <si>
    <t>Department of Economics, Szkola Glówna Handlowa w Warszawie, Warsaw, MA, Poland</t>
  </si>
  <si>
    <t>2-s2.0-105013168139</t>
  </si>
  <si>
    <t>Bazán-Ramírez, A.</t>
  </si>
  <si>
    <t>Department of Education and Humanities, Universidad Nacional José María Arguedas, Andahuaylas, Apurimac, Peru</t>
  </si>
  <si>
    <t>Predictors of financial competence of Peruvian high school students in PISA 2022</t>
  </si>
  <si>
    <t>Hernández-Padilla, E.</t>
  </si>
  <si>
    <t>Center for Transdisciplinary Research in Psychology, Universidad Autónoma del Estado de Morelos, Cuernavaca, MOR, Mexico</t>
  </si>
  <si>
    <t>Palomino-Malpartida, Y.G.</t>
  </si>
  <si>
    <t>Faculty of Chemical Engineering and Metallurgy - FIQM, Universidad Nacional de San Cristóbal de Huamanga, Ayacucho, Ayacucho, Peru</t>
  </si>
  <si>
    <t>Bazán-Ramírez, W.</t>
  </si>
  <si>
    <t>Faculty of Administrative Sciences, Universidad Nacional Mayor de San Marcos, Lima, Lima, Peru</t>
  </si>
  <si>
    <t>2-s2.0-105013046242</t>
  </si>
  <si>
    <t>Mandala, I.</t>
  </si>
  <si>
    <t>Institut Agama Islam Negeri Kerinci, Jambi, Indonesia</t>
  </si>
  <si>
    <t>Qur͗anic Recitation in the Procession of Analyzing Seven Days of Death: The Case Study of Living Qur͗an-Hadith in Koto Padang Village</t>
  </si>
  <si>
    <t>Witro, D.</t>
  </si>
  <si>
    <t>UIN Sunan Gunung Djati, Bandung, West Java, Indonesia</t>
  </si>
  <si>
    <t>2-s2.0-105013027511</t>
  </si>
  <si>
    <t>Rahman, M.</t>
  </si>
  <si>
    <t>Department of Economics and Finance, College of Business Administration, Sharjah, United Arab Emirates</t>
  </si>
  <si>
    <t>Empowering Women’s Retirement: Bridging the Gender Gap in Investment Planning</t>
  </si>
  <si>
    <t>Xiyun, T.</t>
  </si>
  <si>
    <t>Albaity, M.</t>
  </si>
  <si>
    <t>Noakhali Science and Technology University, Noakhali, Bangladesh</t>
  </si>
  <si>
    <t>2-s2.0-105013027241</t>
  </si>
  <si>
    <t>Kamal, M.</t>
  </si>
  <si>
    <t>Exploring the Role of Financial Literacy and Inclusion in Enhancing Islamic Financial Institutions Financing in Specially Regulated Environments</t>
  </si>
  <si>
    <t>2-s2.0-105012965723</t>
  </si>
  <si>
    <t>Lyngwa, A.</t>
  </si>
  <si>
    <t>271</t>
  </si>
  <si>
    <t>Department of Humanities and Social Sciences, Indian Institute of Technology Kharagpur, Kharagpur, WB, India</t>
  </si>
  <si>
    <t>The Role of Education in Shaping Quantitative Reasoning and Financial Literacy of Urban Tribal Street Vendors: A Field Study in Mizoram, India</t>
  </si>
  <si>
    <t>2-s2.0-105012963073</t>
  </si>
  <si>
    <t>Girija, S.</t>
  </si>
  <si>
    <t>School of Management, GD Goenka University, Sohna, HR, India</t>
  </si>
  <si>
    <t>Taught, Told or Taboo: Role of ‘Family’ in Financial Socialisation Among Transgender Youth</t>
  </si>
  <si>
    <t>Banerji, B.</t>
  </si>
  <si>
    <t>2-s2.0-105012961648</t>
  </si>
  <si>
    <t>Andreatti, G.</t>
  </si>
  <si>
    <t>Faculty of Education, Free University of Bozen-Bolzano, Bolzano, BZ, Italy</t>
  </si>
  <si>
    <t>Financial education through the lens of the EduFin framework: comparing two pedagogies in primary education</t>
  </si>
  <si>
    <t>2-s2.0-105012930739</t>
  </si>
  <si>
    <t>Tyrell Curry, J.</t>
  </si>
  <si>
    <t>School of Business and Communication, University of the Cumberlands, Williamsburg, KY, United States</t>
  </si>
  <si>
    <t>Modeling the dynamic interplay between financial literacy, resilience, and emotional well-being across diverse demographics</t>
  </si>
  <si>
    <t>2-s2.0-105012896827</t>
  </si>
  <si>
    <t>Awang, H.</t>
  </si>
  <si>
    <t>Social Wellbeing Research Centre, Universiti Malaya, Kuala Lumpur, Malaysia</t>
  </si>
  <si>
    <t>Examining intergenerational transfers in Malaysia</t>
  </si>
  <si>
    <t>2-s2.0-105012599554</t>
  </si>
  <si>
    <t>Baño Hifóng, M.M.</t>
  </si>
  <si>
    <t>Universidad Catolica de Santiago de Guayaquil, Guayaquil, Guayas, Ecuador</t>
  </si>
  <si>
    <t>Understanding how financial knowledge influences the financial behavior of millennials in Ecuador; Cómo influyen los conocimientos financieros en el comportamiento financiero de los millennials en Ecuador</t>
  </si>
  <si>
    <t>2-s2.0-105012583919</t>
  </si>
  <si>
    <t>Amrith, M.</t>
  </si>
  <si>
    <t>Reimagining social protection: financialised futures among ageing migrant domestic workers in Asia</t>
  </si>
  <si>
    <t>2-s2.0-105012553521</t>
  </si>
  <si>
    <t>Asa, A.R.</t>
  </si>
  <si>
    <t>Namibia University of Science and Technology, Windhoek, Namibia</t>
  </si>
  <si>
    <t>Financial literacy and SME growth in Namibia: Implications for regional economic development</t>
  </si>
  <si>
    <t>Ashipala, F.</t>
  </si>
  <si>
    <t>Harold Pupkewitz Graduate School of Business, Namibia University of Science and Technology, Windhoek, Namibia</t>
  </si>
  <si>
    <t>Nautwima, J.P.</t>
  </si>
  <si>
    <t>Department of Accounting, Namibia University of Science and Technology, Windhoek, Namibia</t>
  </si>
  <si>
    <t>Sunde, T.</t>
  </si>
  <si>
    <t>Department of Trade and Development, North-West University, Potchefstroom, North West, South Africa</t>
  </si>
  <si>
    <t>2-s2.0-105012550138</t>
  </si>
  <si>
    <t>Department of Economics, Guru Gobind Singh Indraprastha University, New Delhi, DL, India</t>
  </si>
  <si>
    <t>Unlocking housing capital: semi-legal titles &amp; informal credit in Delhi’s unauthorised colonies</t>
  </si>
  <si>
    <t>2-s2.0-105012483417</t>
  </si>
  <si>
    <t>Urdaneta-Montiel, A.J.U.</t>
  </si>
  <si>
    <t>Universidad Metropolitana del Ecuador, Guayaquil, Guayas, Ecuador</t>
  </si>
  <si>
    <t>LEGAL FRAMEWORK FOR THE SUPERVISION OF THE ECUADORIAN FINANCIAL SYSTEM: FACTORS FOR SUSTAINABLE FINANCIAL INCLUSION; MARCO JURÍDICO PARA LA SUPERVISIÓN DEL SISTEMA FINANCIERO ECUATORIANO: FACTORES DE INCLUSIÓN FINANCIERA SOSTENIBLE</t>
  </si>
  <si>
    <t>Altamirano, K.A.L.</t>
  </si>
  <si>
    <t>Universidad Católica de Cuenca, Cuenca, Azuay, Ecuador</t>
  </si>
  <si>
    <t>Meleán Romero, R.A.M.</t>
  </si>
  <si>
    <t>Universidad Del Zulia, Maracaibo, Zulia, Venezuela</t>
  </si>
  <si>
    <t>Venezuela</t>
  </si>
  <si>
    <t>Acha, D.M.H.</t>
  </si>
  <si>
    <t>Universidad Inca Garcilaso de la Vega, Lima, Lima, Peru</t>
  </si>
  <si>
    <t>2-s2.0-105012406520</t>
  </si>
  <si>
    <t>Darwish, F.S.M.</t>
  </si>
  <si>
    <t>Department of Finance, Arab American University, Palestine, Jenin, West Bank, Palestine</t>
  </si>
  <si>
    <t>Financial literacy and investment decision: an empirical study from the Palestine Stock Exchange</t>
  </si>
  <si>
    <t>2-s2.0-105012364345</t>
  </si>
  <si>
    <t>Devlin, A.S.</t>
  </si>
  <si>
    <t>Connecticut College, New London, CT, United States</t>
  </si>
  <si>
    <t>Can Giving Straightforward, Personally Relevant Information Improve Financial Decision-Making?</t>
  </si>
  <si>
    <t>2-s2.0-105012327666</t>
  </si>
  <si>
    <t>Aysan, A.F.</t>
  </si>
  <si>
    <t>Hamad Bin Khalifa University, Doha, Qatar</t>
  </si>
  <si>
    <t>Fusion of Blockchain and Islamic Fintech: Unlocking New Possibilities in SME Financing, Financial Well-Being, and Trade Financing</t>
  </si>
  <si>
    <t>2-s2.0-105012282562</t>
  </si>
  <si>
    <t>Goyal, M.</t>
  </si>
  <si>
    <t>Department of Management Studies, J.C. Bose University of Science and Technology, YMCA, Faridabad, HR, India</t>
  </si>
  <si>
    <t>Financial Literacy and the Sustainability of Small Firms: Fintech as a Mediator</t>
  </si>
  <si>
    <t>Aggarwal, R.</t>
  </si>
  <si>
    <t>Skill Department of Banking and Finance, Shri Vishwakarma Skill University, Palwal, Haryana 121102, India</t>
  </si>
  <si>
    <t>2-s2.0-105012278300</t>
  </si>
  <si>
    <t>Emmanuel, J.T.</t>
  </si>
  <si>
    <t>Department of Economics, Babcock University, Ilishan-Remo, Ogun, Nigeria</t>
  </si>
  <si>
    <t>Understanding the drivers of cryptocurrency adoption: insights from the push-pull-mooring theory framework</t>
  </si>
  <si>
    <t>Onwe, J.C.</t>
  </si>
  <si>
    <t>Central Bank of Nigeria, Abuja, Nigeria</t>
  </si>
  <si>
    <t>Nweke, C.J.</t>
  </si>
  <si>
    <t>School of Business Studies and Management Technology, Federal Polytechnic, Ohodo, Nigeria</t>
  </si>
  <si>
    <t>Dhayal, K.S.</t>
  </si>
  <si>
    <t>Department of Applied Economics, Nnamdi Azikiwe University, Awka, Anambra, Nigeria</t>
  </si>
  <si>
    <t>2-s2.0-105012206373</t>
  </si>
  <si>
    <t>Al Zobi, M.K.</t>
  </si>
  <si>
    <t>FINTECH GOVERNANCE AND FIRMS’ PERFORMANCE: DOES FINANCIAL LITERACY MATTER?</t>
  </si>
  <si>
    <t>2-s2.0-105012129061</t>
  </si>
  <si>
    <t>Ardiputra, S.</t>
  </si>
  <si>
    <t>Department of Political Science, Universitas Sulawesi Barat, Majene, West Sulawesi, Indonesia</t>
  </si>
  <si>
    <t>Optimizing budget policy in village fund allocation (ADD): a governance and public administration perspective on rural development</t>
  </si>
  <si>
    <t>Milyan, M.</t>
  </si>
  <si>
    <t>Akhmad, Z.</t>
  </si>
  <si>
    <t>Master’s Program in Law, Universitas Pendidikan Nasional, Denpasar, Bali, Indonesia</t>
  </si>
  <si>
    <t>2-s2.0-105012036382</t>
  </si>
  <si>
    <t>Khalifa, J.</t>
  </si>
  <si>
    <t>Department of Quantitative Methods, Université de Sousse, Sousse, Tunisia</t>
  </si>
  <si>
    <t>Exploring the Impact of Digital Financial Services and Financial Inclusion on Economic Growth in Tunisia: An Empirical Analysis</t>
  </si>
  <si>
    <t>2-s2.0-105012029134</t>
  </si>
  <si>
    <t>Kaur, N.</t>
  </si>
  <si>
    <t>Evaluating Fintech Readiness in Indian States: A Data-Driven Approach Using Computational Economics and Big Data Analytics</t>
  </si>
  <si>
    <t>Sunder, C.</t>
  </si>
  <si>
    <t>Delhi Metropolitan Education, Noida, India</t>
  </si>
  <si>
    <t>2-s2.0-105012024994</t>
  </si>
  <si>
    <t>Ramdani, R.</t>
  </si>
  <si>
    <t>Crowdfunding on sustainable development goals: a systematic literature review</t>
  </si>
  <si>
    <t>Yasin, A.</t>
  </si>
  <si>
    <t>Rohmaningtyas, N.</t>
  </si>
  <si>
    <t>and Organisation of Islamic Economic Studies and Thoughts, Universiti Kebangsaan Malaysia, Bangi, Selangor, Malaysia</t>
  </si>
  <si>
    <t>2-s2.0-105011967460</t>
  </si>
  <si>
    <t>Bridging the borders: does owner-managers’ financial literacy facilitate small business internationalization?</t>
  </si>
  <si>
    <t>López Subires, M.D.</t>
  </si>
  <si>
    <t>2-s2.0-105011940392</t>
  </si>
  <si>
    <t>Gómez Cano, C.A.G.</t>
  </si>
  <si>
    <t>Corporación Universitaria de Asturias, Bogota, Colombia</t>
  </si>
  <si>
    <t>Entrepreneurship and Financial Literacy Through ChatGPT: Educational Innovation in Virtual Learning Environments</t>
  </si>
  <si>
    <t>Eslava-Zapata, R.E.</t>
  </si>
  <si>
    <t>361</t>
  </si>
  <si>
    <t>Universidad Libre, Bogota, Colombia</t>
  </si>
  <si>
    <t>2-s2.0-105011940241</t>
  </si>
  <si>
    <t>Mwaseba, S.L.</t>
  </si>
  <si>
    <t>Department of Rural Development and Regional Planning, Institute of Rural Development Planning, Tanzania, Dodoma, Tanzania</t>
  </si>
  <si>
    <t>Decomposing rural-urban inequalities in financial inclusion in Tanzania</t>
  </si>
  <si>
    <t>Mwang’onda, E.S.</t>
  </si>
  <si>
    <t>283</t>
  </si>
  <si>
    <t>Department of Economics, Stellenbosch University, Stellenbosch, Western Cape, South Africa</t>
  </si>
  <si>
    <t>Ngwilizi, D.</t>
  </si>
  <si>
    <t>Department of Business Management, Stellenbosch University, Stellenbosch, Western Cape, South Africa</t>
  </si>
  <si>
    <t>2-s2.0-105011933979</t>
  </si>
  <si>
    <t>Khetagurov, G.V.</t>
  </si>
  <si>
    <t>Faculty of Economics, North Caucasian Mining and Metallurgical Institute, Vladikavkaz, Republic of North Ossetia–Alania, Russian Federation</t>
  </si>
  <si>
    <t>The specifics and problems of the retail payments development using bank cards in the mountainous regions of Russia (the example of the republic of North Ossetia – Alania)</t>
  </si>
  <si>
    <t>Tinikashvili, T.Sh.</t>
  </si>
  <si>
    <t>North-Ossetian State University, Vladikavkaz, North Ossetia-Alania, Russian Federation</t>
  </si>
  <si>
    <t>Ogoev, A.U.</t>
  </si>
  <si>
    <t>2-s2.0-105011885284</t>
  </si>
  <si>
    <t>Dervin, F.</t>
  </si>
  <si>
    <t>Helsingin Yliopisto, Helsinki, Uusimaa, Finland</t>
  </si>
  <si>
    <t>MONEY AND INTERCULTURALITY: A Theory</t>
  </si>
  <si>
    <t>2-s2.0-105011865413</t>
  </si>
  <si>
    <t>Loncar, I.</t>
  </si>
  <si>
    <t>Department of Economics and Business Economics, University of Dubrovnik, Dubrovnik, Croatia</t>
  </si>
  <si>
    <t>Differences and Similarities in Financial Knowledge between High School Students in Croatia, Bosnia and Herzegovina and Montenegro; Razlike i sličnosti u financijskom znanju između učenika srednjih škola u Hrvatskoj, Bosni i Hercegovini i Crnoj Gori</t>
  </si>
  <si>
    <t>2-s2.0-105011845076</t>
  </si>
  <si>
    <t>Assessing Islamic Financial Planning Literacy Among Civil Servant Retirees</t>
  </si>
  <si>
    <t>2-s2.0-105011831961</t>
  </si>
  <si>
    <t>Iwegbu, O.</t>
  </si>
  <si>
    <t>Department of Economics, University of Lagos, Lagos, Lagos, Nigeria</t>
  </si>
  <si>
    <t>The Sustainability of Continuous Access to Digital Loans and Its Effect on Household Welfare</t>
  </si>
  <si>
    <t>2-s2.0-105011762794</t>
  </si>
  <si>
    <t>Qudratova, M.</t>
  </si>
  <si>
    <t>Library Information Systems Department, Tashkent University of Information Technologies named after Muhammad al-Khwarizmi, Tashkent, Uzbekistan</t>
  </si>
  <si>
    <t>Expanded Selecting Criteria of Research Databases for University Libraries</t>
  </si>
  <si>
    <t>2-s2.0-105011750588</t>
  </si>
  <si>
    <t>Tropea, T.</t>
  </si>
  <si>
    <t>Department of Psychology and Neuroscience, Temple University, Philadelphia, PA, United States</t>
  </si>
  <si>
    <t>Reduced community-level social cohesion is associated with higher risk for financial exploitation</t>
  </si>
  <si>
    <t>Yang, Y.</t>
  </si>
  <si>
    <t>School of Social Policy and Practice, University of Pennsylvania, Philadelphia, PA, United States</t>
  </si>
  <si>
    <t>Ludwig, R.</t>
  </si>
  <si>
    <t>Department of Psychology, Adelphi University, Philadelphia, PA, United States</t>
  </si>
  <si>
    <t>Fareri, D.</t>
  </si>
  <si>
    <t>Department of Geography, Temple University, Philadelphia, PA, United States</t>
  </si>
  <si>
    <t>2-s2.0-105011694814</t>
  </si>
  <si>
    <t>Shehi, E.</t>
  </si>
  <si>
    <t>Tirana Business University, Tirana, Albania</t>
  </si>
  <si>
    <t>Empowering Financial Futures: A Comprehensive Study on the Need for Financial Education and Literacy</t>
  </si>
  <si>
    <t>Radonshiqi, R.</t>
  </si>
  <si>
    <t>Logos University College, Tirana, Tirana, Albania</t>
  </si>
  <si>
    <t>Ribaj, A.</t>
  </si>
  <si>
    <t>Albanian University, Tirana, Tirana, Albania</t>
  </si>
  <si>
    <t>2-s2.0-105011637233</t>
  </si>
  <si>
    <t>Exploring customer attitude towards neo-banking apps: a thematic analysis using Google Play and Apple App Store reviews</t>
  </si>
  <si>
    <t>2-s2.0-105011587627</t>
  </si>
  <si>
    <t>The Role of FinTech in Enhancing Financial Literacy Among Women for Sustainable Economic Development</t>
  </si>
  <si>
    <t>Nithya, A.R.</t>
  </si>
  <si>
    <t>2-s2.0-105011586470</t>
  </si>
  <si>
    <t>Kurnia Sari, R.K.</t>
  </si>
  <si>
    <t>Generation Z's Approach to Digital Investment Intentions from E-Business Practices</t>
  </si>
  <si>
    <t>2-s2.0-105011518100</t>
  </si>
  <si>
    <t>Institute for the Future of Education, EGADE Business School, San Pedro Garza Garcia, NLE, Mexico</t>
  </si>
  <si>
    <t>Serious Games Affordances in Financial Complex Scenarios: An Activity Theory Analysis</t>
  </si>
  <si>
    <t>Patiño, A.</t>
  </si>
  <si>
    <t>Institute for the Future of Education, Tecnológico de Monterrey, Monterrey, NLE, Mexico</t>
  </si>
  <si>
    <t>Morales-Chan, M.A.</t>
  </si>
  <si>
    <t>Universidad Galileo, Guatemala City, Guatemala</t>
  </si>
  <si>
    <t>Guatemala</t>
  </si>
  <si>
    <t>Cárdenas, Y.</t>
  </si>
  <si>
    <t>Universidad de La Salle, Bogota, Bogota, Distrito Capital, Colombia</t>
  </si>
  <si>
    <t>2-s2.0-105011395378</t>
  </si>
  <si>
    <t>Ivanova, T.B.</t>
  </si>
  <si>
    <t>Institute of Public Administration and Management, Russian Presidential Academy of National Economy and Public Administration, Moscow, Moscow Oblast, Russian Federation</t>
  </si>
  <si>
    <t>Digital employment in an individual's career and educational trajectories: expanding the areas of professional training and emerging competencies; Цифровая занятость в карьерно-образовательных траекториях индивида: расширение направлений профессиональной подготовки и формируемых компетенций</t>
  </si>
  <si>
    <t>Mironova, S.M.</t>
  </si>
  <si>
    <t>the Department of Theory of Law and Civil Law Disciplines, Russian Presidential Academy of National Economy and Public Administration, Moscow, Moscow Oblast, Russian Federation</t>
  </si>
  <si>
    <t>Smolina, E.G.</t>
  </si>
  <si>
    <t>Department of Sociology, Russian Presidential Academy of National Economy and Public Administration, Moscow, Moscow Oblast, Russian Federation</t>
  </si>
  <si>
    <t>2-s2.0-105011352698</t>
  </si>
  <si>
    <t>Xu, C.</t>
  </si>
  <si>
    <t>Department of Global Economics and Management, Rijksuniversiteit Groningen, Groningen, Groningen, Netherlands</t>
  </si>
  <si>
    <t>How Does Public Sector Employment Affect Household Saving Rates? Evidence from China</t>
  </si>
  <si>
    <t>Steiner, A.</t>
  </si>
  <si>
    <t>2-s2.0-105011347967</t>
  </si>
  <si>
    <t>González-Velasco, C.</t>
  </si>
  <si>
    <t>Universidad de León, Leon, Castile-Leon, Spain</t>
  </si>
  <si>
    <t>Do Training Programmes Improve Awareness of Sustainable Finance?</t>
  </si>
  <si>
    <t>Feito-Ruiz, I.</t>
  </si>
  <si>
    <t>Universidad de Oviedo, Oviedo, Asturias, Spain</t>
  </si>
  <si>
    <t>González Fernández, M.</t>
  </si>
  <si>
    <t>Universiteit Hasselt, Hasselt, VLI, Belgium</t>
  </si>
  <si>
    <t>Sierra-Fernández, P.</t>
  </si>
  <si>
    <t>Université de Lorraine, Nancy, Grand Est, France</t>
  </si>
  <si>
    <t>2-s2.0-105011291469</t>
  </si>
  <si>
    <t>Barone, M.</t>
  </si>
  <si>
    <t>Department of Management, LUM Giuseppe Degennaro University, Casamassima, BA, Italy</t>
  </si>
  <si>
    <t>The influence of financial literacy and financial self-efficacy in equity crowdfunding investment decisions</t>
  </si>
  <si>
    <t>Bussoli, C.</t>
  </si>
  <si>
    <t>Department of Management and Law, Università degli Studi di Roma "Tor Vergata", Rome, RM, Italy</t>
  </si>
  <si>
    <t>2-s2.0-105011290141</t>
  </si>
  <si>
    <t>Becker, J.</t>
  </si>
  <si>
    <t>Service and Receivables, The University of Chicago, Chicago, IL, United States</t>
  </si>
  <si>
    <t>Financial Education for Community College Student Retention and Graduation: Evidence from Waubonsee Community College</t>
  </si>
  <si>
    <t>Lies, J.</t>
  </si>
  <si>
    <t>Data Analyst, Sugar Grove, IL, United States</t>
  </si>
  <si>
    <t>John Burton Advocates for Youth, San Francisco, CA, United States</t>
  </si>
  <si>
    <t>2-s2.0-105011191671</t>
  </si>
  <si>
    <t>Alamin, R.Y.</t>
  </si>
  <si>
    <t>Department of Visual Communication Design, Institut Teknologi Sepuluh Nopember, Surabaya, East Java, Indonesia</t>
  </si>
  <si>
    <t>Adaptive Game-Based Learning (AGBL) Model: Enhancing Motivation and Engagement through a Financial Literacy Game Prototype</t>
  </si>
  <si>
    <t>Zulaikha, E.</t>
  </si>
  <si>
    <t>Department of Industrial Design, Institut Teknologi Sepuluh Nopember, Surabaya, East Java, Indonesia</t>
  </si>
  <si>
    <t>Gunarta, I.K.</t>
  </si>
  <si>
    <t>Department of Industrial and Systems Engineering, Institut Teknologi Sepuluh Nopember, Surabaya, East Java, Indonesia</t>
  </si>
  <si>
    <t>Dwitasari, P.</t>
  </si>
  <si>
    <t>School of Interdisciplinary Management and Technology, Institut Teknologi Sepuluh Nopember, Surabaya, East Java, Indonesia</t>
  </si>
  <si>
    <t>Lee, L.</t>
  </si>
  <si>
    <t>The Design School, Taylor's University Malaysia, Subang Jaya, Selangor, Malaysia</t>
  </si>
  <si>
    <t>2-s2.0-105011180390</t>
  </si>
  <si>
    <t>Kadam, S.</t>
  </si>
  <si>
    <t>Symbiosis Institute of Business Management, Bengaluru, Bengaluru, KA, India</t>
  </si>
  <si>
    <t>Mapping the Landscape of Analyst Stock Recommendations: A Bibliometric Analysis</t>
  </si>
  <si>
    <t>Sethi, M.</t>
  </si>
  <si>
    <t>Department of Finance, Pune Institute of Business Management, Pune, MH, India</t>
  </si>
  <si>
    <t>2-s2.0-105011173566</t>
  </si>
  <si>
    <t>Thetsane, R.M.</t>
  </si>
  <si>
    <t>Faculty of Science, National University of Lesotho, Roma, Lesotho</t>
  </si>
  <si>
    <t>Lesotho</t>
  </si>
  <si>
    <t>Enhancing financial literacy skills of incubatees in university innovation hubs</t>
  </si>
  <si>
    <t>2-s2.0-105011090297</t>
  </si>
  <si>
    <t>Sumitro, I.</t>
  </si>
  <si>
    <t>Department of Management Doctoral Program, Universitas Mercu Buana, West Jakarta, Java, Indonesia</t>
  </si>
  <si>
    <t>ADVANCING WELLBEING: THE FINANCIAL ACCESSIBILITY AND SOCIAL INTEGRATION THROUGH SELF-TRANSFORMATION</t>
  </si>
  <si>
    <t>Permana, D.</t>
  </si>
  <si>
    <t>Department of Management, Universitas Mercu Buana, West Jakarta, Java, Indonesia</t>
  </si>
  <si>
    <t>2-s2.0-105011090238</t>
  </si>
  <si>
    <t>Mage, S.</t>
  </si>
  <si>
    <t>Acceptability of a Web-Based Financial Education Intervention for Latino Caregivers: Mixed Methods Evaluation</t>
  </si>
  <si>
    <t>Benton, D.</t>
  </si>
  <si>
    <t>255</t>
  </si>
  <si>
    <t>Case Western Reserve University, Cleveland, OH, United States</t>
  </si>
  <si>
    <t>Wilber, K.</t>
  </si>
  <si>
    <t>University of Alabama at Birmingham School of Nursing, Birmingham, AL, United States</t>
  </si>
  <si>
    <t>2-s2.0-105011081502</t>
  </si>
  <si>
    <t>Andolfi, L.</t>
  </si>
  <si>
    <t>University of Luxembourg, Esch-sur-Alzette, Luxembourg</t>
  </si>
  <si>
    <t>The Residential Perception of Real-Time Electricity Tariffs</t>
  </si>
  <si>
    <t>2-s2.0-105011081115</t>
  </si>
  <si>
    <t>Suganya, M.</t>
  </si>
  <si>
    <t>SRM Institute of Science and Technology, Kattankulathur, TN, India</t>
  </si>
  <si>
    <t>GenAI - Powered Personal Finance Consultant: Integrating Machine Learning and Generative AI for Personalized Financial Recommendations and Literacy Enhancement</t>
  </si>
  <si>
    <t>Jayaraj, R.</t>
  </si>
  <si>
    <t>School of Computing, SRM Institute of Science and Technology, Kattankulathur, TN, India</t>
  </si>
  <si>
    <t>Abdul Lathif, A.S.</t>
  </si>
  <si>
    <t>2-s2.0-105011044997</t>
  </si>
  <si>
    <t>Mogilipalem, V.T.</t>
  </si>
  <si>
    <t>Department of Computer Science and Engineering, Chandigarh University, Mohali, PB, India</t>
  </si>
  <si>
    <t>Revolutionizing Personal Finance: AI-Powered Solutions for Financial Advisory Transformation</t>
  </si>
  <si>
    <t>2-s2.0-105010969835</t>
  </si>
  <si>
    <t>Lappay, K.T.</t>
  </si>
  <si>
    <t>School of Commerce, REVA University, Bengaluru, KA, India</t>
  </si>
  <si>
    <t>Empowering Financial Futures: Financial Literacy and Financial Attitude Influencing Financial Behavior Among University Students in the Digital Age</t>
  </si>
  <si>
    <t>Banu, A.</t>
  </si>
  <si>
    <t>REVA Business School, REVA University, Bengaluru, KA, India</t>
  </si>
  <si>
    <t>Radhakrishna, H.</t>
  </si>
  <si>
    <t>Megha, S.</t>
  </si>
  <si>
    <t>School of Management Studies, REVA University, Bengaluru, KA, India</t>
  </si>
  <si>
    <t>2-s2.0-105010953783</t>
  </si>
  <si>
    <t>Chetana’s R. K. Institute of Management and Research, Mumbai, India</t>
  </si>
  <si>
    <t>An Empirical Study of Financial Inclusion and Its Challenges Faced by Transgender Individual in Mumbai City: With Respect to Banking Services, Savings Behavior, and Access to Financial Resources</t>
  </si>
  <si>
    <t>Katkar, N.</t>
  </si>
  <si>
    <t>Chetana’s Institute of Management and Research, Mumbai, MH, India</t>
  </si>
  <si>
    <t>Koli, L.</t>
  </si>
  <si>
    <t>CRISIL Ltd., Mumbai, India</t>
  </si>
  <si>
    <t>Vikalp Education, Nagpur, India</t>
  </si>
  <si>
    <t>2-s2.0-105010920950</t>
  </si>
  <si>
    <t>Exploring the Role of the TPB (Theory of Planned Behaviour) in Understanding Its Impact on Online Stock Trading Behaviour</t>
  </si>
  <si>
    <t>Department of Commerce, Bengaluru City University, Bengaluru, KA, India</t>
  </si>
  <si>
    <t>Department of Commerce, St Joseph’s University, Bengaluru, KA, India</t>
  </si>
  <si>
    <t>2-s2.0-105010913703</t>
  </si>
  <si>
    <t>Sonni, A.F.</t>
  </si>
  <si>
    <t>Department of Communication Science, Hasanuddin University, Makassar, South Sulawesi, Indonesia</t>
  </si>
  <si>
    <t>Digital disinformation and financial decision-making: understanding the spread of economic conspiracy theories in Indonesia</t>
  </si>
  <si>
    <t>2-s2.0-105010885895</t>
  </si>
  <si>
    <t>Understanding debt in the older population</t>
  </si>
  <si>
    <t>Oggero, N.</t>
  </si>
  <si>
    <t>Department of Management, Università degli Studi di Torino, Turin, TO, Italy</t>
  </si>
  <si>
    <t>2-s2.0-105010881528</t>
  </si>
  <si>
    <t>Rani, I.</t>
  </si>
  <si>
    <t>Investment Awareness and Financial Literacy Among Millennials in India</t>
  </si>
  <si>
    <t>Chand Pasha, A.</t>
  </si>
  <si>
    <t>REVA University, Bengaluru, KA, India</t>
  </si>
  <si>
    <t>Nagaraju, L.G.</t>
  </si>
  <si>
    <t>Charans Degree College, Bengaluru, India</t>
  </si>
  <si>
    <t>Nandisha, M.</t>
  </si>
  <si>
    <t>CMR University, Bengaluru, KA, India</t>
  </si>
  <si>
    <t>2-s2.0-105010861274</t>
  </si>
  <si>
    <t>Singh, A.S.</t>
  </si>
  <si>
    <t>Symbiosis School of Banking &amp; Finance, Pune, MH, India</t>
  </si>
  <si>
    <t>Developing a model for sustainable financial inclusion through systematic review: a PRISMA approach</t>
  </si>
  <si>
    <t>Ambarkhane, D.</t>
  </si>
  <si>
    <t>Independent Consultant, Pune, MH, India</t>
  </si>
  <si>
    <t>Venkataramani, B.</t>
  </si>
  <si>
    <t>Bharti, N.</t>
  </si>
  <si>
    <t>National Institute of Bank Management, Pune, India</t>
  </si>
  <si>
    <t>2-s2.0-105010819104</t>
  </si>
  <si>
    <t>Yang, N.</t>
  </si>
  <si>
    <t>University Malaysia of Computer Science and Engineering, Cyberjaya, Selangor, Malaysia</t>
  </si>
  <si>
    <t>Financial Text Sentiment Analysis Based on DK-BERT Model and Its Application in Market Forecasting</t>
  </si>
  <si>
    <t>2-s2.0-105010654801</t>
  </si>
  <si>
    <t>Pauzi, S.A.</t>
  </si>
  <si>
    <t>Business Survival of Rural Entrepreneurs: A Systematic Literature Review and Future Research Agenda; Kelangsungan Perniagaan Usahawan Luar Bandar: Ulasan Literatur Sistematik dan Agenda Penyelidikan Masa Depan</t>
  </si>
  <si>
    <t>Idris, A.</t>
  </si>
  <si>
    <t>294</t>
  </si>
  <si>
    <t>Cardiff Business School, Cardiff, Wales, United Kingdom</t>
  </si>
  <si>
    <t>2-s2.0-105010610431</t>
  </si>
  <si>
    <t>Hitsuwari, J.</t>
  </si>
  <si>
    <t>Experimental Psychology Unit, Helmut Schmidt University - University of the Federal Armed Forces Hamburg, Hamburg, Hamburg, Germany</t>
  </si>
  <si>
    <t>Long-Term Investors With Enhanced Well-Being? Comparing Personality Traits by Investment Assets</t>
  </si>
  <si>
    <t>Kumagai, M.</t>
  </si>
  <si>
    <t>Japan Society for the Promotion of Science, Tokyo, Tokyo, Japan</t>
  </si>
  <si>
    <t>2-s2.0-105010506391</t>
  </si>
  <si>
    <t>Susanti, n.</t>
  </si>
  <si>
    <t>Accounting Education Study Programme, Universitas Negeri Surabaya, Surabaya, East Java, Indonesia</t>
  </si>
  <si>
    <t>Financial Literacy and MSME Performance: The Role of Access to Financing Products and Perception of Financial Risk</t>
  </si>
  <si>
    <t>Putra, R.</t>
  </si>
  <si>
    <t>Accounting Study Program, Universitas Negeri Surabaya, Surabaya, East Java, Indonesia</t>
  </si>
  <si>
    <t>2-s2.0-105010479774</t>
  </si>
  <si>
    <t>Petanaj, M.</t>
  </si>
  <si>
    <t>Faculty of Economy, "Ismail Qemali" University of Vlora, Vlora, Vlore, Albania</t>
  </si>
  <si>
    <t>Development of a financial capability model: a hybrid dual-stage partial least square structural equation modelling and artificial neural network analysis</t>
  </si>
  <si>
    <t>Cakerri, L.</t>
  </si>
  <si>
    <t>Department of Mathematics, Aleksander Moisiu University Durres, Durres, Durrës, Albania</t>
  </si>
  <si>
    <t>2-s2.0-105010349254</t>
  </si>
  <si>
    <t>Dalke, A.</t>
  </si>
  <si>
    <t>School of Economics and Management, Narxoz University, Almaty, Kazakhstan</t>
  </si>
  <si>
    <t>Criteria for Identification and Regulation of Systemically Important Banks</t>
  </si>
  <si>
    <t>Svyatov, S.</t>
  </si>
  <si>
    <t>Narxoz University, Almaty, Kazakhstan</t>
  </si>
  <si>
    <t>Ruziyeva, E.</t>
  </si>
  <si>
    <t>Department of Accounting and Finance, Almaty Technological University, Almaty, Almaty, Kazakhstan</t>
  </si>
  <si>
    <t>2-s2.0-105010328716</t>
  </si>
  <si>
    <t>Vaswani, V.</t>
  </si>
  <si>
    <t>Finance Department, Vivekanand Education Society’s Business School, Mumbai, India</t>
  </si>
  <si>
    <t>Financial awareness and financial planning among higher education faculty and their specific impact on the financial literacy of aspiring textile entrepreneurs; Conștientizarea financiară și planificarea financiară în rândul cadrelor didactice din învățământul superior și impactul specific al acestora asupra educației financiare a antreprenorilor aspiranți în domeniul textil</t>
  </si>
  <si>
    <t>Anju, M.</t>
  </si>
  <si>
    <t>Department of Finance, Vivekanand Education Society Institute of Management Studies and Research, Mumbai, MH, India</t>
  </si>
  <si>
    <t>Birǎu, R.</t>
  </si>
  <si>
    <t>Department of Finance and Accounting, Universitatea Constantin Brancusi din Targu-Jiu, Targu Jiu, Gorj, Romania</t>
  </si>
  <si>
    <t>Popescu, V.</t>
  </si>
  <si>
    <t>University of Craiova, Craiova, Dolj, Romania</t>
  </si>
  <si>
    <t>Mitroi, A.T.</t>
  </si>
  <si>
    <t>Faculty of Economics and Business Administration, University of Craiova, Craiova, Dolj, Romania</t>
  </si>
  <si>
    <t>Ciurlau, L.</t>
  </si>
  <si>
    <t>Faculty of Finance and Banking, Bucharest University of Economic Studies, Bucharest, Romania</t>
  </si>
  <si>
    <t>2-s2.0-105010301939</t>
  </si>
  <si>
    <t>Sihombing, T.</t>
  </si>
  <si>
    <t>Faculty of Economics and Business, Universitas Pelita Harapan, Tangerang, Banten, Indonesia</t>
  </si>
  <si>
    <t>THE INFLUENCE OF AUDIT COMMITTEE CHARACTERISTICS AND AUDIT QUALITY ON ESG PERFORMANCE WITH SUSTAINABLE GROWTH RATE AS A MODERATION VARIABLE</t>
  </si>
  <si>
    <t>2-s2.0-105010274358</t>
  </si>
  <si>
    <t>Wanzala, R.W.</t>
  </si>
  <si>
    <t>Johannesburg Business School, Johannesburg, Gauteng, South Africa</t>
  </si>
  <si>
    <t>Financial inclusion of the informal sector of marginalized counties in Kenya</t>
  </si>
  <si>
    <t>2-s2.0-105010239473</t>
  </si>
  <si>
    <t>Burkhanov, A.U.</t>
  </si>
  <si>
    <t>Alfraganus University, Tashkent, Uzbekistan</t>
  </si>
  <si>
    <t>Accessibility of Higher Education for People with Different Income Levels as a Manifestation of the Inclusiveness of the University</t>
  </si>
  <si>
    <t>Mavlyanova, D.M.</t>
  </si>
  <si>
    <t>Tashkent State University of Economics, Tashkent, Uzbekistan</t>
  </si>
  <si>
    <t>Ostrovskaya, V.N.</t>
  </si>
  <si>
    <t>Center of Marketing Initiatives, Stavropol, Russian Federation</t>
  </si>
  <si>
    <t>Karpushova, S.E.</t>
  </si>
  <si>
    <t>Volgograd State Technical University, Volgograd, Volgograd Oblast, Russian Federation</t>
  </si>
  <si>
    <t>2-s2.0-105010224721</t>
  </si>
  <si>
    <t>Rao, V.</t>
  </si>
  <si>
    <t>LLMs Meet Finance: Fine-Tuning Foundation Models for the Open FinLLM Leaderboard</t>
  </si>
  <si>
    <t>Youran, Y.</t>
  </si>
  <si>
    <t>College of Computer, Mathematical, &amp; Natural Sciences, College Park, MD, United States</t>
  </si>
  <si>
    <t>Kumar, M.</t>
  </si>
  <si>
    <t>Department of Computer Science, College Park, MD, United States</t>
  </si>
  <si>
    <t>2-s2.0-105010224166</t>
  </si>
  <si>
    <t>Shailendra, N.</t>
  </si>
  <si>
    <t>Department of Artificial Intelligence and Data Science, Visvesvaraya Technological University, Belagavi, KA, India</t>
  </si>
  <si>
    <t>Money Map: The Personal Finance Tracker</t>
  </si>
  <si>
    <t>Parvathi, C.</t>
  </si>
  <si>
    <t>BGSCET, Bengaluru, India</t>
  </si>
  <si>
    <t>2-s2.0-105010203734</t>
  </si>
  <si>
    <t>Sawant, A.</t>
  </si>
  <si>
    <t>Department of Information Technology, Vishwakarma Institute of Technology, Pune, MH, India</t>
  </si>
  <si>
    <t>FINAI-Personal Finance Simplified</t>
  </si>
  <si>
    <t>2-s2.0-105010198983</t>
  </si>
  <si>
    <t>Avhale, S.A.</t>
  </si>
  <si>
    <t>Department of Information Technology, Vishwakarma Institute of Information Technology, Pune, MH, India</t>
  </si>
  <si>
    <t>AI - Driven Personalized Budget Planner</t>
  </si>
  <si>
    <t>2-s2.0-105010196170</t>
  </si>
  <si>
    <t>Zhuo, J.</t>
  </si>
  <si>
    <t>An Intelligent-Aware Transformer with Domain Adaptation and Contextual Reasoning for Question Answering</t>
  </si>
  <si>
    <t>Han, Y.</t>
  </si>
  <si>
    <t>Wen, H.</t>
  </si>
  <si>
    <t>University of California, Riverside, Riverside, CA, United States</t>
  </si>
  <si>
    <t>2-s2.0-105010130674</t>
  </si>
  <si>
    <t>Al Natour, A.R.</t>
  </si>
  <si>
    <t>Department of Accounting, University of Petra, Amman, Amman, Jordan</t>
  </si>
  <si>
    <t>Enhancing Financial Literacy Among Syrian Refugees in Jordan: The Transformative Role of AI</t>
  </si>
  <si>
    <t>Alqam, M.</t>
  </si>
  <si>
    <t>Department of Accounting, The University of Jordan, Amman, Jordan</t>
  </si>
  <si>
    <t>Zaidan, H.</t>
  </si>
  <si>
    <t>Department of Finance, Hashemite University, Zarqa, Jordan</t>
  </si>
  <si>
    <t>Khatatbeh, I.</t>
  </si>
  <si>
    <t>Department of Accounting, University of Bahrain, Zallaq, Bahrain</t>
  </si>
  <si>
    <t>2-s2.0-105010042458</t>
  </si>
  <si>
    <t>Frees, E.W.</t>
  </si>
  <si>
    <t>Department of Risk and Insurance, University of Wisconsin-Madison, Madison, WI, United States</t>
  </si>
  <si>
    <t>Algorithmic Insurable Risk Portfolios</t>
  </si>
  <si>
    <t>Butt, A.</t>
  </si>
  <si>
    <t>Actuarial Studies &amp; Statistics, ANU College of Business &amp; Economics, Canberra, ACT, Australia</t>
  </si>
  <si>
    <t>2-s2.0-105009941138</t>
  </si>
  <si>
    <t>Faculty of Management and Commerce, Institute of Chartered Financial Analysts of India, Hyderabad, AP, India</t>
  </si>
  <si>
    <t>Transforming the rural banking system into a digital Village Bank model: a global analysis of opportunities, challenges and governance</t>
  </si>
  <si>
    <t>2-s2.0-105009939067</t>
  </si>
  <si>
    <t>Azis, A.U.</t>
  </si>
  <si>
    <t>Women Recruitment in Winning Party 2019 Election for DPR RI Seats; PDIP Case Study; Reclutamiento de mujeres en el partido ganador Elecciones de 2019 para escaños de la DPR RI; Estudio de caso del PDIP</t>
  </si>
  <si>
    <t>2-s2.0-105009879995</t>
  </si>
  <si>
    <t>Karim Amrullah, A.M.</t>
  </si>
  <si>
    <t>Department of Islamic Education, Universitas Islam Negeri Maulana Malik Ibrahim Malang, Malang, Indonesia</t>
  </si>
  <si>
    <t>Exploring The Influence of Attitude, Subjective Norm, and Perceived Behavioral Control on Intention Behavior: The Moderating Effect of Benefits; Explorando La Influencia De La Actitud, La Norma Subjetiva Y El Control Percibido Del Comportamiento Sobre La Intención Conductual: El Efecto Moderador De Los Beneficios</t>
  </si>
  <si>
    <t>Safitri, R.</t>
  </si>
  <si>
    <t>Wuryaningsih</t>
  </si>
  <si>
    <t>2-s2.0-105009867857</t>
  </si>
  <si>
    <t>Smith, B.W.</t>
  </si>
  <si>
    <t>Faculty of Science, Medicine and Health, Wollongong, NSW, Australia</t>
  </si>
  <si>
    <t>Impacts of Financial Stress on Mental Health and Wellbeing of Nursing Students: A Systematic Integrative Review</t>
  </si>
  <si>
    <t>Maneze, D.</t>
  </si>
  <si>
    <t>School of Nursing and Midwifery, Western Sydney University, Penrith, NSW, Australia</t>
  </si>
  <si>
    <t>Ramjan, L.M.</t>
  </si>
  <si>
    <t>Ingham Institute for Applied Medical Research, Liverpool, NSW, Australia</t>
  </si>
  <si>
    <t>Stephen, C.M.</t>
  </si>
  <si>
    <t>School of Nursing, The Hong Kong Polytechnic University, Hong Kong, Hong Kong, Hong Kong</t>
  </si>
  <si>
    <t>2-s2.0-105009738070</t>
  </si>
  <si>
    <t>Feng, X.</t>
  </si>
  <si>
    <t>The Analysis on Local Network Roles: Evidence from Construction Contractors in China’s PPP Industry</t>
  </si>
  <si>
    <t>Cao, J.</t>
  </si>
  <si>
    <t>51</t>
  </si>
  <si>
    <t>Shanghai University, Shanghai, China</t>
  </si>
  <si>
    <t>Glodon Corporation Ltd, China</t>
  </si>
  <si>
    <t>Xing, M.</t>
  </si>
  <si>
    <t>Shanghai Institute of Technology, Shanghai, Shanghai, China</t>
  </si>
  <si>
    <t>2-s2.0-105009468244</t>
  </si>
  <si>
    <t>Iskandar, F.A.</t>
  </si>
  <si>
    <t>Department of Informatics, Universitas Malikussaleh, Aceh Utara, Aceh, Indonesia</t>
  </si>
  <si>
    <t>Financial Management System for Final-Year University Students Implementing a Rule-Based Method on the Android Platform</t>
  </si>
  <si>
    <t>2-s2.0-105009458801</t>
  </si>
  <si>
    <t>Samarasinghe, M.</t>
  </si>
  <si>
    <t>Department of Industrial Management, University of Kelaniya, Kelaniya, Sri Lanka</t>
  </si>
  <si>
    <t>Impact of Social Media Content and Exposure on Consumer Perceptions, Trust, and Banking Decisions in Sri Lanka: A Systematic Literature Review on the Moderating Roles of Demographics and Digital Literacy</t>
  </si>
  <si>
    <t>2-s2.0-105009433410</t>
  </si>
  <si>
    <t>Olajide, O.</t>
  </si>
  <si>
    <t>Financial Self-Efficacy and Debt Behavior: Does Gender or Marriage Matter?</t>
  </si>
  <si>
    <t>Appalachian State University, Boone, NC, United States</t>
  </si>
  <si>
    <t>2-s2.0-105009428703</t>
  </si>
  <si>
    <t>Investigating fake financial news: a systematic review of trends, themes, LLM-based detection methods, and theories</t>
  </si>
  <si>
    <t>2-s2.0-105009427465</t>
  </si>
  <si>
    <t>Qiu, Q.</t>
  </si>
  <si>
    <t>Dongshin University, Naju, Jeollanam-do, South Korea</t>
  </si>
  <si>
    <t>FINANCIAL EDUCATION AND GREEN TRANSITION OF SMALL AND MEDIUM-SIZED ENTERPRISES IN DEVELOPING ASIA</t>
  </si>
  <si>
    <t>2-s2.0-105009426558</t>
  </si>
  <si>
    <t>Lee, J.M.</t>
  </si>
  <si>
    <t>Minnesota State University, Saint Paul, MN, United States</t>
  </si>
  <si>
    <t>Researcher Profile: Jae Min Lee</t>
  </si>
  <si>
    <t>2-s2.0-105009373429</t>
  </si>
  <si>
    <t>Christopher, R.C.</t>
  </si>
  <si>
    <t>Financial literacy: The evolution, current proposition, and its way forward — A systematic literature review</t>
  </si>
  <si>
    <t>2-s2.0-105009276887</t>
  </si>
  <si>
    <t>Todd, T.M.</t>
  </si>
  <si>
    <t>Liberty University, Liberty, VA, United States</t>
  </si>
  <si>
    <t>Financial Socialization and Money Scripts: The Moderating Effect of Gender—A Preliminary Examination</t>
  </si>
  <si>
    <t>2-s2.0-105009262137</t>
  </si>
  <si>
    <t>Melo, D.</t>
  </si>
  <si>
    <t>Instituto Superior de Contabilidade e Administração de Coimbra, Coimbra, Portugal</t>
  </si>
  <si>
    <t>Profiling Financial Knowledge in a Portuguese Population: A Machine Learning Approach</t>
  </si>
  <si>
    <t>Clímaco, I.</t>
  </si>
  <si>
    <t>Instituto Politécnico de Coimbra, Coimbra, Portugal</t>
  </si>
  <si>
    <t>2-s2.0-105009220569</t>
  </si>
  <si>
    <t>Anh, N.T.</t>
  </si>
  <si>
    <t>Academy of Finance, Hanoi, Viet Nam</t>
  </si>
  <si>
    <t>Impact of financial behavior on savings strategies among the poor in Vietnam</t>
  </si>
  <si>
    <t>Thu, L.T.</t>
  </si>
  <si>
    <t>2-s2.0-105009191924</t>
  </si>
  <si>
    <t>Understanding Financial Vulnerability Among Asians, Blacks, and Hispanics in the United States</t>
  </si>
  <si>
    <t>Sconti, A.</t>
  </si>
  <si>
    <t>Global Financial Literacy Excellence Center, The George Washington University, Washington, D.C., United States</t>
  </si>
  <si>
    <t>Initiative for Financial Decisions Making, Stanford University, Stanford, CA, United States</t>
  </si>
  <si>
    <t>2-s2.0-105009184712</t>
  </si>
  <si>
    <t>Financial Freedom Initiative, The George Washington University, Washington, D.C., United States</t>
  </si>
  <si>
    <t>FINANCIAL LITERACY AND FINANCIAL EDUCATION: An Overview</t>
  </si>
  <si>
    <t>Kaiser, T.</t>
  </si>
  <si>
    <t>Italian Financial Education Committee, Italy</t>
  </si>
  <si>
    <t>2-s2.0-105009181635</t>
  </si>
  <si>
    <t>Berger, A.N.</t>
  </si>
  <si>
    <t>Northwestern University, Evanston, IL, United States</t>
  </si>
  <si>
    <t>The Oxford Handbook of Banking, Fourth Edition</t>
  </si>
  <si>
    <t>Molyneux, P.</t>
  </si>
  <si>
    <t>Wilson, J.O.S.</t>
  </si>
  <si>
    <t>University of Sharjah, Sharjah, Sharjah, United Arab Emirates</t>
  </si>
  <si>
    <t>2-s2.0-105009172544</t>
  </si>
  <si>
    <t>TRADITIONAL, NEW, AND LONGER-TERM VIEWS OF BANKING IN THE 21ST CENTURY</t>
  </si>
  <si>
    <t>2-s2.0-105009093156</t>
  </si>
  <si>
    <t>Repousis, S.</t>
  </si>
  <si>
    <t>The impact of financial crises on public trust in banking: evidence from Greece and Cyprus</t>
  </si>
  <si>
    <t>Lois, P.</t>
  </si>
  <si>
    <t>Hellenic Open University, Patra, Achaia, Greece</t>
  </si>
  <si>
    <t>2-s2.0-105009019739</t>
  </si>
  <si>
    <t>Sahlian, D.N.</t>
  </si>
  <si>
    <t>Pension Benefits Adequacy and Social Security Budget Sustainability-What Influences the Resilience of Public Pension Systems in Central and Eastern European Countries?</t>
  </si>
  <si>
    <t>Popa, A.F.</t>
  </si>
  <si>
    <t>Universitatea de Vest "Vasile Goldiş”, Arad, Arad, Romania</t>
  </si>
  <si>
    <t>Stănilă, G.O.</t>
  </si>
  <si>
    <t>Agora University, Oradea, Romania</t>
  </si>
  <si>
    <t>2-s2.0-105008999661</t>
  </si>
  <si>
    <t>Plunk, A.</t>
  </si>
  <si>
    <t>Designing Educational Games for Sustainable Development and Social Enterprise in Rural Kenyan Schools</t>
  </si>
  <si>
    <t>Onyango, F.O.</t>
  </si>
  <si>
    <t>Innov8 Africa, Narok, Kenya</t>
  </si>
  <si>
    <t>Abu Jamil, A.</t>
  </si>
  <si>
    <t>Middle Tennessee State University, Murfreesboro, TN, United States</t>
  </si>
  <si>
    <t>2-s2.0-105008992496</t>
  </si>
  <si>
    <t>Sumastuti, E.</t>
  </si>
  <si>
    <t>Universitas Persatuan Guru Republik Indonesia Semarang, Semarang, Central Java, Indonesia</t>
  </si>
  <si>
    <t>Household Savings and Sustainable Tourism Consumption: A Generational Perspective</t>
  </si>
  <si>
    <t>Banowati, E.</t>
  </si>
  <si>
    <t>Faculty of Social and Political Sciences, Universitas Negeri Semarang, Semarang, Central Java, Indonesia</t>
  </si>
  <si>
    <t>2-s2.0-105008937029</t>
  </si>
  <si>
    <t>Duxbury, D.</t>
  </si>
  <si>
    <t>110</t>
  </si>
  <si>
    <t>Newcastle University Business School, United Kingdom, Newcastle, Tyne and Wear, United Kingdom</t>
  </si>
  <si>
    <t>Consumer financial literacy and habitual behaviour as drivers of contactless payment ownership</t>
  </si>
  <si>
    <t>Liñares-Zegarra, J.M.</t>
  </si>
  <si>
    <t>444</t>
  </si>
  <si>
    <t>Essex Business School, Colchester, Essex, United Kingdom</t>
  </si>
  <si>
    <t>Verousis, T.</t>
  </si>
  <si>
    <t>Vlerick Business School, Ghent, VOV, Belgium</t>
  </si>
  <si>
    <t>2-s2.0-105008884614</t>
  </si>
  <si>
    <t>Lutfi, L.</t>
  </si>
  <si>
    <t>Faculty of Economics and Business, South Tangerang, Indonesia</t>
  </si>
  <si>
    <t>Understanding Household Indebtedness in Urban Settings: An Integrated Analysis of Psychological, Human Capital, and Demographic Influences</t>
  </si>
  <si>
    <t>2-s2.0-105008801934</t>
  </si>
  <si>
    <t>Bakare, B.K.</t>
  </si>
  <si>
    <t>School of Education and Human Sciences, Albukhary International University, Alor Setar, Kedah, Malaysia</t>
  </si>
  <si>
    <t>The Impact of Economic Literacy Components on Entrepreneurship Potential Among Secondary School Students in Sik, Kedah</t>
  </si>
  <si>
    <t>Husain, K.</t>
  </si>
  <si>
    <t>School of Business and Social Sciences, Albukhary International University, Alor Setar, Kedah, Malaysia</t>
  </si>
  <si>
    <t>2-s2.0-105008778846</t>
  </si>
  <si>
    <t>Agnieszka, W.-C.</t>
  </si>
  <si>
    <t>396</t>
  </si>
  <si>
    <t>Szkola Glówna Handlowa w Warszawie, Warsaw, MA, Poland</t>
  </si>
  <si>
    <t>What Is Innovation Accounting and How to Structure Innovation Accounting?</t>
  </si>
  <si>
    <t>Zbigniew, G.</t>
  </si>
  <si>
    <t>Department of Economics and Economic Policy, Uniwersytet Ekonomiczny we Wrocławiu, Wroclaw, Lower Silesian, Poland</t>
  </si>
  <si>
    <t>2-s2.0-105008702713</t>
  </si>
  <si>
    <t>Legenzova, R.</t>
  </si>
  <si>
    <t>Vytautas Kavolis Transdisciplinary Research Institute, Vytautas Magnus University, Kaunas, Kaunas, Lithuania</t>
  </si>
  <si>
    <t>How prepared are SMEs for market disturbances? A dynamic approach to SMEs’ financial resilience</t>
  </si>
  <si>
    <t>Leckė, G.</t>
  </si>
  <si>
    <t>Faculty of Economics and Management, Vytautas Magnus University, Kaunas, Kaunas, Lithuania</t>
  </si>
  <si>
    <t>2-s2.0-105008644131</t>
  </si>
  <si>
    <t>Kobusingye, B.M.</t>
  </si>
  <si>
    <t>Department of Computer Science, Makerere University, Kampala, Uganda</t>
  </si>
  <si>
    <t>English-Luganda Dataset to Leverage Machine Translation for Building Responsible Software Systems in Fintechs</t>
  </si>
  <si>
    <t>2-s2.0-105008581066</t>
  </si>
  <si>
    <t>Adabor, O.</t>
  </si>
  <si>
    <t>Department of Economics, RMIT University, Melbourne, VIC, Australia</t>
  </si>
  <si>
    <t>Growth of the manufacturing sector, financial inclusion and the moderating role of financial development in Ghana</t>
  </si>
  <si>
    <t>Osei-Gyebi, S.</t>
  </si>
  <si>
    <t>Department of Economics, University of Ibadan, Ibadan, Oyo, Nigeria</t>
  </si>
  <si>
    <t>2-s2.0-105008534193</t>
  </si>
  <si>
    <t>Roos, N.P.</t>
  </si>
  <si>
    <t>Department of Community Health Sciences, Manitoba Centre for Health Policy, Winnipeg, MB, Canada</t>
  </si>
  <si>
    <t>Helping people access benefits: Millions of unclaimed federal dollars are available</t>
  </si>
  <si>
    <t>Macdonald, S.</t>
  </si>
  <si>
    <t>Community Financial Counselling Services, Winnipeg, MB, Canada</t>
  </si>
  <si>
    <t>2-s2.0-105008480203</t>
  </si>
  <si>
    <t>Hasiara, L.O.</t>
  </si>
  <si>
    <t>Department of Accounting, Politeknik Negeri Samarinda, Samarinda, East Kalimantan, Indonesia</t>
  </si>
  <si>
    <t>Investigating the direct and indirect effects of accounting practices on business information and entrepreneurial growth in the supporting regions of indonesia’s new capital city</t>
  </si>
  <si>
    <t>Diah, A.M.</t>
  </si>
  <si>
    <t>Department of Accounting, Universitas Mulawarman, Samarinda, East Kalimantan, Indonesia</t>
  </si>
  <si>
    <t>Widyanto, E.A.</t>
  </si>
  <si>
    <t>2-s2.0-105008468471</t>
  </si>
  <si>
    <t>Abdull Rahman, N.L.</t>
  </si>
  <si>
    <t>Financial challenges and sustainable management practices among women enterprise owners in Malaysia: a thematic analysis for long-term stability</t>
  </si>
  <si>
    <t>Wan Mustapa, W.N.</t>
  </si>
  <si>
    <t>2-s2.0-105008465342</t>
  </si>
  <si>
    <t>Mediating Effects of Financial Resilience Between Family Economic Adversity and Mental Health: Population Heterogeneity in Multiple Subgroups</t>
  </si>
  <si>
    <t>2-s2.0-105008455649</t>
  </si>
  <si>
    <t>Gage-Bouchard, E.G.</t>
  </si>
  <si>
    <t>Department of Cancer Prevention and Control, Roswell Park Cancer Institute, Buffalo, NY, United States</t>
  </si>
  <si>
    <t>Leveraging NCI-Designated Cancer Centers’ Community Outreach and Engagement Infrastructure to Advance Community-Driven Priorities Related to the Social Determinants of Health: Feasibility and Preliminary Efficacy of a Financial Literacy Educational Intervention</t>
  </si>
  <si>
    <t>Brooks, T.</t>
  </si>
  <si>
    <t>Community Outreach and Engagement, Roswell Park Comprehensive Cancer Center, Buffalo, NY, United States</t>
  </si>
  <si>
    <t>Clark, N.</t>
  </si>
  <si>
    <t>Department of Medicine, Roswell Park Comprehensive Cancer Center, Buffalo, NY, United States</t>
  </si>
  <si>
    <t>Saad-Harfouche, F.</t>
  </si>
  <si>
    <t>Department of Radiation Medicine, Roswell Park Comprehensive Cancer Center, Buffalo, NY, United States</t>
  </si>
  <si>
    <t>2-s2.0-105008391487</t>
  </si>
  <si>
    <t>Kasim, E.S.</t>
  </si>
  <si>
    <t>Accounting Research Institute, Universiti Teknologi MARA, Shah Alam, Selangor, Malaysia</t>
  </si>
  <si>
    <t>Combating investment scams: insights from law enforcement and civil society toward a prevention framework</t>
  </si>
  <si>
    <t>Muda, S.</t>
  </si>
  <si>
    <t>Md Zin, N.</t>
  </si>
  <si>
    <t>Faculty of Law, Universiti Teknologi MARA, Shah Alam, Selangor, Malaysia</t>
  </si>
  <si>
    <t>Padil, H.</t>
  </si>
  <si>
    <t>2-s2.0-105008341040</t>
  </si>
  <si>
    <t>Lulyalya, L.P.</t>
  </si>
  <si>
    <t>School of Architecture, Construction Economics and Management, Ardhi University, Dar Es Salaam, Tanzania</t>
  </si>
  <si>
    <t>Adequacy of contractor’s financial capability weighing criteria in Tanzania construction projects: a quadratic and gap analysis</t>
  </si>
  <si>
    <t>Kikwasi, G.J.</t>
  </si>
  <si>
    <t>Department of Building Economics, Ardhi University, Dar Es Salaam, Tanzania</t>
  </si>
  <si>
    <t>2-s2.0-105008334441</t>
  </si>
  <si>
    <t>Sangeetha, S.</t>
  </si>
  <si>
    <t>Buy Now, Pay Later (BNPL) and Generation Z: A Machine Learning Approach to Spending Behavior and Financial Well-Being</t>
  </si>
  <si>
    <t>Latha, A.</t>
  </si>
  <si>
    <t>Jayadev, M.</t>
  </si>
  <si>
    <t>2-s2.0-105008319923</t>
  </si>
  <si>
    <t>Digital engagement in financial inclusion for bridging the gendered entrepreneurial financial gap: evidence from India</t>
  </si>
  <si>
    <t>2-s2.0-105008301807</t>
  </si>
  <si>
    <t>Elkhaldi, A.H.</t>
  </si>
  <si>
    <t>Department of Finance and Banking, Dar Al Uloom University, Riyadh, Riyad, Saudi Arabia</t>
  </si>
  <si>
    <t>Financial inclusion towards sustainability in MENA countries: the moderating role of financial institution efficiency using panel quantile regression</t>
  </si>
  <si>
    <t>Mongi, A.</t>
  </si>
  <si>
    <t>Financial Methods Department, Ecole Supérieure de Commerce de Tunis, Manouba, Manouba, Tunisia</t>
  </si>
  <si>
    <t>2-s2.0-105008293723</t>
  </si>
  <si>
    <t>Jurita, A.-A.</t>
  </si>
  <si>
    <t>Faculty of Economics, Universitatea Babeș-Bolyai, Cluj Napoca, Cluj, Romania</t>
  </si>
  <si>
    <t>EXPLORING INVESTMENT BEHAVIOUR: THE ROLE OF PERSONALITY, RISK PREFERENCES, FINANCIAL LITERACY, AND DEMOGRAPHICS; INVESTICINĖS VEIKLOS TYRIMAS: ASMENYBĖS BRUOŽŲ, RIZIKOS PIRMENYBĖS, FINANSINIO RAŠTINGUMO IR DEMOGRAFIJOS POVEIKIS</t>
  </si>
  <si>
    <t>Lazar, P.S.</t>
  </si>
  <si>
    <t>Department of Hospitality Services, Universitatea Babeș-Bolyai, Cluj Napoca, Cluj, Romania</t>
  </si>
  <si>
    <t>Butoi, E.</t>
  </si>
  <si>
    <t>Faculty of Business, Universitatea Babeș-Bolyai, Cluj Napoca, Cluj, Romania</t>
  </si>
  <si>
    <t>Pop, A.I.</t>
  </si>
  <si>
    <t>Department of Business, Universitatea Babeș-Bolyai, Cluj Napoca, Cluj, Romania</t>
  </si>
  <si>
    <t>Dragomir, C.</t>
  </si>
  <si>
    <t>Management in Transports Department, Universitatea Maritima din Constanta, Constanta, Constanta, Romania</t>
  </si>
  <si>
    <t>2-s2.0-105008268844</t>
  </si>
  <si>
    <t>Jamaluddin</t>
  </si>
  <si>
    <t>Sekolah Tinggi Ilmu Ekonomi AMKOP, Makassar, Indonesia</t>
  </si>
  <si>
    <t>A THE IMPACT OF FINANCIAL LITERACY ON FINANCIAL DECISION-MAKING: EXAMINING OVERCONFIDENCE AND AVAILABILITY AS MEDIATING VARIABLES AMONG GENERATION Z</t>
  </si>
  <si>
    <t>Hatidja, S.</t>
  </si>
  <si>
    <t>Intstitut Teknologi dan Bisnis Arungpalakka, Indonesia</t>
  </si>
  <si>
    <t>2-s2.0-105008248497</t>
  </si>
  <si>
    <t>Novianti, W.</t>
  </si>
  <si>
    <t>Management Science Doctoral Department, Universitas Komputer Indonesia, Bandung, West Java, Indonesia</t>
  </si>
  <si>
    <t>A Knowledge Capabilities Financial Model Based on the Performance of Fashion Enterprises: Micro, Small, and Medium</t>
  </si>
  <si>
    <t>Narimawati, U.</t>
  </si>
  <si>
    <t>Ahiase, G.</t>
  </si>
  <si>
    <t>Department of Accounting and Finance, Adonai University College of Research &amp; Entrepreneurship, Ho, Ghana</t>
  </si>
  <si>
    <t>Pramuditha, P.</t>
  </si>
  <si>
    <t>Department of Education, Health and Behavior Studies, University of North Dakota, Grand Forks, ND, United States</t>
  </si>
  <si>
    <t>2-s2.0-105008219924</t>
  </si>
  <si>
    <t>Hesami, S.</t>
  </si>
  <si>
    <t>Department of Accounting, Bournemouth University, Bournemouth, Dorset, United Kingdom</t>
  </si>
  <si>
    <t>Navigating the AI-driven transformation of personal finance: opportunities, challenges, and ethical imperatives</t>
  </si>
  <si>
    <t>2-s2.0-105008194407</t>
  </si>
  <si>
    <t>Paoloni, P.</t>
  </si>
  <si>
    <t>Department of Law and Economics of Productive Activities, Sapienza Università di Roma, Rome, RM, Italy</t>
  </si>
  <si>
    <t>Exploring Financial Inclusion and Gender: A Structured Literature Review</t>
  </si>
  <si>
    <t>2-s2.0-105008146337</t>
  </si>
  <si>
    <t>School of Economics, Southwest University of Political Science and Law, Chongqing, China</t>
  </si>
  <si>
    <t>Promotion of rural industrial revitalization through the development of the rural digital economy</t>
  </si>
  <si>
    <t>Yang, L.</t>
  </si>
  <si>
    <t>School of Business, Southwest University of Political Science and Law, Chongqing, China</t>
  </si>
  <si>
    <t>2-s2.0-105008118528</t>
  </si>
  <si>
    <t>Fernandez, C.M.B.</t>
  </si>
  <si>
    <t>School of Business Administration, Zamboanga Peninsula Polytechnic State University, Zamboanga, Philippines</t>
  </si>
  <si>
    <t>Assessing the utilitarian value of economics and business on personal beliefs and practices among working students</t>
  </si>
  <si>
    <t>Chavez, J.V.</t>
  </si>
  <si>
    <t>College of Business Administration and Accountancy, Mindanao State University-Sulu, Jolo, Sulu, Philippines</t>
  </si>
  <si>
    <t>Calibay, R.F.</t>
  </si>
  <si>
    <t>College of Health Sciences, Mindanao State University-Sulu, Jolo, Sulu, Philippines</t>
  </si>
  <si>
    <t>Hayudini, M.A.A.</t>
  </si>
  <si>
    <t>College of Business, Sulu State College, Patikul, Sulu, Philippines</t>
  </si>
  <si>
    <t>2-s2.0-105008095794</t>
  </si>
  <si>
    <t>Svenson, G.R.</t>
  </si>
  <si>
    <t>Colorado State University System, Denver, CO, United States</t>
  </si>
  <si>
    <t>How a College Course Benefits Under-Resourced High Schoolers Interested in Veterinary Medicine</t>
  </si>
  <si>
    <t>2-s2.0-105008089472</t>
  </si>
  <si>
    <t>Mendoza Michilot, M.M.</t>
  </si>
  <si>
    <t>Universidad de Lima, Lima, Lima, Peru</t>
  </si>
  <si>
    <t>THE ROLE OF THE MEDIA AGAINST COMPUTER FRAUD. DISSEMINATION, PREVENTION AND LITERACY; O PAPEL DA MÍDIA NO COMBATE À FRAUDE DE COMPUTADOR. DISSEMINAÇÃO, PREVENÇÃO E ALFABETIZAÇÃO; EL PAPEL DE LOS MEDIOS FRENTE AL FRAUDE INFORMÁTICO. DIFUSIÓN, PREVENCIÓN Y ALFABETIZACIÓN</t>
  </si>
  <si>
    <t>2-s2.0-105008075337</t>
  </si>
  <si>
    <t>Kar, R.N.</t>
  </si>
  <si>
    <t>Shyam Lal College, New Delhi, India</t>
  </si>
  <si>
    <t>Assessing the Impact and Growth Drivers of PMJDY: A Study of Financial Inclusion in Madhya Pradesh and Rajasthan</t>
  </si>
  <si>
    <t>Tiwari, K.</t>
  </si>
  <si>
    <t>Department of English, Shyam Lal College, New Delhi, India</t>
  </si>
  <si>
    <t>Bhandari, V.</t>
  </si>
  <si>
    <t>Department of Commerce, Shyam Lal College, New Delhi, India</t>
  </si>
  <si>
    <t>2-s2.0-105008020233</t>
  </si>
  <si>
    <t>Budiyanto, A.</t>
  </si>
  <si>
    <t>Department of Management, Pamulang University, Banten, Indonesia</t>
  </si>
  <si>
    <t>TECHNOLOGY ACCEPTANCE MODEL, TRUST, AND FINANCIAL BEHAVIOR IN SHAPING CONSUMER WELL-BEING: INSIGHTS FROM FINTECH ADOPTION IN URBAN INDONESIA</t>
  </si>
  <si>
    <t>Lubis, I.</t>
  </si>
  <si>
    <t>Electrical Engineering Study Program, Pamulang University, Banten, Indonesia</t>
  </si>
  <si>
    <t>2-s2.0-105008002720</t>
  </si>
  <si>
    <t>Vikash, S.</t>
  </si>
  <si>
    <t>Department of Computing Technology, SRM Institute of Science and Technology, Kattankulathur, TN, India</t>
  </si>
  <si>
    <t>AI-Enhanced Portfolio Optimization Framework Leveraging Modern Portfolio Theory</t>
  </si>
  <si>
    <t>2-s2.0-105007956521</t>
  </si>
  <si>
    <t>Krupa, D.</t>
  </si>
  <si>
    <t>Department of Financial Management, Uniwersytet Mikołaja Kopernika w Toruniu, Torun, KP, Poland</t>
  </si>
  <si>
    <t>Financial attitudes and behaviours of young adults</t>
  </si>
  <si>
    <t>2-s2.0-105007848853</t>
  </si>
  <si>
    <t>Mozumder, M.S.A.</t>
  </si>
  <si>
    <t>Washington University of Science and Technology, Alexandria, VA, United States</t>
  </si>
  <si>
    <t>AI-Driven Financial Knowledge Graphs: Bridging Traditional Finance and Blockchain Ecosystems with Graph Neural Networks</t>
  </si>
  <si>
    <t>Hasan, M.R.</t>
  </si>
  <si>
    <t>Southeast Missouri State University, Cape Girardeau, MO, United States</t>
  </si>
  <si>
    <t>Sakil, M.B.H.</t>
  </si>
  <si>
    <t>Trine University, Angola, IN, United States</t>
  </si>
  <si>
    <t>Hasan, M.A.</t>
  </si>
  <si>
    <t>American International University - Bangladesh, Dhaka, Bangladesh</t>
  </si>
  <si>
    <t>Eva, A.A.</t>
  </si>
  <si>
    <t>2-s2.0-105007822807</t>
  </si>
  <si>
    <t>When financial volatility meets healthcare: how crypto investments result in forgoing medical care</t>
  </si>
  <si>
    <t>Han, S.</t>
  </si>
  <si>
    <t>Department of Finance, The University of Tampa, Tampa, FL, United States</t>
  </si>
  <si>
    <t>2-s2.0-105007801085</t>
  </si>
  <si>
    <t>Zuma, K.</t>
  </si>
  <si>
    <t>Discipline of Public Health Medicine, University of KwaZulu-Natal, Durban, KwaZulu-Natal, South Africa</t>
  </si>
  <si>
    <t>Financial management literacy among nurse managers in two districts of KwaZulu-Natal, South Africa: A cross-sectional study</t>
  </si>
  <si>
    <t>2-s2.0-105007798700</t>
  </si>
  <si>
    <t>Tanuwijaya, N.</t>
  </si>
  <si>
    <t>Harnessing AI and Honeybee Sustainable Leadership to Cultivate Financial Literacy and Workplace Happiness in Indonesia</t>
  </si>
  <si>
    <t>2-s2.0-105007758751</t>
  </si>
  <si>
    <t>Su, H.</t>
  </si>
  <si>
    <t>School of Business Information, Yunnan Land and Resources Vocational College, Kunming, China</t>
  </si>
  <si>
    <t>Design and Optimization of Financial Course System Based on Improved SDAE Network</t>
  </si>
  <si>
    <t>2-s2.0-105007627760</t>
  </si>
  <si>
    <t>Shehu, E.</t>
  </si>
  <si>
    <t>Department of Economics and Finance, Universiteti Europian i Tiranës, Tirana, Tirana, Albania</t>
  </si>
  <si>
    <t>Financial Literacy and Knowledge of EU Financial Infrastructure and Institutions in the Western Balkans</t>
  </si>
  <si>
    <t>Xhindi, T.</t>
  </si>
  <si>
    <t>Department of Informatics and Technology, Universiteti Europian i Tiranës, Tirana, Tirana, Albania</t>
  </si>
  <si>
    <t>2-s2.0-105007603328</t>
  </si>
  <si>
    <t>Cardenas, I.</t>
  </si>
  <si>
    <t>University of Maryland School of Social Work, Baltimore, MD, United States</t>
  </si>
  <si>
    <t>The Association Between Immigration Status-Related Intimate Partner Violence and Financial Strain Among Women</t>
  </si>
  <si>
    <t>2-s2.0-105007602239</t>
  </si>
  <si>
    <t>Dipela, M.P.</t>
  </si>
  <si>
    <t>Department of Social Work, University of South Africa, Pretoria, Gauteng, South Africa</t>
  </si>
  <si>
    <t>The impact of women's unemployment and income disparities on intimate partner violence</t>
  </si>
  <si>
    <t>2-s2.0-105007576491</t>
  </si>
  <si>
    <t>Kusumawardhani, R.</t>
  </si>
  <si>
    <t>Universitas Sarjanawiyata Tamansiswa, Yogyakarta, Yogyakarta, Indonesia</t>
  </si>
  <si>
    <t>Examining the Impact of Socioeconomic Status and Digital Financial Literacy on Financial Behavior Among Indonesian Gen Z</t>
  </si>
  <si>
    <t>Mubarokah, S.</t>
  </si>
  <si>
    <t>Universitas Islam Indonesia, Yogyakarta, Indonesia</t>
  </si>
  <si>
    <t>2-s2.0-105007526207</t>
  </si>
  <si>
    <t>Csiszárik-Kocsir, A.</t>
  </si>
  <si>
    <t>Keleti Károly Faculty of Business and Management, Obuda University, Budapest, Hungary</t>
  </si>
  <si>
    <t>The Financial Awareness of Hungarian Enterprises in Financial Decision-Making</t>
  </si>
  <si>
    <t>2-s2.0-105007474046</t>
  </si>
  <si>
    <t>Azima, F.Z.Z.</t>
  </si>
  <si>
    <t>An analysis of factors influencing the use of online loan applications among university students in Jakarta</t>
  </si>
  <si>
    <t>Kurniawan, Y.</t>
  </si>
  <si>
    <t>2-s2.0-105007471267</t>
  </si>
  <si>
    <t>Harahap, Z.I.</t>
  </si>
  <si>
    <t>Department of Regional and Rural Development Planning, Universitas Sumatera Utara, Medan, North Sumatra, Indonesia</t>
  </si>
  <si>
    <t>Impect of Financial Literacy, Financial Inclusion to SMEs Growth and Welfaer in Indonesia</t>
  </si>
  <si>
    <t>2-s2.0-105007435703</t>
  </si>
  <si>
    <t>Yang, Q.</t>
  </si>
  <si>
    <t>Forecasting central bank digital currency demand from mobile payment behaviour: evidence from Chinese family financial literacy survey</t>
  </si>
  <si>
    <t>2-s2.0-105007407720</t>
  </si>
  <si>
    <t>Abduh, M.</t>
  </si>
  <si>
    <t>Financial Management and Halal Financial Literacy among Muslim University Students in Brunei Darussalam</t>
  </si>
  <si>
    <t>Syaifullah, N.A.</t>
  </si>
  <si>
    <t>2-s2.0-105007340104</t>
  </si>
  <si>
    <t>Demand side factors affecting financial inclusion in Vietnam</t>
  </si>
  <si>
    <t>2-s2.0-105007305245</t>
  </si>
  <si>
    <t>Roić, A.C.</t>
  </si>
  <si>
    <t>Poliklinika za dječje bolesti Helena, Zagreb, Croatia</t>
  </si>
  <si>
    <t>Public-private sector collaboration in a transdisciplinary approach to child health; Suradnja javnog i privatnog sektora u transdisciplinarnom pristupu dječjem zdravlju</t>
  </si>
  <si>
    <t>2-s2.0-105007185670</t>
  </si>
  <si>
    <t>Moroke, K.</t>
  </si>
  <si>
    <t>Department of Computer Science, Tshwane University of Technology, Pretoria, Gauteng, South Africa</t>
  </si>
  <si>
    <t>Enhancing Sustainability with an Automated Financial Literacy Expert Advisor to Train and Educate on Generating Passive Income from Forex Trading</t>
  </si>
  <si>
    <t>2-s2.0-105007166440</t>
  </si>
  <si>
    <t>Contextualising international student migration to Canada: the case of Indian Punjab youths</t>
  </si>
  <si>
    <t>2-s2.0-105007162121</t>
  </si>
  <si>
    <t>Strategic wealth management for Chinese households: navigating liquid and illiquid assets for overseas education planning</t>
  </si>
  <si>
    <t>Shen, J.</t>
  </si>
  <si>
    <t>2-s2.0-105007153048</t>
  </si>
  <si>
    <t>Tuffour, J.</t>
  </si>
  <si>
    <t>School of Business, Burman University in Lacombe, Alberta, Canada</t>
  </si>
  <si>
    <t>Debt capital access procedures for small and medium-sized enterprises in an emerging economy: does financial knowledge matter?</t>
  </si>
  <si>
    <t>Acheampong, A.</t>
  </si>
  <si>
    <t>Department of Accounting, University of Cape Coast Ghana, Cape Coast, Ghana</t>
  </si>
  <si>
    <t>Mensah-Williams, E.</t>
  </si>
  <si>
    <t>Centre for Entrepreneurship and Small Enterprise Development, University of Cape Coast Ghana, Cape Coast, Ghana</t>
  </si>
  <si>
    <t>2-s2.0-105007153041</t>
  </si>
  <si>
    <t>Riaz, U.</t>
  </si>
  <si>
    <t>Department of Accounting and Finance, The Open University Business School, Milton Keynes, Buckinghamshire, United Kingdom</t>
  </si>
  <si>
    <t>Islamic banking, social justice and symbolic capital – insights from the UK</t>
  </si>
  <si>
    <t>Halari, A.</t>
  </si>
  <si>
    <t>College of Business Administration, Sharjah, United Arab Emirates</t>
  </si>
  <si>
    <t>Al Mahameed, M.</t>
  </si>
  <si>
    <t>Università San Raffaele, Rome, Rome, Italy</t>
  </si>
  <si>
    <t>2-s2.0-105007148667</t>
  </si>
  <si>
    <t>Kurowski, Ł.</t>
  </si>
  <si>
    <t>Promoting environmentally and socially responsible investing: interplay between climate and financial literacy</t>
  </si>
  <si>
    <t>2-s2.0-105007107511</t>
  </si>
  <si>
    <t>Gupta, G.</t>
  </si>
  <si>
    <t>Department of Operations and Decision Sciences, Jaipuria Institute of Management, Jaipur, Jaipur, RJ, India</t>
  </si>
  <si>
    <t>SUPPLIER SELECTION UNDER CIRCULAR ECONOMY: AN INTEGRATED ENTROPY-EDAS METHOD</t>
  </si>
  <si>
    <t>Niharika, V.</t>
  </si>
  <si>
    <t>Department of Statistics and Operations Research, Aligarh Muslim University, Aligarh, UP, India</t>
  </si>
  <si>
    <t>Aquil, A.</t>
  </si>
  <si>
    <t>117</t>
  </si>
  <si>
    <t>Department of Applied Data Science, Noroff University College, Oslo, Oslo, Norway</t>
  </si>
  <si>
    <t>Chatterjee, C.</t>
  </si>
  <si>
    <t>2-s2.0-105007086573</t>
  </si>
  <si>
    <t>Healthcare Management Program, Universitas Kristen Krida Wacana - UKRIDA, West Jakarta, Indonesia</t>
  </si>
  <si>
    <t>Herding Behavior in Young Investors: A Bibliometric Analysis</t>
  </si>
  <si>
    <t>2-s2.0-105007066050</t>
  </si>
  <si>
    <t>Wei, A.</t>
  </si>
  <si>
    <t>Comparative analysis of digital health insurance platform adoption among urban–rural users: A UTAUT and financial literacy integration perspective</t>
  </si>
  <si>
    <t>Abdul Talib, Y.Y.</t>
  </si>
  <si>
    <t>2-s2.0-105007022384</t>
  </si>
  <si>
    <t>Yenice, A.C.</t>
  </si>
  <si>
    <t>Department of Islamic Economics and Finance, Sakarya Üniversitesi, Serdivan, Sakarya, Turkey</t>
  </si>
  <si>
    <t>Exploring the strengths and weaknesses of Islamic banking in Türkiye: a multi-generational perspective</t>
  </si>
  <si>
    <t>Orhan, Z.H.</t>
  </si>
  <si>
    <t>2-s2.0-105006904788</t>
  </si>
  <si>
    <t>Yagi, M.</t>
  </si>
  <si>
    <t>Graduate School of Business Administration, Keio University, Tokyo, Japan</t>
  </si>
  <si>
    <t>Financial Inclusion with Large Language Models: Prompt Design and Evaluation for Easy Japanese Generation</t>
  </si>
  <si>
    <t>2-s2.0-105006903111</t>
  </si>
  <si>
    <t>Explainable English-Luganda Machine Translation Models for Building Inclusive Fintech Applications</t>
  </si>
  <si>
    <t>2-s2.0-105006880342</t>
  </si>
  <si>
    <t>Lisichonak, A.</t>
  </si>
  <si>
    <t>Euphrosyne Polotskaya State University of Polotsk, Novopolotsk, Belarus</t>
  </si>
  <si>
    <t>Belarus</t>
  </si>
  <si>
    <t>Instruments for Teaching Financial Literacy in the Digital Transformation Age</t>
  </si>
  <si>
    <t>Yemialyanau, A.</t>
  </si>
  <si>
    <t>University of Business and Science, Tashkent, Uzbekistan</t>
  </si>
  <si>
    <t>Pozdnyakova, I.</t>
  </si>
  <si>
    <t>International banking Institute of a name of Anatoly Sobchak, Saint Petersburg, Russian Federation</t>
  </si>
  <si>
    <t>2-s2.0-105006859371</t>
  </si>
  <si>
    <t>Yakin, A.A.</t>
  </si>
  <si>
    <t>Universitas Al Asyariah Mandar, Sulawesi Barat, Indonesia</t>
  </si>
  <si>
    <t>Social Stratification and the Influence of Financial Literacy on Student Social Interaction within AI Technologically Enhanced Learning Environments: An Examination from a Sociological Lens</t>
  </si>
  <si>
    <t>Fitrina, Y.</t>
  </si>
  <si>
    <t>Badan Riset dan Inovasi Nasional, Central Jakarta, Jakarta, Indonesia</t>
  </si>
  <si>
    <t>Muthmainnah, M.</t>
  </si>
  <si>
    <t>Faculty of Computer and Information, Beni Suef, Beni Suef, Egypt</t>
  </si>
  <si>
    <t>Elngar, A.A.</t>
  </si>
  <si>
    <t>College of Computer Information Technology, American University in the Emirates, Dubai, United Arab Emirates</t>
  </si>
  <si>
    <t>Obaid, A.J.</t>
  </si>
  <si>
    <t>Faculty of Computer Science and Mathematics, University of Kufa, Kufa, Najaf, Iraq</t>
  </si>
  <si>
    <t>2-s2.0-105006839223</t>
  </si>
  <si>
    <t>Patiu, L.S.</t>
  </si>
  <si>
    <t>De La Salle University, La Salle, Philippines</t>
  </si>
  <si>
    <t>Unraveling the Investment Puzzle: Do Behavioral Biases and Financial Literacy Matter?</t>
  </si>
  <si>
    <t>2-s2.0-105006830699</t>
  </si>
  <si>
    <t>Rana, M.</t>
  </si>
  <si>
    <t>Department of Business Administration, Pabna University of Science and Technology, Pabna, Rajshahi, Bangladesh</t>
  </si>
  <si>
    <t>FinTech’s impact on grocery retail in Bangladesh: a TAM approach</t>
  </si>
  <si>
    <t>Islam, H.</t>
  </si>
  <si>
    <t>Department of Business Administration, Varendra University, Rajshahi, Bangladesh</t>
  </si>
  <si>
    <t>2-s2.0-105006789769</t>
  </si>
  <si>
    <t>Koesnadi, R.</t>
  </si>
  <si>
    <t>Social Practices in the Utilization of Financial Products and Services in Beneficiary Families of Social Assistance in Bogor Regency, Indonesia</t>
  </si>
  <si>
    <t>2-s2.0-105006779322</t>
  </si>
  <si>
    <t>Kappal, J.M.</t>
  </si>
  <si>
    <t>ATLAS SkillTech University, Mumbai, MH, India</t>
  </si>
  <si>
    <t>An empirical study on the acceptance of CBDC by Indian bankers: A structural equation modelling approach</t>
  </si>
  <si>
    <t>Parashar, N.</t>
  </si>
  <si>
    <t>Mujumdar, M.</t>
  </si>
  <si>
    <t>School of Business, Horizon University College, Ajman, Ajman, United Arab Emirates</t>
  </si>
  <si>
    <t>2-s2.0-105006738543</t>
  </si>
  <si>
    <t>Indira Gandhi University, Meerpur-Rewari, India</t>
  </si>
  <si>
    <t>Unlocking Financial Potential: Self-efficacy Transforming Capability into Well-Being for Working Women</t>
  </si>
  <si>
    <t>2-s2.0-105006656744</t>
  </si>
  <si>
    <t>Prabhakaran, S.</t>
  </si>
  <si>
    <t>Does Fintech Usage Alter the Relationships Between Financial Literacy, Behaviour and Well-Being? Evidence from India</t>
  </si>
  <si>
    <t>2-s2.0-105006615647</t>
  </si>
  <si>
    <t>Janjanam, V.V.P.</t>
  </si>
  <si>
    <t>The confluence of financial literacy and fintech: A bibliometric and systematic study</t>
  </si>
  <si>
    <t>Subbalakshmi, A.V.V.S.</t>
  </si>
  <si>
    <t>2-s2.0-105006573047</t>
  </si>
  <si>
    <t>Department of Economics, Universitas Negeri Makassar, Makassar, Indonesia</t>
  </si>
  <si>
    <t>Family financial education and financial management behavior among Generation Z: integrating the theory of planned behavior and technology acceptance model to explore the importance of financial literacy and locus of control</t>
  </si>
  <si>
    <t>Department of Accounting, Universitas Negeri Makassar, Makassar, Indonesia</t>
  </si>
  <si>
    <t>Ahmad, M.I.S.</t>
  </si>
  <si>
    <t>Supatminingsih, T.</t>
  </si>
  <si>
    <t>Department of Entrepreneurship and Digital Business, Universitas Negeri Makassar, Makassar, Indonesia</t>
  </si>
  <si>
    <t>2-s2.0-105006567509</t>
  </si>
  <si>
    <t>Lin, W.</t>
  </si>
  <si>
    <t>Department of Housing and Urban Development, Washington, D.C., DC, United States</t>
  </si>
  <si>
    <t>Mortgage Curtailment Pre and Post-HARP: Income and Substitution Effects</t>
  </si>
  <si>
    <t>Xu, Y.</t>
  </si>
  <si>
    <t>297</t>
  </si>
  <si>
    <t>Georgetown University, Washington, D.C., United States</t>
  </si>
  <si>
    <t>2-s2.0-105006486606</t>
  </si>
  <si>
    <t>Katyukha, D.</t>
  </si>
  <si>
    <t>Department of Food Technology and Hotel and Restaurant Business, Dmytro Motornyi Tavria State Agrotechnological University, Melitopol, Zaporizhia Oblast, Ukraine</t>
  </si>
  <si>
    <t>Leveraging Cultural Heritage for Sustainable Tourism Growth: Contemporary Strategies for Conservation and Promotion</t>
  </si>
  <si>
    <t>Yurovchyk, V.</t>
  </si>
  <si>
    <t>Cyclical Commission for Basic and Fundamental Training, LUTSK ACADEMY OF RECREATION TECHNOLOGIES AND LAW, Lutsk, Ukraine</t>
  </si>
  <si>
    <t>Horiunova, K.</t>
  </si>
  <si>
    <t>Bioeconomy Research Institute, Vytautas Magnus University, Kaunas, Kaunas, Lithuania</t>
  </si>
  <si>
    <t>Melnychenko, S.</t>
  </si>
  <si>
    <t>Department of Marketing and Tourism, Mariupol State University, Mariupol, Donetsk Oblast, Ukraine</t>
  </si>
  <si>
    <t>Myronov, Y.</t>
  </si>
  <si>
    <t>Department of Hotel and Restaurant Business and Tourism, National University of Life and Environmental Sciences of Ukraine, Kyiv, Ukraine</t>
  </si>
  <si>
    <t>2-s2.0-105006474241</t>
  </si>
  <si>
    <t>Khair, R.</t>
  </si>
  <si>
    <t>Unity Grammar, Sydney, Australia</t>
  </si>
  <si>
    <t>How Rethinking How and What Is Taught as Financial Literacy in Australian Schools Can Positively Impact Lifelong Wellbeing</t>
  </si>
  <si>
    <t>2-s2.0-105006466911</t>
  </si>
  <si>
    <t>Bari, M.A.</t>
  </si>
  <si>
    <t>Graduate School of Innovation and Practice for Smart Society, Hiroshima University, Higashihiroshima, Hiroshima, Japan</t>
  </si>
  <si>
    <t>Financial inclusion strategies for slum households: insights from a conjoint analysis</t>
  </si>
  <si>
    <t>Khan, G.</t>
  </si>
  <si>
    <t>Center for Peaceful and Sustainable Futures, Hiroshima University, Higashihiroshima, Hiroshima, Japan</t>
  </si>
  <si>
    <t>Osman Gani, M.</t>
  </si>
  <si>
    <t>Faculty of Management, The University of British Columbia, Vancouver, BC, Canada</t>
  </si>
  <si>
    <t>Yoshida, Y.</t>
  </si>
  <si>
    <t>School of Economics, Kwansei Gakuin University, Nishinomiya, Hyogo, Japan</t>
  </si>
  <si>
    <t>2-s2.0-105005992230</t>
  </si>
  <si>
    <t>Bastidas-Guerrón, J.L.</t>
  </si>
  <si>
    <t>Facultad de Comercio Internacional, Universidad Politécnica Estatal del Carchi, Tulcan, Carchi, Ecuador</t>
  </si>
  <si>
    <t>Financial literacy and educational level in Ecuadorian students: a structural analysis</t>
  </si>
  <si>
    <t>Cárdenas-Fierro, G.M.</t>
  </si>
  <si>
    <t>Departamento de Estadística y Matemática de la Universidad Católica del Ecuador, Santo Domingo, Ecuador</t>
  </si>
  <si>
    <t>Mora Lucero, A.C.</t>
  </si>
  <si>
    <t>Universidad Técnica de Manabí, Portoviejo, Manabi, Ecuador</t>
  </si>
  <si>
    <t>2-s2.0-105005939746</t>
  </si>
  <si>
    <t>Rojas Valdez, K.</t>
  </si>
  <si>
    <t>CENTRUM PUCP Escuela de Negocios, Lima, Lima, Peru</t>
  </si>
  <si>
    <t>Finance and women’s well-being: a literature review</t>
  </si>
  <si>
    <t>Arana-Barbier, P.J.</t>
  </si>
  <si>
    <t>Pontificia Universidad Catolica del Peru, Lima, Lima, Peru</t>
  </si>
  <si>
    <t>2-s2.0-105005934787</t>
  </si>
  <si>
    <t>Brodovskaya, E.</t>
  </si>
  <si>
    <t>Managing Information Flows of Financial Literacy in Social Media: The Russian Case</t>
  </si>
  <si>
    <t>2-s2.0-105005891965</t>
  </si>
  <si>
    <t>Mustikowati, R.I.</t>
  </si>
  <si>
    <t>Financial Literacy for Small and Medium Enterprises: Conceptual and Social Structure of Publication Trends Using a Bibliometric Analysis</t>
  </si>
  <si>
    <t>2-s2.0-105005861146</t>
  </si>
  <si>
    <t>Coggin, W.</t>
  </si>
  <si>
    <t>Toccoa Falls College, Toccoa Falls, GA, United States</t>
  </si>
  <si>
    <t>An Efficacy Study of the Open Hands Financial Education Program</t>
  </si>
  <si>
    <t>Foubert, J.D.</t>
  </si>
  <si>
    <t>Union University, Jackson, TN, United States</t>
  </si>
  <si>
    <t>2-s2.0-105005798738</t>
  </si>
  <si>
    <t>Arshad, M.A.</t>
  </si>
  <si>
    <t>Key factors behind traditional, digital and hybrid startup failures in Irbid, Jordan: financial instability and entrepreneurial skill gaps</t>
  </si>
  <si>
    <t>Azzam, M.K.</t>
  </si>
  <si>
    <t>2-s2.0-105005777375</t>
  </si>
  <si>
    <t>Salleh, H.</t>
  </si>
  <si>
    <t>Role of Islamic values and financial attitudes on setting financial goals: an exploratory study of Bruneian Muslims</t>
  </si>
  <si>
    <t>Muhammad, N.</t>
  </si>
  <si>
    <t>Prince Sultan University, Riyadh, Riyad, Saudi Arabia</t>
  </si>
  <si>
    <t>Abdul Razak, L.</t>
  </si>
  <si>
    <t>Faculty of Arts and Social Sciences, Universiti Brunei Darussalam, Bandar Seri Begawan, Brunei Darussalam</t>
  </si>
  <si>
    <t>2-s2.0-105005730362</t>
  </si>
  <si>
    <t>Faculty of Human Ecology, Universiti Putra Malaysia, Serdang, Selangor, Malaysia</t>
  </si>
  <si>
    <t>Empowering Financial Well-Being through Life Skills: Enhancing the Economic Resilience of B40 Households in Malaysia</t>
  </si>
  <si>
    <t>Suhaimi, S.S.A.</t>
  </si>
  <si>
    <t>Nazuri, N.S.</t>
  </si>
  <si>
    <t>School of Business and Economics, Universiti Putra Malaysia, Serdang, Selangor, Malaysia</t>
  </si>
  <si>
    <t>2-s2.0-105005723395</t>
  </si>
  <si>
    <t>Bourova, E.</t>
  </si>
  <si>
    <t>Melbourne Law School, Melbourne, VIC, Australia</t>
  </si>
  <si>
    <t>Financial Literacy ‘Not the Primary Problem’ for Australians who Forego Building, Home Contents and Comprehensive Car Insurance</t>
  </si>
  <si>
    <t>2-s2.0-105005693332</t>
  </si>
  <si>
    <t>Yee, L.C.</t>
  </si>
  <si>
    <t>Musharakah Mutanaqisah Financing for Elderly Care: Integrating Financial Literacy for Sustainable Retirement in Malaysia</t>
  </si>
  <si>
    <t>Choo, N.S.</t>
  </si>
  <si>
    <t>Mohd Yusof, R.M.</t>
  </si>
  <si>
    <t>2-s2.0-105005680463</t>
  </si>
  <si>
    <t>Mahawar, P.</t>
  </si>
  <si>
    <t>AAFT University of Media and Arts, Raipur, India</t>
  </si>
  <si>
    <t>Gender Parity in the Indian Financial Sector</t>
  </si>
  <si>
    <t>2-s2.0-105005556224</t>
  </si>
  <si>
    <t>Cai, Y.</t>
  </si>
  <si>
    <t>School of Economics and Management, Ankang University, Ankang, Shanxi, China</t>
  </si>
  <si>
    <t>Unpacking the role of financial literacy in the debt-mental health nexus: evidence from China</t>
  </si>
  <si>
    <t>2-s2.0-105005525645</t>
  </si>
  <si>
    <t>Amjad, F.</t>
  </si>
  <si>
    <t>Innovative Strategies for SMEs’ Sustainability: Crowdfunding, Industry 4.0, and Sustainable Business Models Using SEM-ANN Approach</t>
  </si>
  <si>
    <t>Rao, Y.</t>
  </si>
  <si>
    <t>National Textile University Faisalabad, Faisalabad, Pakistan</t>
  </si>
  <si>
    <t>Rahman, A.U.</t>
  </si>
  <si>
    <t>2-s2.0-105005502436</t>
  </si>
  <si>
    <t>Thevenet, G.</t>
  </si>
  <si>
    <t>The effect of students’ financial literacy on entrepreneurial intention</t>
  </si>
  <si>
    <t>Hamelin, A.</t>
  </si>
  <si>
    <t>2-s2.0-105005486913</t>
  </si>
  <si>
    <t>Understanding retirement awareness in US adolescents through financial education and financial concerns</t>
  </si>
  <si>
    <t>2-s2.0-105005478822</t>
  </si>
  <si>
    <t>Assifuah-Nunoo, E.</t>
  </si>
  <si>
    <t>Florida Atlantic University, Boca Raton, FL, United States</t>
  </si>
  <si>
    <t>Financial Planning and Financial Well-Being of Informal Sector Workers in Central Region of Ghana: The Moderating and Mediating Role of Financial Literacy</t>
  </si>
  <si>
    <t>Yeboah, A.</t>
  </si>
  <si>
    <t>2-s2.0-105005413563</t>
  </si>
  <si>
    <t>Hasanah, N.</t>
  </si>
  <si>
    <t>Universitas Islam Negeri Syarif Hidayatullah Jakarta, South Tangerang, Banten, Indonesia</t>
  </si>
  <si>
    <t>Enhacing MSME Profitability: The Affect of Financial Literacy, Personal Capital, and Loan Utilization</t>
  </si>
  <si>
    <t>Qizam, I.</t>
  </si>
  <si>
    <t>2-s2.0-105005409359</t>
  </si>
  <si>
    <t>The effect of financial literacy on over-indebtedness of rural households: evidence from China</t>
  </si>
  <si>
    <t>Wan, J.</t>
  </si>
  <si>
    <t>Financial Research Institute, Bank of Chongqing, Chongqing, Chongqing, China</t>
  </si>
  <si>
    <t>School of Finance, Tianfu College of SWUFE, Mianyang, Sichuan, China</t>
  </si>
  <si>
    <t>2-s2.0-105005394848</t>
  </si>
  <si>
    <t>Parvathy, M.D.</t>
  </si>
  <si>
    <t>Amrita University, Amritapuri Campus, Kollam, KL, India</t>
  </si>
  <si>
    <t>Unravel the DFL Level Among Nationalized Bank Women Employees in Kerala</t>
  </si>
  <si>
    <t>2-s2.0-105005289408</t>
  </si>
  <si>
    <t>Matovu, B.</t>
  </si>
  <si>
    <t>Examining the perceptions and attitudes toward Women's employment and leadership in the blue economy: A case study of India</t>
  </si>
  <si>
    <t>Bleischwitz, R.</t>
  </si>
  <si>
    <t>Universität Bremen, Bremen, Bremen, Germany</t>
  </si>
  <si>
    <t>Lukambagire, I.</t>
  </si>
  <si>
    <t>School of Social and Behavioral Sciences, Amrita University, Amritapuri Campus, Kollam, KL, India</t>
  </si>
  <si>
    <t>Alkoyak-Yildiz, M.</t>
  </si>
  <si>
    <t>Civilizology LLC, Sheridan, WY, United States</t>
  </si>
  <si>
    <t>Rashed, R.</t>
  </si>
  <si>
    <t>African Union Commission, Addis Ababa, Addis Ababa, Ethiopia</t>
  </si>
  <si>
    <t>Etta, L.A.</t>
  </si>
  <si>
    <t>Department of Environmental Biology and Fisheries Science/Doctoral Degree Program in Ocean Resource and Environmental Changes/Center of Excellence for Oceans, National Taiwan Ocean University, Keelung, Taiwan</t>
  </si>
  <si>
    <t>Lee, M.-A.</t>
  </si>
  <si>
    <t>Department of Environmental Biology and Fisheries Science, National Taiwan Ocean University, Keelung, Taiwan</t>
  </si>
  <si>
    <t>Mammel, M.</t>
  </si>
  <si>
    <t>General Education Center, National Taiwan Ocean University, Keelung, Taiwan</t>
  </si>
  <si>
    <t>2-s2.0-105005265296</t>
  </si>
  <si>
    <t>Perez-Rojas, N.</t>
  </si>
  <si>
    <t>A Novel Spanish Dataset for Financial Education Text Simplification Targeting Visually Impaired Individuals</t>
  </si>
  <si>
    <t>Calderón-Ramírez, S.</t>
  </si>
  <si>
    <t>Solis, M.</t>
  </si>
  <si>
    <t>Alberto Romero-Sandoval, M.</t>
  </si>
  <si>
    <t>Arias-Monge, M.</t>
  </si>
  <si>
    <t>Maestría en Computación, Instituto Tecnológico de Costa Rica, Cartago, Cartago, Costa Rica</t>
  </si>
  <si>
    <t>Saggion, H.</t>
  </si>
  <si>
    <t>Instituto de Investigaciones Psicológicas, Universidad de Costa Rica, San Jose, San Jose, Costa Rica</t>
  </si>
  <si>
    <t>2-s2.0-105005217391</t>
  </si>
  <si>
    <t>Mohd Nashruddin, S.N.A.</t>
  </si>
  <si>
    <t>Financial Well-Being of Professional Athletes and Football Players: Integrating Bibliometric and Content Analysis</t>
  </si>
  <si>
    <t>2-s2.0-105005195325</t>
  </si>
  <si>
    <t>Borah, M.</t>
  </si>
  <si>
    <t>The Assam Royal Global University, Guwahati, AS, India</t>
  </si>
  <si>
    <t>Enhancing Investment Decisions: A Machine Learning Approach to Recommending Stocks and Mutual Funds</t>
  </si>
  <si>
    <t>2-s2.0-105005112535</t>
  </si>
  <si>
    <t>Lee-Anant, C.</t>
  </si>
  <si>
    <t>Faculty of Humanities, Kasetsart University, Bangkok, Thailand</t>
  </si>
  <si>
    <t>Policy Shaping and Capacity Building for Sustainable Community-Based Tourism in Thailand’s Eastern Economic Corridor</t>
  </si>
  <si>
    <t>Kungwansith, P.</t>
  </si>
  <si>
    <t>2-s2.0-105005000635</t>
  </si>
  <si>
    <t>University of Technology and Applied Sciences Al Mussanah, Al-Musannah, Al Batinah, Oman</t>
  </si>
  <si>
    <t>The Impact of Financial Literacy, Spending Behavior, and Health Behavior on Financial Goals and Its Achievements</t>
  </si>
  <si>
    <t>2-s2.0-105004892252</t>
  </si>
  <si>
    <t>Lenin, M.</t>
  </si>
  <si>
    <t>Perceptions of Credit Access: MSME Owners Versus Bank Employees on MSME Loans</t>
  </si>
  <si>
    <t>2-s2.0-105004822943</t>
  </si>
  <si>
    <t>Bshayreh, M.M.</t>
  </si>
  <si>
    <t>Al-Balqa Applied University, Salt, Al-Balqa, Jordan</t>
  </si>
  <si>
    <t>The Moderating Effect of Financial Literacy on the Relationship between Financial Technology and Firms' Performance</t>
  </si>
  <si>
    <t>Qassim, A.A.</t>
  </si>
  <si>
    <t>Faculty of Business Administration, University of Tabuk, Tabuk, Tabuk, Saudi Arabia</t>
  </si>
  <si>
    <t>Qawqzeh, H.K.</t>
  </si>
  <si>
    <t>Dabbas, Y.J.A.</t>
  </si>
  <si>
    <t>2-s2.0-105004751814</t>
  </si>
  <si>
    <t>Grassa, R.</t>
  </si>
  <si>
    <t>College of Business, HCT-Dubai Campuses, Dubai, United Arab Emirates</t>
  </si>
  <si>
    <t>The economic consequences of Shariah governance: a systematic literature review and research agenda</t>
  </si>
  <si>
    <t>El-Halaby, S.</t>
  </si>
  <si>
    <t>Faculty of Management Sciences, 6th October, Giza, Egypt</t>
  </si>
  <si>
    <t>Khlif, H.</t>
  </si>
  <si>
    <t>Department of Accounting, FSEG Sfax - Faculté des Sciences Économiques et de Gestion de Sfax, Sfax, Sfax, Tunisia</t>
  </si>
  <si>
    <t>2-s2.0-105004724311</t>
  </si>
  <si>
    <t>Ergüzel, O.Ş.</t>
  </si>
  <si>
    <t>Faculty of Business, Sakarya Üniversitesi, Serdivan, Sakarya, Turkey</t>
  </si>
  <si>
    <t>FinTech Awareness, Fınancıal Knowledge and Rısk Tolerance during the COVID-19: Insıghts from Turkey</t>
  </si>
  <si>
    <t>Ersoy, A.Y.</t>
  </si>
  <si>
    <t>Institute of Economic Studies, Charles University, Prague, Czech Republic</t>
  </si>
  <si>
    <t>Saygılı, M.</t>
  </si>
  <si>
    <t>Department of International Trade and Finance, Sakarya University of Applied Sciences, Serdivan, Sakarya, Turkey</t>
  </si>
  <si>
    <t>2-s2.0-105004559342</t>
  </si>
  <si>
    <t>Picon, X.</t>
  </si>
  <si>
    <t>Information Systems Engineering, Universidad Peruana de Ciencias Aplicadas, Lima, Lima, Peru</t>
  </si>
  <si>
    <t>Mype Navigator System for Teaching Financial Education to Micro and Small Enterprises</t>
  </si>
  <si>
    <t>2-s2.0-105004547882</t>
  </si>
  <si>
    <t>Saha, A.</t>
  </si>
  <si>
    <t>University of Petroleum and Energy Studies, Dehradun, UK, India</t>
  </si>
  <si>
    <t>Advancement of Loan Approval System for Diverse Applicants with Machine Learning Framework</t>
  </si>
  <si>
    <t>Ranjan, R.</t>
  </si>
  <si>
    <t>Department of Electrical &amp; Computer Engineering, National Institute of Technology Patna, Patna, BR, India</t>
  </si>
  <si>
    <t>2-s2.0-105004468592</t>
  </si>
  <si>
    <t>As’ad, S.</t>
  </si>
  <si>
    <t>Department of Sharia Economics, Universitas Muhammadiyah Yogyakarta, Yogyakarta, Yogyakarta, Indonesia</t>
  </si>
  <si>
    <t>Linking Islamic branding and marketing communication with Islamic financial inclusion: the mediating role of Islamic financial literacy</t>
  </si>
  <si>
    <t>2-s2.0-105004456469</t>
  </si>
  <si>
    <t>California State University, Northridge, Northridge, CA, United States</t>
  </si>
  <si>
    <t>Financial Illiteracy as a Systemic Risk: Implications for Household Resilience and Portfolio Vulnerability</t>
  </si>
  <si>
    <t>Rojasavachai, R.</t>
  </si>
  <si>
    <t>HOPE Housing Fund Management Limited, Sydney, Australia</t>
  </si>
  <si>
    <t>Rouxelin, F.</t>
  </si>
  <si>
    <t>Department of Finance, Florida International University College of Business, Miami, FL, United States</t>
  </si>
  <si>
    <t>2-s2.0-105004426826</t>
  </si>
  <si>
    <t>Ratnawati</t>
  </si>
  <si>
    <t>Postgraduate Program, Wisnuwardhana University, Malang, Indonesia</t>
  </si>
  <si>
    <t>The role of digital financial inclusion in improving financial literacy and financial well-being for business sustainability: Indonesian women’s export craft SMEs</t>
  </si>
  <si>
    <t>Rokhman, M.T.N.</t>
  </si>
  <si>
    <t>Department of Accounting, Wisnuwardhana University, Malang, Indonesia</t>
  </si>
  <si>
    <t>2-s2.0-105004387335</t>
  </si>
  <si>
    <t>Sun, X.</t>
  </si>
  <si>
    <t>School of Public Health, Shandong Second Medical University, Weifang, Shandong, China</t>
  </si>
  <si>
    <t>Exploration of Money Outlook Education for College Students in the Internet Financial Environment Based on Interview Analysis Method</t>
  </si>
  <si>
    <t>Huang, Y.</t>
  </si>
  <si>
    <t>Chongqing Business Vocational College, Chongqing, China</t>
  </si>
  <si>
    <t>Yu, X.</t>
  </si>
  <si>
    <t>Guangxi Natural Resources Vocational And Technical College, China</t>
  </si>
  <si>
    <t>Yu, Z.</t>
  </si>
  <si>
    <t>Human Resources Office, Shandong Second Medical University, Weifang, Shandong, China</t>
  </si>
  <si>
    <t>2-s2.0-105004364433</t>
  </si>
  <si>
    <t>Tanjung, M.</t>
  </si>
  <si>
    <t>Demand for life insurance and the influence of consumer’s financial literacy, risk aversion and trust</t>
  </si>
  <si>
    <t>2-s2.0-105004352162</t>
  </si>
  <si>
    <t>Setiawan, N.</t>
  </si>
  <si>
    <t>Institut Agama Islam Al-Fatimah, Bojonegoro, Indonesia</t>
  </si>
  <si>
    <t>Ponzi schemes in the Hajj and Umrah business: causes, methods, consequences and prevention</t>
  </si>
  <si>
    <t>2-s2.0-105004324820</t>
  </si>
  <si>
    <t>Can digital finance improve farmers’ agricultural production resilience?</t>
  </si>
  <si>
    <t>2-s2.0-105004210650</t>
  </si>
  <si>
    <t>Balasundaram, E.</t>
  </si>
  <si>
    <t>Sri Manakula Vinayagar Engineering College, Puducherry, PY, India</t>
  </si>
  <si>
    <t>The Impact of Digital Financial Inclusion on Income Inequality in Rural India: A Spatial Econometric and Mixed-methods Analysis</t>
  </si>
  <si>
    <t>Aranganathan, P.</t>
  </si>
  <si>
    <t>Gnanam School of Business, Sengipatti, TN, India</t>
  </si>
  <si>
    <t>Cailassame, N.S.N.</t>
  </si>
  <si>
    <t>2-s2.0-105004180623</t>
  </si>
  <si>
    <t>Podder, B.</t>
  </si>
  <si>
    <t>School of Management and Entrepreneurship, Shiv Nadar Institution of Eminence deemed to be University, Greater Noida, UP, India</t>
  </si>
  <si>
    <t>Mobile Financial Services in Bangladesh: An Empirical Study of its Usage</t>
  </si>
  <si>
    <t>2-s2.0-105004069897</t>
  </si>
  <si>
    <t>Schena, D.</t>
  </si>
  <si>
    <t>School of Psychology, University of Indianapolis, Indianapolis, IN, United States</t>
  </si>
  <si>
    <t>Financial Literacy Skills Instruction Among Autistic Individuals: A Systematic Review</t>
  </si>
  <si>
    <t>Galizzi, M.</t>
  </si>
  <si>
    <t>Department of Economics, University of Massachusetts Lowell, Lowell, MA, United States</t>
  </si>
  <si>
    <t>Hillier, A.</t>
  </si>
  <si>
    <t>Department of Psychology, University of Massachusetts Lowell, Lowell, MA, United States</t>
  </si>
  <si>
    <t>2-s2.0-105004051988</t>
  </si>
  <si>
    <t>Vieira, R.M.</t>
  </si>
  <si>
    <t>Paula Souza Vocational Center, Assis, Brazil</t>
  </si>
  <si>
    <t>A Metaverse-based approach for financial literacy in Brazilian vocational school</t>
  </si>
  <si>
    <t>da Silva, A.P.</t>
  </si>
  <si>
    <t>Department of Mathematics, Universidade Tecnológica Federal do Paraná, Curitiba, PR, Brazil</t>
  </si>
  <si>
    <t>Damasceno, E.F.</t>
  </si>
  <si>
    <t>Department of Computer Science, Universidade Tecnológica Federal do Paraná, Curitiba, PR, Brazil</t>
  </si>
  <si>
    <t>2-s2.0-105004033706</t>
  </si>
  <si>
    <t>Vu, C.</t>
  </si>
  <si>
    <t>Faculty of Planning and Development, National Economics University, Hanoi, Viet Nam</t>
  </si>
  <si>
    <t>Digital Distribution Channel Transformation in Vietnamese Small and Medium-sized Enterprises: Integration of ASEAN Economic Community Framework with Financial Technology Adoption</t>
  </si>
  <si>
    <t>HOANG, V.H.</t>
  </si>
  <si>
    <t>Ngo, Q.D.</t>
  </si>
  <si>
    <t>Diplomatic Academy of Vietnam, Hanoi, Viet Nam</t>
  </si>
  <si>
    <t>Nguyen, H.A.</t>
  </si>
  <si>
    <t>British Vietnamese International school, Viet Nam</t>
  </si>
  <si>
    <t>2-s2.0-105003976774</t>
  </si>
  <si>
    <t>Ngcobo, L.</t>
  </si>
  <si>
    <t>Department of Finance, University of South Africa, Pretoria, Gauteng, South Africa</t>
  </si>
  <si>
    <t>The Essential Role of Stokvels and Revolving Clubs in Finance and Insurance in Africa</t>
  </si>
  <si>
    <t>2-s2.0-105003885088</t>
  </si>
  <si>
    <t>Goswami, A.</t>
  </si>
  <si>
    <t>Market Research and Market Intelligence Unit, Bengaluru, India</t>
  </si>
  <si>
    <t>The Impact of MNEs on Ocean Sustainability</t>
  </si>
  <si>
    <t>2-s2.0-105003883951</t>
  </si>
  <si>
    <t>Alkadash, T.M.</t>
  </si>
  <si>
    <t>College of Communication and Media Technologies, Gulf University, Sanad, Bahrain</t>
  </si>
  <si>
    <t>Exploring the Psychological and Behavioral Effects of Mobile Payment Systems on Consumer Spending: A Theoretical Perspective</t>
  </si>
  <si>
    <t>Ateeq, A.</t>
  </si>
  <si>
    <t>College of Administrative and Financial Sciences, Gulf University, Sanad, Bahrain</t>
  </si>
  <si>
    <t>Dawwas, M.</t>
  </si>
  <si>
    <t>Multimedia University, Cyberjaya, Selangor, Malaysia</t>
  </si>
  <si>
    <t>Ibrahim, S.B.</t>
  </si>
  <si>
    <t>Al-Azhar University of Gaza, Gaza, Palestine</t>
  </si>
  <si>
    <t>Alkadash, Y.M.</t>
  </si>
  <si>
    <t>Department of Mass Communication, Abu Dhabi University, Abu Dhabi, United Arab Emirates</t>
  </si>
  <si>
    <t>2-s2.0-105003850456</t>
  </si>
  <si>
    <t>Departamento de Economía Financiera y Contabilidad, Universidade de Santiago de Compostela, Santiago de Compostela, A Coruna, Spain</t>
  </si>
  <si>
    <t>Insurance Consumption in Spanish Small Businesses: The Role of Financial Literacy of the Business Owner; Consumo de seguros en las pequeñas empresas españolas: el papel de la alfabetización financiera de la persona empresaria</t>
  </si>
  <si>
    <t>Fernández-López, S.</t>
  </si>
  <si>
    <t>Centro Interuniversitario Economics and Business Administration for Society (ECOBAS), Spain</t>
  </si>
  <si>
    <t>2-s2.0-105003849868</t>
  </si>
  <si>
    <t>Zaman, U.</t>
  </si>
  <si>
    <t>Endicott College of International Studies, Woosong University, Daejeon, South Korea</t>
  </si>
  <si>
    <t>Nexus of Consumer Trust in FinTok Influencers, Consumer Engagement, Data Privacy Concern, Financial Literacy and Travel Scam Avoidance</t>
  </si>
  <si>
    <t>2-s2.0-105003847822</t>
  </si>
  <si>
    <t>Pucha-Medina, P.M.</t>
  </si>
  <si>
    <t>Universidad de Cantabria, Santander, Cantabria, Spain</t>
  </si>
  <si>
    <t>Financial Exclusion and Informal Financing in Ecuador: The Relevance of Microfinance</t>
  </si>
  <si>
    <t>Díaz-Díaz, B.</t>
  </si>
  <si>
    <t>2-s2.0-105003846475</t>
  </si>
  <si>
    <t>Sibindi, A.B.</t>
  </si>
  <si>
    <t>Final Synthesis and Future Directions</t>
  </si>
  <si>
    <t>2-s2.0-105003828247</t>
  </si>
  <si>
    <t>Mehta, M.</t>
  </si>
  <si>
    <t>Institute of Rural Management Anand, Anand, GJ, India</t>
  </si>
  <si>
    <t>Leading From the Front: Durga Samudayik Samiti (DSS), Madhya Pradesh</t>
  </si>
  <si>
    <t>2-s2.0-105003826878</t>
  </si>
  <si>
    <t>Cubillo-Salas, G.</t>
  </si>
  <si>
    <t>School of Business, Instituto Tecnológico de Costa Rica, Cartago, Cartago, Costa Rica</t>
  </si>
  <si>
    <t>A glance at critical defaulting debtors. The non-banking credit sector in Costa Rica</t>
  </si>
  <si>
    <t>2-s2.0-105003817279</t>
  </si>
  <si>
    <t>Evaluating the influence of IT governance, Fintech adoption, and financial literacy on sustainable performance</t>
  </si>
  <si>
    <t>Salleh, H.M.</t>
  </si>
  <si>
    <t>Universiti Selangor, Shah Alam, Selangor, Malaysia</t>
  </si>
  <si>
    <t>2-s2.0-105003811694</t>
  </si>
  <si>
    <t>Mahmoud, M.A.</t>
  </si>
  <si>
    <t>Factors influencing the Islamic Fintech acceptance: moderating role of Islamic financial literacy</t>
  </si>
  <si>
    <t>Ma’aji, M.M.</t>
  </si>
  <si>
    <t>CamEd Business School, Phnom Penh, Cambodia</t>
  </si>
  <si>
    <t>Abdullahi, M.S.</t>
  </si>
  <si>
    <t>Department of Management and Marketing, King Fahd University of Petroleum and Minerals, Dhahran, Ash Sharqiyah, Saudi Arabia</t>
  </si>
  <si>
    <t>Karaye, A.B.</t>
  </si>
  <si>
    <t>Department of Accounting, Tishk International University, Erbil, Erbil, Iraq</t>
  </si>
  <si>
    <t>Garba, A.S.</t>
  </si>
  <si>
    <t>Department of Business Administration, Yusuf Maitama Sule University, Kano, Kano, Kano, Nigeria</t>
  </si>
  <si>
    <t>2-s2.0-105003755825</t>
  </si>
  <si>
    <t>Hossen Shaikh, Z.H.</t>
  </si>
  <si>
    <t>Department of Finance and Accounting, Kingdom University, Riffa, Bahrain</t>
  </si>
  <si>
    <t>Valuation of the Capital Assets Pricing Model on the Islamic Retails Banks in Bahrain</t>
  </si>
  <si>
    <t>Mansour Nomran, N.M.</t>
  </si>
  <si>
    <t>Department of Business Management, Kingdom University, Riffa, Bahrain</t>
  </si>
  <si>
    <t>2-s2.0-105003754989</t>
  </si>
  <si>
    <t>Antao, M.A.</t>
  </si>
  <si>
    <t>School of Graduate Studies, Sulu State College, Patikul, Sulu, Philippines</t>
  </si>
  <si>
    <t>Increasing the interest of students in problem-solving through authentic learning experiences: Lens from non-math enthusiast learners</t>
  </si>
  <si>
    <t>2-s2.0-105003719470</t>
  </si>
  <si>
    <t>Angelova, Y.</t>
  </si>
  <si>
    <t>New York City Health and Hospitals Corporation, New York, NY, United States</t>
  </si>
  <si>
    <t>A Penny Learned: A Pilot Study on Financial Confidence and Wellness in Urban Community Hospital Psychiatrists</t>
  </si>
  <si>
    <t>2-s2.0-105003611441</t>
  </si>
  <si>
    <t>Arebo, M.</t>
  </si>
  <si>
    <t>Financial inclusion and stability in Ethiopia using bank-level data: A two-step system GMM estimation</t>
  </si>
  <si>
    <t>2-s2.0-105003606410</t>
  </si>
  <si>
    <t>Elbanna, S.</t>
  </si>
  <si>
    <t>Professor of Strategic Management &amp; Strategy Advisor, Qatar University, Doha, Qatar</t>
  </si>
  <si>
    <t>Financial Literacy in the Modern Economy: Bridging the Knowledge Gap for Entrepreneurs and Beyond</t>
  </si>
  <si>
    <t>Eissa, M.A.</t>
  </si>
  <si>
    <t>Armstrong, L.</t>
  </si>
  <si>
    <t>Qatar University, Doha, Qatar</t>
  </si>
  <si>
    <t>2-s2.0-105003568044</t>
  </si>
  <si>
    <t>Digital Financial Capability and Efficiency of Household Financial Asset Portfolios: Evidence from China</t>
  </si>
  <si>
    <t>Zhang, J.</t>
  </si>
  <si>
    <t>2-s2.0-105003551936</t>
  </si>
  <si>
    <t>Utama, A.P.</t>
  </si>
  <si>
    <t>The Impact of Financial Stability, Social Environment, Opportunities, and Technology on High School Students' Decision-Making</t>
  </si>
  <si>
    <t>2-s2.0-105003513808</t>
  </si>
  <si>
    <t>Srivastava, D.K.</t>
  </si>
  <si>
    <t>National Institute of Advanced Studies, Bangalore, Bengaluru, KA, India</t>
  </si>
  <si>
    <t>Science Beyond Borders: International Collaborations In Basic Sciences</t>
  </si>
  <si>
    <t>Ramamurthy, V.S.</t>
  </si>
  <si>
    <t>Nayak, S.</t>
  </si>
  <si>
    <t>India International Centre, The Maharaja Sayajirao University of Baroda, Vadodara, GJ, India</t>
  </si>
  <si>
    <t>Chandran, D.S.</t>
  </si>
  <si>
    <t>Science Diplomacy Initiative (at NIAS), National Institute of Advanced Studies, Bangalore, Bengaluru, KA, India</t>
  </si>
  <si>
    <t>2-s2.0-105003429327</t>
  </si>
  <si>
    <t>Ahunov, M.</t>
  </si>
  <si>
    <t>Are You Financially Literate or Not? Experimental Evidence on Discrepancies between Two Metrics</t>
  </si>
  <si>
    <t>Van Hove, L.</t>
  </si>
  <si>
    <t>259</t>
  </si>
  <si>
    <t>Vrije Universiteit Brussel, Brussels, BRU, Belgium</t>
  </si>
  <si>
    <t>2-s2.0-105003416010</t>
  </si>
  <si>
    <t>Information Management and Analytics, S.P. Jain Institute of Management and Research, Mumbai, MH, India</t>
  </si>
  <si>
    <t>The Role of Business Training in Improving Digital Financial Literacy: Evidence from a Field Experiment for Subsistence Women Entrepreneurs</t>
  </si>
  <si>
    <t>2-s2.0-105003399666</t>
  </si>
  <si>
    <t>Sumodiharjo, K.</t>
  </si>
  <si>
    <t>Department of Accounting, Sekolah Tinggi Ilmu Ekonomi “YKP”, Yogyakarta, Indonesia</t>
  </si>
  <si>
    <t>Unmasking Ponzi Schemes and Money Games in Multi-Level Marketing (MLM) (Case Studies in Indonesia)</t>
  </si>
  <si>
    <t>Jaya, I.M.L.M.</t>
  </si>
  <si>
    <t>Department of Accounting, Universitas Mahakarya Asia, Yogyakarta, Indonesia</t>
  </si>
  <si>
    <t>2-s2.0-105003397860</t>
  </si>
  <si>
    <t>Nsiah, A.Y.</t>
  </si>
  <si>
    <t>Other Financial Institutions Supervision Department, Bank of Ghana, Accra, Greater Accra Region, Ghana</t>
  </si>
  <si>
    <t>Threshold Effect of Financial Inclusion on Poverty Reduction in Africa: Does institutional quality play a role?</t>
  </si>
  <si>
    <t>Tweneboah, G.</t>
  </si>
  <si>
    <t>Graduate School of Business Administration, University of the Witwatersrand, Johannesburg, Johannesburg, Gauteng, South Africa</t>
  </si>
  <si>
    <t>2-s2.0-105003393816</t>
  </si>
  <si>
    <t>Berlinger, E.</t>
  </si>
  <si>
    <t>Institute of Finance, Budapesti Corvinus Egyetem, Budapest, Budapest, Hungary</t>
  </si>
  <si>
    <t>Financial literacy of finance students: a behavioral gender gap</t>
  </si>
  <si>
    <t>Dömötör, B.</t>
  </si>
  <si>
    <t>Department of Finance, University of Luxembourg, Esch-sur-Alzette, Luxembourg</t>
  </si>
  <si>
    <t>Megyeri, K.</t>
  </si>
  <si>
    <t>Institute of Data Analytics and Information Systems, Budapesti Corvinus Egyetem, Budapest, Budapest, Hungary</t>
  </si>
  <si>
    <t>Walter, G.</t>
  </si>
  <si>
    <t>Theory of Learning Mathematics Research Group, Magyar Tudomanyos Akademia, Budapest, Hungary</t>
  </si>
  <si>
    <t>2-s2.0-105003232931</t>
  </si>
  <si>
    <t>Rai, K.</t>
  </si>
  <si>
    <t>Department of Management, Rukmini Devi Institute of Advanced Studies, New Delhi, DL, India</t>
  </si>
  <si>
    <t>Exploring linkages of financial literacy with financial well-being: the mediating aspect of financial behaviour and financial self-efficacy</t>
  </si>
  <si>
    <t>Ahuja, B.K.</t>
  </si>
  <si>
    <t>Department of Management, FIIB, New Delhi, India</t>
  </si>
  <si>
    <t>Department of Management, Prestige Institute of Management and Research Gwalior, Gwalior, MP, India</t>
  </si>
  <si>
    <t>2-s2.0-105003227834</t>
  </si>
  <si>
    <t>Salutina, T.Y.</t>
  </si>
  <si>
    <t>Moscow Technical University of Communication and Informatics, Moscow, Russian Federation</t>
  </si>
  <si>
    <t>Integration of Financial Education and Project Management for Students Studying Electrical Engineering and Electronic Engineering</t>
  </si>
  <si>
    <t>2-s2.0-105003218764</t>
  </si>
  <si>
    <t>Logan, J.</t>
  </si>
  <si>
    <t>Brooklyn Institute for Social Research, Brooklyn, NY, United States</t>
  </si>
  <si>
    <t>Fight the patriarchy? Get rich! ‘Financial feminism’ as feminist neoliberalism</t>
  </si>
  <si>
    <t>Serisier, T.</t>
  </si>
  <si>
    <t>374</t>
  </si>
  <si>
    <t>Birkbeck, University of London, London, United Kingdom</t>
  </si>
  <si>
    <t>2-s2.0-105003199092</t>
  </si>
  <si>
    <t>Pitchan, M.A.</t>
  </si>
  <si>
    <t>Centre for Research in Media and Communication, Universiti Kebangsaan Malaysia, Bangi, Selangor, Malaysia</t>
  </si>
  <si>
    <t>A Systematic Literature Review on Online Scams: Insights into Digital Literacy, Technological Innovations, and Victimology</t>
  </si>
  <si>
    <t>Salman, A.</t>
  </si>
  <si>
    <t>Faculty of Language Studies and Human Development, Universiti Malaysia Kelantan, Bachok, Kelantan, Malaysia</t>
  </si>
  <si>
    <t>Mohd Arib, N.M.</t>
  </si>
  <si>
    <t>Faculty of Social Sciences and Humanities, Universiti Teknologi Malaysia, Johor Bahru, Johor, Malaysia</t>
  </si>
  <si>
    <t>2-s2.0-105003137136</t>
  </si>
  <si>
    <t>Phan, A.</t>
  </si>
  <si>
    <t>Banking Research Institute, Banking Academy of Vietnam, Hanoi, Viet Nam</t>
  </si>
  <si>
    <t>Impact of Digital Financial Product Distribution on Economic Growth: Empirical Study in Asian Countries</t>
  </si>
  <si>
    <t>2-s2.0-105003131925</t>
  </si>
  <si>
    <t>Ishak, Z.</t>
  </si>
  <si>
    <t>Cultivating Change: Examining the Influence of Financial Management Courses on the Financial Practices of Asnaf</t>
  </si>
  <si>
    <t>2-s2.0-105003117842</t>
  </si>
  <si>
    <t>Chetioui, H.</t>
  </si>
  <si>
    <t>How does financial literacy contribute to Muslim females’ financial inclusion: the moderating effect of age and education using PLS-MGA</t>
  </si>
  <si>
    <t>Satt, H.</t>
  </si>
  <si>
    <t>2-s2.0-105003104060</t>
  </si>
  <si>
    <t>Tuazon, J.</t>
  </si>
  <si>
    <t>Center for ICT for Development, De La Salle University, Manila, Philippines</t>
  </si>
  <si>
    <t>Exploring Digital Banking and Financial Services Inclusivity: A Study of Social Media Interactions in an Online Community; Explorando la Banca Digital y la Inclusión de los Servicios Financieros: Un Estudio de las Interacciones en las Redes Sociales en una Comunidad en Línea</t>
  </si>
  <si>
    <t>2-s2.0-105003079420</t>
  </si>
  <si>
    <t>Mahendiran, K.</t>
  </si>
  <si>
    <t>Department of Agricultural Extension and Rural Sociology, Tamil Nadu Agricultural University, Coimbatore, TN, India</t>
  </si>
  <si>
    <t>Analyzing PM-KISAN fund utilization in Southern Indian agriculture</t>
  </si>
  <si>
    <t>Muthuramlingam, R.</t>
  </si>
  <si>
    <t>Nammazhvar Organic Farming Research Centre, Tamil Nadu Agricultural University, Coimbatore, TN, India</t>
  </si>
  <si>
    <t>Duarisamy, P.P.</t>
  </si>
  <si>
    <t>Sugarcane Breeding Station, Division of Agricultural Extension, Coimbatore, India</t>
  </si>
  <si>
    <t>Purushothaman, V.</t>
  </si>
  <si>
    <t>ICAR - National Academy of Agricultural Research Management, Hyderabad, Hyderabad, TS, India</t>
  </si>
  <si>
    <t>Muniandi, J.</t>
  </si>
  <si>
    <t>Krishi Vigyan Kendra, Ahmednagar, MH, India</t>
  </si>
  <si>
    <t>Somasekaran, S.</t>
  </si>
  <si>
    <t>National Diary Research Institute, Bengaluru, India</t>
  </si>
  <si>
    <t>Balasubramanium, S.</t>
  </si>
  <si>
    <t>Regional Agricultural Research Station, Palakkad, KL, India</t>
  </si>
  <si>
    <t>Rajangam, R.</t>
  </si>
  <si>
    <t>Division of Agricultural Entomology, National Pulses Research Centre, Vamban, Pudukkottai, Tamil Nadu, India</t>
  </si>
  <si>
    <t>2-s2.0-105003052565</t>
  </si>
  <si>
    <t>Karumuri, V.</t>
  </si>
  <si>
    <t>Department of Management Studies, Madanapalle Institute of Technology &amp; Science, Madanapalle, AP, India</t>
  </si>
  <si>
    <t>Optimizing Financial Outcomes: An Analysis of Individual Investment Decision Factors</t>
  </si>
  <si>
    <t>Bastray, T.</t>
  </si>
  <si>
    <t>Department of Management, St Joseph’s University, Bengaluru, KA, India</t>
  </si>
  <si>
    <t>Laxmana Rao, L.R.</t>
  </si>
  <si>
    <t>Rekha, B.</t>
  </si>
  <si>
    <t>University of Mysore, Mysore, KA, India</t>
  </si>
  <si>
    <t>Mary, M.</t>
  </si>
  <si>
    <t>Department of Management, SKIBS B School, Bengaluru, India</t>
  </si>
  <si>
    <t>Joshi, R.</t>
  </si>
  <si>
    <t>Department of Commerce and Management, Sai Vidya First Grade College, Bengaluru, India</t>
  </si>
  <si>
    <t>Mahabub Basha, S.</t>
  </si>
  <si>
    <t>Department of Management, Don Bosco Institute of Management Studies and Computer Applications, Bengaluru, India</t>
  </si>
  <si>
    <t>2-s2.0-105003033198</t>
  </si>
  <si>
    <t>An extension of Trust and TAM model with TPB in the adoption of digital payment: An empirical study in Vietnam</t>
  </si>
  <si>
    <t>2-s2.0-105003008467</t>
  </si>
  <si>
    <t>The FinTech adoption in rural areas of Pakistan: an application of SEM and ANN approach</t>
  </si>
  <si>
    <t>Alam, M.N.</t>
  </si>
  <si>
    <t>Department of Management, University of Tabuk, Tabuk, Tabuk, Saudi Arabia</t>
  </si>
  <si>
    <t>2-s2.0-105003000893</t>
  </si>
  <si>
    <t>Abu Hmeidan, T.M.A.</t>
  </si>
  <si>
    <t>Applied Science Private University, Amman, Jordan</t>
  </si>
  <si>
    <t>The Role of Social Media in Amplifying FinTech Brand Awareness</t>
  </si>
  <si>
    <t>Masoud, E.</t>
  </si>
  <si>
    <t>Higher Colleges of Technology, Abu Dubai, United Arab Emirates</t>
  </si>
  <si>
    <t>2-s2.0-105002997294</t>
  </si>
  <si>
    <t>Shustova, L.P.</t>
  </si>
  <si>
    <t>Ulyanovsk State University, Ulyanovsk, Ulyanovsk Oblast, Russian Federation</t>
  </si>
  <si>
    <t>DEVELOPMENT OF PROFESSIONAL COMPETENCIES OF PHYSICAL EDUCATION TEACHERS AND TRAINERS RELATED TO THE FORMATION OF FUNCTIONAL LITERACY OF STUDENTS IN THE CONTEXT OF ADDITIONAL PROFESSIONAL EDUCATION</t>
  </si>
  <si>
    <t>2-s2.0-105002941808</t>
  </si>
  <si>
    <t>Department of Management Studies, Indian Institute of Technology Delhi, New Delhi, DL, India</t>
  </si>
  <si>
    <t>Evaluating the impact of digital and financial literacy on MSME performance</t>
  </si>
  <si>
    <t>2-s2.0-105002846052</t>
  </si>
  <si>
    <t>Gupta, H.</t>
  </si>
  <si>
    <t>UCAM/Westford University, Dubai, United Arab Emirates</t>
  </si>
  <si>
    <t>Barriers Among Novice Day Traders in the Gulf and AI-Driven Pathways to Success</t>
  </si>
  <si>
    <t>Balusamy, B.</t>
  </si>
  <si>
    <t>Symbiosis Centre for Corporate Education, Pune, MH, India</t>
  </si>
  <si>
    <t>2-s2.0-105002832816</t>
  </si>
  <si>
    <t>Lentner, C.</t>
  </si>
  <si>
    <t>Széll Kálmán Public Finance Lab, Károli Gáspár Református Egyetem, Budapest, Budapest, Hungary</t>
  </si>
  <si>
    <t>The impact of financial culture ON THE financing of SMEs in Hungary</t>
  </si>
  <si>
    <t>Tóth, R.</t>
  </si>
  <si>
    <t>Department of Management and Entrepreneurship, Budapest University of Economics and Business, Budapest, Hungary</t>
  </si>
  <si>
    <t>Kása, R.</t>
  </si>
  <si>
    <t>Széll Kálmán Public Finance Lab, Budapesti Corvinus Egyetem, Budapest, Budapest, Hungary</t>
  </si>
  <si>
    <t>Nagy, V.</t>
  </si>
  <si>
    <t>Faculty of Public Governance and International Studies, Ludovika University of Public Service, Budapest, Hungary</t>
  </si>
  <si>
    <t>2-s2.0-105002756403</t>
  </si>
  <si>
    <t>Gunawan, A.</t>
  </si>
  <si>
    <t>FACTORS AFFECTING THE FINANCIAL wELL-BEING OF ISLAMIC UNIVERSITY STUDENTS IN INDONESIA: THE MEDIATING ROLE OF FINANCIAL BEHAVIOR</t>
  </si>
  <si>
    <t>2-s2.0-105002735008</t>
  </si>
  <si>
    <t>Henriques, E.J.</t>
  </si>
  <si>
    <t>Department of Economics, Government College of Commerce and Economics, Borda-Margao, India</t>
  </si>
  <si>
    <t>The Rise of Finfluencers in India: Evaluating their Impact, Regulatory Response, and Pathways for Advancement</t>
  </si>
  <si>
    <t>Paes, R.R.</t>
  </si>
  <si>
    <t>Government College of Commerce and Economics, Borda-Margao, India</t>
  </si>
  <si>
    <t>2-s2.0-105002724703</t>
  </si>
  <si>
    <t>Dote-Pardo, J.S.</t>
  </si>
  <si>
    <t>The mind–money connection: how financial health shapes mental well-being (and vice versa)</t>
  </si>
  <si>
    <t>Parra-Domínguez, J.</t>
  </si>
  <si>
    <t>BISITE Research Group, Universidad de Salamanca, Salamanca, Salamanca, Spain</t>
  </si>
  <si>
    <t>2-s2.0-105002715174</t>
  </si>
  <si>
    <t>Das, N.</t>
  </si>
  <si>
    <t>Department of Economics, Virginia Polytechnic Institute and State University, Blacksburg, VA, United States</t>
  </si>
  <si>
    <t>Impacts of Financial Literacy Training on Refugee Youth Outcomes</t>
  </si>
  <si>
    <t>Department of Agricultural and Applied Economics, Virginia Polytechnic Institute and State University, Blacksburg, VA, United States</t>
  </si>
  <si>
    <t>Mingo, C.</t>
  </si>
  <si>
    <t>World Food Programme, Research Assessment &amp; Monitoring, Uganda</t>
  </si>
  <si>
    <t>Zhu, H.</t>
  </si>
  <si>
    <t>World Food Program, Italy, Rome, RM, Italy</t>
  </si>
  <si>
    <t>2-s2.0-105002643502</t>
  </si>
  <si>
    <t>Kim, B.</t>
  </si>
  <si>
    <t>Communication Studies and Asian Studies, Vanderbilt University, Nashville, TN, United States</t>
  </si>
  <si>
    <t>Entertaining the stock market and speculative communities: South Korea's television-financial complex and Kakao's March of the Ants</t>
  </si>
  <si>
    <t>2-s2.0-105002631883</t>
  </si>
  <si>
    <t>Empowering financial choices: how financial literacy and behavioral bias shape access to financial products and services</t>
  </si>
  <si>
    <t>2-s2.0-105002620549</t>
  </si>
  <si>
    <t>Niess, S.</t>
  </si>
  <si>
    <t>Institute of Nutritional Science, Justus-Liebig-Universität Gießen, Giessen, Hessen, Germany</t>
  </si>
  <si>
    <t>Shifting investors towards social responsibility: a narrative review of effective intervention strategies</t>
  </si>
  <si>
    <t>2-s2.0-105002615422</t>
  </si>
  <si>
    <t>Náñez Alonso, S.L.N.</t>
  </si>
  <si>
    <t>Department of Economics, Universidad Católica de Ávila, Avila, Avila, Spain</t>
  </si>
  <si>
    <t>Evaluating the acceptance of CBDCs: experimental research with artificial intelligence (AI) generated synthetic response</t>
  </si>
  <si>
    <t>Hernández, B.M.S.</t>
  </si>
  <si>
    <t>REMIT-Investigação em Economia, Universidade Portucalense Infante D.Henrique, Porto, Portugal</t>
  </si>
  <si>
    <t>2-s2.0-105002612347</t>
  </si>
  <si>
    <t>Ferdousi, F.</t>
  </si>
  <si>
    <t>Southeast Business School, Southeast University, Dhaka, Dhaka, Bangladesh</t>
  </si>
  <si>
    <t>The role of business education in shaping entrepreneurial intentions: examining psychological and contextual determinants among university students in Bangladesh</t>
  </si>
  <si>
    <t>Rahman, M.Z.</t>
  </si>
  <si>
    <t>School of Business and Economics, North South University, Dhaka, Bangladesh</t>
  </si>
  <si>
    <t>Qamruzzaman, M.</t>
  </si>
  <si>
    <t>School of Business and Economics, United International University, Dhaka, Bangladesh</t>
  </si>
  <si>
    <t>2-s2.0-105002596919</t>
  </si>
  <si>
    <t>Colombo, M.G.</t>
  </si>
  <si>
    <t>Department of Management, Politecnico di Milano, Milan, MI, Italy</t>
  </si>
  <si>
    <t>Firms’ venture capital affiliation, platforms’ “skin in the game” and the success of equity crowdfunding campaigns</t>
  </si>
  <si>
    <t>Shafi, K.</t>
  </si>
  <si>
    <t>Department of Management, California State University, East Bay, Hayward, CA, United States</t>
  </si>
  <si>
    <t>2-s2.0-105002595459</t>
  </si>
  <si>
    <t>Poverty and mortgage delinquency: unpacking the mediating role of financial overconfidence</t>
  </si>
  <si>
    <t>2-s2.0-105002558673</t>
  </si>
  <si>
    <t>Saksonova, S.</t>
  </si>
  <si>
    <t>Latvijas Universitāte, Riga, Latvia</t>
  </si>
  <si>
    <t>Assessment of Financial Literacy of Young People in Latvia</t>
  </si>
  <si>
    <t>2-s2.0-105002540540</t>
  </si>
  <si>
    <t>Narmadha, R.</t>
  </si>
  <si>
    <t>Karpagam Academy of Higher Education, Coimbatore, TN, India</t>
  </si>
  <si>
    <t>Financial inclusion of Pradhan Mantri Jan Dhan Yojana scheme in Dharapuram</t>
  </si>
  <si>
    <t>2-s2.0-105002430549</t>
  </si>
  <si>
    <t>Karneli, O.</t>
  </si>
  <si>
    <t>Universitas Riau, Pekanbaru, Riau, Indonesia</t>
  </si>
  <si>
    <t>Women entrepreneurs in Indonesia’s culinary sector: a study on entrepreneurial orientation and financial capability</t>
  </si>
  <si>
    <t>Harlen</t>
  </si>
  <si>
    <t>Department of Economics, Universitas Riau, Pekanbaru, Riau, Indonesia</t>
  </si>
  <si>
    <t>Maulida, Y.</t>
  </si>
  <si>
    <t>Ohara, M.R.</t>
  </si>
  <si>
    <t>Department of Information Systems, Faculty of Computer Science, Kota Pekanbaru, Indonesia</t>
  </si>
  <si>
    <t>Suhartanti, P.D.</t>
  </si>
  <si>
    <t>Institut Bisnis dan Teknologi Kalimantan, Kota Banjarmasin, Indonesia</t>
  </si>
  <si>
    <t>2-s2.0-105002338570</t>
  </si>
  <si>
    <t>Kurniasari, F.</t>
  </si>
  <si>
    <t>Faculty of Business, Universitas Multimedia Nusantara, Tangerang, Banten, Indonesia</t>
  </si>
  <si>
    <t>Unraveling the impact of financial literacy, financial technology adoption, and access to finance on small medium enterprises business performance and sustainability: a serial mediation model</t>
  </si>
  <si>
    <t>Hamid, N.</t>
  </si>
  <si>
    <t>Department of Accounting, Universiti Teknologi MARA, Shah Alam, Selangor, Malaysia</t>
  </si>
  <si>
    <t>Lestari, E.D.</t>
  </si>
  <si>
    <t>Department of Management, Universitas Multimedia Nusantara, Tangerang, Banten, Indonesia</t>
  </si>
  <si>
    <t>2-s2.0-105002260474</t>
  </si>
  <si>
    <t>Yan, Z.</t>
  </si>
  <si>
    <t>School of Economics, Minzu University of China, Beijing, China</t>
  </si>
  <si>
    <t>Fintech, Financial Capability and Household Financial Vulnerability: Evidence from China</t>
  </si>
  <si>
    <t>2-s2.0-105002161982</t>
  </si>
  <si>
    <t>Shanghai University of Finance and Economics, Shanghai, China</t>
  </si>
  <si>
    <t>Monetary rewards or comment recognition? The difference between the two types of feedback in online Q&amp;A community</t>
  </si>
  <si>
    <t>2-s2.0-105002152855</t>
  </si>
  <si>
    <t>Murakami, E.</t>
  </si>
  <si>
    <t>28</t>
  </si>
  <si>
    <t>Department of Agricultural and Resource Economics, The University of Tokyo, Tokyo, Japan</t>
  </si>
  <si>
    <t>Money matters: Exploring the link between financial literacy and remittances among mongolian migrants in japan</t>
  </si>
  <si>
    <t>2-s2.0-105002126874</t>
  </si>
  <si>
    <t>Department of Quantitative Methods, FSEG Sfax - Faculté des Sciences Économiques et de Gestion de Sfax, Sfax, Sfax, Tunisia</t>
  </si>
  <si>
    <t>Regime Switching Model Estimates of the Impact of Financial Development on Renewable Energy Consumption: The Role of Geopolitical Risk in the Case of Emerging Economies</t>
  </si>
  <si>
    <t>Department of Economics, FSEG Sfax - Faculté des Sciences Économiques et de Gestion de Sfax, Sfax, Sfax, Tunisia</t>
  </si>
  <si>
    <t>Kamel, K.</t>
  </si>
  <si>
    <t>Department of Accounting and Commercial Law, Saint Mary's University, Halifax, NS, Canada</t>
  </si>
  <si>
    <t>2-s2.0-105002125348</t>
  </si>
  <si>
    <t>Adhikari, A.</t>
  </si>
  <si>
    <t>School of Health and Allied Sciences, Pokhara University, Pokhara, Gandaki Pradesh, Nepal</t>
  </si>
  <si>
    <t>Prevalence of Depression and Its Associated Factors Among Patients Undergoing Substance Abuse Treatment at Rehabilitation Centres in Pokhara, Nepal</t>
  </si>
  <si>
    <t>Bhatta, K.</t>
  </si>
  <si>
    <t>School of Public Health, Patan Academy of Health Sciences, Lalitpur, Nepal</t>
  </si>
  <si>
    <t>2-s2.0-105002119545</t>
  </si>
  <si>
    <t>Banna, H.</t>
  </si>
  <si>
    <t>Manchester Metropolitan University, Manchester, Greater Manchester, United Kingdom</t>
  </si>
  <si>
    <t>DIGITAL FINANCIAL INCLUSION AND BANK STABILITY IN A DUAL BANKING SYSTEM: DOES FINANCIAL LITERACY MATTER?</t>
  </si>
  <si>
    <t>2-s2.0-105002078238</t>
  </si>
  <si>
    <t>López-Ordoñez, D.A.</t>
  </si>
  <si>
    <t>School of Business, Universidad de La Salle, Bogota, Bogota, Distrito Capital, Colombia</t>
  </si>
  <si>
    <t>Trends in financial inclusion for the social transformation of micro-businesses: a systematic literature review•; Tendencias en inclusión financiera para la transformación social de los micronegocios: revisión sistemática de literatura</t>
  </si>
  <si>
    <t>Vasquez Merchan, I.L.</t>
  </si>
  <si>
    <t>School of Business, Institution Universitaria Politecnico Grancolombiano, Bogota, Colombia</t>
  </si>
  <si>
    <t>2-s2.0-105002059784</t>
  </si>
  <si>
    <t>Department of Business Management, Duy Tan University, Da Nang, Viet Nam</t>
  </si>
  <si>
    <t>Agile mindset and digital innovation: creative centrality, fintech usage, financial literacy, and the “not-invented-here” syndrome</t>
  </si>
  <si>
    <t>Oon, E.Y.N.</t>
  </si>
  <si>
    <t>Department of Accounting, Universiti Malaya, Kuala Lumpur, Malaysia</t>
  </si>
  <si>
    <t>2-s2.0-105002040439</t>
  </si>
  <si>
    <t>Osei, Y.A.</t>
  </si>
  <si>
    <t>Does financial literacy enhance banking transactions among rural people with access to bank accounts? Insights from a field experiment in Ghana</t>
  </si>
  <si>
    <t>Barnard, H.</t>
  </si>
  <si>
    <t>Sheffield University Management School, Sheffield, South Yorkshire, United Kingdom</t>
  </si>
  <si>
    <t>2-s2.0-105002035029</t>
  </si>
  <si>
    <t>Hou, C.-C.</t>
  </si>
  <si>
    <t>Depatment of Tourism, Ming Chuan University, Taipei, Taiwan</t>
  </si>
  <si>
    <t>A study on the effect of open innovation activities on digital transformation capability and firm performance: evidence from Taiwanese SMEs</t>
  </si>
  <si>
    <t>Chen, J.-S.</t>
  </si>
  <si>
    <t>College of Management, Yuan Ze University, Taoyuan, Taiwan</t>
  </si>
  <si>
    <t>2-s2.0-105002011572</t>
  </si>
  <si>
    <t>Hageman, S.A.</t>
  </si>
  <si>
    <t>Idaho State University, Pocatello, ID, United States</t>
  </si>
  <si>
    <t>Study of Student Perspectives on Financial and Economic Content in the Social Work Curriculum</t>
  </si>
  <si>
    <t>Loke, V.</t>
  </si>
  <si>
    <t>Eastern Washington University, Cheney, WA, United States</t>
  </si>
  <si>
    <t>Birkenmaier, J.</t>
  </si>
  <si>
    <t>Cheon, J.H.</t>
  </si>
  <si>
    <t>University of Maryland, Baltimore (UMB), Baltimore, MD, United States</t>
  </si>
  <si>
    <t>2-s2.0-105002004872</t>
  </si>
  <si>
    <t>Soochow University, Suzhou, Jiangsu, China</t>
  </si>
  <si>
    <t>Social Justice Integration in Clinical Social Work: Teaching with Current Events from the Media</t>
  </si>
  <si>
    <t>Huang, Y.-J.</t>
  </si>
  <si>
    <t>Social Worker and Adjunct Assistant Researcher Fellow at, Kaohsiung Medical University Chung-Ho Memorial Hospital, Kaohsiung, Taiwan</t>
  </si>
  <si>
    <t>Leung, C.A.</t>
  </si>
  <si>
    <t>Cheung, M.</t>
  </si>
  <si>
    <t>University of Houston, Houston, TX, United States</t>
  </si>
  <si>
    <t>2-s2.0-105001995646</t>
  </si>
  <si>
    <t>Radiman, n.</t>
  </si>
  <si>
    <t>Lecturers’ financial well-being: The role of religiosity, financial literacy, financial behavior, and financial stress with gender as a moderating variable</t>
  </si>
  <si>
    <t>2-s2.0-105001989821</t>
  </si>
  <si>
    <t>Loaba, S.</t>
  </si>
  <si>
    <t>Barriers to women’s financial inclusion in Burkina Faso</t>
  </si>
  <si>
    <t>Maïga, W.H.E.</t>
  </si>
  <si>
    <t>Department of Economics, Université Norbert Zongo, Koudougou, Centre-Ouest, Burkina Faso</t>
  </si>
  <si>
    <t>2-s2.0-105001930592</t>
  </si>
  <si>
    <t>Bian, T.</t>
  </si>
  <si>
    <t>School of Economic and Management, Northwest University, Xi'an, Shaanxi, China</t>
  </si>
  <si>
    <t>The promotion effect of digital finance development on residents’ risk preference: evidence from China</t>
  </si>
  <si>
    <t>2-s2.0-105001922357</t>
  </si>
  <si>
    <t>Adam, G.</t>
  </si>
  <si>
    <t>School of Economics, Business and International Studies, University of Piraeus, Piraeus, Attica, Greece</t>
  </si>
  <si>
    <t>Strategies for Shaping and Implementing Digital Transformation in the Retail Value Chain</t>
  </si>
  <si>
    <t>2-s2.0-105001836819</t>
  </si>
  <si>
    <t>Folorunsho, S.</t>
  </si>
  <si>
    <t>Department of Sociology, University of Nebraska–Lincoln, Lincoln, NE, United States</t>
  </si>
  <si>
    <t>The impact of neglect, physical, and financial abuse on mental health among older adults: a systematic review</t>
  </si>
  <si>
    <t>2-s2.0-105001810203</t>
  </si>
  <si>
    <t>Perez-Alaniz, M.</t>
  </si>
  <si>
    <t>Department of Economics, Kemmy Business School, Limerick, Munster, Ireland</t>
  </si>
  <si>
    <t>Two birds with one stone: can public financial support help firms to address financial and non-financial obstacles to research and innovation?</t>
  </si>
  <si>
    <t>Lenihan, H.</t>
  </si>
  <si>
    <t>Department of Economics, Cork University Business School (CUBS), Cork, Munster, Ireland</t>
  </si>
  <si>
    <t>Doran, J.</t>
  </si>
  <si>
    <t>366</t>
  </si>
  <si>
    <t>Warwick Business School, Coventry, West Midlands, United Kingdom</t>
  </si>
  <si>
    <t>2-s2.0-105001775317</t>
  </si>
  <si>
    <t>Vyas, K.A.</t>
  </si>
  <si>
    <t>School of Management, RK University, Rajkot, Rajkot, GJ, India</t>
  </si>
  <si>
    <t>A study of mindset of investors towards IPOs</t>
  </si>
  <si>
    <t>2-s2.0-105001771523</t>
  </si>
  <si>
    <t>Tanna, H.</t>
  </si>
  <si>
    <t>Role of financial literacy in improving financial decision-making among the youth of Rajkot</t>
  </si>
  <si>
    <t>2-s2.0-105001765815</t>
  </si>
  <si>
    <t>Thunga, S.</t>
  </si>
  <si>
    <t>Issues and challenges of financial inclusion: Empowering the underserved</t>
  </si>
  <si>
    <t>Narasimha Rao, M.V.A.L.N.</t>
  </si>
  <si>
    <t>Department of MBA, K L Deemed to be University, Vaddeswaram, AP, India</t>
  </si>
  <si>
    <t>Chinni, N.</t>
  </si>
  <si>
    <t>Department of Finance, GITAM University, Visakhapatnam, AP, India</t>
  </si>
  <si>
    <t>Lavanya, P.B.</t>
  </si>
  <si>
    <t>Andhra Loyola Institute of Engineering and Technology, Vijayawada, AP, India</t>
  </si>
  <si>
    <t>2-s2.0-105001765279</t>
  </si>
  <si>
    <t>Bhalodia, D.</t>
  </si>
  <si>
    <t>Factors influencing investors’ preference towards systematic investment plan (SIP) in Rajkot city</t>
  </si>
  <si>
    <t>Rajani, C.</t>
  </si>
  <si>
    <t>Vardhaman College of Engineering, Hyderabad, TS, India</t>
  </si>
  <si>
    <t>Kasani, V.L.</t>
  </si>
  <si>
    <t>Department of Management Studies, Sri Venkateswara College of Engineering &amp; Technology, Chittoor, Chittoor, AP, India</t>
  </si>
  <si>
    <t>2-s2.0-105001745764</t>
  </si>
  <si>
    <t>Laxmi, K.V.</t>
  </si>
  <si>
    <t>Department of Management Studies, Vardhaman College of Engineering, Hyderabad, TS, India</t>
  </si>
  <si>
    <t>A conceptual framework on mutual funds and ULIP’s in Hyderabad region</t>
  </si>
  <si>
    <t>2-s2.0-105001740796</t>
  </si>
  <si>
    <t>Ho, E.H.</t>
  </si>
  <si>
    <t>Department of Medical Social Sciences, Northwestern University Feinberg School of Medicine, Chicago, IL, United States</t>
  </si>
  <si>
    <t>A scoping review of financial decision-making measures in midlife and beyond: results from the advancing reliable measurement in cognitive aging and decision-making ability (ARMCADA) study</t>
  </si>
  <si>
    <t>Ece, B.</t>
  </si>
  <si>
    <t>Department of Psychiatry and Behavioral Sciences, Northwestern University Feinberg School of Medicine, Chicago, IL, United States</t>
  </si>
  <si>
    <t>Bucko, P.</t>
  </si>
  <si>
    <t>Department of Psychology, Fordham University, New York, NY, United States</t>
  </si>
  <si>
    <t>Karpouzian-Rogers, T.</t>
  </si>
  <si>
    <t>Pila, S.</t>
  </si>
  <si>
    <t>Hosseinian, Z.</t>
  </si>
  <si>
    <t>California Department of Human Resources, Medical and Psychological Screening Division, Sacramento, CA, United States</t>
  </si>
  <si>
    <t>Hussein, Y.</t>
  </si>
  <si>
    <t>Mesulam Center for Cognitive Neurology and Alzheimer's Disease, Northwestern University Feinberg School of Medicine, Chicago, IL, United States</t>
  </si>
  <si>
    <t>2-s2.0-105001728928</t>
  </si>
  <si>
    <t>Department of Mathematics Education, Universitas PGRI Yogyakarta, Yogyakarta, Special Region of Yogyakarta, Indonesia</t>
  </si>
  <si>
    <t>Students' financial literacy in math classroom: Insights into financial awareness</t>
  </si>
  <si>
    <t>Utami, N.W.</t>
  </si>
  <si>
    <t>Basic Education Department, Universitas PGRI Yogyakarta, Yogyakarta, Special Region of Yogyakarta, Indonesia</t>
  </si>
  <si>
    <t>Dwipa, N.M.S.</t>
  </si>
  <si>
    <t>Department of Accounting, Universitas PGRI Yogyakarta, Yogyakarta, Special Region of Yogyakarta, Indonesia</t>
  </si>
  <si>
    <t>2-s2.0-105001694786</t>
  </si>
  <si>
    <t>Yuliani, Y.</t>
  </si>
  <si>
    <t>Department of Management, Universitas Sriwijaya, Indralaya, South Sumatra, Indonesia</t>
  </si>
  <si>
    <t>Access to Finance: A Potent Force? Investigating Financial Literacy and Performance in Enterprises of Palembang City, South Sumatra, Indonesia</t>
  </si>
  <si>
    <t>2-s2.0-105001686395</t>
  </si>
  <si>
    <t>Sim, C.-Y.</t>
  </si>
  <si>
    <t>Financial management behaviour among youth: is financial literacy a panacea?</t>
  </si>
  <si>
    <t>Chee-Hua, C.-H.</t>
  </si>
  <si>
    <t>Centre on Technological Readiness and Innovation in Business Technopreneurship (CONTRIBUTE), Malaysia</t>
  </si>
  <si>
    <t>2-s2.0-105001657221</t>
  </si>
  <si>
    <t>THE ROLE OF FINANCIAL INCLUSION IN FOSTERING ECO-ENTREPRENEURSHIP WITHIN THE DIGITAL ECONOMY</t>
  </si>
  <si>
    <t>2-s2.0-105001592692</t>
  </si>
  <si>
    <t>Evaluating the Financial Performance of Payment Banks in India Since COVID-19 Pandemic: Using the GMM and Dynamic OLS Approach</t>
  </si>
  <si>
    <t>2-s2.0-105001587416</t>
  </si>
  <si>
    <t>Maji, S.K.</t>
  </si>
  <si>
    <t>Overconfidence in Financial Literacy and Its Determinants: The Indian Scene</t>
  </si>
  <si>
    <t>2-s2.0-105001521448</t>
  </si>
  <si>
    <t>Vanian, S.</t>
  </si>
  <si>
    <t>Department of Commerce, Kannur University, Kannur, KL, India</t>
  </si>
  <si>
    <t>Charting the field: A bibliometric analysis of determinants influencing financial literacy among youth</t>
  </si>
  <si>
    <t>Mundiyath Pathiyan, H.</t>
  </si>
  <si>
    <t>Department of Management Studies, Kannur University, Kannur, KL, India</t>
  </si>
  <si>
    <t>2-s2.0-105001520925</t>
  </si>
  <si>
    <t>Kavak, O.</t>
  </si>
  <si>
    <t>Department of Finance, Mardin Artuklu University, Mardin, Mardin, Turkey</t>
  </si>
  <si>
    <t>Aspects of refugee students’ financial path to academic achievement in higher education</t>
  </si>
  <si>
    <t>Sakiz, H.</t>
  </si>
  <si>
    <t>Department of Educational Sciences, Mardin Artuklu University, Mardin, Mardin, Turkey</t>
  </si>
  <si>
    <t>2-s2.0-105001517294</t>
  </si>
  <si>
    <t>Salahodjaev, R.</t>
  </si>
  <si>
    <t>Department of Economics, Toshkent Amaliy Fanlar Universiteti, Tashkent, Uzbekistan</t>
  </si>
  <si>
    <t>Financial literacy and environmental sustainability: a cross-country test</t>
  </si>
  <si>
    <t>Sadikov, A.</t>
  </si>
  <si>
    <t>Department of State and Corporative Strategies, National University of Uzbekistan named after Mirzo Ulugbek, Tashkent, Uzbekistan</t>
  </si>
  <si>
    <t>2-s2.0-105001501917</t>
  </si>
  <si>
    <t>Cutler, H.</t>
  </si>
  <si>
    <t>The Faculty of Medicine, Health and Human Sciences, Macquarie Park, NSW, Australia</t>
  </si>
  <si>
    <t>The role of financial literacy when informal caregivers make complex financial decisions</t>
  </si>
  <si>
    <t>2-s2.0-105001485317</t>
  </si>
  <si>
    <t>Plyushteva, A.</t>
  </si>
  <si>
    <t>School of Geography and the Environment, University of Oxford, Oxford, Oxfordshire, United Kingdom</t>
  </si>
  <si>
    <t>Worrying the right amount: Intimate relationships and the emotional work of pursuing financial literacy together</t>
  </si>
  <si>
    <t>2-s2.0-105001481966</t>
  </si>
  <si>
    <t>Qiu, W.</t>
  </si>
  <si>
    <t>Tailong Finance School, Zhejiang Gongshang University, Hangzhou, Zhejiang, China</t>
  </si>
  <si>
    <t>Mobile payment and risky financial market participation: evidence from China</t>
  </si>
  <si>
    <t>Tailong Bank Postdoctoral Workstation, Hangzhou, China</t>
  </si>
  <si>
    <t>Wang, W.</t>
  </si>
  <si>
    <t>Finance Management Institute, Zhejiang Financial College, Hangzhou, Zhejiang, China</t>
  </si>
  <si>
    <t>2-s2.0-105001472331</t>
  </si>
  <si>
    <t>Liu, G.</t>
  </si>
  <si>
    <t>School of Management, Sichuan Agricultural University, Ya'an, Sichuan, China</t>
  </si>
  <si>
    <t>How does financial literacy affect farmers’ agricultural investments? A study from the perspectives of risk preferences and time preferences</t>
  </si>
  <si>
    <t>Sichuan Center for Rural Development Research, Chengdu, China</t>
  </si>
  <si>
    <t>2-s2.0-105001402551</t>
  </si>
  <si>
    <t>Namawejje, H.</t>
  </si>
  <si>
    <t>Department of Statistical Methods and Actuarial Science, Makerere University, Kampala, Uganda</t>
  </si>
  <si>
    <t>Bridging the financial literacy gender gap in Uganda: Insights for educators and Librarians</t>
  </si>
  <si>
    <t>Yawe, B.L.</t>
  </si>
  <si>
    <t>Department of Economic Theory and Analysis, Makerere University, Kampala, Uganda</t>
  </si>
  <si>
    <t>2-s2.0-105001399954</t>
  </si>
  <si>
    <t>Nguyen, T.H.</t>
  </si>
  <si>
    <t>Thuongmai University, Hanoi, Viet Nam</t>
  </si>
  <si>
    <t>Perceptions of Financial AI Assistants and Intentions Toward AI-Assisted Financial Products: Case Study in Vietnam</t>
  </si>
  <si>
    <t>2-s2.0-105001390312</t>
  </si>
  <si>
    <t>Surwanti, A.</t>
  </si>
  <si>
    <t>PayLater Adoption in Payment Transactions</t>
  </si>
  <si>
    <t>2-s2.0-105001304011</t>
  </si>
  <si>
    <t>Sahoo, A.P.</t>
  </si>
  <si>
    <t>Ravenshaw University, Cuttack, OR, India</t>
  </si>
  <si>
    <t>The Relationship between Financial Literacy and Investment Strategies among Gig Workers</t>
  </si>
  <si>
    <t>Patnaik, A.</t>
  </si>
  <si>
    <t>Patnaik, B.C.M.</t>
  </si>
  <si>
    <t>2-s2.0-105001289830</t>
  </si>
  <si>
    <t>Alsharafat, E.A.</t>
  </si>
  <si>
    <t>Al Al-Bayt University, Mafraq, Al-Mafraq, Jordan</t>
  </si>
  <si>
    <t>The Role of Financial Literacy in Developing Innovative Thinking Among Basic Stage Students From the Perspective of National and Civic Education Teachers in Al-Mafraq</t>
  </si>
  <si>
    <t>2-s2.0-105001279311</t>
  </si>
  <si>
    <t>Wijewardena, C.</t>
  </si>
  <si>
    <t>450</t>
  </si>
  <si>
    <t>The University of Adelaide, Adelaide, SA, Australia</t>
  </si>
  <si>
    <t>Empowering circular economies: unveiling the dynamics of social business models in rural Sri Lanka</t>
  </si>
  <si>
    <t>2-s2.0-105001234301</t>
  </si>
  <si>
    <t>Sönmez, M.</t>
  </si>
  <si>
    <t>Department of Mathematics and Science Education, Kirikkale Üniversitesi, Kirikkale, Turkey</t>
  </si>
  <si>
    <t>Seventh-grade students’ understanding of risk and reward arising from mathematical modelling activities</t>
  </si>
  <si>
    <t>Erbaş, A.K.</t>
  </si>
  <si>
    <t>Department of Mathematics and Science Education, Middle East Technical University (METU), Ankara, Ankara, Turkey</t>
  </si>
  <si>
    <t>2-s2.0-105001207395</t>
  </si>
  <si>
    <t>Yin, S.</t>
  </si>
  <si>
    <t>School of Management, Xi'an Jiaotong University, Xi'an, Shaanxi, China</t>
  </si>
  <si>
    <t>Subsidy Wars for Market Dominance in Emerging Digital Platform Markets</t>
  </si>
  <si>
    <t>2-s2.0-105001012177</t>
  </si>
  <si>
    <t>Putri, M.S.</t>
  </si>
  <si>
    <t>and Regional Development Policy, Badan Riset dan Inovasi Nasional, Central Jakarta, Jakarta, Indonesia</t>
  </si>
  <si>
    <t>Climate change mitigation through banking technology enhancement in industry</t>
  </si>
  <si>
    <t>Pratistha, B.</t>
  </si>
  <si>
    <t>Directorate for Higher Education and Science and Technology, Ministry of Finance of the Republic of Indonesia, Jakarta, Indonesia</t>
  </si>
  <si>
    <t>Cahyono, B.D.</t>
  </si>
  <si>
    <t>University of Muhammadiyah Jakarta, South Jakarta, Indonesia</t>
  </si>
  <si>
    <t>Kamil, A.S.</t>
  </si>
  <si>
    <t>Bureau for Legal and Cooperation, Badan Riset dan Inovasi Nasional, Central Jakarta, Jakarta, Indonesia</t>
  </si>
  <si>
    <t>2-s2.0-105000945946</t>
  </si>
  <si>
    <t>Lekshmi, A.</t>
  </si>
  <si>
    <t>Risks in Instant Loan Apps: Analyzing User Perceptions Using Machine Learning Approach</t>
  </si>
  <si>
    <t>Atul, J.</t>
  </si>
  <si>
    <t>Amrita Vishwa Vidyapeetham, Coimbatore, TN, India</t>
  </si>
  <si>
    <t>2-s2.0-105000895958</t>
  </si>
  <si>
    <t>Siminicǎ, M.</t>
  </si>
  <si>
    <t>Determinants of the actual financial knowledge–multivariate logistic regression</t>
  </si>
  <si>
    <t>Zaharia, A.</t>
  </si>
  <si>
    <t>Institute of Financial Studies, Bucharest, Romania</t>
  </si>
  <si>
    <t>Lădaru, G.-R.</t>
  </si>
  <si>
    <t>Department of Agrifood and Environmental Economics, Bucharest University of Economic Studies, Bucharest, Romania</t>
  </si>
  <si>
    <t>Cîrciumaru, D.</t>
  </si>
  <si>
    <t>Faculty of Business and Administration, Universitatea din Bucuresti, Bucharest, Bucharest, Romania</t>
  </si>
  <si>
    <t>2-s2.0-105000794417</t>
  </si>
  <si>
    <t>Liu, T.</t>
  </si>
  <si>
    <t>Household Financial Risk-Taking: Does Digital Infrastructure Matter?</t>
  </si>
  <si>
    <t>Yin, Z.</t>
  </si>
  <si>
    <t>2-s2.0-105000762183</t>
  </si>
  <si>
    <t>Mpaata, E.</t>
  </si>
  <si>
    <t>Impact of social influence, financial literacy, and self-control on saving behavior among micro and small enterprise owners in Uganda</t>
  </si>
  <si>
    <t>2-s2.0-105000751171</t>
  </si>
  <si>
    <t>FinTech and Financial Inclusion: Leveraging Digital Finance for Economic Empowerment and Sustainable Growth</t>
  </si>
  <si>
    <t>Gupta, M.</t>
  </si>
  <si>
    <t>Arora, N.</t>
  </si>
  <si>
    <t>Institute of Information and Computational Technologies, Almaty, Kazakhstan</t>
  </si>
  <si>
    <t>2-s2.0-105000728496</t>
  </si>
  <si>
    <t>Rambe, P.</t>
  </si>
  <si>
    <t>Faculty of Management Sciences, Central University of Technology, Free State, Bloemfontein, Free State, South Africa</t>
  </si>
  <si>
    <t>Building Blocks for Inclusive and Innovative Financial Technology: Evidence from Entrepreneurial Firms in Emerging African Economies</t>
  </si>
  <si>
    <t>2-s2.0-105000667307</t>
  </si>
  <si>
    <t>Homma, D.</t>
  </si>
  <si>
    <t>Rakuten, Inc., Tokyo, Japan</t>
  </si>
  <si>
    <t>Beyond knowledge: the impact of financial attitude and behavior on panic selling during market crises</t>
  </si>
  <si>
    <t>Fukazawa, T.</t>
  </si>
  <si>
    <t>2-s2.0-105000665728</t>
  </si>
  <si>
    <t>Department of Rural Development and Regional Planning, Stellenbosch University, Stellenbosch, Western Cape, South Africa</t>
  </si>
  <si>
    <t>Exploring the Roots of Gender Inequality in Digital Payments Utilisation in Tanzania</t>
  </si>
  <si>
    <t>Department of Economics, University of Dar es Salaam, Dar Es Salaam, Tanzania</t>
  </si>
  <si>
    <t>2-s2.0-105000664859</t>
  </si>
  <si>
    <t>Yenepoya Institute of Arts, Yenepoya Research Centre, Mangalore, KA, India</t>
  </si>
  <si>
    <t>Measuring socio-economic development of rural households: scale development</t>
  </si>
  <si>
    <t>Bhagwath, A.A.</t>
  </si>
  <si>
    <t>The Yenepoya Institute of Arts, Yenepoya (Deemed to be University), Mangalore, KA, India</t>
  </si>
  <si>
    <t>Siddiq, A.</t>
  </si>
  <si>
    <t>Department in Commerce, University College Mangalore, Mangalore, KA, India</t>
  </si>
  <si>
    <t>Department of Commerce, Shree Gokarnanatheshwara College, Mangalore, India</t>
  </si>
  <si>
    <t>2-s2.0-105000630834</t>
  </si>
  <si>
    <t>Bhullar, P.S.</t>
  </si>
  <si>
    <t>Maharaja Ranjit Singh Punjab Technical University, Bathinda, Bathinda, PB, India</t>
  </si>
  <si>
    <t>Role of Digital Education in Financial Literacy: A Bibliometric Analysis and Future Research Agenda</t>
  </si>
  <si>
    <t>Singh, G.</t>
  </si>
  <si>
    <t>LM Thapar School of Management, Mohali, PB, India</t>
  </si>
  <si>
    <t>2-s2.0-105000630820</t>
  </si>
  <si>
    <t>Saxena, R.</t>
  </si>
  <si>
    <t>Poddar Management and Technical Campus, Jaipur, RJ, India</t>
  </si>
  <si>
    <t>Role of Social Media: Evaluating Accessibility and Interactivity Relevance in Financial Education Content</t>
  </si>
  <si>
    <t>Chowhan, S.S.</t>
  </si>
  <si>
    <t>Department of Management, The IIHMR University, Jaipur, Jaipur, RJ, India</t>
  </si>
  <si>
    <t>Saxena, P.</t>
  </si>
  <si>
    <t>University of Rajasthan, Jaipur, RJ, India</t>
  </si>
  <si>
    <t>2-s2.0-105000558944</t>
  </si>
  <si>
    <t>Venture capital, innovation, and entrepreneurial investment in India: The moderating role of caste and tribal institutions</t>
  </si>
  <si>
    <t>Putrevu, J.</t>
  </si>
  <si>
    <t>2-s2.0-105000303952</t>
  </si>
  <si>
    <t>Exploring Financial Well-being of Working Women in the Indian Context</t>
  </si>
  <si>
    <t>Aggarwal, M.</t>
  </si>
  <si>
    <t>Bamba, M.</t>
  </si>
  <si>
    <t>Department of Commerce, Ch. Bansi Lal University, Bhiwani, HR, India</t>
  </si>
  <si>
    <t>2-s2.0-105000288436</t>
  </si>
  <si>
    <t>Soboleva, S.Y.</t>
  </si>
  <si>
    <t>Volgogradskij Gosudarstvennyj Medicinskij Universitet, Volgograd, Volgograd Oblast, Russian Federation</t>
  </si>
  <si>
    <t>The Impact of the Gap Between the Higher Education Market and Labour Market on Social Inequality</t>
  </si>
  <si>
    <t>Lomovceva, O.A.</t>
  </si>
  <si>
    <t>Moscow City University, Moscow, Moscow Oblast, Russian Federation</t>
  </si>
  <si>
    <t>Kotandzhyan, A.V.</t>
  </si>
  <si>
    <t>Vyatka State University, Kirov, Kirov Oblast, Russian Federation</t>
  </si>
  <si>
    <t>Vasenev, S.L.</t>
  </si>
  <si>
    <t>Donskoj Gosudarstvennyj Tehniceskij Universitet, Rostov-on-Don, Rostov Oblast, Russian Federation</t>
  </si>
  <si>
    <t>2-s2.0-105000201768</t>
  </si>
  <si>
    <t>Suherman, U.</t>
  </si>
  <si>
    <t>Universitas Pendidikan Indonesia, Bandung, West Java, Indonesia</t>
  </si>
  <si>
    <t>Moderation of Gender, Age, Education, and Income on the Influence of Religiosity of Student Investors in West Java Indonesia with Stock Investment Decisions Mediated by Financial Literacy</t>
  </si>
  <si>
    <t>2-s2.0-105000199134</t>
  </si>
  <si>
    <t>Miran, M.</t>
  </si>
  <si>
    <t>Universitas Negeri Manado, Manado, North Sulawesi, Indonesia</t>
  </si>
  <si>
    <t>Financial literacy as mediating factors affecting the financial performance of MSMEs in digital cities and special economic zones in 3T regions</t>
  </si>
  <si>
    <t>2-s2.0-105000183648</t>
  </si>
  <si>
    <t>Islamic financial concepts and personal characteristics as inhibitors in understanding Western economic and financial concepts? - Findings from a qualitative interview study of young adults with a Muslim background in Germany</t>
  </si>
  <si>
    <t>Turhan, L.</t>
  </si>
  <si>
    <t>Department of Vocational Training and Education, Hospital Aschaffenburg-Alzenau, Aschaffenburg, Bayern, Germany</t>
  </si>
  <si>
    <t>2-s2.0-105000171261</t>
  </si>
  <si>
    <t>EXPLORING THE ROLE OF DIGITAL FINANCIAL LITERACY IN THE ADOPTION OF PEER-TO-PEER LENDING PLATFORMS</t>
  </si>
  <si>
    <t>Department of Business Administration, Assam University, Silchar, AS, India</t>
  </si>
  <si>
    <t>Laskar, H.R.</t>
  </si>
  <si>
    <t>Department of Media and Entertainment, S.P. Mandali’s Prin. L.N. Welingkar Institute of Management Development and Research, India</t>
  </si>
  <si>
    <t>2-s2.0-85218595578</t>
  </si>
  <si>
    <t>Dekamini, F.</t>
  </si>
  <si>
    <t>Mahan Business School, Tehran, Iran</t>
  </si>
  <si>
    <t>Entrepreneurial financial literacy during crisis conditions</t>
  </si>
  <si>
    <t>Abadi, A.D.H.</t>
  </si>
  <si>
    <t>Islamic Azad University, Tehran, Tehran, Iran</t>
  </si>
  <si>
    <t>Entezari, A.</t>
  </si>
  <si>
    <t>Ehraz Argamauditory Institution, Iran</t>
  </si>
  <si>
    <t>Allameh Tabataba'i University, Tehran, Tehran, Iran</t>
  </si>
  <si>
    <t>Pourmansouri, R.</t>
  </si>
  <si>
    <t>Universitatea Constantin Brancusi din Targu-Jiu, Targu Jiu, Gorj, Romania</t>
  </si>
  <si>
    <t>2-s2.0-85216730114</t>
  </si>
  <si>
    <t>Gong, Y.</t>
  </si>
  <si>
    <t>School of Information Management, Wuhan University, Wuhan, Hubei, China</t>
  </si>
  <si>
    <t>Exploring Factors Influencing Artificial Intelligence Adoption in Smart Cities</t>
  </si>
  <si>
    <t>2-s2.0-85215080818</t>
  </si>
  <si>
    <t>Glorious Sun School of Business and Management, Donghua University, Shanghai, Shanghai, China</t>
  </si>
  <si>
    <t>Empowerment Mechanisms and Empirical Evidence of Payment Technology in Capacity Expansion and Quality Improvement of Residents’ Consumption; 支付科 技 助 推 居 民 消 费 扩 容 提 质 的 赋 能 机 制 与 实 证分析</t>
  </si>
  <si>
    <t>Gao, C.</t>
  </si>
  <si>
    <t>College of Fashion and Design, Donghua University, Shanghai, Shanghai, China</t>
  </si>
  <si>
    <t>2-s2.0-85214519984</t>
  </si>
  <si>
    <t>Ekayani, N.N.S.</t>
  </si>
  <si>
    <t>Universitas Warmadewa, Denpasar, Bali, Indonesia</t>
  </si>
  <si>
    <t>The Mediating Effect of Access to Capital in the Impact of Financial Literacy and Financial Inclusion on SME Sustainability</t>
  </si>
  <si>
    <t>Kartana, I.W.</t>
  </si>
  <si>
    <t>Universitas Mulawarman, Samarinda, East Kalimantan, Indonesia</t>
  </si>
  <si>
    <t>2-s2.0-85214520550</t>
  </si>
  <si>
    <t>Pattnayak, N.C.</t>
  </si>
  <si>
    <t>Department of Business Administration, Utkal University, Bhubaneswar, OR, India</t>
  </si>
  <si>
    <t>A Study on Socio-Demographic Determinants of Digital Financial Literacy in India</t>
  </si>
  <si>
    <t>2-s2.0-105005425512</t>
  </si>
  <si>
    <t>Man, S.</t>
  </si>
  <si>
    <t>Department of Fiqh and Usul, Universiti Malaya, Kuala Lumpur, Malaysia</t>
  </si>
  <si>
    <t>Istiṭāʿah in Hajj: An Analysis on Malaysian Hajj Queuing System; ISTIṬĀʿAH DALAM IBADAH HAJI: ANALISIS TERHADAP SISTEM PENGGILIRAN HAJI MALAYSIA</t>
  </si>
  <si>
    <t>2-s2.0-105019355415</t>
  </si>
  <si>
    <t>Djuachiriaty, Y.</t>
  </si>
  <si>
    <t>Research and Development Agency of West Kalimantan Province, Pontianak, Indonesia</t>
  </si>
  <si>
    <t>Economic and psychological determination in civil servants' investment decisions ahead of retirement: empirical evidence from Indonesia</t>
  </si>
  <si>
    <t>Jamaliah</t>
  </si>
  <si>
    <t>Faculty of Economics and Business, Universitas Tanjungpura, Pontianak, West Kalimantan, Indonesia</t>
  </si>
  <si>
    <t>Putra, W.</t>
  </si>
  <si>
    <t>2-s2.0-85216249267</t>
  </si>
  <si>
    <t>Moiseeva, D.V.</t>
  </si>
  <si>
    <t>HSE University, Moscow, Russian Federation</t>
  </si>
  <si>
    <t>Financial Literacy Volunteers: Individual Choice in new Institutional Conditions</t>
  </si>
  <si>
    <t>2-s2.0-105021546646</t>
  </si>
  <si>
    <t>Cakhyaneu, A.</t>
  </si>
  <si>
    <t>EXPLORING THE DETERMINANTS OF FINANCIAL WELLBEING: AN EMPIRICAL STUDY IN MUSLIM-MAJORITY COUNTRIES</t>
  </si>
  <si>
    <t>Muhammad, M.</t>
  </si>
  <si>
    <t>Department of Islamic Economics and Finance, Universitas Pendidikan Indonesia, Bandung, West Java, Indonesia</t>
  </si>
  <si>
    <t>Anwar, R.</t>
  </si>
  <si>
    <t>Sari, E.S.</t>
  </si>
  <si>
    <t>Department of Islamic Economy, Sekolah Tinggi Agama Islam Senori, Tuban, Indonesia</t>
  </si>
  <si>
    <t>2-s2.0-105021503628</t>
  </si>
  <si>
    <t>Abd Wahab, N.</t>
  </si>
  <si>
    <t>PROTECTING THE WELL-BEING OF HOUSEHOLDS: DELINEATING A SOCIAL TAKĀFUL FUND INITIATIVE FOR POSITIVE SOCIAL IMPACT</t>
  </si>
  <si>
    <t>Mohd Yusof, R.</t>
  </si>
  <si>
    <t>FWD Takaful Berhad, Berhad, Malaysia</t>
  </si>
  <si>
    <t>2-s2.0-105002107678</t>
  </si>
  <si>
    <t>Caplin, A.</t>
  </si>
  <si>
    <t>Department of Economics, New York University, New York, NY, United States</t>
  </si>
  <si>
    <t>An introduction to cognitive economics: The science of mistakes</t>
  </si>
  <si>
    <t>2-s2.0-85213502303</t>
  </si>
  <si>
    <t>Kovács, L.</t>
  </si>
  <si>
    <t>Institute of Finance and Accounting, Miskolci Egyetem, Miskolc, Borsod-Abauj-Zemplen, Hungary</t>
  </si>
  <si>
    <t>Thematic review of financial education and financial literacy in the digital age</t>
  </si>
  <si>
    <t>Terták, E.</t>
  </si>
  <si>
    <t>Magyar Bankszövetség, Budapest, Hungary</t>
  </si>
  <si>
    <t>2-s2.0-85214676652</t>
  </si>
  <si>
    <t>Mrnjavac, Ž.</t>
  </si>
  <si>
    <t>Business and Tourism, Faculty of Economics, Business and Tourism, University of Split, Split, Split-Dalmatia, Croatia</t>
  </si>
  <si>
    <t>The Role of Financial Literacy and Self-Efficacy in Household Over-indebtedness; ULOGA FINANCIJSKE PISMENOSTI I SAMOEFIKASNOSTI U PREZADUŽENOSTI KUĆANSTVA</t>
  </si>
  <si>
    <t>2-s2.0-85213552954</t>
  </si>
  <si>
    <t>School of Finance, Shanghai University of Finance and Economics, Shanghai, China</t>
  </si>
  <si>
    <t>Present-biased heterogeneity, marginal propensity to consume, and wealth distribution</t>
  </si>
  <si>
    <t>Yang, J.</t>
  </si>
  <si>
    <t>Fullgoal Institute for ESG Research, Shanghai University of Finance and Economics, Shanghai, China</t>
  </si>
  <si>
    <t>School of Economics, Fudan University, Shanghai, China</t>
  </si>
  <si>
    <t>2-s2.0-85215798843</t>
  </si>
  <si>
    <t>Gámez Gámez, K.</t>
  </si>
  <si>
    <t>Facultad de Ingeniería y Negocios, Universidad Autónoma de Baja California, Mexicali, BCN, Mexico</t>
  </si>
  <si>
    <t>Lifestyle of the agricultural day laborer: a comparative analysis of income and expenditure; Estilo de vida del jornalero agrícola: un análisis comparativo del ingreso y gasto</t>
  </si>
  <si>
    <t>2-s2.0-85213355000</t>
  </si>
  <si>
    <t>Urdaneta-Montiel, A.J.</t>
  </si>
  <si>
    <t>Comprehensive analysis of theoretical categories in financial inclusion: a systematic review; Análisis integral de categorías teóricas en la inclusión financiera: una revisión sistemática</t>
  </si>
  <si>
    <t>Solano-Solano, J.A.</t>
  </si>
  <si>
    <t>Prieto Pulido, R.A.</t>
  </si>
  <si>
    <t>Facultad de Administración y Negocios, Universidad Simón Bolívar, Barranquilla, Atlantico, Colombia</t>
  </si>
  <si>
    <t>2-s2.0-85213042693</t>
  </si>
  <si>
    <t>Che Abdul Rahman, M.R.</t>
  </si>
  <si>
    <t>OIL PALM SMALLHOLDERS ENTREPRENEURS AND FINANCIAL LITERACY: TECHNOLOGY ADOPTION</t>
  </si>
  <si>
    <t>Rauf, U.A.A.</t>
  </si>
  <si>
    <t>Graduate School of Business, Universiti Kebangsaan Malaysia, Bangi, Selangor, Malaysia</t>
  </si>
  <si>
    <t>2-s2.0-85201193205</t>
  </si>
  <si>
    <t>Ding, Y.</t>
  </si>
  <si>
    <t>Department of Logistics and Maritime Studies, The Hong Kong Polytechnic University, Hong Kong, Hong Kong, Hong Kong</t>
  </si>
  <si>
    <t>Strategic investment in charging infrastructure: Sharing costs or taking over?</t>
  </si>
  <si>
    <t>Jian, S.</t>
  </si>
  <si>
    <t>Department of Civil &amp; Environmental Engineering, Hong Kong University of Science and Technology, Hong Kong, Hong Kong</t>
  </si>
  <si>
    <t>2-s2.0-85211493140</t>
  </si>
  <si>
    <t>Kim, M.-S.</t>
  </si>
  <si>
    <t>Chung Yuan Christian University, Taoyuan, Taiwan</t>
  </si>
  <si>
    <t>RELATIONSHIP BETWEEN FINANCIAL LITERACY AND GREEN MICROFINANCE: AN INVESTIGATION OF PARTIAL LEAST SQUARES-MULTIGROUP ANALYSIS</t>
  </si>
  <si>
    <t>Dolfriandra Huruta, A.D.</t>
  </si>
  <si>
    <t>Satya Wacana Christian University, Salatiga, Java, Indonesia</t>
  </si>
  <si>
    <t>2-s2.0-85216633177</t>
  </si>
  <si>
    <t>APPLICATIONS OF ARTIFICIAL INTELLIGENCE IN BUSINESS AND FINANCE 5.0</t>
  </si>
  <si>
    <t>Garg, V.</t>
  </si>
  <si>
    <t>Floris, M.</t>
  </si>
  <si>
    <t>2-s2.0-85205054784</t>
  </si>
  <si>
    <t>Lopes, L.F.D.</t>
  </si>
  <si>
    <t>Money value, risk perception and behavior: evidence from the Brazilian market; Valor del dinero, percepción del riesgo y comportamiento: evidencia del mercado brasileño</t>
  </si>
  <si>
    <t>Santos, A.V.</t>
  </si>
  <si>
    <t>Universidade Federal do Maranhão, Sao Luis, MA, Brazil</t>
  </si>
  <si>
    <t>Silva, D.J.C.</t>
  </si>
  <si>
    <t>Universidade de Ijuí, Ijui, RS, Brazil</t>
  </si>
  <si>
    <t>Sonza, I.B.</t>
  </si>
  <si>
    <t>Universidade Federal de Alagoas, Maceio, AL, Brazil</t>
  </si>
  <si>
    <t>Baggio, D.</t>
  </si>
  <si>
    <t>Fundação Dom Cabral, Nova Lima, MG, Brazil</t>
  </si>
  <si>
    <t>2-s2.0-85197863611</t>
  </si>
  <si>
    <t>Furnham, A.</t>
  </si>
  <si>
    <t>Handelshøyskolen BI, Oslo, Oslo, Norway</t>
  </si>
  <si>
    <t>MONEY ATTITUDES, BUDGETING AND HABITS</t>
  </si>
  <si>
    <t>Fenton-O'Creevy, M.</t>
  </si>
  <si>
    <t>The Open University Business School, Milton Keynes, Buckinghamshire, United Kingdom</t>
  </si>
  <si>
    <t>2-s2.0-86000355892</t>
  </si>
  <si>
    <t>Saeedi, S.E.</t>
  </si>
  <si>
    <t>Financial well-being and financial behavior: a bibliometric analysis</t>
  </si>
  <si>
    <t>2-s2.0-85218121479</t>
  </si>
  <si>
    <t>Satriyanto, E.</t>
  </si>
  <si>
    <t>Improved Fuzzy Possibilistic C-Means using Artificial Bee Colony for Clustering New Student’s Financial Capability to Determine Tuition Level</t>
  </si>
  <si>
    <t>Surya Wardhani, N.W.S.</t>
  </si>
  <si>
    <t>Anam, S.</t>
  </si>
  <si>
    <t>Department of Informatics and Computer Engineering, Politeknik Elektronika Negeri Surabaya, Surabaya, East Java, Indonesia</t>
  </si>
  <si>
    <t>2-s2.0-85217253074</t>
  </si>
  <si>
    <t>Naudts, E.</t>
  </si>
  <si>
    <t>15</t>
  </si>
  <si>
    <t>Principal Market Infrastructure Expert, European Central Bank, Frankfurt am Main, Hessen, Germany</t>
  </si>
  <si>
    <t>Can paying become too easy? Questions regarding frictionless payments at the crossroads of public policy objectives</t>
  </si>
  <si>
    <t>Eijlander, J.</t>
  </si>
  <si>
    <t>Dutch Savings Banks Association, Amsterdam, Netherlands</t>
  </si>
  <si>
    <t>2-s2.0-85216797548</t>
  </si>
  <si>
    <t>Kovalskyi, M.</t>
  </si>
  <si>
    <t>Department of Public Administration, Interregional Academy of Personnel Management, Kyiv, Ukraine</t>
  </si>
  <si>
    <t>Development of Renewable Energy Sources: Impact on Sustainability and the Environment</t>
  </si>
  <si>
    <t>Serbov, M.</t>
  </si>
  <si>
    <t>Faculty of Computer Science, Odessa State Environmental University, Odesa, Odeska Oblast, Ukraine</t>
  </si>
  <si>
    <t>Zolotarova, O.</t>
  </si>
  <si>
    <t>Department of Chemical Engineering and Ecology, Volodymyr Dahl East Ukrainian National University, Kyiv, Ukraine</t>
  </si>
  <si>
    <t>Hrachuk, V.</t>
  </si>
  <si>
    <t>Department of Criminal Justice and Law Enforcement, Lesya Ukrainka Volyn National University, Lutsk, Volyn Oblast, Ukraine</t>
  </si>
  <si>
    <t>Novosad, I.</t>
  </si>
  <si>
    <t>Department of Constitutional, Lesya Ukrainka Volyn National University, Lutsk, Volyn Oblast, Ukraine</t>
  </si>
  <si>
    <t>2-s2.0-85216569280</t>
  </si>
  <si>
    <t>Hirdinis, M.</t>
  </si>
  <si>
    <t>The Risks to Investment Decisions: Can Financial Knowledge and Investor's Experience be Moderate?</t>
  </si>
  <si>
    <t>2-s2.0-85215314762</t>
  </si>
  <si>
    <t>Castellanos-Alvarenga, L.M.</t>
  </si>
  <si>
    <t>School of Psychology, Universidad Santo Tomas, Santiago, Santiago, RM, Chile</t>
  </si>
  <si>
    <t>Chilean youth: life satisfaction, material values, buying attitudes and debt; Jóvenes chilenos: Satisfacción vital, valores materiales, actitudes hacia el consumo y endeudamiento</t>
  </si>
  <si>
    <t>Denegri Coria, M.</t>
  </si>
  <si>
    <t>Universidad de la Frontera, Temuco, AR, Chile</t>
  </si>
  <si>
    <t>2-s2.0-85214449674</t>
  </si>
  <si>
    <t>Tomasi, T.</t>
  </si>
  <si>
    <t>Does Digital Financial Literacy Matter for Current and Future Saving Behavior among Rural SME Entrepreneurs? Government Regulations Awareness as a Moderator</t>
  </si>
  <si>
    <t>2-s2.0-85214385267</t>
  </si>
  <si>
    <t>Ortiz, N.R.</t>
  </si>
  <si>
    <t>Digital Financial Education for Economic and Financial Inclusion in Vulnerable Sectors of Peru</t>
  </si>
  <si>
    <t>2-s2.0-85213808196</t>
  </si>
  <si>
    <t>Anam, B.E.</t>
  </si>
  <si>
    <t>Institute of Public Policy and Administration, University of Calabar, Calabar, Cross River, Nigeria</t>
  </si>
  <si>
    <t>Microfinance Services and Promotion of Activities of Women Entrepreneurs: A Case Study of Alache Microfinance Bank (AMB) in Cross River State, Nigeria</t>
  </si>
  <si>
    <t>Unimna, F.A.</t>
  </si>
  <si>
    <t>Department of Social Science Education, University of Calabar, Calabar, Cross River, Nigeria</t>
  </si>
  <si>
    <t>Uzoh, E.E.</t>
  </si>
  <si>
    <t>Department of Social Work, University of Calabar, Calabar, Cross River, Nigeria</t>
  </si>
  <si>
    <t>Osaji, N.N.</t>
  </si>
  <si>
    <t>Department of Human Kinetics and Health Education, University of Calabar, Calabar, Cross River, Nigeria</t>
  </si>
  <si>
    <t>Unimke, S.A.</t>
  </si>
  <si>
    <t>Department of Economics, Enugu State University of Science and Technology, Agbani, Enugu, Nigeria</t>
  </si>
  <si>
    <t>Agu, S.V.</t>
  </si>
  <si>
    <t>Department of Economics, Michael Okpara University of Agriculture, Umuahia, Abia, Nigeria</t>
  </si>
  <si>
    <t>2-s2.0-85213734517</t>
  </si>
  <si>
    <t>Kashiwagi, M.</t>
  </si>
  <si>
    <t>Department of Nursing Health Services Research, Institute of Science Tokyo, Tokyo, Japan</t>
  </si>
  <si>
    <t>Awareness-raising activities of advance care planning for community residents: a nationwide cross-sectional survey in Japan</t>
  </si>
  <si>
    <t>Morioka, N.</t>
  </si>
  <si>
    <t>Department of Health Services Research, Faculty of Medicine, University of Tsukuba, Tsukuba, Ibaraki, Japan</t>
  </si>
  <si>
    <t>Terajima, M.</t>
  </si>
  <si>
    <t>Health Services Research and Development Center, University of Tsukuba, Tsukuba, Ibaraki, Japan</t>
  </si>
  <si>
    <t>Hanari, K.</t>
  </si>
  <si>
    <t>Diabetes and Metabolism Information Center, National Center for Global Health and Medicine, Tokyo, Japan</t>
  </si>
  <si>
    <t>2-s2.0-85213567040</t>
  </si>
  <si>
    <t>Pearson, B.</t>
  </si>
  <si>
    <t>Department of Economics and Finance, Coastal Carolina University, Conway, SC, United States</t>
  </si>
  <si>
    <t>Likert Scale Variables in Personal Finance Research: The Neutral Category Problem</t>
  </si>
  <si>
    <t>Lacombe, D.</t>
  </si>
  <si>
    <t>2-s2.0-85213493360</t>
  </si>
  <si>
    <t>Agazhi, Z.D.</t>
  </si>
  <si>
    <t>Department of Economics, Arba Minch University, Arba Minch, Ethiopia</t>
  </si>
  <si>
    <t>Vulnerability to multidimensional food insecurity: empirical evidence from wheat farmers in the Arsi Zone of Ethiopia</t>
  </si>
  <si>
    <t>2-s2.0-85213488165</t>
  </si>
  <si>
    <t>Zouitini, I.</t>
  </si>
  <si>
    <t>Economic and Social Sciences, Université Sidi Mohamed Ben Abdellah, Fez, Fes-Meknes, Morocco</t>
  </si>
  <si>
    <t>Determinants of Sustainable Entrepreneurship in Morocco: The Role of Entrepreneurial Orientation, Financial Literacy, and Inclusion</t>
  </si>
  <si>
    <t>El Hafdaoui, H.</t>
  </si>
  <si>
    <t>School of Science and Engineering, Al Akhawayn University, Ifrane, Meknes-Tafilalet, Morocco</t>
  </si>
  <si>
    <t>Tardif, P.-M.</t>
  </si>
  <si>
    <t>School of Applied Sciences, Université Sidi Mohamed Ben Abdellah, Fez, Fes-Meknes, Morocco</t>
  </si>
  <si>
    <t>Makhtari, M.</t>
  </si>
  <si>
    <t>School of Management, Université de Sherbrooke, Sherbrooke, QC, Canada</t>
  </si>
  <si>
    <t>2-s2.0-85213439626</t>
  </si>
  <si>
    <t>Jeyaraman, B.P.</t>
  </si>
  <si>
    <t>School of Information Systems, Singapore City, Singapore</t>
  </si>
  <si>
    <t>Temporal Relational Graph Convolutional Network Approach to Financial Performance Prediction</t>
  </si>
  <si>
    <t>2-s2.0-85213432795</t>
  </si>
  <si>
    <t>Olayiwola, J.</t>
  </si>
  <si>
    <t>Obafemi Awolowo University, Ife, Ogun, Nigeria</t>
  </si>
  <si>
    <t>RELATIONSHIP BETWEEN VENTURE CAPITAL, FINANCIAL INNOVATION, AND OPERATING PERFORMANCE IN NIGERIAN FINTECH FIRMS</t>
  </si>
  <si>
    <t>Ajide, F.</t>
  </si>
  <si>
    <t>University of Ilorin, Ilorin, Kwara, Nigeria</t>
  </si>
  <si>
    <t>2-s2.0-85213384328</t>
  </si>
  <si>
    <t>Hassan, A.</t>
  </si>
  <si>
    <t>Mobile Financial Services and the Shadow Economy in Southern African Countries: Does Regulatory Quality Matter?</t>
  </si>
  <si>
    <t>2-s2.0-85213303177</t>
  </si>
  <si>
    <t>Digital Financial Knowledge Scale (DFKS): Insights from a Developing Economy</t>
  </si>
  <si>
    <t>Matheis, T.K.</t>
  </si>
  <si>
    <t>Graduate Program in Administration, Universidade Federal de Santa Maria, Santa Maria, RS, Brazil</t>
  </si>
  <si>
    <t>Lehnhart, E.D.R.</t>
  </si>
  <si>
    <t>2-s2.0-85213295672</t>
  </si>
  <si>
    <t>Da Silva, S.</t>
  </si>
  <si>
    <t>Department of Economics, Universidade Federal de Santa Catarina, Florianopolis, SC, Brazil</t>
  </si>
  <si>
    <t>Adapting the National Financial Capability Test to Address Generational Differences in Cognitive Biases</t>
  </si>
  <si>
    <t>Paraboni, A.</t>
  </si>
  <si>
    <t>Socioeconomic Center, Universidade Federal de Santa Catarina, Florianopolis, SC, Brazil</t>
  </si>
  <si>
    <t>Matsushita, R.</t>
  </si>
  <si>
    <t>Department of Statistics, Universidade de Brasília, Brasília, DF, Brazil</t>
  </si>
  <si>
    <t>2-s2.0-85213269599</t>
  </si>
  <si>
    <t>Sithole, A.</t>
  </si>
  <si>
    <t>Faculty of Agriculture and Natural Sciences, University of Mpumalanga, Mbombela, Mpumalanga, South Africa</t>
  </si>
  <si>
    <t>The Adoption of Sustainable Farming Practices by Smallholder Crop Farmers: Micro-Level Evidence from North-Eastern South Africa</t>
  </si>
  <si>
    <t>2-s2.0-85213262102</t>
  </si>
  <si>
    <t>The impact of financial literacy on financial inclusion for financial well-being of youth: evidence from Jordan</t>
  </si>
  <si>
    <t>2-s2.0-85213236680</t>
  </si>
  <si>
    <t>Katnic, I.</t>
  </si>
  <si>
    <t>Finance and Business, Univerzitet Donja Gorica, Podgorica, Montenegro</t>
  </si>
  <si>
    <t>Understanding the Role of Financial Literacy in Enhancing Economic Stability and Resilience in Montenegro: A Data-Driven Approach</t>
  </si>
  <si>
    <t>2-s2.0-85213207581</t>
  </si>
  <si>
    <t>Lozynskyy, R.</t>
  </si>
  <si>
    <t>Ivan Franko National University of Lviv, Lviv, Ukraine</t>
  </si>
  <si>
    <t>EDUCATIONAL PRIORITIES OF GIRLS FROM RURAL AREAS ENTERING CLASSICAL UNIVERSITIES IN BIG CITIES: A CASE STUDY OF UKRAINE</t>
  </si>
  <si>
    <t>Zubyk, A.</t>
  </si>
  <si>
    <t>Vasyl Stefanyk Carpathian National University, Ivano-Frankivsk, Ivano-Frankivsk Oblast, Ukraine</t>
  </si>
  <si>
    <t>2-s2.0-85213043415</t>
  </si>
  <si>
    <t>Căciulescu, A.R.</t>
  </si>
  <si>
    <t>Faculty of Automatic Control and Computers, University Politehnica of Bucharest, Bucharest, Bucharest, Romania</t>
  </si>
  <si>
    <t>Mapping Cyber-Financial Risk Profiles: Implications for European Cybersecurity and Financial Literacy</t>
  </si>
  <si>
    <t>Rughiniș, R.</t>
  </si>
  <si>
    <t>Academia Oamenilor de Știință din România, Bucharest, Romania</t>
  </si>
  <si>
    <t>Țurcanu, D.</t>
  </si>
  <si>
    <t>Faculty of Electronics and Telecommunications, Technical University of Moldova, Chisinau, Moldova</t>
  </si>
  <si>
    <t>Moldova</t>
  </si>
  <si>
    <t>2-s2.0-85213036671</t>
  </si>
  <si>
    <t>Department of Social Work, Shanghai Business School, Shanghai, Shanghai, China</t>
  </si>
  <si>
    <t>Unraveling Youth Indebtedness in China: A Case Study Based on the “Debtors Avengers” Community on Douban</t>
  </si>
  <si>
    <t>2-s2.0-85213015656</t>
  </si>
  <si>
    <t>Hanson, T.A.</t>
  </si>
  <si>
    <t>Lacy School of Business, Butler University, Indianapolis, IN, United States</t>
  </si>
  <si>
    <t>Developing a Measure of Financial Privacy: A Pilot Study of U.S. College Students</t>
  </si>
  <si>
    <t>2-s2.0-85211810967</t>
  </si>
  <si>
    <t>Re-conceptualizing financial literacy in China’s higher education: An exploratory qualitative study</t>
  </si>
  <si>
    <t>2-s2.0-85211797307</t>
  </si>
  <si>
    <t>Sundarasen, S.</t>
  </si>
  <si>
    <t>Department of Accounting, Prince Sultan University, Riyadh, Riyad, Saudi Arabia</t>
  </si>
  <si>
    <t>Financial Sustainability Through Literacy and Retirement Preparedness</t>
  </si>
  <si>
    <t>Rajagopalan, U.</t>
  </si>
  <si>
    <t>Department of Finance, Prince Sultan University, Riyadh, Riyad, Saudi Arabia</t>
  </si>
  <si>
    <t>2-s2.0-85211223520</t>
  </si>
  <si>
    <t>Medical-financial partnerships for improving financial and medical outcomes for lower-income Americans: A systematic review</t>
  </si>
  <si>
    <t>2-s2.0-85211173093</t>
  </si>
  <si>
    <t>Ndung’u, J.G.</t>
  </si>
  <si>
    <t>Department of Epidemiology and Public Health, Általános Orvostudományi Kar, Debrecen, Hajdu-Bihar, Hungary</t>
  </si>
  <si>
    <t>Evaluating the impact of financial worry on mental health: a cross-sectional study among Kenyan radiographers</t>
  </si>
  <si>
    <t>2-s2.0-85211166658</t>
  </si>
  <si>
    <t>Al Rahahleh, N.</t>
  </si>
  <si>
    <t>From Literacy to Inclusion: The Essential Role of Financial Self-Efficacy</t>
  </si>
  <si>
    <t>2-s2.0-85210744039</t>
  </si>
  <si>
    <t>Mulligan, E.P.</t>
  </si>
  <si>
    <t>379</t>
  </si>
  <si>
    <t>Tufts University, Medford, MA, United States</t>
  </si>
  <si>
    <t>Socioeconomic Influence on Physical Therapist Student Financial Literacy, Self-Efficacy, Stress, and Anxiety</t>
  </si>
  <si>
    <t>Pabian, P.S.</t>
  </si>
  <si>
    <t>College of Health Sciences, University of Kentucky, Lexington, KY, United States</t>
  </si>
  <si>
    <t>Dickson, T.</t>
  </si>
  <si>
    <t>2-s2.0-85209880426</t>
  </si>
  <si>
    <t>Ng, J.J.</t>
  </si>
  <si>
    <t>Financial Vulnerability, Resilience, and Willingness to Pay for Social Protection Schemes Among Gig Workers: Empirical Evidence from Malaysia</t>
  </si>
  <si>
    <t>Samsudin, S.</t>
  </si>
  <si>
    <t>Economic and Financial Policy Institute, Universiti Utara Malaysia, Sintok, Kedah, Malaysia</t>
  </si>
  <si>
    <t>2-s2.0-85209582103</t>
  </si>
  <si>
    <t>Erwin Kurniawan, K.A.</t>
  </si>
  <si>
    <t>Department of Economics, Universitas Mulawarman, Samarinda, East Kalimantan, Indonesia</t>
  </si>
  <si>
    <t>Uncovering the Sustainability of Agricultural Cooperatives in East Kutai, Indonesia</t>
  </si>
  <si>
    <t>Nurjanana, N.</t>
  </si>
  <si>
    <t>2-s2.0-85208966635</t>
  </si>
  <si>
    <t>Fujian Agriculture and Forestry University, Fuzhou, Fujian, China</t>
  </si>
  <si>
    <t>Self-control and knowledge sharing on Chinese farmers’ credit default: Part-time salary as a moderator</t>
  </si>
  <si>
    <t>Meng, Q.</t>
  </si>
  <si>
    <t>School of Finance and Accounting, Fuzhou University of Foreign Studies and Trade, Fuzhou, Fujian, China</t>
  </si>
  <si>
    <t>2-s2.0-85208696772</t>
  </si>
  <si>
    <t>Gamarel, K.</t>
  </si>
  <si>
    <t>Department of Health Behavior and Health Equity, University of Michigan School of Public Health, Ann Arbor, MI, United States</t>
  </si>
  <si>
    <t>Strengthening Community Responses to Economic vulnerability (SeCuRE): a protocol of an HIV status-neutral pilot randomized clinical trial with transgender women of color in Detroit, Michigan</t>
  </si>
  <si>
    <t>Jadwin-Cakmak, L.</t>
  </si>
  <si>
    <t>Trans Sistas of Color Project, Detroit, MI, United States</t>
  </si>
  <si>
    <t>Reyes, L.</t>
  </si>
  <si>
    <t>Fair Michigan Foundation, Detroit, MI, United States</t>
  </si>
  <si>
    <t>Monro, D.</t>
  </si>
  <si>
    <t>Boston College, Chestnut Hill, MA, United States</t>
  </si>
  <si>
    <t>Ubong, I.-A.</t>
  </si>
  <si>
    <t>Department of Health Behavior and Biological Sciences, University of Michigan School of Nursing, Ann Arbor, MI, United States</t>
  </si>
  <si>
    <t>Sullivan, S.</t>
  </si>
  <si>
    <t>Abad, J.</t>
  </si>
  <si>
    <t>Duke University, Durham, NC, United States</t>
  </si>
  <si>
    <t>2-s2.0-85208610862</t>
  </si>
  <si>
    <t>Research Institute of Social Development, Southwestern University of Finance and Economics, Chengdu, Sichuan, China</t>
  </si>
  <si>
    <t>Migration experience and risky financial assets investments of county households: evidence from China</t>
  </si>
  <si>
    <t>He, X.</t>
  </si>
  <si>
    <t>Department of Sociology, Tsinghua University, Beijing, China</t>
  </si>
  <si>
    <t>2-s2.0-85207786424</t>
  </si>
  <si>
    <t>Dong, J.</t>
  </si>
  <si>
    <t>School of Economics and Trade, Shandong Management University, Jinan, Shandong, China</t>
  </si>
  <si>
    <t>Digital finance's impact on household portfolio diversity: Evidence from Chinese households</t>
  </si>
  <si>
    <t>2-s2.0-85207780928</t>
  </si>
  <si>
    <t>Nolan, J.</t>
  </si>
  <si>
    <t>289</t>
  </si>
  <si>
    <t>School of Business and Economics, University of Galway, Galway, Connacht, Ireland</t>
  </si>
  <si>
    <t>Financial literacy practices on family farms</t>
  </si>
  <si>
    <t>Hogan, T.</t>
  </si>
  <si>
    <t>DCU Business School, Dublin, Leinster, Ireland</t>
  </si>
  <si>
    <t>Hayden, M.T.</t>
  </si>
  <si>
    <t>Maynooth University School of Business, Maynooth, Kildare, Ireland</t>
  </si>
  <si>
    <t>2-s2.0-85207351289</t>
  </si>
  <si>
    <t>School of Banking and Finance, University of International Business and Economics, Beijing, China</t>
  </si>
  <si>
    <t>How motivations and costs affect financial knowledge learning? Evidence from a large-scale FinTech experiment in China</t>
  </si>
  <si>
    <t>Su, Q.</t>
  </si>
  <si>
    <t>School of Economics and Management, TianJin University of Technology and Education, Tianjin, China</t>
  </si>
  <si>
    <t>2-s2.0-85207256705</t>
  </si>
  <si>
    <t>Namakhwa, D.</t>
  </si>
  <si>
    <t>School of Business and Economic Sciences, Malawi University of Business and Applied Sciences, Blantyre, Malawi</t>
  </si>
  <si>
    <t>Modelling and forecasting mobile money customer transaction volumes in rural and semi-urban Malawi: An autoregressive integrated moving average spatial decomposition</t>
  </si>
  <si>
    <t>Tchereni, B.H.M.</t>
  </si>
  <si>
    <t>Department of Economics, University of Malawi, Zomba, Malawi</t>
  </si>
  <si>
    <t>2-s2.0-85207243161</t>
  </si>
  <si>
    <t>Kayed, S.</t>
  </si>
  <si>
    <t>Department of Accounting, Hashemite University, Zarqa, Jordan</t>
  </si>
  <si>
    <t>The effect of board of directors’ characteristics on disclosing tone in the annual reports: evidence from Amman stock exchange</t>
  </si>
  <si>
    <t>Ramadan, A.H.</t>
  </si>
  <si>
    <t>Department of Accounting, Princess Sumaya University, Amman, Amman, Jordan</t>
  </si>
  <si>
    <t>Morshed, A.</t>
  </si>
  <si>
    <t>2-s2.0-85207118343</t>
  </si>
  <si>
    <t>School of Economics and Management, Tarim University, Aral, Xinjiang, China</t>
  </si>
  <si>
    <t>Social trust and household financial decision-making: An empirical study based on the usage of household financial technology</t>
  </si>
  <si>
    <t>Department of Engineering Education, King Mongkut's Institute of Technology Ladkrabang, Bangkok, Thailand</t>
  </si>
  <si>
    <t>2-s2.0-85207016883</t>
  </si>
  <si>
    <t>Ly, R.</t>
  </si>
  <si>
    <t>Cambodian Mekong University, Graduate school, Phnom Penh, Cambodia</t>
  </si>
  <si>
    <t>Digital payment systems in an emerging economy</t>
  </si>
  <si>
    <t>Ly, B.</t>
  </si>
  <si>
    <t>Regional Polytechnic Institute Techo Sen Siem Reap, Siem Reap, Cambodia</t>
  </si>
  <si>
    <t>2-s2.0-85206984598</t>
  </si>
  <si>
    <t>Ali, Y.</t>
  </si>
  <si>
    <t>College of Business &amp; Management, Fahad Bin Sultan University, Tabuk, Tabuk, Saudi Arabia</t>
  </si>
  <si>
    <t>The impact of government support and organizational culture on sustainable performance: Unveiling the mediating role of circular economy and eco-innovation</t>
  </si>
  <si>
    <t>Uddin, A.</t>
  </si>
  <si>
    <t>MS in Engineering Management, Ghulam Ishaq Khan Institute of Engineering Sciences and Technology, Topi, Khyber Pakhtunkhwa, Pakistan</t>
  </si>
  <si>
    <t>Petrillo, A.</t>
  </si>
  <si>
    <t>Parthenope University of Naples, Naples, NA, Italy</t>
  </si>
  <si>
    <t>2-s2.0-85206902142</t>
  </si>
  <si>
    <t>The role of financial literacy in reducing financial distress: What if consumers were perfectly financially literate?</t>
  </si>
  <si>
    <t>2-s2.0-85206876441</t>
  </si>
  <si>
    <t>Cheung, S.L.</t>
  </si>
  <si>
    <t>Portfolio framing and diversification in a disposition effect experiment</t>
  </si>
  <si>
    <t>2-s2.0-85206818192</t>
  </si>
  <si>
    <t>Jitegemee (rely on yourself): a multi-phase process of co-creating a personal savings intervention with female sex workers in western Kenya to reduce their HIV risk</t>
  </si>
  <si>
    <t>Masinde Muliro University of Science and Technology, Kakamega, Kenya</t>
  </si>
  <si>
    <t>Ochillo, M.</t>
  </si>
  <si>
    <t>Kenya Medical Research Institute, Nairobi, Kenya</t>
  </si>
  <si>
    <t>Okello, T.O.</t>
  </si>
  <si>
    <t>Carol, S.</t>
  </si>
  <si>
    <t>Odwar, T.</t>
  </si>
  <si>
    <t>Women's Global Health Imperative, RTI International, Research Triangle Park, NC, United States</t>
  </si>
  <si>
    <t>Moraa, J.</t>
  </si>
  <si>
    <t>Department of Medical Ethics and Health Policy, University of Pennsylvania, Philadelphia, PA, United States</t>
  </si>
  <si>
    <t>2-s2.0-85206374440</t>
  </si>
  <si>
    <t>Huo, W.</t>
  </si>
  <si>
    <t>School of Finance and Trade, Liaoning University, Shenyang, Liaoning, China</t>
  </si>
  <si>
    <t>Communication dynamics: Fintech’s role in promoting sustainable cashless transactions</t>
  </si>
  <si>
    <t>Xiohui, W.</t>
  </si>
  <si>
    <t>Sunwah International Business School, Liaoning University, Shenyang, Liaoning, China</t>
  </si>
  <si>
    <t>Zulfiqar, M.</t>
  </si>
  <si>
    <t>Chand, A.</t>
  </si>
  <si>
    <t>School of Economics and Management, North China Electric Power University, Beijing, China</t>
  </si>
  <si>
    <t>Rizwan Ullah, M.R.</t>
  </si>
  <si>
    <t>National Business School, The University of Faisalabad, Faisalabad, Punjab, Pakistan</t>
  </si>
  <si>
    <t>2-s2.0-85206341406</t>
  </si>
  <si>
    <t>Conroy, A.A.</t>
  </si>
  <si>
    <t>Mlambe economic and relationship-strengthening intervention for alcohol use decreases violence and improves relationship quality in couples living with HIV in Malawi</t>
  </si>
  <si>
    <t>Ruark, A.</t>
  </si>
  <si>
    <t>Wheaton College - Illinois, Wheaton, IL, United States</t>
  </si>
  <si>
    <t>Darbes, L.A.</t>
  </si>
  <si>
    <t>2-s2.0-85206185047</t>
  </si>
  <si>
    <t>Badre, A.</t>
  </si>
  <si>
    <t>Youth, Mohammed V University in Rabat, Rabat, Morocco</t>
  </si>
  <si>
    <t>“Impacts of neo-banks on North African migrants’ remittances and financial inclusion”</t>
  </si>
  <si>
    <t>2-s2.0-85206092012</t>
  </si>
  <si>
    <t>Hordofa, D.F.</t>
  </si>
  <si>
    <t>Department of Economics, Dire Dawa University, Dire-Dawa, Ethiopia</t>
  </si>
  <si>
    <t>Impact of digital transformation on financial stability in emerging markets: evidence from Ethiopia</t>
  </si>
  <si>
    <t>2-s2.0-85205969994</t>
  </si>
  <si>
    <t>Siyal, S.</t>
  </si>
  <si>
    <t>College of Business and Economics, United Arab Emirates University, Al Ain, Abu Dhabi, United Arab Emirates</t>
  </si>
  <si>
    <t>Debt trap dynamics: The moderating role of convenience, financial literacy, and religiosity in credit card usage</t>
  </si>
  <si>
    <t>Ahmad, R.</t>
  </si>
  <si>
    <t>Ali, S.</t>
  </si>
  <si>
    <t>Department of Economics, University of Sargodha, Sargodha, Punjab, Pakistan</t>
  </si>
  <si>
    <t>2-s2.0-85205923766</t>
  </si>
  <si>
    <t>Canta, C.</t>
  </si>
  <si>
    <t>TBS Business School, Toulouse, Occitanie, France</t>
  </si>
  <si>
    <t>Financial education as a complement to public pensions: the case of naive individuals</t>
  </si>
  <si>
    <t>Leroux, M.-L.</t>
  </si>
  <si>
    <t>Department of Economics, École des Sciences de la Gestion, Montreal, QC, Canada</t>
  </si>
  <si>
    <t>2-s2.0-85205588139</t>
  </si>
  <si>
    <t>Aschenwald, M.</t>
  </si>
  <si>
    <t>Department of Banking and Finance, Universität Innsbruck, Innsbruck, Tyrol, Austria</t>
  </si>
  <si>
    <t>Covariates of behavioral consistency among adolescents</t>
  </si>
  <si>
    <t>Holzknecht, A.</t>
  </si>
  <si>
    <t>MCI - The Entrepreneurial School, Innsbruck, Tyrol, Austria</t>
  </si>
  <si>
    <t>2-s2.0-85204960298</t>
  </si>
  <si>
    <t>Chen, H.-L.</t>
  </si>
  <si>
    <t>Department of International Business, Shih Chien University, Taipei, Taiwan</t>
  </si>
  <si>
    <t>Revisiting financial fragility during the COVID-19 pandemic: Evidence from Taiwan</t>
  </si>
  <si>
    <t>Hsu, Y.-L.</t>
  </si>
  <si>
    <t>Department of Finance, Shih Hsin University, Taipei, Taiwan</t>
  </si>
  <si>
    <t>Lu, C.-Y.</t>
  </si>
  <si>
    <t>Hsin Kuang Steel Company Limited, Taipei, Taiwan</t>
  </si>
  <si>
    <t>2-s2.0-85204651349</t>
  </si>
  <si>
    <t>Department of Health Policy, The University of North Carolina at Charlotte, Charlotte, NC, United States</t>
  </si>
  <si>
    <t>Affordable Care Act Medicaid expansion, access to health care, and financial behavior of the United States adults: Medicaid expansions and financial behavior: R. B. A. Baten et al.</t>
  </si>
  <si>
    <t>2-s2.0-85204551517</t>
  </si>
  <si>
    <t>Exploring the role of help-seeking behavior, family financial socialization, and capability on financial well-being</t>
  </si>
  <si>
    <t>2-s2.0-85204469835</t>
  </si>
  <si>
    <t>School of Computer Science, Nanjing University of Post and TeleCommunications, Nanjing, Jiangsu, China</t>
  </si>
  <si>
    <t>A link prediction method for Chinese financial event knowledge graph based on graph attention networks and convolutional neural networks</t>
  </si>
  <si>
    <t>2-s2.0-85204386930</t>
  </si>
  <si>
    <t>Tao, M.</t>
  </si>
  <si>
    <t>363</t>
  </si>
  <si>
    <t>Department of Economics, The University of Auckland Business School, Auckland, AUK, New Zealand</t>
  </si>
  <si>
    <t>Can financial literacy Ease energy poverty? Some Lessons at the household level in China</t>
  </si>
  <si>
    <t>Lin, B.</t>
  </si>
  <si>
    <t>School of Management, Xiamen University, Xiamen, Fujian, China</t>
  </si>
  <si>
    <t>Poletti, S.</t>
  </si>
  <si>
    <t>The University of Auckland, Auckland, AUK, New Zealand</t>
  </si>
  <si>
    <t>2-s2.0-85203970982</t>
  </si>
  <si>
    <t>Isaia, E.</t>
  </si>
  <si>
    <t>Is financial literacy a protection tool from online fraud in the digital era?</t>
  </si>
  <si>
    <t>2-s2.0-85203556102</t>
  </si>
  <si>
    <t>Malik, A.</t>
  </si>
  <si>
    <t>Fakultät Wirtschaftswissenschaften, Technische Universität Dresden, Dresden, Sachsen, Germany</t>
  </si>
  <si>
    <t>Representational visuals of abstract financial concepts: A means to foster financial literacy</t>
  </si>
  <si>
    <t>2-s2.0-85203149081</t>
  </si>
  <si>
    <t>Shah, S.S.</t>
  </si>
  <si>
    <t>University of Sindh, Jamshoro, Sindh, Pakistan</t>
  </si>
  <si>
    <t>Financial literacy and investment behavior of individuals in Pakistan: Evidence from an Environment prone to religious sentiment</t>
  </si>
  <si>
    <t>Qureshi, F.</t>
  </si>
  <si>
    <t>Memon, F.A.</t>
  </si>
  <si>
    <t>School of Management Faculty of Management, Faculty of Management, Law and Social Sciences, Bradford, West Yorkshire, United Kingdom</t>
  </si>
  <si>
    <t>2-s2.0-85203120765</t>
  </si>
  <si>
    <t>Villalba, C.S.</t>
  </si>
  <si>
    <t>Max Planck Institute for Tax Law and Public Finance, Munich, Bayern, Germany</t>
  </si>
  <si>
    <t>Preferences for government regulation of pensions: What I want for myself and what I want for others</t>
  </si>
  <si>
    <t>2-s2.0-85202735514</t>
  </si>
  <si>
    <t>Cho, E.Y.-N.</t>
  </si>
  <si>
    <t>Saint Francis University, Hong Kong, Hong Kong</t>
  </si>
  <si>
    <t>A qualitative investigation of financial decision-making and enabling factors among ethnic minority young adults in Hong Kong</t>
  </si>
  <si>
    <t>2-s2.0-85201479754</t>
  </si>
  <si>
    <t>Cannistrà, M.</t>
  </si>
  <si>
    <t>School of Management, Politecnico di Milano, Milan, MI, Italy</t>
  </si>
  <si>
    <t>The impact of an online game-based financial education course: Multi-country experimental evidence</t>
  </si>
  <si>
    <t>Faculty of Economics and Business, KU Leuven, Leuven, Vlaams-Brabant, Belgium</t>
  </si>
  <si>
    <t>Amagir, A.</t>
  </si>
  <si>
    <t>53</t>
  </si>
  <si>
    <t>Hogeschool van Amsterdam, University of Applied Sciences, Amsterdam, Netherlands</t>
  </si>
  <si>
    <t>Põder, K.</t>
  </si>
  <si>
    <t>Estonian Business School, Tallinn, Harjumaa, Estonia</t>
  </si>
  <si>
    <t>Vartiak, L.</t>
  </si>
  <si>
    <t>Institute of Mediamatics, Univerzita Komenského v Bratislave, Bratislava, Slovakia</t>
  </si>
  <si>
    <t>2-s2.0-85201149109</t>
  </si>
  <si>
    <t>Mmari, P.</t>
  </si>
  <si>
    <t>Wits Business School, Johannesburg, Gauteng, South Africa</t>
  </si>
  <si>
    <t>The Role of Digital Financial Literacy for Inclusive Banking in Tanzania</t>
  </si>
  <si>
    <t>Horne, R.</t>
  </si>
  <si>
    <t>School of Business, University of the Witwatersrand, Johannesburg, Johannesburg, Gauteng, South Africa</t>
  </si>
  <si>
    <t>2-s2.0-85198280472</t>
  </si>
  <si>
    <t>Chelli, M.</t>
  </si>
  <si>
    <t>École de Gestion Telfer, Ottawa, ON, Canada</t>
  </si>
  <si>
    <t>Constructing housing literacy through financial literacy</t>
  </si>
  <si>
    <t>2-s2.0-85198143814</t>
  </si>
  <si>
    <t>Dey, S.R.</t>
  </si>
  <si>
    <t>Impact of Returnee Remittances on Migrant Households’ Well-Being in Bangladesh</t>
  </si>
  <si>
    <t>Ahmed, F.</t>
  </si>
  <si>
    <t>School of Economics, The University of Queensland, Brisbane, QLD, Australia</t>
  </si>
  <si>
    <t>Tareque, M.</t>
  </si>
  <si>
    <t>Ural Federal University, Yekaterinburg, Sverdlovskaya, Russian Federation</t>
  </si>
  <si>
    <t>2-s2.0-85198104820</t>
  </si>
  <si>
    <t>Mancebón-Torrubia, M.J.</t>
  </si>
  <si>
    <t>Faculty of Economics and Business Studies, Universidad de Zaragoza, Zaragoza, Zaragoza, Spain</t>
  </si>
  <si>
    <t>The drivers of adult financial literacy: Exploring the role of attitudes towards finance</t>
  </si>
  <si>
    <t>Ximénez-de-Embún, D.P.</t>
  </si>
  <si>
    <t>Department of Economic Analysis, Universidad de Zaragoza, Zaragoza, Zaragoza, Spain</t>
  </si>
  <si>
    <t>Farizo, B.</t>
  </si>
  <si>
    <t>CSIC - Instituto Pirenaico de Ecología (IPE), Zaragoza, Zaragoza, Spain</t>
  </si>
  <si>
    <t>2-s2.0-85196777933</t>
  </si>
  <si>
    <t>Wijaya, H.R.</t>
  </si>
  <si>
    <t>Department of Management, Fakultas Ekonomi dan Bisnis, Universitas Indonesia, Depok, West Java, Indonesia</t>
  </si>
  <si>
    <t>The impact of religiosity and financial literacy on financial management behavior and well-being among Indonesian Muslims</t>
  </si>
  <si>
    <t>Hati, S.R.H.</t>
  </si>
  <si>
    <t>2-s2.0-85196323056</t>
  </si>
  <si>
    <t>Midamba, D.C.</t>
  </si>
  <si>
    <t>Department of Rural Development and Agribusiness, Gulu University, Gulu, Uganda</t>
  </si>
  <si>
    <t>Assessing the determinants of saving behaviour: evidence from rural farming households in Central Uganda</t>
  </si>
  <si>
    <t>Jjengo, A.</t>
  </si>
  <si>
    <t>Department of Agribusiness and Natural Resource Economics, Makerere University, Kampala, Uganda</t>
  </si>
  <si>
    <t>Ouko, K.O.</t>
  </si>
  <si>
    <t>Department of Agricultural Economics and Agribusiness Management, Jaramogi Oginga Odinga University of Science and Technology, Bondo, Kenya</t>
  </si>
  <si>
    <t>2-s2.0-85195904795</t>
  </si>
  <si>
    <t>Almeida, A.</t>
  </si>
  <si>
    <t>Institute of Social Sciences, Universidade do Minho, Braga, Braga, Portugal</t>
  </si>
  <si>
    <t>Praising pop emotions: media emotions serving social interests</t>
  </si>
  <si>
    <t>2-s2.0-85195570777</t>
  </si>
  <si>
    <t>Gallego-Losada, M.-J.</t>
  </si>
  <si>
    <t>Department of Financial Economy and Accountancy, Universidad Rey Juan Carlos, Madrid, Madrid, Spain</t>
  </si>
  <si>
    <t>Measuring financial divide in the rural environment. The potential role of the digital transformation of finance</t>
  </si>
  <si>
    <t>Montero-Navarro, A.</t>
  </si>
  <si>
    <t>Applied Economics II and Fundamentals of Economic Analysis, Universidad Rey Juan Carlos, Madrid, Madrid, Spain</t>
  </si>
  <si>
    <t>2-s2.0-85195422174</t>
  </si>
  <si>
    <t>She, L.</t>
  </si>
  <si>
    <t>Department of Economics and Finance, Sunway Business School (SBS), Sunway City, Selangor, Malaysia</t>
  </si>
  <si>
    <t>Millennials’ financial behaviour and financial well-being: the moderating role of future orientation</t>
  </si>
  <si>
    <t>Ma, L.</t>
  </si>
  <si>
    <t>Department of Marketing Strategy and Innovation, Sunway Business School (SBS), Sunway City, Selangor, Malaysia</t>
  </si>
  <si>
    <t>Pahlevan-Sharif, S.</t>
  </si>
  <si>
    <t>Sunway Business School (SBS), Sunway City, Selangor, Malaysia</t>
  </si>
  <si>
    <t>2-s2.0-85194828838</t>
  </si>
  <si>
    <t>Knowledge creates value: the role of financial literacy in entrepreneurial behavior</t>
  </si>
  <si>
    <t>Jiang, K.</t>
  </si>
  <si>
    <t>Shantou University Business School, Shantou, Guangdong, China</t>
  </si>
  <si>
    <t>2-s2.0-85192564247</t>
  </si>
  <si>
    <t>Hing, N.</t>
  </si>
  <si>
    <t>Experimental Gambling Research Laboratory, CQUniversity Australia, Rockhampton, QLD, Australia</t>
  </si>
  <si>
    <t>‘Getting addicted to it and losing a lot of money… it’s just like a hole.’ A grounded theory model of how social determinants shape adolescents’ choices to not gamble</t>
  </si>
  <si>
    <t>Thorne, H.</t>
  </si>
  <si>
    <t>Lole, L.</t>
  </si>
  <si>
    <t>DBM Consultants, Melbourne, VIC, Australia</t>
  </si>
  <si>
    <t>2-s2.0-85191798469</t>
  </si>
  <si>
    <t>Department of Management, State Islamic University of Sultan Syarif Kasim Riau, Pekanbaru Riau, Indonesia</t>
  </si>
  <si>
    <t>What shapes the financial capabilities of young adults in the US and Asia-Pacific region? A systematic literature review</t>
  </si>
  <si>
    <t>2-s2.0-85184073685</t>
  </si>
  <si>
    <t>Retirement Planning, Retirement Insecurity, and Financial Satisfaction</t>
  </si>
  <si>
    <t>Korankye, T.</t>
  </si>
  <si>
    <t>The University of Arizona, Tucson, AZ, United States</t>
  </si>
  <si>
    <t>Department of Accounting and Finance, St. John Fisher University, Rochester, NY, United States</t>
  </si>
  <si>
    <t>2-s2.0-85182668587</t>
  </si>
  <si>
    <t>Chamboko, R.</t>
  </si>
  <si>
    <t>Sector Economics and Development Impact, The World Bank Group, Washington, D.C., United States</t>
  </si>
  <si>
    <t>Digital financial services adoption: a retrospective time-to-event analysis approach</t>
  </si>
  <si>
    <t>2-s2.0-85182626444</t>
  </si>
  <si>
    <t>Khajoei, R.</t>
  </si>
  <si>
    <t>Student Research Committee, Shahid Beheshti University of Medical Sciences, Tehran, Tehran, Iran</t>
  </si>
  <si>
    <t>Breast cancer survivorship needs: a qualitative study</t>
  </si>
  <si>
    <t>Azadeh, P.</t>
  </si>
  <si>
    <t>Department of Radiation Oncology, SBUMS School of Medicine, Tehran, Tehran, Iran</t>
  </si>
  <si>
    <t>ZohariAnboohi, S.</t>
  </si>
  <si>
    <t>Department of Medical Surgical Nursing, Shahid Beheshti University of Medical Sciences, Tehran, Tehran, Iran</t>
  </si>
  <si>
    <t>Ilkhani, M.</t>
  </si>
  <si>
    <t>Nursing and Midwifery Care Research Center, Mashhad, Razavi Khorasan, Iran</t>
  </si>
  <si>
    <t>2-s2.0-85182144632</t>
  </si>
  <si>
    <t>Charfeddine, L.</t>
  </si>
  <si>
    <t>Center for Entrepreneurship and Organizational Excellence, College of Business and Economics, Qatar University, Doha, Qatar</t>
  </si>
  <si>
    <t>Impact of financial literacy, perceived access to finance, ICT use, and digitization on credit constraints: evidence from Qatari MSME importers</t>
  </si>
  <si>
    <t>Umlai, M.I.</t>
  </si>
  <si>
    <t>Department of Economics and Finance, College of Business and Economics, Qatar University, Doha, Qatar</t>
  </si>
  <si>
    <t>El-Masri, M.</t>
  </si>
  <si>
    <t>Department of Accounting and Information Systems, College of Business and Economics, Qatar University, Doha, Qatar</t>
  </si>
  <si>
    <t>2-s2.0-85180479554</t>
  </si>
  <si>
    <t>Financial Resilience in China: Conceptual Framework, Risk and Protective Factors, and Empirical Evidence</t>
  </si>
  <si>
    <t>2-s2.0-85176616619</t>
  </si>
  <si>
    <t>Toni, N.</t>
  </si>
  <si>
    <t>Investigating the effect of financial literacy and financial inclusion on operational and sustainable supply chain performance of SMEs</t>
  </si>
  <si>
    <t>Theng, B.P.</t>
  </si>
  <si>
    <t>Institut Bisnis IT&amp;B, Medan, Indonesia</t>
  </si>
  <si>
    <t>Calen</t>
  </si>
  <si>
    <t>Universitas Murni Teguh PSDKU Pematang Siantar, Indonesia</t>
  </si>
  <si>
    <t>2-s2.0-85176604808</t>
  </si>
  <si>
    <t>Adow, A.H.A.</t>
  </si>
  <si>
    <t>Department of Accounting, Prince Sattam Bin Abdulaziz University, Al Kharj, Riyad, Saudi Arabia</t>
  </si>
  <si>
    <t>Can orientation towards finance and perceived financial literacy lead to intention towards investment? An examination using structural equation modeling</t>
  </si>
  <si>
    <t>2-s2.0-85176565227</t>
  </si>
  <si>
    <t>Miswanto, M.</t>
  </si>
  <si>
    <t>Investigating the influence of financial literacy and supply chain management on the financial performance and sustainability of SMEs</t>
  </si>
  <si>
    <t>Tarigan, S.T.</t>
  </si>
  <si>
    <t>Sekolah Tinggi Ilmu Ekonomi Harapan Bangsa, Bandung, Indonesia</t>
  </si>
  <si>
    <t>Wardhani, S.</t>
  </si>
  <si>
    <t>Khuan, H.</t>
  </si>
  <si>
    <t>The Philippine Women's University (PWU), Philippines</t>
  </si>
  <si>
    <t>Rahmadyanti, E.</t>
  </si>
  <si>
    <t>Jumintono, J.</t>
  </si>
  <si>
    <t>Ranatarisza, M.M.</t>
  </si>
  <si>
    <t>Machmud, M.</t>
  </si>
  <si>
    <t>Institut Ilmu Sosial dan Bisnis Andi Sapada, Parepare, Indonesia</t>
  </si>
  <si>
    <t>2-s2.0-85175465420</t>
  </si>
  <si>
    <t>Aryan, L.A.</t>
  </si>
  <si>
    <t>Department of Accounting, Ajloun National University, Ajloun, Ajloun, Jordan</t>
  </si>
  <si>
    <t>How digital financial literacy impacts financial behavior in Jordanian millennial generation</t>
  </si>
  <si>
    <t>Alsharif, A.</t>
  </si>
  <si>
    <t>Social Sciences and Humanities, University of Fujairah, Fujairah, Fujairah, United Arab Emirates</t>
  </si>
  <si>
    <t>Khalil Alquqa, E.K.</t>
  </si>
  <si>
    <t>Al Ebbini, M.M.</t>
  </si>
  <si>
    <t>Department of Marketing, School of Business University of Jordan, Amman, Jordan</t>
  </si>
  <si>
    <t>Alzboun, N.</t>
  </si>
  <si>
    <t>School of Business, Al Al-Bayt University, Mafraq, Al-Mafraq, Jordan</t>
  </si>
  <si>
    <t>2-s2.0-85173771037</t>
  </si>
  <si>
    <t>Bhandary, R.</t>
  </si>
  <si>
    <t>Education loan repayment: a systematic literature review</t>
  </si>
  <si>
    <t>2-s2.0-85172797251</t>
  </si>
  <si>
    <t>Girma, A.</t>
  </si>
  <si>
    <t>Université Laval, Quebec, QC, Canada</t>
  </si>
  <si>
    <t>Entrepreneurial Risk Attitude in Micro and Small Enterprises: Evidence From Urban Ethiopia</t>
  </si>
  <si>
    <t>Awel, Y.</t>
  </si>
  <si>
    <t>United Nations Economic Commission for Africa, Addis Ababa, Addis Ababa, Ethiopia</t>
  </si>
  <si>
    <t>Bane, J.</t>
  </si>
  <si>
    <t>Addis Ababa University, Addis Ababa, Ethiopia</t>
  </si>
  <si>
    <t>Menkir, H.</t>
  </si>
  <si>
    <t>397</t>
  </si>
  <si>
    <t>University of Pretoria, Pretoria, Gauteng, South Africa</t>
  </si>
  <si>
    <t>Shafi, A.</t>
  </si>
  <si>
    <t>Tshwane University of Technology, Pretoria, Gauteng, South Africa</t>
  </si>
  <si>
    <t>Yitbarek, E.</t>
  </si>
  <si>
    <t>Department of Economics, University of Pretoria, Pretoria, Gauteng, South Africa</t>
  </si>
  <si>
    <t>Zerihun, M.</t>
  </si>
  <si>
    <t>The Partnership for Economic Policy (PEP), South Africa</t>
  </si>
  <si>
    <t>2-s2.0-85169157829</t>
  </si>
  <si>
    <t>Ansong, D.</t>
  </si>
  <si>
    <t>The Effectiveness of Financial Capability and Asset Building Interventions in Improving Youth’s Educational Well-being: A Systematic Review</t>
  </si>
  <si>
    <t>Okumu, M.</t>
  </si>
  <si>
    <t>Nyoni, T.</t>
  </si>
  <si>
    <t>Uganda Christian University, Mukono, Uganda</t>
  </si>
  <si>
    <t>2-s2.0-85162634244</t>
  </si>
  <si>
    <t>Kiszl, P.</t>
  </si>
  <si>
    <t>Eötvös Loránd Tudományegyetem, Budapest, Hungary</t>
  </si>
  <si>
    <t>Financial literacy in Hungarian libraries: Survey-based steps for implementation</t>
  </si>
  <si>
    <t>Winkler, B.</t>
  </si>
  <si>
    <t>University of Veterinary Medicine Budapest, Budapest, Hungary</t>
  </si>
  <si>
    <t>2-s2.0-105006589086</t>
  </si>
  <si>
    <t>Chernoff, E.J.</t>
  </si>
  <si>
    <t>Department of Curriculum Studies, University of Saskatchewan, Saskatoon, SK, Canada</t>
  </si>
  <si>
    <t>At Odds with a Commercial Success: Sports Betting in Canada</t>
  </si>
  <si>
    <t>2-s2.0-105002405160</t>
  </si>
  <si>
    <t>Murray, I.</t>
  </si>
  <si>
    <t>Bill &amp; Melinda Gates Foundation, Seattle, WA, United States</t>
  </si>
  <si>
    <t>Scaling savings: Why serving women is the key</t>
  </si>
  <si>
    <t>2-s2.0-105001059735</t>
  </si>
  <si>
    <t>Nilsson, C.</t>
  </si>
  <si>
    <t>Lunds Universitet, Lund, Skane, Sweden</t>
  </si>
  <si>
    <t>Turning Students into Stock Market Investors: The Role of Civil Society and Public Schools in Swedish Financialization, c. 1985-2010</t>
  </si>
  <si>
    <t>2-s2.0-85168473649</t>
  </si>
  <si>
    <t>Nandru, P.</t>
  </si>
  <si>
    <t>Department of Management Studies, Pondicherry University, Puducherry, PY, India</t>
  </si>
  <si>
    <t>Adoption intention of mobile QR code payment system among marginalized street vendors: an empirical investigation from an emerging economy</t>
  </si>
  <si>
    <t>2-s2.0-85189088765</t>
  </si>
  <si>
    <t>Personal and Family Financial Planning Program, The University of Arizona, Tucson, AZ, United States</t>
  </si>
  <si>
    <t>The subjective well-being of self-employed persons: a national survey evidence from Ghana</t>
  </si>
  <si>
    <t>Lartey, J.K.S.</t>
  </si>
  <si>
    <t>2-s2.0-85185659109</t>
  </si>
  <si>
    <t>Pandurengan, V.</t>
  </si>
  <si>
    <t>Business Studies Department, University of Technology and Applied Sciences Muscat, Muscat, Muscat, Oman</t>
  </si>
  <si>
    <t>Modelling the theory of planned behaviour to evaluate the investment intention of generation Z in the speculative market: stocks, Forex and cryptocurrencies</t>
  </si>
  <si>
    <t>2-s2.0-85180645688</t>
  </si>
  <si>
    <t>Adebo, A.I.</t>
  </si>
  <si>
    <t>Department of Social and Developmental Sciences, Universiti Putra Malaysia, Serdang, Selangor, Malaysia</t>
  </si>
  <si>
    <t>Identity exploration of university students in the somatic and material domains: the mediating role of conspicuous consumption</t>
  </si>
  <si>
    <t>2-s2.0-85180885043</t>
  </si>
  <si>
    <t>Constantino, T.D.S.T.</t>
  </si>
  <si>
    <t>Department of Business, Universidade Estacio de Sa, Rio de Janeiro, RJ, Brazil</t>
  </si>
  <si>
    <t>Ponzi schemes in Brazil: what leads people to still invest in this fraud?</t>
  </si>
  <si>
    <t>Magalhães, A.C.M.</t>
  </si>
  <si>
    <t>Brazil and Department of Engineering, Universidade Estacio de Sa, Rio de Janeiro, RJ, Brazil</t>
  </si>
  <si>
    <t>Constantino, M.A.M.D.O.</t>
  </si>
  <si>
    <t>Department of Biology, Universidade Federal do Rio de Janeiro, Rio de Janeiro, RJ, Brazil</t>
  </si>
  <si>
    <t>2-s2.0-85147447105</t>
  </si>
  <si>
    <t>Indian Institute of Foreign Trade, New Delhi, India</t>
  </si>
  <si>
    <t>Determinants of positive financial behavior: a parallel mediation model</t>
  </si>
  <si>
    <t>Utkarsh</t>
  </si>
  <si>
    <t>Indian Institute of Management Kashipur, Kashipur, UK, India</t>
  </si>
  <si>
    <t>2-s2.0-85202909710</t>
  </si>
  <si>
    <t>JIS University, Kolkata, WB, India</t>
  </si>
  <si>
    <t>India's digital financial inclusion to digital adoption: A memorable journey</t>
  </si>
  <si>
    <t>Dutta, A.</t>
  </si>
  <si>
    <t>Sikkim University, Gangtok, SK, India</t>
  </si>
  <si>
    <t>2-s2.0-85185452209</t>
  </si>
  <si>
    <t>Adamu, I.A.</t>
  </si>
  <si>
    <t>Exploring employees' perspectives on the Nigeria PRA 2014 and the impact of behavioural factors on the choice of PFAs</t>
  </si>
  <si>
    <t>Sheela, P.</t>
  </si>
  <si>
    <t>Faculty of Social and Management Sciences, Modibbo Adama University of Technology, Yola, Yola, Adamawa, Nigeria</t>
  </si>
  <si>
    <t>2-s2.0-85203402114</t>
  </si>
  <si>
    <t>Ryu, H.-S.</t>
  </si>
  <si>
    <t>College of Business Administration, Hongik University, Seoul, South Korea</t>
  </si>
  <si>
    <t>What drives problematic Bitcoin investment behavior?: The role of financial literacy</t>
  </si>
  <si>
    <t>2-s2.0-85198962190</t>
  </si>
  <si>
    <t>Rhoudri, S.</t>
  </si>
  <si>
    <t>Université Ibn Tofail, Kenitra, Rabat-Sale-Kenitra, Morocco</t>
  </si>
  <si>
    <t>Propensity toward Islamic debt financing among Moroccan MSMEs: assessing the mediating effect of entrepreneurial achievement motivation using PLS-MGA</t>
  </si>
  <si>
    <t>Ougoujil, S.</t>
  </si>
  <si>
    <t>Cadi Ayyad University, Marakech, Marrakesh-Safi, Morocco</t>
  </si>
  <si>
    <t>2-s2.0-85198505439</t>
  </si>
  <si>
    <t>Nansen, B.</t>
  </si>
  <si>
    <t>Media and Communications Program, University of Melbourne, Melbourne, VIC, Australia</t>
  </si>
  <si>
    <t>The surveillance, gamification and datafication of children’s finance: a feature and tagline analysis of child finance apps</t>
  </si>
  <si>
    <t>2-s2.0-85198059482</t>
  </si>
  <si>
    <t>Exploring the interplay of materialism, financial socialization, financial capability, and credit card debt</t>
  </si>
  <si>
    <t>2-s2.0-85196748542</t>
  </si>
  <si>
    <t>Understanding the factors behind racial and ethnic disparities in the adoption of alternative financial services: a decomposition analysis</t>
  </si>
  <si>
    <t>The University of Alabama, Tuscaloosa, AL, United States</t>
  </si>
  <si>
    <t>Minnesota State University Mankato, Mankato, MN, United States</t>
  </si>
  <si>
    <t>2-s2.0-85196505795</t>
  </si>
  <si>
    <t>The nexus of financial education, literacy and mobile fintech: unraveling pathways to financial well-being</t>
  </si>
  <si>
    <t>2-s2.0-85195521316</t>
  </si>
  <si>
    <t>Financial anxiety: a systematic review</t>
  </si>
  <si>
    <t>Limbu, Y.B.</t>
  </si>
  <si>
    <t>Department of Marketing, Montclair State University, Montclair, NJ, United States</t>
  </si>
  <si>
    <t>2-s2.0-85180902792</t>
  </si>
  <si>
    <t>Chowdhury, N.T.</t>
  </si>
  <si>
    <t>Department of Finance and Banking, Universiti Malaya, Kuala Lumpur, Malaysia</t>
  </si>
  <si>
    <t>Investors in the Bangladeshi stock market: issues, behavioural biases and circumvention strategies</t>
  </si>
  <si>
    <t>2-s2.0-85179365221</t>
  </si>
  <si>
    <t>Energy-related financial literacy and energy consumption: a study of residential households in West Bengal, India</t>
  </si>
  <si>
    <t>2-s2.0-85208125841</t>
  </si>
  <si>
    <t>Akhtar, M.</t>
  </si>
  <si>
    <t>FAST School of Management, National University of Computer and Emerging Sciences Islamabad, Islamabad, Islamabad, Pakistan</t>
  </si>
  <si>
    <t>Artificial intelligence, financial services knowledge, government support, and user innovativeness: Exploring the moderated-mediated path to fintech adoption</t>
  </si>
  <si>
    <t>American University in the Emirates, Dubai, United Arab Emirates</t>
  </si>
  <si>
    <t>Abdul Ghafoor, K.</t>
  </si>
  <si>
    <t>University of Science and Technology, Islamabad, Pakistan</t>
  </si>
  <si>
    <t>2-s2.0-85206173092</t>
  </si>
  <si>
    <t>Ong, A.K.S.</t>
  </si>
  <si>
    <t>School of Industrial Engineering and Engineering Management, Mapúa University, Manila, Philippines</t>
  </si>
  <si>
    <t>Analysis of investment behavior among Filipinos: Integration of Social exchange theory (SET) and the Theory of planned behavior (TPB)</t>
  </si>
  <si>
    <t>Mendoza, M.C.O.</t>
  </si>
  <si>
    <t>School of Graduate Studies, Mapúa University, Manila, Philippines</t>
  </si>
  <si>
    <t>Ponce, J.R.R.</t>
  </si>
  <si>
    <t>Young Innovators Research Center, Mapúa University, Manila, Philippines</t>
  </si>
  <si>
    <t>Bernardo, K.T.A.</t>
  </si>
  <si>
    <t>Philippine Science High School Main Campus, Quezon City, Philippines</t>
  </si>
  <si>
    <t>Tolentino, S.A.M.</t>
  </si>
  <si>
    <t>Philippine Science High School. Brgy. Masoc, Nueva Vizcaya, Philippines</t>
  </si>
  <si>
    <t>Diaz, J.F.T.</t>
  </si>
  <si>
    <t>Department of Finance and Accounting, Asian Institute of Management, Makati, Metro Manila, Philippines</t>
  </si>
  <si>
    <t>2-s2.0-85196790588</t>
  </si>
  <si>
    <t>Al-Khazaleh, S.</t>
  </si>
  <si>
    <t>School of Business, Luminus Technical University College, Amman, Amman, Jordan</t>
  </si>
  <si>
    <t>COVID-19 pandemic and linkage between stock markets in Middle Eastern countries</t>
  </si>
  <si>
    <t>Badwan, D.N.</t>
  </si>
  <si>
    <t>Computerized of Finance and Banking Sciences Department, Palestine Technical University - Kadoorie, Tulkarm, Palestine</t>
  </si>
  <si>
    <t>Eriqat, I.</t>
  </si>
  <si>
    <t>El Shlmani, Z.</t>
  </si>
  <si>
    <t>Department of Finance, School of Business, Amman, Jordan</t>
  </si>
  <si>
    <t>2-s2.0-85210889377</t>
  </si>
  <si>
    <t>Kamil, I.</t>
  </si>
  <si>
    <t>Accounting Business and Social Affairs, Universitas Dian Nusantara, West Jakarta, Indonesia</t>
  </si>
  <si>
    <t>The dynamics of Pangandaran traditional Hajat Laut to the people community</t>
  </si>
  <si>
    <t>Arkan, H.G.</t>
  </si>
  <si>
    <t>Film and Television Fine Arts and Design, Institut Seni Indonesia Surakarta, Surakarta, Central Java, Indonesia</t>
  </si>
  <si>
    <t>2-s2.0-85183171340</t>
  </si>
  <si>
    <t>Torres-Marín, A.</t>
  </si>
  <si>
    <t>Administración y Dirección de Empresas, UNIE Universidad, Madrid, Madrid, Spain</t>
  </si>
  <si>
    <t>Senior entrepreneurship in Latin America: evaluation and support from entrepreneurship ecosystems approach</t>
  </si>
  <si>
    <t>Amorós, J.E.</t>
  </si>
  <si>
    <t>EGADE Business School, San Pedro Garza Garcia, NLE, Mexico</t>
  </si>
  <si>
    <t>Leporati, M.</t>
  </si>
  <si>
    <t>EAE Business School, Barcelona, Barcelona, Spain</t>
  </si>
  <si>
    <t>Roses, S.</t>
  </si>
  <si>
    <t>Facultad de Ciencias Económicas y Empresariales, Universidad del Salvador, Buenos Aires, Argentina</t>
  </si>
  <si>
    <t>2-s2.0-105007866699</t>
  </si>
  <si>
    <t>Colombo, A.</t>
  </si>
  <si>
    <t>Politecnico di Milano, Milan, MI, Italy</t>
  </si>
  <si>
    <t>Template-based Explainable Inference over High-Stakes Financial Knowledge Graphs</t>
  </si>
  <si>
    <t>Baldazzi, T.</t>
  </si>
  <si>
    <t>Bellomarini, L.</t>
  </si>
  <si>
    <t>Banca d’Italia, Florence, Italy</t>
  </si>
  <si>
    <t>Sallinger, E.</t>
  </si>
  <si>
    <t>TU Wien, Vienna, Vienna, Austria</t>
  </si>
  <si>
    <t>Ceri, S.</t>
  </si>
  <si>
    <t>2-s2.0-85210239011</t>
  </si>
  <si>
    <t>Ristati</t>
  </si>
  <si>
    <t>Universitas Malikussaleh, Aceh Utara, Aceh, Indonesia</t>
  </si>
  <si>
    <t>The Effect of Financial Technology and Financial Literacy on the Sustainability of MSMEs in Lhokseumawe City with Financial Inclusion as a Mediating Variable</t>
  </si>
  <si>
    <t>2-s2.0-85210223745</t>
  </si>
  <si>
    <t>Dharma, Y.</t>
  </si>
  <si>
    <t>The Influence of Financial Literacy and Islamic Business Ethics on Investment in Islamic Financial Instruments: The Mediating Role of Risk Attitude and the Moderating Role of Religious Knowledge</t>
  </si>
  <si>
    <t>2-s2.0-85205922631</t>
  </si>
  <si>
    <t>Zaid, M.A.A.</t>
  </si>
  <si>
    <t>Department of Accounting and Auditing, Palestine Technical University - Kadoorie, Tulkarm, Palestine</t>
  </si>
  <si>
    <t>The power of financial literacy: paving a clear path for the influence of board diversity on intellectual capital disclosure</t>
  </si>
  <si>
    <t>Issa, A.</t>
  </si>
  <si>
    <t>Department of Accounting, Dongbei University of Finance and Economics, Dalian, Liaoning, China</t>
  </si>
  <si>
    <t>Al-Khatib, A.</t>
  </si>
  <si>
    <t>Faculty of Business, Middle East University Jordan, Amman, Amman, Jordan</t>
  </si>
  <si>
    <t>2-s2.0-85208814721</t>
  </si>
  <si>
    <t>Shuvam, S.</t>
  </si>
  <si>
    <t>Navigating the Post-COVID-19 Landscape Regulatory Framework and Budgetary Measures for MSMEs in India</t>
  </si>
  <si>
    <t>2-s2.0-86000292441</t>
  </si>
  <si>
    <t>Systematic literature review on Digital Financial Literacy</t>
  </si>
  <si>
    <t>2-s2.0-85212983124</t>
  </si>
  <si>
    <t>Gatti, M.T.</t>
  </si>
  <si>
    <t>Oklahoma State University, Stillwater, OK, United States</t>
  </si>
  <si>
    <t>Defining College Student Financial Literacy Utilizing the Delphi Method</t>
  </si>
  <si>
    <t>2-s2.0-85212979845</t>
  </si>
  <si>
    <t>Pardo-Piñashca, E.</t>
  </si>
  <si>
    <t>Research Assistant, CENTRUM PUCP Escuela de Negocios, Lima, Lima, Peru</t>
  </si>
  <si>
    <t>Financial Literacy and Risky Credit Behavior: The Moderating Effect of Minimalist Lifestyle</t>
  </si>
  <si>
    <t>2-s2.0-85212978614</t>
  </si>
  <si>
    <t>Sadil Ali, M.</t>
  </si>
  <si>
    <t>Department of Commerce, Allama Iqbal Open University, Islamabad, Islamabad, Pakistan</t>
  </si>
  <si>
    <t>Financial Capability, Financial Well-Being, and Life Satisfaction of Women in an Emerging Economy</t>
  </si>
  <si>
    <t>Riaz, A.</t>
  </si>
  <si>
    <t>Department of Business Administration, Allama Iqbal Open University, Islamabad, Islamabad, Pakistan</t>
  </si>
  <si>
    <t>Amir Shah, S.M.</t>
  </si>
  <si>
    <t>2-s2.0-85212970021</t>
  </si>
  <si>
    <t>Serido, J.</t>
  </si>
  <si>
    <t>Transformational Learning Within African American Culture: What Does Financial Education That Addresses Systemic Inequalities Look Like?</t>
  </si>
  <si>
    <t>McGee, D.</t>
  </si>
  <si>
    <t>Research Associate, Saint Paul, MN, United States</t>
  </si>
  <si>
    <t>83</t>
  </si>
  <si>
    <t>Department of Psychology, Pennsylvania State University, University Park, PA, United States</t>
  </si>
  <si>
    <t>2-s2.0-85212962193</t>
  </si>
  <si>
    <t>Wagner, J.</t>
  </si>
  <si>
    <t>Associate Professor of Economics and Director of the Center for Economic Education, University of Nebraska Omaha, Omaha, NE, United States</t>
  </si>
  <si>
    <t>Effectiveness of Live Webinars to Teach Financial Literacy: A Case Study Among Public Employees</t>
  </si>
  <si>
    <t>Davidson, J.</t>
  </si>
  <si>
    <t>2-s2.0-85211326158</t>
  </si>
  <si>
    <t>Han, M.-Y.</t>
  </si>
  <si>
    <t>Mirae Asset Global Investments, OCIO Advisory Team, Seoul, South Korea</t>
  </si>
  <si>
    <t>What Information Do Investors Care About? Evidence in the Korean Mutual Fund Market</t>
  </si>
  <si>
    <t>Choi, M.</t>
  </si>
  <si>
    <t>MOEL(Ministry of Employment and Labor), Seoul, South Korea</t>
  </si>
  <si>
    <t>2-s2.0-85210595314</t>
  </si>
  <si>
    <t>Navigating Time-Inconsistent Behavior: The Influence of Financial Knowledge, Behavior, and Attitude on Hyperbolic Discounting</t>
  </si>
  <si>
    <t>2-s2.0-85210568314</t>
  </si>
  <si>
    <t>Mansour, S.</t>
  </si>
  <si>
    <t>Faculty of Economics and Political Science, Giza, Giza, Egypt</t>
  </si>
  <si>
    <t>Credit Choices in Rural Egypt: A Comparative Study of Formal and Informal Borrowing</t>
  </si>
  <si>
    <t>Samak, N.</t>
  </si>
  <si>
    <t>Faculty of Administrative Science, Galala University, Suez, Suez, Egypt</t>
  </si>
  <si>
    <t>2-s2.0-85210565373</t>
  </si>
  <si>
    <t>Coastal Real Estate Vibes: An Analysis of the Association Between Coastal Residential Ownership and the Resident Occupant’s Risk Tolerance</t>
  </si>
  <si>
    <t>Jaramillo, M.</t>
  </si>
  <si>
    <t>Department of Economics and Finance, Stephen F. Austin State University, Nacogdoches, TX, United States</t>
  </si>
  <si>
    <t>2-s2.0-85210555279</t>
  </si>
  <si>
    <t>Tu, T.</t>
  </si>
  <si>
    <t>Department of Global Business, Gachon University, Seongnam, Gyeonggi-do, South Korea</t>
  </si>
  <si>
    <t>The Impact of Family Wealth on Asset Return: A Moderated Chain Median Model Partially Explaining Wealth Inequality</t>
  </si>
  <si>
    <t>2-s2.0-85210552457</t>
  </si>
  <si>
    <t>Abou Ltaif, S.F.</t>
  </si>
  <si>
    <t>Department of Accounting, European University Cyprus, Nicosia, Cyprus</t>
  </si>
  <si>
    <t>The Role of Personal Remittances in Economic Development: A Comparative Analysis with Foreign Direct Investment in Lebanon</t>
  </si>
  <si>
    <t>Mihai-Yiannaki, S.</t>
  </si>
  <si>
    <t>384</t>
  </si>
  <si>
    <t>Department of Management, University of Nicosia, Nicosia, Nicosia, Cyprus</t>
  </si>
  <si>
    <t>2-s2.0-85210550741</t>
  </si>
  <si>
    <t>Panait, M.C.</t>
  </si>
  <si>
    <t>Faculty of Economic Sciences, Universitatea Petrol-Gaze din Ploiesti, Ploiesti, Prahova, Romania</t>
  </si>
  <si>
    <t>Defeating the Dark Sides of FinTech: A Regression-Based Analysis of Digitalization’s Role in Fostering Consumers’ Financial Inclusion in Central and Eastern Europe</t>
  </si>
  <si>
    <t>Apostu, S.A.</t>
  </si>
  <si>
    <t>Academia Româna, Bucharest, Romania</t>
  </si>
  <si>
    <t>Gigauri, I.</t>
  </si>
  <si>
    <t>Department of Statistics and Econometrics, Bucharest University of Economic Studies, Bucharest, Romania</t>
  </si>
  <si>
    <t>Confetto, M.G.</t>
  </si>
  <si>
    <t>Department of Business Administration, The University of Georgia, Tbilisi, Tbilisi, Georgia</t>
  </si>
  <si>
    <t>Georgia</t>
  </si>
  <si>
    <t>Palazzo, M.</t>
  </si>
  <si>
    <t>Department of Political and Communication Sciences, Università degli Studi di Salerno, Salerno, SA, Italy</t>
  </si>
  <si>
    <t>2-s2.0-85210313766</t>
  </si>
  <si>
    <t>Manta, A.G.</t>
  </si>
  <si>
    <t>How Does the Nexus Between Digitalization and Banking Performance Drive Digital Transformation in Central and Eastern European Countries?</t>
  </si>
  <si>
    <t>Bădîrcea, R.M.</t>
  </si>
  <si>
    <t>Computers and Electronics, University of Craiova, Craiova, Dolj, Romania</t>
  </si>
  <si>
    <t>2-s2.0-85210244603</t>
  </si>
  <si>
    <t>Gao, J.</t>
  </si>
  <si>
    <t>School of Economics, Tianjin University of Commerce, Tianjin, Tianjin, China</t>
  </si>
  <si>
    <t>Digital Inclusive Finance, Rural Loan Availability, and Urban–Rural Income Gap: Evidence from China</t>
  </si>
  <si>
    <t>2-s2.0-85209219866</t>
  </si>
  <si>
    <t>Reuter, J.</t>
  </si>
  <si>
    <t>Carroll School of Management, Chestnut Hill, MA, United States</t>
  </si>
  <si>
    <t>Demand-Side and Supply-Side Constraints in the Market for Financial Advice</t>
  </si>
  <si>
    <t>Schoar, A.</t>
  </si>
  <si>
    <t>MIT Sloan School of Management, Cambridge, MA, United States</t>
  </si>
  <si>
    <t>2-s2.0-85209184596</t>
  </si>
  <si>
    <t>Tan, L.</t>
  </si>
  <si>
    <t>Retail and Institutional Investor Trading Behaviors: Evidence from China</t>
  </si>
  <si>
    <t>Central University of Finance and Economics, Beijing, China</t>
  </si>
  <si>
    <t>2-s2.0-85209147058</t>
  </si>
  <si>
    <t>Impact of financial literacy and education on breast and cervical cancer screening participation in Japan</t>
  </si>
  <si>
    <t>2-s2.0-85208435850</t>
  </si>
  <si>
    <t>Chen, L.</t>
  </si>
  <si>
    <t>College of Economics and Management, Shanghai Ocean University, Shanghai, China</t>
  </si>
  <si>
    <t>Financial Literacy, Fintech, and Risky Financial Investment in Urban Households—An Analysis Based on CHFS Data</t>
  </si>
  <si>
    <t>Bai, J.</t>
  </si>
  <si>
    <t>College of Business, Shanghai University of Finance and Economics, Shanghai, China</t>
  </si>
  <si>
    <t>Faculty of Business Information, Shanghai Business School, Shanghai, Shanghai, China</t>
  </si>
  <si>
    <t>95</t>
  </si>
  <si>
    <t>Department of Economics, University of Minnesota Twin Cities, Minneapolis, MN, United States</t>
  </si>
  <si>
    <t>2-s2.0-85208091136</t>
  </si>
  <si>
    <t>Gao, H.</t>
  </si>
  <si>
    <t>School of Economics, Capital University of EcoNomics and Business, Beijing, China</t>
  </si>
  <si>
    <t>The effects of financial spatial structure on household financial vulnerability: Evidence from China</t>
  </si>
  <si>
    <t>2-s2.0-85207796694</t>
  </si>
  <si>
    <t>Knowledge and Skills Are Not Enough—Exploring the Determinants of Financial Behavior Formation</t>
  </si>
  <si>
    <t>Barbić, D.</t>
  </si>
  <si>
    <t>Department of Finance, University of Zagreb, Faculty of Economics and Business, Zagreb, Croatia</t>
  </si>
  <si>
    <t>2-s2.0-85206876352</t>
  </si>
  <si>
    <t>Gallardo-Vázquez, D.</t>
  </si>
  <si>
    <t>Departamento de Economía Financiera y Contabilidad, Universidad de Extremadura, Badajoz, Badajoz, Spain</t>
  </si>
  <si>
    <t>Financial education and responsible consumption in undergraduate management students</t>
  </si>
  <si>
    <t>2-s2.0-85206034546</t>
  </si>
  <si>
    <t>Manning, L.</t>
  </si>
  <si>
    <t>Lincoln Institute for Agri-Food Technology, University of Lincoln, Lincoln, Lincolnshire, United Kingdom</t>
  </si>
  <si>
    <t>Food fraud prevention strategies: Building an effective verification ecosystem</t>
  </si>
  <si>
    <t>MacLeod, A.</t>
  </si>
  <si>
    <t>University of Lincoln, Lincoln, Lincolnshire, United Kingdom</t>
  </si>
  <si>
    <t>James, C.</t>
  </si>
  <si>
    <t>School of Social and Political Sciences, University of Lincoln, Lincoln, Lincolnshire, United Kingdom</t>
  </si>
  <si>
    <t>Thompson, M.</t>
  </si>
  <si>
    <t>Andathyn, Oban Argyll and Bute, United Kingdom</t>
  </si>
  <si>
    <t>Oyeyinka, S.</t>
  </si>
  <si>
    <t>Grimsby Institute, Grimsby, United Kingdom</t>
  </si>
  <si>
    <t>Cowen, N.</t>
  </si>
  <si>
    <t>Foresight (North East Lincolnshire) Ltd, Grimsby, United Kingdom</t>
  </si>
  <si>
    <t>2-s2.0-85205137696</t>
  </si>
  <si>
    <t>Financial technology, wealth threshold, and wealth inequality in China</t>
  </si>
  <si>
    <t>Lin, S.</t>
  </si>
  <si>
    <t>College of Public Administration and Law, Hunan Agricultural University, Changsha, Hunan, China</t>
  </si>
  <si>
    <t>Hunan Normal University, Changsha, Hunan, China</t>
  </si>
  <si>
    <t>2-s2.0-85205055558</t>
  </si>
  <si>
    <t>Gender Differences in Financial Literacy Between and Within Generations</t>
  </si>
  <si>
    <t>PhD student, Universidade Federal de Santa Maria, Santa Maria, RS, Brazil</t>
  </si>
  <si>
    <t>2-s2.0-85204711305</t>
  </si>
  <si>
    <t>Borghi, E.</t>
  </si>
  <si>
    <t>European politicians and financial literacy activism: Does financial (in)stability matter?</t>
  </si>
  <si>
    <t>2-s2.0-85204226010</t>
  </si>
  <si>
    <t>Lu, X.</t>
  </si>
  <si>
    <t>Evaluating ESG Investment Profitability: From the Perspective of Sophistication in Investment Decision-Making</t>
  </si>
  <si>
    <t>Guo, F.</t>
  </si>
  <si>
    <t>2-s2.0-85203624367</t>
  </si>
  <si>
    <t>College of Economics and Managemen, Huazhong Agricultural University, Wuhan, Hubei, China</t>
  </si>
  <si>
    <t>Navigating risk: Impact of overconfidence in financial literacy on retirement wealth reserves</t>
  </si>
  <si>
    <t>College of Humanities and Development Studies, China Agricultural University, Beijing, China</t>
  </si>
  <si>
    <t>2-s2.0-85203239558</t>
  </si>
  <si>
    <t>Political participation and financial education: Understanding personal and collective tradeoffs for a better citizenship</t>
  </si>
  <si>
    <t>2-s2.0-85202022089</t>
  </si>
  <si>
    <t>Multilevel social insurance needs and household financial asset allocation</t>
  </si>
  <si>
    <t>2-s2.0-85201754985</t>
  </si>
  <si>
    <t>Unveiling the influencing mechanism underlying users’ adoption and recommend intentions of central bank digital currency: A behavioral reasoning theory perspective</t>
  </si>
  <si>
    <t>International Business School, Hainan University, Haikou, Hainan, China</t>
  </si>
  <si>
    <t>2-s2.0-85201577732</t>
  </si>
  <si>
    <t>Lyu, W.</t>
  </si>
  <si>
    <t>Antai College of Economics and Management, Shanghai, China</t>
  </si>
  <si>
    <t>Peer effects in digital inclusive finance participation decisions: Evidence from rural China</t>
  </si>
  <si>
    <t>2-s2.0-85201548935</t>
  </si>
  <si>
    <t>Bhatnagar, S.</t>
  </si>
  <si>
    <t>Abbott Laboratories, Chicago, IL, United States</t>
  </si>
  <si>
    <t>Navigating the Asia-Pacific region plasma therapies landscape: Insights from the 2023 Asia-Pacific Plasma Leaders' Network meetings</t>
  </si>
  <si>
    <t>Burnouf, T.</t>
  </si>
  <si>
    <t>Department of Biomedical Engineering, Taipei Medical University, Taipei, Taiwan</t>
  </si>
  <si>
    <t>Prévot, J.</t>
  </si>
  <si>
    <t>International Patient Organisation for Primary Immunodeficiencies (IPOPI), Lisbon, Lisbon, Portugal</t>
  </si>
  <si>
    <t>Faber, J.-C.</t>
  </si>
  <si>
    <t>Luxembourg Hemophilia Association, Luxembourg, Luxembourg</t>
  </si>
  <si>
    <t>Büechel, R.</t>
  </si>
  <si>
    <t>Takeda, Opfikon, Switzerland</t>
  </si>
  <si>
    <t>Maryuningsih, Y.S.</t>
  </si>
  <si>
    <t>Department of Health Products Policy and Standards, Organisation Mondiale de la Santé, Geneva, Switzerland</t>
  </si>
  <si>
    <t>Khanh, B.Q.</t>
  </si>
  <si>
    <t>National Institute of Hematology and Blood Transfusion, Hanoi, Hanoi, Viet Nam</t>
  </si>
  <si>
    <t>Mai, N.T.</t>
  </si>
  <si>
    <t>Nakanishi, H.</t>
  </si>
  <si>
    <t>Blood Service Board of Management, Japanese Red Cross Society, Tokyo, Japan</t>
  </si>
  <si>
    <t>Kataoka, M.</t>
  </si>
  <si>
    <t>Training and Overseas Information, Japanese Red Cross Society, Tokyo, Japan</t>
  </si>
  <si>
    <t>2-s2.0-85200036291</t>
  </si>
  <si>
    <t>Guan, N.</t>
  </si>
  <si>
    <t>84</t>
  </si>
  <si>
    <t>Institute of Applied Health Research, University of Birmingham, Birmingham, West Midlands, United Kingdom</t>
  </si>
  <si>
    <t>Financial Literacy and Mental Health: Empirical Evidence from China</t>
  </si>
  <si>
    <t>Guariglia, A.</t>
  </si>
  <si>
    <t>239</t>
  </si>
  <si>
    <t>Department of Economics, University of Birmingham, Birmingham, West Midlands, United Kingdom</t>
  </si>
  <si>
    <t>Moore, P.</t>
  </si>
  <si>
    <t>Department of Population Health Sciences, Bristol Medical School, Bristol, United Kingdom</t>
  </si>
  <si>
    <t>2-s2.0-85199576267</t>
  </si>
  <si>
    <t>Scott, S.E.</t>
  </si>
  <si>
    <t>University of Pittsburgh Graduate School of Public Health, Pittsburgh, PA, United States</t>
  </si>
  <si>
    <t>Perinatal Economic Abuse: Experiences, Impacts, and Needed Resources</t>
  </si>
  <si>
    <t>Laubacher, C.</t>
  </si>
  <si>
    <t>University of Pittsburgh School of Medicine, Pittsburgh, PA, United States</t>
  </si>
  <si>
    <t>Chang, J.</t>
  </si>
  <si>
    <t>Division of General Academic Pediatrics, University of Pittsburgh, Pittsburgh, PA, United States</t>
  </si>
  <si>
    <t>Miller, E.</t>
  </si>
  <si>
    <t>Department of Obstetrics, University of Pittsburgh, Pittsburgh, PA, United States</t>
  </si>
  <si>
    <t>Bocinski, S.G.</t>
  </si>
  <si>
    <t>Futures Without Violence, San Francisco, CA, United States</t>
  </si>
  <si>
    <t>2-s2.0-85199067806</t>
  </si>
  <si>
    <t>Blue, L.E.</t>
  </si>
  <si>
    <t>Cryptocurrency Purchases Among Young Adults: Behaviors and Educational Opportunities</t>
  </si>
  <si>
    <t>Postdoctoral Research Associate, Queensland University of Technology, Brisbane, QLD, Australia</t>
  </si>
  <si>
    <t>Research Fellow, Griffith University, Brisbane, QLD, Australia</t>
  </si>
  <si>
    <t>2-s2.0-85196645826</t>
  </si>
  <si>
    <t>Graña-Alvarez, R.</t>
  </si>
  <si>
    <t>Universidad de Burgos, Burgos, Burgos, Spain</t>
  </si>
  <si>
    <t>Management control systems, business financial literacy and financial leverage in business-incubated start-ups</t>
  </si>
  <si>
    <t>Gomez-Conde, J.</t>
  </si>
  <si>
    <t>Universidad Autónoma de Madrid, Madrid, Madrid, Spain</t>
  </si>
  <si>
    <t>Lopez-Valeiras, E.</t>
  </si>
  <si>
    <t>Universidade de Vigo, Vigo, Galicia, Spain</t>
  </si>
  <si>
    <t>González-Loureiro, M.</t>
  </si>
  <si>
    <t>Centro de Inovação e Investigação em Ciências Empresariais e Sistemas de Informação, Felgueiras, Porto, Portugal</t>
  </si>
  <si>
    <t>2-s2.0-85196631340</t>
  </si>
  <si>
    <t>The factors influencing the selection of fund management companies by Malaysian retail investors in the context of islamic unit trust funds</t>
  </si>
  <si>
    <t>2-s2.0-85195471474</t>
  </si>
  <si>
    <t>Dehmoobad Sharifabadi, A.</t>
  </si>
  <si>
    <t>Department of Radiology, McMaster University, Hamilton, ON, Canada</t>
  </si>
  <si>
    <t>Investigating Canadian Radiology Residents’ Personal Financial Literacy: A Nation-Wide Assessment</t>
  </si>
  <si>
    <t>Bellini, J.</t>
  </si>
  <si>
    <t>Department of Medicine, McMaster University, Hamilton, ON, Canada</t>
  </si>
  <si>
    <t>2-s2.0-85194850612</t>
  </si>
  <si>
    <t>Do demographic characteristics influence the financial literacy of microentrepreneurs?</t>
  </si>
  <si>
    <t>Department of Economics, DAV Centenary College, Faridabad, HR, India</t>
  </si>
  <si>
    <t>2-s2.0-85192154998</t>
  </si>
  <si>
    <t>Antecedents of Murabaha home financing among Muslim household – an integrated framework</t>
  </si>
  <si>
    <t>Ahlia University, Manama, Bahrain</t>
  </si>
  <si>
    <t>2-s2.0-85149935444</t>
  </si>
  <si>
    <t>Steen, A.</t>
  </si>
  <si>
    <t>Deakin University, Geelong, VIC, Australia</t>
  </si>
  <si>
    <t>Managing digital assets on death and disability: An examination of the determinants of digital asset planning literacy</t>
  </si>
  <si>
    <t>Graves, C.</t>
  </si>
  <si>
    <t>D’Alessandro, S.</t>
  </si>
  <si>
    <t>2-s2.0-105008537889</t>
  </si>
  <si>
    <t>Addressing Financial Challenges in Malaysia and Enhancing Digital Financial Literacy: Insights from Practitioners</t>
  </si>
  <si>
    <t>2-s2.0-105003558045</t>
  </si>
  <si>
    <t>Rahmawati, D.</t>
  </si>
  <si>
    <t>Department of Development Studies, Institut Teknologi Sepuluh Nopember, Surabaya, East Java, Indonesia</t>
  </si>
  <si>
    <t>Nature, Land, and Sustainability: Exploring the Livelihood Strategies of Local Community and Development of “Billionaire Village” in Tuban Regency, Indonesia</t>
  </si>
  <si>
    <t>2-s2.0-85209816404</t>
  </si>
  <si>
    <t>Al-Manaseer, S.R.</t>
  </si>
  <si>
    <t>Tafila Technical University, Tafila, Tafila, Jordan</t>
  </si>
  <si>
    <t>Financial Literacy and Mobile Banking Usage: The Moderating Role of Demographic Characteristics</t>
  </si>
  <si>
    <t>2-s2.0-85209111920</t>
  </si>
  <si>
    <t>Sharov, V.</t>
  </si>
  <si>
    <t>Department of Management, Kyiv National Economic University named after Vadym Hetman, Kyiv, Ukraine</t>
  </si>
  <si>
    <t>ECONOMIC CHALLENGES AND FINANCIAL OPPORTUNITIES OF ONLINE RETAIL IN UKRAINE DURING THE WAR: ALIGNMENT WITH GLOBAL TRENDS AND INNOVATIVE PERSPECTIVES</t>
  </si>
  <si>
    <t>Garafonova, O.</t>
  </si>
  <si>
    <t>Department for Training and Certification of Scientific Personnel, Kyiv National Economic University named after Vadym Hetman, Kyiv, Ukraine</t>
  </si>
  <si>
    <t>2-s2.0-85208734276</t>
  </si>
  <si>
    <t>Okpoti, M.M.</t>
  </si>
  <si>
    <t>Valley View University, Accra, Ghana</t>
  </si>
  <si>
    <t>The Mediating Effect of Financial Literacy on Blockchain Technology Application and Financial Risk: Insight from Ghanaian Professionals towards Policy Recommendations</t>
  </si>
  <si>
    <t>2-s2.0-85183867506</t>
  </si>
  <si>
    <t>Michiels, A.</t>
  </si>
  <si>
    <t>Money education in the business family: a perspective article</t>
  </si>
  <si>
    <t>Binz Astrachan, C.</t>
  </si>
  <si>
    <t>Hochschule Luzern, Luzern, LU, Switzerland</t>
  </si>
  <si>
    <t>2-s2.0-85210041102</t>
  </si>
  <si>
    <t>Department of Computer Science and Engineering, Jadavpur University, Kolkata, WB, India</t>
  </si>
  <si>
    <t>Demystifying Financial Texts Using Natural Language Processing</t>
  </si>
  <si>
    <t>2-s2.0-86000255253</t>
  </si>
  <si>
    <t>Singh, M.</t>
  </si>
  <si>
    <t>Jaypee Institute of Technology, Greater Noida, India</t>
  </si>
  <si>
    <t>The role of education in financial literacy and environmental awareness through sustainable finance and neuromarketing strategies</t>
  </si>
  <si>
    <t>Chitkara University, India</t>
  </si>
  <si>
    <t>2-s2.0-85209188805</t>
  </si>
  <si>
    <t>Hernawati, E.</t>
  </si>
  <si>
    <t>Politeknik Piksi Ganesha, Bandung, West Java, Indonesia</t>
  </si>
  <si>
    <t>Financial Literature's Impact on Gen Z Investment Decisions</t>
  </si>
  <si>
    <t>Karyadi, K.</t>
  </si>
  <si>
    <t>Department of Computerized Accounting, Politeknik Piksi Ganesha, Bandung, West Java, Indonesia</t>
  </si>
  <si>
    <t>Pramanik, N.D.</t>
  </si>
  <si>
    <t>Faculty of Islamic Economics and Business, Cianjur, Indonesia</t>
  </si>
  <si>
    <t>2-s2.0-85209136716</t>
  </si>
  <si>
    <t>Yu, S.</t>
  </si>
  <si>
    <t>School of Economics and Management, Guangxi University of Science and Technology, Liuzhou, Guangxi, China</t>
  </si>
  <si>
    <t>Empirical Analysis of the Willingness of Guangxi Farmers' Financial Literacy Education in the Context of Rural Revitalization - - Based on Field Research Data of 631 Farmers in Guangxi</t>
  </si>
  <si>
    <t>2-s2.0-85210289601</t>
  </si>
  <si>
    <t>A Systematic Review on Graph Neural Network-based Methods for Stock Market Forecasting</t>
  </si>
  <si>
    <t>FLAME University, Pune, MH, India</t>
  </si>
  <si>
    <t>2-s2.0-85208546024</t>
  </si>
  <si>
    <t>FINANCIAL LITERACY AS AN IMPORTANT ASPECT IN THE AREA OF BUSINESS SUSTAINABILITY: THE CASE OF SLOVAK REPUBLIC</t>
  </si>
  <si>
    <t>2-s2.0-85201234026</t>
  </si>
  <si>
    <t>Saluja, O.B.</t>
  </si>
  <si>
    <t>Pranveer Singh Institute of Technology, Kanpur, UP, India</t>
  </si>
  <si>
    <t>Crowd-funding to promote women entrepreneurship: a systematic literature review of the empirical studies conducted in the last decade (2012–2023)</t>
  </si>
  <si>
    <t>2-s2.0-85199275077</t>
  </si>
  <si>
    <t>Financial literacy and its impact on life satisfaction in rural households: a mediated approach via financial self-efficacy</t>
  </si>
  <si>
    <t>2-s2.0-85207828570</t>
  </si>
  <si>
    <t>Spytska, L.</t>
  </si>
  <si>
    <t>Kyiv International University, Kyiv, Kyiv Oblast, Ukraine</t>
  </si>
  <si>
    <t>The influence of psychological factors on investment decision-making: Psychological features of economic relations formation</t>
  </si>
  <si>
    <t>2-s2.0-85214441754</t>
  </si>
  <si>
    <t>Babu, J.</t>
  </si>
  <si>
    <t>Financial Self-Efficacy Research: A Systematic Bibliometric Mapping (1994-2023)</t>
  </si>
  <si>
    <t>2-s2.0-85207308744</t>
  </si>
  <si>
    <t>Umarov, H.</t>
  </si>
  <si>
    <t>Monns Organization LLC, Uzbekistan</t>
  </si>
  <si>
    <t>Introduction of ESG Principles in the Insurance Market of Uzbekistan</t>
  </si>
  <si>
    <t>Bakhadirov, A.</t>
  </si>
  <si>
    <t>Westminster International University in Tashkent, Tashkent, Uzbekistan</t>
  </si>
  <si>
    <t>Eshonkulov, A.</t>
  </si>
  <si>
    <t>Tashkent Institute of Irrigation and Agricultural Mechanization Engineers" National Research University, Tashkent, Uzbekistan</t>
  </si>
  <si>
    <t>Allataifeh, H.</t>
  </si>
  <si>
    <t>2-s2.0-85205323288</t>
  </si>
  <si>
    <t>Mehta, N.</t>
  </si>
  <si>
    <t>Mahindra Logistics, India</t>
  </si>
  <si>
    <t>FRAMEWORK FOR FINANCIAL INCLUSION BARRIERS IN THE AGRICULTURE SECTOR IN INDIA</t>
  </si>
  <si>
    <t>Arora, S.</t>
  </si>
  <si>
    <t>National Institute of Food Technology Entrepreneurship and Management, Sonipat, HR, India</t>
  </si>
  <si>
    <t>2-s2.0-85214989270</t>
  </si>
  <si>
    <t>Basir, F.A.M.</t>
  </si>
  <si>
    <t>Determinants of estate planning behaviour in Malaysia: An institutional theory perspective</t>
  </si>
  <si>
    <t>Wan Ahmad, W.M.W.</t>
  </si>
  <si>
    <t>2-s2.0-85212259477</t>
  </si>
  <si>
    <t>Naveed, M.</t>
  </si>
  <si>
    <t>Department of Management Studies, Bahria University, Islamabad, Pakistan</t>
  </si>
  <si>
    <t>Does Risk Tolerance Mediates the Relationship Between Financial Literacy and Financial Wellbeing During COVID-19: Empirical Evidence From an Emerging Economy</t>
  </si>
  <si>
    <t>Rabat Business School, International University of Rabat, Sale, Rabat-Sale-Kenitra, Morocco</t>
  </si>
  <si>
    <t>2-s2.0-85212135758</t>
  </si>
  <si>
    <t>Mercy Funke, S.</t>
  </si>
  <si>
    <t>Financial Literacy, Food Security, and Farmers’ Mental Health in Rural Nigeria: Insights from the Cashless Policy Enactment</t>
  </si>
  <si>
    <t>2-s2.0-85209898201</t>
  </si>
  <si>
    <t>Long, T.Q.</t>
  </si>
  <si>
    <t>Faculty of International Economics, Banking University of Ho Chi Minh City, Ho Chi Minh City, Viet Nam</t>
  </si>
  <si>
    <t>Financial Knowledge and Short- and Long-Term Financial Behavior Across Gender and Generations: Evidence from Japan</t>
  </si>
  <si>
    <t>Nguyen, N.D.</t>
  </si>
  <si>
    <t>Hanoi University of Science and Technology, Hanoi, Viet Nam</t>
  </si>
  <si>
    <t>2-s2.0-85209652481</t>
  </si>
  <si>
    <t>Faculty of Economics and Administrative Sciences, T.C. Beykent Üniversitesi, Istanbul, Turkey</t>
  </si>
  <si>
    <t>Examining the Financial Literacy of Healthcare Professionals: A Research on a Provincial Health Directorate</t>
  </si>
  <si>
    <t>Training and Registration Department, T.C. Sağlık Bakanlığı,, Ankara, Turkey</t>
  </si>
  <si>
    <t>Sur, H.</t>
  </si>
  <si>
    <t>Department of Health Management, Üsküdar Üniversitesi, Istanbul, Turkey</t>
  </si>
  <si>
    <t>2-s2.0-85208612019</t>
  </si>
  <si>
    <t>Issac, A.</t>
  </si>
  <si>
    <t>Unravelling Financial Resilience in India: A Multi-Group Analysis of Socio-Economic Factors</t>
  </si>
  <si>
    <t>2-s2.0-85207750792</t>
  </si>
  <si>
    <t>Haulle, E.</t>
  </si>
  <si>
    <t>Mkwawa University College of Education, Iringa, Iringa, Tanzania</t>
  </si>
  <si>
    <t>Engendering Rural Tourism as a Viable Strategy for Poverty Alleviation and Rural Development in the Southern Tourist Circuit of Tanzania</t>
  </si>
  <si>
    <t>Nchimbi, C.S.</t>
  </si>
  <si>
    <t>2-s2.0-85207687252</t>
  </si>
  <si>
    <t>Czech, K.</t>
  </si>
  <si>
    <t>Department of Econometrics and Statistics, Szkola Glówna Gospodarstwa Wiejskiego w Warszawie, Warsaw, MA, Poland</t>
  </si>
  <si>
    <t>Financial Literacy: Identification of the Challenges, Needs, and Difficulties among Adults Living in Rural Areas</t>
  </si>
  <si>
    <t>Ochnio, L.</t>
  </si>
  <si>
    <t>Department of Logistics, Szkola Glówna Gospodarstwa Wiejskiego w Warszawie, Warsaw, MA, Poland</t>
  </si>
  <si>
    <t>Wielechowski, M.</t>
  </si>
  <si>
    <t>Department of Economics and Economic Policy, Szkola Glówna Gospodarstwa Wiejskiego w Warszawie, Warsaw, MA, Poland</t>
  </si>
  <si>
    <t>Zabolotnyy, S.</t>
  </si>
  <si>
    <t>Department of Finance, Szkola Glówna Gospodarstwa Wiejskiego w Warszawie, Warsaw, MA, Poland</t>
  </si>
  <si>
    <t>2-s2.0-85207677086</t>
  </si>
  <si>
    <t>Faculty of Tropical AgriSciences, Czech University of Life Sciences Prague, Prague, Czech Republic</t>
  </si>
  <si>
    <t>Factors Influencing Informal Credit Access and Utilization among Smallholder Farmers: Insights from Mountainous Regions of Pakistan</t>
  </si>
  <si>
    <t>Verner, V.</t>
  </si>
  <si>
    <t>College of Agriculture and Natural Resources, Kwame Nkrumah University of Science &amp; Technology, Kumasi, Ghana</t>
  </si>
  <si>
    <t>2-s2.0-85207516409</t>
  </si>
  <si>
    <t>Kuramoto, Y.</t>
  </si>
  <si>
    <t>Behavioral Biases in Panic Selling: Exploring the Role of Framing during the COVID-19 Market Crisis</t>
  </si>
  <si>
    <t>2-s2.0-85207481032</t>
  </si>
  <si>
    <t>Mishra, D.</t>
  </si>
  <si>
    <t>Digital Financial Literacy and Its Impact on Financial Decision-Making of Women: Evidence from India</t>
  </si>
  <si>
    <t>Agarwal, N.</t>
  </si>
  <si>
    <t>Sharahiley, S.</t>
  </si>
  <si>
    <t>Management Department, Jazan University, Jizan, Jazan, Saudi Arabia</t>
  </si>
  <si>
    <t>Kandpal, V.</t>
  </si>
  <si>
    <t>2-s2.0-85207465668</t>
  </si>
  <si>
    <t>School of Management, Central University of Punjab, Bathinda, PB, India</t>
  </si>
  <si>
    <t>Do Explicit and Implicit Parental Financial Socialization Influence Students’ Financial Literacy? Evidence from India</t>
  </si>
  <si>
    <t>2-s2.0-85207262707</t>
  </si>
  <si>
    <t>Manrique Morteo, G.</t>
  </si>
  <si>
    <t>Colegio Jurista, Mexico</t>
  </si>
  <si>
    <t>Sociodemographic Variables Impact on Financial Literacy Levels in Mexico; Impacto de las variables sociodemográficas en los niveles de alfabetización financiera en México</t>
  </si>
  <si>
    <t>Salazar-Núñez, H.F.</t>
  </si>
  <si>
    <t>Instituto Tecnológico Superior de Misantla, Veracruz, Mexico</t>
  </si>
  <si>
    <t>2-s2.0-85206327398</t>
  </si>
  <si>
    <t>Azadi, M.</t>
  </si>
  <si>
    <t>Research and Treatment Center for Accident and Emergency Operations, Mashhad University of Medical Sciences, Mashhad, Razavi Khorasan, Iran</t>
  </si>
  <si>
    <t>Impact of Fortified Yogurt on Micronutrient Deficits: A Survey on Food Security and Health in the Northeast of Iran</t>
  </si>
  <si>
    <t>Mehraban Sangatash, M.</t>
  </si>
  <si>
    <t>Department of Food Safety and Quality Control, Research Institute of Food Science and Technology, Mashhad, Mashhad, Iran</t>
  </si>
  <si>
    <t>Ehtiati, A.</t>
  </si>
  <si>
    <t>Greeneh Food Industries, Research and Development Unit, Neyshabur, Iran</t>
  </si>
  <si>
    <t>Azadi, H.</t>
  </si>
  <si>
    <t>Department of Economics and Rural Development, Université de Liège, Liege, WLG, Belgium</t>
  </si>
  <si>
    <t>2-s2.0-85206317147</t>
  </si>
  <si>
    <t>Financial Literacy and Financial Well-Being in Rural Households in Ghana: The Role of Financial Information Consumption</t>
  </si>
  <si>
    <t>Faculty of Economic and Financial Sciences, Walter Sisulu University, Eastern Cape, South Africa</t>
  </si>
  <si>
    <t>2-s2.0-85206288230</t>
  </si>
  <si>
    <t>Hinrichs, K.</t>
  </si>
  <si>
    <t>Faculty of Economics, Uniwersytet Gdański, Gdansk, Pomeranian, Poland</t>
  </si>
  <si>
    <t>The Impact of Sustainability Considerations on Investment Intentions—The Case of Generation Y</t>
  </si>
  <si>
    <t>2-s2.0-85203013409</t>
  </si>
  <si>
    <t>School of Business Administration, Zhongnan University of Economics and Law, Wuhan, Hubei, China</t>
  </si>
  <si>
    <t>Immigration remittances, agricultural investment, and household wealth accumulation</t>
  </si>
  <si>
    <t>Zhang, K.</t>
  </si>
  <si>
    <t>Research Center for Hubei Business Service and Development, Wuhan, China</t>
  </si>
  <si>
    <t>2-s2.0-85202861944</t>
  </si>
  <si>
    <t>Semenova, M.</t>
  </si>
  <si>
    <t>Center for Institutional Studies and School of Finance, HSE University, Moscow, Russian Federation</t>
  </si>
  <si>
    <t>Bank runs and media freedom: What you don't know won't hurt you?</t>
  </si>
  <si>
    <t>Sokolov, V.</t>
  </si>
  <si>
    <t>Benov, A.</t>
  </si>
  <si>
    <t>2-s2.0-85202181126</t>
  </si>
  <si>
    <t>Fan, H.</t>
  </si>
  <si>
    <t>School of Foreign Languages, Huanghuai University, Zhumadian, Henan, China</t>
  </si>
  <si>
    <t>Financial literacy, entrepreneurial activity and entrepreneurial motivation</t>
  </si>
  <si>
    <t>Peng, B.</t>
  </si>
  <si>
    <t>School of Aerospace Engineering, Zhengzhou University of Aeronautics, Zhengzhou, Henan, China</t>
  </si>
  <si>
    <t>Qu, J.</t>
  </si>
  <si>
    <t>School of Finance, Henan University of Economics and Law, Zhengzhou, Henan, China</t>
  </si>
  <si>
    <t>2-s2.0-85202027567</t>
  </si>
  <si>
    <t>Xie, P.</t>
  </si>
  <si>
    <t>School of Marxist, Sun Yat-Sen University, Guangzhou, Guangdong, China</t>
  </si>
  <si>
    <t>Financial literacy and digital product consumption - An analysis based on CFPS data</t>
  </si>
  <si>
    <t>Fu, K.</t>
  </si>
  <si>
    <t>School of Economics, Guangdong University of Finance &amp; Economics, Guangzhou, Guangdong, China</t>
  </si>
  <si>
    <t>2-s2.0-85201924904</t>
  </si>
  <si>
    <t>Financial literacy and borrower discouragement</t>
  </si>
  <si>
    <t>Michigan State University, East Lansing, MI, United States</t>
  </si>
  <si>
    <t>2-s2.0-85201712105</t>
  </si>
  <si>
    <t>Han, W.</t>
  </si>
  <si>
    <t>School of Humanity and Law, Henan Agricultural University, Zhengzhou, Henan, China</t>
  </si>
  <si>
    <t>The constraining impact mechanism of financial cognitive ability on the effective demand for housing reverse mortgages in China</t>
  </si>
  <si>
    <t>2-s2.0-85201693596</t>
  </si>
  <si>
    <t>Huang, S.</t>
  </si>
  <si>
    <t>School of Economics, Guangzhou College of Commerce, Guangzhou, Guangdong, China</t>
  </si>
  <si>
    <t>Role of social capital and financial inclusion in sustainable economic growth</t>
  </si>
  <si>
    <t>Cheng, M.</t>
  </si>
  <si>
    <t>School of Foreign Languages, Hubei University Of Economics, Wuhan, Hubei, China</t>
  </si>
  <si>
    <t>2-s2.0-85200993234</t>
  </si>
  <si>
    <t>Financial Resilience and Adolescent Development: Exploring a Construct of Family Socioeconomic Determinants and Its Associated Psychological and School Outcomes</t>
  </si>
  <si>
    <t>2-s2.0-85200542627</t>
  </si>
  <si>
    <t>Phan, C.</t>
  </si>
  <si>
    <t>The impact of technology on access to credit: A review of loan approval and terms in rural Vietnam and Thailand</t>
  </si>
  <si>
    <t>Filomeni, S.</t>
  </si>
  <si>
    <t>Finance Group, Essex Business School, Colchester, Essex, United Kingdom</t>
  </si>
  <si>
    <t>2-s2.0-85199355649</t>
  </si>
  <si>
    <t>AlSuwaidi, R.A.</t>
  </si>
  <si>
    <t>Financial literacy and FinTech market growth around the world</t>
  </si>
  <si>
    <t>2-s2.0-85196662789</t>
  </si>
  <si>
    <t>Gen Z and financial education: Evidence from a randomized control trial in the South of Italy</t>
  </si>
  <si>
    <t>Caserta, M.</t>
  </si>
  <si>
    <t>2-s2.0-85196369940</t>
  </si>
  <si>
    <t>Does childhood adversity affect household portfolio decisions? Evidence from the Chinese Great Famine</t>
  </si>
  <si>
    <t>2-s2.0-85195389649</t>
  </si>
  <si>
    <t>Su, L.</t>
  </si>
  <si>
    <t>Rural Development Institute, Chinese Academy of Social Sciences, Beijing, China</t>
  </si>
  <si>
    <t>Financial literacy, farmland mortgage financing, and household entrepreneurship: Empirical evidence from rural China</t>
  </si>
  <si>
    <t>Peng, Y.</t>
  </si>
  <si>
    <t>College of Economics and Management, Northwest A&amp;F University, Yangling, Shaanxi, China</t>
  </si>
  <si>
    <t>2-s2.0-85194371725</t>
  </si>
  <si>
    <t>Fereydooni, S.</t>
  </si>
  <si>
    <t>Division of Otolaryngology, Yale School of Medicine, New Haven, CT, United States</t>
  </si>
  <si>
    <t>Predisposing, Enabling, and Need Factors Driving Palliative Care Use in Head and Neck Cancer</t>
  </si>
  <si>
    <t>Valdez, C.</t>
  </si>
  <si>
    <t>Otolaryngology Surgery, New Haven, CT, United States</t>
  </si>
  <si>
    <t>2-s2.0-85190248738</t>
  </si>
  <si>
    <t>Moving up toward sustainable development: Digital finance and income mobility</t>
  </si>
  <si>
    <t>Sun, Q.</t>
  </si>
  <si>
    <t>2-s2.0-85188180338</t>
  </si>
  <si>
    <t>Onah, O.G.</t>
  </si>
  <si>
    <t>Department of Agricultural Economics, University of Nigeria, Naukka, Enugu, Nigeria</t>
  </si>
  <si>
    <t>Impact of credit access of farmers in cooperative societies on financial performance: the predictive effect of financial literacy</t>
  </si>
  <si>
    <t>2-s2.0-85187473235</t>
  </si>
  <si>
    <t>Department of Commerce, Pondicherry University, Puducherry, PY, India</t>
  </si>
  <si>
    <t>Fintech adoption and financial well-being of persons with disabilities: the mediating role of financial access, financial knowledge and financial behaviour</t>
  </si>
  <si>
    <t>2-s2.0-85186610267</t>
  </si>
  <si>
    <t>Department of Business Studies, Università degli Studi Roma Tre, Rome, RM, Italy</t>
  </si>
  <si>
    <t>Exploring the link between financial literacy and business interruption insurance: evidence from Italian micro-enterprises</t>
  </si>
  <si>
    <t>Santilli, G.</t>
  </si>
  <si>
    <t>2-s2.0-85183033744</t>
  </si>
  <si>
    <t>Education and Financial Knowledge in Health-Related Financial Decisions</t>
  </si>
  <si>
    <t>2-s2.0-85180647223</t>
  </si>
  <si>
    <t>Chair “Finance and Environmental Challenges”, Laboratoire de Recherche en Gestion et Economie (LaRGE), Strasbourg, Grand Est, France</t>
  </si>
  <si>
    <t>Going green? On the drivers of individuals' green bank adoption</t>
  </si>
  <si>
    <t>Laboratoire Humanis, Strasbourg, Grand Est, France</t>
  </si>
  <si>
    <t>2-s2.0-85174625571</t>
  </si>
  <si>
    <t>Rey-Ares, L.</t>
  </si>
  <si>
    <t>Life insurance consumption across generations: The roles of financial knowledge, planning horizon, and self-control</t>
  </si>
  <si>
    <t>Department of Business Organization and Commercialisation, Universidade de Santiago de Compostela, Santiago de Compostela, A Coruna, Spain</t>
  </si>
  <si>
    <t>2-s2.0-85128106006</t>
  </si>
  <si>
    <t>Yang, T.-Y.</t>
  </si>
  <si>
    <t>Center for Marine Affairs Studies, National Kaohsiung University of Science and Technology, Kaohsiung, Taiwan</t>
  </si>
  <si>
    <t>The effect of financial knowledge on asset allocation for Chinese households</t>
  </si>
  <si>
    <t>Tsai, P.-H.</t>
  </si>
  <si>
    <t>Department of Economics, National Tsing Hua University, Hsinchu, Taiwan</t>
  </si>
  <si>
    <t>Chiang, T.-F.</t>
  </si>
  <si>
    <t>Department of Applied Economics, National Chiayi University, Chiayi, Taiwan</t>
  </si>
  <si>
    <t>2-s2.0-85108580485</t>
  </si>
  <si>
    <t>Iram, T.</t>
  </si>
  <si>
    <t>Faculty of Commerce &amp; Finance, The Superior University, Lahore, Lahore, Punjab, Pakistan</t>
  </si>
  <si>
    <t>Is Awareness That Powerful? Women’s Financial Literacy Support to Prospects Behaviour in Prudent Decision-making</t>
  </si>
  <si>
    <t>Bilal, A.R.</t>
  </si>
  <si>
    <t>University of Management and Technology Lahore, Lahore, Pakistan</t>
  </si>
  <si>
    <t>2-s2.0-105017260808</t>
  </si>
  <si>
    <t>Chandigarh Group of Colleges, Mohali, PB, India</t>
  </si>
  <si>
    <t>Examining the Role of Family in Shaping Financial Behaviour: A Higher-Order Moderated-Mediation Approach</t>
  </si>
  <si>
    <t>Kaur, H.</t>
  </si>
  <si>
    <t>Punjabi University, Patiala, PB, India</t>
  </si>
  <si>
    <t>2-s2.0-105003950958</t>
  </si>
  <si>
    <t>Shrestha, P.</t>
  </si>
  <si>
    <t>Ideation Center, Strategy&amp; Middle East, Dubai, United Arab Emirates</t>
  </si>
  <si>
    <t>Beyond WEIRD: Can synthetic survey participants substitute for humans in global policy research?</t>
  </si>
  <si>
    <t>Krpan, D.</t>
  </si>
  <si>
    <t>2-s2.0-85209001776</t>
  </si>
  <si>
    <t>Sille, R.</t>
  </si>
  <si>
    <t>A systematic review on recent trends of digital financial inclusion</t>
  </si>
  <si>
    <t>2-s2.0-85196799152</t>
  </si>
  <si>
    <t>Nadkarni, A.</t>
  </si>
  <si>
    <t>A case study of a pilot leadership skills program to clarify professional fulfillment sources for academic physicians</t>
  </si>
  <si>
    <t>2-s2.0-85205990069</t>
  </si>
  <si>
    <t>Holubko, V.</t>
  </si>
  <si>
    <t>Department of Historical Regional Studies, Ivan Franko National University of Lviv, Lviv, Ukraine</t>
  </si>
  <si>
    <t>DAILY LIFE OF THE UKRAINIAN PEOPLE’S REPUBLIC ARMY SERVICEMEN AT INTERNED CAMPS ON THE TERRITORY OF POLAND (1920 – 1924)</t>
  </si>
  <si>
    <t>2-s2.0-85208985582</t>
  </si>
  <si>
    <t>Yambay Hernández, E.A.</t>
  </si>
  <si>
    <t>Financial well-being in digital consumers: A relational brand preference approach; Bienestar financiero en los consumidores digitales: Un enfoque relacional de preferencia marca</t>
  </si>
  <si>
    <t>Chávez Hernández, Z.D.R.</t>
  </si>
  <si>
    <t>Universidad Nacional de Chimborazo, Riobamba, Chimborazo, Ecuador</t>
  </si>
  <si>
    <t>2-s2.0-85208952489</t>
  </si>
  <si>
    <t>Rodríguez Cairo, V.</t>
  </si>
  <si>
    <t>Universidad Nacional Mayor de San Marcos, Lima, Lima, Peru</t>
  </si>
  <si>
    <t>Behavioral approach to financial education and mitigation of bias in credit decisions; Educación financiera con enfoque conductual y mitigación de sesgos en decisiones crediticias</t>
  </si>
  <si>
    <t>2-s2.0-85210177112</t>
  </si>
  <si>
    <t>Bin Othman, M.N.A.</t>
  </si>
  <si>
    <t>Institute of Graduate Studies, Universiti Poly-Tech Malaysi, Malaysia</t>
  </si>
  <si>
    <t>Factors Influencing the Retirement Planning Among Private Sector Workers in Malaysia</t>
  </si>
  <si>
    <t>Rashid, M.A.B.A.</t>
  </si>
  <si>
    <t>Faculty of Business, Universiti Poly-Tech Malaysia (UPTM), Kuala Lumpur, Malaysia</t>
  </si>
  <si>
    <t>2-s2.0-85209197600</t>
  </si>
  <si>
    <t>Khababa, N.</t>
  </si>
  <si>
    <t>Department of Finance, King Faisal University, Al-Ahsa, Ash Sharqiyah, Saudi Arabia</t>
  </si>
  <si>
    <t>Factors Influencing Saudi Investors’ Perceptions and Preferences for Mutual Funds vs. Direct Investment in the Financial Market</t>
  </si>
  <si>
    <t>2-s2.0-85209190035</t>
  </si>
  <si>
    <t>Rural Area and Development Program, Universitas Sumatera Utara, Medan, North Sumatra, Indonesia</t>
  </si>
  <si>
    <t>The Impact of Financial Literacy, Inclusion, And Access on Msme Growth and Welfare in North Sumatra: A Mediating Role of Business Growth</t>
  </si>
  <si>
    <t>2-s2.0-85209185445</t>
  </si>
  <si>
    <t>Hern, C.Z.</t>
  </si>
  <si>
    <t>Faculty of Business, Universiti Malaya, Kuala Lumpur, Malaysia</t>
  </si>
  <si>
    <t>Adoption of Cryptocurrencies as a Means of Exchange</t>
  </si>
  <si>
    <t>Zakaria, N.</t>
  </si>
  <si>
    <t>Sulaiman, A.</t>
  </si>
  <si>
    <t>Min, F.S.</t>
  </si>
  <si>
    <t>2-s2.0-85207416264</t>
  </si>
  <si>
    <t>Al-Rafayah, A.A.</t>
  </si>
  <si>
    <t>Shoubak College, Al-Balqa Applied University, Salt, Al-Balqa, Jordan</t>
  </si>
  <si>
    <t>Factors Affecting Investment Decisions of Individuals: A Comparative Study between Developed and Emerging Markets (The Case of Jordan)</t>
  </si>
  <si>
    <t>2-s2.0-85206574396</t>
  </si>
  <si>
    <t>Financial Management Behavior Z Generation</t>
  </si>
  <si>
    <t>Maulidah, M.</t>
  </si>
  <si>
    <t>Universitas Negeri Bengkulu, Bengkulu, Bengkulu, Indonesia</t>
  </si>
  <si>
    <t>2-s2.0-85206570009</t>
  </si>
  <si>
    <t>Adiprasetyo, A.</t>
  </si>
  <si>
    <t>School of Information Systems, Bina Nusantara University, Jakarta, Indonesia</t>
  </si>
  <si>
    <t>Analysis of The Essential Motivation and Challenge Factors of the Buy Now, Pay Later Service Among Indonesian University Students</t>
  </si>
  <si>
    <t>2-s2.0-85206566676</t>
  </si>
  <si>
    <t>Sutanto, L.</t>
  </si>
  <si>
    <t>The Influence of Financial Interest, Sensation Seeking, and Financial Literacy on Risk Tolerance</t>
  </si>
  <si>
    <t>2-s2.0-85206561758</t>
  </si>
  <si>
    <t>Fitriyanti, F.</t>
  </si>
  <si>
    <t>Legal Aspects of Digital Bank Risk Management</t>
  </si>
  <si>
    <t>Setiorini, K.R.</t>
  </si>
  <si>
    <t>Economics and Business Faculty, Alma Atta University, Alma, Indonesia</t>
  </si>
  <si>
    <t>2-s2.0-85212169274</t>
  </si>
  <si>
    <t>Ribeiro, H.N.R.</t>
  </si>
  <si>
    <t>GOVCOPP – Research Unit on Governance, Competitiveness and Public Policies, Aveiro, Aveiro, Portugal</t>
  </si>
  <si>
    <t>The importance of financial literacy for investment decisions: The financial leverage revisited</t>
  </si>
  <si>
    <t>Pereira, N.D.</t>
  </si>
  <si>
    <t>Politécnico de Santarém, Santarem, Santarem, Portugal</t>
  </si>
  <si>
    <t>2-s2.0-85206840057</t>
  </si>
  <si>
    <t>Fatmawati, I.</t>
  </si>
  <si>
    <t>Department of Management, Universitas Muhammadiyah Yogyakarta, Yogyakarta, Yogyakarta, Indonesia</t>
  </si>
  <si>
    <t>Building Women Migrant Workers' Entrepreneurial Intention through Introducing Entrepreneurial Knowledge and Digital Marketing Literation</t>
  </si>
  <si>
    <t>Handayani, S.D.</t>
  </si>
  <si>
    <t>S. Rajaratnam School of International Studies, Singapore City, Singapore</t>
  </si>
  <si>
    <t>2-s2.0-85206826754</t>
  </si>
  <si>
    <t>Wiranatakusuma, D.B.</t>
  </si>
  <si>
    <t>Department of Economics, Universitas Muhammadiyah Yogyakarta, Yogyakarta, Yogyakarta, Indonesia</t>
  </si>
  <si>
    <t>Assessing the Effectiveness of Financial Literacy Programmes in Promoting Financial Resilience among Low-Income Populations</t>
  </si>
  <si>
    <t>Abing, M.J.J.</t>
  </si>
  <si>
    <t>Department of Economics, Mindanao State University – Iligan Institute of Technology, Iligan, Lanao del Norte, Philippines</t>
  </si>
  <si>
    <t>Capulong, C.M.</t>
  </si>
  <si>
    <t>Laygan, R.M.</t>
  </si>
  <si>
    <t>Mindanao State University – Iligan Institute of Technology, Iligan, Lanao del Norte, Philippines</t>
  </si>
  <si>
    <t>Aprizal, A.</t>
  </si>
  <si>
    <t>2-s2.0-85206821290</t>
  </si>
  <si>
    <t>An assessment of Financial Literacy Training Project for Key Women Leaders: The Case of Iligan City, Philippines</t>
  </si>
  <si>
    <t>2-s2.0-85206806165</t>
  </si>
  <si>
    <t>Financial Management Behavior Of Indonesian Migrant Workers in Singapore</t>
  </si>
  <si>
    <t>Widowati, R.</t>
  </si>
  <si>
    <t>Doctoral Program of Management, Universitas Muhammadiyah Yogyakarta, Yogyakarta, Yogyakarta, Indonesia</t>
  </si>
  <si>
    <t>2-s2.0-105004338418</t>
  </si>
  <si>
    <t>Zuo, P.</t>
  </si>
  <si>
    <t>Zhuan Zhuan: Pioneering sustainability in second-hand E-commerce</t>
  </si>
  <si>
    <t>2-s2.0-85203116719</t>
  </si>
  <si>
    <t>School of Economics and Management, Xi'an University of Technology, Xi'an, Shaanxi, China</t>
  </si>
  <si>
    <t>Financial literacy, social security, and healthcare cost anxiety in China</t>
  </si>
  <si>
    <t>2-s2.0-85193375390</t>
  </si>
  <si>
    <t>Rashidi, A.</t>
  </si>
  <si>
    <t>UCI School of Medicine, Irvine, CA, United States</t>
  </si>
  <si>
    <t>Interventions to mitigate cancer-related medical financial hardship: A systematic review and meta-analysis</t>
  </si>
  <si>
    <t>Jung, J.</t>
  </si>
  <si>
    <t>University of California, Irvine, Irvine, CA, United States</t>
  </si>
  <si>
    <t>Kao, R.</t>
  </si>
  <si>
    <t>2-s2.0-105007384654</t>
  </si>
  <si>
    <t>Revolutionizing financial literacy through exploring finfluencers' intentions in chatbot-driven financial information dissemination</t>
  </si>
  <si>
    <t>2-s2.0-105007130756</t>
  </si>
  <si>
    <t>Chufal, H.S.</t>
  </si>
  <si>
    <t>University of Lucknow, Lucknow, UP, India</t>
  </si>
  <si>
    <t>Financial behaviours, literacy, and well-being among youth in India</t>
  </si>
  <si>
    <t>Department of Psychology, Magadh University, Bodh Gaya, BR, India</t>
  </si>
  <si>
    <t>Danai, L.</t>
  </si>
  <si>
    <t>Department of Humanities and Social Sciences, Kumaun University, Nainital, UK, India</t>
  </si>
  <si>
    <t>Department of Humanities and Social Sciences, Graphic Era Deemed to be University, Dehradun, UK, India</t>
  </si>
  <si>
    <t>2-s2.0-85192845758</t>
  </si>
  <si>
    <t>Narayan, A.K.</t>
  </si>
  <si>
    <t>Department of Accounting, Faculty of Business, Economics and Law, Auckland, AUK, New Zealand</t>
  </si>
  <si>
    <t>Accounting as a social and moral practice: bridging cultures, balancing Indigenous factors, and fostering social accountability</t>
  </si>
  <si>
    <t>2-s2.0-85204283697</t>
  </si>
  <si>
    <t>Djamaludin, D.</t>
  </si>
  <si>
    <t>Fakultas Teknik, Universitas Islam Bandung, Bandung, West Java, Indonesia</t>
  </si>
  <si>
    <t>Identifying the frozen food business omni-channel retail strategy in Bandung</t>
  </si>
  <si>
    <t>2-s2.0-85204605963</t>
  </si>
  <si>
    <t>Yanti, F.</t>
  </si>
  <si>
    <t>Financial Behavior, Overconfidence, Risk Perception and Investment Decisions: The Mediating Role of Financial Literacy</t>
  </si>
  <si>
    <t>2-s2.0-85204593861</t>
  </si>
  <si>
    <t>Binaluyo, J.P.</t>
  </si>
  <si>
    <t>Polytechnic University of the Philippines, Manila, Metro Manila, Philippines</t>
  </si>
  <si>
    <t>Challenges and Opportunities for Digital Transformation in Philippine Microfinance Institutions</t>
  </si>
  <si>
    <t>Santos, A.R.</t>
  </si>
  <si>
    <t>Nueva Ecija University of Science and Technology (NEUST), Cabanatuan, Central Luzon, Philippines</t>
  </si>
  <si>
    <t>2-s2.0-85204550175</t>
  </si>
  <si>
    <t>Department of Commerce, St. Berchmans College, Kottayam, KL, India</t>
  </si>
  <si>
    <t>Direct and Indirect Effects of Self-Esteem on Financial Satisfaction</t>
  </si>
  <si>
    <t>2-s2.0-85204408953</t>
  </si>
  <si>
    <t>Khan, K.</t>
  </si>
  <si>
    <t>Extension of the UTAUT Model: Assessing the Impact of Consumers’ Financial Literacy on Intention to Adopt Cryptocurrency Platforms in India</t>
  </si>
  <si>
    <t>Khan, M.U.</t>
  </si>
  <si>
    <t>School of Commerce, Manav Rachna International Institute of Research and Studies, Faridabad, HR, India</t>
  </si>
  <si>
    <t>Department of Tourism and Hospitality Management, Jamia Millia Islamia, New Delhi, India</t>
  </si>
  <si>
    <t>2-s2.0-85204351465</t>
  </si>
  <si>
    <t>Fundji, O.J.</t>
  </si>
  <si>
    <t>School of Finance and Economics, Jiangsu University, Nanjing, China</t>
  </si>
  <si>
    <t>The Impact of Financial Inclusion on Economic Growth based on East, West and Southern Africa</t>
  </si>
  <si>
    <t>2-s2.0-85203039098</t>
  </si>
  <si>
    <t>de Waard, A.</t>
  </si>
  <si>
    <t>Derivative media: How Wall Street devours culture</t>
  </si>
  <si>
    <t>2-s2.0-85218965555</t>
  </si>
  <si>
    <t>Tantikul, N.</t>
  </si>
  <si>
    <t>Faculty of Management Science, Suan Dusit University, Bangkok, Bangkok, Thailand</t>
  </si>
  <si>
    <t>Why financial knowledge of valuation methodologies is crucial for accounting professions</t>
  </si>
  <si>
    <t>2-s2.0-85210507038</t>
  </si>
  <si>
    <t>Rani, S.</t>
  </si>
  <si>
    <t>Role of Financial Literacy and Financial Inclusion on Banks &amp; Individual's Life: Systematic Review using TCCM &amp; Bibliometric Analysis</t>
  </si>
  <si>
    <t>Mittal, A.</t>
  </si>
  <si>
    <t>2-s2.0-85209914644</t>
  </si>
  <si>
    <t>Blanco, L.R.</t>
  </si>
  <si>
    <t>School of Public Policy, Pepperdine University, Malibu, CA, United States</t>
  </si>
  <si>
    <t>Evaluation of the Reliability and Validity of the Retirement Knowledge Scale (RKS)</t>
  </si>
  <si>
    <t>Hays, R.D.</t>
  </si>
  <si>
    <t>Department of Medicine, University of California, Los Angeles, Los Angeles, CA, United States</t>
  </si>
  <si>
    <t>2-s2.0-85208560453</t>
  </si>
  <si>
    <t>Opiniano, J.M.</t>
  </si>
  <si>
    <t>University of Santo Tomas, Manila, Manila, Philippines</t>
  </si>
  <si>
    <t>Remittance investment climate analysis: Ascertaining the local development potential of overseas remittances in Philippine rural hometowns</t>
  </si>
  <si>
    <t>Ang, A.P.</t>
  </si>
  <si>
    <t>Ateneo de Manila University, Quezon City, Philippines</t>
  </si>
  <si>
    <t>2-s2.0-85208245395</t>
  </si>
  <si>
    <t>Sembel, J.S.</t>
  </si>
  <si>
    <t>Universitas Pelita Harapan, Tangerang, Banten, Indonesia</t>
  </si>
  <si>
    <t>Determinants of mobile stock investment application adoption and its impact on intention to recommend the applications in emerging countries: A case study of Indonesia</t>
  </si>
  <si>
    <t>Widjaja, A.W.</t>
  </si>
  <si>
    <t>President University, Bekasi, West Java, Indonesia</t>
  </si>
  <si>
    <t>2-s2.0-85205916234</t>
  </si>
  <si>
    <t>Analysis of the transformation of demand willingness for housing reverse mortgages in China based on a scenario simulation experiment</t>
  </si>
  <si>
    <t>2-s2.0-85205246350</t>
  </si>
  <si>
    <t>Unraveling Investor Behavior: The Role of Hyperbolic Discounting in Panic Selling Behavior on the Global COVID-19 Financial Crisis</t>
  </si>
  <si>
    <t>2-s2.0-85205131169</t>
  </si>
  <si>
    <t>Conte, A.</t>
  </si>
  <si>
    <t>Department of Statistical Sciences, Sapienza Università di Roma, Rome, RM, Italy</t>
  </si>
  <si>
    <t>Dealing with “Do Not Know” Responses in the Assessment of Financial Literacy: The Use of a Sample Selection Model</t>
  </si>
  <si>
    <t>Paiardini, P.</t>
  </si>
  <si>
    <t>2-s2.0-85205094351</t>
  </si>
  <si>
    <t>Lee, Y.-H.</t>
  </si>
  <si>
    <t>Social Studies Education, Sunchon National University, Suncheon, Jeollanam-do, South Korea</t>
  </si>
  <si>
    <t>The Relationship between Financial Literacy Misestimation and Misplacement from the Perspective of Inverse Differential Information and Stock Market Participation</t>
  </si>
  <si>
    <t>2-s2.0-85205072910</t>
  </si>
  <si>
    <t>Digital Financial Capability Scale</t>
  </si>
  <si>
    <t>2-s2.0-85205066636</t>
  </si>
  <si>
    <t>Zungu, L.T.</t>
  </si>
  <si>
    <t>285</t>
  </si>
  <si>
    <t>Department of Economics, University of Zululand, Ulundi, KwaZulu-Natal, South Africa</t>
  </si>
  <si>
    <t>The Impact of Restrictive Macroprudential Policies through Borrower-Targeted Instruments on Income Inequality: Evidence from a Bayesian Approach</t>
  </si>
  <si>
    <t>2-s2.0-85205061508</t>
  </si>
  <si>
    <t>Social Media for Investment Advice and Financial Satisfaction: Does Generation Matter?</t>
  </si>
  <si>
    <t>2-s2.0-85205048171</t>
  </si>
  <si>
    <t>The Effect of Student Loan Debt on Emergency Savings and the Moderating Role of Financial Knowledge: Evidence from the U.S. Survey of Household Economics and Decisionmaking</t>
  </si>
  <si>
    <t>Agyemang-Mintah, P.</t>
  </si>
  <si>
    <t>College of Business, Zayed University, Dubai, United Arab Emirates</t>
  </si>
  <si>
    <t>2-s2.0-85205036313</t>
  </si>
  <si>
    <t>D’Agostino, F.</t>
  </si>
  <si>
    <t>Department of Statistical Science, Sapienza Università di Roma, Rome, RM, Italy</t>
  </si>
  <si>
    <t>Risk of Economic Violence: A New Quantification</t>
  </si>
  <si>
    <t>2-s2.0-85205034427</t>
  </si>
  <si>
    <t>Gębski, Ł.</t>
  </si>
  <si>
    <t>Banking Institute, Szkola Glówna Handlowa w Warszawie, Warsaw, MA, Poland</t>
  </si>
  <si>
    <t>Consumers’ Financial Knowledge in Central European Countries in the Light of Consumer Research</t>
  </si>
  <si>
    <t>Daw, G.</t>
  </si>
  <si>
    <t>71</t>
  </si>
  <si>
    <t>Faculté Jean Monnet Droit-Économie-Management, Université Paris-Saclay, Gif-sur-Yvette, Ile-de-France, France</t>
  </si>
  <si>
    <t>2-s2.0-85204418384</t>
  </si>
  <si>
    <t>Sawyer, E.E.</t>
  </si>
  <si>
    <t>Physical Therapy Program, University of Colorado Anschutz Medical Campus, Aurora, CO, United States</t>
  </si>
  <si>
    <t>A Financial Literacy Pilot Project Are Matriculating DPT Students Prepared to Manage Their Debt?</t>
  </si>
  <si>
    <t>Eigsti, H.</t>
  </si>
  <si>
    <t>School of Physical Therapy, Regis University, Denver, CO, United States</t>
  </si>
  <si>
    <t>2-s2.0-85203538204</t>
  </si>
  <si>
    <t>Gong, S.</t>
  </si>
  <si>
    <t>Faculty of Business Administration, Taipa, Macao</t>
  </si>
  <si>
    <t>Debtors at Play: Gaming Behavior and Consumer Credit Risk</t>
  </si>
  <si>
    <t>Levine, R.</t>
  </si>
  <si>
    <t>Hoover Institution, Stanford, CA, United States</t>
  </si>
  <si>
    <t>HKU Business School, Hong Kong, Hong Kong</t>
  </si>
  <si>
    <t>Xie, W.</t>
  </si>
  <si>
    <t>CUHK Business School, Hong Kong, Hong Kong</t>
  </si>
  <si>
    <t>2-s2.0-85203263389</t>
  </si>
  <si>
    <t>Zheng, H.</t>
  </si>
  <si>
    <t>Job loss during COVID-19 on early retirement withdrawals: A moderated-mediation analysis</t>
  </si>
  <si>
    <t>Roll, S.</t>
  </si>
  <si>
    <t>Social Policy Institute, St. Louis, United States</t>
  </si>
  <si>
    <t>Despard, M.</t>
  </si>
  <si>
    <t>SaverLife, San Francisco, CA, United States</t>
  </si>
  <si>
    <t>2-s2.0-85202795503</t>
  </si>
  <si>
    <t>Division of Research, Bangladesh Institute of Governance and Management, Dhaka, Bangladesh</t>
  </si>
  <si>
    <t>The impact of migrant remittances on poverty reduction in Bangladesh</t>
  </si>
  <si>
    <t>Basak, B.</t>
  </si>
  <si>
    <t>Department of Economics, The University of Queensland, Brisbane, QLD, Australia</t>
  </si>
  <si>
    <t>2-s2.0-85202188986</t>
  </si>
  <si>
    <t>Lyu, J.J.-C.</t>
  </si>
  <si>
    <t>Bank of Taiwan, China</t>
  </si>
  <si>
    <t>The New Horizon of Financial Education</t>
  </si>
  <si>
    <t>2-s2.0-85202162779</t>
  </si>
  <si>
    <t>Kuzubaş, T.U.</t>
  </si>
  <si>
    <t>Department of Economics, Boğaziçi Üniversitesi, Bebek, Istanbul, Turkey</t>
  </si>
  <si>
    <t>Survey-based measures of risk attitudes and portfolio risk: Evidence from pension participants</t>
  </si>
  <si>
    <t>2-s2.0-85201580362</t>
  </si>
  <si>
    <t>College of Economics and Management, South China Agricultural University, Guangzhou, Guangdong, China</t>
  </si>
  <si>
    <t>How does financial literacy affect households’ financial fragility? The role of insurance awareness</t>
  </si>
  <si>
    <t>2-s2.0-85201494794</t>
  </si>
  <si>
    <t>Du, C.</t>
  </si>
  <si>
    <t>College of Economics, Northwest Normal University China, Lanzhou, Gansu, China</t>
  </si>
  <si>
    <t>The impact of digital economy on household private insurance participation</t>
  </si>
  <si>
    <t>Ouyang, Y.</t>
  </si>
  <si>
    <t>2-s2.0-85201275813</t>
  </si>
  <si>
    <t>Neto, J.</t>
  </si>
  <si>
    <t>Correlates of money attitudes among Portuguese people</t>
  </si>
  <si>
    <t>Neto, F.</t>
  </si>
  <si>
    <t>Department of Psychology, Universidade do Porto, Porto, Porto, Portugal</t>
  </si>
  <si>
    <t>Department of Leadership and Organisational Behaviour, Handelshøyskolen BI, Oslo, Oslo, Norway</t>
  </si>
  <si>
    <t>2-s2.0-85200539959</t>
  </si>
  <si>
    <t>Lang, N.D.</t>
  </si>
  <si>
    <t>Economics and Resources, Đại học Mở Thành phố Hồ Chí Minh, Ho Chi Minh City, Viet Nam</t>
  </si>
  <si>
    <t>An Untapped Instrument in the Fight Against Poverty: The Impacts of Financial Literacy on Poverty Worldwide</t>
  </si>
  <si>
    <t>Tran, H.M.</t>
  </si>
  <si>
    <t>Nguyen, G.T.</t>
  </si>
  <si>
    <t>Cornell SC Johnson College of Business, Ithaca, NY, United States</t>
  </si>
  <si>
    <t>2-s2.0-85199993219</t>
  </si>
  <si>
    <t>Munther, M.</t>
  </si>
  <si>
    <t>Unlocking sustainable project management: The role of project managers' competencies in resource bricolage from a stakeholder engagement perspective</t>
  </si>
  <si>
    <t>Khattak, M.S.</t>
  </si>
  <si>
    <t>Faculty of Business, School of Accounting and Finance, Hong Kong, Hong Kong</t>
  </si>
  <si>
    <t>Department of Business and Management Sciences, University of Lakki Marwat, Lakki Marwat, KPK, Pakistan</t>
  </si>
  <si>
    <t>2-s2.0-85199963734</t>
  </si>
  <si>
    <t>Duguleană, C.</t>
  </si>
  <si>
    <t>Department of Finance, Accounting and Economic Theory, Universitatea Transilvania din Brașov, Brasov, Brasov, Romania</t>
  </si>
  <si>
    <t>Financial performance and capital structure – an econometric approach for Romanian e-commerce companies during the COVID-19 pandemic</t>
  </si>
  <si>
    <t>Duguleana, L.</t>
  </si>
  <si>
    <t>Department of Management and Economic Informatics, Universitatea Transilvania din Brașov, Brasov, Brasov, Romania</t>
  </si>
  <si>
    <t>Deszke, K.-D.</t>
  </si>
  <si>
    <t>Public Administration Department, Universitatea Babeș-Bolyai, Cluj Napoca, Cluj, Romania</t>
  </si>
  <si>
    <t>2-s2.0-85199466310</t>
  </si>
  <si>
    <t>Wahyundaru, S.D.</t>
  </si>
  <si>
    <t>Universitas Islam Sultan Agung Semarang, Semarang, Central Java, Indonesia</t>
  </si>
  <si>
    <t>Linking the role of e-commerce and financial literacy on MSME's sustainability performance during the digital era</t>
  </si>
  <si>
    <t>Universitas Tanjungpura, Pontianak, West Kalimantan, Indonesia</t>
  </si>
  <si>
    <t>Wibowo, M.</t>
  </si>
  <si>
    <t>Ivada, E.</t>
  </si>
  <si>
    <t>Nurastuti, P.</t>
  </si>
  <si>
    <t>Pelita Bangsa University, Bekasi, West Java, Indonesia</t>
  </si>
  <si>
    <t>Sasongko, C.D.</t>
  </si>
  <si>
    <t>Universitas Diponegoro, Semarang, Central Java, Indonesia</t>
  </si>
  <si>
    <t>Choiri, M.M.</t>
  </si>
  <si>
    <t>Institut Agama Islam Negeri Ponorogo, Ponorogo, East Java, Indonesia</t>
  </si>
  <si>
    <t>Yuzaria, D.</t>
  </si>
  <si>
    <t>Department of Social Economics, Universitas Andalas, Padang, West Sumatra, Indonesia</t>
  </si>
  <si>
    <t>2-s2.0-85199435929</t>
  </si>
  <si>
    <t>E’leimat, D.</t>
  </si>
  <si>
    <t>Department of Finance and Banking, Al Al-Bayt University, Mafraq, Al-Mafraq, Jordan</t>
  </si>
  <si>
    <t>Exploring the shift: Factors shaping the adoption of electronic payment in Jordanian banking service</t>
  </si>
  <si>
    <t>Hayek, M.A.</t>
  </si>
  <si>
    <t>Department of Accounting, Al Al-Bayt University, Mafraq, Al-Mafraq, Jordan</t>
  </si>
  <si>
    <t>Saber, I.T.</t>
  </si>
  <si>
    <t>Department of Accounting, Al-Bayan University, Baghdad, Baghdad, Iraq</t>
  </si>
  <si>
    <t>Hamdan, M.N.</t>
  </si>
  <si>
    <t>Mohammad, A.A.S.</t>
  </si>
  <si>
    <t>INTI International University, Nilai, Negeri Sembilan, Malaysia</t>
  </si>
  <si>
    <t>Vasudevan, A.</t>
  </si>
  <si>
    <t>Marketing Department, University of Petra, Amman, Amman, Jordan</t>
  </si>
  <si>
    <t>2-s2.0-85199213207</t>
  </si>
  <si>
    <t>Do heuristics matter for financial literacy? The impact of better heuristics awareness to financial literacy</t>
  </si>
  <si>
    <t>2-s2.0-85198557382</t>
  </si>
  <si>
    <t>van Gameren, E.</t>
  </si>
  <si>
    <t>El Colegio de Mexico, A.C., Mexico, DF, Mexico</t>
  </si>
  <si>
    <t>Does use of formal and informal credit reduce poverty in rural Mexico?</t>
  </si>
  <si>
    <t>García-Mora, F.</t>
  </si>
  <si>
    <t>2-s2.0-85198287227</t>
  </si>
  <si>
    <t>Centre for Research on Economic Relations, Mid Sweden University, Sundsvall, Sundsvall, Sweden</t>
  </si>
  <si>
    <t>Financial technology and financial capability: Study of the European Union</t>
  </si>
  <si>
    <t>Öhman, P.</t>
  </si>
  <si>
    <t>UNICEF, New York, NY, United States</t>
  </si>
  <si>
    <t>2-s2.0-85198268246</t>
  </si>
  <si>
    <t>School of Liberal Arts, Macau University of Science and Technology, Taipa, Macao</t>
  </si>
  <si>
    <t>Financial literacy and investment returns: The moderating effect of education level</t>
  </si>
  <si>
    <t>2-s2.0-85197428225</t>
  </si>
  <si>
    <t>Oberrauch, L.</t>
  </si>
  <si>
    <t>Rheinland-Pfälzische Technische Universität Kaiserslautern-Landau, Kaiserslautern, Rheinland-Pfalz, Germany</t>
  </si>
  <si>
    <t>Financial Education or Incentivizing Learning-By-Doing? Evidence from an RCT with Undergraduate Students</t>
  </si>
  <si>
    <t>2-s2.0-85197229616</t>
  </si>
  <si>
    <t>Fletcher, M.</t>
  </si>
  <si>
    <t>University of the West of Scotland, School of Business &amp; Creative Industries, Paisley, Scotland, United Kingdom</t>
  </si>
  <si>
    <t>Sowing seeds: The impact of financial socialization on the financial understanding of young children and preschoolers</t>
  </si>
  <si>
    <t>Wright, R.</t>
  </si>
  <si>
    <t>Adam Smith Business School, Glasgow, Scotland, United Kingdom</t>
  </si>
  <si>
    <t>2-s2.0-85196974440</t>
  </si>
  <si>
    <t>Sajid, M.</t>
  </si>
  <si>
    <t>Government College University Faisalabad, Faisalabad, Pakistan</t>
  </si>
  <si>
    <t>Financial literacy, confidence and well-being: The mediating role of financial behavior</t>
  </si>
  <si>
    <t>Mushtaq, R.</t>
  </si>
  <si>
    <t>PSB Paris School of Business, Paris, Ile-de-France, France</t>
  </si>
  <si>
    <t>Murtaza, G.</t>
  </si>
  <si>
    <t>KEDGE Business School, Talence, Nouvelle-Aquitaine, France</t>
  </si>
  <si>
    <t>Yahiaoui, D.</t>
  </si>
  <si>
    <t>NEOMA Business School, Mont-Saint-Aignan, Normandie, France</t>
  </si>
  <si>
    <t>2-s2.0-85196614915</t>
  </si>
  <si>
    <t>Madhusoodanan, V.</t>
  </si>
  <si>
    <t>University of Miami Leonard M. Miller School of Medicine, Miami, FL, United States</t>
  </si>
  <si>
    <t>Financial and Business Literacy Among Urology Residents: Is this a Problem and How Can We Better Prepare Residents for their Careers?</t>
  </si>
  <si>
    <t>2-s2.0-85196482630</t>
  </si>
  <si>
    <t>Pandey, L.</t>
  </si>
  <si>
    <t>IMS Ghaziabad, Ghaziabad, UP, India</t>
  </si>
  <si>
    <t>“Investigating Financial Literacy’s Influence on Self-Help Group-Bank Linkage Programme with Special Reference to the Indian state of Uttarakhand”</t>
  </si>
  <si>
    <t>Rajeev, P.V.</t>
  </si>
  <si>
    <t>GNIOT Institute of Professional Studies, Greater Noida, India</t>
  </si>
  <si>
    <t>2-s2.0-85196303333</t>
  </si>
  <si>
    <t>Lawrence, E.R.</t>
  </si>
  <si>
    <t>Department of Finance, Florida International University, Miami, FL, United States</t>
  </si>
  <si>
    <t>Gender difference in overconfidence and household financial literacy</t>
  </si>
  <si>
    <t>Nguyen, T.D.</t>
  </si>
  <si>
    <t>Department of Finance and Supply Chain Management, Central Washington University, Ellensburg, WA, United States</t>
  </si>
  <si>
    <t>Wick, B.</t>
  </si>
  <si>
    <t>Washington and Lee University, Lexington, VA, United States</t>
  </si>
  <si>
    <t>2-s2.0-85195366946</t>
  </si>
  <si>
    <t>Zhao, M.</t>
  </si>
  <si>
    <t>College of Agricultural Economics and Management, Shanxi Agricultural University, Taiyuan, Shanxi, China</t>
  </si>
  <si>
    <t>Financial literacy among Chinese rural households and its impact on stock-market participation</t>
  </si>
  <si>
    <t>Dai, Y.</t>
  </si>
  <si>
    <t>College of Business, Western Carolina University, Cullowhee, NC, United States</t>
  </si>
  <si>
    <t>School of Economics, Liaoning University, Shenyang, Liaoning, China</t>
  </si>
  <si>
    <t>2-s2.0-85186393382</t>
  </si>
  <si>
    <t>Garyn-Tal, S.</t>
  </si>
  <si>
    <t>Department of Economics and Management, Max Stern Academic College of Emek Yezreel, Emek Yezreel, Israel</t>
  </si>
  <si>
    <t>Giving children pocket money to help them understand economic principles in personal budget management and reduce gender gaps in financial matters: Does it work?</t>
  </si>
  <si>
    <t>2-s2.0-85183443068</t>
  </si>
  <si>
    <t>Ananda, S.</t>
  </si>
  <si>
    <t>Research and Innovation Department, College of Banking and Financial Studies, Muscat, Oman</t>
  </si>
  <si>
    <t>Impact of financial literacy on savings behavior: the moderation role of risk aversion and financial confidence</t>
  </si>
  <si>
    <t>Kumar, R.P.</t>
  </si>
  <si>
    <t>Dalwai, T.</t>
  </si>
  <si>
    <t>2-s2.0-85178911803</t>
  </si>
  <si>
    <t>Muñoz-Céspedes, E.</t>
  </si>
  <si>
    <t>Departamento de Economía Aplicada I e Historia e Instituciones Económicas, Universidad Rey Juan Carlos, Madrid, Madrid, Spain</t>
  </si>
  <si>
    <t>Individual entrepreneurial behavior and financial literacy</t>
  </si>
  <si>
    <t>2-s2.0-85173082382</t>
  </si>
  <si>
    <t>Yeo, K.H.K.</t>
  </si>
  <si>
    <t>Faculty of Business, Swinburne University of Technology Sarawak Campus, Kuching, Sarawak, Malaysia</t>
  </si>
  <si>
    <t>Financial planning behaviour: a systematic literature review and new theory development</t>
  </si>
  <si>
    <t>Lim, W.M.</t>
  </si>
  <si>
    <t>Law and Entrepreneurship, Swinburne Business School, Hawthorn, VIC, Australia</t>
  </si>
  <si>
    <t>Yii, K.-J.</t>
  </si>
  <si>
    <t>2-s2.0-85168579431</t>
  </si>
  <si>
    <t>Bapat, D.</t>
  </si>
  <si>
    <t>Indian Institute of Management Raipur, Raipur, CG, India</t>
  </si>
  <si>
    <t>Experience in financial services: a bibliometric analysis and thematic content analysis</t>
  </si>
  <si>
    <t>Vashisht, D.</t>
  </si>
  <si>
    <t>Indian Institute of Management Sirmaur, Paonta Sahib, HP, India</t>
  </si>
  <si>
    <t>2-s2.0-85160031001</t>
  </si>
  <si>
    <t>Impact of financial behaviour on financial well-being: evidence among young adults in Malaysia</t>
  </si>
  <si>
    <t>Anthony, M.</t>
  </si>
  <si>
    <t>Southeast Asia One Health University Network (SEAOHUN) Secreteriat, Chiang Mai, Thailand</t>
  </si>
  <si>
    <t>2-s2.0-85207406627</t>
  </si>
  <si>
    <t>Harnida, M.</t>
  </si>
  <si>
    <t>Islamic University of Kalimantan, Banjarmasin, Indonesia</t>
  </si>
  <si>
    <t>Micro, Small, and Medium-Sized Enterprises (MSMEs) Sustainability: The Strategic Role of Digitalization, Financial Literacy, and Technological Infrastructure</t>
  </si>
  <si>
    <t>Faculty of Business and Communications, INTI International University, Nilai, Negeri Sembilan, Malaysia</t>
  </si>
  <si>
    <t>Mardah, S.</t>
  </si>
  <si>
    <t>Fajriyati, I.</t>
  </si>
  <si>
    <t>Wekerle International University, Budapest, Hungary</t>
  </si>
  <si>
    <t>Mayvita, P.A.</t>
  </si>
  <si>
    <t>Department of Public Administration, School of Business University of Jordan, Amman, Jordan</t>
  </si>
  <si>
    <t>2-s2.0-85205895417</t>
  </si>
  <si>
    <t>Hejazeen, R.</t>
  </si>
  <si>
    <t>Faculty of Business, Amman Arab University, Amman, Amman, Jordan</t>
  </si>
  <si>
    <t>The Impact of Electronic Banking Services Development on Financial Inclusion in Jordan</t>
  </si>
  <si>
    <t>Yamin, I.Y.</t>
  </si>
  <si>
    <t>2-s2.0-85205778010</t>
  </si>
  <si>
    <t>Pande, S.</t>
  </si>
  <si>
    <t>Department of Commerce, Integral University, Lucknow, UP, India</t>
  </si>
  <si>
    <t>EXPLORING TWO DECADES OF PERSONAL FINANCIAL PLANNING: A SYSTEMATIC LITERATURE REVIEW</t>
  </si>
  <si>
    <t>Mazhar, S.S.</t>
  </si>
  <si>
    <t>Department of Business Management, Integral University, Lucknow, UP, India</t>
  </si>
  <si>
    <t>Khan, F.S.</t>
  </si>
  <si>
    <t>School of Management and Business Studies, Jamia Hamdard, New Delhi, India</t>
  </si>
  <si>
    <t>Khan, B.A.</t>
  </si>
  <si>
    <t>Asian Business School, Noida, Delhi NCR, India</t>
  </si>
  <si>
    <t>2-s2.0-105011862358</t>
  </si>
  <si>
    <t>Rudenko, E.</t>
  </si>
  <si>
    <t>Department of Computer Science and System Analysis, Cherkasy State Technological University, Cherkasy, Cherkasy Oblast, Ukraine</t>
  </si>
  <si>
    <t>DEVELOPMENT OF AN INTELLIGENT MODEL FOR MANAGEMENT OF THE REQUIREMENTS OF MARKETING PROJECTS OF THE PHARMACEUTICAL INDUSTRY</t>
  </si>
  <si>
    <t>2-s2.0-85202946341</t>
  </si>
  <si>
    <t>Duffy, E.L.</t>
  </si>
  <si>
    <t>Disparate Patient Advocacy When Facing Unaffordable and Problematic Medical Bills</t>
  </si>
  <si>
    <t>Frasco, M.A.</t>
  </si>
  <si>
    <t>2-s2.0-85200584334</t>
  </si>
  <si>
    <t>Fayyad, M.</t>
  </si>
  <si>
    <t>College of Law, University of Sharjah, Sharjah, Sharjah, United Arab Emirates</t>
  </si>
  <si>
    <t>Challenges of achieving financial inclusion for individuals with visual impairments</t>
  </si>
  <si>
    <t>Al-Sinnawi, A.R.</t>
  </si>
  <si>
    <t>College of Law, Al-Quds University, Abu Dis, Palestine</t>
  </si>
  <si>
    <t>2-s2.0-85211824917</t>
  </si>
  <si>
    <t>Mohamed, M.A.</t>
  </si>
  <si>
    <t>Effects of financial literacy and attitude toward money on financial capability among SMEs in Malaysia</t>
  </si>
  <si>
    <t>Faizal, S.M.</t>
  </si>
  <si>
    <t>Putra Business School, Kuala Lumpur, Malaysia</t>
  </si>
  <si>
    <t>2-s2.0-85208598858</t>
  </si>
  <si>
    <t>Ratnawati, K.</t>
  </si>
  <si>
    <t>LEVERAGING FINANCIAL LITERACY INTO SUSTAINABLE BUSINESS PERFORMANCE: A MEDIATED-MODERATED MODEL</t>
  </si>
  <si>
    <t>Koval, V.</t>
  </si>
  <si>
    <t>Department of Business and Tourism Management, Izmail State University of Humanities, Izmail, Odeska Oblast, Ukraine</t>
  </si>
  <si>
    <t>Arsawan, I.W.E.</t>
  </si>
  <si>
    <t>Politeknik Negeri Bali, Tuban, Indonesia</t>
  </si>
  <si>
    <t>Kazancoglu, Y.</t>
  </si>
  <si>
    <t>Department of Logistics Management, Yaşar Üniversitesi, Izmir, Izmir, Turkey</t>
  </si>
  <si>
    <t>Lomachynska, I.</t>
  </si>
  <si>
    <t>Department of Economics and Entrepreneurship, Odesa I.I. Mechnikov National University, Odesa, Odeska Oblast, Ukraine</t>
  </si>
  <si>
    <t>Skyba, H.</t>
  </si>
  <si>
    <t>Interregional Academy of Personnel Management, Kyiv, Ukraine</t>
  </si>
  <si>
    <t>2-s2.0-85209482391</t>
  </si>
  <si>
    <t>Aloumi, D.</t>
  </si>
  <si>
    <t>Factors influencing consumer interactions with FinTech services</t>
  </si>
  <si>
    <t>2-s2.0-85207592154</t>
  </si>
  <si>
    <t>Chummun, B.Z.</t>
  </si>
  <si>
    <t>Can artificial intelligence promote financial literacy in higher education? A case in the modern world</t>
  </si>
  <si>
    <t>2-s2.0-85204280208</t>
  </si>
  <si>
    <t>Said, M.</t>
  </si>
  <si>
    <t>Digital innovation in indonesian sharia banks: Strengthening and developing MSMEs for global expansion</t>
  </si>
  <si>
    <t>Muhammadun, M.</t>
  </si>
  <si>
    <t>Institut Agama Islam Negeri Parepare, Parepare, South Sulawesi, Indonesia</t>
  </si>
  <si>
    <t>2-s2.0-85200210451</t>
  </si>
  <si>
    <t>School of Finance, Zhejiang University of Finance and Economics, Hangzhou, China</t>
  </si>
  <si>
    <t>Digital financial inclusion and household financial vulnerability: An empirical analysis of rural and urban disparities in China</t>
  </si>
  <si>
    <t>2-s2.0-85199171785</t>
  </si>
  <si>
    <t>Al Shami, S.A.</t>
  </si>
  <si>
    <t>Universiti Teknikal Malaysia Melaka, Malacca, Malacca, Malaysia</t>
  </si>
  <si>
    <t>Financial and digital financial literacy through social media use towards financial inclusion among batik small enterprises in Indonesia</t>
  </si>
  <si>
    <t>Damayanti, R.</t>
  </si>
  <si>
    <t>Islam Batik University, Surakarta, Indonesia</t>
  </si>
  <si>
    <t>Adil, H.</t>
  </si>
  <si>
    <t>Farhi, F.</t>
  </si>
  <si>
    <t>Al Ain University, Al Ain, Abu Dhabi, United Arab Emirates</t>
  </si>
  <si>
    <t>Al Mamun, A.</t>
  </si>
  <si>
    <t>2-s2.0-85207035100</t>
  </si>
  <si>
    <t>Does financial knowledge decline with age? An analysis of small enterprise managers in Spain</t>
  </si>
  <si>
    <t>Universidade do Porto, Porto, Porto, Portugal</t>
  </si>
  <si>
    <t>2-s2.0-85206986983</t>
  </si>
  <si>
    <t>Loreño, D.T.</t>
  </si>
  <si>
    <t>Western Philippines University, Aborlan, Palawan, Philippines</t>
  </si>
  <si>
    <t>Fintech revolutionizes financial inclusion in the evolving Philippine landscape</t>
  </si>
  <si>
    <t>2-s2.0-85204552947</t>
  </si>
  <si>
    <t>Digital financial literacy and its impact on financial behaviors: A systematic review</t>
  </si>
  <si>
    <t>2-s2.0-85204545036</t>
  </si>
  <si>
    <t>The path to resilience: Exploring household financial vulnerability</t>
  </si>
  <si>
    <t>2-s2.0-85204534773</t>
  </si>
  <si>
    <t>CQUniversity Australia, Rockhampton, QLD, Australia</t>
  </si>
  <si>
    <t>Contemporary research and practices for promoting financial literacy and sustainability</t>
  </si>
  <si>
    <t>2-s2.0-85204521168</t>
  </si>
  <si>
    <t>Patil, A.</t>
  </si>
  <si>
    <t>An in-depth investigation into financial literacy levels in Indian households</t>
  </si>
  <si>
    <t>2-s2.0-85204518127</t>
  </si>
  <si>
    <t>Herath, S.K.</t>
  </si>
  <si>
    <t>Accounting for sustainability: The measurements and financial reporting disclosure</t>
  </si>
  <si>
    <t>Herath, L.M.</t>
  </si>
  <si>
    <t>New York University, New York, NY, United States</t>
  </si>
  <si>
    <t>2-s2.0-85200658654</t>
  </si>
  <si>
    <t>Khan, A.N.</t>
  </si>
  <si>
    <t>University of Southern Punjab Multan, Multan, Punjab, Pakistan</t>
  </si>
  <si>
    <t>Board diversity and working capital management strategies: evidence from energy sector of Pakistan</t>
  </si>
  <si>
    <t>2-s2.0-85203486011</t>
  </si>
  <si>
    <t>Vaiappuri, S.K.N.</t>
  </si>
  <si>
    <t>Financial literacy among women agrientrepreneurs</t>
  </si>
  <si>
    <t>2-s2.0-85204957950</t>
  </si>
  <si>
    <t>Elrayah, M.</t>
  </si>
  <si>
    <t>Department of Management, King Faisal University, Al-Ahsa, Ash Sharqiyah, Saudi Arabia</t>
  </si>
  <si>
    <t>EDUCATION AND PEDAGOGY FINANCIAL EDUCATION, FINANCIAL ADVICE, FINANCIAL ATTITUDE AND FINANCIAL LITERACY IMPACT ON UNIVERSITY STUDENT’S FINANCIAL BEHAVIOUR THROUGH FINANCIAL CAPABILITIES</t>
  </si>
  <si>
    <t>Tufail, B.</t>
  </si>
  <si>
    <t>Iqra University, Karachi, Pakistan</t>
  </si>
  <si>
    <t>2-s2.0-85196116345</t>
  </si>
  <si>
    <t>Rahayu, R.</t>
  </si>
  <si>
    <t>Department of Accounting, Universitas Andalas, Padang, West Sumatra, Indonesia</t>
  </si>
  <si>
    <t>Examining the role of family and social factors on Islamic financial literacy: evidence from Indonesia</t>
  </si>
  <si>
    <t>2-s2.0-85195562002</t>
  </si>
  <si>
    <t>Does Islamic financial literacy and motives influence the holdings of Islamic financial products? A study on bank customers in Klang Valley, Malaysia</t>
  </si>
  <si>
    <t>2-s2.0-85195042357</t>
  </si>
  <si>
    <t>The role of financial literacy in consumer financial fraud exposure (via email) and victimisation: evidence from Spain</t>
  </si>
  <si>
    <t>2-s2.0-85176277221</t>
  </si>
  <si>
    <t>Fernández-Gutiérrez, M.</t>
  </si>
  <si>
    <t>Department of Economics, Universidad de Cantabria, Santander, Cantabria, Spain</t>
  </si>
  <si>
    <t>“One size doesn't fit all”. Bank switching decisions and customer vulnerability in Europe</t>
  </si>
  <si>
    <t>Ashton, J.</t>
  </si>
  <si>
    <t>167</t>
  </si>
  <si>
    <t>University of York, York, North Yorkshire, United Kingdom</t>
  </si>
  <si>
    <t>2-s2.0-85171978930</t>
  </si>
  <si>
    <t>Financial capability and financial anxiety: comparison before and during the COVID-19 pandemic</t>
  </si>
  <si>
    <t>2-s2.0-85168697112</t>
  </si>
  <si>
    <t>Sakas, D.P.</t>
  </si>
  <si>
    <t>Department of Agribusiness and Supply Chain Management, Agricultural University of Athens, Athens, Attica, Greece</t>
  </si>
  <si>
    <t>What is the connection between Fintechs’ video marketing and their vulnerable customers’ brand engagement during crises?</t>
  </si>
  <si>
    <t>2-s2.0-85203054829</t>
  </si>
  <si>
    <t>Faculty of Economics and Business, Bali, Indonesia</t>
  </si>
  <si>
    <t>Examining the Roles of Educational, Social and Psychological Factors in Financial Literacy: A Mediation Analysis</t>
  </si>
  <si>
    <t>Amirusholihin</t>
  </si>
  <si>
    <t>2-s2.0-85207009159</t>
  </si>
  <si>
    <t>Saelee, R.</t>
  </si>
  <si>
    <t>College of Digital Innovation Technology, Rangsit University, Pathum Thani, Thailand</t>
  </si>
  <si>
    <t>The Impact of Social Media and Emotional Intelligence on Investment Decision: A Fuzzy Set Delphi Study Among Investors in Thailand’s Stock Market</t>
  </si>
  <si>
    <t>2-s2.0-85204312648</t>
  </si>
  <si>
    <t>Kundid Novokmet, A.K.</t>
  </si>
  <si>
    <t>Financial Outcomes of the Locus of Control: PLS-SEM Evidence from Croatia</t>
  </si>
  <si>
    <t>2-s2.0-85203460263</t>
  </si>
  <si>
    <t>Agumba, H.</t>
  </si>
  <si>
    <t>University of Johannesburg, Johannesburg, Gauteng, South Africa</t>
  </si>
  <si>
    <t>Economic and Management Sciences Teachers’ Experiences of Teaching Financial Literacy: Implications for Teacher Training</t>
  </si>
  <si>
    <t>2-s2.0-85203283543</t>
  </si>
  <si>
    <t>Pabba, A.S.A.I.</t>
  </si>
  <si>
    <t>ICAR - National Dairy Research Institute, Karnal, HR, India</t>
  </si>
  <si>
    <t>Evolving strategies for improving the performance of farmer producer companies through field studies</t>
  </si>
  <si>
    <t>2-s2.0-85202609527</t>
  </si>
  <si>
    <t>Alemán Ramos, P.</t>
  </si>
  <si>
    <t>Department of Psychology, Universidad de Las Palmas de Gran Canaria, Las Palmas de Gran Canaria, Canary Islands, Spain</t>
  </si>
  <si>
    <t>The Transition to Adulthood from the Perspective of Former Foster Youth: A Socio-Educational Approach</t>
  </si>
  <si>
    <t>Morales Almeida, P.</t>
  </si>
  <si>
    <t>Social Educator, Universidad de Las Palmas de Gran Canaria, Las Palmas de Gran Canaria, Canary Islands, Spain</t>
  </si>
  <si>
    <t>2-s2.0-85202592627</t>
  </si>
  <si>
    <t>Digital Financial Capability and Entrepreneurship in China: A Digital Economy Perspective</t>
  </si>
  <si>
    <t>2-s2.0-85202565826</t>
  </si>
  <si>
    <t>Division of Consumer Science, Purdue University, West Lafayette, IN, United States</t>
  </si>
  <si>
    <t>Ownership of Cash Value Life Insurance among Rural Households: Utilization of Machine Learning Algorithms to Find Predictors</t>
  </si>
  <si>
    <t>Kwak, E.J.</t>
  </si>
  <si>
    <t>University of Wisconsin-Green Bay, Green Bay, WI, United States</t>
  </si>
  <si>
    <t>Department of Financial Planning, College of Family &amp; Consumer Sciences, Athens, GA, United States</t>
  </si>
  <si>
    <t>2-s2.0-85202509941</t>
  </si>
  <si>
    <t>Adedoyin, A.I.</t>
  </si>
  <si>
    <t>Department of Economics, Bowen University, Iwo, Osun, Nigeria</t>
  </si>
  <si>
    <t>Analysing Rational Bubbles in African Stock Markets: Evidence from Econophysics Frequency Domain Estimates and DCC MGARCH Model</t>
  </si>
  <si>
    <t>Oseni, E.</t>
  </si>
  <si>
    <t>Department of Finance, University of Lagos, Lagos, Lagos, Nigeria</t>
  </si>
  <si>
    <t>Ahmed, A.</t>
  </si>
  <si>
    <t>Amity University Dubai, Dubai, United Arab Emirates</t>
  </si>
  <si>
    <t>Riyadh, H.A.</t>
  </si>
  <si>
    <t>Department of Accounting, Telkom University, Bandung, West Java, Indonesia</t>
  </si>
  <si>
    <t>Abaver, D.T.</t>
  </si>
  <si>
    <t>Department of Pathology and Laboratory Medicine, Walter Sisulu University, Eastern Cape, South Africa</t>
  </si>
  <si>
    <t>2-s2.0-85202496629</t>
  </si>
  <si>
    <t>Math Calculation and Financial Literacy: The Incidence of Geometric Progressions in the Calculation of Financial Interest</t>
  </si>
  <si>
    <t>2-s2.0-85202456494</t>
  </si>
  <si>
    <t>Vijayagopal, P.</t>
  </si>
  <si>
    <t>Regulations and Fintech: A Comparative Study of the Developed and Developing Countries</t>
  </si>
  <si>
    <t>2-s2.0-85202344187</t>
  </si>
  <si>
    <t>Yu, C.</t>
  </si>
  <si>
    <t>School of Cyber Science and Engineering, Southeast University, Nanjing, Jiangsu, China</t>
  </si>
  <si>
    <t>Dynamic Evolution Model of Internet Financial Public Opinion</t>
  </si>
  <si>
    <t>He, J.</t>
  </si>
  <si>
    <t>Ma, Q.</t>
  </si>
  <si>
    <t>2-s2.0-85200677895</t>
  </si>
  <si>
    <t>Financial Literacy and Financial Planning: Identifying the Extent of Association and Crucial Research Aspects Using Systematic Review and Bibliometric Analysis</t>
  </si>
  <si>
    <t>2-s2.0-85200527305</t>
  </si>
  <si>
    <t>Conner, A.</t>
  </si>
  <si>
    <t>The University of Tennessee Health Science Center College of Medicine, Memphis, TN, United States</t>
  </si>
  <si>
    <t>The Unforeseen Costs of Medical Education</t>
  </si>
  <si>
    <t>Rong, J.</t>
  </si>
  <si>
    <t>University of Tennessee Health Science Center, Memphis, TN, United States</t>
  </si>
  <si>
    <t>2-s2.0-85198558870</t>
  </si>
  <si>
    <t>Preferences for ethical intermediaries and sustainable investment decisions in micro-firms: The role of financial literacy and digital financial capability</t>
  </si>
  <si>
    <t>2-s2.0-85198316075</t>
  </si>
  <si>
    <t>De La Rosa, W.</t>
  </si>
  <si>
    <t>Unveiling the adverse effects of artificial intelligence on financial decisions via the AI-IMPACT model</t>
  </si>
  <si>
    <t>Bechler, C.J.</t>
  </si>
  <si>
    <t>College of Business, Mendoza College of Business, Notre Dame, IN, United States</t>
  </si>
  <si>
    <t>2-s2.0-85198238948</t>
  </si>
  <si>
    <t>Financial literacy and the household participation in commercial insurance: Evidence from China</t>
  </si>
  <si>
    <t>School of Finance, Renmin University of China, Beijing, China</t>
  </si>
  <si>
    <t>Wang, T.</t>
  </si>
  <si>
    <t>Institution Chinese Academy of Financial Inclusion (CAFI), Beijing, China</t>
  </si>
  <si>
    <t>2-s2.0-85195485622</t>
  </si>
  <si>
    <t>Chung, S.</t>
  </si>
  <si>
    <t>The University of Sydney Business School, Sydney, NSW, Australia</t>
  </si>
  <si>
    <t>The impact of mortgage broker use on borrower confusion and preferences</t>
  </si>
  <si>
    <t>Agnew, J.</t>
  </si>
  <si>
    <t>Raymond A. Mason School of Business, Williamsburg, VA, United States</t>
  </si>
  <si>
    <t>Eckert, C.</t>
  </si>
  <si>
    <t>EBS Universität für Wirtschaft und Recht, Oestrich-Winkel, Hessen, Germany</t>
  </si>
  <si>
    <t>UTS Business School, Sydney, NSW, Australia</t>
  </si>
  <si>
    <t>2-s2.0-85195050562</t>
  </si>
  <si>
    <t>Yan, J.</t>
  </si>
  <si>
    <t>CEO cultural and financial backgrounds and corporate innovation</t>
  </si>
  <si>
    <t>Gu, X.</t>
  </si>
  <si>
    <t>School of Management, Northwest Minzu University, Lanzhou, Gansu, China</t>
  </si>
  <si>
    <t>Xie, Z.</t>
  </si>
  <si>
    <t>Chengdu Soft Innovation Intelligence Association, Chengdu, China</t>
  </si>
  <si>
    <t>2-s2.0-85194110103</t>
  </si>
  <si>
    <t>Turna Cebeci, G.</t>
  </si>
  <si>
    <t>Fenerbahçe University, Istanbul, Turkey</t>
  </si>
  <si>
    <t>Intergenerational transmission of financial biases</t>
  </si>
  <si>
    <t>2-s2.0-85191866169</t>
  </si>
  <si>
    <t>Aman, H.</t>
  </si>
  <si>
    <t>Kwansei Gakuin University, Nishinomiya, Hyogo, Japan</t>
  </si>
  <si>
    <t>Do financial ethics matter in risky asset investment of households? Evidence from Japan</t>
  </si>
  <si>
    <t>Motonishi, T.</t>
  </si>
  <si>
    <t>Kansai University, Suita, Osaka, Japan</t>
  </si>
  <si>
    <t>Yamane, C.</t>
  </si>
  <si>
    <t>Hiroshima University of Economics, Hiroshima, Hiroshima, Japan</t>
  </si>
  <si>
    <t>2-s2.0-85182823301</t>
  </si>
  <si>
    <t>Sirohi, N.</t>
  </si>
  <si>
    <t>Indian Institute of Corporate Affairs, ManesarGurugram, India</t>
  </si>
  <si>
    <t>Vulnerability of individuals to economic crime and the role of financial literacy in its prevention: Evidence from India</t>
  </si>
  <si>
    <t>Misra, G.</t>
  </si>
  <si>
    <t>IEPFA Research Chair Secretariat, Indian Institute of Corporate Affairs, ManesarGurugram, India</t>
  </si>
  <si>
    <t>2-s2.0-105001460368</t>
  </si>
  <si>
    <t>Simone, R.</t>
  </si>
  <si>
    <t>Università degli Studi di Napoli Federico II, Naples, NA, Italy</t>
  </si>
  <si>
    <t>On the effect of pension expectations and financial literacy on pension planning: A preliminary investigation for the Italian population</t>
  </si>
  <si>
    <t>2-s2.0-85201624899</t>
  </si>
  <si>
    <t>Sarigül, H.</t>
  </si>
  <si>
    <t>İstanbul Esenyurt Üniversitesi, Istanbul, Turkey</t>
  </si>
  <si>
    <t>Financial Literacy Gender Gap: A Meta-Analysis; Finansal Okuryazarlıkta Cinsiyet Eşitsizliği: Bir Meta Analiz Çalışması</t>
  </si>
  <si>
    <t>2-s2.0-85198913395</t>
  </si>
  <si>
    <t>School of Economics, Chongqing Technology and Business University, Chongqing, China</t>
  </si>
  <si>
    <t>Digital technology access, labor market behavior, and income inequality in rural China</t>
  </si>
  <si>
    <t>School of Economics, Nankai University, Tianjin, China</t>
  </si>
  <si>
    <t>2-s2.0-85198162380</t>
  </si>
  <si>
    <t>Susan, E.B.</t>
  </si>
  <si>
    <t>College of Management, Shenzhen University, Shenzhen, Guangdong, China</t>
  </si>
  <si>
    <t>Examining the nexus between governance and financial inclusion in the Nordic-Baltic region: Bank stability as a moderator</t>
  </si>
  <si>
    <t>Matilda, A.B.</t>
  </si>
  <si>
    <t>Department of Economics and Management, University of Buea, Buea, South-West Region, Cameroon</t>
  </si>
  <si>
    <t>Natu, M.M.</t>
  </si>
  <si>
    <t>Department of Sociology and Anthropology, University of Buea, Buea, South-West Region, Cameroon</t>
  </si>
  <si>
    <t>2-s2.0-85198144725</t>
  </si>
  <si>
    <t>School of Economics and Management, Liaoning University of Technology, Jinzhou, Liaoning, China</t>
  </si>
  <si>
    <t>Investor characteristics, intention toward socially responsible investment (SRI), and SRI behavior in Chinese stock market: The moderating role of risk propensity</t>
  </si>
  <si>
    <t>Huang, C.-H.</t>
  </si>
  <si>
    <t>SolBridge International School of Business, Daejeon, South Korea</t>
  </si>
  <si>
    <t>2-s2.0-85186209170</t>
  </si>
  <si>
    <t>Blanco-Jiménez, M.</t>
  </si>
  <si>
    <t>Facultad de Contaduría Pública y Administración, Universidad Autónoma de Nuevo León, San Nicolas de los Garza, NLE, Mexico</t>
  </si>
  <si>
    <t>Social entrepreneurship in young students promoted by Latin American universities</t>
  </si>
  <si>
    <t>Vásquez-Treviño, D.M.</t>
  </si>
  <si>
    <t>Carrera de Administración de Empresas, Universidad Católica de Cuenca, Cuenca, Azuay, Ecuador</t>
  </si>
  <si>
    <t>2-s2.0-85202781328</t>
  </si>
  <si>
    <t>Atiku, S.O.</t>
  </si>
  <si>
    <t>Sustainable development in industry and society 5.0: Governance, management, and financial implications</t>
  </si>
  <si>
    <t>Jeremiah, A.</t>
  </si>
  <si>
    <t>Semente, E.</t>
  </si>
  <si>
    <t>University Mining and Technology, Ghana</t>
  </si>
  <si>
    <t>2-s2.0-85198901174</t>
  </si>
  <si>
    <t>School of Management and Economics of UESTC, Chengdu, Sichuan, China</t>
  </si>
  <si>
    <t>Digital literacy and household financial asset allocation; 数字素养与家庭金融资产配置</t>
  </si>
  <si>
    <t>2-s2.0-85200673014</t>
  </si>
  <si>
    <t>Jackson, L.A.</t>
  </si>
  <si>
    <t>Florida State University, Tallahassee, FL, United States</t>
  </si>
  <si>
    <t>Campus Support Program Service Use by Students Who Experienced Foster Care, Relative Care, or Homelessness</t>
  </si>
  <si>
    <t>Schelbe, L.</t>
  </si>
  <si>
    <t>University of Illinois at Chicago, Chicago, IL, United States</t>
  </si>
  <si>
    <t>Geiger, J.M.</t>
  </si>
  <si>
    <t>University of Central Florida, Orlando, FL, United States</t>
  </si>
  <si>
    <t>2-s2.0-85200022263</t>
  </si>
  <si>
    <t>Nagarajan, S.</t>
  </si>
  <si>
    <t>University of Delhi, New Delhi, India</t>
  </si>
  <si>
    <t>Life insurance industry in India: The inside story</t>
  </si>
  <si>
    <t>2-s2.0-85200018373</t>
  </si>
  <si>
    <t>Vasishta, P.</t>
  </si>
  <si>
    <t>Punjab Engineering College, India</t>
  </si>
  <si>
    <t>Social predictors of money management behaviour among emerging adults</t>
  </si>
  <si>
    <t>2-s2.0-85200901553</t>
  </si>
  <si>
    <t>Xin, Z.</t>
  </si>
  <si>
    <t>Department of Psychology, Renmin University of China, Beijing, China</t>
  </si>
  <si>
    <t>The relationship between financial literacy and financial well-being: Insights from the triarchic theory</t>
  </si>
  <si>
    <t>2-s2.0-85159647498</t>
  </si>
  <si>
    <t>Muchemwa, M.</t>
  </si>
  <si>
    <t>Demography and Population Studies Programme, University of the Witwatersrand, Johannesburg, Johannesburg, Gauteng, South Africa</t>
  </si>
  <si>
    <t>Investigating the self-employed: the South African perspective</t>
  </si>
  <si>
    <t>2-s2.0-85191778121</t>
  </si>
  <si>
    <t>Creating financial inclusion in “Belt and Road” countries in Europe, Asia and Africa: regulation, technology and financial literacy</t>
  </si>
  <si>
    <t>2-s2.0-85200526757</t>
  </si>
  <si>
    <t>Financial literacy and digital literacy: Intertwined issues of increasing importance</t>
  </si>
  <si>
    <t>2-s2.0-85201136542</t>
  </si>
  <si>
    <t>Perrin, D.</t>
  </si>
  <si>
    <t>ZHAW Zurich University of Applied Sciences, Winterthur, ZH, Switzerland</t>
  </si>
  <si>
    <t>Public storytelling in finance: The societal practice of having narratives emerge</t>
  </si>
  <si>
    <t>2-s2.0-85199825517</t>
  </si>
  <si>
    <t>Institute of Management Study, Maulana Abul Kalam Azad University of Technology, West Bengal, Haringhata, WB, India</t>
  </si>
  <si>
    <t>The determinants of customer's adoption of e-services of the banking sector in the age of tech 4.0</t>
  </si>
  <si>
    <t>2-s2.0-85196627751</t>
  </si>
  <si>
    <t>Khan, M.S.</t>
  </si>
  <si>
    <t>College of Economics and Business Administration, University of Technology and Applied Sciences Salalah, Salalah, Dhofar, Oman</t>
  </si>
  <si>
    <t>Do we really need financial literacy to access the behavioral dynamics of generation Z? A case of Oman</t>
  </si>
  <si>
    <t>Azad, I.</t>
  </si>
  <si>
    <t>Faculty Department of Business Administration, Aligarh, India</t>
  </si>
  <si>
    <t>2-s2.0-85196483058</t>
  </si>
  <si>
    <t>Abu Assab, M.</t>
  </si>
  <si>
    <t>Department of Clinical Pharmacy, Zarqa University, Zarqa, Zarqa, Jordan</t>
  </si>
  <si>
    <t>Assessing pharmacists' awareness of financial indicators in community pharmacy management: A cross-sectional study</t>
  </si>
  <si>
    <t>Hasan, H.E.</t>
  </si>
  <si>
    <t>Department of Pharmaceutical Chemistry, Mutah University, Karak, Karak, Jordan</t>
  </si>
  <si>
    <t>Alhamad, H.</t>
  </si>
  <si>
    <t>Biopharmaceutics and Clinical Pharmacy Department, Al-Ahliyya Amman University, Amman, Jordan</t>
  </si>
  <si>
    <t>2-s2.0-85200597639</t>
  </si>
  <si>
    <t>Ding, W.</t>
  </si>
  <si>
    <t>JPMorgan Chase &amp; Co., Palo Alto, CA, United States</t>
  </si>
  <si>
    <t>JPEC: A Novel Graph Neural Network for Competitor Retrieval in Financial Knowledge Graphs</t>
  </si>
  <si>
    <t>Cherukumalli, M.</t>
  </si>
  <si>
    <t>JPMorgan Chase &amp; Co., Jersey City, NJ, United States</t>
  </si>
  <si>
    <t>2-s2.0-85198910233</t>
  </si>
  <si>
    <t>Adewumi, S.A.</t>
  </si>
  <si>
    <t>University of Zululand, Ulundi, KwaZulu-Natal, South Africa</t>
  </si>
  <si>
    <t>Level of Financial Literacy Skills and Managerial Decision Implication among University Managers</t>
  </si>
  <si>
    <t>2-s2.0-85193977254</t>
  </si>
  <si>
    <t>Mandal, S.</t>
  </si>
  <si>
    <t>Modelling enablers of business continuity for casual dining restaurants in post-COVID-19 era: an ISM and MICMAC perspective</t>
  </si>
  <si>
    <t>Dubey, R.K.</t>
  </si>
  <si>
    <t>Department of Accounting and Finance, Xavier Institute of Management, Harirajpur, OR, India</t>
  </si>
  <si>
    <t>Basu, B.</t>
  </si>
  <si>
    <t>Department of Information Systems, Xavier Institute of Management, Harirajpur, OR, India</t>
  </si>
  <si>
    <t>Raman, R.</t>
  </si>
  <si>
    <t>2-s2.0-85192844587</t>
  </si>
  <si>
    <t>Department of Business and Management Sciences, University of Lakki Marwat, Lakki Marwat, Pakistan</t>
  </si>
  <si>
    <t>The role of managerial competencies in managing resources for sustainable development strategy in SMEs</t>
  </si>
  <si>
    <t>Department of Business and Management Sciences, University of Lakki Marwat, Laaki Marwat, Pakistan</t>
  </si>
  <si>
    <t>2-s2.0-85201819617</t>
  </si>
  <si>
    <t>Fronda, J.G.</t>
  </si>
  <si>
    <t>Empowering Nueva Ecija’s Farmers through Microfinancing: A Blueprint for Enhancing Financial Literacy and Agricultural Resilience</t>
  </si>
  <si>
    <t>2-s2.0-85199667446</t>
  </si>
  <si>
    <t>Basar, S.A.</t>
  </si>
  <si>
    <t>Faculty of Business and Accountancy, Universiti Selangor, Shah Alam, Selangor, Malaysia</t>
  </si>
  <si>
    <t>I-FinTech Adoption Mediation on the Financial Literacy Elements and Sustainable Entrepreneurship among Bumiputera MSMEs in Malaysia</t>
  </si>
  <si>
    <t>Ibrahim, N.A.</t>
  </si>
  <si>
    <t>2-s2.0-85199140509</t>
  </si>
  <si>
    <t>Munodawafa, T.</t>
  </si>
  <si>
    <t>Assuring the Sustainability and Growth of Small and Medium-sized Manufacturing Enterprises in Botswana: An Exploratory Study</t>
  </si>
  <si>
    <t>Naude, M.</t>
  </si>
  <si>
    <t>Graduate School of Business and Leadership, University of KwaZulu-Natal, Durban, KwaZulu-Natal, South Africa</t>
  </si>
  <si>
    <t>2-s2.0-85199005944</t>
  </si>
  <si>
    <t>Beyond Intuition: The Role of Financial Knowledge in Navigating Investments in Emerging Markets</t>
  </si>
  <si>
    <t>2-s2.0-85198912603</t>
  </si>
  <si>
    <t>Chabaefe, N.N.</t>
  </si>
  <si>
    <t>University of Zambia, Lusaka, Zambia</t>
  </si>
  <si>
    <t>Zambia</t>
  </si>
  <si>
    <t>Financial Literacy, Financial Education and Financial Experience: Conceptual Framework</t>
  </si>
  <si>
    <t>Qutieshat, A.</t>
  </si>
  <si>
    <t>ODC, Oman</t>
  </si>
  <si>
    <t>2-s2.0-85198083221</t>
  </si>
  <si>
    <t>Petrosyan, H.</t>
  </si>
  <si>
    <t>National University of Architecture and Construction of Armenia, Yerevan, Armenia</t>
  </si>
  <si>
    <t>The creation of quasigeoid model by local method in the territory of the Republic of Armenia</t>
  </si>
  <si>
    <t>2-s2.0-85182428256</t>
  </si>
  <si>
    <t>Examining the association between robo-advisory and perceived financial satisfaction</t>
  </si>
  <si>
    <t>2-s2.0-85182236177</t>
  </si>
  <si>
    <t>Sebastião, H.</t>
  </si>
  <si>
    <t>Financial literacy bias: a comparison between students and nonstudents</t>
  </si>
  <si>
    <t>2-s2.0-85176932288</t>
  </si>
  <si>
    <t>Department of Accounting, Angelo State University, San Angelo, TX, United States</t>
  </si>
  <si>
    <t>Risk preference, payday loans and other alternative financial services</t>
  </si>
  <si>
    <t>2-s2.0-85209935777</t>
  </si>
  <si>
    <t>Sendhil, R.</t>
  </si>
  <si>
    <t>Pondicherry University, Puducherry, PY, India</t>
  </si>
  <si>
    <t>Determinants of Marketing Channel for Tomato, Onion, and Potato (TOP) Producers in India: Evidence from the Large-Scale Household Survey</t>
  </si>
  <si>
    <t>Kanwal, V.</t>
  </si>
  <si>
    <t>Punjab Agricultural University, Ludhiana, PB, India</t>
  </si>
  <si>
    <t>2-s2.0-85207515503</t>
  </si>
  <si>
    <t>Agnes Pravina, X.A.</t>
  </si>
  <si>
    <t>Faculty of Management Studies, Noorul Islam University, Kanyakumari, TN, India</t>
  </si>
  <si>
    <t>Financial Inclusiveness and Literacy Awareness of Fisherfolk in Kanyakumari District: An Empirical Study</t>
  </si>
  <si>
    <t>Radhika, R.</t>
  </si>
  <si>
    <t>Department of Mechanical Engineering, Noorul Islam University, Kanyakumari, TN, India</t>
  </si>
  <si>
    <t>2-s2.0-85206545184</t>
  </si>
  <si>
    <t>Larionov, A.V.</t>
  </si>
  <si>
    <t>Center for Demographical Studies, Vishnevsky Institute of Demography, Russian Federation</t>
  </si>
  <si>
    <t>CREDIT BEHAVIOR OF RUSSIAN CITIZENS DURING THE COVID-19 PANDEMIC; КРЕДИТНОЕ ПОВЕДЕНИЕ ГРАЖДАН РОССИИ В ПЕРИОД ПАНДЕМИИ COVID-19</t>
  </si>
  <si>
    <t>2-s2.0-85205305810</t>
  </si>
  <si>
    <t>Xu, G.</t>
  </si>
  <si>
    <t>Shandong University of Finance and Economics, Jinan, Shandong, China</t>
  </si>
  <si>
    <t>Digital Financial Literacy and Rural Income Inequality</t>
  </si>
  <si>
    <t>2-s2.0-85204384871</t>
  </si>
  <si>
    <t>Belyaev, D.A.</t>
  </si>
  <si>
    <t>Department of Philosophy, Lipetsk State Pedagogical University, Lipetsk, Lipetsk Oblast, Russian Federation</t>
  </si>
  <si>
    <t>Digital game-based learning: economic principles and systems in the context of multimodal mediarhetoric of videogame cybertexts; Digital Game-Based Learning: экономические принципы и системы в контексте мультимодальной медиариторики видеоигровых кибертекстов</t>
  </si>
  <si>
    <t>2-s2.0-85203703432</t>
  </si>
  <si>
    <t>Hermansyah, A.K.</t>
  </si>
  <si>
    <t>Universitas Musamus Merauke, Merauke, Papua, Indonesia</t>
  </si>
  <si>
    <t>Implementation of financial literacy in elementary school: Study in Indonesia</t>
  </si>
  <si>
    <t>Wangid, M.N.</t>
  </si>
  <si>
    <t>2-s2.0-85203505602</t>
  </si>
  <si>
    <t>History of education in finance based on statistical techniques in scientometrics</t>
  </si>
  <si>
    <t>2-s2.0-85202702400</t>
  </si>
  <si>
    <t>Xihua University, Chengdu, Sichuan, China</t>
  </si>
  <si>
    <t>Chinese College Student Financial Literacy: Knowledge, Attitude, and Behavior</t>
  </si>
  <si>
    <t>2-s2.0-85202571242</t>
  </si>
  <si>
    <t>Knowing the “don’t knows” to financial literacy questions in the u.S. national financial capability study</t>
  </si>
  <si>
    <t>Qing, D.</t>
  </si>
  <si>
    <t>College of Human Sciences, Auburn University, Auburn, AL, United States</t>
  </si>
  <si>
    <t>2-s2.0-85201720112</t>
  </si>
  <si>
    <t>Ongolea, V.</t>
  </si>
  <si>
    <t>The University of Auckland Business School, Auckland, AUK, New Zealand</t>
  </si>
  <si>
    <t>BALANCING ANGA FAKA-​TONGA (THE TONGAN WAY OF LIFE) WITH FINANCIAL WELL-​BEING</t>
  </si>
  <si>
    <t>2-s2.0-85201112810</t>
  </si>
  <si>
    <t>Key Research Institute of Humanities and Social Sciences for Universities, Beijing Normal University, Beijing, China</t>
  </si>
  <si>
    <t>From "Competitive Saving" to "Competitive Investment": Revisiting the Impact of Gender Imbalance on Chinese Households7 Financial Decision; 从“竞争性储蓄”到“竞争性投资”: 再论性别失衡对中国家庭金融决策的影响</t>
  </si>
  <si>
    <t>Liao, W.</t>
  </si>
  <si>
    <t>Pingxiang Transportation Bureau, Pingxiang, China</t>
  </si>
  <si>
    <t>2-s2.0-85200381868</t>
  </si>
  <si>
    <t>White, K.</t>
  </si>
  <si>
    <t>Financial Education and Financial Anxiety: Do Quality and Quantity Differ?</t>
  </si>
  <si>
    <t>Watkins, K.</t>
  </si>
  <si>
    <t>Reiter, M.</t>
  </si>
  <si>
    <t>Financial Resource Management &amp; Workforce Development, Auburn University, Auburn, AL, United States</t>
  </si>
  <si>
    <t>Johnson, P.</t>
  </si>
  <si>
    <t>2-s2.0-85199643760</t>
  </si>
  <si>
    <t>Mawad, J.L.</t>
  </si>
  <si>
    <t>Department of Finance, Holy Spirit University of Kaslik (USEK), Jounieh, Mount Lebanon, Lebanon</t>
  </si>
  <si>
    <t>Entrepreneurial Intentions in the Absence of Banking Services: The Case of the Lebanese in Crises</t>
  </si>
  <si>
    <t>2-s2.0-85199186530</t>
  </si>
  <si>
    <t>Gallo, G.</t>
  </si>
  <si>
    <t>Università degli Studi di Modena e Reggio Emilia, Modena, MO, Italy</t>
  </si>
  <si>
    <t>Could financial education be a universal social policy? A simulation of potential influences on inequality levels</t>
  </si>
  <si>
    <t>2-s2.0-85197809260</t>
  </si>
  <si>
    <t>Arshad, A.</t>
  </si>
  <si>
    <t>COMSATS University Islamabad, Vehari campus, Vehari, Punjab, Pakistan</t>
  </si>
  <si>
    <t>Exploring the mediating role of financial inclusion in the relationship between economic policy uncertainty and CO2 emissions: A global perspective</t>
  </si>
  <si>
    <t>Gulzar, O.</t>
  </si>
  <si>
    <t>UE Business School, University of Education, Lahore, Punjab, Pakistan</t>
  </si>
  <si>
    <t>2-s2.0-85197266289</t>
  </si>
  <si>
    <t>Teslenko, I.B.</t>
  </si>
  <si>
    <t>Vladimir State University, Vladimir, Vladimir Oblast, Russian Federation</t>
  </si>
  <si>
    <t>DIGITAL FINANCIAL LITERACY AS A CONDITION FOR THE POPULATION TO ADAPT TO DIGITAL TRANSFORMATION</t>
  </si>
  <si>
    <t>2-s2.0-85196081948</t>
  </si>
  <si>
    <t>Zin, N.M.</t>
  </si>
  <si>
    <t>Understanding the Vulnerabilities Contributing to Investor Victimization in Scams</t>
  </si>
  <si>
    <t>Ismail, N.</t>
  </si>
  <si>
    <t>2-s2.0-85194361316</t>
  </si>
  <si>
    <t>Universität Leipzig, Leipzig, Sachsen, Germany</t>
  </si>
  <si>
    <t>Financial Literacy of University Students in Ukraine – Challenges and Opportunities of the Adaptation of the U.S. Test of Financial Literacy</t>
  </si>
  <si>
    <t>Kabanets, M.</t>
  </si>
  <si>
    <t>Doneckij Nacionalnij Tehnicnij Universitet, Pokrovsk, Donetsk Region, Ukraine</t>
  </si>
  <si>
    <t>2-s2.0-85194153642</t>
  </si>
  <si>
    <t>Nalmpanti, A.D.</t>
  </si>
  <si>
    <t>School of Business and Law, Frederick University, Nicosia, Cyprus</t>
  </si>
  <si>
    <t>Collaborating for innovation: The inhibiting role of constraints</t>
  </si>
  <si>
    <t>Wong, C.Y.</t>
  </si>
  <si>
    <t>Oghazi, P.</t>
  </si>
  <si>
    <t>School of Social Sciences, Södertörn University, Huddinge, Stockholms, Sweden</t>
  </si>
  <si>
    <t>2-s2.0-85193996019</t>
  </si>
  <si>
    <t>Mahmood, F.</t>
  </si>
  <si>
    <t>Lyallpur Business School, Government College University Faisalabad, Faisalabad, Pakistan</t>
  </si>
  <si>
    <t>Impact of behavioral biases on investment decisions and the moderation effect of financial literacy; an evidence of Pakistan</t>
  </si>
  <si>
    <t>Arshad, R.</t>
  </si>
  <si>
    <t>National Busines School, The University of Faisalabad, Faisalabad, Punjab, Pakistan</t>
  </si>
  <si>
    <t>Afzal, A.</t>
  </si>
  <si>
    <t>Department of Agricultural Economics, PMAS-Arid Agriculture University Rawalpindi, Rawalpindi, Punjab, Pakistan</t>
  </si>
  <si>
    <t>2-s2.0-85192497316</t>
  </si>
  <si>
    <t>Kustiandi, J.</t>
  </si>
  <si>
    <t>Empowering students: Unleashing the impact of economic literacy and family education on economic decision-making, with a focus on economic rationality</t>
  </si>
  <si>
    <t>2-s2.0-85191164666</t>
  </si>
  <si>
    <t>Department of Finance, Catholic University of Ghana, Sunyani, Ghana</t>
  </si>
  <si>
    <t>Financial literacy induced financial well-being in Ghana: Does financial inclusion mediate?</t>
  </si>
  <si>
    <t>Frimpong, S.</t>
  </si>
  <si>
    <t>Department of Finance, University of Cape Coast Ghana, Cape Coast, Ghana</t>
  </si>
  <si>
    <t>2-s2.0-85190724407</t>
  </si>
  <si>
    <t>The effect of childhood socioeconomic status on youth investment risk tolerance: Based on the life history theory perspective</t>
  </si>
  <si>
    <t>School of Economics and Management, Dalian University of Technology, Dalian, Liaoning, China</t>
  </si>
  <si>
    <t>Guo, G.</t>
  </si>
  <si>
    <t>2-s2.0-85189661636</t>
  </si>
  <si>
    <t>Bank competition and household informal credit</t>
  </si>
  <si>
    <t>Bai, Y.</t>
  </si>
  <si>
    <t>School of Business and Public Administration, University of the District of Columbia, Washington, D.C., DC, United States</t>
  </si>
  <si>
    <t>Kong, D.</t>
  </si>
  <si>
    <t>2-s2.0-85189077502</t>
  </si>
  <si>
    <t>Izadi, B.</t>
  </si>
  <si>
    <t>Department of Physical Education, University of Kurdistan, Sanandaj, Kurdistan, Iran</t>
  </si>
  <si>
    <t>Examining school nutrition policies and their effect on the promotion of low-nutrient foods in the context of sports advertising</t>
  </si>
  <si>
    <t>2-s2.0-85188935455</t>
  </si>
  <si>
    <t>Pilot Trial Results of Mlambe: An Economic and Relationship-Strengthening Intervention to Address Heavy Drinking and Adherence to Antiretroviral Therapy in Malawi</t>
  </si>
  <si>
    <t>2-s2.0-85186261786</t>
  </si>
  <si>
    <t>Chen, F.</t>
  </si>
  <si>
    <t>Financial knowledge and responsible credit card behavior: exploring mediators and moderators</t>
  </si>
  <si>
    <t>Jiang, G.</t>
  </si>
  <si>
    <t>School of International Trade and Economics, University of International Business and Economics, Beijing, China</t>
  </si>
  <si>
    <t>2-s2.0-85177592351</t>
  </si>
  <si>
    <t>Translating discovery science: Delivering online, asynchronous financial education to service members at career and personal life transitions</t>
  </si>
  <si>
    <t>2-s2.0-85173649514</t>
  </si>
  <si>
    <t>Russell, K.N.</t>
  </si>
  <si>
    <t>Exploring low-income, Black fathers' strengths and barriers to positive change using qualitative methods</t>
  </si>
  <si>
    <t>2-s2.0-85173461557</t>
  </si>
  <si>
    <t>Rijssegem, L.</t>
  </si>
  <si>
    <t>Universiteit Gent, Ghent, VOV, Belgium</t>
  </si>
  <si>
    <t>Founder's Financial Knowledge and the New Firm's Ability to Obtain Debt Financing</t>
  </si>
  <si>
    <t>Paeleman, I.</t>
  </si>
  <si>
    <t>Universiteit Antwerpen, Antwerpen, VAN, Belgium</t>
  </si>
  <si>
    <t>Hünermund, E.</t>
  </si>
  <si>
    <t>Sandoz A/S, Copenhagen S, Denmark</t>
  </si>
  <si>
    <t>2-s2.0-85173429737</t>
  </si>
  <si>
    <t>Perry, J.M.</t>
  </si>
  <si>
    <t>Department of Psychology, Birmingham City University, Birmingham, West Midlands, United Kingdom</t>
  </si>
  <si>
    <t>Determinants of UK students' financial anxiety amidst COVID-19: Financial literacy and attitudes towards debt</t>
  </si>
  <si>
    <t>2-s2.0-85171421185</t>
  </si>
  <si>
    <t>Financial socialization and financial well-being in early adulthood: The mediating role of financial capability</t>
  </si>
  <si>
    <t>2-s2.0-85162014734</t>
  </si>
  <si>
    <t>Department of Accounting and Finance, University of Bristol, Bristol, United Kingdom</t>
  </si>
  <si>
    <t>People are people: A comparative analysis of risk attitudes across Europe</t>
  </si>
  <si>
    <t>Williams, L.</t>
  </si>
  <si>
    <t>383</t>
  </si>
  <si>
    <t>Henley Business School, Reading, Berkshire, United Kingdom</t>
  </si>
  <si>
    <t>2-s2.0-105018053133</t>
  </si>
  <si>
    <t>Veena, S.</t>
  </si>
  <si>
    <t>Objectives of Investment: A Ranking Perspective</t>
  </si>
  <si>
    <t>2-s2.0-85203708245</t>
  </si>
  <si>
    <t>Husaeni, U.A.</t>
  </si>
  <si>
    <t>Universitas Suryakancana, Cianjur, West Java, Indonesia</t>
  </si>
  <si>
    <t>Determinants of Public Investment Decision in Forex Robots Trading: Evidence from Indonesia</t>
  </si>
  <si>
    <t>Priyatno, D.</t>
  </si>
  <si>
    <t>Bandung Law School, Bandung, Indonesia</t>
  </si>
  <si>
    <t>Paminto, S.R.</t>
  </si>
  <si>
    <t>Syaddad, H.N.</t>
  </si>
  <si>
    <t>2-s2.0-85201722369</t>
  </si>
  <si>
    <t>Civelek, M.</t>
  </si>
  <si>
    <t>European Centre for Business Research, Pan-European University, Ostrava, Czech Republic</t>
  </si>
  <si>
    <t>From intention to action: Understanding bank credit access through the lens of the theory of planned behavior</t>
  </si>
  <si>
    <t>Ključnikova, J.</t>
  </si>
  <si>
    <t>Tomas Bata University in Zlin, Zlin, Zlin Region, Czech Republic</t>
  </si>
  <si>
    <t>Kloudová, J.</t>
  </si>
  <si>
    <t>Pan-European University, Ostrava, Czech Republic</t>
  </si>
  <si>
    <t>2-s2.0-85195496318</t>
  </si>
  <si>
    <t>Sumarno, S.</t>
  </si>
  <si>
    <t>The analysis of the RBL-STEM application in improving student financial literacy in controlling consumptive behavior</t>
  </si>
  <si>
    <t>Gimin, G.</t>
  </si>
  <si>
    <t>CGANT-University of Jember, Jember, Indonesia</t>
  </si>
  <si>
    <t>2-s2.0-85212300945</t>
  </si>
  <si>
    <t>Esteban-Ramiro, B.E.</t>
  </si>
  <si>
    <t>Facultad de Ciencias Sociales y Tecnologías de la Información, Universidad de Castilla-La Mancha, Ciudad Real, Castile-La Mancha, Spain</t>
  </si>
  <si>
    <t>Innovating in traditional and disruptive economics; Innovando en economía tradicional y disruptiva</t>
  </si>
  <si>
    <t>Abuín-Penas, J.</t>
  </si>
  <si>
    <t>2-s2.0-85205919538</t>
  </si>
  <si>
    <t>Moreno López, W.</t>
  </si>
  <si>
    <t>Finance Education from the human development Theory: a conceptual contribution to the management of the SDG; Educación financiera desde la Teoría del desarrollo humano: un aporte conceptual para la gestión de los ODS</t>
  </si>
  <si>
    <t>Villarreal Cerquera, D.T.</t>
  </si>
  <si>
    <t>Corporación Universitaria del Huila - CORHUILA, Colombia</t>
  </si>
  <si>
    <t>2-s2.0-85200336712</t>
  </si>
  <si>
    <t>Pambekti, G.T.</t>
  </si>
  <si>
    <t>Department of Sharia Accounting, Universitas Islam Negeri Sunan Kalijaga, Yogyakarta, Yogyakarta, Indonesia</t>
  </si>
  <si>
    <t>UNLOCKING GREEN PRODUCTIVITY THROUGH GREEN LENDING, DIGITALISATION AND FINANCIAL LITERACY</t>
  </si>
  <si>
    <t>Lestari, I.P.</t>
  </si>
  <si>
    <t>Program Study of the Islamic Economics and Halal Industry, Universitas Gadjah Mada, Yogyakarta, Yogyakarta, Indonesia</t>
  </si>
  <si>
    <t>2-s2.0-85191795738</t>
  </si>
  <si>
    <t>Attitudes of college seniors toward graduate student loan debt: the role of financial education</t>
  </si>
  <si>
    <t>2-s2.0-85170573218</t>
  </si>
  <si>
    <t>Does female descendent entrepreneur's self-compassion and financial literacy matter for succession success?</t>
  </si>
  <si>
    <t>Sharif, S.</t>
  </si>
  <si>
    <t>School of Business and Management Sciences, Minhaj University Lahore, Lahore, Punjab, Pakistan</t>
  </si>
  <si>
    <t>Ahmad, I.</t>
  </si>
  <si>
    <t>Hailey College of Banking &amp; Finance, Lahore, Punjab, Pakistan</t>
  </si>
  <si>
    <t>Abbas, S.M.W.</t>
  </si>
  <si>
    <t>Bahauddin Zakariya University, Multan, Punjab, Pakistan</t>
  </si>
  <si>
    <t>Shaheen, M.</t>
  </si>
  <si>
    <t>Riphah International University, Islamabad, Pakistan</t>
  </si>
  <si>
    <t>2-s2.0-85184258007</t>
  </si>
  <si>
    <t>Defining and measuring financial literacy in the Indian context: a systematic literature review</t>
  </si>
  <si>
    <t>2-s2.0-85201645034</t>
  </si>
  <si>
    <t>Al-Zaimoor, N.</t>
  </si>
  <si>
    <t>University of Bahrain, Zallaq, Bahrain</t>
  </si>
  <si>
    <t>THE IMPACT OF AUDIT COMMITTEE FEATURES ON FIRM PERFORMANCE – EMPIRICAL EVIDENCE FROM GCC COUNTRIES; WPŁYW CECH KOMITETU AUDYTOWEGO NA WYNIKI PRZEDSIĘBIORSTWA – DOWODY EMPIRYCZNE Z KRAJÓW GCC</t>
  </si>
  <si>
    <t>2-s2.0-85202053941</t>
  </si>
  <si>
    <t>Espiritu, D.J.</t>
  </si>
  <si>
    <t>City Colleges of Chicago, Chicago, IL, United States</t>
  </si>
  <si>
    <t>A Multidimensional Approach to Providing Excellent FYE that Increases Belonging, Retention, and Success of Engineering Students</t>
  </si>
  <si>
    <t>2-s2.0-85202014384</t>
  </si>
  <si>
    <t>Zilouchian, A.</t>
  </si>
  <si>
    <t>Empowering Hispanic Students in STEM through Financial Literacy</t>
  </si>
  <si>
    <t>2-s2.0-85198097871</t>
  </si>
  <si>
    <t>Pasvenskiene, A.</t>
  </si>
  <si>
    <t>Faculty of Law, Vytautas Magnus University, Kaunas, Kaunas, Lithuania</t>
  </si>
  <si>
    <t>Empowering consumers: Unlocking financial education within EU law</t>
  </si>
  <si>
    <t>Veršinskas, T.</t>
  </si>
  <si>
    <t>Vytautas Magnus University, Kaunas, Kaunas, Lithuania</t>
  </si>
  <si>
    <t>2-s2.0-85177180354</t>
  </si>
  <si>
    <t>Lopez, I.</t>
  </si>
  <si>
    <t>Saving behaviour determinants of Malaysia’s generation Y: an application of the integrated behavioural model</t>
  </si>
  <si>
    <t>Department of Economics and Finance, University of Sharjah, Sharjah, Sharjah, United Arab Emirates</t>
  </si>
  <si>
    <t>2-s2.0-85201445738</t>
  </si>
  <si>
    <t>Sayari, K.S.</t>
  </si>
  <si>
    <t>Al Zahra College for Women, Muttrah, Oman</t>
  </si>
  <si>
    <t>Role of Financial Literacy in Maximizing the Impact of Decentralized Finance on Financial Inclusion</t>
  </si>
  <si>
    <t>2-s2.0-85176262143</t>
  </si>
  <si>
    <t>Dimensions of financial inclusion in India: a qualitative analysis of bankers perspective</t>
  </si>
  <si>
    <t>2-s2.0-85186217454</t>
  </si>
  <si>
    <t>Credit counselling: a contemporary strategy for survival of micro small and medium-sized enterprises in under-developed financial markets post COVID-19 pandemic</t>
  </si>
  <si>
    <t>Nkongolo-Bakenda, J.-M.</t>
  </si>
  <si>
    <t>Institut National Polytechnique Félix Houphouët-Boigny (INPHB), Yamoussoukro, Croatia</t>
  </si>
  <si>
    <t>2-s2.0-85196510248</t>
  </si>
  <si>
    <t>Financial DreamScape: Puzzle Narrative Games for Financial Education</t>
  </si>
  <si>
    <t>2-s2.0-85197708551</t>
  </si>
  <si>
    <t>Minz, N.K.</t>
  </si>
  <si>
    <t>A bibliographic study on challenges and management issues in leadership and technology integration</t>
  </si>
  <si>
    <t>Nangia, R.</t>
  </si>
  <si>
    <t>Sushant University, Gurugram, HR, India</t>
  </si>
  <si>
    <t>Agnihotri, A.</t>
  </si>
  <si>
    <t>Galgotias University, Greater Noida, UP, India</t>
  </si>
  <si>
    <t>2-s2.0-85195387007</t>
  </si>
  <si>
    <t>University of St. Gallen, St Gallen, SG, Switzerland</t>
  </si>
  <si>
    <t>Gaze into Fintech: Assessing the Influence of Financial Literacy on Interaction Behaviour Using Eyetracking</t>
  </si>
  <si>
    <t>2-s2.0-85201259487</t>
  </si>
  <si>
    <t>Nga, N.T.</t>
  </si>
  <si>
    <t>Department of Mathematics and Computer Science, Ho Chi Minh City University of Education, Ho Chi Minh City, Viet Nam</t>
  </si>
  <si>
    <t>Integrating Financial Education into Math Teaching in Secondary Schools: A Case Study of Teaching Personal Spending</t>
  </si>
  <si>
    <t>Tong, D.H.</t>
  </si>
  <si>
    <t>School of Education, Can Tho University, Can Tho, Viet Nam</t>
  </si>
  <si>
    <t>Trang, N.T.T.</t>
  </si>
  <si>
    <t>Marie Curie High School, Ho Chi Minh City, Viet Nam</t>
  </si>
  <si>
    <t>Tang, T.M.</t>
  </si>
  <si>
    <t>2-s2.0-85201226010</t>
  </si>
  <si>
    <t>Appiah, T.</t>
  </si>
  <si>
    <t>Department of Accounting, Ghana Communication Technology University, Accra, Ghana</t>
  </si>
  <si>
    <t>Financial Literacy, Financial Access, and Small Business Performance in Secondi-Takoradi Metropolis of Ghana: The Mediating Effect of Financial Capability</t>
  </si>
  <si>
    <t>Agblewornu, V.V.</t>
  </si>
  <si>
    <t>Ghana Communication Technology University, Accra, Ghana</t>
  </si>
  <si>
    <t>2-s2.0-85201201677</t>
  </si>
  <si>
    <t>A Bibliometric Analysis of Asset Allocation for Retirement</t>
  </si>
  <si>
    <t>Das, T.</t>
  </si>
  <si>
    <t>2-s2.0-85199168880</t>
  </si>
  <si>
    <t>Namreen Asif, V.A.</t>
  </si>
  <si>
    <t>Institute of Management &amp; Commerce, Srinivas University, Mangalore, KR, India</t>
  </si>
  <si>
    <t>Building Resilient Communities: Financial Inclusion as a Pillar of Sustainable Education (SDG 4)</t>
  </si>
  <si>
    <t>2-s2.0-85199166167</t>
  </si>
  <si>
    <t>Cai, W.</t>
  </si>
  <si>
    <t>345</t>
  </si>
  <si>
    <t>School of Business, University of Bristol, Bristol, United Kingdom</t>
  </si>
  <si>
    <t>Mitigating local bias in equity crowdfunding: a financial ecology perspective</t>
  </si>
  <si>
    <t>Stam, E.</t>
  </si>
  <si>
    <t>2-s2.0-85199149423</t>
  </si>
  <si>
    <t>Lenka, S.K.</t>
  </si>
  <si>
    <t>Department of Education, North-Eastern Hill University, Shillong, ML, India</t>
  </si>
  <si>
    <t>Perspectives of Persons with Deafness about Deaf Culture with Special Reference to Socio-economic Challenges</t>
  </si>
  <si>
    <t>Lenka, A.</t>
  </si>
  <si>
    <t>Regional Institute of Education, Bhubaneswar, Bhubaneswar, OR, India</t>
  </si>
  <si>
    <t>Derabis College, Kendrapara, India</t>
  </si>
  <si>
    <t>2-s2.0-85198171609</t>
  </si>
  <si>
    <t>Kenayathulla, H.B.</t>
  </si>
  <si>
    <t>Department of Educational Management, Universiti Malaya, Kuala Lumpur, Malaysia</t>
  </si>
  <si>
    <t>Needs Analysis for The Development of Financial Literacy Model in Mathematics Education for B40 Malaysia Secondary School Students</t>
  </si>
  <si>
    <t>Ahmad Puad, N.H.</t>
  </si>
  <si>
    <t>Faculty of Education, Universiti Malaya, Kuala Lumpur, Malaysia</t>
  </si>
  <si>
    <t>2-s2.0-85197626741</t>
  </si>
  <si>
    <t>Human capital and pandemic-related stimulus usage</t>
  </si>
  <si>
    <t>2-s2.0-85197506143</t>
  </si>
  <si>
    <t>Hayudini, R.I.</t>
  </si>
  <si>
    <t>Sulu Campus, Mindanao State University, Jolo, Philippines</t>
  </si>
  <si>
    <t>Factors and Preferences in Modes of Delivery among Pregnant Tausug Women in Jolo, Sulu</t>
  </si>
  <si>
    <t>Pangandaman, H.K.</t>
  </si>
  <si>
    <t>Mindanao State University, Marawi, Lanao del Sur, Philippines</t>
  </si>
  <si>
    <t>2-s2.0-85197183255</t>
  </si>
  <si>
    <t>Survase, M.</t>
  </si>
  <si>
    <t>International School of Business &amp; Media, Pune, India</t>
  </si>
  <si>
    <t>Empowering Self-Help Groups: The Impact of Financial Inclusion on Social Well-Being</t>
  </si>
  <si>
    <t>2-s2.0-85196914465</t>
  </si>
  <si>
    <t>George-Reyes, C.E.</t>
  </si>
  <si>
    <t>Financial Literacy in Mexican University Students: an Instrument for its Measurement in the Environment of Complexity; Alfabetización Financiera en Universitarios Mexicanos: un Instrumento para su Medición en el Entorno de la Complejidad</t>
  </si>
  <si>
    <t>Ramirez-Montoya, M.S.</t>
  </si>
  <si>
    <t>Metropolitan Polytechnic University of Hidalgo, Hidalgo, Mexico</t>
  </si>
  <si>
    <t>2-s2.0-85196730647</t>
  </si>
  <si>
    <t>Voleti, K.K.</t>
  </si>
  <si>
    <t>Perceived Financial Preparedness for Retirement of Technical Teachers: An Empirical Study in Andhra Pradesh, India</t>
  </si>
  <si>
    <t>World Peace University, Pune, India</t>
  </si>
  <si>
    <t>Nanda, S.S.</t>
  </si>
  <si>
    <t>Kirloskar Institute of Advanced Management Studies, Pune, MH, India</t>
  </si>
  <si>
    <t>2-s2.0-85195303735</t>
  </si>
  <si>
    <t>Gutura, R.</t>
  </si>
  <si>
    <t>University of South Africa, Pretoria, Gauteng, South Africa</t>
  </si>
  <si>
    <t>The relationship between financial literacy and retirement planning among informal sector workers in Randburg, South Africa</t>
  </si>
  <si>
    <t>2-s2.0-85195228005</t>
  </si>
  <si>
    <t>Homeless Programs Office, U.S. Department of Veterans Affairs, Washington, D.C., DC, United States</t>
  </si>
  <si>
    <t>Systematic Review of Financial Interventions for Adults Experiencing Behavioral Health Conditions</t>
  </si>
  <si>
    <t>2-s2.0-85194882181</t>
  </si>
  <si>
    <t>It's never too late to be financially literate: Evaluating a financial education intervention for adults in Italy</t>
  </si>
  <si>
    <t>2-s2.0-85194474542</t>
  </si>
  <si>
    <t>Delemere, E.</t>
  </si>
  <si>
    <t>Department of Psychology, Trinity College Dublin, Dublin, Leinster, Ireland</t>
  </si>
  <si>
    <t>Reducing e-waste in Europe: Examining the impact of environmental and financial literacy on the premature replacement of appliances across owner-occupier and rental residential properties using the EVIDENT serious game</t>
  </si>
  <si>
    <t>Liston, P.M.</t>
  </si>
  <si>
    <t>School of Psychology, Dublin City University, Dublin, Leinster, Ireland</t>
  </si>
  <si>
    <t>2-s2.0-85194137371</t>
  </si>
  <si>
    <t>Marhadi, M.</t>
  </si>
  <si>
    <t>Continuance intention of Fintech Peer-to-Peer (P2P) financing Shariah: Moderation role of brand schematicity and digital financial literacy</t>
  </si>
  <si>
    <t>Fathoni, A.F.</t>
  </si>
  <si>
    <t>Department of Management, Universitas Riau, Pekanbaru, Riau, Indonesia</t>
  </si>
  <si>
    <t>Doctoral Program, Universitas Gadjah Mada, Yogyakarta, Yogyakarta, Indonesia</t>
  </si>
  <si>
    <t>Pratiwi, D.</t>
  </si>
  <si>
    <t>Hayati, R.</t>
  </si>
  <si>
    <t>Boros, A.</t>
  </si>
  <si>
    <t>Institute of Agricultural and Food Economics, Hungarian University of Agriculture and Life Sciences, Godollo, Pest, Hungary</t>
  </si>
  <si>
    <t>Sudibyo, N.A.</t>
  </si>
  <si>
    <t>Universitas Muhammadiyah Sukabumi (UMMI), Sukabumi, West Java, Indonesia</t>
  </si>
  <si>
    <t>2-s2.0-85193905608</t>
  </si>
  <si>
    <t>Optimizing financial decision-making for emerging adults: A compact Python-based personalized financial projection approach</t>
  </si>
  <si>
    <t>2-s2.0-85193427437</t>
  </si>
  <si>
    <t>Prodhan, M.M.H.</t>
  </si>
  <si>
    <t>Policy Research Institute of Bangladesh, Dhaka, Dhaka, Bangladesh</t>
  </si>
  <si>
    <t>State and potential of digital financial services among farmers in Bangladesh: An in-depth study</t>
  </si>
  <si>
    <t>Ebn Jalal, M.J.</t>
  </si>
  <si>
    <t>Bureau of Socioeconomic Research and Training, Bangladesh Agricultural University, Mymensingh, Bangladesh</t>
  </si>
  <si>
    <t>Alam, H.</t>
  </si>
  <si>
    <t>Mostofa, M.S.</t>
  </si>
  <si>
    <t>Khondker, B.H.</t>
  </si>
  <si>
    <t>Department of Agricultural Sciences, Texas State University, San Marcos, TX, United States</t>
  </si>
  <si>
    <t>2-s2.0-85192297144</t>
  </si>
  <si>
    <t>The interdependence of financial literacy and crypto literacy</t>
  </si>
  <si>
    <t>Luu, T.J.</t>
  </si>
  <si>
    <t>2-s2.0-85192175171</t>
  </si>
  <si>
    <t>Barrafrem, K.</t>
  </si>
  <si>
    <t>Financial Homo Ignorans: Development and validation of a scale to measure individual differences in financial information ignorance</t>
  </si>
  <si>
    <t>Västfjäll, D.</t>
  </si>
  <si>
    <t>Department of Behavioral Sciences and Learning, Division of Psychology, Linkoping, Sweden</t>
  </si>
  <si>
    <t>Tinghög, G.</t>
  </si>
  <si>
    <t>Eugene, Decision Research, Eugene, OR, United States</t>
  </si>
  <si>
    <t>2-s2.0-85192174326</t>
  </si>
  <si>
    <t>Ab Wahab, N.Y.A.</t>
  </si>
  <si>
    <t>School of Business Management, College of Business, Universiti Utara Malaysia, Sintok, Kedah, Malaysia</t>
  </si>
  <si>
    <t>Relationship between parental income and financial literacy level among students</t>
  </si>
  <si>
    <t>Kujat, C.</t>
  </si>
  <si>
    <t>2-s2.0-85191340917</t>
  </si>
  <si>
    <t>Pulk, K.</t>
  </si>
  <si>
    <t>School of Economics and Business Administration, Tartu Ülikool, Tartu, Tartumaa, Estonia</t>
  </si>
  <si>
    <t>Youth in individualistic countries have higher financial literacy: Evidence from PISA</t>
  </si>
  <si>
    <t>2-s2.0-85191298646</t>
  </si>
  <si>
    <t>Affandi, Y.</t>
  </si>
  <si>
    <t>Bank Indonesia, Jakarta, Java, Indonesia</t>
  </si>
  <si>
    <t>Digital adoption, business performance, and financial literacy in ultra-micro, micro, and small enterprises in Indonesia</t>
  </si>
  <si>
    <t>Ridhwan, M.M.</t>
  </si>
  <si>
    <t>2-s2.0-85191259186</t>
  </si>
  <si>
    <t>Harvey, M.</t>
  </si>
  <si>
    <t>Law and order? Associations between payday lending prohibition and alternative financial services use by degree of enforcement</t>
  </si>
  <si>
    <t>College of Law, The University of Utah, Salt Lake City, UT, United States</t>
  </si>
  <si>
    <t>2-s2.0-85191027927</t>
  </si>
  <si>
    <t>Sant'Anna, D.A.L.M.</t>
  </si>
  <si>
    <t>302</t>
  </si>
  <si>
    <t>Fundacao Getulio Vargas, Rio de Janeiro, RJ, Brazil</t>
  </si>
  <si>
    <t>Fintech innovation: Is it beneficial or detrimental to financial inclusion and financial stability? A systematic literature review and research directions</t>
  </si>
  <si>
    <t>2-s2.0-85190819246</t>
  </si>
  <si>
    <t>Elouaourti, Z.</t>
  </si>
  <si>
    <t>Laboratory of Applied Economics, Mohammed V University in Rabat, Rabat, Morocco</t>
  </si>
  <si>
    <t>Financial Technologies for All MENA citizens: Tackling barriers and promoting inclusion</t>
  </si>
  <si>
    <t>Ibourk, A.</t>
  </si>
  <si>
    <t>Research Laboratory in Social and Solidarity Economy, Cadi Ayyad University, Marakech, Marrakesh-Safi, Morocco</t>
  </si>
  <si>
    <t>2-s2.0-85190796289</t>
  </si>
  <si>
    <t>Sichuan Agricultural University, Ya'an, Sichuan, China</t>
  </si>
  <si>
    <t>How does the improvement of farmers' financial literacy affect food production? Analysis of behavior and constraints based on element substitution and planting structure adjustment</t>
  </si>
  <si>
    <t>Xie, X.</t>
  </si>
  <si>
    <t>2-s2.0-85190445327</t>
  </si>
  <si>
    <t>Buratti, G.</t>
  </si>
  <si>
    <t>Improving the effectiveness of financial education programs. A targeting approach</t>
  </si>
  <si>
    <t>2-s2.0-85189967382</t>
  </si>
  <si>
    <t>Hu, M.</t>
  </si>
  <si>
    <t>School of Management, Zhejiang University of Technology, Hangzhou, Zhejiang, China</t>
  </si>
  <si>
    <t>Financial literacy and mortgage stress</t>
  </si>
  <si>
    <t>Florida International University College of Business, Miami, FL, United States</t>
  </si>
  <si>
    <t>Department of Finance, University of North Texas, Denton, TX, United States</t>
  </si>
  <si>
    <t>2-s2.0-85189886587</t>
  </si>
  <si>
    <t>Hu, D.</t>
  </si>
  <si>
    <t>International College, Renmin University of China, Beijing, China</t>
  </si>
  <si>
    <t>Does digital finance increase household risk-taking? Evidence from China</t>
  </si>
  <si>
    <t>School of Insurance, Guangdong University of Finance, Guangzhou, Guangdong, China</t>
  </si>
  <si>
    <t>Shang, J.</t>
  </si>
  <si>
    <t>Xi'an Jiaotong-Liverpool University, Suzhou, Jiangsu, China</t>
  </si>
  <si>
    <t>2-s2.0-85189785532</t>
  </si>
  <si>
    <t>Filippini, M.</t>
  </si>
  <si>
    <t>7</t>
  </si>
  <si>
    <t>ETH Zürich, Zurich, ZH, Switzerland</t>
  </si>
  <si>
    <t>Sustainable finance literacy and the determinants of sustainable investing</t>
  </si>
  <si>
    <t>Leippold, M.</t>
  </si>
  <si>
    <t>Università della Svizzera italiana, Lugano, TI, Switzerland</t>
  </si>
  <si>
    <t>Wekhof, T.</t>
  </si>
  <si>
    <t>Department of Banking and Finance, Universität Zürich, Zurich, ZH, Switzerland</t>
  </si>
  <si>
    <t>2-s2.0-85189516204</t>
  </si>
  <si>
    <t>College of Economics and Management, Fujian Agriculture and Forestry University, Fuzhou, Fujian, China</t>
  </si>
  <si>
    <t>Does financial literacy contribute to facilitating residents in safeguarding their rights as financial consumers?A three-stage study based on the perspective of “fraud” phenomenon</t>
  </si>
  <si>
    <t>Chinese Academy of International Trade and Economic Cooperation, China</t>
  </si>
  <si>
    <t>2-s2.0-85189015460</t>
  </si>
  <si>
    <t>Bosompem, M.</t>
  </si>
  <si>
    <t>Department of Agricultural Economics and Extension, University of Cape Coast Ghana, Cape Coast, Ghana</t>
  </si>
  <si>
    <t>Smallholder farmers’ participation in Cassava value addition practices: What drivers matter in Ghana?</t>
  </si>
  <si>
    <t>Arhin, P.</t>
  </si>
  <si>
    <t>Department of Applied Economics, University of Cape Coast Ghana, Cape Coast, Ghana</t>
  </si>
  <si>
    <t>Nunoo, J.</t>
  </si>
  <si>
    <t>Department of Crop Sciences, University of Cape Coast Ghana, Cape Coast, Ghana</t>
  </si>
  <si>
    <t>2-s2.0-85188897190</t>
  </si>
  <si>
    <t>Austrian, K.</t>
  </si>
  <si>
    <t>GIRL Center, Population Council Nairobi, Nairobi, Nairobi, Kenya</t>
  </si>
  <si>
    <t>Long-term impacts of a cash plus program on marriage, fertility, and education after six years in pastoralist Kenya: A cluster randomized trial</t>
  </si>
  <si>
    <t>Maluccio, J.A.</t>
  </si>
  <si>
    <t>Department of Economics, Middlebury College, Middlebury, VT, United States</t>
  </si>
  <si>
    <t>Soler-Hampejsek, E.</t>
  </si>
  <si>
    <t>Independent Consultant, Barcelona, Spain</t>
  </si>
  <si>
    <t>Muluve, E.</t>
  </si>
  <si>
    <t>Population Council Nairobi, Nairobi, Nairobi, Kenya</t>
  </si>
  <si>
    <t>Aden, A.</t>
  </si>
  <si>
    <t>Save the Children Fund, London, United Kingdom</t>
  </si>
  <si>
    <t>2-s2.0-85188749977</t>
  </si>
  <si>
    <t>Alzayed, N.</t>
  </si>
  <si>
    <t>Does board diversity mitigate risk? The effect of homophily and social ties on risk-taking in financial institutions</t>
  </si>
  <si>
    <t>Batiz-Lazo, B.</t>
  </si>
  <si>
    <t>Eskandari, R.</t>
  </si>
  <si>
    <t>University of Northumbria, Newcastle, Tyne and Wear, United Kingdom</t>
  </si>
  <si>
    <t>2-s2.0-85188701735</t>
  </si>
  <si>
    <t>Dipartimento di Management, Università Politecnica delle Marche, Ancona, AN, Italy</t>
  </si>
  <si>
    <t>Financial literacy and financial advice seeking: Does product specificity matter?</t>
  </si>
  <si>
    <t>Ferretti, R.</t>
  </si>
  <si>
    <t>Dipartimento di Comunicazione ed Economia, Università degli Studi di Modena e Reggio Emilia, Modena, MO, Italy</t>
  </si>
  <si>
    <t>Filotto, U.</t>
  </si>
  <si>
    <t>Dipartimento di Management e Diritto, Università degli Studi di Roma "Tor Vergata", Rome, RM, Italy</t>
  </si>
  <si>
    <t>2-s2.0-85188465250</t>
  </si>
  <si>
    <t>Al-Hashim, A.</t>
  </si>
  <si>
    <t>Department of Civil and Architectural Engineering, Sultan Qaboos University, Muscat, Oman</t>
  </si>
  <si>
    <t>A pathway to urban sustainability: Understanding the challenges of unpopulated allocated residential lands in Oman</t>
  </si>
  <si>
    <t>2-s2.0-85188061981</t>
  </si>
  <si>
    <t>A systematic conceptual review of financial access</t>
  </si>
  <si>
    <t>2-s2.0-85188004182</t>
  </si>
  <si>
    <t>Tovar Reaños, M.A.T.</t>
  </si>
  <si>
    <t>380</t>
  </si>
  <si>
    <t>Economic and Social Research Institute Ireland, Dublin, Ireland</t>
  </si>
  <si>
    <t>Looking beyond energy efficiency and the role of financial literacy in experiencing fuel poverty: Evidence from Irish homeowners</t>
  </si>
  <si>
    <t>Curtis, J.</t>
  </si>
  <si>
    <t>281</t>
  </si>
  <si>
    <t>Trinity College Dublin, Dublin, Leinster, Ireland</t>
  </si>
  <si>
    <t>Meier, D.</t>
  </si>
  <si>
    <t>MaREI, the SFI Research Centre for Energy, Climate and Marine, Cork, Munster, Ireland</t>
  </si>
  <si>
    <t>2-s2.0-85186508211</t>
  </si>
  <si>
    <t>Cascavilla, A.</t>
  </si>
  <si>
    <t>Department of Law and Economics, Unitelma Sapienza University, Rome, Italy</t>
  </si>
  <si>
    <t>Between money and speculative asset: The role of financial literacy on the perception towards Bitcoin in Italy</t>
  </si>
  <si>
    <t>2-s2.0-85185250384</t>
  </si>
  <si>
    <t>Understanding strategies for digital government transformation: A strategic action fields perspective</t>
  </si>
  <si>
    <t>2-s2.0-85179653004</t>
  </si>
  <si>
    <t>Ben Belgacem, S.B.</t>
  </si>
  <si>
    <t>Department of Business Administration, Princess Nourah Bint Abdulrahman University, Riyadh, Riyad, Saudi Arabia</t>
  </si>
  <si>
    <t>Reconnoitering FinTech's moderating effect on the determinants of women's financial literacy</t>
  </si>
  <si>
    <t>Khatoon, G.</t>
  </si>
  <si>
    <t>Talbi, D.</t>
  </si>
  <si>
    <t>Department of Finance and Accounting, Université de Tunis El Manar, Tunis, Tunis, Tunisia</t>
  </si>
  <si>
    <t>2-s2.0-85179173710</t>
  </si>
  <si>
    <t>Arquero, J.L.</t>
  </si>
  <si>
    <t>Departamento de Contabilidad y Economía Financiera, Universidad de Sevilla, Sevilla, Seville, Spain</t>
  </si>
  <si>
    <t>Financial literacy in tourism and management &amp; business administration entry-level students: A comparative view</t>
  </si>
  <si>
    <t>Fernández-Polvillo, C.</t>
  </si>
  <si>
    <t>Departamento de Economía Financiera y Dirección de Operaciones, Universidad de Sevilla, Sevilla, Seville, Spain</t>
  </si>
  <si>
    <t>2-s2.0-85178322317</t>
  </si>
  <si>
    <t>Karki, S.K.</t>
  </si>
  <si>
    <t>Department of Economics, Soka University, Hachioji, Tokyo, Japan</t>
  </si>
  <si>
    <t>Impact of financial literacy training on the financial decisions of rural households in Nepal</t>
  </si>
  <si>
    <t>Andaregie, A.</t>
  </si>
  <si>
    <t>Graduate School of Economics, Soka University, Hachioji, Tokyo, Japan</t>
  </si>
  <si>
    <t>2-s2.0-85177438138</t>
  </si>
  <si>
    <t>Characteristics of Chinese Lottery Consumers’ Financial Literacy and its Relationship with Problem Lottery Gambling</t>
  </si>
  <si>
    <t>School of Labor Economics, Capital University of EcoNomics and Business, Beijing, China</t>
  </si>
  <si>
    <t>2-s2.0-85176151912</t>
  </si>
  <si>
    <t>Global service-learning and business education: the case of Azerbaijan</t>
  </si>
  <si>
    <t>2-s2.0-85169603849</t>
  </si>
  <si>
    <t>Liu, R.</t>
  </si>
  <si>
    <t>School of Foreign Languages and Literature, Wuhan University, Wuhan, Hubei, China</t>
  </si>
  <si>
    <t>Unlocking Financial Inclusion Through ICT and Mobile Banking: A Knowledge-Based Analysis of Microfinance Institutions in Ghana</t>
  </si>
  <si>
    <t>Yunshan Studio, Guangdong University of Foreign Studies, Guangzhou, Guangdong, China</t>
  </si>
  <si>
    <t>Sindakis, S.</t>
  </si>
  <si>
    <t>School of Social Sciences, Hellenic Open University, Patra, Achaia, Greece</t>
  </si>
  <si>
    <t>Showkat, S.</t>
  </si>
  <si>
    <t>Entrepreneurship and Education for Growth, Institute of Strategy, Athens, Greece</t>
  </si>
  <si>
    <t>2-s2.0-85168569927</t>
  </si>
  <si>
    <t>Kumar, I.</t>
  </si>
  <si>
    <t>Centre for Development Studies Trivandrum, Thiruvananthapuram, KL, India</t>
  </si>
  <si>
    <t>Banking services and financial inclusion in India’s poorest regions</t>
  </si>
  <si>
    <t>2-s2.0-85164484057</t>
  </si>
  <si>
    <t>Jungo, J.</t>
  </si>
  <si>
    <t>Department of Economics, GOVCOPP – Research Unit on Governance, Competitiveness and Public Policies, Aveiro, Aveiro, Portugal</t>
  </si>
  <si>
    <t>Financial Literacy, Financial Innovation, and Financial Inclusion as Mitigating Factors of the Adverse Effect of Corruption on Banking Stability Indicators</t>
  </si>
  <si>
    <t>2-s2.0-85164201920</t>
  </si>
  <si>
    <t>Leone, V.</t>
  </si>
  <si>
    <t>Financial literacy and advice perceptions among UK higher education students: an ethnicity tale?</t>
  </si>
  <si>
    <t>Thompson, P.</t>
  </si>
  <si>
    <t>2-s2.0-85161016704</t>
  </si>
  <si>
    <t>The Tanda: An Informal Financial Practice at the Intersection of Culture and Financial Management for Mexican American Families</t>
  </si>
  <si>
    <t>Grier-Reed, T.</t>
  </si>
  <si>
    <t>2-s2.0-85160822010</t>
  </si>
  <si>
    <t>University of Kansas, Lawrence, KS, United States</t>
  </si>
  <si>
    <t>Building Financial Capability and Assets to Reduce Poverty and Health Disparities: Race/Ethnicity Matters</t>
  </si>
  <si>
    <t>2-s2.0-85159438548</t>
  </si>
  <si>
    <t>Chavriya, S.</t>
  </si>
  <si>
    <t>Financial inclusion as a tool for sustainable macroeconomic growth: An integrative analysis</t>
  </si>
  <si>
    <t>Sharma, G.D.</t>
  </si>
  <si>
    <t>Mahendru, M.</t>
  </si>
  <si>
    <t>2-s2.0-85158116602</t>
  </si>
  <si>
    <t>Does enrolling in finance-related majors improve financial habits? A case study of China’s college students</t>
  </si>
  <si>
    <t>Liao, X.</t>
  </si>
  <si>
    <t>College of Economics and Management, Huazhong Agricultural University, Wuhan, Hubei, China</t>
  </si>
  <si>
    <t>Li, F.</t>
  </si>
  <si>
    <t>Development Economics Group, Wageningen University &amp; Research, Wageningen, Gelderland, Netherlands</t>
  </si>
  <si>
    <t>2-s2.0-85153051943</t>
  </si>
  <si>
    <t>Has digital banking usage reshaped economic empowerment of urban women?</t>
  </si>
  <si>
    <t>Jagannanth International Management School, New Delhi, India</t>
  </si>
  <si>
    <t>Nayak, K.</t>
  </si>
  <si>
    <t>Mumbai Vidyanagari University, Mumbai, India</t>
  </si>
  <si>
    <t>2-s2.0-85151982967</t>
  </si>
  <si>
    <t>Sommer, M.</t>
  </si>
  <si>
    <t>Janus Henderson Investors, London, United Kingdom</t>
  </si>
  <si>
    <t>Financial literacy and naming a “trusted contact” for U.S. brokerage accounts</t>
  </si>
  <si>
    <t>2-s2.0-85150037594</t>
  </si>
  <si>
    <t>Bhatia, S.</t>
  </si>
  <si>
    <t>IMI Delhi, New Delhi, India</t>
  </si>
  <si>
    <t>Exploring financial well-being of working professionals in the Indian context</t>
  </si>
  <si>
    <t>Jaipuria Institute of Management, Noida, Noida, UP, India</t>
  </si>
  <si>
    <t>2-s2.0-85149900505</t>
  </si>
  <si>
    <t>Quest for financial inclusion via digital financial services (Fintech) during COVID-19 pandemic: case study of women in Indonesia</t>
  </si>
  <si>
    <t>Phan, T.D.</t>
  </si>
  <si>
    <t>Medina, J.</t>
  </si>
  <si>
    <t>Faculty of Economics, Miskolci Egyetem, Miskolc, Borsod-Abauj-Zemplen, Hungary</t>
  </si>
  <si>
    <t>Wieriks, M.</t>
  </si>
  <si>
    <t>Faculty of Economics and Business Sciences, Universidad de Sevilla, Sevilla, Seville, Spain</t>
  </si>
  <si>
    <t>Chief Data Officer, South Jakarta, Indonesia</t>
  </si>
  <si>
    <t>2-s2.0-85147420407</t>
  </si>
  <si>
    <t>School of Business Administration, Clark Atlanta University, Atlanta, GA, United States</t>
  </si>
  <si>
    <t>The Impact of Financial Literacy, Generation, and Socioeconomic Factors on Financial Risk Tolerance: An African American Study</t>
  </si>
  <si>
    <t>2-s2.0-85145462912</t>
  </si>
  <si>
    <t>Estelami, H.</t>
  </si>
  <si>
    <t>Gabelli School of Business, Fordham University, New York, NY, United States</t>
  </si>
  <si>
    <t>The differential impact of cognitive style on the relationship between financial education and financial literacy</t>
  </si>
  <si>
    <t>Estelami, N.N.</t>
  </si>
  <si>
    <t>2-s2.0-85097892834</t>
  </si>
  <si>
    <t>Munir, I.U.</t>
  </si>
  <si>
    <t>FINANCIAL LITERACY and STOCK MARKET PARTICIPATION: DOES GENDER MATTER?</t>
  </si>
  <si>
    <t>Yue, S.</t>
  </si>
  <si>
    <t>National University of Medical Sciences, Rawalpindi, Punjab, Pakistan</t>
  </si>
  <si>
    <t>2-s2.0-105004697901</t>
  </si>
  <si>
    <t>Blizard, Z.D.</t>
  </si>
  <si>
    <t>Winston-Salem State University, Winston Salem, NC, United States</t>
  </si>
  <si>
    <t>Where Do Participants Move and How Do Their New Neighborhoods Compare to Where They Rented? Evidence from a North Carolina First-Time Homeownership Program</t>
  </si>
  <si>
    <t>Richardson, C.J.</t>
  </si>
  <si>
    <t>Forsyth CO, Salem, NC, United States</t>
  </si>
  <si>
    <t>2-s2.0-85195779275</t>
  </si>
  <si>
    <t>Amaroh, S.</t>
  </si>
  <si>
    <t>State Islamic Institute IAIN Kudus, Kudus, Central Java, Indonesia</t>
  </si>
  <si>
    <t>WOMEN AND INVESTMENT DECISION IN SHARIA INSTRUMENTS: MODERATING EFFECT OF FINANCIAL SPIRITUALITY ORIENTATION</t>
  </si>
  <si>
    <t>Prasetyoningrum, A.K.</t>
  </si>
  <si>
    <t>Universitas Islam Negeri Walisongo Semarang, Semarang, Central Java, Indonesia</t>
  </si>
  <si>
    <t>Husain, H.</t>
  </si>
  <si>
    <t>2-s2.0-85168161253</t>
  </si>
  <si>
    <t>Saravanan, R.</t>
  </si>
  <si>
    <t>Department of Business Administration, National Institute of Technology Kurukshetra, Kurukshetra, HR, India</t>
  </si>
  <si>
    <t>Does IFRS convergence affect the readability of annual reports by Indian listed companies?</t>
  </si>
  <si>
    <t>Firoz, F.</t>
  </si>
  <si>
    <t>Finance and Accounting Area, Indian Institute of Management Jammu, Jammu, JK, India</t>
  </si>
  <si>
    <t>2-s2.0-85161471540</t>
  </si>
  <si>
    <t>Pala, F.</t>
  </si>
  <si>
    <t>Gümüşhane Üniversitesi, Gumushane, Gumushane, Turkey</t>
  </si>
  <si>
    <t>Analyzing the linkage between Islamic financial literacy and Islamic banking services adoption: evidence from Turkey</t>
  </si>
  <si>
    <t>Erdogdu, A.</t>
  </si>
  <si>
    <t>Department of Finance and Banking, İstanbul Arel Üniversitesi, Istanbul, Turkey</t>
  </si>
  <si>
    <t>Ali, M.</t>
  </si>
  <si>
    <t>Alnori, F.</t>
  </si>
  <si>
    <t>Faculty of Economics and Administration, King Abdulaziz University, Jeddah, Makkah Province, Saudi Arabia</t>
  </si>
  <si>
    <t>Barut, A.</t>
  </si>
  <si>
    <t>Department of Accounting and Tax Applications, Harran Üniversitesi, Sanliurfa, Turkey</t>
  </si>
  <si>
    <t>2-s2.0-85174626565</t>
  </si>
  <si>
    <t>What do individuals know, feel and do from a financial perspective? An empirical study on financial satisfaction</t>
  </si>
  <si>
    <t>2-s2.0-85196351443</t>
  </si>
  <si>
    <t>Mir, M.A.</t>
  </si>
  <si>
    <t>Digital financial literacy and financial well-being</t>
  </si>
  <si>
    <t>2-s2.0-85196349011</t>
  </si>
  <si>
    <t>Manda, V.K.</t>
  </si>
  <si>
    <t>PBMEIT, Visakhapatnam, India</t>
  </si>
  <si>
    <t>Role of payment systems in financial well-being: An examination from India</t>
  </si>
  <si>
    <t>Department of Management Studies, Dayananda Sagar College of Engineering, Bengaluru, KA, India</t>
  </si>
  <si>
    <t>Khaliq, L.N.</t>
  </si>
  <si>
    <t>2-s2.0-85196348280</t>
  </si>
  <si>
    <t>Singh, D.</t>
  </si>
  <si>
    <t>Modern College of Business and Science, Muscat, Oman</t>
  </si>
  <si>
    <t>Emerging Perspectives on Financial Well-Being</t>
  </si>
  <si>
    <t>Bansal, R.</t>
  </si>
  <si>
    <t>Rajiv Gandhi Institute of Petroleum Technology, Amethi, UP, India</t>
  </si>
  <si>
    <t>Ansari, Y.</t>
  </si>
  <si>
    <t>Saudi Electronic University, Riyadh, Riyad, Saudi Arabia</t>
  </si>
  <si>
    <t>2-s2.0-85196347327</t>
  </si>
  <si>
    <t>Financial inclusion: Unlocking economic growth and social equity</t>
  </si>
  <si>
    <t>2-s2.0-85196345538</t>
  </si>
  <si>
    <t>Bhatnagar, M.</t>
  </si>
  <si>
    <t>Balancing acts: The Yin and Yang of debit and credit on the stage of financial well-being</t>
  </si>
  <si>
    <t>Rajaram, R.</t>
  </si>
  <si>
    <t>Taneja, S.</t>
  </si>
  <si>
    <t>2-s2.0-85196341833</t>
  </si>
  <si>
    <t>Manoharan, G.</t>
  </si>
  <si>
    <t>SR University, Warangal, TS, India</t>
  </si>
  <si>
    <t>Enhancing financial literacy: Strategies, challenges, and global initiatives</t>
  </si>
  <si>
    <t>Nithya, G.</t>
  </si>
  <si>
    <t>Dr. N.G.P. Institute of Technology, Coimbatore, TN, India</t>
  </si>
  <si>
    <t>Razak, A.</t>
  </si>
  <si>
    <t>Durai, S.</t>
  </si>
  <si>
    <t>Sharma, S.</t>
  </si>
  <si>
    <t>Assam down town University, Guwahati, AS, India</t>
  </si>
  <si>
    <t>2-s2.0-85196340968</t>
  </si>
  <si>
    <t>Thankachan, J.</t>
  </si>
  <si>
    <t>Exploring the impact of psychological biases on financial investment decisions and the role of digital financial literacy</t>
  </si>
  <si>
    <t>2-s2.0-85196340760</t>
  </si>
  <si>
    <t>Empowering women: Strategies and initiatives for enhancing financial well-being and economic independence</t>
  </si>
  <si>
    <t>Deepak, R.</t>
  </si>
  <si>
    <t>Ramaiah Institute of Technology, Bengaluru, KA, India</t>
  </si>
  <si>
    <t>2-s2.0-85191533454</t>
  </si>
  <si>
    <t>Qadri, H.M.D.</t>
  </si>
  <si>
    <t>School of Economics and Finance, Pakistan</t>
  </si>
  <si>
    <t>Islamic Microfinance: Landscape, Models and Future Prospects</t>
  </si>
  <si>
    <t>Ali, H.</t>
  </si>
  <si>
    <t>Hamad Bin Khalifa University, College of Islamic Studies, Doha, Ad-Dawhah, Qatar</t>
  </si>
  <si>
    <t>2-s2.0-85195767936</t>
  </si>
  <si>
    <t>Kowsick, N.P.</t>
  </si>
  <si>
    <t>Implementing AI-based recommendation systems for personalized financial services in libraries</t>
  </si>
  <si>
    <t>2-s2.0-85195757791</t>
  </si>
  <si>
    <t>Dheepiga, S.</t>
  </si>
  <si>
    <t>Exploring the intersection of AI and financial literacy: Current insights, hurdles, and prospects</t>
  </si>
  <si>
    <t>2-s2.0-85195624997</t>
  </si>
  <si>
    <t>Arora, P.</t>
  </si>
  <si>
    <t>Impact of social media influencer credibility on m-banking acceptance: The moderating role of financial literacy</t>
  </si>
  <si>
    <t>2-s2.0-85195624481</t>
  </si>
  <si>
    <t>Central Bank of Nigeria, Sokoto, Nigeria</t>
  </si>
  <si>
    <t>Central Bank digital currency: What it can achieve and cannot achieve in Africa</t>
  </si>
  <si>
    <t>2-s2.0-85195623412</t>
  </si>
  <si>
    <t>Amarnath, D.D.</t>
  </si>
  <si>
    <t>Revolutionizing the financial landscape: A review on human-centric AI thinking in emerging markets</t>
  </si>
  <si>
    <t>Thimothy, S.J.</t>
  </si>
  <si>
    <t>Dhofar University, Salalah, Dhofar, Oman</t>
  </si>
  <si>
    <t>2-s2.0-85194393825</t>
  </si>
  <si>
    <t>An Investigation of the Impact of Financial Literacy on Households’ Financial Well-Being: An Emerging Market Study</t>
  </si>
  <si>
    <t>El Bouchikhi, Y.</t>
  </si>
  <si>
    <t>Al Akhawayn University, Ifrane, Meknes-Tafilalet, Morocco</t>
  </si>
  <si>
    <t>2-s2.0-85195751896</t>
  </si>
  <si>
    <t>Effect of digital financial literacy on digital consumer protection: Mediating role of financial self-efficacy and financial confidence</t>
  </si>
  <si>
    <t>2-s2.0-85194461238</t>
  </si>
  <si>
    <t>South China University of Technology, Guangzhou, Guangdong, China</t>
  </si>
  <si>
    <t>FinReport: Explainable Stock Earnings Forecasting via News Factor Analyzing Model</t>
  </si>
  <si>
    <t>Shen, X.</t>
  </si>
  <si>
    <t>ByteDance Ltd., Beijing, China</t>
  </si>
  <si>
    <t>Pazhou Lab, Guangdong, China</t>
  </si>
  <si>
    <t>2-s2.0-85194854913</t>
  </si>
  <si>
    <t>Kou, Y.</t>
  </si>
  <si>
    <t>Pennsylvania State University, University Park, PA, United States</t>
  </si>
  <si>
    <t>Trading as Gambling: Social Investing and Financial Risks on the r/WallStreetBets subreddit</t>
  </si>
  <si>
    <t>2-s2.0-85150348485</t>
  </si>
  <si>
    <t>Lazaridis School of Business and Economics, Waterloo, ON, Canada</t>
  </si>
  <si>
    <t>Financial Literacy and IPO Underpricing</t>
  </si>
  <si>
    <t>Kanagaretnam, K.</t>
  </si>
  <si>
    <t>Schulich School of Business, Toronto, ON, Canada</t>
  </si>
  <si>
    <t>Lim, C.Y.</t>
  </si>
  <si>
    <t>Lobo, G.J.</t>
  </si>
  <si>
    <t>C. T. Bauer College of Business, Houston, TX, United States</t>
  </si>
  <si>
    <t>2-s2.0-85180840598</t>
  </si>
  <si>
    <t>Investigating alternative avenues for financial behaviour change: moving beyond the traditional approach</t>
  </si>
  <si>
    <t>Uzelac, M.</t>
  </si>
  <si>
    <t>2-s2.0-85190146795</t>
  </si>
  <si>
    <t>Department of Financial and Business Systems, Lincoln University, Lincoln, CAN, New Zealand</t>
  </si>
  <si>
    <t>Financial inclusion toward economic inclusion: empirical evidence from China’s rural household</t>
  </si>
  <si>
    <t>Gan, C.</t>
  </si>
  <si>
    <t>2-s2.0-85181494372</t>
  </si>
  <si>
    <t>Using an extended post-acceptance framework to examine consumer adoption of fintech</t>
  </si>
  <si>
    <t>2-s2.0-85179943360</t>
  </si>
  <si>
    <t>Gender-related effects of financial knowledge and confidence on preferences for ethical intermediaries and sustainable investments</t>
  </si>
  <si>
    <t>2-s2.0-85179939697</t>
  </si>
  <si>
    <t>Hj Talip, S.N.S.</t>
  </si>
  <si>
    <t>School of Business, Universiti Teknologi Brunei, Gadong, Brunei Darussalam</t>
  </si>
  <si>
    <t>Influence of human capital and social capital on MSME access to finance: assessing the mediating role of financial literacy</t>
  </si>
  <si>
    <t>2-s2.0-85177819996</t>
  </si>
  <si>
    <t>Department of Consumer Sciences, The University of Alabama System, Tuscaloosa, AL, United States</t>
  </si>
  <si>
    <t>Financial inclusion, financial capability and financial fragility during COVID-19 pandemic</t>
  </si>
  <si>
    <t>2-s2.0-85217053515</t>
  </si>
  <si>
    <t>Garrido, R.</t>
  </si>
  <si>
    <t>Escola Estadual de Ensino Fundamental Monsenhor Roberto Landell de Moura, Porto Alegre, Brazil</t>
  </si>
  <si>
    <t>Digital educational game for family financial education in primary school; JOGO DIGITAL EDUCATIVO PARA EDUCAÇÃO FINANCEIRA DOMÉSTICA NO ENSINO FUNDAMENTAL; JUEGO DIGITAL EDUCATIVO PARA LA EDUCACIÓN FINANCIERA FAMILIAR EN LA ESCUELA PRIMARIA</t>
  </si>
  <si>
    <t>Homa, A.I.R.</t>
  </si>
  <si>
    <t>Universidade Luterana do Brasil, Canoas, RS, Brazil</t>
  </si>
  <si>
    <t>2-s2.0-85195598844</t>
  </si>
  <si>
    <t>Atanasova, D.</t>
  </si>
  <si>
    <t>Entangled future im/mobilities: Interdisciplinary perspectives on mobility studies</t>
  </si>
  <si>
    <t>2-s2.0-85195538251</t>
  </si>
  <si>
    <t>Buschmann, D.</t>
  </si>
  <si>
    <t>Research Platform "Mobile Cultures and Societies", Universität Wien, Vienna, Vienna, Austria</t>
  </si>
  <si>
    <t>Circulating visions of the future: Analysing policy frame im/mobilities among financial literacy education policies</t>
  </si>
  <si>
    <t>Birgit Sauer, B.</t>
  </si>
  <si>
    <t>2-s2.0-85194950594</t>
  </si>
  <si>
    <t>Meekaew, N.</t>
  </si>
  <si>
    <t>Khon Kaen University, Khon Kaen, Thailand</t>
  </si>
  <si>
    <t>Cultivating Entrepreneurial Skills in Organic Farming with Design Thinking and Community-Based Education</t>
  </si>
  <si>
    <t>2-s2.0-85194368827</t>
  </si>
  <si>
    <t>Ticona Machaca, A.</t>
  </si>
  <si>
    <t>Faculty of Accounting and Administrative Sciences, Universidad Nacional del Altiplano, Puno, Puno, Peru</t>
  </si>
  <si>
    <t>Peru’s National Policy on Financial Inclusion and Its Alignment with Sustainable Development Goal I</t>
  </si>
  <si>
    <t>Gutiérrez Castillo, F.H.</t>
  </si>
  <si>
    <t>Professional School of Public Management and Social Development, National University of Juliaca, Juliaca, Puno, Peru</t>
  </si>
  <si>
    <t>Turpo Aliaga, B.</t>
  </si>
  <si>
    <t>Faculty of Business Sciences, Universidad Peruana Unión, Lima, Lima, Peru</t>
  </si>
  <si>
    <t>Cano-Ccoa, D.M.</t>
  </si>
  <si>
    <t>Faculty of Management and Tourism, Universidad Nacional San Antonio Abad del Cusco, Cusco, Cusco, Peru</t>
  </si>
  <si>
    <t>Yucra Quispe, R.</t>
  </si>
  <si>
    <t>School of Economics, Universidad Andina del Cusco, Cusco, Cusco, Peru</t>
  </si>
  <si>
    <t>Cahuana Sánchez, J.H.</t>
  </si>
  <si>
    <t>Postgraduate School, Universidad Nacional De San Martín – Tarapoto, Tarapoto, San Martin, Peru</t>
  </si>
  <si>
    <t>Duran Ttito, C.N.</t>
  </si>
  <si>
    <t>Faculty of Business Administration, Universidad Nacional Intercultural de la Selva Central “Juan Santos Atahualpa”, La Merced, Chanchamayo, Peru</t>
  </si>
  <si>
    <t>2-s2.0-85194273230</t>
  </si>
  <si>
    <t>Financial Literacy: A Case Study for Portugal</t>
  </si>
  <si>
    <t>Chanoca, J.</t>
  </si>
  <si>
    <t>Tavares, F.</t>
  </si>
  <si>
    <t>2-s2.0-85194129143</t>
  </si>
  <si>
    <t>Ghazal, L.V.</t>
  </si>
  <si>
    <t>University of Rochester School of Nursing, Rochester, NY, United States</t>
  </si>
  <si>
    <t>Evaluation of a Conference on Cancer-Related Financial and Legal Issues: A Potential Resource to Counter Financial Toxicity</t>
  </si>
  <si>
    <t>University of Rochester Medical Center, Rochester, NY, United States</t>
  </si>
  <si>
    <t>Bryant, M.</t>
  </si>
  <si>
    <t>Triage Cancer, Chicago, IL, United States</t>
  </si>
  <si>
    <t>Zebrack, B.</t>
  </si>
  <si>
    <t>University of Michigan, Ann Arbor, Ann Arbor, MI, United States</t>
  </si>
  <si>
    <t>Liang, M.I.</t>
  </si>
  <si>
    <t>Department of Obstetrics and Gynecology, Cedars-Sinai Medical Center, Los Angeles, CA, United States</t>
  </si>
  <si>
    <t>2-s2.0-85194047158</t>
  </si>
  <si>
    <t>Heriyati, P.</t>
  </si>
  <si>
    <t>MANAGING FINANCIAL LIFE: EXAMINING THE FACTORS IMPACTING THE FINANCIAL LITERACY OF INDONESIAN STUDENTS STUDYING ABROAD</t>
  </si>
  <si>
    <t>Antonio, L.</t>
  </si>
  <si>
    <t>Research and Consultation Department, University of Technology and Applied Sciences Salalah, Salalah, Dhofar, Oman</t>
  </si>
  <si>
    <t>Soliman, M.</t>
  </si>
  <si>
    <t>Tourism Studies Department, Faculty of Tourism and Hotels, Fayoum, Faiyum, Egypt</t>
  </si>
  <si>
    <t>2-s2.0-85193993626</t>
  </si>
  <si>
    <t>Costa, M.</t>
  </si>
  <si>
    <t>Department of Economics, Universidade de Aveiro, Aveiro, Aveiro, Portugal</t>
  </si>
  <si>
    <t>Fintech: Evidence of the Urgent Need to Improve Financial Literacy in Portugal</t>
  </si>
  <si>
    <t>Au-Yong-Oliveira, M.</t>
  </si>
  <si>
    <t>Technology and Science, Institute for Systems and Computer Engineering, Technology and Science, Porto, Porto, Portugal</t>
  </si>
  <si>
    <t>Palma-Moreira, A.</t>
  </si>
  <si>
    <t>2-s2.0-85193917004</t>
  </si>
  <si>
    <t>Al-Fattal, A.</t>
  </si>
  <si>
    <t>Department of Business Administration, University of Minnesota Twin Cities, Minneapolis, MN, United States</t>
  </si>
  <si>
    <t>Entrepreneurial Aspirations and Challenges among Business Students: A Qualitative Study</t>
  </si>
  <si>
    <t>2-s2.0-85193056967</t>
  </si>
  <si>
    <t>Negi, P.</t>
  </si>
  <si>
    <t>Department of Finance, New Delhi Institute of Management, New Delhi, India</t>
  </si>
  <si>
    <t>Impact of financial literacy on consumer financial behavior: A systematic review and research agenda using TCCM framework</t>
  </si>
  <si>
    <t>Jaiswal, A.</t>
  </si>
  <si>
    <t>Department of Operations and SCM, New Delhi Institute of Management, New Delhi, India</t>
  </si>
  <si>
    <t>2-s2.0-85192758866</t>
  </si>
  <si>
    <t>Hou, Z.</t>
  </si>
  <si>
    <t>Institute of Blue and Green Development, Shandong University, Weihai, Weihai, China</t>
  </si>
  <si>
    <t>The Impact of Digital Financial Inclusion on Household Commercial Insurance for Sustainable Governance Mechanisms under Regional Group Differences</t>
  </si>
  <si>
    <t>Choi, Y.</t>
  </si>
  <si>
    <t>Program in Industry Security Governance, Inha University, Incheon, South Korea</t>
  </si>
  <si>
    <t>2-s2.0-85190164024</t>
  </si>
  <si>
    <t>Financial literacy and household financial resilience</t>
  </si>
  <si>
    <t>Fan, M.</t>
  </si>
  <si>
    <t>University of Hull, Hull, East Yorkshire, United Kingdom</t>
  </si>
  <si>
    <t>2-s2.0-85190163586</t>
  </si>
  <si>
    <t>Financial literacy, uncertainty and costs of education</t>
  </si>
  <si>
    <t>2-s2.0-85190137626</t>
  </si>
  <si>
    <t>Louis, S.</t>
  </si>
  <si>
    <t>Department of Economics, Universitas Sebelas Maret, Surakarta, Central Java, Indonesia</t>
  </si>
  <si>
    <t>Essential components of teacher professional development for financial literacy: A literature review</t>
  </si>
  <si>
    <t>2-s2.0-85189963608</t>
  </si>
  <si>
    <t>Niţoi, M.</t>
  </si>
  <si>
    <t>Trust in the central bank, financial literacy, and personal beliefs</t>
  </si>
  <si>
    <t>Pochea, M.-M.</t>
  </si>
  <si>
    <t>Department of Finance, Universitatea Babeș-Bolyai, Cluj Napoca, Cluj, Romania</t>
  </si>
  <si>
    <t>2-s2.0-85189497627</t>
  </si>
  <si>
    <t>Yang, C.</t>
  </si>
  <si>
    <t>School of lntelligent Finance &amp; Accounting Management, Guangdong University of Finance &amp; Economics, Guangzhou, Guangdong, China</t>
  </si>
  <si>
    <t>What affects the financial asset allocation of the elderly? From the perspective of financial literacy and risk attitude</t>
  </si>
  <si>
    <t>School of Economics and Management, Shanghai Maritime University, Shanghai, China</t>
  </si>
  <si>
    <t>2-s2.0-85188637770</t>
  </si>
  <si>
    <t>Department of Applied Economics, Facultad de Ciencias Económicas y Empresariales, Granada, Granada, Spain</t>
  </si>
  <si>
    <t>Debiasing the availability heuristic in student loan decision-making</t>
  </si>
  <si>
    <t>2-s2.0-85186203762</t>
  </si>
  <si>
    <t>Gaur, D.</t>
  </si>
  <si>
    <t>Department of Economics and Public Policy, Indian Institute of Management Rohtak, Rohtak, HR, India</t>
  </si>
  <si>
    <t>Inequalities in educational achievement: Effect of individuals’ capabilities &amp; social identity</t>
  </si>
  <si>
    <t>Pandey, S.K.</t>
  </si>
  <si>
    <t>Marketing &amp; Strategy, Indian Institute of Management Rohtak, Rohtak, HR, India</t>
  </si>
  <si>
    <t>2-s2.0-85186093792</t>
  </si>
  <si>
    <t>Qian, Y.</t>
  </si>
  <si>
    <t>Household financial literacy and retirement planning in rural China</t>
  </si>
  <si>
    <t>Department of Social Sciences, The Education University of Hong Kong, Hong Kong, Hong Kong</t>
  </si>
  <si>
    <t>2-s2.0-85185333930</t>
  </si>
  <si>
    <t>Weisskopf, J.-P.</t>
  </si>
  <si>
    <t>Ecole Hôtelière de Lausanne, Lausanne, VD, Switzerland</t>
  </si>
  <si>
    <t>Simplifying the complex: 10-K readability and asset structure</t>
  </si>
  <si>
    <t>2-s2.0-85185184454</t>
  </si>
  <si>
    <t>Shahriari, M.</t>
  </si>
  <si>
    <t>Department of Radiology, Johns Hopkins University School of Medicine, Baltimore, MD, United States</t>
  </si>
  <si>
    <t>Radiology trainee retirement programs: Options and participation</t>
  </si>
  <si>
    <t>Hesami, M.</t>
  </si>
  <si>
    <t>Section of Emergency Ultrasound, Yale School of Medicine, New Haven, CT, United States</t>
  </si>
  <si>
    <t>Bar-Or, Y.D.</t>
  </si>
  <si>
    <t>Johns Hopkins Carey Business School, Baltimore, MD, United States</t>
  </si>
  <si>
    <t>Davoudmanesh, Z.</t>
  </si>
  <si>
    <t>Tehran University of Medical Sciences, Tehran, Tehran, Iran</t>
  </si>
  <si>
    <t>Franck, B.</t>
  </si>
  <si>
    <t>Christiana Care Health Services, Philadelphia, PA, United States</t>
  </si>
  <si>
    <t>2-s2.0-85183099868</t>
  </si>
  <si>
    <t>Kpodar, K.</t>
  </si>
  <si>
    <t>How do transaction costs influence remittances?</t>
  </si>
  <si>
    <t>Imam, P.</t>
  </si>
  <si>
    <t>2-s2.0-85181576590</t>
  </si>
  <si>
    <t>Institute of Information Science, Beijing Jiaotong University, Beijing, China</t>
  </si>
  <si>
    <t>Exploring Large-Scale Financial Knowledge Graph for SMEs Supply Chain Mining</t>
  </si>
  <si>
    <t>Zhu, Z.</t>
  </si>
  <si>
    <t>Ant group, Hangzhou, Zhejiang, China</t>
  </si>
  <si>
    <t>Software School, Fudan University, Shanghai, China</t>
  </si>
  <si>
    <t>2-s2.0-85176362307</t>
  </si>
  <si>
    <t>Thanki, H.T.</t>
  </si>
  <si>
    <t>Are Retail Investors in Emerging Economies SRI Ready?</t>
  </si>
  <si>
    <t>Dangi, M.</t>
  </si>
  <si>
    <t>Auro University, Surat, GJ, India</t>
  </si>
  <si>
    <t>2-s2.0-85165025518</t>
  </si>
  <si>
    <t>Khan, N.-U.</t>
  </si>
  <si>
    <t>School of Accounting, Dongbei University of Finance and Economics, Dalian, Liaoning, China</t>
  </si>
  <si>
    <t>A look into sustainable development goal amidst technological innovation, financial development and natural resources: a symmetry and asymmetry analyses</t>
  </si>
  <si>
    <t>Udemba, E.N.</t>
  </si>
  <si>
    <t>School of Business, Shanxi Technology and Business College, Taiyuan, Turkey</t>
  </si>
  <si>
    <t>Emir, F.</t>
  </si>
  <si>
    <t>Faculty of Economics, İstanbul Gelişim Üniversitesi, Istanbul, Turkey</t>
  </si>
  <si>
    <t>Faculty of Economics, Final International University, Kyrenia, Cyprus</t>
  </si>
  <si>
    <t>2-s2.0-85162657938</t>
  </si>
  <si>
    <t>Corple, D.J.</t>
  </si>
  <si>
    <t>Department of Communication, Wheaton College - Illinois, Wheaton, IL, United States</t>
  </si>
  <si>
    <t>Empowerment at Work?: Examining Employment-Based Economic Empowerment Initiatives for Survivors of Commercial Sexual Exploitation</t>
  </si>
  <si>
    <t>2-s2.0-85193756453</t>
  </si>
  <si>
    <t>Rahmanov, F.</t>
  </si>
  <si>
    <t>Department of Applied Economics, Azerbaijan State University of Economics (UNEC), Baku, Azerbaijan</t>
  </si>
  <si>
    <t>QUANTITATIVE APPRAISAL AND SCIENTOMETRIC EXPLORATION INTO THE DIGITIZATION OF EDUCATION</t>
  </si>
  <si>
    <t>Neymatova, L.</t>
  </si>
  <si>
    <t>Department of International Trade, Azerbaijan Technical University, Baku, Azerbaijan</t>
  </si>
  <si>
    <t>Hashimova, A.</t>
  </si>
  <si>
    <t>Department of Sports Management and Communication, Azerbaijan Sports Academy, Baku, Azerbaijan</t>
  </si>
  <si>
    <t>Aghazada, T.</t>
  </si>
  <si>
    <t>Azerbaijan Tourism and Management University, Baku, Azerbaijan</t>
  </si>
  <si>
    <t>2-s2.0-85188189394</t>
  </si>
  <si>
    <t>Department of Marketing, American University of Kuwait, Kuwait City, Kuwait</t>
  </si>
  <si>
    <t>Cryptocurrencies as a means of payment in online shopping</t>
  </si>
  <si>
    <t>Tosun, P.</t>
  </si>
  <si>
    <t>Department of Business Administration, Kadir Has Üniversitesi, Istanbul, Turkey</t>
  </si>
  <si>
    <t>Yanar Gürce, M.</t>
  </si>
  <si>
    <t>Plaster College of Business and Entrepreneurship, Lindenwood University, Saint Charles, MO, United States</t>
  </si>
  <si>
    <t>2-s2.0-85178233720</t>
  </si>
  <si>
    <t>Rodrigues, C.G.</t>
  </si>
  <si>
    <t>Social Sciences and Management, National Institute of Technology Karnataka, Mangalore, KA, India</t>
  </si>
  <si>
    <t>Financial literacy–a regulator of intended investment behaviour: analysing the hypothetical portfolio composition</t>
  </si>
  <si>
    <t>2-s2.0-85190368893</t>
  </si>
  <si>
    <t>Lou, S.</t>
  </si>
  <si>
    <t>Faculty of Finance, City University of Macau, Taipa, Macao</t>
  </si>
  <si>
    <t>Research on influences of education and financial literacy on commercial insurance purchase in China</t>
  </si>
  <si>
    <t>City University of Macau, Taipa, Macao</t>
  </si>
  <si>
    <t>Zeng, Y.T.</t>
  </si>
  <si>
    <t>Department of Business, Macao Polytechnic University, Macau, Macao</t>
  </si>
  <si>
    <t>Fong, C.C.</t>
  </si>
  <si>
    <t>Party School of CPC JinTang Committee, Chengdu, China</t>
  </si>
  <si>
    <t>2-s2.0-85175110633</t>
  </si>
  <si>
    <t>The effect of financial literacy, financial behaviour and financial stress on awareness of investment scams among retirees</t>
  </si>
  <si>
    <t>Awalludin, N.R.</t>
  </si>
  <si>
    <t>Business and Social Sciences, Universiti Poly-Tech Malaysia (UPTM), Kuala Lumpur, Malaysia</t>
  </si>
  <si>
    <t>Zainal, N.</t>
  </si>
  <si>
    <t>2-s2.0-85192823014</t>
  </si>
  <si>
    <t>Bakhshi, P.</t>
  </si>
  <si>
    <t>SP Jain School of Global Management, Mumbai, Mumbai, India</t>
  </si>
  <si>
    <t>BARRIERS IN ADOPTION OF FINTECH BY STREET VENDORS AND HAWKERS IN INDIA USING INTERPRETIVE STRUCTURAL MODELING</t>
  </si>
  <si>
    <t>Agrawal, R.</t>
  </si>
  <si>
    <t>Jaipuria Institute of Management, Lucknow, Lucknow, UP, India</t>
  </si>
  <si>
    <t>Mendon, S.</t>
  </si>
  <si>
    <t>Frank, D.</t>
  </si>
  <si>
    <t>Department of Finance, University of Craiova, Craiova, Dolj, Romania</t>
  </si>
  <si>
    <t>Spulbar, C.</t>
  </si>
  <si>
    <t>Department of Finance and Accounting, Constantin Brancusi University of Tg-Jiu, Tg-Jiu, Romania</t>
  </si>
  <si>
    <t>2-s2.0-85201797627</t>
  </si>
  <si>
    <t>Alabi, A.W.</t>
  </si>
  <si>
    <t>Department of Accounting, Babcock University, Ilishan-Remo, Ogun, Nigeria</t>
  </si>
  <si>
    <t>Tax morale and taxpayers’ compliance among SMEs in Nigeria</t>
  </si>
  <si>
    <t>Atanda, F.A.</t>
  </si>
  <si>
    <t>Department of Accounting, University of Ibadan, Ibadan, Oyo, Nigeria</t>
  </si>
  <si>
    <t>Akintoye, I.R.</t>
  </si>
  <si>
    <t>Centre of Excellence, University of Ibadan, Ibadan, Oyo, Nigeria</t>
  </si>
  <si>
    <t>Kajola, S.G.</t>
  </si>
  <si>
    <t>College of Management Sciences, Federal University of Agriculture, Abeokuta, Abeokuta, Ogun, Nigeria</t>
  </si>
  <si>
    <t>2-s2.0-85193630227</t>
  </si>
  <si>
    <t>Misra, A.</t>
  </si>
  <si>
    <t>Impact of financial literacy towards ESG investing among salaried employees: A mediating effect of perceived usefulness of Robo-advisors</t>
  </si>
  <si>
    <t>2-s2.0-85193624310</t>
  </si>
  <si>
    <t>Miglani, M.</t>
  </si>
  <si>
    <t>Enhancing employee financial wellness: Development of HR-integrated robo- advisory tools for comprehensive budgeting and investments</t>
  </si>
  <si>
    <t>Shri Vanketeshwara University, India</t>
  </si>
  <si>
    <t>2-s2.0-85191963301</t>
  </si>
  <si>
    <t>Kusumawati, I.B.</t>
  </si>
  <si>
    <t>STKIP PGRI Sidoarjo, Sidoarjo, Indonesia</t>
  </si>
  <si>
    <t>Designing Mathematics’ Tasks to Promote Students’ Islamic Financial Literacy</t>
  </si>
  <si>
    <t>Fachrudin, A.D.</t>
  </si>
  <si>
    <t>Mathematics Education Department, Universitas Sriwijaya, Indralaya, South Sumatra, Indonesia</t>
  </si>
  <si>
    <t>SEAMEO QITEP in Mathematics, Yogyakarta, Indonesia</t>
  </si>
  <si>
    <t>2-s2.0-85191957105</t>
  </si>
  <si>
    <t>Universitas PGRI Yogyakarta, Yogyakarta, Special Region of Yogyakarta, Indonesia</t>
  </si>
  <si>
    <t>Pocket Money Project: Supporting Student Understanding Percent</t>
  </si>
  <si>
    <t>Universitas Sriwijaya, Indralaya, South Sumatra, Indonesia</t>
  </si>
  <si>
    <t>Zulkardi, Z.</t>
  </si>
  <si>
    <t>Prahmana, R.C.I.</t>
  </si>
  <si>
    <t>2-s2.0-85192012824</t>
  </si>
  <si>
    <t>Ilyas, I.Y.</t>
  </si>
  <si>
    <t>Faculty of Communication and Media Studies, Universiti Teknologi MARA, Shah Alam, Selangor, Malaysia</t>
  </si>
  <si>
    <t>Level of Awareness and Understanding towards Money Mule Among Malaysian Citizens</t>
  </si>
  <si>
    <t>2-s2.0-85185314473</t>
  </si>
  <si>
    <t>Al-Smadi, A.A.</t>
  </si>
  <si>
    <t>Department of Financial Technology, Al-Zaytoonah University of Jordan, Amman, Amman, Jordan</t>
  </si>
  <si>
    <t>Exploring the moderating role of religious orientation on Islamic Fintech adoption</t>
  </si>
  <si>
    <t>2-s2.0-105005979223</t>
  </si>
  <si>
    <t>Carraro, W.B.W.H.</t>
  </si>
  <si>
    <t>Universidade Federal do Rio Grande do Sul, Porto Alegre, RS, Brazil</t>
  </si>
  <si>
    <t>Insertion of financial education in the education of the participants of the first Brazilian Olympiad on Financial Education in Rio Grande do Sul; Inserção da educação financeira na formação dos participantes da I Olimpíada Brasileira de Educação Financeira no Rio Grande do Sul</t>
  </si>
  <si>
    <t>2-s2.0-85192813112</t>
  </si>
  <si>
    <t>2-s2.0-85189920893</t>
  </si>
  <si>
    <t>Mistrean, L.</t>
  </si>
  <si>
    <t>Department of Investments and Banking, Academia de Studii Economice din Republica Moldova, Chisinau, Moldova</t>
  </si>
  <si>
    <t>RESEARCH ON THE FINANCIAL EDUCATION LEVEL OF THE BANKING CONSUMERS IN THE REPUBLIC OF MOLDOVA</t>
  </si>
  <si>
    <t>2-s2.0-85191023550</t>
  </si>
  <si>
    <t>Sari, E.P.</t>
  </si>
  <si>
    <t>School of Education, The University of Adelaide, Adelaide, SA, Australia</t>
  </si>
  <si>
    <t>The role of numeracy in financial literacy: A case study from Indonesia</t>
  </si>
  <si>
    <t>2-s2.0-85188028116</t>
  </si>
  <si>
    <t>Fostering financial inclusion for attaining sustainable goals: What contributes more to the inclusive financial behaviour of rural households in India?</t>
  </si>
  <si>
    <t>2-s2.0-85208608954</t>
  </si>
  <si>
    <t>Aisyah, E.N.</t>
  </si>
  <si>
    <t>The right literacy on the right performance: Does Islamic financial literacy affect business performance through Islamic financial inclusion?</t>
  </si>
  <si>
    <t>Faculty of Economics, Universitas Islam Negeri Maulana Malik Ibrahim Malang, Malang, Indonesia</t>
  </si>
  <si>
    <t>Wardoyo, C.</t>
  </si>
  <si>
    <t>2-s2.0-85192342122</t>
  </si>
  <si>
    <t>Dias, P.</t>
  </si>
  <si>
    <t>Research Center in Business Sciences and Tourism (CICET-FCVC), Instituto Superior de Administração e Gestão, Porto, Porto, Portugal</t>
  </si>
  <si>
    <t>Literacy, resilience, and financial well-being in higher education students</t>
  </si>
  <si>
    <t>Borges, A.P.</t>
  </si>
  <si>
    <t>Research Centre in Organizations, Porto, Portugal</t>
  </si>
  <si>
    <t>Vieira, E.</t>
  </si>
  <si>
    <t>2-s2.0-85203682135</t>
  </si>
  <si>
    <t>Navigating Credit Access: Uncovering The Dynamics Within Poor Households in Vietnam</t>
  </si>
  <si>
    <t>Huong, D.T.</t>
  </si>
  <si>
    <t>Thuyloi University, Hanoi, Viet Nam</t>
  </si>
  <si>
    <t>2-s2.0-85203142806</t>
  </si>
  <si>
    <t>Suci Martaningrat, N.W.</t>
  </si>
  <si>
    <t>The Impact of Financial Influencers, Social Influencers, and FOMO Economy on the Decision-Making of Investment on Millennial Generation and Gen Z of Indonesia</t>
  </si>
  <si>
    <t>2-s2.0-85186629617</t>
  </si>
  <si>
    <t>Customized financial literacy: a boon for universal financial inclusion of PWDs post COVID-19 pandemic in developing countries</t>
  </si>
  <si>
    <t>Finance Department, Ndejje University, Kampala, Uganda</t>
  </si>
  <si>
    <t>2-s2.0-85182414195</t>
  </si>
  <si>
    <t>Do cryptocurrency investors in the UK need more protection?</t>
  </si>
  <si>
    <t>2-s2.0-85201632782</t>
  </si>
  <si>
    <t>Financial Behavior and Knowledge Regarding Debt Payment and Its Relationship with Sociodemographic Variables</t>
  </si>
  <si>
    <t>2-s2.0-85200039111</t>
  </si>
  <si>
    <t>Strategies for Leveraging Digital Libraries to Improve Financial Literacy among Rural Entrepreneurial Women</t>
  </si>
  <si>
    <t>2-s2.0-85195693105</t>
  </si>
  <si>
    <t>Abdi, A.A.</t>
  </si>
  <si>
    <t>Faculty of Management Science, SIMAD University, Mogadishu, Banaadir, Somalia</t>
  </si>
  <si>
    <t>Somalia</t>
  </si>
  <si>
    <t>Influence of financial literacy on investment decisions of managers of small and medium enterprises in Mogadishu, Somalia</t>
  </si>
  <si>
    <t>2-s2.0-85194831755</t>
  </si>
  <si>
    <t>Princess Nourah Bint Abdulrahman University, Riyadh, Riyad, Saudi Arabia</t>
  </si>
  <si>
    <t>The Role of Financial Technology on the Nexus Between Demographic, Socio-economic, and Psychological Factors, and the Financial Literacy Gap</t>
  </si>
  <si>
    <t>Tishk International University, Erbil, Erbil, Iraq</t>
  </si>
  <si>
    <t>2-s2.0-85194813980</t>
  </si>
  <si>
    <t>Mudzingiri, C.</t>
  </si>
  <si>
    <t>University of the Free State, Bloemfontein, Free State, South Africa</t>
  </si>
  <si>
    <t>The Effect of Financial Literacy Confidence on Financial Risk Preference Confidence. A Lab Experiment Approach</t>
  </si>
  <si>
    <t>2-s2.0-85194384193</t>
  </si>
  <si>
    <t>Unlocking Financial Well-Being for People With Disabilities: The Importance of Financial Knowledge and Socialization Within the Family Context</t>
  </si>
  <si>
    <t>Inha University, Incheon, South Korea</t>
  </si>
  <si>
    <t>2-s2.0-85193039781</t>
  </si>
  <si>
    <t>Ogbemudia Benedict, I.</t>
  </si>
  <si>
    <t>University of Nigeria, Naukka, Enugu, Nigeria</t>
  </si>
  <si>
    <t>Investing in Rural Agriculture in the Face of Innovative Financial Services: Does Financial Literacy Matter in Nigeria?</t>
  </si>
  <si>
    <t>Wilson, E.</t>
  </si>
  <si>
    <t>Edo State University, Iyamho, Nigeria</t>
  </si>
  <si>
    <t>2-s2.0-85192769284</t>
  </si>
  <si>
    <t>Working While in College Brings Happiness? Financial Stress-Coping Resources, Coping Strategies, and Life Satisfaction Among College Students</t>
  </si>
  <si>
    <t>2-s2.0-85192760266</t>
  </si>
  <si>
    <t>Green, L.E.</t>
  </si>
  <si>
    <t>School of Family and Consumer Sciences, Texas State University, San Marcos, TX, United States</t>
  </si>
  <si>
    <t>Mortgage Status and Financial Stress: Do Home Equity Loans, Negative Home Equity, and Mortgage Default Matter?</t>
  </si>
  <si>
    <t>Park, N.</t>
  </si>
  <si>
    <t>2-s2.0-85192734364</t>
  </si>
  <si>
    <t>Schindler, K.A.</t>
  </si>
  <si>
    <t>Department of Finance, Universidad de Puerto Rico, Recinto de Rio Piedras, San Juan, Puerto Rico</t>
  </si>
  <si>
    <t>Consumer Finance Scales: Comparing English and Spanish Versions of a National Survey in the United States</t>
  </si>
  <si>
    <t>Ruiz-Vargas, Y.</t>
  </si>
  <si>
    <t>College of Business Administration, Recinto Universitario de Mayagüez, Mayaguez, Puerto Rico</t>
  </si>
  <si>
    <t>2-s2.0-85192273697</t>
  </si>
  <si>
    <t>León, W.F.D.</t>
  </si>
  <si>
    <t>Faculty of Economics and Administrative Sciences, Pontificia Universidad Javeriana, Bogota, Distrito Capital, Colombia</t>
  </si>
  <si>
    <t>Development of a Battery for the Measurement of Financial Capabilities in Young People</t>
  </si>
  <si>
    <t>Chaparro, O.L.M.</t>
  </si>
  <si>
    <t>Escuela de Economía, Universidad Nacional de Colombia, Bogota, Colombia</t>
  </si>
  <si>
    <t>2-s2.0-85191519143</t>
  </si>
  <si>
    <t>How Overconfident Financial Knowledge Hinders Retirement Planning? Mediating Analysis and Heterogeneity of Retirement Funding Sources</t>
  </si>
  <si>
    <t>Fan, Y.</t>
  </si>
  <si>
    <t>School of Economics, Nanjing Audit University, Nanjing, Jiangsu, China</t>
  </si>
  <si>
    <t>2-s2.0-85191396649</t>
  </si>
  <si>
    <t>Larni-Fooeik, A.</t>
  </si>
  <si>
    <t>School of Industrial Engineering, Iran University of Science and Technology, Tehran, Tehran, Iran</t>
  </si>
  <si>
    <t>Stochastic portfolio optimization: A regret-based approach on volatility risk measures: An empirical evidence from The New York stock market</t>
  </si>
  <si>
    <t>2-s2.0-85190992482</t>
  </si>
  <si>
    <t>Hassan, N.C.</t>
  </si>
  <si>
    <t>Kementerian Kewangan, Putrajaya, Malaysia</t>
  </si>
  <si>
    <t>What factors affecting investment decision? The moderating role of fintech self-efficacy</t>
  </si>
  <si>
    <t>Abdul-Rahman, A.</t>
  </si>
  <si>
    <t>Ab Hamid, S.N.Ab.</t>
  </si>
  <si>
    <t>2-s2.0-85190817247</t>
  </si>
  <si>
    <t>Ruchi</t>
  </si>
  <si>
    <t>Department of Sociology, CCS Haryana Agricultural University, Hisar, HR, India</t>
  </si>
  <si>
    <t>Women’s Participation in Financial Decisions in Rural and Urban Haryana</t>
  </si>
  <si>
    <t>Kumari, V.</t>
  </si>
  <si>
    <t>Department of Extension Education, CCS Haryana Agricultural University, Hisar, HR, India</t>
  </si>
  <si>
    <t>Chander, S.</t>
  </si>
  <si>
    <t>Department of Business Management, CCS Haryana Agricultural University, Hisar, HR, India</t>
  </si>
  <si>
    <t>2-s2.0-85190412545</t>
  </si>
  <si>
    <t>Sulistiyani, E.</t>
  </si>
  <si>
    <t>Politeknik Negeri Semarang, Semarang, Central Java, Indonesia</t>
  </si>
  <si>
    <t>Determinant of Gold Investment Decision in Z Generation: A Study of Planned Behavior and Social Learning Theory</t>
  </si>
  <si>
    <t>2-s2.0-85190365140</t>
  </si>
  <si>
    <t>Jusoh, A.M.M.</t>
  </si>
  <si>
    <t>MEDIATING EFFECT OF FINANCIAL LITERACY ON THE INFLUENCE OF PARENTAL FINANCIAL SOCIALISATION ON SUBJECTIVE FINANCIAL WELL-BEING OF COMMUNITY COLLEGE STUDENTS</t>
  </si>
  <si>
    <t>2-s2.0-85190346960</t>
  </si>
  <si>
    <t>The peer effects of resident stock market participation: Evidence from 2019 CHFS</t>
  </si>
  <si>
    <t>Kong, M.</t>
  </si>
  <si>
    <t>Li, G.</t>
  </si>
  <si>
    <t>School of Marxism, Hechi University, Guangxi, China</t>
  </si>
  <si>
    <t>2-s2.0-85189832581</t>
  </si>
  <si>
    <t>Li, P.</t>
  </si>
  <si>
    <t>College of Mathematics and Statistics, Shenzhen University, Shenzhen, Guangdong, China</t>
  </si>
  <si>
    <t>The influence of three digital divide levels on financial advisor demand and engagement among Chinese residents: An investigation based on China</t>
  </si>
  <si>
    <t>School of International Economics and Trade, Nanjing University of Finance and Economics, Nanjing, Jiangsu, China</t>
  </si>
  <si>
    <t>2-s2.0-85189766871</t>
  </si>
  <si>
    <t>Toplak, M.E.</t>
  </si>
  <si>
    <t>LaMarsh Centre for Child and Youth Research, Toronto, ON, Canada</t>
  </si>
  <si>
    <t>Measuring Rational Thinking in Adolescents: The Assessment of Rational Thinking for Youth (ART-Y)</t>
  </si>
  <si>
    <t>Stanovich, K.E.</t>
  </si>
  <si>
    <t>Department of Applied Psychology and Human Development, University of Toronto, Toronto, ON, Canada</t>
  </si>
  <si>
    <t>2-s2.0-85189340704</t>
  </si>
  <si>
    <t>Kangwana, B.</t>
  </si>
  <si>
    <t>Experiences of integrating a psychological intervention into a youth-led empowerment program targeting out-of-school adolescents, in urban informal settlements in Kenya: A qualitative study</t>
  </si>
  <si>
    <t>Mutahi, J.</t>
  </si>
  <si>
    <t>Institute for Excellence in Health Equity, NYU Grossman School of Medicine, New York, NY, United States</t>
  </si>
  <si>
    <t>2-s2.0-85188005393</t>
  </si>
  <si>
    <t>Digital transformation, financial literacy and rural household entrepreneurship</t>
  </si>
  <si>
    <t>2-s2.0-85187708356</t>
  </si>
  <si>
    <t>Stanisławska, E.</t>
  </si>
  <si>
    <t>Narodowy Bank Polski, Warsaw, Poland</t>
  </si>
  <si>
    <t>Heterogeneous responsiveness of consumers’ medium-term inflation expectations</t>
  </si>
  <si>
    <t>Paloviita, M.</t>
  </si>
  <si>
    <t>Suomen Pankki, Helsinki, Finland</t>
  </si>
  <si>
    <t>2-s2.0-85186665206</t>
  </si>
  <si>
    <t>Xie, Q.</t>
  </si>
  <si>
    <t>School of Economics and Management, Nanjing University of Aeronautics and Astronautics, Nanjing, Jiangsu, China</t>
  </si>
  <si>
    <t>Impacts of Financial Literacy on Elderly Households’ Consumption</t>
  </si>
  <si>
    <t>Ke, H.</t>
  </si>
  <si>
    <t>School of Business Administration, Nanjing, China</t>
  </si>
  <si>
    <t>Peng, J.</t>
  </si>
  <si>
    <t>Party Committee of Student Service Department, Chongqing Preschool Education College, Chongqing, Chongqing 404047, China</t>
  </si>
  <si>
    <t>2-s2.0-85186422758</t>
  </si>
  <si>
    <t>Stevens, J.</t>
  </si>
  <si>
    <t>Nationwide Children’s Hospital, Columbus, OH, United States</t>
  </si>
  <si>
    <t>Efficacy of Behavioral Economic Nudges to Assist Teen Mothers: the Healthy Adolescent Transitions Randomized Controlled Trial</t>
  </si>
  <si>
    <t>Rausch, J.</t>
  </si>
  <si>
    <t>Department of Pediatrics, The Ohio State University, Columbus, OH, United States</t>
  </si>
  <si>
    <t>Osuagwu, N.</t>
  </si>
  <si>
    <t>OhioHealth, Columbus, OH, United States</t>
  </si>
  <si>
    <t>Lutz, R.</t>
  </si>
  <si>
    <t>Ohio University Heritage College of Osteopathic Medicine, Athens, OH, United States</t>
  </si>
  <si>
    <t>2-s2.0-85185184858</t>
  </si>
  <si>
    <t>Ferilli, G.B.</t>
  </si>
  <si>
    <t>Department of Economic Sciences, Università del Salento, Lecce, LE, Italy</t>
  </si>
  <si>
    <t>The impact of FinTech innovation on digital financial literacy in Europe: Insights from the banking industry</t>
  </si>
  <si>
    <t>Palmieri, E.</t>
  </si>
  <si>
    <t>Miani, S.</t>
  </si>
  <si>
    <t>Department of Economics and Statistics, Università degli Studi di Udine, Udine, UD, Italy</t>
  </si>
  <si>
    <t>2-s2.0-85182440586</t>
  </si>
  <si>
    <t>Individuals’ differences in self-assessment: The relationship between subjective and objective financial literacy</t>
  </si>
  <si>
    <t>2-s2.0-85176784816</t>
  </si>
  <si>
    <t>Consumer Financial Capability and Financial Wellbeing; Multi-Year Analyses</t>
  </si>
  <si>
    <t>Lee, S.</t>
  </si>
  <si>
    <t>2-s2.0-85172182050</t>
  </si>
  <si>
    <t>Inzunza, A.</t>
  </si>
  <si>
    <t>Financial Policy Division, Banco Central de Chile, Santiago, RM, Chile</t>
  </si>
  <si>
    <t>Pension knowledge in Chile and regional development characteristics</t>
  </si>
  <si>
    <t>Ruiz, J.</t>
  </si>
  <si>
    <t>Faculty of Economics and Business, Universidad de Chile, Santiago, RM, Chile</t>
  </si>
  <si>
    <t>2-s2.0-85171269066</t>
  </si>
  <si>
    <t>Rauwolf, P.</t>
  </si>
  <si>
    <t>Brigantia Building, Bangor University, Bangor, Gwynedd, United Kingdom</t>
  </si>
  <si>
    <t>Health factors that influence sustainable behaviour in a single-player resource management game</t>
  </si>
  <si>
    <t>McKinnon, A.</t>
  </si>
  <si>
    <t>P1vital Limited, Wallingford, Oxfordshire, United Kingdom</t>
  </si>
  <si>
    <t>2-s2.0-85161405851</t>
  </si>
  <si>
    <t>Bansal, D.</t>
  </si>
  <si>
    <t>Department of Economics, University College, Ghanaur, Patiala, India</t>
  </si>
  <si>
    <t>Financial literacy and gender gap: a study of Punjab state of India</t>
  </si>
  <si>
    <t>Kaur, L.</t>
  </si>
  <si>
    <t>Department of Economics, Punjabi University, Patiala, PB, India</t>
  </si>
  <si>
    <t>2-s2.0-85150171578</t>
  </si>
  <si>
    <t>Preston, A.</t>
  </si>
  <si>
    <t>Department of Economics, The UWA Business School, Perth, WA, Australia</t>
  </si>
  <si>
    <t>Understanding the gender gap in financial literacy: The role of culture</t>
  </si>
  <si>
    <t>Qiu, L.</t>
  </si>
  <si>
    <t>Department of Marketing, The UWA Business School, Perth, WA, Australia</t>
  </si>
  <si>
    <t>2-s2.0-85145106060</t>
  </si>
  <si>
    <t>Johnson, L.</t>
  </si>
  <si>
    <t>Temple University, Philadelphia, PA, United States</t>
  </si>
  <si>
    <t>Exploring Factors Associated with Intimate Partner Violence Survivors’ Use of Financial Safety Planning Strategies</t>
  </si>
  <si>
    <t>Nikolova, K.</t>
  </si>
  <si>
    <t>Wayne State University, Detroit, MI, United States</t>
  </si>
  <si>
    <t>Hoge, G.L.</t>
  </si>
  <si>
    <t>Lewis University, Romeoville, IL, United States</t>
  </si>
  <si>
    <t>Postmus, J.L.</t>
  </si>
  <si>
    <t>2-s2.0-85111534340</t>
  </si>
  <si>
    <t>Bajaj, I.</t>
  </si>
  <si>
    <t>Guru Nanak Dev University, Amritsar, PB, India</t>
  </si>
  <si>
    <t>Validating Financial Knowledge Scale Using Item Response Theory</t>
  </si>
  <si>
    <t>2-s2.0-85188242880</t>
  </si>
  <si>
    <t>Hikouatcha, P.</t>
  </si>
  <si>
    <t>Faculty of Economics and Management, University of Dschang, Dschang, Cameroon</t>
  </si>
  <si>
    <t>Does culture empower inclusive finance? Empirical investigation into small business in Cameroon</t>
  </si>
  <si>
    <t>Tagne Foka, A.G.</t>
  </si>
  <si>
    <t>School of Economics and Management, University of Dschang, Dschang, Cameroon</t>
  </si>
  <si>
    <t>Tindang Kountelejouo, C.L.</t>
  </si>
  <si>
    <t>Faculty of Economics and Management, Université de Yaoundé I, Yaounde, Cameroon</t>
  </si>
  <si>
    <t>Mboyou Mfokue, H.</t>
  </si>
  <si>
    <t>Laboratory of Management Research, University of Dschang, Dschang, Cameroon</t>
  </si>
  <si>
    <t>2-s2.0-85165172102</t>
  </si>
  <si>
    <t>El-Chaarani, H.</t>
  </si>
  <si>
    <t>Beirut Arab University, Beirut, Mount Lebanon, Lebanon</t>
  </si>
  <si>
    <t>Factors affecting the adoption of cryptocurrencies for financial transactions</t>
  </si>
  <si>
    <t>El-Abiad, Z.</t>
  </si>
  <si>
    <t>ESA Business School, Beirut, Lebanon</t>
  </si>
  <si>
    <t>El Nemar, S.</t>
  </si>
  <si>
    <t>AZM University, Tripol, Lebanon</t>
  </si>
  <si>
    <t>Sakka, G.</t>
  </si>
  <si>
    <t>University of Balamand, Al Koura, North Governorate, Lebanon</t>
  </si>
  <si>
    <t>2-s2.0-85178005312</t>
  </si>
  <si>
    <t>Student loan debt in retirement: identifying the correlates and implications for policy, practice and research</t>
  </si>
  <si>
    <t>2-s2.0-85177427944</t>
  </si>
  <si>
    <t>Mongrut, S.A.</t>
  </si>
  <si>
    <t>Department of Finance, Universidad del Pacífico, Lima, Lima, Peru</t>
  </si>
  <si>
    <t>Impact of private and public initiatives on individuals' employment and income during the COVID-19 pandemic: evidence from Peru</t>
  </si>
  <si>
    <t>Cruz, V.</t>
  </si>
  <si>
    <t>Universidad Autónoma de Nuevo León, San Nicolas de los Garza, NLE, Mexico</t>
  </si>
  <si>
    <t>Pacussich, D.</t>
  </si>
  <si>
    <t>Department of Economics and Finance, Universidad EAFIT, Medellin, Antioquia, Colombia</t>
  </si>
  <si>
    <t>2-s2.0-85187024043</t>
  </si>
  <si>
    <t>Luu, L.</t>
  </si>
  <si>
    <t>Coventry University, Coventry, West Midlands, United Kingdom</t>
  </si>
  <si>
    <t>Empowering savers: Saving for retirement and government policies</t>
  </si>
  <si>
    <t>2-s2.0-85186971489</t>
  </si>
  <si>
    <t>Individuals and the retirement challenge</t>
  </si>
  <si>
    <t>2-s2.0-85189369800</t>
  </si>
  <si>
    <t>Md Isa, E.V.M.</t>
  </si>
  <si>
    <t>Faculty of Applied and Human Sciences, Universiti Malaysia Perlis, Arau, Perlis, Malaysia</t>
  </si>
  <si>
    <t>Intention to save money amongst the millennials in the Northern Malaysia Public University</t>
  </si>
  <si>
    <t>Tao, S.Y.</t>
  </si>
  <si>
    <t>Universitas Ubudiyah Indonesia, Banda Aceh, Indonesia</t>
  </si>
  <si>
    <t>2-s2.0-85170547795</t>
  </si>
  <si>
    <t>Saharan, A.</t>
  </si>
  <si>
    <t>Assessment of antecedents of financial literacy among young adults: hybrid BWM and ISM approach</t>
  </si>
  <si>
    <t>2-s2.0-85190580071</t>
  </si>
  <si>
    <t>Lim, C.T.</t>
  </si>
  <si>
    <t>De La Salle University, Manila, Philippines</t>
  </si>
  <si>
    <t>Decoding the eco-financial mindset: financial literacy, attitudes, and efficacy measures and the spending behavior of Filipino millennials</t>
  </si>
  <si>
    <t>2-s2.0-85191134462</t>
  </si>
  <si>
    <t>Zogli, L.-K.J.</t>
  </si>
  <si>
    <t>Durban University of Technology, Durban, South Africa</t>
  </si>
  <si>
    <t>Exploring perceptions of street traders about transitioning from informal to formal sectors in Durban's Central Business District, South Africa</t>
  </si>
  <si>
    <t>2-s2.0-85204493258</t>
  </si>
  <si>
    <t>Unidad de Ciencias Empresariales, Universidad Peruana Unión, Lima, Lima, Peru</t>
  </si>
  <si>
    <t>Influence of financial literacy on e-entrepreneurial intention:Role of the mediator of behavioral perceived control in higher education students in the Peruvian context.</t>
  </si>
  <si>
    <t>Faculty of Management Science, Universidad Autónoma del Perú, Lima, Lima, Peru</t>
  </si>
  <si>
    <t>Ezcurra Zavaleta, G.</t>
  </si>
  <si>
    <t>Faculty of Economics, Universidad Nacional de Tumbes, Tumbes, Tumbes, Peru</t>
  </si>
  <si>
    <t>2-s2.0-85190139769</t>
  </si>
  <si>
    <t>Chaity, N.S.</t>
  </si>
  <si>
    <t>School of Business, Ahsanullah University of Science and Technology, Dhaka, Bangladesh</t>
  </si>
  <si>
    <t>How Financial Literacy Impacts Financial Well-Being: The Influence of Financial and Technical Efficacy</t>
  </si>
  <si>
    <t>Kabir, S.B.</t>
  </si>
  <si>
    <t>Department of Economics, Jahangirnagar University, Dhaka, Bangladesh</t>
  </si>
  <si>
    <t>2-s2.0-85189240123</t>
  </si>
  <si>
    <t>Fitriyah, N.W.</t>
  </si>
  <si>
    <t>Department of Information Systems, Institut Teknologi Sepuluh Nopember, Surabaya, East Java, Indonesia</t>
  </si>
  <si>
    <t>Behavioral factors of intention to use pay later services. a systematic literature review</t>
  </si>
  <si>
    <t>2-s2.0-85189016527</t>
  </si>
  <si>
    <t>Isupova, E.N.</t>
  </si>
  <si>
    <t>University of Sanya, Sanya, Hainan, China</t>
  </si>
  <si>
    <t>Does the availability of financial services affect the level of population well-being in the Russian Federation?; Влияет ли доступность финансовых услуг на уровень благосостояния населения РФ?</t>
  </si>
  <si>
    <t>Vart, S.Yu.</t>
  </si>
  <si>
    <t>Novosibirsk State University, Novosibirsk, Novosibirsk Oblast, Russian Federation</t>
  </si>
  <si>
    <t>Bekareva, S.V.</t>
  </si>
  <si>
    <t>Institute of Economics and Industrial Engineering of the Siberian Branch of the RAS, Novosibirsk, Novosibirsk Oblast, Russian Federation</t>
  </si>
  <si>
    <t>2-s2.0-85188835888</t>
  </si>
  <si>
    <t>Blay, M.W.</t>
  </si>
  <si>
    <t>Determinants of Financial Literacy and its Effect on Stock Market Participation among University Students in Ghana</t>
  </si>
  <si>
    <t>Faculty of Business Studies, Takoradi Technical University, Takoradi, Ghana</t>
  </si>
  <si>
    <t>2-s2.0-85188777696</t>
  </si>
  <si>
    <t>Du Preez, M.</t>
  </si>
  <si>
    <t>Demographic and Sociocultural Determinants of Financial Literacy in South Africa</t>
  </si>
  <si>
    <t>2-s2.0-85186656709</t>
  </si>
  <si>
    <t>Ventre, V.</t>
  </si>
  <si>
    <t>Relationship between an inconsistent degree of financial literacy and inconsistent decision-making in intertemporal choices</t>
  </si>
  <si>
    <t>2-s2.0-85178076564</t>
  </si>
  <si>
    <t>Ashfaq, M.</t>
  </si>
  <si>
    <t>Department of Finance and Management, IU Internationale Hochschule GmbH, Erfurt, Thuringen, Germany</t>
  </si>
  <si>
    <t>Exploring the missing link:Financial literacy and Cognitive biases in Investment Decisions</t>
  </si>
  <si>
    <t>Shafique, A.</t>
  </si>
  <si>
    <t>Department of Communication and Management Sciences, Pakistan Institute of Engineering and Applied Sciences, Islamabad, Islamabad, Pakistan</t>
  </si>
  <si>
    <t>Selezneva, V.</t>
  </si>
  <si>
    <t>Department of Business and Management, IU Internationale Hochschule GmbH, Erfurt, Thuringen, Germany</t>
  </si>
  <si>
    <t>2-s2.0-85188538252</t>
  </si>
  <si>
    <t>Kesavan, R.</t>
  </si>
  <si>
    <t>Department of Public Health Dentistry, Thai Moogambigai Dental College and Hospital, Chennai, TN, India</t>
  </si>
  <si>
    <t>Exploring the Attitudes and Practices Regarding Alternative Revenue Streams among Indian Dental Professionals - A cross-sectional analysis</t>
  </si>
  <si>
    <t>Natarajan, P.M.</t>
  </si>
  <si>
    <t>Department of Clinical Sciences, Ajman University, Ajman, Ajman, United Arab Emirates</t>
  </si>
  <si>
    <t>2-s2.0-85189220511</t>
  </si>
  <si>
    <t>Venugopal, D.</t>
  </si>
  <si>
    <t>The development of the digital rupee: India's central bank digital currency</t>
  </si>
  <si>
    <t>2-s2.0-85179933707</t>
  </si>
  <si>
    <t>Andespa, R.</t>
  </si>
  <si>
    <t>Department of Sharia Business Management, Universitas Islam Negeri Imam Bonjol Padang, Padang, West Sumatra, Indonesia</t>
  </si>
  <si>
    <t>A systematic review of customer Sharia compliance behaviour in Islamic banks: determinants and behavioural intention</t>
  </si>
  <si>
    <t>Yeni, Y.H.</t>
  </si>
  <si>
    <t>Department of Management, Universitas Andalas, Padang, West Sumatra, Indonesia</t>
  </si>
  <si>
    <t>Fernando, Y.</t>
  </si>
  <si>
    <t>Faculty of Industrial Management, Universiti Malaysia Pahang Al-Sultan Abdullah, Pekan, Pahang, Malaysia</t>
  </si>
  <si>
    <t>Sari, D.K.</t>
  </si>
  <si>
    <t>2-s2.0-85161999539</t>
  </si>
  <si>
    <t>The propensity towards indebtedness and savings behaviour of undergraduate students: the moderating role of financial literacy</t>
  </si>
  <si>
    <t>2-s2.0-85158169373</t>
  </si>
  <si>
    <t>Amonhaemanon, D.</t>
  </si>
  <si>
    <t>Faculty of Commerce and Management, Prince of Songkla University, Hatyai, Songkhla, Thailand</t>
  </si>
  <si>
    <t>Financial stress and gambling motivation: the importance of financial literacy</t>
  </si>
  <si>
    <t>2-s2.0-85168145144</t>
  </si>
  <si>
    <t>Mohta, A.</t>
  </si>
  <si>
    <t>Faculty of Commerce, Banaras Hindu University, Varanasi, UP, India</t>
  </si>
  <si>
    <t>Moderating role of millennials' financial literacy on the relationship between risk tolerance and risky investment behavior: evidence from India</t>
  </si>
  <si>
    <t>2-s2.0-85203689246</t>
  </si>
  <si>
    <t>Manisha</t>
  </si>
  <si>
    <t>Financial Literacy and Access to Finance as Problems of Micro, Small and Medium Enterprise : A Review of Literature</t>
  </si>
  <si>
    <t>2-s2.0-85200212854</t>
  </si>
  <si>
    <t>FRM Certified, Yunnan, China</t>
  </si>
  <si>
    <t>Digital Inclusive Finance and Rural Industrial Prosperity in Western China: Effects, Heterogeneity and Mechanisms of Action</t>
  </si>
  <si>
    <t>Lecturer in Dianchi College, Yunnan, China</t>
  </si>
  <si>
    <t>Chen, P.</t>
  </si>
  <si>
    <t>Assistant Lab Technician in Dianchi College, Yunnan, China</t>
  </si>
  <si>
    <t>2-s2.0-85196654214</t>
  </si>
  <si>
    <t>Chen, C.-Y.</t>
  </si>
  <si>
    <t>National Taiwan University of Science and Technology, Taipei, Taiwan</t>
  </si>
  <si>
    <t>Trust in and Demand for Financial Advice; 財務顧問諮詢的信任與需求</t>
  </si>
  <si>
    <t>Chang, C.-C.</t>
  </si>
  <si>
    <t>National Central University, Taoyuan, Taiwan</t>
  </si>
  <si>
    <t>Hsiao, Y.-J.</t>
  </si>
  <si>
    <t>Taipei Medical University, Taipei, Taiwan</t>
  </si>
  <si>
    <t>2-s2.0-85195602359</t>
  </si>
  <si>
    <t>Phillips, T.J.</t>
  </si>
  <si>
    <t>Values and Value: Culturally Responsive Financial Literacy Programming in Higher Education</t>
  </si>
  <si>
    <t>2-s2.0-85194167121</t>
  </si>
  <si>
    <t>Borsuk, M.</t>
  </si>
  <si>
    <t>Katolicki Uniwersytet Lubelski Jana Pawła II, Lublin, LU, Poland</t>
  </si>
  <si>
    <t>Extreme homes, extreme consumption? The American Dream in Extreme Makeover: Home Edition</t>
  </si>
  <si>
    <t>2-s2.0-85193295186</t>
  </si>
  <si>
    <t>Whajah, A.</t>
  </si>
  <si>
    <t>Financial Literacy and Performance of Small and Medium-ScaleEnterprises in Ghana: Exploring the Interplay of Financial Risk Attitude and Access to Finance</t>
  </si>
  <si>
    <t>2-s2.0-85193248342</t>
  </si>
  <si>
    <t>Stepnova, O.V.</t>
  </si>
  <si>
    <t>Department «Economics and Management», Moscow Aviation Institute (National Research University), Moscow, Moscow Oblast, Russian Federation</t>
  </si>
  <si>
    <t>Financial literacy of technical university students: self-assessment of the state and dynamics of its development; Финансовая грамотность студентов технического вуза: самооценка состояния и динамика ее развития</t>
  </si>
  <si>
    <t>2-s2.0-85192894595</t>
  </si>
  <si>
    <t>Digital Finance, Digital Divide and Household Financial Portfolio Effectiveness—An Analysis Based on the Perspective of Urban-rural Differences; 数字金融、数字鸿沟与家庭金融资产组合有效性———基于城乡差异视角的分析</t>
  </si>
  <si>
    <t>Song, M.</t>
  </si>
  <si>
    <t>Ma, X.</t>
  </si>
  <si>
    <t>School of Economics and Management, Beijing Normal University, Beijing, China</t>
  </si>
  <si>
    <t>2-s2.0-85192852800</t>
  </si>
  <si>
    <t>Financial Fragility, Financial Resilience, and Pension Distributions</t>
  </si>
  <si>
    <t>2-s2.0-85192773322</t>
  </si>
  <si>
    <t>Adetiba, E.A.</t>
  </si>
  <si>
    <t>Department of Communication Science, University of Zululand, Ulundi, KwaZulu-Natal, South Africa</t>
  </si>
  <si>
    <t>Social Media’s Influence on People’s Spending of Money During the Lockdown</t>
  </si>
  <si>
    <t>2-s2.0-85191798310</t>
  </si>
  <si>
    <t>Department of Personal Financial Planning, Texas Tech University, Lubbock, TX, United States</t>
  </si>
  <si>
    <t>Racial and gender differences in financial advice seeking: Evidence from the National Financial Capability Study</t>
  </si>
  <si>
    <t>Department of Consumer and Design Sciences, Auburn University, Auburn, AL, United States</t>
  </si>
  <si>
    <t>2-s2.0-85191238127</t>
  </si>
  <si>
    <t>Exploring rationality of peer-to-peer lending investors: A conceptual approach and multicriteria-based methodology</t>
  </si>
  <si>
    <t>2-s2.0-85190541396</t>
  </si>
  <si>
    <t>Departamento Académico de Educación y Humanidades, Universidad Nacional José María Arguedas, Andahuaylas, Apurimac, Peru</t>
  </si>
  <si>
    <t>Effects of family, socioeconomic and academic achievement variables on the financial competence of Peruvian students in PISA 2018; Efectos de variables familiares, socioeconómicas y de logro, sobre competencia financiera de estudiantes peruanos en PISA 2018</t>
  </si>
  <si>
    <t>Facultad de Ciencias Administrativas, Universidad Nacional Mayor de San Marcos, Lima, Lima, Peru</t>
  </si>
  <si>
    <t>Centro de Investigación Transdisciplinar en Psicología, Universidad Autónoma del Estado de Morelos, Cuernavaca, MOR, Mexico</t>
  </si>
  <si>
    <t>Félix Benites, E.</t>
  </si>
  <si>
    <t>Faculty of Education, Universidad Nacional de San Cristóbal de Huamanga, Ayacucho, Ayacucho, Peru</t>
  </si>
  <si>
    <t>2-s2.0-85190507225</t>
  </si>
  <si>
    <t>Zapata-Antón, J.</t>
  </si>
  <si>
    <t>Secretaría de Extensión de Ciencia y Técnica (SECyT), Universidad Nacional de Córdoba, Cordoba, Cordoba, Argentina</t>
  </si>
  <si>
    <t>Advances in decision-making theory: implications for public financial education policies in Argentina; Avances en la teoría de toma de decisiones: implicaciones para las políticas públicas de educación financiera en Argentina</t>
  </si>
  <si>
    <t>2-s2.0-85189353286</t>
  </si>
  <si>
    <t>Amelia, T.N.</t>
  </si>
  <si>
    <t>Department of Management, Perbanas Institute, Setiabudi, Jakarta, Indonesia</t>
  </si>
  <si>
    <t>Investment Trend on Millennials and Fintech Fraud Mitigation</t>
  </si>
  <si>
    <t>Amal, A.G.S.</t>
  </si>
  <si>
    <t>Indonesian National Police-Interpol Section, Indonesia</t>
  </si>
  <si>
    <t>2-s2.0-85189169639</t>
  </si>
  <si>
    <t>Amnas, M.B.</t>
  </si>
  <si>
    <t>Department of Commerce and Financial Studies, Bharathidasan University, Tiruchirappalli, TN, India</t>
  </si>
  <si>
    <t>FinTech and Financial Inclusion: Exploring the Mediating Role of Digital Financial Literacy and the Moderating Influence of Perceived Regulatory Support</t>
  </si>
  <si>
    <t>Murugesan, M.</t>
  </si>
  <si>
    <t>Department of Management and Marketing, University of Massachusetts Dartmouth, Dartmouth, MA, United States</t>
  </si>
  <si>
    <t>2-s2.0-85189137051</t>
  </si>
  <si>
    <t>Financial Inclusion and Its Ripple Effects on Socio-Economic Development: A Comprehensive Review</t>
  </si>
  <si>
    <t>Postgraduate Program in Business Administration, Universidade Paulista, Sao Paulo, SP, Brazil</t>
  </si>
  <si>
    <t>Srivastava, B.</t>
  </si>
  <si>
    <t>2-s2.0-85189064466</t>
  </si>
  <si>
    <t>Ardila, A.D.A.</t>
  </si>
  <si>
    <t>Escuela Militar de Cadetes “General José María Córdova” (ESMIC), Bogota, Colombia</t>
  </si>
  <si>
    <t>Impact of the development of skills in resilience and financial education in the professional development of military personnel: To face VUCA environments</t>
  </si>
  <si>
    <t>2-s2.0-85188937562</t>
  </si>
  <si>
    <t>The neighborhood effects on the online financial investment of rural households: Evidence from China</t>
  </si>
  <si>
    <t>2-s2.0-85188835797</t>
  </si>
  <si>
    <t>Grym, J.</t>
  </si>
  <si>
    <t>Department of Marketing, Hanken - Svenska handelshögskolan, Helsinki, Uusimaa, Finland</t>
  </si>
  <si>
    <t>A Crime by Any Other Name: Gender Differences in Moral Reasoning When Judging the Tax Evasion of Cryptocurrency Traders</t>
  </si>
  <si>
    <t>Aspara, J.</t>
  </si>
  <si>
    <t>Department of Business and Management, LUISS University, Rome, Italy</t>
  </si>
  <si>
    <t>Nandy, M.</t>
  </si>
  <si>
    <t>College of Business, Arts and Social Sciences, Uxbridge, Middlesex, United Kingdom</t>
  </si>
  <si>
    <t>Lodh, S.</t>
  </si>
  <si>
    <t>Kingston Business School, Kingston Upon Thames, Surrey, United Kingdom</t>
  </si>
  <si>
    <t>2-s2.0-85188802345</t>
  </si>
  <si>
    <t>Choi, K.</t>
  </si>
  <si>
    <t>Department of Business Administration, Hanbat National University, Daejeon, South Korea</t>
  </si>
  <si>
    <t>Does Economic Stability Influence Family Development? Insights from Women in Korea with the Lowest Childbirth Rates Worldwide</t>
  </si>
  <si>
    <t>Kim, G.</t>
  </si>
  <si>
    <t>Department of Management Information Systems, Gyeongsang National University, Jinju, Gyeongsangnam-do, South Korea</t>
  </si>
  <si>
    <t>Yoo, D.</t>
  </si>
  <si>
    <t>Korea Workers' Compensation &amp; Welfare Service, Seoul, South Korea</t>
  </si>
  <si>
    <t>2-s2.0-85188330425</t>
  </si>
  <si>
    <t>Opałka, B.</t>
  </si>
  <si>
    <t>Department of Regional and Spatial Development, Szkola Glówna Handlowa w Warszawie, Warsaw, MA, Poland</t>
  </si>
  <si>
    <t>Funding Social Services: Addressing Local and Regional Development Challenges</t>
  </si>
  <si>
    <t>2-s2.0-85188205763</t>
  </si>
  <si>
    <t>Financial Freedom Perception Scale (FFPS): Construction and validation</t>
  </si>
  <si>
    <t>Universidade Federal de Minas Gerais, Belo Horizonte, MG, Brazil</t>
  </si>
  <si>
    <t>2-s2.0-85187707203</t>
  </si>
  <si>
    <t>de Deus Ribeiro, G.B.D.D.</t>
  </si>
  <si>
    <t>Department of Forestry and Wood Sciences, Universidade Federal do Espírito Santo, Vitoria, ES, Brazil</t>
  </si>
  <si>
    <t>The Use of Financial Tools in Small-Scale Irrigated Crops to Assess Socioeconomic Sustainability: A Case Study in Tocantins-Araguaia Basin, Brazil</t>
  </si>
  <si>
    <t>de Loreto, M.D.D.S.</t>
  </si>
  <si>
    <t>Department of Home Economics, Universidade Federal de Vicosa, Vicosa, MG, Brazil</t>
  </si>
  <si>
    <t>Miranda, E.L.</t>
  </si>
  <si>
    <t>Department of Agricultural Engineering, Universidade Federal de Vicosa, Vicosa, MG, Brazil</t>
  </si>
  <si>
    <t>2-s2.0-85187476800</t>
  </si>
  <si>
    <t>Abd Rashid, I.M.</t>
  </si>
  <si>
    <t>The Moderating of Technological Adoption on Financial Literacy and International Entrepreneur Intention</t>
  </si>
  <si>
    <t>Faisal, S.I.</t>
  </si>
  <si>
    <t>Nasir, N.M.</t>
  </si>
  <si>
    <t>Wan Husain, W.A.F.</t>
  </si>
  <si>
    <t>School of Human Resource Development and Psychology, Universiti Teknologi Malaysia, Johor Bahru, Johor, Malaysia</t>
  </si>
  <si>
    <t>2-s2.0-85187270284</t>
  </si>
  <si>
    <t>Gender differences and measurement error in financial literacy</t>
  </si>
  <si>
    <t>2-s2.0-85186544375</t>
  </si>
  <si>
    <t>Financial Capability and Financial Well-Being Challenges and Vulnerabilities of Adults Living With Acquired Brain Injury: A Pilot Survey</t>
  </si>
  <si>
    <t>Latulipe, C.</t>
  </si>
  <si>
    <t>Centre for the Advancement of Teaching and Learning, University of Manitoba, Winnipeg, MB, Canada</t>
  </si>
  <si>
    <t>Karpa, J.</t>
  </si>
  <si>
    <t>Department of Computer Science, University of Manitoba, Winnipeg, MB, Canada</t>
  </si>
  <si>
    <t>Khan, M.N.</t>
  </si>
  <si>
    <t>Department of Psychiatric Nursing, Brandon University, Brandon, MB, Canada</t>
  </si>
  <si>
    <t>2-s2.0-85185978439</t>
  </si>
  <si>
    <t>Enaime, G.</t>
  </si>
  <si>
    <t>Institute of Urban Water Management and Environmental Engineering, Ruhr-Universitat Bochum, Bochum, Nordrhein-Westfalen, Germany</t>
  </si>
  <si>
    <t>Olive mill wastes: from wastes to resources</t>
  </si>
  <si>
    <t>2-s2.0-85185932111</t>
  </si>
  <si>
    <t>Buckland, J.</t>
  </si>
  <si>
    <t>Redekop School of Business, Canadian Mennonite University, Winnipeg, MB, Canada</t>
  </si>
  <si>
    <t>Financial capability of people with low income: Results from the Canadian financial diaries</t>
  </si>
  <si>
    <t>Frimpong, J.</t>
  </si>
  <si>
    <t>Department of Economics, University of Manitoba, Winnipeg, MB, Canada</t>
  </si>
  <si>
    <t>Nur, W.</t>
  </si>
  <si>
    <t>Canadian Mennonite University, Winnipeg, MB, Canada</t>
  </si>
  <si>
    <t>2-s2.0-85185788870</t>
  </si>
  <si>
    <t>Wan, E.L.</t>
  </si>
  <si>
    <t>Department of Plastic and Reconstructive Surgery, MedStar Georgetown University Hospital, Washington, D.C., United States</t>
  </si>
  <si>
    <t>Discussion: Financial Literacy in Plastic Surgery Training: Importance and Current Status</t>
  </si>
  <si>
    <t>Berger, L.E.</t>
  </si>
  <si>
    <t>Georgetown University School of Medicine, Washington, D.C., United States</t>
  </si>
  <si>
    <t>Spoer, D.L.</t>
  </si>
  <si>
    <t>Division of Plastic and Reconstructive Surgery, Robert Wood Johnson Medical School, Piscataway, NJ, United States</t>
  </si>
  <si>
    <t>2-s2.0-85185775823</t>
  </si>
  <si>
    <t>Igamo, A.M.</t>
  </si>
  <si>
    <t>Factors influencing Fintech adoption for women in the post-Covid-19 pandemic</t>
  </si>
  <si>
    <t>Rachmat, R.A.</t>
  </si>
  <si>
    <t>Universitas Bina Darma, Palembang, South Sumatra, Indonesia</t>
  </si>
  <si>
    <t>Siregar, M.I.</t>
  </si>
  <si>
    <t>Institute of Economic Sciences, Univerzita Pardubice, Pardubice, Pardubice, Czech Republic</t>
  </si>
  <si>
    <t>Gariba, M.I.</t>
  </si>
  <si>
    <t>Cherono, V.</t>
  </si>
  <si>
    <t>Faculty of Business Administration, Szegedi Tudományegyetem (SZTE), Szeged, Hungary</t>
  </si>
  <si>
    <t>2-s2.0-85185317484</t>
  </si>
  <si>
    <t>Unraveling the impact of financial literacy on investment decisions in an emerging market</t>
  </si>
  <si>
    <t>2-s2.0-85185193403</t>
  </si>
  <si>
    <t>Inghelbrecht, K.</t>
  </si>
  <si>
    <t>Department of Economics, Universiteit Gent, Ghent, VOV, Belgium</t>
  </si>
  <si>
    <t>Overconfidence, financial literacy and excessive trading</t>
  </si>
  <si>
    <t>2-s2.0-85185168319</t>
  </si>
  <si>
    <t>Washington, T.</t>
  </si>
  <si>
    <t>Child Trends, Washington, D.C., DC, United States</t>
  </si>
  <si>
    <t>Making a way out of no way: The importance of improving financial instability among African American kinship care families</t>
  </si>
  <si>
    <t>Department of Social Work, The University of North Carolina at Greensboro, Greensboro, NC, United States</t>
  </si>
  <si>
    <t>2-s2.0-85185132463</t>
  </si>
  <si>
    <t>When Does the Gender Gap in Financial Literacy Begin?*</t>
  </si>
  <si>
    <t>2-s2.0-85184755943</t>
  </si>
  <si>
    <t>Rural-urban migration, financial literacy, and entrepreneurship</t>
  </si>
  <si>
    <t>2-s2.0-85184415865</t>
  </si>
  <si>
    <t>Wang, F.</t>
  </si>
  <si>
    <t>The Household Multidimensional Poverty Reduction Effects of Digital Financial Inclusion: A Financial Environment Perspective</t>
  </si>
  <si>
    <t>School of Business, Hohai University, Nanjing, Jiangsu, China</t>
  </si>
  <si>
    <t>Ye, C.</t>
  </si>
  <si>
    <t>Education Center for Master of Laws, Zhongnan University of Economics and Law, Wuhan, Hubei, China</t>
  </si>
  <si>
    <t>2-s2.0-85184045468</t>
  </si>
  <si>
    <t>Guo, Q.</t>
  </si>
  <si>
    <t>School of Economics, Jinan University, Guangzhou, Guangdong, China</t>
  </si>
  <si>
    <t>Does financial literacy drive entrepreneurship in rural China?</t>
  </si>
  <si>
    <t>School of Public Administration, Guangzhou University, Guangzhou, Guangdong, China</t>
  </si>
  <si>
    <t>2-s2.0-85183953722</t>
  </si>
  <si>
    <t>School of Business, Ningbo University, Ningbo, Zhejiang, China</t>
  </si>
  <si>
    <t>Exploring the impact of financial literacy on predicting credit default among farmers: An analysis using a hybrid machine learning model</t>
  </si>
  <si>
    <t>Leeds Business School, Leeds, West Yorkshire, United Kingdom</t>
  </si>
  <si>
    <t>2-s2.0-85183524391</t>
  </si>
  <si>
    <t>Fu, C.</t>
  </si>
  <si>
    <t>School of Economics, Hangzhou Normal University, Hangzhou, Zhejiang, China</t>
  </si>
  <si>
    <t>Can digital inclusive finance facilitate productive investment in rural households?–An empirical study based on the China Household Finance Survey</t>
  </si>
  <si>
    <t>School of Accounting, Zhejiang Financial College, Hangzhou, Zhejiang, China</t>
  </si>
  <si>
    <t>2-s2.0-85183503553</t>
  </si>
  <si>
    <t>School of Mathematical Sciences, Shenzhen University, Shenzhen, Guangdong, China</t>
  </si>
  <si>
    <t>Does digital literacy help residents avoid becoming victims of frauds? Empirical evidence based on a survey of residents in six provinces of east China</t>
  </si>
  <si>
    <t>Du, S.</t>
  </si>
  <si>
    <t>School of Urban and Regional Science, Shanghai University of Finance and Economics, Shanghai, China</t>
  </si>
  <si>
    <t>2-s2.0-85183313393</t>
  </si>
  <si>
    <t>Minton, L.E.</t>
  </si>
  <si>
    <t>Heersink School of Medicine, Birmingham, AL, United States</t>
  </si>
  <si>
    <t>Assessing the debt and current state of financial literacy in a cohort of diagnostic &amp; interventional radiology residents</t>
  </si>
  <si>
    <t>Duncan, Z.N.</t>
  </si>
  <si>
    <t>UAB Department of Radiology, Birmingham, AL, United States</t>
  </si>
  <si>
    <t>2-s2.0-85182781190</t>
  </si>
  <si>
    <t>Attitude toward numbers: A better predictor of financial literacy and intelligence than need for cognition</t>
  </si>
  <si>
    <t>2-s2.0-85182584475</t>
  </si>
  <si>
    <t>Zhang, H.</t>
  </si>
  <si>
    <t>School of Economics, Singapore Menegament University, Singapore City, Singapore</t>
  </si>
  <si>
    <t>Financial knowledge, executive decision making and enterprise innovation</t>
  </si>
  <si>
    <t>Zhu, Y.</t>
  </si>
  <si>
    <t>Jing an District, Shanghai, China</t>
  </si>
  <si>
    <t>2-s2.0-85182554924</t>
  </si>
  <si>
    <t>Purple Academy of Culture&amp;Creativity, Nanjing, China</t>
  </si>
  <si>
    <t>Social media and family investment behavior</t>
  </si>
  <si>
    <t>Nanjing University of the Arts, Nanjing, Jiangsu, China</t>
  </si>
  <si>
    <t>2-s2.0-85182181740</t>
  </si>
  <si>
    <t>Mohd Daud, S.N.</t>
  </si>
  <si>
    <t>Adapting to the gig economy: Determinants of financial resilience among “Giggers”</t>
  </si>
  <si>
    <t>Osman, Z.</t>
  </si>
  <si>
    <t>Fakulti Perniagaan, Universiti Malaysia Sabah, Kota Kinabalu, Sabah, Malaysia</t>
  </si>
  <si>
    <t>2-s2.0-85181808564</t>
  </si>
  <si>
    <t>Mottola, G.</t>
  </si>
  <si>
    <t>Financial Industry Regulatory Authority (FINRA) Investor Education Foundation, United States</t>
  </si>
  <si>
    <t>How are veterans faring financially? Updates and new evidence from a national survey</t>
  </si>
  <si>
    <t>Skimmyhorn, W.</t>
  </si>
  <si>
    <t>2-s2.0-85181680801</t>
  </si>
  <si>
    <t>Krasniak, P.J.</t>
  </si>
  <si>
    <t>Department of Plastic and Reconstructive Surgery, The Ohio State University Wexner Medical Center, Columbus, OH, United States</t>
  </si>
  <si>
    <t>Financial Literacy in Plastic Surgery Training: Importance and Current Status</t>
  </si>
  <si>
    <t>Kraft, C.T.</t>
  </si>
  <si>
    <t>2-s2.0-85181588873</t>
  </si>
  <si>
    <t>Ullah, R.</t>
  </si>
  <si>
    <t>Faculty of Business, Multi Media University, Kuala Lumpur, Malaysia</t>
  </si>
  <si>
    <t>Nexus between Chat GPT usage dimensions and investment decisions making in Pakistan: Moderating role of financial literacy</t>
  </si>
  <si>
    <t>2-s2.0-85181584351</t>
  </si>
  <si>
    <t>Song, Y.</t>
  </si>
  <si>
    <t>College of Economics, Henan University of Economics and Law, Zhengzhou, Henan, China</t>
  </si>
  <si>
    <t>Exploring the impact of digital inclusive finance on consumption volatility: Insights from household entrepreneurship and income volatility</t>
  </si>
  <si>
    <t>College of Arts &amp; Sciences, Chapel Hill, NC, United States</t>
  </si>
  <si>
    <t>School of Economics, Guangxi University, Nanning, Guangxi, China</t>
  </si>
  <si>
    <t>2-s2.0-85180555365</t>
  </si>
  <si>
    <t>Why do people choose to continue using cryptocurrencies?</t>
  </si>
  <si>
    <t>Gómez-Olmedo, A.M.</t>
  </si>
  <si>
    <t>2-s2.0-85179972470</t>
  </si>
  <si>
    <t>Couchoux, O.</t>
  </si>
  <si>
    <t>133</t>
  </si>
  <si>
    <t>Sprott School of Business, Ottawa, ON, Canada</t>
  </si>
  <si>
    <t>Navigating knowledge and ignorance in the boardroom: A study of audit committee members' oversight styles</t>
  </si>
  <si>
    <t>2-s2.0-85178924767</t>
  </si>
  <si>
    <t>Balatif, M.R.</t>
  </si>
  <si>
    <t>The Effect Of Financial Education And Financial Stress On Financial Well-Being With The Use Of Financial Technology</t>
  </si>
  <si>
    <t>2-s2.0-85174719964</t>
  </si>
  <si>
    <t>College of Social Work, The University of Tennessee, Knoxville, Knoxville, TN, United States</t>
  </si>
  <si>
    <t>Examining the Validity of Financial Knowledge Measures in a Context of Racialized Financial Market</t>
  </si>
  <si>
    <t>Garand, J.</t>
  </si>
  <si>
    <t>Department of Political Science, Louisiana State University, Baton Rouge, LA, United States</t>
  </si>
  <si>
    <t>2-s2.0-85174267437</t>
  </si>
  <si>
    <t>Nyhus, E.K.</t>
  </si>
  <si>
    <t>Department of Management, Universitetet i Agder, Kristiansand, Norway</t>
  </si>
  <si>
    <t>Crypto cravings: Gender differences in crypto investment intentions and the mediating roles of financial overconfidence and personality</t>
  </si>
  <si>
    <t>Frank, D.-A.</t>
  </si>
  <si>
    <t>Department of Management, Aarhus Universitet, Aarhus, Midtjylland, Denmark</t>
  </si>
  <si>
    <t>2-s2.0-85173855469</t>
  </si>
  <si>
    <t>Upgrading financial education by adding Python-based personalized financial projection: A randomized control trial</t>
  </si>
  <si>
    <t>2-s2.0-85172892093</t>
  </si>
  <si>
    <t>Chair of Finance, Universität Bamberg, Bamberg, Bayern, Germany</t>
  </si>
  <si>
    <t>Investment in risky assets and participation in the financial market: does financial literacy matter?</t>
  </si>
  <si>
    <t>Department of Business, Háskólinn á Bifröst, Borgarnes, Iceland</t>
  </si>
  <si>
    <t>2-s2.0-85172659105</t>
  </si>
  <si>
    <t>Colombi, R.</t>
  </si>
  <si>
    <t>Department of Management, Università degli Studi di Bergamo, Bergamo, BG, Italy</t>
  </si>
  <si>
    <t>Hidden Markov models for longitudinal rating data with dynamic response styles</t>
  </si>
  <si>
    <t>Giordano, S.</t>
  </si>
  <si>
    <t>Department of Economics, Università della Calabria, Rende, CS, Italy</t>
  </si>
  <si>
    <t>Kateri, M.</t>
  </si>
  <si>
    <t>Institute for Medical Statistics, Rheinisch-Westfälische Technische Hochschule Aachen, Aachen, Nordrhein-Westfalen, Germany</t>
  </si>
  <si>
    <t>2-s2.0-85170039704</t>
  </si>
  <si>
    <t>Xu, N.</t>
  </si>
  <si>
    <t>Credit cards and commercial insurance participation: Evidence from urban households in China</t>
  </si>
  <si>
    <t>Rong, Z.</t>
  </si>
  <si>
    <t>Wenlan School of Business, Zhongnan University of Economics and Law, Wuhan, Hubei, China</t>
  </si>
  <si>
    <t>Asper School of Business, Winnipeg, MB, Canada</t>
  </si>
  <si>
    <t>2-s2.0-85165182431</t>
  </si>
  <si>
    <t>College of Humanistic Quality and Innovation and Entrepreneurship, Guilin University of Aerospace Technology, Guilin, Guangxi, China</t>
  </si>
  <si>
    <t>PIRAP: Data Crawling and Internet of Things-Based Opportunity and Challenge Analysis of Migrant Workers' Entrepreneurship Based on Rural Revitalization Environment</t>
  </si>
  <si>
    <t>2-s2.0-85163719700</t>
  </si>
  <si>
    <t>Tharayil, A.</t>
  </si>
  <si>
    <t>Austin College, Sherman, TX, United States</t>
  </si>
  <si>
    <t>Examining the Association Between Financial Education and Financial Risk Tolerance</t>
  </si>
  <si>
    <t>2-s2.0-85163005524</t>
  </si>
  <si>
    <t>Ryan, M.P.</t>
  </si>
  <si>
    <t>Department of Economics and Finance, University of North Georgia, Dahlonega, GA, United States</t>
  </si>
  <si>
    <t>Factors that Influence Preferences for Defined Benefit Plans Versus Defined Contribution Plans</t>
  </si>
  <si>
    <t>Cude, B.J.</t>
  </si>
  <si>
    <t>2-s2.0-85159216223</t>
  </si>
  <si>
    <t>Saini, S.</t>
  </si>
  <si>
    <t>The Relationship Between Financial Knowledge, Investment Strategy and Satisfaction From Pension Schemes: Evidence From India</t>
  </si>
  <si>
    <t>Sharma, T.</t>
  </si>
  <si>
    <t>Department of Commerce, Kurukshetra University, Kurukshetra, HR, India</t>
  </si>
  <si>
    <t>Parayitam, S.</t>
  </si>
  <si>
    <t>2-s2.0-85151150439</t>
  </si>
  <si>
    <t>Zahid, R.M.A.</t>
  </si>
  <si>
    <t>School of Accounting, Yunnan Technology and Business University, Kunming, Yunnan, China</t>
  </si>
  <si>
    <t>Do Women’s Financial Literacy Accelerate Financial Inclusion? Evidence from Pakistan</t>
  </si>
  <si>
    <t>Rafique, S.</t>
  </si>
  <si>
    <t>Department of Management Sciences, Virtual University of Pakistan, Islamabad, Pakistan</t>
  </si>
  <si>
    <t>Khurshid, M.</t>
  </si>
  <si>
    <t>Department of Banking and Finance, University of the Punjab, Lahore, Punjab, Pakistan</t>
  </si>
  <si>
    <t>Khan, W.</t>
  </si>
  <si>
    <t>Department of Management, University of Baltistan, Skardu, Skardu, Pakistan</t>
  </si>
  <si>
    <t>Ullah, I.</t>
  </si>
  <si>
    <t>Department of Economics, University of Malakand, Chakdara, Pakistan</t>
  </si>
  <si>
    <t>2-s2.0-85151146685</t>
  </si>
  <si>
    <t>Oliver-Marquez, F.J.</t>
  </si>
  <si>
    <t>Regional Comparative Analysis on the Determinants of the Spaniards’ Financial Knowledge</t>
  </si>
  <si>
    <t>2-s2.0-85150169407</t>
  </si>
  <si>
    <t>Tran, Q.N.</t>
  </si>
  <si>
    <t>School of Business, University of Management and Technology, Ho Chi Minh City, Ho Chi Minh City, Viet Nam</t>
  </si>
  <si>
    <t>Financial Knowledge Matters Entrepreneurial Decisions: A Survey in the COVID-19 Pandemic</t>
  </si>
  <si>
    <t>Nguyen, N.H.</t>
  </si>
  <si>
    <t>Department of Finance, Auckland University of Technology, Auckland, AUK, New Zealand</t>
  </si>
  <si>
    <t>School of Business, University of Economics Ho Chi Minh City, Ho Chi Minh City, Viet Nam</t>
  </si>
  <si>
    <t>2-s2.0-85147661233</t>
  </si>
  <si>
    <t>Deepa, V.</t>
  </si>
  <si>
    <t>National University of Singapore, Singapore City, Singapore</t>
  </si>
  <si>
    <t>Financial capability training for social workers in Singapore: Towards more effective practice</t>
  </si>
  <si>
    <t>Ghoh, C.</t>
  </si>
  <si>
    <t>2-s2.0-85143885965</t>
  </si>
  <si>
    <t>Global Financial Literacy Excellence Center, GW School of Business, Washington, D.C., United States</t>
  </si>
  <si>
    <t>Having Trouble Making Ends Meet? Financial Literacy Makes the Difference</t>
  </si>
  <si>
    <t>2-s2.0-85139266116</t>
  </si>
  <si>
    <t>Impact of financial literacy on financial well-being: a mediational role of financial self-efficacy</t>
  </si>
  <si>
    <t>2-s2.0-85138551302</t>
  </si>
  <si>
    <t>Moss, J.</t>
  </si>
  <si>
    <t>Faculty of Science, University of York, York, North Yorkshire, United Kingdom</t>
  </si>
  <si>
    <t>Exploring the barriers to accessing personal financial planning advice</t>
  </si>
  <si>
    <t>Rowlingson, K.</t>
  </si>
  <si>
    <t>Aston Business School, Birmingham, West Midlands, United Kingdom</t>
  </si>
  <si>
    <t>Lymer, A.</t>
  </si>
  <si>
    <t>College of Accounting Sciences, University of South Africa, Pretoria, Gauteng, South Africa</t>
  </si>
  <si>
    <t>2-s2.0-85134567531</t>
  </si>
  <si>
    <t>Kang, W.</t>
  </si>
  <si>
    <t>What influences users’ continuance intention of internet wealth management services? A perspective from network externalities and herding</t>
  </si>
  <si>
    <t>2-s2.0-85131391445</t>
  </si>
  <si>
    <t>Faraji Dizaji, S.F.</t>
  </si>
  <si>
    <t>Department of Economic Development and Planning, Tarbiat Modares University, Tehran, Tehran, Iran</t>
  </si>
  <si>
    <t>The impact of negative oil shocks on military spending and democracy in the oil states of the greater Middle East: Implications for the oil sanctions</t>
  </si>
  <si>
    <t>2-s2.0-85095456488</t>
  </si>
  <si>
    <t>Singh, K.</t>
  </si>
  <si>
    <t>LINKING HARMONIOUS CSR AND FINANCIAL INCLUSION: THE MODERATING EFFECTS OF FINANCIAL LITERACY AND INCOME</t>
  </si>
  <si>
    <t>2-s2.0-105014264291</t>
  </si>
  <si>
    <t>Bilgin, R.</t>
  </si>
  <si>
    <t>Department of English Language Teaching, Tishk International University, Erbil, Erbil, Iraq</t>
  </si>
  <si>
    <t>Exploring Students’ Perceptions Towards 21st Century Skills Through Novel Applications: A Comparative Study among EFL Learners in Iraq</t>
  </si>
  <si>
    <t>2-s2.0-85188274540</t>
  </si>
  <si>
    <t>Rudevska, V.</t>
  </si>
  <si>
    <t>Department of Financial Technologies and Consulting, Ivan Franko National University of Lviv, Lviv, Ukraine</t>
  </si>
  <si>
    <t>THE IMPACT OF THE BANKING SYSTEM LIQUIDITY ON THE VOLUME OF LENDING AND INVESTMENT IN GOVERNMENT SECURITIES DURING THE WAR</t>
  </si>
  <si>
    <t>Boiarko, I.</t>
  </si>
  <si>
    <t>Department of Management, International European University, Kyiv, Kyiv Oblast, Ukraine</t>
  </si>
  <si>
    <t>Shcherbyna, A.</t>
  </si>
  <si>
    <t>Sydorenko, O.</t>
  </si>
  <si>
    <t>Entrepreneur, Kyiv, Ukraine</t>
  </si>
  <si>
    <t>Koblyk, I.</t>
  </si>
  <si>
    <t>Department of Regional Financial Policy, Dolishniy Institute of Regional Research of the National Academy of Sciences of Ukraine, Lviv, Lviv Oblast, Ukraine</t>
  </si>
  <si>
    <t>Ponomarоva, O.</t>
  </si>
  <si>
    <t>Department of Finance, University of Customs and Finance, Dnipro, Dnipropetrovsk Oblast, Ukraine</t>
  </si>
  <si>
    <t>2-s2.0-85186627066</t>
  </si>
  <si>
    <t>Gasanov, S.</t>
  </si>
  <si>
    <t>State Educational and Scientific Establishment ‘Academy of Financial Management, Kyiv, Ukraine</t>
  </si>
  <si>
    <t>TRANSFORMATION OF THE BUDGET SYSTEM OF UKRAINE IN THE FACE OF EXTRAORDINARY CHALLENGES AND THREATS</t>
  </si>
  <si>
    <t>Ivashchenko, O.</t>
  </si>
  <si>
    <t>Bartosh, S.</t>
  </si>
  <si>
    <t>Budget System and Finance Department of the Institutional Economic Sectors of the RFI, State Educational and Scientific Establishment ‘Academy of Financial Management, Kyiv, Ukraine</t>
  </si>
  <si>
    <t>Klymenko, K.</t>
  </si>
  <si>
    <t>Organizational and Scientific Department, State Educational and Scientific Establishment ‘Academy of Financial Management, Kyiv, Ukraine</t>
  </si>
  <si>
    <t>2-s2.0-85201888749</t>
  </si>
  <si>
    <t>Wijesooriya, C.</t>
  </si>
  <si>
    <t>RMIT University Vietnam, Ho Chi Minh City, Viet Nam</t>
  </si>
  <si>
    <t>Digital transformation in redefining the role of the finance and audit professional of the future</t>
  </si>
  <si>
    <t>Basnayake, R.</t>
  </si>
  <si>
    <t>Board of Asia Asset Finance PLC, Colombo, Sri Lanka</t>
  </si>
  <si>
    <t>2-s2.0-85180915803</t>
  </si>
  <si>
    <t>Department of Management, Pondicherry University, Puducherry, PY, India</t>
  </si>
  <si>
    <t>Socioeconomic determinants of ownership of payment cards, mobile money account, and government remittances of digital financial services: evidence from India</t>
  </si>
  <si>
    <t>Madhavaiah, M.</t>
  </si>
  <si>
    <t>2-s2.0-85196417085</t>
  </si>
  <si>
    <t>Franco-Molina, M.A.</t>
  </si>
  <si>
    <t>Universidad de La Sabana, Chía, Cundinamarca, Colombia</t>
  </si>
  <si>
    <t>Effect of financial debt on the psychological well-being of surgery residents: Results of a national study in Colombia; Efecto de la deuda económica sobre el bienestar psicológico de los residentes de cirugía: Resultados de un estudio nacional en Colombia</t>
  </si>
  <si>
    <t>Peña, N.V.</t>
  </si>
  <si>
    <t>Department of Surgery, Universidad de La Sabana, Chía, Cundinamarca, Colombia</t>
  </si>
  <si>
    <t>Domínguez, L.C.</t>
  </si>
  <si>
    <t>Sanabria-Quiroga, Á.</t>
  </si>
  <si>
    <t>Department of Surgery, Universidad de Antioquia, Medellin, Antioquia, Colombia</t>
  </si>
  <si>
    <t>2-s2.0-85183975319</t>
  </si>
  <si>
    <t>Pranajaya, E.</t>
  </si>
  <si>
    <t>Faculty of Social and Political Sciences, Universitas Padjadjaran, Bandung, West Java, Indonesia</t>
  </si>
  <si>
    <t>Examining the influence of financial inclusion on investment decision: A bibliometric review</t>
  </si>
  <si>
    <t>2-s2.0-85215439884</t>
  </si>
  <si>
    <t>Advancing Farmers’ Vocational Education: Innovative Strategies and Practices for Integrating Financial Literacy Enhancement in China</t>
  </si>
  <si>
    <t>South China Agricultural University, Guangzhou, Guangdong, China</t>
  </si>
  <si>
    <t>2-s2.0-85131423932</t>
  </si>
  <si>
    <t>Sevriana, L.</t>
  </si>
  <si>
    <t>Department of Management, Universitas Al Azhar Indonesia, Jakarta, Indonesia</t>
  </si>
  <si>
    <t>A proposition to implement inclusive Islamic financial planning in Indonesia through bibliometric analysis</t>
  </si>
  <si>
    <t>Febrian, E.</t>
  </si>
  <si>
    <t>2-s2.0-85195393691</t>
  </si>
  <si>
    <t>Brailovskaya, V.</t>
  </si>
  <si>
    <t>IDinsight, San Francisco, CA, United States</t>
  </si>
  <si>
    <t>Is Digital Credit Filling a Hole or Digging a Hole? Evidence from Malawi</t>
  </si>
  <si>
    <t>Dupas, P.</t>
  </si>
  <si>
    <t>Princeton University, Princeton, NJ, United States</t>
  </si>
  <si>
    <t>Robinson, J.</t>
  </si>
  <si>
    <t>University of California, Santa Cruz, Santa Cruz, CA, United States</t>
  </si>
  <si>
    <t>2-s2.0-85193610701</t>
  </si>
  <si>
    <t>Shichalina, V.A.</t>
  </si>
  <si>
    <t>Department of Information Security, Far Eastern Federal University, Vladivostok, Russian Federation</t>
  </si>
  <si>
    <t>New OTC Derivative Instrument for BRI Grand Strategy Integration: Case of ‘China, Mongolia and Russia’</t>
  </si>
  <si>
    <t>2-s2.0-85192724624</t>
  </si>
  <si>
    <t>Gumarac, M.R.</t>
  </si>
  <si>
    <t>College of Management, Northern Iloilo State University, Iloilo, Philippines</t>
  </si>
  <si>
    <t>Extent of spending behavior, problems encountered, and financial knowledge across generational cohorts among state universities and colleges employees</t>
  </si>
  <si>
    <t>2-s2.0-85190420779</t>
  </si>
  <si>
    <t>Khoo, K.</t>
  </si>
  <si>
    <t>Incorporating financial literacy in video clips amongst high school students</t>
  </si>
  <si>
    <t>Ong, E.T.</t>
  </si>
  <si>
    <t>Department of Education, UCSI University, Kuala Lumpur, Malaysia</t>
  </si>
  <si>
    <t>Abd Hadi, F.S.A.</t>
  </si>
  <si>
    <t>Department of Business, Universiti Pendidikan Sultan Idris, Tanjong Malim, Perak, Malaysia</t>
  </si>
  <si>
    <t>2-s2.0-85189442331</t>
  </si>
  <si>
    <t>Ling, L.</t>
  </si>
  <si>
    <t>INVESTING IN SOCIALLY RESPONSIBLE INVESTMENT (SRI): THE ROLE OF RESPONSIBILITY, CONSCIOUSNESS AND LITERACY</t>
  </si>
  <si>
    <t>Sing, L.L.</t>
  </si>
  <si>
    <t>Centre on Technological Readiness and Innovation in Business Technopreneurship, University of Technology Sarawak, Sibu, Sarawak, Malaysia</t>
  </si>
  <si>
    <t>2-s2.0-85187259504</t>
  </si>
  <si>
    <t>Kang, G.-L.</t>
  </si>
  <si>
    <t>School of Nano Science and Technology, Pusan National University, Busan, South Korea</t>
  </si>
  <si>
    <t>A Study on the Impact of Financial Literacy and Digital Capabilities on Entrepreneurial Intention: Mediating Effect of Entrepreneurship</t>
  </si>
  <si>
    <t>Park, C.-W.</t>
  </si>
  <si>
    <t>Department of Software, Catholic University of Pusan, Busan, South Korea</t>
  </si>
  <si>
    <t>2-s2.0-85187250159</t>
  </si>
  <si>
    <t>School of Economics and Business Administration, Heilongjiang University, Harbin, Heilongjiang, China</t>
  </si>
  <si>
    <t>Can Access to Financial Markets Be an Important Option for Rural Families to Break the Return to Poverty Due to Illness in China?</t>
  </si>
  <si>
    <t>School of Economics and Management, Huzhou University, Huzhou, Zhejiang, China</t>
  </si>
  <si>
    <t>2-s2.0-85186128053</t>
  </si>
  <si>
    <t>Milosavljević, M.</t>
  </si>
  <si>
    <t>University of Novi Sad, Novi Sad, Vojvodina, Serbia</t>
  </si>
  <si>
    <t>Revealing the Supply Chain 4.0 Potential within the European Automotive Industry</t>
  </si>
  <si>
    <t>Mousavi, A.</t>
  </si>
  <si>
    <t>College of Engineering, Brunel University London, Uxbridge, Middlesex, United Kingdom</t>
  </si>
  <si>
    <t>Morača, S.</t>
  </si>
  <si>
    <t>Centre for Manufacturing and Materials, Coventry University, Coventry, West Midlands, United Kingdom</t>
  </si>
  <si>
    <t>2-s2.0-85185916375</t>
  </si>
  <si>
    <t>Culebro-Martínez, R.</t>
  </si>
  <si>
    <t>Campus Calasanz, Universidad Cristóbal Colón, Veracruz, VER, Mexico</t>
  </si>
  <si>
    <t>Financial Literacy of Entrepreneurs and Companies’ Performance</t>
  </si>
  <si>
    <t>2-s2.0-85181887915</t>
  </si>
  <si>
    <t>Lagoarde-Segot, T.</t>
  </si>
  <si>
    <t>KEDGE BS and SDSN, France</t>
  </si>
  <si>
    <t>Greenwashing and sustainable finance: an approach anchored in the philosophy of science</t>
  </si>
  <si>
    <t>2-s2.0-85181775109</t>
  </si>
  <si>
    <t>Obscuring effect of income inequality and moderating role of financial literacy in the relationship between digital finance and China's household carbon emissions</t>
  </si>
  <si>
    <t>Inner Mongolia University China, Hohhot, Nei Mongol, China</t>
  </si>
  <si>
    <t>School of Economics and Management, Communication University of China, Beijing, Beijing, China</t>
  </si>
  <si>
    <t>2-s2.0-85180403179</t>
  </si>
  <si>
    <t>China Jiliang University, Hangzhou, Zhejiang, China</t>
  </si>
  <si>
    <t>Financial development and natural resource efficiency: Unlocking green growth potential</t>
  </si>
  <si>
    <t>School of Business, Seoul School of Integrated Sciences &amp; Technologies, Seoul, South Korea</t>
  </si>
  <si>
    <t>Peng, N.</t>
  </si>
  <si>
    <t>School of Digital Economy Industry, Guangzhou College of Commerce, Guangzhou, Guangdong, China</t>
  </si>
  <si>
    <t>2-s2.0-85177661987</t>
  </si>
  <si>
    <t>Vávra, J.</t>
  </si>
  <si>
    <t>Charles University, Prague, Czech Republic</t>
  </si>
  <si>
    <t>Clusterwise multivariate regression of mixed-type panel data</t>
  </si>
  <si>
    <t>Komárek, A.</t>
  </si>
  <si>
    <t>Institute for Statistics and Mathematics, WU Vienna University of Economics and Business, Vienna, Vienna, Austria</t>
  </si>
  <si>
    <t>2-s2.0-85177226628</t>
  </si>
  <si>
    <t>Financial Inclusion and Digital Financial Literacy: Do they Matter for Financial Well-being?</t>
  </si>
  <si>
    <t>2-s2.0-85176727536</t>
  </si>
  <si>
    <t>Martins, R.S.</t>
  </si>
  <si>
    <t>Department of Surgery, Hackensack Meridian School of Medicine, Nutley, NJ, United States</t>
  </si>
  <si>
    <t>Personal Finance Wellness for New Attendings</t>
  </si>
  <si>
    <t>Poulikidis, K.</t>
  </si>
  <si>
    <t>2-s2.0-85168334576</t>
  </si>
  <si>
    <t>Wirajing, M.A.K.</t>
  </si>
  <si>
    <t>Department of Economic Policy Analysis, University of Dschang, Dschang, Cameroon</t>
  </si>
  <si>
    <t>Financial inclusion and healthcare in Africa: Examining the moderating role of education</t>
  </si>
  <si>
    <t>Haruna, A.</t>
  </si>
  <si>
    <t>University of Dschang, Dschang, Cameroon</t>
  </si>
  <si>
    <t>Nchofoung, T.N.</t>
  </si>
  <si>
    <t>Laboratoire de Recherche en Economie Fondamentale et Appliquée, Dschang, Cameroon</t>
  </si>
  <si>
    <t>2-s2.0-85149751573</t>
  </si>
  <si>
    <t>Zhou, J.</t>
  </si>
  <si>
    <t>Faculty of Education, Beijing Normal University, Beijing, China</t>
  </si>
  <si>
    <t>The Impact of Financial Education for Children: Evidence from an Experiment in China</t>
  </si>
  <si>
    <t>Feng, S.</t>
  </si>
  <si>
    <t>East China University of Science and Technology, Shanghai, China</t>
  </si>
  <si>
    <t>Wu, L.</t>
  </si>
  <si>
    <t>BeBetter Education Center, Shanghai, China</t>
  </si>
  <si>
    <t>2-s2.0-85143427061</t>
  </si>
  <si>
    <t>Barrot, J.S.</t>
  </si>
  <si>
    <t>College of Education, National University, Philippines, Manila, Philippines</t>
  </si>
  <si>
    <t>Integrating Financial Literacy into the K-12 Curriculum: Teachers’ and School Leaders’ Experience</t>
  </si>
  <si>
    <t>2-s2.0-85192015375</t>
  </si>
  <si>
    <t>Çakar, T.</t>
  </si>
  <si>
    <t>MEF University, Istanbul, Turkey</t>
  </si>
  <si>
    <t>Understanding the Psychological and Financial Correlates for Consumer Credit Use; Tüketici Kredisi Kullanımının Altında Yatan Psikolojik ve Finansal Değişkenleri Anlamak</t>
  </si>
  <si>
    <t>2-s2.0-85197405963</t>
  </si>
  <si>
    <t>Hendrawaty, E.</t>
  </si>
  <si>
    <t>Faculty of Economics and Business, Universitas Lampung, Bandar Lampung, Lampung, Indonesia</t>
  </si>
  <si>
    <t>The determinants of the financial inclusion of Indonesian female entrepreneurs</t>
  </si>
  <si>
    <t>Hasnawati, S.</t>
  </si>
  <si>
    <t>Faculty of Business, Universitas Kristen Maranatha, Bandung, West Java, Indonesia</t>
  </si>
  <si>
    <t>2-s2.0-85183675870</t>
  </si>
  <si>
    <t>Raut, R.K.</t>
  </si>
  <si>
    <t>Department of Finance, Jaipuria Institute of Management, Jaipur, Jaipur, RJ, India</t>
  </si>
  <si>
    <t>An integrated approach of TAM and TPB with financial literacy and perceived risk for influence on online trading intention</t>
  </si>
  <si>
    <t>2-s2.0-85164143869</t>
  </si>
  <si>
    <t>Godase, R.</t>
  </si>
  <si>
    <t>University of Hyderabad, Hyderabad, TS, India</t>
  </si>
  <si>
    <t>Financial planning propensity in working adults: exploring the role of media</t>
  </si>
  <si>
    <t>2-s2.0-85163294510</t>
  </si>
  <si>
    <t>Factors affecting financial decisions of university students: evidence from Pakistan</t>
  </si>
  <si>
    <t>Nisa, M.U.</t>
  </si>
  <si>
    <t>Department of Business and Management, University of Central Punjab, Lahore, Pakistan</t>
  </si>
  <si>
    <t>2-s2.0-85162910774</t>
  </si>
  <si>
    <t>Norkio, A.</t>
  </si>
  <si>
    <t>Vaasan Yliopisto, Vaasa, Ostrobothnia, Finland</t>
  </si>
  <si>
    <t>Intangible capital and financial leverage in SMEs</t>
  </si>
  <si>
    <t>2-s2.0-85189518483</t>
  </si>
  <si>
    <t>Khamis, F.M.</t>
  </si>
  <si>
    <t>School of Business, The State University of Zanzibar, Zanzibar City, Tanzania</t>
  </si>
  <si>
    <t>Perceived inclusion of Islamic finance: The effects of attitudes, experience, literacy, religiosity, and social influences</t>
  </si>
  <si>
    <t>Isa, M.Y.B.</t>
  </si>
  <si>
    <t>Islamic Business School, College of Business, Universiti Utara Malaysia, Sintok, Kedah, Malaysia</t>
  </si>
  <si>
    <t>2-s2.0-85193678434</t>
  </si>
  <si>
    <t>Singh, L.G.H.</t>
  </si>
  <si>
    <t>Ranchi University, Ranchi, JH, India</t>
  </si>
  <si>
    <t>The herding behavior of investors in the Indian financial market: An insight into the influence of social media</t>
  </si>
  <si>
    <t>Kumar, K.</t>
  </si>
  <si>
    <t>Sarala Birla University, Ranchi, JH, India</t>
  </si>
  <si>
    <t>2-s2.0-85188509359</t>
  </si>
  <si>
    <t>College of Public Health, Temple University, Philadelphia, PA, United States</t>
  </si>
  <si>
    <t>Economic Resilience and Polystrengths: Identifying Protective Factors Associated With Economic Self-Sufficiency Among Survivors of Intimate Partner Violence</t>
  </si>
  <si>
    <t>2-s2.0-85188180371</t>
  </si>
  <si>
    <t>Price, D.</t>
  </si>
  <si>
    <t>Ageing populations, financial capability and household financial decision-making in the context of neoliberal social policy systems</t>
  </si>
  <si>
    <t>2-s2.0-85183384909</t>
  </si>
  <si>
    <t>Tito-Betancur, M.</t>
  </si>
  <si>
    <t>Universidad Tecnológica del Perú, Lima, Lima, Peru</t>
  </si>
  <si>
    <t>Scientific production in Scopus on financial health: period 2011-2022; Producción científica en Scopus sobre salud financiera: periodo 2011-2022</t>
  </si>
  <si>
    <t>Carranza Esteban, R.F.</t>
  </si>
  <si>
    <t>Faculty of Health Sciences, Universidad San Ignacio de Loyola, Lima, Lima, Peru</t>
  </si>
  <si>
    <t>Tapullima-Mori, C.</t>
  </si>
  <si>
    <t>Turpo-Chaparro, J.E.</t>
  </si>
  <si>
    <t>Escuela de Posgrado, Universidad Peruana Unión, Lima, Lima, Peru</t>
  </si>
  <si>
    <t>2-s2.0-85193975110</t>
  </si>
  <si>
    <t>Baporikar, N.</t>
  </si>
  <si>
    <t>Financial literacy in entrepreneurship education: Inclusion strategy for small entrepreneurs</t>
  </si>
  <si>
    <t>2-s2.0-85193920541</t>
  </si>
  <si>
    <t>School of Business Studies, Sharda University, Greater Noida, UP, India</t>
  </si>
  <si>
    <t>Mapping research gaps in reported skills required for women entrepreneurs in Industry 4.0</t>
  </si>
  <si>
    <t>Sharda University, Greater Noida, UP, India</t>
  </si>
  <si>
    <t>Amist, A.D.</t>
  </si>
  <si>
    <t>2-s2.0-85176958955</t>
  </si>
  <si>
    <t>Hapsari, M.I.</t>
  </si>
  <si>
    <t>Antecedents of Islamic welfare: productivity, education, and the financial aspect</t>
  </si>
  <si>
    <t>Mahmud, A.H.</t>
  </si>
  <si>
    <t>Herianingrum, S.</t>
  </si>
  <si>
    <t>Department of Management, Universitas Airlangga, Surabaya, East Java, Indonesia</t>
  </si>
  <si>
    <t>2-s2.0-85149344316</t>
  </si>
  <si>
    <t>Complexity of gender to understand financial behavior. Financial behavior of transgender and cisgender individuals: evidence from India: a qualitative inquiry</t>
  </si>
  <si>
    <t>2-s2.0-85188597165</t>
  </si>
  <si>
    <t>Hinduan, Z.R.</t>
  </si>
  <si>
    <t>Financial literacy and money management</t>
  </si>
  <si>
    <t>Agia, M.I.</t>
  </si>
  <si>
    <t>Bibit Tumbuh Bersama, Indonesia</t>
  </si>
  <si>
    <t>2-s2.0-85183005292</t>
  </si>
  <si>
    <t>Lievano, B.L.J.</t>
  </si>
  <si>
    <t>UNADE, Mexico</t>
  </si>
  <si>
    <t>Financial education and its relationship with the use of microcredit services by business managers in the city of Bogotá; Educación financiera y servicios de microcrédito en empresas de la ciudad de Bogotá – Colombia</t>
  </si>
  <si>
    <t>Ramírez, P.R.S.</t>
  </si>
  <si>
    <t>Uneatlantico, Santander, Cantabria, Spain</t>
  </si>
  <si>
    <t>2-s2.0-85186053346</t>
  </si>
  <si>
    <t>Fepetu, O.</t>
  </si>
  <si>
    <t>Federal University, Oye-Ekiti, Oye-Ekiti, Ekiti, Nigeria</t>
  </si>
  <si>
    <t>Determinants of digital currency usage in Nigeria</t>
  </si>
  <si>
    <t>2-s2.0-85185982549</t>
  </si>
  <si>
    <t>Naik, S.</t>
  </si>
  <si>
    <t>Kalinga Institute of Social Sciences, Bhubaneswar, OR, India</t>
  </si>
  <si>
    <t>Financial literacy as a pathway to financial socialization: A study on the tribal women of Kandhamal district</t>
  </si>
  <si>
    <t>2-s2.0-85190946091</t>
  </si>
  <si>
    <t>Ali, M.M.</t>
  </si>
  <si>
    <t>Understanding the intrinsic and extrinsic factors in financial literacy of the Orang Asli in Malaysia</t>
  </si>
  <si>
    <t>Muhammad, K.</t>
  </si>
  <si>
    <t>College of Business and Administration, Universiti Tenaga Nasional, Kajang, Selangor, Malaysia</t>
  </si>
  <si>
    <t>2-s2.0-105013666991</t>
  </si>
  <si>
    <t>Sajid, M.A.</t>
  </si>
  <si>
    <t>Aitchison College, Lahore, Pakistan</t>
  </si>
  <si>
    <t>Assessing the Relationship between Digital Financial Literacy and Financial Well‐being: Exploring the Moderating Effect of Financial Self-Efficacy</t>
  </si>
  <si>
    <t>2-s2.0-85216851039</t>
  </si>
  <si>
    <t>Loera, L.A.S.</t>
  </si>
  <si>
    <t>Department of Finance, Universidad Autónoma de Aguascalientes, Aguascalientes, AGU, Mexico</t>
  </si>
  <si>
    <t>EDUCATION AND FINANCIAL INCLUSION IN MEXICO AND COLOMBIA; Educación e inclusión financiera en México y Colombia</t>
  </si>
  <si>
    <t>Tagle, M.Á.O.</t>
  </si>
  <si>
    <t>Departamento de Contaduría, Universidad Autónoma de Aguascalientes, Aguascalientes, AGU, Mexico</t>
  </si>
  <si>
    <t>Guerra, R.R.</t>
  </si>
  <si>
    <t>Instituto Tecnológico de Aguascalientes, Aguascalientes, AGU, Mexico</t>
  </si>
  <si>
    <t>2-s2.0-85202981329</t>
  </si>
  <si>
    <t>Chitimira, H.</t>
  </si>
  <si>
    <t>An Overview of the Role and Functions of Selected Financial Role Players to Protect Financial Stability and Promote Market Integrity in South Africa H CHITIMIRA AND S MUNEDZI PER / PELJ 2024(27)</t>
  </si>
  <si>
    <t>2-s2.0-85182559598</t>
  </si>
  <si>
    <t>Mohd Jamal, I.N.</t>
  </si>
  <si>
    <t>A conceptual framework of the retirement savings decisions among the B40 groups in Malaysia</t>
  </si>
  <si>
    <t>Shariff, N.S.M.</t>
  </si>
  <si>
    <t>Risk and Analytics Research Group, Universiti Sains Islam Malaysia, Nilai, Negeri Sembilan, Malaysia</t>
  </si>
  <si>
    <t>2-s2.0-85152018958</t>
  </si>
  <si>
    <t>Osman, I.</t>
  </si>
  <si>
    <t>Department of Economics and Financial Studies, Universiti Teknologi MARA, Shah Alam, Selangor, Malaysia</t>
  </si>
  <si>
    <t>The dilemma of millennial Muslims towards financial management: an Islamic financial literacy perspective</t>
  </si>
  <si>
    <t>Syed Alwi, S.F.</t>
  </si>
  <si>
    <t>Rehman, M.A.</t>
  </si>
  <si>
    <t>Department of Marketing, Oulu Business School, Oulu, North Ostrobothnia, Finland</t>
  </si>
  <si>
    <t>Muda, R.</t>
  </si>
  <si>
    <t>Hassan, F.</t>
  </si>
  <si>
    <t>Hassan, R.</t>
  </si>
  <si>
    <t>Othman Yeop Abdullah Graduate School of Business, Kuala Lumpur, Malaysia</t>
  </si>
  <si>
    <t>2-s2.0-85135566801</t>
  </si>
  <si>
    <t>Nyakurukwa, K.</t>
  </si>
  <si>
    <t>School of Economics and Finance, University of the Witwatersrand, Johannesburg, Johannesburg, Gauteng, South Africa</t>
  </si>
  <si>
    <t>Household stock market participation in South Africa: the role of financial literacy and social interactions</t>
  </si>
  <si>
    <t>2-s2.0-85176243186</t>
  </si>
  <si>
    <t>Adoption of digital payment FinTech service by Gen Y and Gen Z users: evidence from India</t>
  </si>
  <si>
    <t>2-s2.0-85159793286</t>
  </si>
  <si>
    <t>Ephrem, A.N.</t>
  </si>
  <si>
    <t>Development and validation of an individual entrepreneurial potential new measurement scale</t>
  </si>
  <si>
    <t>Murimbika, M.</t>
  </si>
  <si>
    <t>Faculty of Economics and Management, Université Officielle de Bukavu, Bukavu, South Kivu, Democratic Republic Congo</t>
  </si>
  <si>
    <t>Democratic Republic Congo</t>
  </si>
  <si>
    <t>2-s2.0-86000673020</t>
  </si>
  <si>
    <t>Somanedo, O.</t>
  </si>
  <si>
    <t>Determinants of the effectiveness of education and training in Indonesian migrant workers</t>
  </si>
  <si>
    <t>2-s2.0-86000381920</t>
  </si>
  <si>
    <t>Kimzan, I.</t>
  </si>
  <si>
    <t>Department of Early Childhood Education, Muğla Sıtkı Koçman Üniversitesi, Mugla, Mugla, Turkey</t>
  </si>
  <si>
    <t>Children understand economics too: knowledge and experience of basic financial concepts</t>
  </si>
  <si>
    <t>2-s2.0-86000375653</t>
  </si>
  <si>
    <t>Carton, F.</t>
  </si>
  <si>
    <t>Financial Services Innovation Center, Cork University Business School (CUBS), Cork, Munster, Ireland</t>
  </si>
  <si>
    <t>Human-centred factors of decision-making for financial resilience</t>
  </si>
  <si>
    <t>2-s2.0-86000324908</t>
  </si>
  <si>
    <t>Kamalbatcha, Z.</t>
  </si>
  <si>
    <t>Centre for Fundamental and Continuing Education, Universiti Malaysia Terengganu, Kuala Terengganu, Terengganu, Malaysia</t>
  </si>
  <si>
    <t>Financial Behavior and its Impact on Financial Well-being among Muslim University Students</t>
  </si>
  <si>
    <t>Wahab, N.</t>
  </si>
  <si>
    <t>Center for Liberal Studies (CITRA), Universiti Kebangsaan Malaysia, Bangi, Selangor, Malaysia</t>
  </si>
  <si>
    <t>Kadir, A.A.A.</t>
  </si>
  <si>
    <t>Advance Ascend Group, Jalan Bangsar Kuala Lumpur, Malaysia</t>
  </si>
  <si>
    <t>2-s2.0-86000271793</t>
  </si>
  <si>
    <t>Alsitri, A.</t>
  </si>
  <si>
    <t>College of Applied Studies, University of Bahrain, Zallaq, Bahrain</t>
  </si>
  <si>
    <t>'Aanat' A Micro-Investing Solution Powered by Robo-Advisors</t>
  </si>
  <si>
    <t>Alkoureiti, G.</t>
  </si>
  <si>
    <t>College of Information Technology, University of Bahrain, Zallaq, Bahrain</t>
  </si>
  <si>
    <t>2-s2.0-86000194604</t>
  </si>
  <si>
    <t>Saroha, J.</t>
  </si>
  <si>
    <t>Symbiosis Institute of Business Management, Pune, Pune, MH, India</t>
  </si>
  <si>
    <t>Robo Advisors Revolution: Transforming Landscape of Mutual Fund Investments</t>
  </si>
  <si>
    <t>Rawal, A.</t>
  </si>
  <si>
    <t>Gopalkrishnan, S.</t>
  </si>
  <si>
    <t>Symbiosis International University Dubai, Dubai, United Arab Emirates</t>
  </si>
  <si>
    <t>Dani, A.</t>
  </si>
  <si>
    <t>Kulkarni, P.</t>
  </si>
  <si>
    <t>Symbiosis Institute of Computer Studies and Research, Pune, MH, India</t>
  </si>
  <si>
    <t>Kulkarni, A.</t>
  </si>
  <si>
    <t>Thathira, K.V.</t>
  </si>
  <si>
    <t>School of AI &amp; Future Technologies, Universal AI University, Karjat, MH, India</t>
  </si>
  <si>
    <t>Vishwakarma University, Pune, MH, India</t>
  </si>
  <si>
    <t>2-s2.0-86000036536</t>
  </si>
  <si>
    <t>University of the People, Pasadena, CA, United States</t>
  </si>
  <si>
    <t>The Economics of Financial Inclusion</t>
  </si>
  <si>
    <t>Sikarwar, T.S.</t>
  </si>
  <si>
    <t>Prestige Institute of Management and Research Gwalior, Gwalior, MP, India</t>
  </si>
  <si>
    <t>2-s2.0-86000036484</t>
  </si>
  <si>
    <t>Chaudhary, R.</t>
  </si>
  <si>
    <t>Market Intelligence team, India</t>
  </si>
  <si>
    <t>Financial Inclusion Policy Implication of Financial Knowledge: Evidence from India</t>
  </si>
  <si>
    <t>2-s2.0-86000036053</t>
  </si>
  <si>
    <t>Teeli, A.A.</t>
  </si>
  <si>
    <t>Department of Economics, Central University of Tamil Nadu, Thiruvarur, TN, India</t>
  </si>
  <si>
    <t>Examining the Determinants of Savings in Post-Reform India</t>
  </si>
  <si>
    <t>Nazir, S.</t>
  </si>
  <si>
    <t>Department of Commerce, University of Kashmir, Garhwal, JK, India</t>
  </si>
  <si>
    <t>2-s2.0-86000035349</t>
  </si>
  <si>
    <t>Nanda, C.S.K.</t>
  </si>
  <si>
    <t>Department of Commerce, KISS Deemed to Be University, Commerce, India</t>
  </si>
  <si>
    <t>An Empirical Analysis of the Awareness of Financial Inclusion and Policy Implications</t>
  </si>
  <si>
    <t>Department of Economics, Ramesh Jha Mahila College, Saharsa, India</t>
  </si>
  <si>
    <t>Mazharunnisa</t>
  </si>
  <si>
    <t>Mubeen, S.</t>
  </si>
  <si>
    <t>Department of Finance, IIBS, Bengaluru, India</t>
  </si>
  <si>
    <t>2-s2.0-86000028318</t>
  </si>
  <si>
    <t>Pol, N.</t>
  </si>
  <si>
    <t>ISBR Business School, Bengaluru, KA, India</t>
  </si>
  <si>
    <t>Exploring Financial Literacy's Impact on Preventing Economic Crimes: A Random Forest Analysis</t>
  </si>
  <si>
    <t>Guled, A.</t>
  </si>
  <si>
    <t>Department of Management Studies, Global Academy of Technology, Bengaluru, KA, India</t>
  </si>
  <si>
    <t>Manikumar, T.</t>
  </si>
  <si>
    <t>Department of Computer Science and Engineering, Kalasalingam Academy of Research and Education, Krishnankoil, TN, India</t>
  </si>
  <si>
    <t>Suyam Praba, R.S.</t>
  </si>
  <si>
    <t>Arulkarthick, E.K.</t>
  </si>
  <si>
    <t>Department of Electronics and Communication Engineering, Nandha Engineering College, Erode, TN, India</t>
  </si>
  <si>
    <t>Raj, R.</t>
  </si>
  <si>
    <t>Department of Economics, H.N.B.Garhwal University, Garhwal, UK, India</t>
  </si>
  <si>
    <t>2-s2.0-86000020879</t>
  </si>
  <si>
    <t>The Impact of Digital Financial Literacy on Savings, Expenditure, and Prospective Financial Behavior: An Exploratory Inquiry</t>
  </si>
  <si>
    <t>Department of Industrial Management, IPB University, Bogor, West Java, Indonesia</t>
  </si>
  <si>
    <t>Privietlab Research Center, Jakarta, Indonesia</t>
  </si>
  <si>
    <t>2-s2.0-86000015750</t>
  </si>
  <si>
    <t>Mursi, J.K.</t>
  </si>
  <si>
    <t>IwazoLab, United States International University, Africa, Nairobi, Kenya</t>
  </si>
  <si>
    <t>Finlingo: A Conversational AI for Enhancing Financial Literacy Education in Africa</t>
  </si>
  <si>
    <t>Nach, H.</t>
  </si>
  <si>
    <t>Applied Finteh Reseach Lab for Africa, (AfreLA), Quebec, Canada</t>
  </si>
  <si>
    <t>Odera, A.</t>
  </si>
  <si>
    <t>2-s2.0-86000015705</t>
  </si>
  <si>
    <t>Upadhyay, A.</t>
  </si>
  <si>
    <t>School of Management &amp; Commerce, Dev Bhoomi Uttarakhand University, Dehradun, UK, India</t>
  </si>
  <si>
    <t>A BIBLIOMETRIC ANALYSIS ON FINTECH AND DIGITAL FINANCE USING VISUALIZING NETWORK</t>
  </si>
  <si>
    <t>Yadav, V.K.</t>
  </si>
  <si>
    <t>LLoyd Institute of Engineering &amp; Technology, Greater Noida, UP, India</t>
  </si>
  <si>
    <t>Tyagi, V.</t>
  </si>
  <si>
    <t>Department of Basic computing, Quantum University, Roorkee, UK, India</t>
  </si>
  <si>
    <t>2-s2.0-86000005584</t>
  </si>
  <si>
    <t>Surjandy, S.</t>
  </si>
  <si>
    <t>Analysis of Essential Factors that Influence the Youth Generation to Invest in FinTech</t>
  </si>
  <si>
    <t>2-s2.0-85219561983</t>
  </si>
  <si>
    <t>Sofwatunnisa, A.A.</t>
  </si>
  <si>
    <t>QR-Code Payment Analysis: Evidence from QRIS Users in Indonesia</t>
  </si>
  <si>
    <t>2-s2.0-85219067448</t>
  </si>
  <si>
    <t>Rathnayake, N.D.N.B.</t>
  </si>
  <si>
    <t>Faculty of Management and Finance, University of Colombo, Colombo, Sri Lanka</t>
  </si>
  <si>
    <t>Digital Payments Strategies for Financial Inclusion</t>
  </si>
  <si>
    <t>Kasturiratne, D.</t>
  </si>
  <si>
    <t>Humanities and Business, University of Plymouth, Plymouth, Devon, United Kingdom</t>
  </si>
  <si>
    <t>2-s2.0-85219066636</t>
  </si>
  <si>
    <t>How reliable are financial-literacy country rankings?</t>
  </si>
  <si>
    <t>Woosong University, Daejeon, South Korea</t>
  </si>
  <si>
    <t>2-s2.0-85219063292</t>
  </si>
  <si>
    <t>Malia, A.</t>
  </si>
  <si>
    <t>Analysing India’s Sustainable Growth from the Lens of Financial Inclusion: An Empirical Investigation in Tribal Districts of Odisha</t>
  </si>
  <si>
    <t>Jena, P.</t>
  </si>
  <si>
    <t>Kamal, A.</t>
  </si>
  <si>
    <t>Utkal University, Bhubaneswar, OR, India</t>
  </si>
  <si>
    <t>Das, B.</t>
  </si>
  <si>
    <t>2-s2.0-85219058862</t>
  </si>
  <si>
    <t>Jalota, S.</t>
  </si>
  <si>
    <t>Financial Literacy and Education in Enhancing Financial Inclusion</t>
  </si>
  <si>
    <t>Institute of Health Economics, Edmonton, AB, Canada</t>
  </si>
  <si>
    <t>2-s2.0-85219024376</t>
  </si>
  <si>
    <t>Mittal, S.</t>
  </si>
  <si>
    <t>IILM University, Greater Noida, UP, India</t>
  </si>
  <si>
    <t>Exploring the Antecedents of Financial (Il-)Literacy Among African Women</t>
  </si>
  <si>
    <t>Yaya, B.</t>
  </si>
  <si>
    <t>Africa, Abuja, Bayelsa, Nigeria</t>
  </si>
  <si>
    <t>Rajvanshi, A.</t>
  </si>
  <si>
    <t>GIMS, Greater Noida, UP, India</t>
  </si>
  <si>
    <t>Coforge Public Library, Noida, India</t>
  </si>
  <si>
    <t>2-s2.0-85219023625</t>
  </si>
  <si>
    <t>Patnaik, B.</t>
  </si>
  <si>
    <t>National Institute of Technology Raipur, Raipur, CG, India</t>
  </si>
  <si>
    <t>Women’s Financial Literacy and Financial Inclusion Post-pandemic</t>
  </si>
  <si>
    <t>Patnaik, D.</t>
  </si>
  <si>
    <t>Kalinga University, Naya Raipur, CG, India</t>
  </si>
  <si>
    <t>2-s2.0-85219011065</t>
  </si>
  <si>
    <t>Department of Management Studies, JIS University, Kolkata, WB, India</t>
  </si>
  <si>
    <t>Financial Literacy and Education in Enhancing Financial Inclusion and Poverty Alleviation</t>
  </si>
  <si>
    <t>2-s2.0-85218713377</t>
  </si>
  <si>
    <t>Al Mahmuda, N.</t>
  </si>
  <si>
    <t>University of New Brunswick, Fredericton, NB, Canada</t>
  </si>
  <si>
    <t>Women’s Participation in Household Money Management and Financial Decision Making: Insights from a Developing Country</t>
  </si>
  <si>
    <t>Department of Economics, University of New Brunswick, Fredericton, NB, Canada</t>
  </si>
  <si>
    <t>2-s2.0-85218441593</t>
  </si>
  <si>
    <t>Pei, Q.</t>
  </si>
  <si>
    <t>Ltd., Hangzhou, Zhejiang, China</t>
  </si>
  <si>
    <t>Multi-Hop Financial Knowledge Question-Answering Model Based on Knowledge Graph</t>
  </si>
  <si>
    <t>Tong, S.</t>
  </si>
  <si>
    <t>2-s2.0-85218360467</t>
  </si>
  <si>
    <t>The Role of Libraries in Economic Development</t>
  </si>
  <si>
    <t>2-s2.0-85218342451</t>
  </si>
  <si>
    <t>Tharimala, S.K.</t>
  </si>
  <si>
    <t>Ashoka Women's Engineering College, Kurnool, India</t>
  </si>
  <si>
    <t>Impact of Financial Literacy on Behavioural Intentions Towards Digital Banking Using TAM: A Study in Presence of Personality Traits</t>
  </si>
  <si>
    <t>Reddy, G.S.</t>
  </si>
  <si>
    <t>Eee Department, Kurnool, India</t>
  </si>
  <si>
    <t>2-s2.0-85218340859</t>
  </si>
  <si>
    <t>Seeing Isn't Always Believing: Unveiling the Financial Risks of Fraudulent Images on Personal Finances in Online Shopping</t>
  </si>
  <si>
    <t>Tahiraj, D.</t>
  </si>
  <si>
    <t>Human Resource Consultant Fort Lee, Fort Lee, NJ, United States</t>
  </si>
  <si>
    <t>Hameed, A.A.</t>
  </si>
  <si>
    <t>Department of Computer Engineering, İstinye Üniversitesi, Istanbul, Turkey</t>
  </si>
  <si>
    <t>Lulaj, D.</t>
  </si>
  <si>
    <t>Independent Researcher, Peja, Serbia</t>
  </si>
  <si>
    <t>2-s2.0-85218244694</t>
  </si>
  <si>
    <t>Kyeyune, G.N.</t>
  </si>
  <si>
    <t>Empowering rural communities: the role of financial literacy and management in sustainable development</t>
  </si>
  <si>
    <t>2-s2.0-85218130232</t>
  </si>
  <si>
    <t>Maebayashi, N.</t>
  </si>
  <si>
    <t>Nanzan University, Nagoya, Aichi, Japan</t>
  </si>
  <si>
    <t>Capital Income Taxation, Stock Market Participation and Economic Growth</t>
  </si>
  <si>
    <t>Tanaka, J.</t>
  </si>
  <si>
    <t>The University of Kitakyushu, Kitakyushu, Fukuoka, Japan</t>
  </si>
  <si>
    <t>2-s2.0-85217941836</t>
  </si>
  <si>
    <t>Maulina, E.</t>
  </si>
  <si>
    <t>Financial Literacy for Development of Small and Medium Enterprises On Across Countries</t>
  </si>
  <si>
    <t>Satria, C.</t>
  </si>
  <si>
    <t>2-s2.0-85217869028</t>
  </si>
  <si>
    <t>Sabiyath Fatima, N.</t>
  </si>
  <si>
    <t>Department of Computer Science and Engineering, B.S.Abdur Rahman University, Chennai, TN, India</t>
  </si>
  <si>
    <t>Adaptable Individualized Investment Recommendation System</t>
  </si>
  <si>
    <t>Alleema, N.</t>
  </si>
  <si>
    <t>Vel Tech Rangarajan Dr.Sagunthala R&amp;D Institute of Science and Technology, Chennai, TN, India</t>
  </si>
  <si>
    <t>Mahesh, C.</t>
  </si>
  <si>
    <t>Department of Information Technology, Panimalar Engineering College, Chennai, TN, India</t>
  </si>
  <si>
    <t>Umanesan, R.</t>
  </si>
  <si>
    <t>Department of Computer Science and Engineering, Saveetha School of Engineering, Chennai, TN, India</t>
  </si>
  <si>
    <t>Senthil, K.</t>
  </si>
  <si>
    <t>Department of Computer Science and Engineering, SRM Institute of Science and Technology Ramapuram Campus, Chennai, TN, India</t>
  </si>
  <si>
    <t>2-s2.0-85217664591</t>
  </si>
  <si>
    <t>Maheri, M.</t>
  </si>
  <si>
    <t>Department of Public Health, Urmia University of Medical Sciences, Urmia, West Azerbaijan Province, Iran</t>
  </si>
  <si>
    <t>Relationship between Health Literacy and Financial Literacy in the Elderly</t>
  </si>
  <si>
    <t>Ghesmati, M.</t>
  </si>
  <si>
    <t>Department of Community Medicine, Urmia University of Medical Sciences, Urmia, West Azerbaijan Province, Iran</t>
  </si>
  <si>
    <t>2-s2.0-85217663999</t>
  </si>
  <si>
    <t>Hung, Y.-H.</t>
  </si>
  <si>
    <t>Integrating Image Recognition and Board Games into Financial Education</t>
  </si>
  <si>
    <t>Chao, H.-B.</t>
  </si>
  <si>
    <t>Department of Interaction Design, National Taipei University of Technology, Taipei, Taiwan</t>
  </si>
  <si>
    <t>Liou, J.-S.</t>
  </si>
  <si>
    <t>Department of Electrical &amp; Computer Engineering, National Taiwan University of Science and Technology, Taipei, Taiwan</t>
  </si>
  <si>
    <t>Han, P.-H.</t>
  </si>
  <si>
    <t>Department of Digital Content Design, National Taipei University of Education, Taipei, Taiwan</t>
  </si>
  <si>
    <t>2-s2.0-85217633434</t>
  </si>
  <si>
    <t>Dayana Anandhi, E.</t>
  </si>
  <si>
    <t>The Impact of Financial Planning on Financial Well-Being with a mediating role of Tax Planning among salaried employees: An empirical study</t>
  </si>
  <si>
    <t>2-s2.0-85217617341</t>
  </si>
  <si>
    <t>Kahl, K.-F.</t>
  </si>
  <si>
    <t>Hasso-Plattner-Institut für Softwaresystemtechnik GmbH, Potsdam, Brandenburg, Germany</t>
  </si>
  <si>
    <t>LLMs Cannot (Yet) Match the Specificity and Simplicity of Online Finance Communities in Long Form Question Answering</t>
  </si>
  <si>
    <t>Buz, T.</t>
  </si>
  <si>
    <t>Aalborg University, Aalborg, Nordjylland, Denmark</t>
  </si>
  <si>
    <t>2-s2.0-85217481894</t>
  </si>
  <si>
    <t>University of Birmingham, Birmingham, West Midlands, United Kingdom</t>
  </si>
  <si>
    <t>Financial literacy, Cognitive bias, And personal investment decisions: A new perspective in behavioral finance</t>
  </si>
  <si>
    <t>Zou, T.</t>
  </si>
  <si>
    <t>School of Management, Northwestern Polytechnical University, Xi'an, Shaanxi, China</t>
  </si>
  <si>
    <t>2-s2.0-85217222231</t>
  </si>
  <si>
    <t>Abu-AlSondos, I.A.</t>
  </si>
  <si>
    <t>Exploring the Impact of Decision Models on FinTech Adoption: An Empirical Study</t>
  </si>
  <si>
    <t>Faculty of Business, Al-Zaytoonah University of Jordan, Amman, Amman, Jordan</t>
  </si>
  <si>
    <t>Al-Daoud, K.I.</t>
  </si>
  <si>
    <t>School of Business, Al-Ahliyya Amman University, Amman, Jordan</t>
  </si>
  <si>
    <t>Hameed Aldulaimi, S.H.</t>
  </si>
  <si>
    <t>Collage of Administrative Sciences, Applied Science University, Al Eker, Bahrain</t>
  </si>
  <si>
    <t>2-s2.0-85217220889</t>
  </si>
  <si>
    <t>LLaure, D.J.A.</t>
  </si>
  <si>
    <t>Financial Education Among Footwear Producers Affiliated and Non-Affiliated with a Chamber of Commerce in Northern Peru; La educación financiera en productores de calzado afiliados y no afiliados en una Cámara de Comercio del norte peruano</t>
  </si>
  <si>
    <t>2-s2.0-85217213528</t>
  </si>
  <si>
    <t>del Castillo Miranda, V.M.</t>
  </si>
  <si>
    <t>Universidad Privada del Norte, Trujillo, La Libertad, Peru</t>
  </si>
  <si>
    <t>Strategic alliance in municipal savings banks to improve profitability: A case study; Alianza estratégica en cajas municipales para mejorar la rentabilidad: Un estudio de caso</t>
  </si>
  <si>
    <t>2-s2.0-85217051302</t>
  </si>
  <si>
    <t>Universitas Nahdlatul Ulama Surabaya, Surabaya, East Java, Indonesia</t>
  </si>
  <si>
    <t>The Moderating Role of Digital Financial Literacy on FinTech Adoption: A Case Study of ShopeePay</t>
  </si>
  <si>
    <t>Izzati, B.M.</t>
  </si>
  <si>
    <t>2-s2.0-85216933340</t>
  </si>
  <si>
    <t>Lanka, S.S.S.</t>
  </si>
  <si>
    <t>B. V. Raju Institute of Technology, Narsapur, TS, India</t>
  </si>
  <si>
    <t>Finance-In-Focus: Mastering Financial Basics through Online Learning</t>
  </si>
  <si>
    <t>2-s2.0-85216766011</t>
  </si>
  <si>
    <t>Knowledge-augmented Financial Market Analysis and Report Generation</t>
  </si>
  <si>
    <t>Wu, F.</t>
  </si>
  <si>
    <t>School of Computer Science and Engineering, Southeast University, Nanjing, Jiangsu, China</t>
  </si>
  <si>
    <t>2-s2.0-85216679044</t>
  </si>
  <si>
    <t>BRAC University, Dhaka, Bangladesh</t>
  </si>
  <si>
    <t>Synchronous Perspective on the Women Entrepreneurship Challenges in Developing Countries upon Reviewing the Gender and Contingency Theories</t>
  </si>
  <si>
    <t>Andalib, T.W.</t>
  </si>
  <si>
    <t>Department of Business Administration, Metropolitan University, Sylhet, Sylhet, Bangladesh</t>
  </si>
  <si>
    <t>2-s2.0-85216655241</t>
  </si>
  <si>
    <t>Shri Ram College of Commerce, New Delhi, India</t>
  </si>
  <si>
    <t>Fintech for MSME and the Role of Financial Education for MSMEs in Optimizing their Return as Investors</t>
  </si>
  <si>
    <t>Singh, K.N.</t>
  </si>
  <si>
    <t>Director (Finance, American Embassy School, New Delhi, India</t>
  </si>
  <si>
    <t>Ehigiamusoe, G.</t>
  </si>
  <si>
    <t>LAPO Microfinance Bank, Nigeria</t>
  </si>
  <si>
    <t>2-s2.0-85216648004</t>
  </si>
  <si>
    <t>Sharma, G.</t>
  </si>
  <si>
    <t>Fintech and Artificial Intelligence: An Overview of Contribution to Banking, Investment, Financial Education, and Microfinance</t>
  </si>
  <si>
    <t>Solanki, U.</t>
  </si>
  <si>
    <t>2-s2.0-85216520272</t>
  </si>
  <si>
    <t>Kosireddy, T.R.</t>
  </si>
  <si>
    <t>Michigan Technological University, Houghton, MI, United States</t>
  </si>
  <si>
    <t>Exploring the Readiness of Prominent Small Language Models for the Democratization of Financial Literacy</t>
  </si>
  <si>
    <t>2-s2.0-85216505593</t>
  </si>
  <si>
    <t>Moscow Witte University, Moscow, Russian Federation</t>
  </si>
  <si>
    <t>INSTRUMENTS FOR FINANCING ENVIRONMENTAL PROJECTS DURING THE GLOBAL ENERGY TRANSITION</t>
  </si>
  <si>
    <t>Akmatova, A.</t>
  </si>
  <si>
    <t>Osh State University, Osh, Kyrgyzstan</t>
  </si>
  <si>
    <t>2-s2.0-85216503032</t>
  </si>
  <si>
    <t>Department of Management, University of Lucknow, Lucknow, UP, India</t>
  </si>
  <si>
    <t>Payment Fintech application adoption in low–income groups: How financial literacy moderates influencing factors?</t>
  </si>
  <si>
    <t>Rafat, A.</t>
  </si>
  <si>
    <t>Department of Management, Dr. A.P.J. Abdul Kalam Technical University, Lucknow, UP, India</t>
  </si>
  <si>
    <t>Department of Business Administration, Maharishi University of Information Technology, Lucknow, UP, India</t>
  </si>
  <si>
    <t>2-s2.0-85216468975</t>
  </si>
  <si>
    <t>Yunus, U.</t>
  </si>
  <si>
    <t>LSPR Institute of Communication and Business, Central Jakarta, Jakarta, Indonesia</t>
  </si>
  <si>
    <t>The Analysis of Bank XYZ Campus Ambassador Program in Mass Media: A Branding Strategy Targeting Generation Z</t>
  </si>
  <si>
    <t>Divayani, A.</t>
  </si>
  <si>
    <t>2-s2.0-85216304894</t>
  </si>
  <si>
    <t>Umnov, D.G.</t>
  </si>
  <si>
    <t>Andijan State University, Andizhan, Andijan, Uzbekistan</t>
  </si>
  <si>
    <t>Forming financial literacy and consumer culture in older preschoolers; Формирование финансовой грамотности и культуры потребления у старших дошкольников</t>
  </si>
  <si>
    <t>Kariyev, A.D.</t>
  </si>
  <si>
    <t>The Department of Social Humanitarian Sciences, Andijan State Institute of Foreign Languages, Andizhan, Uzbekistan</t>
  </si>
  <si>
    <t>Teshaboyev, A.Y.</t>
  </si>
  <si>
    <t>Department of Education, Abai Kazakh National Pedagogical University, Almaty, Kazakhstan</t>
  </si>
  <si>
    <t>Mirzakarimova, M.M.</t>
  </si>
  <si>
    <t>Andijan State Institite of Foreign Languages, Pedagogy and Psychology, Andizhan, Uzbekistan</t>
  </si>
  <si>
    <t>2-s2.0-85216219999</t>
  </si>
  <si>
    <t>Joshi, S.</t>
  </si>
  <si>
    <t>Hospice Education India LLP, New Delhi, India</t>
  </si>
  <si>
    <t>Financial toxicity in cancer palliative care in India: Addressing existence and beyond – Seeking remedies for a balanced financial journey</t>
  </si>
  <si>
    <t>Damani, A.</t>
  </si>
  <si>
    <t>Department of Palliative Medicine and Supportive Care, Kasturba Medical College, Manipal, Manipal, KA, India</t>
  </si>
  <si>
    <t>Garg, A.</t>
  </si>
  <si>
    <t>Arthroplasty and Arthroscopy SIOR, Pune, MH, India</t>
  </si>
  <si>
    <t>Spinal Surgery, Korea University Medicine, Seoul, South Korea</t>
  </si>
  <si>
    <t>Dewan, A.K.</t>
  </si>
  <si>
    <t>RG Kar Medical College, Kolkata, WB, India</t>
  </si>
  <si>
    <t>Sharma, R.</t>
  </si>
  <si>
    <t>Department of Pain Management, Rajiv Gandhi Cancer Institute and Research Centre, New Delhi, DL, India</t>
  </si>
  <si>
    <t>Joshi, U.</t>
  </si>
  <si>
    <t>Rajiv Gandhi Cancer Institute and Research Centre, New Delhi, DL, India</t>
  </si>
  <si>
    <t>2-s2.0-85216213348</t>
  </si>
  <si>
    <t>Riantono, I.E.</t>
  </si>
  <si>
    <t>THE ROLE OF DIGITAL AND FINANCIAL LITERACIES IN DRIVING SME'S DIGITAL INTENSITY FOR STRATEGIC ENTREPRENEURSHIP: A SYSTEMATIC LITERATURE REVIEW AND DIRECTION FOR FUTURE RESEARCH</t>
  </si>
  <si>
    <t>2-s2.0-85216077347</t>
  </si>
  <si>
    <t>Tautkevičienė, G.</t>
  </si>
  <si>
    <t>Kaunas University of Technology, Kaunas, Kaunas, Lithuania</t>
  </si>
  <si>
    <t>Competences of Librarians in Performing Different Roles in Citizen Science Projects</t>
  </si>
  <si>
    <t>2-s2.0-85215781909</t>
  </si>
  <si>
    <t>Friday, I.K.</t>
  </si>
  <si>
    <t>Department of Computer Science and Engineering, Siksha O Anusandhan (Deemed to be University), Bhubaneswar, OR, India</t>
  </si>
  <si>
    <t>An Investigation into Opportunities and Challenges for Forex Decision Making Using Machine Learning</t>
  </si>
  <si>
    <t>Nayak, D.S.K.</t>
  </si>
  <si>
    <t>Department of Operations, GITAM University, Visakhapatnam, AP, India</t>
  </si>
  <si>
    <t>Symbiosis Institute of Digital and Telecom Management, Pune, MH, India</t>
  </si>
  <si>
    <t>Gochhait, S.</t>
  </si>
  <si>
    <t>Department of Computer Application, Siksha O Anusandhan (Deemed to be University), Bhubaneswar, OR, India</t>
  </si>
  <si>
    <t>2-s2.0-85215716178</t>
  </si>
  <si>
    <t>Meala, Q.A.H.</t>
  </si>
  <si>
    <t>Faculty of Administration and Economics, University of Kufa, Kufa, Najaf, Iraq</t>
  </si>
  <si>
    <t>The role of emotional marketing in enhancing strategic customer behavior through financial knowledge: An analytical study of a sample of shopping malls in Iraq</t>
  </si>
  <si>
    <t>2-s2.0-85215532747</t>
  </si>
  <si>
    <t>Mabrouk, H.</t>
  </si>
  <si>
    <t>The Role of Steemit as a Blockchain-Based Platform in Fostering Digital Financial Activism and Community Engagement</t>
  </si>
  <si>
    <t>2-s2.0-85215500925</t>
  </si>
  <si>
    <t>Kinyanjui, S.</t>
  </si>
  <si>
    <t>Department of Computer Science, Dedan Kimathi University of Technology, Nyeri, Kenya</t>
  </si>
  <si>
    <t>Financial Health Assessment for Households in Kenya</t>
  </si>
  <si>
    <t>2-s2.0-85215419631</t>
  </si>
  <si>
    <t>Beres, D.</t>
  </si>
  <si>
    <t>Budapesti Metropolitan Egyetem, Budapest, Hungary</t>
  </si>
  <si>
    <t>THE ROLE OF POCKET MONEY IN THE FINANCIAL SOCIALIZATION OF YOUNG PEOPLE</t>
  </si>
  <si>
    <t>Mészáros, A.</t>
  </si>
  <si>
    <t>Eszterházy Károly Catholic University, Eger, Heves County, Hungary</t>
  </si>
  <si>
    <t>2-s2.0-85215410963</t>
  </si>
  <si>
    <t>Hamzah, N.H.</t>
  </si>
  <si>
    <t>Academy of Islamic Studies, Universiti Malaya, Kuala Lumpur, Malaysia</t>
  </si>
  <si>
    <t>Empowering Tahfiz Education in Malaysia: Insights into the External Factors Driving Parental Preferences</t>
  </si>
  <si>
    <t>2-s2.0-85215408157</t>
  </si>
  <si>
    <t>Sadik, N.</t>
  </si>
  <si>
    <t>Factors Affecting Digital Financial Service Adoption in Bangladesh: Evidence from SEM-ANN Approaches</t>
  </si>
  <si>
    <t>2-s2.0-85215387544</t>
  </si>
  <si>
    <t>Suyanto, u.</t>
  </si>
  <si>
    <t>FINANCIAL LITERACY, SOCIAL CAPITAL, DEMOGRAPHY, FINANCIAL INCLUSION, AND FINANCIAL PERFORMANCE: THE ROLE OF THE ALIGNMENT USE OF INFORMATION TECHNOLOGY</t>
  </si>
  <si>
    <t>2-s2.0-85215302199</t>
  </si>
  <si>
    <t>Bužienė, I.</t>
  </si>
  <si>
    <t>VIlniaus Universiteto Verslo Mokykla, Vilnius, Vilnius, Lithuania</t>
  </si>
  <si>
    <t>FACTORS AND INDICATORS SHAPING FINANCIAL LITERACY: A MULTICRITERIA ANALYSIS OF SELECTED PROGRAMS AND STRATEGIC INSIGHTS FOR RESILIENT ECONOMIC DEVELOPMENT</t>
  </si>
  <si>
    <t>2-s2.0-85215112769</t>
  </si>
  <si>
    <t>Tjahyadi, R.</t>
  </si>
  <si>
    <t>Analyzing the Factors of User Intention in Adopting Savings Management Within the Digital Bank</t>
  </si>
  <si>
    <t>2-s2.0-85215101187</t>
  </si>
  <si>
    <t>Chan, G.M.L.</t>
  </si>
  <si>
    <t>Department of Internal Medicine, Cebu Velez General Hospital, Cebu, Philippines</t>
  </si>
  <si>
    <t>A Cross-sectional Survey on Financial Literacy and Financial Well-being of Healthcare Workers in a Tertiary Hospital in Cebu</t>
  </si>
  <si>
    <t>2-s2.0-85214995761</t>
  </si>
  <si>
    <t>Trust, Tech and Tradition: A Multifactor Analysis of Indian Investors' Intentions to Adopt Robo Advisors</t>
  </si>
  <si>
    <t>2-s2.0-85214934084</t>
  </si>
  <si>
    <t>Nihaya, I.U.</t>
  </si>
  <si>
    <t>Unlocking Regulatory Technology on Fintech Use Among Indonesian Students: A Triad of Financial Literacy, Inclusion, and Risk Tolerance</t>
  </si>
  <si>
    <t>2-s2.0-85214844241</t>
  </si>
  <si>
    <t>Reddy, T.A.</t>
  </si>
  <si>
    <t>Amrita Vishwa Vidyapeetham University, Bangalore, Bengaluru, KA, India</t>
  </si>
  <si>
    <t>Building a Secure and Scalable Finance Chatbot: Client-Server Architecture, Load Balancing, and TLS Security</t>
  </si>
  <si>
    <t>2-s2.0-85214687242</t>
  </si>
  <si>
    <t>Pavković, A.</t>
  </si>
  <si>
    <t>consultancy and other services, APhD, Zagreb, Croatia</t>
  </si>
  <si>
    <t>Financial Literacy Comparison: Has Generation Z Surpassed Millennials in Money Matters?; USPOREDBA FINANCIJSKE PISMENOSTI: JE LI GENERACIJA Z NADMAŠILA MILENIJALCE U FINANCIJSKIM PITANJIMA?</t>
  </si>
  <si>
    <t>Andelinović, M.</t>
  </si>
  <si>
    <t>Mišević, D.</t>
  </si>
  <si>
    <t>Hrvatska postanska banka d.d. Zagreb, Zagreb, Croatia</t>
  </si>
  <si>
    <t>2-s2.0-85214655175</t>
  </si>
  <si>
    <t>Bihari, A.</t>
  </si>
  <si>
    <t>Faculty of Management Sciences, Siksha O Anusandhan (Deemed to be University), Bhubaneswar, OR, India</t>
  </si>
  <si>
    <t>Household investor’s attitude towards financial investment in capital market during COVID-19 pandemic</t>
  </si>
  <si>
    <t>2-s2.0-85214593610</t>
  </si>
  <si>
    <t>Lubawa, G.G.</t>
  </si>
  <si>
    <t>Department of Development Finance and Management Studies, Institute of Rural Development Planning, Tanzania, Dodoma, Tanzania</t>
  </si>
  <si>
    <t>Advancing Financial Inclusion through Digital Finance Innovations in Tanzania</t>
  </si>
  <si>
    <t>Kandpal, V.K.D.</t>
  </si>
  <si>
    <t>2-s2.0-85214467129</t>
  </si>
  <si>
    <t>Widiyatmoko, T.</t>
  </si>
  <si>
    <t>Department of Informatics Engineering, Universitas Raharja, Tangerang, Banten, Indonesia</t>
  </si>
  <si>
    <t>The Role of Financial Literacy and Fintech in Promoting Financial Inclusion</t>
  </si>
  <si>
    <t>Rahardja, U.</t>
  </si>
  <si>
    <t>Department of Digital Business, Universitas Raharja, Tangerang, Banten, Indonesia</t>
  </si>
  <si>
    <t>Septiani, N.</t>
  </si>
  <si>
    <t>Department of Retail Management, Universitas Raharja, Tangerang, Banten, Indonesia</t>
  </si>
  <si>
    <t>Desrianti, D.I.</t>
  </si>
  <si>
    <t>Department of Business Intelligence, Universitas Raharja, Tangerang, Banten, Indonesia</t>
  </si>
  <si>
    <t>2-s2.0-85214460147</t>
  </si>
  <si>
    <t>Tanura, B.G.</t>
  </si>
  <si>
    <t>Universitas Mikroskil, Medan, North Sumatra, Indonesia</t>
  </si>
  <si>
    <t>Examining the Effect of Financial Literacy Variables in UTAUT2 Model on the Use of E-wallet</t>
  </si>
  <si>
    <t>2-s2.0-85214019905</t>
  </si>
  <si>
    <t>Faishal, M.</t>
  </si>
  <si>
    <t>Department of Marine Engineering, Institut Teknologi Sepuluh Nopember, Surabaya, East Java, Indonesia</t>
  </si>
  <si>
    <t>Leveraging Bayesian Network to Improve the Marine Insurance's Condition Survey Form for Passenger Vessel</t>
  </si>
  <si>
    <t>Gurning, R.O.S.</t>
  </si>
  <si>
    <t>Research Center for Transportation Technology, Badan Riset dan Inovasi Nasional, Central Jakarta, Jakarta, Indonesia</t>
  </si>
  <si>
    <t>2-s2.0-85213977103</t>
  </si>
  <si>
    <t>Dorner, C.</t>
  </si>
  <si>
    <t>University College of Teacher Education Styria, Graz, Styria, Austria</t>
  </si>
  <si>
    <t>On the mathematical content of financial literacy items</t>
  </si>
  <si>
    <t>2-s2.0-85213976174</t>
  </si>
  <si>
    <t>Kusumawati, R.</t>
  </si>
  <si>
    <t>Understanding Intention to Use Shopee Paylater: The Influence of Financial Literacy, Perceived Ease of Use, Perceived Benefits, and Perceived Risks</t>
  </si>
  <si>
    <t>Althaviano, N.D.</t>
  </si>
  <si>
    <t>2-s2.0-85213970727</t>
  </si>
  <si>
    <t>Adi, H.I.S.</t>
  </si>
  <si>
    <t>Department of Management, Universitas Islam Indonesia, Yogyakarta, Indonesia</t>
  </si>
  <si>
    <t>The Role of Financial Literacy and Financial Quotient as Determining Factors of the Emotional Quotient</t>
  </si>
  <si>
    <t>2-s2.0-85213945197</t>
  </si>
  <si>
    <t>Ruiz-Carhuamaca, A.N.</t>
  </si>
  <si>
    <t>Faculty of Engineering, Universidad Peruana de Ciencias Aplicadas, Lima, Lima, Peru</t>
  </si>
  <si>
    <t>Design of a Mobile Learning App for Financial Literacy in Young People Using Gamification</t>
  </si>
  <si>
    <t>2-s2.0-85213885072</t>
  </si>
  <si>
    <t>Albarrak, M.S.</t>
  </si>
  <si>
    <t>Financial literacy among working adults: The case of Saudi Arabia</t>
  </si>
  <si>
    <t>Alokley, S.A.</t>
  </si>
  <si>
    <t>2-s2.0-85213730543</t>
  </si>
  <si>
    <t>Manoj Kumar, M.K.</t>
  </si>
  <si>
    <t>Department of Information Science and Engineering, Nitte Meenakshi Institute of Technology, Bengaluru, KA, India</t>
  </si>
  <si>
    <t>How critical is SME financial literacy and digital financial access for financial and economic development in the expanded BRICS block?</t>
  </si>
  <si>
    <t>Almuraqab, N.</t>
  </si>
  <si>
    <t>Azaad Moonesar, I.A.</t>
  </si>
  <si>
    <t>Mohammed Bin Rashid School of Government, Dubai, United Arab Emirates</t>
  </si>
  <si>
    <t>Braendle, U.C.</t>
  </si>
  <si>
    <t>IMC Fachhochschule Krems GmbH, Krems an der Donau, Lower Austria, Austria</t>
  </si>
  <si>
    <t>2-s2.0-85213388029</t>
  </si>
  <si>
    <t>Mulay, M.</t>
  </si>
  <si>
    <t>School of Economics and Commerce, Dr. Vishwanath Karad MIT World Peace University, Pune, MH, India</t>
  </si>
  <si>
    <t>Innovation in Rural Banking: Case Study of Socioeconomic Determinants of Kisan Credit Card (KCC) in India</t>
  </si>
  <si>
    <t>2-s2.0-85213324768</t>
  </si>
  <si>
    <t>Ragini, B.</t>
  </si>
  <si>
    <t>SRM University-AP, Mangalagiri, AP, India</t>
  </si>
  <si>
    <t>Does Unified Payment Interface (UPI) Contribute to Financial Inclusion? The Case of Construction Workers in Andhra Pradesh</t>
  </si>
  <si>
    <t>2-s2.0-85213298144</t>
  </si>
  <si>
    <t>Singh, N.T.</t>
  </si>
  <si>
    <t>CampusConnect: A Collaborative College Hub for Reselling and Sharing Knowledge</t>
  </si>
  <si>
    <t>2-s2.0-85213295056</t>
  </si>
  <si>
    <t>Zafar, U.</t>
  </si>
  <si>
    <t>National Chung Cheng University, Min-Hsiung, Chiayi, Taiwan</t>
  </si>
  <si>
    <t>Financial Inclusion and Fintech Ecosystems in the Digital Age: A Systematic Review and Meta-Analysis</t>
  </si>
  <si>
    <t>2-s2.0-85213125913</t>
  </si>
  <si>
    <t>Satpathy, I.</t>
  </si>
  <si>
    <t>2-s2.0-85213059608</t>
  </si>
  <si>
    <t>Lalawigan, G.V.</t>
  </si>
  <si>
    <t>Financial Literacy of the Economically Disadvantaged Sector in a Philippine Community</t>
  </si>
  <si>
    <t>Badoc-Gonzales, B.P.</t>
  </si>
  <si>
    <t>UP Visayas Tacloban College, Tacloban, Leyte, Philippines</t>
  </si>
  <si>
    <t>2-s2.0-85213047663</t>
  </si>
  <si>
    <t>Kent Baker, H.K.</t>
  </si>
  <si>
    <t>Department of Finance and Real Estate, Kogod School of Business, Washington, D.C., United States</t>
  </si>
  <si>
    <t>The Big 5 personality traits and investment biases: the role of financial literacy</t>
  </si>
  <si>
    <t>Kathpal, S.</t>
  </si>
  <si>
    <t>Dr. Vishwanath Karad MIT World Peace University, Pune, MH, India</t>
  </si>
  <si>
    <t>Akhtar, A.</t>
  </si>
  <si>
    <t>Department of Business Administration, Aligarh Muslim University, Aligarh, UP, India</t>
  </si>
  <si>
    <t>2-s2.0-85213040785</t>
  </si>
  <si>
    <t>Vildac, J.R.G.</t>
  </si>
  <si>
    <t>Ateneo de Davao University, Davao, Philippines</t>
  </si>
  <si>
    <t>Predictors of Financial Well-being of Sole-proprietors in Food Related Business in SOCCSKSARGEN, Philippines</t>
  </si>
  <si>
    <t>2-s2.0-85212852666</t>
  </si>
  <si>
    <t>Chiba, J.</t>
  </si>
  <si>
    <t>Department of Social Work and Criminology, University of Pretoria, Pretoria, Gauteng, South Africa</t>
  </si>
  <si>
    <t>LESSONS FROM A PILOT STUDY OF A ‘CASH PLUS’ FAMILY INTERVENTION FOR CHILD SUPPORT GRANT RECIPIENTS IN SOUTH AFRICA</t>
  </si>
  <si>
    <t>Patel, L.</t>
  </si>
  <si>
    <t>Centre for Social Development in Africa, University of Johannesburg, Johannesburg, Gauteng, South Africa</t>
  </si>
  <si>
    <t>2-s2.0-85212796114</t>
  </si>
  <si>
    <t>Ofori, E.</t>
  </si>
  <si>
    <t>Department of Accounting, West End University College, Accra, Ghana</t>
  </si>
  <si>
    <t>Financial literacy and its determinants of self-employed workers in the Ghanaian economy</t>
  </si>
  <si>
    <t>2-s2.0-85212767169</t>
  </si>
  <si>
    <t>Mapping the literature on financial satisfaction: a systematic literature review and bibliometric analysis</t>
  </si>
  <si>
    <t>Sri Aurobindo College of Commerce and Management, Ludhiana, Ludhiana, India</t>
  </si>
  <si>
    <t>2-s2.0-85212700378</t>
  </si>
  <si>
    <t>Almaiman, M.</t>
  </si>
  <si>
    <t>Department of Accounting, Qassim University, Al-Mulida, Al Qasim, Saudi Arabia</t>
  </si>
  <si>
    <t>Institutional dynamics and governance structures in shaping CSR, social entrepreneurship, and private equity investment</t>
  </si>
  <si>
    <t>Salloum, C.</t>
  </si>
  <si>
    <t>Métis Lab, EM Normandie, Le Havre, Normandie, France</t>
  </si>
  <si>
    <t>Ramadani, V.</t>
  </si>
  <si>
    <t>Faculty of Business and Economics, South East European University, Tetovo, North Macedonia</t>
  </si>
  <si>
    <t>Ezzeddine, B.M.</t>
  </si>
  <si>
    <t>Department of Business Studies, LUT University, Lappeenranta, South Karelia, Finland</t>
  </si>
  <si>
    <t>2-s2.0-85212682564</t>
  </si>
  <si>
    <t>Khairunnisa, A.H.</t>
  </si>
  <si>
    <t>Factors that Influencing Investment Decisions among Millennial and Gen Z in Jakarta</t>
  </si>
  <si>
    <t>Gui, A.</t>
  </si>
  <si>
    <t>2-s2.0-85212416843</t>
  </si>
  <si>
    <t>Azzam, M.J.</t>
  </si>
  <si>
    <t>Department of Accounting and Finance, American University of Ras Al Khaimah, Ras al Khaimah, Ras al Khaimah, United Arab Emirates</t>
  </si>
  <si>
    <t>Empirical Analysis of the Link Between Financial Literacy and Personal Financial Decision of Gen Z</t>
  </si>
  <si>
    <t>AlQudah, A.M.M.</t>
  </si>
  <si>
    <t>Department of Accounting and Finance, Effat University, Jeddah, Makkah al Mukarramah, Saudi Arabia</t>
  </si>
  <si>
    <t>Abu Haija, A.A.</t>
  </si>
  <si>
    <t>Department of Accounting, Jadara University, Irbid, Irbid, Jordan</t>
  </si>
  <si>
    <t>2-s2.0-85212350237</t>
  </si>
  <si>
    <t>Azmi, A.</t>
  </si>
  <si>
    <t>(The Effect of Financial and Risk Management Literacy on the Financial Performance of Sustainable Oil Palm Growers in Sabah, Malaysia); Kesan Literasi Kewangan dan Pengurusan Risiko terhadap Prestasi Kewangan Koperasi Penanam Sawit Mampan di Sabah, Malaysia</t>
  </si>
  <si>
    <t>Hafizuddin-Syah, B.A.M.</t>
  </si>
  <si>
    <t>Lembaga Minyak Sawit Malaysia), Malaysia</t>
  </si>
  <si>
    <t>Yakob, R.</t>
  </si>
  <si>
    <t>Integration Research and Extension Division (IRED) Malaysia, Sabah, Malaysia</t>
  </si>
  <si>
    <t>2-s2.0-85212203496</t>
  </si>
  <si>
    <t>Rostamkalaei, A.</t>
  </si>
  <si>
    <t>Faculty of Liberal Arts and Professional Studies, York University, Toronto, ON, Canada</t>
  </si>
  <si>
    <t>Does financial knowledge affect borrower discouragement among various social categories? Evidence from the United States</t>
  </si>
  <si>
    <t>Riding, A.</t>
  </si>
  <si>
    <t>Saridakis, G.</t>
  </si>
  <si>
    <t>Kent Business School, Canterbury, Kent, United Kingdom</t>
  </si>
  <si>
    <t>2-s2.0-85212184147</t>
  </si>
  <si>
    <t>Zunairoh, Z.</t>
  </si>
  <si>
    <t>Universitas Surabaya, Surabaya, East Java, Indonesia</t>
  </si>
  <si>
    <t>Fintech, Social Capital and Performance of Indonesian MSMEs</t>
  </si>
  <si>
    <t>2-s2.0-85212180271</t>
  </si>
  <si>
    <t>Shan, X.</t>
  </si>
  <si>
    <t>How ESG performance impacts corporate financial performance: a DuPont analysis approach</t>
  </si>
  <si>
    <t>Economic Institute, Guizhou University of Finance and Economics, Guiyang, Guizhou, China</t>
  </si>
  <si>
    <t>2-s2.0-85212174617</t>
  </si>
  <si>
    <t>Annu</t>
  </si>
  <si>
    <t>Department of Humanities and Social Sciences, Motilal Nehru National Institute of Technology Allahabad, Prayagraj, UP, India</t>
  </si>
  <si>
    <t>An insight of financial literacy and artificial intelligence to mitigate behavioral biases: a bibliometric and systematic review analysis using SPAR-4-SLR</t>
  </si>
  <si>
    <t>2-s2.0-85211914870</t>
  </si>
  <si>
    <t>Financial literacy: different indicator, different insights?</t>
  </si>
  <si>
    <t>2-s2.0-85211876000</t>
  </si>
  <si>
    <t>Stephens, A.K.</t>
  </si>
  <si>
    <t>School of Library and Information Studies, Tuscaloosa, AL, United States</t>
  </si>
  <si>
    <t>Public Library Collection Development in the Information Age</t>
  </si>
  <si>
    <t>2-s2.0-85211871338</t>
  </si>
  <si>
    <t>Centre for Enterprise and Entrepreneurship Studies, Central University of Technology, Free State, Bloemfontein, Free State, South Africa</t>
  </si>
  <si>
    <t>Digital Payments for Deepening Financial Inclusion and Democratising Financial Ecosystems in Africa</t>
  </si>
  <si>
    <t>2-s2.0-85211799740</t>
  </si>
  <si>
    <t>Building Financial Literacy in SMEs: The Role of Financial Knowledge, Financial Attitude, Financial Skill, and Peer Influence</t>
  </si>
  <si>
    <t>Irawan, R.</t>
  </si>
  <si>
    <t>Universitas Widya Mataram, Yogyakarta, Indonesia</t>
  </si>
  <si>
    <t>2-s2.0-85211774485</t>
  </si>
  <si>
    <t>Department of Financial Technology, Al-Ahliyya Amman University, Amman, Jordan</t>
  </si>
  <si>
    <t>Exploring the Path from Digital Financial Literacy to QR Payment Adoption</t>
  </si>
  <si>
    <t>Ajouz, M.</t>
  </si>
  <si>
    <t>Bangor University, Amman, Jordan</t>
  </si>
  <si>
    <t>Palestine Ahliya University, Bethlehem, Palestine</t>
  </si>
  <si>
    <t>Alkhwaldi, A.F.</t>
  </si>
  <si>
    <t>Jaber, J.J.</t>
  </si>
  <si>
    <t>College of Business, Mutah University, Karak, Karak, Jordan</t>
  </si>
  <si>
    <t>2-s2.0-85211766142</t>
  </si>
  <si>
    <t>Institute of Psychology, Debreceni Egyetem Bölcsészettudományi Kar, Debrecen, Hajdu-Bihar, Hungary</t>
  </si>
  <si>
    <t>FINANCIAL BEHAVIOURAL INTENTIONS IN CORRELATION WITH CONTEXTUAL CUES AND FINANCIAL LITERACY – A HUNGARIAN EMPIRICAL STUDY; NAMJERE FINANCIJSKOG PONAŠANJA U KORELACIJI S KONTEKSTUALNIM ZNAKOVIMA I FINANCIJSKOM PISMENOŠĆU – EMPIRIJSKA STUDIJA U MAĐARSKOJ</t>
  </si>
  <si>
    <t>2-s2.0-85211730303</t>
  </si>
  <si>
    <t>Dura, J.</t>
  </si>
  <si>
    <t>Institut Teknologi dan Bisnis Asia Malang, Malang, East Java, Indonesia</t>
  </si>
  <si>
    <t>The Sustainability Role of Women Entrepreneurs through the Digital Financial Literacy Movement</t>
  </si>
  <si>
    <t>2-s2.0-85211647305</t>
  </si>
  <si>
    <t>Tanabe, K.</t>
  </si>
  <si>
    <t>196</t>
  </si>
  <si>
    <t>Faculty of Information Science and Technology, Hokkaido University, Sapporo, Hokkaido, Japan</t>
  </si>
  <si>
    <t>JaFIn: Japanese Financial Instruction Dataset</t>
  </si>
  <si>
    <t>Suzuki, M.</t>
  </si>
  <si>
    <t>School of Engineering, The University of Tokyo, Tokyo, Japan</t>
  </si>
  <si>
    <t>2-s2.0-85211618329</t>
  </si>
  <si>
    <t>Pitchay, A.</t>
  </si>
  <si>
    <t>Alleviating financial education debt through Zakah: proposing HOPE model to public higher education institution</t>
  </si>
  <si>
    <t>Abdul Rahman, M.</t>
  </si>
  <si>
    <t>Amanah Ikhtiar Malaysia, Bayan Lepas, Malaysia</t>
  </si>
  <si>
    <t>2-s2.0-85211497075</t>
  </si>
  <si>
    <t>School of Economics, Finance and Banking, Universiti Utara Malaysia, Sintok, Kedah, Malaysia</t>
  </si>
  <si>
    <t>Financial Wellbeing of Poor Households: Role of Digital Financial Inclusion; Kesejahteraan Kewangan Isi Rumah Miskin: Peranan Keterangkuman Kewangan Digital</t>
  </si>
  <si>
    <t>2-s2.0-85211480124</t>
  </si>
  <si>
    <t>Nazmi, A.N.A.</t>
  </si>
  <si>
    <t>Promoting Robo-Advisor Adoption among B40 in Malaysia through Advisory Transparency and UTAUT Models</t>
  </si>
  <si>
    <t>2-s2.0-85211476126</t>
  </si>
  <si>
    <t>Department of Psychology, Universidad de la Frontera, Temuco, AR, Chile</t>
  </si>
  <si>
    <t>Attitudes toward debt and financial stress in emerging adults: Mediating role of planning and impulsive buying; Actitudes hacia el endeudamiento y estrés financiero en adultos emergentes: rol mediador de las compras planificada e impulsiva</t>
  </si>
  <si>
    <t>Sepúlveda-Maldonado, J.A.</t>
  </si>
  <si>
    <t>Olivera, M.P.</t>
  </si>
  <si>
    <t>Departamento de Procesos Diagnósticos y Evaluación, Universidad Católica de Temuco, Temuco, AR, Chile</t>
  </si>
  <si>
    <t>2-s2.0-85211442187</t>
  </si>
  <si>
    <t>Baroni, A.K.C.</t>
  </si>
  <si>
    <t>Universidade Estadual Paulista "Júlio de Mesquita Filho", Sao Paulo, SP, Brazil</t>
  </si>
  <si>
    <t>Reconceptualizing Financial Education in the Mathematics Pre-service Teacher Education; Ressignificando a Educação Financeira na Formação Inicial do Professor de Matemática</t>
  </si>
  <si>
    <t>Maltempi, M.V.</t>
  </si>
  <si>
    <t>Instituto Federal de Educação, Ciência e Tecnologia de São Paulo, Sao Paulo, SP, Brazil</t>
  </si>
  <si>
    <t>2-s2.0-85211430778</t>
  </si>
  <si>
    <t>Faculty of Business and Accountancy, Lincoln University College, Malaysia, Petaling Jaya, Selangor, Malaysia</t>
  </si>
  <si>
    <t>FINANCIAL DECISION MAKING AND TRADING ACTIVITIES OF INVESTORS: ROLE OF FINANCIAL MANAGEMENT CHALLENGES AND DIGITAL FINANCIAL KNOWLEDGE IN RETAIL SECTOR</t>
  </si>
  <si>
    <t>2-s2.0-85211327901</t>
  </si>
  <si>
    <t>EMPIRICAL EXAMINATION OF FINANCIAL LITERACY AMONG YOUTHS IN THE DEVELOPING ECONOMY</t>
  </si>
  <si>
    <t>2-s2.0-85211144424</t>
  </si>
  <si>
    <t>Bacus, R.C.</t>
  </si>
  <si>
    <t>College of Teacher Education, Cebu Normal University, Cebu, Central Visayas, Philippines</t>
  </si>
  <si>
    <t>Predictors of beginning teachers’ teaching performance</t>
  </si>
  <si>
    <t>Picardal, M.T.</t>
  </si>
  <si>
    <t>Institute for Research in Innovative Instructional Delivery, Cebu Normal University, Cebu, Central Visayas, Philippines</t>
  </si>
  <si>
    <t>2-s2.0-85211138596</t>
  </si>
  <si>
    <t>Understanding the role of financial literacy, entrepreneurial literacy, and digital economic literacy on entrepreneurial creativity and MSMEs success: a knowledge-based view perspective</t>
  </si>
  <si>
    <t>Jannah, M.</t>
  </si>
  <si>
    <t>Universitas Patompo, Faculty of Economics and Business, Makassar, Indonesia</t>
  </si>
  <si>
    <t>2-s2.0-85211135507</t>
  </si>
  <si>
    <t>Desai, R.</t>
  </si>
  <si>
    <t>School of Liberal Studies, Pandit Deendayal Energy University, Gandhinagar, GJ, India</t>
  </si>
  <si>
    <t>Analysing consumer switching behaviour and financial antecedents to determine the intention to use central bank digital currency: evidence from the Indian economy</t>
  </si>
  <si>
    <t>2-s2.0-85211127446</t>
  </si>
  <si>
    <t>The double-edged sword: how cryptocurrency investments could undermine the anxiety-reducing benefits of rainy-day savings in times of economic turbulence</t>
  </si>
  <si>
    <t>2-s2.0-85210973535</t>
  </si>
  <si>
    <t>Rahadi, A.P.</t>
  </si>
  <si>
    <t>Institut Teknologi Bandung, Bandung, West Java, Indonesia</t>
  </si>
  <si>
    <t>Gender, anxiety and perceived Islamic values in students’ debt attitudes and behaviour: an ethnographic study of an Indonesian multicultural university</t>
  </si>
  <si>
    <t>Koesrindartoto, D.P.</t>
  </si>
  <si>
    <t>2-s2.0-85210949257</t>
  </si>
  <si>
    <t>Mido, M.S.S.</t>
  </si>
  <si>
    <t>The Role of Good Corporate Governance on Profitability of Financial Institutions in Supporting Agricultural Development: A Roadmap for Future Research</t>
  </si>
  <si>
    <t>Department of Management, Universitas Halu Oleo, Kendari, Southeast Sulawesi, Indonesia</t>
  </si>
  <si>
    <t>Department of Accounting, Universitas Halu Oleo, Kendari, Southeast Sulawesi, Indonesia</t>
  </si>
  <si>
    <t>2-s2.0-85210924196</t>
  </si>
  <si>
    <t>Vo, T.H.</t>
  </si>
  <si>
    <t>School of Finance and Accounting, Industrial University of Hochiminh City, Ho Chi Minh City, Viet Nam</t>
  </si>
  <si>
    <t>Improving financial reporting standards in Vietnam's public companies: The crucial role of audit committees</t>
  </si>
  <si>
    <t>Ngoc, H.T.</t>
  </si>
  <si>
    <t>Accounting Division, Industrial University of Ho Chi Minh City, Ho Chi Minh City, Viet Nam</t>
  </si>
  <si>
    <t>2-s2.0-85210886259</t>
  </si>
  <si>
    <t>Villano, R.A.</t>
  </si>
  <si>
    <t>University of New England Australia, Armidale, NSW, Australia</t>
  </si>
  <si>
    <t>From Rural Poverty to Prosperity: Reflections on Evidence, Policy, and the Path Forward</t>
  </si>
  <si>
    <t>2-s2.0-85210830204</t>
  </si>
  <si>
    <t>Criste, A.</t>
  </si>
  <si>
    <t>Exploring the Recent Inflationary Pressure: Features and Challenges for Central Banks</t>
  </si>
  <si>
    <t>2-s2.0-85210589305</t>
  </si>
  <si>
    <t>Exploring resilience: a Bayesian study of psychological and financial factors across gender</t>
  </si>
  <si>
    <t>Escalera-Chavez, M.E.</t>
  </si>
  <si>
    <t>Santana, J.C.</t>
  </si>
  <si>
    <t>Universidad Panamericana, Mexico City, Mexico</t>
  </si>
  <si>
    <t>2-s2.0-85210584038</t>
  </si>
  <si>
    <t>Maobe, A.</t>
  </si>
  <si>
    <t>Department of Accounting and Finance, Kisii University, Kisii, Kenya</t>
  </si>
  <si>
    <t>A Rapid Assessment of the Interplay Between Gender, Financial Literacy and Peacemaking</t>
  </si>
  <si>
    <t>2-s2.0-85210443075</t>
  </si>
  <si>
    <t>Murdoch Business School, Perth, WA, Australia</t>
  </si>
  <si>
    <t>Financial Literacy, Access to Microfinance, and Sustainable Development</t>
  </si>
  <si>
    <t>2-s2.0-85210438148</t>
  </si>
  <si>
    <t>Oxendine, A.R.</t>
  </si>
  <si>
    <t>Department of Political Science, Hamline University, Saint Paul, MN, United States</t>
  </si>
  <si>
    <t>Financial Literacy, Economic Inequality, and Trust in Government</t>
  </si>
  <si>
    <t>2-s2.0-85210437067</t>
  </si>
  <si>
    <t>Muschert, G.W.</t>
  </si>
  <si>
    <t>Khalifa University of Science and Technology, Abu Dhabi, Abu Dhabi, United Arab Emirates</t>
  </si>
  <si>
    <t>On Financial Inclusion and Global Development: An Introductory Remark</t>
  </si>
  <si>
    <t>Nair, S.K.</t>
  </si>
  <si>
    <t>2-s2.0-85210429002</t>
  </si>
  <si>
    <t>Huda, M.</t>
  </si>
  <si>
    <t>Faculty of Social and Political Sciences, Yudharta University, Pasuruan, Indonesia</t>
  </si>
  <si>
    <t>The Influence of Financial Inclusion and Financial Technology on the Intention to Use Online Loans: Financial Behavior as An Intervening Variable</t>
  </si>
  <si>
    <t>2-s2.0-85210424620</t>
  </si>
  <si>
    <t>Herrera-Cano, C.</t>
  </si>
  <si>
    <t>Universidad EAFIT, Medellin, Antioquia, Colombia</t>
  </si>
  <si>
    <t>Financial Inclusion of Rural Women in the Global South</t>
  </si>
  <si>
    <t>Pino-Villegas, A.</t>
  </si>
  <si>
    <t>Glasgow Caledonian University, Glasgow, Scotland, United Kingdom</t>
  </si>
  <si>
    <t>2-s2.0-85210388175</t>
  </si>
  <si>
    <t>Rzem, M.</t>
  </si>
  <si>
    <t>IDRAC Business School, IDRAC Lyon, Lyon, France</t>
  </si>
  <si>
    <t>Enhancing investor decision-making: a comprehensive study of information disseminated on stock exchange websites</t>
  </si>
  <si>
    <t>2-s2.0-85210340536</t>
  </si>
  <si>
    <t>Jardaly, M.</t>
  </si>
  <si>
    <t>American University of Beirut, Beirut, Beirut Governorate, Lebanon</t>
  </si>
  <si>
    <t>Financial Literacy and Wellbeing Among Medical Students, Residents, and Attending Physicians in Lebanon: Results From a Nationwide Multi-Centered Survey</t>
  </si>
  <si>
    <t>Antoun, J.</t>
  </si>
  <si>
    <t>Lebanese American University, Beirut, Beirut Governorate, Lebanon</t>
  </si>
  <si>
    <t>Sakr, R.</t>
  </si>
  <si>
    <t>2-s2.0-85210228868</t>
  </si>
  <si>
    <t>Amritha, N.</t>
  </si>
  <si>
    <t>Center for Women's Empowerment and Gender Equality, Amrita University, Amritapuri Campus, Kollam, KL, India</t>
  </si>
  <si>
    <t>Empowering Rural Women in India: SHG Formation and Training for Social Change using Humanitarian Technology</t>
  </si>
  <si>
    <t>2-s2.0-85210072787</t>
  </si>
  <si>
    <t>Morais Francisco, P.M.</t>
  </si>
  <si>
    <t>Faculdade de Economia, Universidade do Algarve, Faro, Faro, Portugal</t>
  </si>
  <si>
    <t>A survey of corporate finance practices in micro-enterprises: an exploratory analysis conditional on firm and manager characteristics</t>
  </si>
  <si>
    <t>2-s2.0-85210021693</t>
  </si>
  <si>
    <t>Zhukov, A.A.</t>
  </si>
  <si>
    <t>Russian University of Cooperation, Russian Federation</t>
  </si>
  <si>
    <t>Corporate Social Responsibility of Cooperatives in Contemporary Legislation</t>
  </si>
  <si>
    <t>Sidorenko, T.N.</t>
  </si>
  <si>
    <t>Orfanidi, N.I.</t>
  </si>
  <si>
    <t>Kuban State University, Krasnodar, Krasnodar Krai, Russian Federation</t>
  </si>
  <si>
    <t>2-s2.0-85209922643</t>
  </si>
  <si>
    <t>Shamim, A.</t>
  </si>
  <si>
    <t>Faculty of Management Studies, New Delhi, India</t>
  </si>
  <si>
    <t>Factors that Promote Financial Literacy: Tracing through a Systematic Literature Review Approach</t>
  </si>
  <si>
    <t>Agarwala, T.</t>
  </si>
  <si>
    <t>Satyawati College, New Delhi, India</t>
  </si>
  <si>
    <t>2-s2.0-85209912427</t>
  </si>
  <si>
    <t>Purwidianti, W.</t>
  </si>
  <si>
    <t>Universitas Muhammadiyah Purwokerto, Purwokerto, Indonesia</t>
  </si>
  <si>
    <t>Financial Literacy, Knowledge, Social Capital, and Financial Inclusion: The Mediating Role of Fintech</t>
  </si>
  <si>
    <t>2-s2.0-85209897888</t>
  </si>
  <si>
    <t>Desirable Family Financial Behaviors: An Examination of the Role of Family Structure in the United States</t>
  </si>
  <si>
    <t>2-s2.0-85209891437</t>
  </si>
  <si>
    <t>Ogundare, J.A.</t>
  </si>
  <si>
    <t>Faculty of Economic and Management Sciences, NWU Business School, Potchefstroom, North West, South Africa</t>
  </si>
  <si>
    <t>Mediating effect of self-control on financial literacy and savings behaviour of rural women entrepreneurs</t>
  </si>
  <si>
    <t>Zhiri, D.D.</t>
  </si>
  <si>
    <t>Department of Entrepreneurship, Federal University of Technology, Minna, Minna, Niger, Nigeria</t>
  </si>
  <si>
    <t>van der Merwe, S.</t>
  </si>
  <si>
    <t>Faculty of Management, Bayero University, Kano, Nigeria</t>
  </si>
  <si>
    <t>2-s2.0-85209809854</t>
  </si>
  <si>
    <t>Sklyarov, I.Y.</t>
  </si>
  <si>
    <t>Stavropol State Agrarian University, Stavropol, Stavropol Krai, Russian Federation</t>
  </si>
  <si>
    <t>Monitoring of Financial Inclusion of the Stavropol Territory Districts as Part of the Implementation of the National Strategy for Rural Development</t>
  </si>
  <si>
    <t>2-s2.0-85209743967</t>
  </si>
  <si>
    <t>Strategic resource amalgamation and diversified business operations: unraveling competitive advantage in Chinese construction contractors</t>
  </si>
  <si>
    <t>Feng, L.</t>
  </si>
  <si>
    <t>Tianjin University, Tianjin, China</t>
  </si>
  <si>
    <t>2-s2.0-85209642169</t>
  </si>
  <si>
    <t>Leveraging machine learning for predictive insights in robo-advisory adoption: a marketing analytics approach</t>
  </si>
  <si>
    <t>2-s2.0-85209588815</t>
  </si>
  <si>
    <t>Susan, M.</t>
  </si>
  <si>
    <t>Determinants of FinTech-based financial literacy of micro, small, and medium enterprises</t>
  </si>
  <si>
    <t>2-s2.0-85209587450</t>
  </si>
  <si>
    <t>Vitriani, F.</t>
  </si>
  <si>
    <t>Does COVID-19 pandemic change financial behaviour?</t>
  </si>
  <si>
    <t>2-s2.0-85209570178</t>
  </si>
  <si>
    <t>Lisauskiene, N.</t>
  </si>
  <si>
    <t>Faculty of Economics, ISM University of Management and Economics, Vilnius, Vilnius, Lithuania</t>
  </si>
  <si>
    <t>Passive vs active robo-advisors and disposition effect. Moderating role of gender and financial literacy</t>
  </si>
  <si>
    <t>Darskuviene, V.</t>
  </si>
  <si>
    <t>2-s2.0-85209559693</t>
  </si>
  <si>
    <t>Han, H.</t>
  </si>
  <si>
    <t>School of Public Administration, China Academy for Rural Development, Zhejiang University, Hangzhou, Zhejiang, China</t>
  </si>
  <si>
    <t>Determinants on the selection of rural households’ financial assets in China: marketization or financial literacy?</t>
  </si>
  <si>
    <t>2-s2.0-85209546760</t>
  </si>
  <si>
    <t>School of Economics and Management, Yanshan University, Qinhuangdao, Hebei, China</t>
  </si>
  <si>
    <t>Investigating the adoption of building information modeling of small-medium sized organizations in the construction industry: from a configuration perspective</t>
  </si>
  <si>
    <t>Department of Building and Real Estate, The Hong Kong Polytechnic University, Hong Kong, Hong Kong, Hong Kong</t>
  </si>
  <si>
    <t>Zhou, D.</t>
  </si>
  <si>
    <t>Office of Finance, Yanshan University, Qinhuangdao, Hebei, China</t>
  </si>
  <si>
    <t>2-s2.0-85209460346</t>
  </si>
  <si>
    <t>Dang, D.</t>
  </si>
  <si>
    <t>Department of Anesthesiology, Atal Bihari Vajpayee Institute of Medical Sciences, New Delhi, DL, India</t>
  </si>
  <si>
    <t>Financial Literacy for Anesthesiologists</t>
  </si>
  <si>
    <t>2-s2.0-85209246805</t>
  </si>
  <si>
    <t>A. Wahab, A.A.</t>
  </si>
  <si>
    <t>Financial Literacy and Behavior in Student Financial Planning Action: The Role of SECI Strategy; Literasi Kewangan dan Tingkah Laku dalam Tindakan Perancangan Kewangan Pelajar: Peranan Strategi SECI</t>
  </si>
  <si>
    <t>Hashim, A.S.A.</t>
  </si>
  <si>
    <t>2-s2.0-85209236789</t>
  </si>
  <si>
    <t>Yaacob, M.H.</t>
  </si>
  <si>
    <t>Exploring Gamification as a Tool to Enhance Financial Literacy and Improve Financial Behavior; Meneroka Gamifikasi sebagai Alat Pemankin untuk Meningkatkan Literasi Kewangan dan Mengubah Tingkah Laku Kewangan</t>
  </si>
  <si>
    <t>2-s2.0-85209234928</t>
  </si>
  <si>
    <t>Universitas Multimedia Nusantara, Tangerang, Banten, Indonesia</t>
  </si>
  <si>
    <t>DEVELOPMENT OF FINANCIAL LITERACY AND FINTECH ADOPTION ON WOMEN SMEs BUSINESS PERFORMANCE IN INDONESIA</t>
  </si>
  <si>
    <t>2-s2.0-85209135481</t>
  </si>
  <si>
    <t>Carato Mazzi, L.</t>
  </si>
  <si>
    <t>Universidade Estadual de Campinas, Campinas, SP, Brazil</t>
  </si>
  <si>
    <t>Financial Education and Social Justice: reflections within the scope of Mathematics Education; Educação Financeira e Justiça Social: reflexões no âmbito da Educação Matemática</t>
  </si>
  <si>
    <t>Hartmann, A.</t>
  </si>
  <si>
    <t>Azevedo Dos Santos Pessoa, C.</t>
  </si>
  <si>
    <t>Universidade Federal de Pernambuco, Recife, PE, Brazil</t>
  </si>
  <si>
    <t>2-s2.0-85209110712</t>
  </si>
  <si>
    <t>Ahmad, K.</t>
  </si>
  <si>
    <t>Faculty of Technology Management and Business, Universiti Tun Hussein Onn Malaysia, Batu Pahat, Johor, Malaysia</t>
  </si>
  <si>
    <t>The Influence of Financial Literacy, Risk Orientation and Qualified Accountants on Performance in Micro, Small and Medium Enterprises: The Mediating Role of Management Accounting</t>
  </si>
  <si>
    <t>2-s2.0-85209110613</t>
  </si>
  <si>
    <t>Hernández, M.P.</t>
  </si>
  <si>
    <t>Faculty of Economics, Universidad Nacional de Córdoba, Cordoba, Cordoba, Argentina</t>
  </si>
  <si>
    <t>Main factors of financial inclusion in South American countries. Cuadernos de Economía,; PRINCIPALES FACTORES DE LA INCLUSIóN FINANCIERA EN PAÍSES DE AMÉRICA DEL SUR</t>
  </si>
  <si>
    <t>Caro, N.P.</t>
  </si>
  <si>
    <t>Centro de Investigaciones y Estudios sobre Cultura y Sociedad, Cordoba, Cordoba, Argentina</t>
  </si>
  <si>
    <t>2-s2.0-85208922712</t>
  </si>
  <si>
    <t>Melnikov, R.M.</t>
  </si>
  <si>
    <t>Department of state regulation of the economy, Russian Presidential Academy of National Economy and Public Administration, Moscow, Moscow Oblast, Russian Federation</t>
  </si>
  <si>
    <t>The Impact of Financial literacy on the Choice of Financial Instruments by Private Investors in Russian Conditions; Влияние уровня финансовой грамотности на выбор финансовых инструментов частными инвесторами в российских условиях</t>
  </si>
  <si>
    <t>2-s2.0-85208812103</t>
  </si>
  <si>
    <t>Chirwatkar, R.B.</t>
  </si>
  <si>
    <t>Department of Information Technology, Yeshwantrao Chavan College of Engineering, Nagpur, MH, India</t>
  </si>
  <si>
    <t>Price Evaluation of used Car using Machine Learning Technique</t>
  </si>
  <si>
    <t>2-s2.0-85208808864</t>
  </si>
  <si>
    <t>Adee, S.</t>
  </si>
  <si>
    <t>Mediating factors in retirement savings and well-being: a focused study on Sarawak</t>
  </si>
  <si>
    <t>2-s2.0-85208799956</t>
  </si>
  <si>
    <t>Gómez García, L.D.</t>
  </si>
  <si>
    <t>Academic Department of Accounting Sciences, Pontificia Universidad Catolica del Peru, Lima, Lima, Peru</t>
  </si>
  <si>
    <t>Beyond the counter: unveiling the financial informality dynamics of female entrepreneurs in Lima’s Bodega sector</t>
  </si>
  <si>
    <t>2-s2.0-85208784730</t>
  </si>
  <si>
    <t>Shivanna, D.</t>
  </si>
  <si>
    <t>Department of Computer Science and Engineering, Vidyavardhaka College of Engineering, Mysore, Mysore, KA, India</t>
  </si>
  <si>
    <t>An Empirical Assessment of Botnets and Detection Methods</t>
  </si>
  <si>
    <t>2-s2.0-85208780400</t>
  </si>
  <si>
    <t>How does Internet Financial Product Participation Matter for Household Financial Vulnerability? Evidence from China</t>
  </si>
  <si>
    <t>2-s2.0-85208701287</t>
  </si>
  <si>
    <t>Kinoshita, S.</t>
  </si>
  <si>
    <t>Hills Joint Research Laboratory for Future Preventive Medicine and Wellness, Keio University School of Medicine, Tokyo, Japan</t>
  </si>
  <si>
    <t>Financial inclusion and financial gerontology in Japan's aging society</t>
  </si>
  <si>
    <t>Komamura, K.</t>
  </si>
  <si>
    <t>Graduate School of Interdisciplinary Information Studies, The University of Tokyo, Tokyo, Japan</t>
  </si>
  <si>
    <t>Kishimoto, T.</t>
  </si>
  <si>
    <t>Research Center for Financial Gerontology, Keio University, Tokyo, Japan</t>
  </si>
  <si>
    <t>2-s2.0-85208643245</t>
  </si>
  <si>
    <t>Prakash, S.</t>
  </si>
  <si>
    <t>Department of Csbs, Sri Eshwar College of Engineering, Coimbatore, TN, India</t>
  </si>
  <si>
    <t>Blockchain Based Talent Recognition System for Young Cricketers</t>
  </si>
  <si>
    <t>2-s2.0-85208625621</t>
  </si>
  <si>
    <t>Mancone, S.</t>
  </si>
  <si>
    <t>Department of Human Sciences, Universita di Cassino e del Lazio Meridionale, Cassino, FR, Italy</t>
  </si>
  <si>
    <t>Youth, money, and behavior: the impact of financial literacy programs</t>
  </si>
  <si>
    <t>2-s2.0-85208623592</t>
  </si>
  <si>
    <t>Dedyukhina, N.</t>
  </si>
  <si>
    <t>Department of Accounting and Audit, Emperor Alexander I St. Petersburg State Transport University, Saint Petersburg, Leningrad Oblast, Russian Federation</t>
  </si>
  <si>
    <t>Directions of transformation of the financial market infrastructure</t>
  </si>
  <si>
    <t>Cherkesova, T.</t>
  </si>
  <si>
    <t>Graduate School of Service and Trade, Peter the Great St. Petersburg Polytechnic University, Saint Petersburg, Russian Federation</t>
  </si>
  <si>
    <t>Uandykova, M.</t>
  </si>
  <si>
    <t>School of Digital Technologies, Narxoz University, Almaty, Kazakhstan</t>
  </si>
  <si>
    <t>Stepanova, D.</t>
  </si>
  <si>
    <t>Plekhanov Russian University of Economics, Moscow, Russian Federation</t>
  </si>
  <si>
    <t>Yeleukulova, A.</t>
  </si>
  <si>
    <t>Dorofeev, M.</t>
  </si>
  <si>
    <t>Ivanyuk, V.</t>
  </si>
  <si>
    <t>Western Caspian University Baku, Baku, Azerbaijan</t>
  </si>
  <si>
    <t>Mikhaylov, A.</t>
  </si>
  <si>
    <t>Korkyt Ata Kyzylorda State University, Kyzylorda, Kyzylorda, Kazakhstan</t>
  </si>
  <si>
    <t>2-s2.0-85208613856</t>
  </si>
  <si>
    <t>Debnath, P.</t>
  </si>
  <si>
    <t>Department of Commerce, Assam University, Silchar, AS, India</t>
  </si>
  <si>
    <t>CORPORATE SUSTAINABILITY REPORTING PRACTICES IN THE BANKING SECTOR: A GOVERNANCE IMPLICATION</t>
  </si>
  <si>
    <t>Das, K.</t>
  </si>
  <si>
    <t>Bhuyan, A.K.</t>
  </si>
  <si>
    <t>NM Institute of Engineering and Technology, Bhubaneswar, India</t>
  </si>
  <si>
    <t>Dibrugarh University, Dibrugarh, AS, India</t>
  </si>
  <si>
    <t>Maniram Dewan School of Management, Krishna Kanta Handiqui State Open University, Guwahati, AS, India</t>
  </si>
  <si>
    <t>Kanoo, R.</t>
  </si>
  <si>
    <t>Assam University, Silchar, AS, India</t>
  </si>
  <si>
    <t>2-s2.0-85208604011</t>
  </si>
  <si>
    <t>EXPLORING FAMILY FINANCIAL SOCIALISATION ACTIVITIES IN MALAYSIA</t>
  </si>
  <si>
    <t>2-s2.0-85208403610</t>
  </si>
  <si>
    <t>Andreev, A.V.</t>
  </si>
  <si>
    <t>Regional Monitoring Unit, Monetary Policy Department, Moscow, Russian Federation</t>
  </si>
  <si>
    <t>Factors in the Formation of Inflation Expectations as Recorded in the Russian National Survey of Consumer Finance; Факторы формирования инфляционных ожиданий населения (по данным обследования финансов домохозяйств)</t>
  </si>
  <si>
    <t>Grishchenko, V.O.</t>
  </si>
  <si>
    <t>Macroeconomic and Financial Unit, Research and Forecasting Department, Moscow, Russian Federation</t>
  </si>
  <si>
    <t>2-s2.0-85208310396</t>
  </si>
  <si>
    <t>AMAGHOUSS, A.</t>
  </si>
  <si>
    <t>Economic and Social Sciences, Cadi Ayyad University, Marakech, Marrakesh-Safi, Morocco</t>
  </si>
  <si>
    <t>Impact of Digital Financial Services on Income Inequality: Microeconomic Evidence from Africa</t>
  </si>
  <si>
    <t>2-s2.0-85208296841</t>
  </si>
  <si>
    <t>How Do the Socio-economic Characteristics of Migrant Workers Shape Their Financial Behaviour?</t>
  </si>
  <si>
    <t>Ashique Ali, K.A.</t>
  </si>
  <si>
    <t>School of Law, Shri Vile Parle Kelvani Mandal’s Narsee Monjee Institute of Management Studies (Deemed to be University), Mumbai, Mumbai, MH, India</t>
  </si>
  <si>
    <t>2-s2.0-85208217785</t>
  </si>
  <si>
    <t>Exploring financial graph literacy: determinants and influence on financial behavior</t>
  </si>
  <si>
    <t>2-s2.0-85208192968</t>
  </si>
  <si>
    <t>Media and Investor Sentiment Prediction for Stock Returns - A BP Neural Network Model based on Whale Optimization Algorithm</t>
  </si>
  <si>
    <t>Miao, Y.</t>
  </si>
  <si>
    <t>School of Accounting, Nanjing Audit University, Nanjing, Jiangsu, China</t>
  </si>
  <si>
    <t>School of Computer Science, Nanjing Audit University, Nanjing, Jiangsu, China</t>
  </si>
  <si>
    <t>2-s2.0-85208128512</t>
  </si>
  <si>
    <t>Castro, C.S.S.</t>
  </si>
  <si>
    <t>Department of Health Sciences, Universidade de São Paulo, Sao Paulo, SP, Brazil</t>
  </si>
  <si>
    <t>Financial challenges for successful aging-in-place: feelings and concerns of a group of Brazilian older adults</t>
  </si>
  <si>
    <t>2-s2.0-85208123000</t>
  </si>
  <si>
    <t>Khudyakova, L.S.</t>
  </si>
  <si>
    <t>Primakov National Research Institute of World Economy and International Relations, Russian Academy of Sciences, Moscow, Russian Federation</t>
  </si>
  <si>
    <t>MULTILATERAL DEVELOPMENT BANKS IN POLYCENTRIC WORLD</t>
  </si>
  <si>
    <t>2-s2.0-85208111643</t>
  </si>
  <si>
    <t>Peci, B.</t>
  </si>
  <si>
    <t>Department of Financial Law, Universiteti i Prishtinës, Pristina, Pristina, Serbia</t>
  </si>
  <si>
    <t>THE ROLE OF CENTRAL BANKS IN THE PROTECTION OF THE BANKING CLIENTS: A LAW AND REGULATION PERSPECTIVE</t>
  </si>
  <si>
    <t>Gashi, F.</t>
  </si>
  <si>
    <t>UNI - Universum International College, Pristina, Pristina, Serbia</t>
  </si>
  <si>
    <t>2-s2.0-85208040371</t>
  </si>
  <si>
    <t>Bhatia, M.</t>
  </si>
  <si>
    <t>Birla Institute of Management Technology Greater Noida, Greater Noida, UP, India</t>
  </si>
  <si>
    <t>Interplay Between Financial Literacy, Firm’s Characteristics, Behavioural Biases and Investment Choices—A Conditional Mediation Model</t>
  </si>
  <si>
    <t>Arora, R.</t>
  </si>
  <si>
    <t>GD Goenka University, Sohna, HR, India</t>
  </si>
  <si>
    <t>2-s2.0-85207971430</t>
  </si>
  <si>
    <t>Bacilio, J.</t>
  </si>
  <si>
    <t>Universidad Estatal Península de Santa Elena, La Libertad, Santa Elena, Ecuador</t>
  </si>
  <si>
    <t>Georeferencing of Savings Banks and their Role in Financial Inclusion in the Salinas Canton</t>
  </si>
  <si>
    <t>2-s2.0-85207955044</t>
  </si>
  <si>
    <t>Ardini, L.</t>
  </si>
  <si>
    <t>Sekolah Tinggi Ilmu Ekonomi Indonesia Surabaya, Surabaya, East Java, Indonesia</t>
  </si>
  <si>
    <t>DIGITAL FINANCIAL LITERACY AND ITS IMPACT ON FINANCIAL SKILLS AND FINANCIAL GOALS IN INDONESIA'S DIGITAL PAYMENT ECOSYSTEM</t>
  </si>
  <si>
    <t>Bina Nusantara University, Jakarta, Indonesia</t>
  </si>
  <si>
    <t>2-s2.0-85207903455</t>
  </si>
  <si>
    <t>Zagudalova, E.V.</t>
  </si>
  <si>
    <t>Faculty of Economic Sciences, HSE University, Moscow, Russian Federation</t>
  </si>
  <si>
    <t>Does the education and experience of CEO matter? Evidence from M&amp;As initiated by the Russian companies; Имеет ли значение образование и опыт генерального директора? Примеры сделок слияний и поглощений, инициированных российскими компаниями</t>
  </si>
  <si>
    <t>2-s2.0-85207874818</t>
  </si>
  <si>
    <t>Avendaño-Miranda, L.L.</t>
  </si>
  <si>
    <t>Department of Applied Economics, Universidad Rey Juan Carlos, Madrid, Madrid, Spain</t>
  </si>
  <si>
    <t>THE FIVE DIMENSIONS OF FINANCIAL INDEPENDENCE, RETIRE EARLY</t>
  </si>
  <si>
    <t>2-s2.0-85207855621</t>
  </si>
  <si>
    <t>Michelle</t>
  </si>
  <si>
    <t>Finance Program, Bina Nusantara University, Jakarta, Indonesia</t>
  </si>
  <si>
    <t>Empowering Generation Z Digitally: The Role of Financial Literacy, Social Media, and Trust in Embracing Mobile Payment</t>
  </si>
  <si>
    <t>Sukamto, A.O.</t>
  </si>
  <si>
    <t>Chainanda, J.</t>
  </si>
  <si>
    <t>Computer Scince Department, Ijiis Incorporation, New York, United States</t>
  </si>
  <si>
    <t>2-s2.0-85207853543</t>
  </si>
  <si>
    <t>Juříček, P.</t>
  </si>
  <si>
    <t>Katedra bezpečnostních studií, Ambis vysoká škola. a.s., Praha 8 – Libeň, Czech Republic</t>
  </si>
  <si>
    <t>Prisoners’ Indebtedness as a Cause of Their Recidivism; Zadluženost vězněných osob jako příčina jejich recidivy</t>
  </si>
  <si>
    <t>Smolík, J.</t>
  </si>
  <si>
    <t>Katedra bezpečnostních studií, Policejni akademie Ceske republiky v Praze, Prague, Czech Republic</t>
  </si>
  <si>
    <t>2-s2.0-85207852893</t>
  </si>
  <si>
    <t>Wen, A.K.</t>
  </si>
  <si>
    <t>Department of Finance, Bina Nusantara University, Jakarta, Indonesia</t>
  </si>
  <si>
    <t>Applying Bill Bengen's Safe Withdrawal Rate for Indonesian Retirees</t>
  </si>
  <si>
    <t>2-s2.0-85207852793</t>
  </si>
  <si>
    <t>Jonathan, J.</t>
  </si>
  <si>
    <t>Evaluating Value at Risk in First-Layer Cryptocurrency Token Investments via Monte Carlo Simulation</t>
  </si>
  <si>
    <t>Purnama, P.A.</t>
  </si>
  <si>
    <t>2-s2.0-85207846761</t>
  </si>
  <si>
    <t>Huang, D.R.</t>
  </si>
  <si>
    <t>Impact of Psychological Factors and Financial Literacy on Pay Later Services Misuse</t>
  </si>
  <si>
    <t>2-s2.0-85207837214</t>
  </si>
  <si>
    <t>Empowering Informed Life Insurance Decisions: The Impact of Financial Literacy on Framing Effects</t>
  </si>
  <si>
    <t>2-s2.0-85207833367</t>
  </si>
  <si>
    <t>Barrichello, D.</t>
  </si>
  <si>
    <t>Analysis of Determinants Influencing Victims' Interest in Illegal Investments</t>
  </si>
  <si>
    <t>Elvin</t>
  </si>
  <si>
    <t>Digital Business, Ilearning Incorporation, Pretoria, South Africa</t>
  </si>
  <si>
    <t>2-s2.0-85207831832</t>
  </si>
  <si>
    <t>Rajput, A.R.</t>
  </si>
  <si>
    <t>Finfluencer: Exploring the Untapped Influence of Financial Influencers</t>
  </si>
  <si>
    <t>Gandhi, A.</t>
  </si>
  <si>
    <t>2-s2.0-85207802073</t>
  </si>
  <si>
    <t>Universiteti “Haxhi Zeka”, Peja, Peja, Serbia</t>
  </si>
  <si>
    <t>Cracking the Wealth Puzzle: Investigating the Interplay of Personal Finance, Expenditure Behavior, and Financial Management</t>
  </si>
  <si>
    <t>2-s2.0-85207585322</t>
  </si>
  <si>
    <t>Damiyano, D.</t>
  </si>
  <si>
    <t>Sustainable Social Services Financing for Local Governments</t>
  </si>
  <si>
    <t>2-s2.0-85207553911</t>
  </si>
  <si>
    <t>Determinants of financial planning decisions for salaried individuals: Evidence from India</t>
  </si>
  <si>
    <t>Shree Guru Gobind Singh Tricentenary University, Gurugram, HR, India</t>
  </si>
  <si>
    <t>Haque, E.</t>
  </si>
  <si>
    <t>University of Allahabad, Prayagraj, UP, India</t>
  </si>
  <si>
    <t>2-s2.0-85207509425</t>
  </si>
  <si>
    <t>Schoold of Information Systems, Bina Nusantara University, Jakarta, Indonesia</t>
  </si>
  <si>
    <t>Analysis of Social Influence, Perceived Benefit, and Hedonism Factors Towards E-Trust and FinTech Knowledge Factors</t>
  </si>
  <si>
    <t>2-s2.0-85207506410</t>
  </si>
  <si>
    <t>Laksmi Rahmantari, N.L.</t>
  </si>
  <si>
    <t>Universitas Pendidikan Nasional, Denpasar, Bali, Indonesia</t>
  </si>
  <si>
    <t>Navigating the Digital Frontier: Motivations and Perceived Behaviors on Digital Investment Platforms</t>
  </si>
  <si>
    <t>Mahyuni, L.P.</t>
  </si>
  <si>
    <t>Pendidikan Nasional University, Bali, Indonesia</t>
  </si>
  <si>
    <t>2-s2.0-85207483405</t>
  </si>
  <si>
    <t>Yunong, Y.</t>
  </si>
  <si>
    <t>School of Computer Science and Engineering, Sun Yat-Sen University, Guangzhou, Guangdong, China</t>
  </si>
  <si>
    <t>Unbiased Estimators for Uniform Distribution Applied to Interval Estimation of Transition or Beginning Year About World Reserve Currency</t>
  </si>
  <si>
    <t>2-s2.0-85207419249</t>
  </si>
  <si>
    <t>Loebiantoro, I.Y.</t>
  </si>
  <si>
    <t>Smart investing: Unveiling key drivers of strategic investment for investors in the Indonesia Stock Exchange</t>
  </si>
  <si>
    <t>Cheng, E.H.</t>
  </si>
  <si>
    <t>Annuar, N.</t>
  </si>
  <si>
    <t>2-s2.0-85207407600</t>
  </si>
  <si>
    <t>Chopra, P.</t>
  </si>
  <si>
    <t>Panjab University, Chandigarh, India</t>
  </si>
  <si>
    <t>MODELING THE PREDICTORS OF M-PAYMENTS ADOPTION FOR INDIAN RURAL TRANSFORMATION</t>
  </si>
  <si>
    <t>Verma, P.</t>
  </si>
  <si>
    <t>2-s2.0-85207403303</t>
  </si>
  <si>
    <t>Department of Management, Universitas Pendidikan Indonesia, Bandung, West Java, Indonesia</t>
  </si>
  <si>
    <t>Financial Technology and Sustainable Development in ASEAN Region: Role of Income Inequality; (Teknologi Kewangan dan Pembangunan Mampan di Kawasan ASEAN: Peranan Ketaksamaan Pendapatan)</t>
  </si>
  <si>
    <t>Andriana, D.</t>
  </si>
  <si>
    <t>Department of Accounting and Finance, Universitas Pendidikan Indonesia, Bandung, West Java, Indonesia</t>
  </si>
  <si>
    <t>2-s2.0-85207386804</t>
  </si>
  <si>
    <t>NC State University, Raleigh, NC, United States</t>
  </si>
  <si>
    <t>Influencing the choice of pension distribution at retirement</t>
  </si>
  <si>
    <t>University of Pennsylvania, Philadelphia, PA, United States</t>
  </si>
  <si>
    <t>2-s2.0-85207290458</t>
  </si>
  <si>
    <t>Empowering economic growth: the mediating influence of financial decision making on financial literacy and perceived wealth creation among female IT professionals</t>
  </si>
  <si>
    <t>2-s2.0-85207277336</t>
  </si>
  <si>
    <t>Banta, V.L.</t>
  </si>
  <si>
    <t>Caring for Indebted Migrant Workers: Financial Literacy Training, Debt, and Filipino Migrant Workers in Dubai</t>
  </si>
  <si>
    <t>2-s2.0-85207258573</t>
  </si>
  <si>
    <t>Kaewsaeng-On, R.</t>
  </si>
  <si>
    <t>Department of Management, Prince of Songkla University, Hatyai, Songkhla, Thailand</t>
  </si>
  <si>
    <t>Retirement Plans and Retiree’s Investment Decision in Thailand: A Study of What Informs Retiree’s Pension Investment</t>
  </si>
  <si>
    <t>Tongsri, P.</t>
  </si>
  <si>
    <t>Department of Adult Education and Lifelong Education, Srinakharinwirot University, Bangkok, United States</t>
  </si>
  <si>
    <t>Kittichotwattana, O.</t>
  </si>
  <si>
    <t>OUKA International Company Limited, Songkla, Thailand</t>
  </si>
  <si>
    <t>Mehmood, S.</t>
  </si>
  <si>
    <t>2-s2.0-85207107204</t>
  </si>
  <si>
    <t>Perez-Arce, F.</t>
  </si>
  <si>
    <t>Center for Economic and Social Research, University of Southern California, Los Angeles, CA, United States</t>
  </si>
  <si>
    <t>Three little words? The impact of social security terminology on knowledge and claiming intentions</t>
  </si>
  <si>
    <t>Rabinovich, L.</t>
  </si>
  <si>
    <t>Evaluation, Social Security Administration, Baltimore, MD, United States</t>
  </si>
  <si>
    <t>2-s2.0-85207101500</t>
  </si>
  <si>
    <t>Analysis Essential Influence Factors on the Intention to Use Cryptocurrency in Indonesia</t>
  </si>
  <si>
    <t>Fionalia, I.P.</t>
  </si>
  <si>
    <t>2-s2.0-85206932501</t>
  </si>
  <si>
    <t>da Silva-Pinto, A.</t>
  </si>
  <si>
    <t>Graduate Program for Education, Universidade Federal do Rio Grande do Sul, Porto Alegre, RS, Brazil</t>
  </si>
  <si>
    <t>Connection to the world – Older Afro-Brazilian quilombolas and their information and communication technologies</t>
  </si>
  <si>
    <t>2-s2.0-85206874606</t>
  </si>
  <si>
    <t>Siregar, S.R.</t>
  </si>
  <si>
    <t>Economics and Business, University of Muhammadiyah Prof. Dr. HAMKA, Jakarta, Jakarta, Indonesia</t>
  </si>
  <si>
    <t>Measuring Financial Well-Being in Generation Z in Indonesia; Medición del bienestar financiero de la Generación Z en Indonesia</t>
  </si>
  <si>
    <t>Zulpahmi, n.</t>
  </si>
  <si>
    <t>Department of Business Administration, Central Luzon State University, Munoz, Philippines</t>
  </si>
  <si>
    <t>2-s2.0-85206793665</t>
  </si>
  <si>
    <t>Gottlieb, U.</t>
  </si>
  <si>
    <t>Department of Economics, Sveriges lantbruksuniversitet, Uppsala, Uppsala, Sweden</t>
  </si>
  <si>
    <t>Farmers' Financial Literacy—Scale Development and Linkages to Accounting Practices and Financial Outcomes</t>
  </si>
  <si>
    <t>2-s2.0-85206680108</t>
  </si>
  <si>
    <t>Guangzhou City University of Technology, Guangzhou, Guangdong, China</t>
  </si>
  <si>
    <t>Reconstruction of Course Teaching Content Under the Dual Drive of “Subject Competition + CDIO Concept”</t>
  </si>
  <si>
    <t>2-s2.0-85206676607</t>
  </si>
  <si>
    <t>Saukkonen, J.</t>
  </si>
  <si>
    <t>Jyväskylän ammattikorkeakoulu, Jyvaskyla, Finland</t>
  </si>
  <si>
    <t>Using T2-Capability Profile Modelling to Anticipate Change and Development: Bridging the Industry and Higher Education Views</t>
  </si>
  <si>
    <t>2-s2.0-85206558623</t>
  </si>
  <si>
    <t>Suryani, E.</t>
  </si>
  <si>
    <t>University of Mataram, Mataram, West Nusa Tenggara, Indonesia</t>
  </si>
  <si>
    <t>Techno-finance Literacy and Company Performance: Mediating Role of Risk Management Practices based on Structural Equation Modeling</t>
  </si>
  <si>
    <t>2-s2.0-85206537845</t>
  </si>
  <si>
    <t>Financial literacy and operational decisions: insights from the entrepreneurs of food service industry</t>
  </si>
  <si>
    <t>Tangirala, S.C.</t>
  </si>
  <si>
    <t>Symbiosis University of Applied Sciences, Indore, MP, India</t>
  </si>
  <si>
    <t>2-s2.0-85206526417</t>
  </si>
  <si>
    <t>Saliah, S.M.</t>
  </si>
  <si>
    <t>The influencing factors of sustainable procurement category management process in the MSMEs in the state of Tamil Nadu, India: using PRISMA and AHP</t>
  </si>
  <si>
    <t>2-s2.0-85206445697</t>
  </si>
  <si>
    <t>Faculty of Business, HCT-Abu Dhabi Baniyas Campus, Abu Dhabi, Abu Dhabi, United Arab Emirates</t>
  </si>
  <si>
    <t>Exploring Determining Factors for SMEs’ Access to Alternative Financing Through the Technology-Organization-Environment (TOE) Framework</t>
  </si>
  <si>
    <t>Al-Malkawi, H.-A.</t>
  </si>
  <si>
    <t>Faculty of Business and Law, British University in Dubai, Dubai, United Arab Emirates</t>
  </si>
  <si>
    <t>2-s2.0-85206257867</t>
  </si>
  <si>
    <t>Hecht, A.</t>
  </si>
  <si>
    <t>Insurance, ZHAW Zurich University of Applied Sciences, Winterthur, ZH, Switzerland</t>
  </si>
  <si>
    <t>Financial literacy in a Buddhist monastic setting–evidence from a field study</t>
  </si>
  <si>
    <t>2-s2.0-85206212912</t>
  </si>
  <si>
    <t>Yuvaraj, D.</t>
  </si>
  <si>
    <t>The Effects of Past Behavioral Bias on Mutual Fund Investors Intention: Examining the Moderating Impact of Knowledge</t>
  </si>
  <si>
    <t>2-s2.0-85206087309</t>
  </si>
  <si>
    <t>Sangma, A.</t>
  </si>
  <si>
    <t>Department of Commerce, Tripura University, Agartala, TR, India</t>
  </si>
  <si>
    <t>A Bibliometric Analysis and Network Visualization of Financial Inclusion Research Trend in the Last Decade</t>
  </si>
  <si>
    <t>2-s2.0-85205993162</t>
  </si>
  <si>
    <t>Carl, K.</t>
  </si>
  <si>
    <t>Governors State University, University Park, IL, United States</t>
  </si>
  <si>
    <t>Discovering prompt engineering: A qualitative study of nonexpert teachers’ interactions with ChatGPT</t>
  </si>
  <si>
    <t>Dignam, C.</t>
  </si>
  <si>
    <t>North Central College, Naperville, IL, United States</t>
  </si>
  <si>
    <t>2-s2.0-85205981143</t>
  </si>
  <si>
    <t>Ojo, A.O.</t>
  </si>
  <si>
    <t>INVESTIGATING INTENTION TO INVEST IN ONLINE PEER-TO-PEER LENDING PLATFORMS AMONG THE BOTTOM 40 GROUP IN MALAYSIA</t>
  </si>
  <si>
    <t>Salam, A.A.A.</t>
  </si>
  <si>
    <t>University of Southampton, Southampton, Hampshire, United Kingdom</t>
  </si>
  <si>
    <t>Tan, C.N.-L.</t>
  </si>
  <si>
    <t>Massey University Auckland, Auckland, AUK, New Zealand</t>
  </si>
  <si>
    <t>Chong, C.W.</t>
  </si>
  <si>
    <t>2-s2.0-85205972824</t>
  </si>
  <si>
    <t>Uddin, M.</t>
  </si>
  <si>
    <t>The effect of financial literacy on investment decision making in Kingdom of Saudi Arabia: An empirical study</t>
  </si>
  <si>
    <t>Ali, M.A.</t>
  </si>
  <si>
    <t>Department of Commerce and Business Studies, Jamia Millia Islamia, New Delhi, India</t>
  </si>
  <si>
    <t>2-s2.0-85205939914</t>
  </si>
  <si>
    <t>Yuana, P.</t>
  </si>
  <si>
    <t>The behavioral biases on investment decision behavior: Evidence from Indonesia</t>
  </si>
  <si>
    <t>Kornitasari, Y.</t>
  </si>
  <si>
    <t>2-s2.0-85205936700</t>
  </si>
  <si>
    <t>Alam, N.</t>
  </si>
  <si>
    <t>Identifying the approach to financial sustainability: Navigating the complexities of earning and spending</t>
  </si>
  <si>
    <t>Department of General Requirements, University of Technology and Applied Sciences Suhar, Sohar, Al Batinah, Oman</t>
  </si>
  <si>
    <t>Shahid, F.</t>
  </si>
  <si>
    <t>School of Chemical Engineering and Physical Sciences, Lovely Professional University, Phagwara, PB, India</t>
  </si>
  <si>
    <t>2-s2.0-85205907954</t>
  </si>
  <si>
    <t>Rahayu, N.W.I.</t>
  </si>
  <si>
    <t>Department of Islamic Banking, Islamic Law,Kiai Haji Achmad Shiddiq State Islamic University Jember, Jember, Indonesia</t>
  </si>
  <si>
    <t>An Islamic point of view of cryptocurrency investment: Generations z fear of missing out (FOMO) and their personal traits as traders</t>
  </si>
  <si>
    <t>Hepni</t>
  </si>
  <si>
    <t>Department of Mathematics, Universitas Jember, Jember, East Java, Indonesia</t>
  </si>
  <si>
    <t>Fauzan, H.</t>
  </si>
  <si>
    <t>2-s2.0-85205905625</t>
  </si>
  <si>
    <t>Woolley, P.A.</t>
  </si>
  <si>
    <t>Department of Anesthesiology, Harvard Medical School, Boston, MA, United States</t>
  </si>
  <si>
    <t>Integrating a Personal Finance Workshop to Enhance Financial Literacy Among Senior Medical Students: A Single Institution’s Experience</t>
  </si>
  <si>
    <t>Kendall, M.C.</t>
  </si>
  <si>
    <t>2-s2.0-85205883623</t>
  </si>
  <si>
    <t>Flores Bazán, M.I.</t>
  </si>
  <si>
    <t>The management of entrepreneurial competencies in students of Higher Education Institutions inLatin America.A systematic review between 2019-2023</t>
  </si>
  <si>
    <t>Maza Chumpitaz, A.G.</t>
  </si>
  <si>
    <t>Universidad Privada Antenor Orrego, Trujillo, La Libertad, Peru</t>
  </si>
  <si>
    <t>2-s2.0-85205880030</t>
  </si>
  <si>
    <t>Tamás, T.</t>
  </si>
  <si>
    <t>Department of Corporate Leadership and Marketing, Széchenyi István University, Gyor, Gyor-Moson-Sopron, Hungary</t>
  </si>
  <si>
    <t>Tech titans: Generation Z’s role in the FinTech evolution</t>
  </si>
  <si>
    <t>Idziak, E.</t>
  </si>
  <si>
    <t>Kazimierz Wielki University in Bydgoszcz, Bydgoszcz, KP, Poland</t>
  </si>
  <si>
    <t>Tamas, B.</t>
  </si>
  <si>
    <t>Kurucz, A.</t>
  </si>
  <si>
    <t>Higher Education Institution, Vilnius, Lithuania</t>
  </si>
  <si>
    <t>2-s2.0-85205809288</t>
  </si>
  <si>
    <t>Oladapo, I.A.</t>
  </si>
  <si>
    <t>Department of Finance, Imam Abdulrahman Bin Faisal University, Dammam, Ash Sharqiyah, Saudi Arabia</t>
  </si>
  <si>
    <t>“Financial literacy in Saudi Arabian MSMES: Insights from Islamic banks’ customers”</t>
  </si>
  <si>
    <t>2-s2.0-85205784179</t>
  </si>
  <si>
    <t>Nath, S.</t>
  </si>
  <si>
    <t>Department of Humanities and Social Sciences, National Institute of Technology Silchar, Silchar, AS, India</t>
  </si>
  <si>
    <t>What determines women empowerment in India? A capability-based approach</t>
  </si>
  <si>
    <t>2-s2.0-85205721622</t>
  </si>
  <si>
    <t>Bulychev, S.N.</t>
  </si>
  <si>
    <t>Moscow Aviation Institute (National Research University), Moscow, Moscow Oblast, Russian Federation</t>
  </si>
  <si>
    <t>Review of Occupational Safety Software Suites</t>
  </si>
  <si>
    <t>2-s2.0-85205711019</t>
  </si>
  <si>
    <t>Arzhenovskiy, S.</t>
  </si>
  <si>
    <t>The Central Bank of the Russian Federation, Moscow, Moscow Oblast, Russian Federation</t>
  </si>
  <si>
    <t>Household savings through the prism of behavioral characteristics; Сбережения домашних хозяйств через призму поведенческих характеристик</t>
  </si>
  <si>
    <t>2-s2.0-85205701495</t>
  </si>
  <si>
    <t>Karin, K.</t>
  </si>
  <si>
    <t>Faculty of Science, Buriram Rajabhat University, Buriram, Buriram, Thailand</t>
  </si>
  <si>
    <t>Economic and social impacts of household debt traps on quality of life and solutions for agriculturists in Buriram province</t>
  </si>
  <si>
    <t>2-s2.0-85205700848</t>
  </si>
  <si>
    <t>Werake, S.K.</t>
  </si>
  <si>
    <t>Department of Economics, University of Kelaniya, Kelaniya, Sri Lanka</t>
  </si>
  <si>
    <t>Link Between Customer Perception and Financial Inclusion: An Empirical Analysis with Reference to Urban Low-income Households in Sri Lanka</t>
  </si>
  <si>
    <t>2-s2.0-85205669810</t>
  </si>
  <si>
    <t>Csiszárik, V.</t>
  </si>
  <si>
    <t>Táncsics Mihály High School, Dabas, Hungary</t>
  </si>
  <si>
    <t>Generational differences in payment habits and solutions in the digital space</t>
  </si>
  <si>
    <t>Varga, J.</t>
  </si>
  <si>
    <t>2-s2.0-85205663427</t>
  </si>
  <si>
    <t>Sumba-Bustamante, R.Y.</t>
  </si>
  <si>
    <t>Faculty of Economics, Universidad Estatal del Sur de Manabí, Jipijapa, Ecuador</t>
  </si>
  <si>
    <t>Strategic model for strengthening smes: An empirical study based on porter’s five forces</t>
  </si>
  <si>
    <t>Cantos-Figueroa, M.L.</t>
  </si>
  <si>
    <t>Facultad de Ciencias Económico Administrativas de Mazatlán, Universidad Autónoma de Sinaloa, Culiacan, SIN, Mexico</t>
  </si>
  <si>
    <t>Santistevan-Villacreses, K.L.</t>
  </si>
  <si>
    <t>Rectoría Centro Sur, Corporación Universitaria Minuto de Dios, Bogota, Colombia</t>
  </si>
  <si>
    <t>Soledispa-Rodríguez, X.E.</t>
  </si>
  <si>
    <t>Faculty of Engineering, Universidad Cooperativa de Colombia, Medellin, Antioquia, Colombia</t>
  </si>
  <si>
    <t>Nieves-Lizárraga, D.O.</t>
  </si>
  <si>
    <t>Universidad Nacional Abierta y a Distancia, Bogota, Cundinamarca, Colombia</t>
  </si>
  <si>
    <t>Cervantes-Martínez, L.</t>
  </si>
  <si>
    <t>Facultad de Ingeniería Industrial, Universidad Antonio Nariño, Bogota, Colombia</t>
  </si>
  <si>
    <t>2-s2.0-85205572173</t>
  </si>
  <si>
    <t>Sujan Rao, R.</t>
  </si>
  <si>
    <t>Department of CSE, PES University, Bengaluru, KA, India</t>
  </si>
  <si>
    <t>Personalized Credit Score Prediction and Improvement model using Machine Learning</t>
  </si>
  <si>
    <t>2-s2.0-85205572146</t>
  </si>
  <si>
    <t>Hu, L.</t>
  </si>
  <si>
    <t>School of Economics, Anhui University of Finance and Economics, Bengbu, China</t>
  </si>
  <si>
    <t>Digital Financial Inclusion and Poverty-Alleviation Resilience of Chinese Rural Households</t>
  </si>
  <si>
    <t>Sheng, D.</t>
  </si>
  <si>
    <t>Urban and Rural Development Research Center, Anhui University of Finance and Economics, Bengbu, China</t>
  </si>
  <si>
    <t>Ni, G.</t>
  </si>
  <si>
    <t>2-s2.0-85205562686</t>
  </si>
  <si>
    <t>Mandiangu, I.</t>
  </si>
  <si>
    <t>Université de Liège, Liege, WLG, Belgium</t>
  </si>
  <si>
    <t>Determinants of access to rural financing in the democratic republic of Congo: The case of Kongo central</t>
  </si>
  <si>
    <t>2-s2.0-85205323164</t>
  </si>
  <si>
    <t>Babu, S.</t>
  </si>
  <si>
    <t>College of Nursing, Texas A&amp;M University Health Science Center, Bryan, TX, United States</t>
  </si>
  <si>
    <t>Maternal health applications: Qualitative findings of user needs</t>
  </si>
  <si>
    <t>College of Arts and Sciences, Texas A&amp;M University, College Station, TX, United States</t>
  </si>
  <si>
    <t>2-s2.0-85205231714</t>
  </si>
  <si>
    <t>Grobbelaar, C.</t>
  </si>
  <si>
    <t>Department of Accounting and Auditing, Central University of Technology, Free State, Bloemfontein, Free State, South Africa</t>
  </si>
  <si>
    <t>Gamification as an Educational Tool for Retirement Planning</t>
  </si>
  <si>
    <t>Alsemgeest, L.</t>
  </si>
  <si>
    <t>School of Financial Planning Law, University of the Free State, Bloemfontein, Free State, South Africa</t>
  </si>
  <si>
    <t>2-s2.0-85205223937</t>
  </si>
  <si>
    <t>Bejaković, P.</t>
  </si>
  <si>
    <t>Faculty of Economics &amp; Business, Zagreb, Zagreb, Croatia</t>
  </si>
  <si>
    <t>Social Exclusion and Private Over-indebtedness in the EU; SOCIJALNA ISKLJUČENOST I PRIVATNA PREZADUŽENOST U EU</t>
  </si>
  <si>
    <t>2-s2.0-85205112781</t>
  </si>
  <si>
    <t>Kuzina, O.E.</t>
  </si>
  <si>
    <t>Financial literacy of Russians: The relationship with socio-demographic and psychological characteristics</t>
  </si>
  <si>
    <t>2-s2.0-85204975705</t>
  </si>
  <si>
    <t>da Silveira Leite, E.</t>
  </si>
  <si>
    <t>Universidade Federal de Pelotas, Pelotas, RS, Brazil</t>
  </si>
  <si>
    <t>MONEY AND CHILDREN: THE MORAL CONSECRATION OF FINANCIAL EDUCATION IN BRAZIL; DINHEIRO E CRIANÇAS: A CONSAGRAÇÃO MORAL DA EDUCAÇÃO FINANCEIRA NO BRASIL</t>
  </si>
  <si>
    <t>2-s2.0-85204941245</t>
  </si>
  <si>
    <t>Cantone, J.A.</t>
  </si>
  <si>
    <t>Department of Criminology, George Mason University, Fairfax, VA, United States</t>
  </si>
  <si>
    <t>Improving Graduate Education in Legal Psychology: Early Career Psychologists’ Recommendations on Diversity, Debt, and Applying Legal Psychology in the Real World</t>
  </si>
  <si>
    <t>Alexander, A.A.</t>
  </si>
  <si>
    <t>Department of Public Health Sciences, The University of North Carolina at Charlotte, Charlotte, NC, United States</t>
  </si>
  <si>
    <t>Fountain, E.N.</t>
  </si>
  <si>
    <t>Department of Psychology, University of Maryland, Baltimore County (UMBC), Baltimore, MD, United States</t>
  </si>
  <si>
    <t>Woolard, J.L.</t>
  </si>
  <si>
    <t>Levett, L.M.</t>
  </si>
  <si>
    <t>Department of Sociology and Criminology &amp; Law, University of Florida, Gainesville, FL, United States</t>
  </si>
  <si>
    <t>2-s2.0-85204907294</t>
  </si>
  <si>
    <t>Rozalinda</t>
  </si>
  <si>
    <t>Faculty of Cultural Sciences, Universitas Gadjah Mada, Yogyakarta, Yogyakarta, Indonesia</t>
  </si>
  <si>
    <t>Economic empowerment of unbanked women through financial inclusion in Indonesia</t>
  </si>
  <si>
    <t>Afrida, Y.</t>
  </si>
  <si>
    <t>State Islamic Institute (IAIN) of West Borneo Indonesia, West Jakarta, Indonesia</t>
  </si>
  <si>
    <t>Abdullah, I.</t>
  </si>
  <si>
    <t>Faculty of Sharia, State Islamic University of Sultan Syarif Kasim Riau, Pekanbaru, Riau, Indonesia</t>
  </si>
  <si>
    <t>Prasojo, Z.H.</t>
  </si>
  <si>
    <t>Faculty of Islamic Economics and Business, Universitas Islam Negeri Imam Bonjol Padang, Padang, West Sumatra, Indonesia</t>
  </si>
  <si>
    <t>2-s2.0-85204881026</t>
  </si>
  <si>
    <t>Nemeth, E.</t>
  </si>
  <si>
    <t>Financial security in Hungary: A dual perspective analysis of the 2023 OECD survey results; Pénzügyi biztonság Magyarországon: a 2023-as OECD-felmérés eredményeinek kettős nézőpontú elemzése</t>
  </si>
  <si>
    <t>Kálmán, K.B.</t>
  </si>
  <si>
    <t>Malatyinszki, M.</t>
  </si>
  <si>
    <t>Kodolányi János Egyetem, Hungary</t>
  </si>
  <si>
    <t>2-s2.0-85204876329</t>
  </si>
  <si>
    <t>Dataset on Financial Literacy, Financial Inclusion, Informal Financial Business Practices, and Intentions towards Formalization of Female Small Vendors in Lima, Peru</t>
  </si>
  <si>
    <t>2-s2.0-85204780640</t>
  </si>
  <si>
    <t>Koffi, M.V.</t>
  </si>
  <si>
    <t>Department of Economics, Université Alassane Ouattara, Bouake, Vallee du Bandama, Cote d'Ivoire</t>
  </si>
  <si>
    <t>Level of education and financial inclusion in the West African Economic and Monetary Union (WAEMU)</t>
  </si>
  <si>
    <t>Kouadio, K.A.A.</t>
  </si>
  <si>
    <t>Department of Economics, Jean Lorougnon Guédé University, Daloa, BP, Cote d'Ivoire</t>
  </si>
  <si>
    <t>2-s2.0-85204765064</t>
  </si>
  <si>
    <t>Ankrah, S.T.</t>
  </si>
  <si>
    <t>Beyond cash: a user-centric approach to mobile payment growth, service failure tolerance and continuance intention</t>
  </si>
  <si>
    <t>He, Z.</t>
  </si>
  <si>
    <t>Center for West African Studies, University of Electronic Science and Technology of China, Chengdu, Sichuan, China</t>
  </si>
  <si>
    <t>Asare-Kyire, L.</t>
  </si>
  <si>
    <t>Ofori, K.S.</t>
  </si>
  <si>
    <t>Department of Entrepreneurship and Finance, Kumasi Technical University, Kumasi, Ashanti, Ghana</t>
  </si>
  <si>
    <t>2-s2.0-85204725854</t>
  </si>
  <si>
    <t>Cheewakoset, R.</t>
  </si>
  <si>
    <t>FINANCIAL SKILLS, ENTREPRENEURIAL QUALITIES, AND LEADERSHIP QUALITIES THAT INFLUENCE THE PREPARATORY BEHAVIOURS FOR BUSINESS COMPETITION OF UNDERGRADUATE STUDENTS IN THAILAND</t>
  </si>
  <si>
    <t>Sakdapat, N.</t>
  </si>
  <si>
    <t>Faculty of Humanities, University of the Thai Chamber of Commerce, Bangkok, Thailand</t>
  </si>
  <si>
    <t>2-s2.0-85204694457</t>
  </si>
  <si>
    <t>Postgraduate Business, Toi Ohomai Institute of Technology, Rotorua, New Zealand</t>
  </si>
  <si>
    <t>The impact of financial literacy on financial inclusion</t>
  </si>
  <si>
    <t>Wallace, D.</t>
  </si>
  <si>
    <t>College of Business, Law and Governance, Townsville, QLD, Australia</t>
  </si>
  <si>
    <t>Wellalage, N.H.</t>
  </si>
  <si>
    <t>UniSA Business, Adelaide, SA, Australia</t>
  </si>
  <si>
    <t>2-s2.0-85204611468</t>
  </si>
  <si>
    <t>Hayes, D.</t>
  </si>
  <si>
    <t>Behavioural Finance Lab, Financial Consumer Agency of Canada, Ottawa, ON, Canada</t>
  </si>
  <si>
    <t>Make a Prioritised ‘Life List’ of All the Things You Desire from Life: Independent of any Single Job or Career</t>
  </si>
  <si>
    <t>2-s2.0-85204464919</t>
  </si>
  <si>
    <t>Chadha, S.</t>
  </si>
  <si>
    <t>Nexus Between Credit Conditions, Financial Literacy, and Loan Accessibility Among Indian MSMEs</t>
  </si>
  <si>
    <t>Tripathi, D.K.</t>
  </si>
  <si>
    <t>2-s2.0-85204457754</t>
  </si>
  <si>
    <t>Understanding Financial Management Behaviors: The Influence of Locus of Control, Lifestyle, Financial Literacy, and Financial Attitudes Among University Students</t>
  </si>
  <si>
    <t>2-s2.0-85204364094</t>
  </si>
  <si>
    <t>Amon, A.</t>
  </si>
  <si>
    <t>Institute of Finance and Artificial Intelligence, Ekonomsko-Poslovna Fakulteta, Maribor, Slovenia</t>
  </si>
  <si>
    <t>The neobanks and sustainability</t>
  </si>
  <si>
    <t>2-s2.0-85204344634</t>
  </si>
  <si>
    <t>The impact of financial literacy and financial management behavior on recognition of startup opportunity</t>
  </si>
  <si>
    <t>Pusan National University, Busan, South Korea</t>
  </si>
  <si>
    <t>2-s2.0-85204301432</t>
  </si>
  <si>
    <t>Ovami, D.C.</t>
  </si>
  <si>
    <t>Department of Accounting, Universitas Muslim Nusantara Al Washliyah, Medan, North Sumatra, Indonesia</t>
  </si>
  <si>
    <t>Beyond age: Decoding the investment DNA of generations Z and Y in Indonesia</t>
  </si>
  <si>
    <t>Lubis, H.Z.</t>
  </si>
  <si>
    <t>Department of Accounting, Universitas Muhammadiyah Sumatera Utara, Medan, North Sumatra, Indonesia</t>
  </si>
  <si>
    <t>Setiana, E.</t>
  </si>
  <si>
    <t>Department of Accounting, Universitas Negeri Medan, Medan, North Sumatra, Indonesia</t>
  </si>
  <si>
    <t>Mustika, I.</t>
  </si>
  <si>
    <t>Department of Accounting, Universitas Ibnu Sina, Batam, Indonesia</t>
  </si>
  <si>
    <t>2-s2.0-85204290004</t>
  </si>
  <si>
    <t>Analysis Essential Technical and Non-Technical Aspects of Buy Now, Pay Later Service</t>
  </si>
  <si>
    <t>Kusumaningtyas, A.</t>
  </si>
  <si>
    <t>BINUS Entrepreneurship Center, Bina Nusantara University, Jakarta, Indonesia</t>
  </si>
  <si>
    <t>2-s2.0-85204288423</t>
  </si>
  <si>
    <t>Faculty of Economics, Universitas Negeri Malang, Malang, East Java, Indonesia</t>
  </si>
  <si>
    <t>Fostering financially savvy generations: the intersection of financial education, digital financial misconception and parental wellbeing</t>
  </si>
  <si>
    <t>Department of Basic and Applied Sciences, Al-Balqa Applied University, Salt, Al-Balqa, Jordan</t>
  </si>
  <si>
    <t>Faculty of Teacher Training and Education, Universitas Pattimura, Kota Ambon, Maluku, Indonesia</t>
  </si>
  <si>
    <t>2-s2.0-85204237205</t>
  </si>
  <si>
    <t>Desai, A.D.</t>
  </si>
  <si>
    <t>Information Management and Analytics, SP Jain Institute of Management Research, Kozhikode, India</t>
  </si>
  <si>
    <t>Roles of financial literacy and entrepreneurial orientation in economic empowerment of rural women entrepreneurs</t>
  </si>
  <si>
    <t>Department of Economics, Indian Institute of Management Kozhikode, Kozhikode, KL, India</t>
  </si>
  <si>
    <t>2-s2.0-85204198303</t>
  </si>
  <si>
    <t>Nabila, F.S.</t>
  </si>
  <si>
    <t>A study of financial literacy in developing countries: A bibliometric analysis</t>
  </si>
  <si>
    <t>2-s2.0-85204182054</t>
  </si>
  <si>
    <t>School of Taxation and Finance, Yunnan College of Finance and Economics, Kunming, China</t>
  </si>
  <si>
    <t>The mechanism and boundary conditions of farmers’ income increase in financial services: A case study of Yunnan Province</t>
  </si>
  <si>
    <t>2-s2.0-85203846065</t>
  </si>
  <si>
    <t>Cao, H.</t>
  </si>
  <si>
    <t>School of Accounting, Wuhan Qingchuan University, Wuhan, China</t>
  </si>
  <si>
    <t>Research on Financial Service Robot Chat System Based on Text Matching</t>
  </si>
  <si>
    <t>2-s2.0-85203832273</t>
  </si>
  <si>
    <t>Panibra Flores, O.</t>
  </si>
  <si>
    <t>Financial culture and financing decisions of small business owners in the context of an economic crisis, 2021; Cultura financiera y decisiones de financiamiento de pequeños empresarios en el contexto de una crisis económica, año 2021</t>
  </si>
  <si>
    <t>2-s2.0-85203831400</t>
  </si>
  <si>
    <t>Harun, H.F.</t>
  </si>
  <si>
    <t>School of Informatics and Applied Mathematics, Universiti Malaysia Terengganu, Kuala Terengganu, Terengganu, Malaysia</t>
  </si>
  <si>
    <t>Determinants of Islamic Financial Literacy in OIC Countries: A Comprehensive Systematic Review and Analysis</t>
  </si>
  <si>
    <t>Sarman, M.A.</t>
  </si>
  <si>
    <t>Faculty of Education, Universiti Teknologi MARA, Shah Alam, Selangor, Malaysia</t>
  </si>
  <si>
    <t>Kamaruddin, S.H.</t>
  </si>
  <si>
    <t>Economics and Social Development, Universiti Malaysia Terengganu, Kuala Terengganu, Terengganu, Malaysia</t>
  </si>
  <si>
    <t>2-s2.0-85203794842</t>
  </si>
  <si>
    <t>Bryan Adolfo, R.-C.</t>
  </si>
  <si>
    <t>Mobile Applications for Personal Financial Management in the Digital Era: A Systematic Review; Aplicaciones Móviles para la Gestión Financiera Personal en la Era Digital: Una Revisión Sistemática</t>
  </si>
  <si>
    <t>2-s2.0-85203707106</t>
  </si>
  <si>
    <t>Ambarwati, R.</t>
  </si>
  <si>
    <t>Faculty of Business and Economics, Universitas Islam Indonesia, Yogyakarta, Indonesia</t>
  </si>
  <si>
    <t>Exploration of the overconfidence behavior of millennial generation stock investors using the social network theory approach</t>
  </si>
  <si>
    <t>Kusuma, H.</t>
  </si>
  <si>
    <t>Department of Accounting, Universitas Islam Indonesia, Yogyakarta, Indonesia</t>
  </si>
  <si>
    <t>Arifin, Z.</t>
  </si>
  <si>
    <t>2-s2.0-85203594584</t>
  </si>
  <si>
    <t>Freibauer, J.</t>
  </si>
  <si>
    <t>Department of Economics, Universität Trier, Trier, Rheinland-Pfalz, Germany</t>
  </si>
  <si>
    <t>The effects of trading apps on investment behavior over time</t>
  </si>
  <si>
    <t>Grawert, S.</t>
  </si>
  <si>
    <t>Department of Mathematics and Computer Science, Hochschule München, Munich, Bayern, Germany</t>
  </si>
  <si>
    <t>2-s2.0-85203451775</t>
  </si>
  <si>
    <t>Department of Business and Management, Kodolányi János University, Budapest, Budapest, Hungary</t>
  </si>
  <si>
    <t>Financial behaviour of tertiary students and influencing factors</t>
  </si>
  <si>
    <t>Szőke, B.</t>
  </si>
  <si>
    <t>Institute of Finance and Accountancy, Hungarian University of Agriculture and Life Sciences, Godollo, Pest, Hungary</t>
  </si>
  <si>
    <t>2-s2.0-85203450636</t>
  </si>
  <si>
    <t>Mu, X.</t>
  </si>
  <si>
    <t>Technische Universiteit Eindhoven, Eindhoven, Noord-Brabant, Netherlands</t>
  </si>
  <si>
    <t>TRANSITION DYNAMICS IN RESIDENTIAL HEATING SYSTEMS: AN AGENT-BASED MODELING APPROACH</t>
  </si>
  <si>
    <t>2-s2.0-85203435086</t>
  </si>
  <si>
    <t>Mandal, A.</t>
  </si>
  <si>
    <t>School of Business, Sharda University, Greater Noida, UP, India</t>
  </si>
  <si>
    <t>Financial literacy and investment awareness of working individuals: moderating role of risk tolerance</t>
  </si>
  <si>
    <t>Indian Institute of Management Nagpur, Nagpur, MH, India</t>
  </si>
  <si>
    <t>Dewan V S Institute of Technology, Meerut, India</t>
  </si>
  <si>
    <t>2-s2.0-85203350439</t>
  </si>
  <si>
    <t>Guadagnin, C.A.</t>
  </si>
  <si>
    <t>Department of Production Engineering, Universidade de Brasília, Brasília, DF, Brazil</t>
  </si>
  <si>
    <t>Harnessing Data Science for Debt Reduction: Insights from Structural Equation Modeling</t>
  </si>
  <si>
    <t>Mariano, A.M.</t>
  </si>
  <si>
    <t>Department of Computer Science, Universidade de Brasília, Brasília, DF, Brazil</t>
  </si>
  <si>
    <t>Santos, M.R.</t>
  </si>
  <si>
    <t>Universidade de Brasília, Brasília, DF, Brazil</t>
  </si>
  <si>
    <t>2-s2.0-85203328889</t>
  </si>
  <si>
    <t>Haryono, N.</t>
  </si>
  <si>
    <t>WOMEN IN BUSINESS: THE IMPACT OF DIGITAL AND FINANCIAL LITERACY ON FEMALE-OWNED SMALL AND MEDIUM-SIZED ENTERPRISES</t>
  </si>
  <si>
    <t>Kautsar, A.</t>
  </si>
  <si>
    <t>Department of Digital Business, Universitas Negeri Surabaya, Surabaya, East Java, Indonesia</t>
  </si>
  <si>
    <t>Wardoyo, D.T.</t>
  </si>
  <si>
    <t>Kusumawati, N.D.</t>
  </si>
  <si>
    <t>2-s2.0-85203312677</t>
  </si>
  <si>
    <t>Wójcik-Czerniawska, A.</t>
  </si>
  <si>
    <t>Department of Local Government Economy and Financing, Szkola Glówna Handlowa w Warszawie, Warsaw, MA, Poland</t>
  </si>
  <si>
    <t>Financial Literacy and How It Affects the Global Economy</t>
  </si>
  <si>
    <t>2-s2.0-85203312477</t>
  </si>
  <si>
    <t>Subedi, D.P.</t>
  </si>
  <si>
    <t>Tribhuvan University, Kathmandu, Nepal</t>
  </si>
  <si>
    <t>IMPACT OF PSYCHOLOGICAL FACTORS ON INVESTMENT DECISIONS IN NEPALESE SHARE MARKET: A MEDIATING ROLE OF FINANCIAL LITERACY</t>
  </si>
  <si>
    <t>Bhandari, D.R.</t>
  </si>
  <si>
    <t>2-s2.0-85203274038</t>
  </si>
  <si>
    <t>Financial inclusion: key determinants and its impact on financial well-being</t>
  </si>
  <si>
    <t>2-s2.0-85203260753</t>
  </si>
  <si>
    <t>Department of Accounting, Universitas Ciputra, Surabaya, East Java, Indonesia</t>
  </si>
  <si>
    <t>Financial knowledge and financial behaviour among micro businesses: the mediating role of pro-growth mental accounting</t>
  </si>
  <si>
    <t>Department of Management, Universitas Ciputra, Surabaya, East Java, Indonesia</t>
  </si>
  <si>
    <t>2-s2.0-85203134756</t>
  </si>
  <si>
    <t>Empowering women’s financial well-being: the role of financial literacy and decision making in wealth creation</t>
  </si>
  <si>
    <t>2-s2.0-85203084681</t>
  </si>
  <si>
    <t>Box Hill College Kuwait, Kuwait City, Kuwait</t>
  </si>
  <si>
    <t>Insights into Customer Financial Behavior: Exploring the Influence of Digital Financial Literacy</t>
  </si>
  <si>
    <t>2-s2.0-85203084512</t>
  </si>
  <si>
    <t>Potes Ordoñez, L.B.P.</t>
  </si>
  <si>
    <t>Universidad Benito Juárez de México, Benito Juarez, OAX, Mexico</t>
  </si>
  <si>
    <t>APPROPRIATION OF ECONOMIC AND FINANCIAL EDUCATION FOR THE EMPOWERMENT OF RURAL WOMEN VICTIMS OF THE ARMED CONFLICT IN THE DEPARTMENT OF CAUCA; APROPRIAÇÃO DA EDUCAÇÃO ECONÔMICA E FINANCEIRA PARA O EMPODERAMENTO DE MULHERES RURAIS VÍTIMAS DO CONFLITO ARMADO NO DEPARTAMENTO DE CAUCA; APROPIACIÓN DE LA EDUCACIÓN ECONÓMICA Y FINANCIERA PARA EL EMPODERAMIENTO EN MUJERES RURALES VÍCTIMAS DEL CONFLICTO ARMADO EN EL DEPARTAMENTO DEL CAUCA</t>
  </si>
  <si>
    <t>Sánchez Tróchez, D.X.S.</t>
  </si>
  <si>
    <t>International University of La Rioja, Logrono, La Rioja, Spain</t>
  </si>
  <si>
    <t>Rengifo, E.F.</t>
  </si>
  <si>
    <t>Universidad de San Buenaventura, Buenaventura, Colombia</t>
  </si>
  <si>
    <t>2-s2.0-85203059125</t>
  </si>
  <si>
    <t>Hayes, A.S.</t>
  </si>
  <si>
    <t>Department of Sociology and Anthropology, Hebrew University of Jerusalem, Jerusalem, Israel</t>
  </si>
  <si>
    <t>Under the finfluence: Financial influencers, economic meaning-making and the financialization of digital life</t>
  </si>
  <si>
    <t>2-s2.0-85203014561</t>
  </si>
  <si>
    <t>Jambunathan, S.</t>
  </si>
  <si>
    <t>Department of Teaching, New Jersey City University, Jersey City, NJ, United States</t>
  </si>
  <si>
    <t>Teaching Financial Literacy in Early Childhood Classrooms</t>
  </si>
  <si>
    <t>Aldemir, J.</t>
  </si>
  <si>
    <t>Department of Teaching and Learning, Coppin State University, Baltimore, MD, United States</t>
  </si>
  <si>
    <t>Jayaraman, J.D.</t>
  </si>
  <si>
    <t>Department of Finance, New Jersey City University, Jersey City, NJ, United States</t>
  </si>
  <si>
    <t>2-s2.0-85203007532</t>
  </si>
  <si>
    <t>Ugwu, L.E.</t>
  </si>
  <si>
    <t>Department of Social Sciences, North-West University, Potchefstroom, North West, South Africa</t>
  </si>
  <si>
    <t>Anchored in the future: How parental influence, goal clarity, and saving behavior alleviate retirement anxiety</t>
  </si>
  <si>
    <t>Ajele, W.K.</t>
  </si>
  <si>
    <t>Department of Psychology, Renaissance University, Enugu, Enugu, Nigeria</t>
  </si>
  <si>
    <t>2-s2.0-85202951616</t>
  </si>
  <si>
    <t>Ekasari, A.</t>
  </si>
  <si>
    <t>The effect of financial literacy on Indonesian women micro entrepreneurs through financial intermediation</t>
  </si>
  <si>
    <t>2-s2.0-85202928543</t>
  </si>
  <si>
    <t>Oyerogba, O.E.</t>
  </si>
  <si>
    <t>Accounting and Finance Programme, Bowen University, Iwo, Osun, Nigeria</t>
  </si>
  <si>
    <t>Board diversity and earnings’ quality of the listed insurance companies in Nigeria</t>
  </si>
  <si>
    <t>2-s2.0-85202912955</t>
  </si>
  <si>
    <t>Jaffar, N.</t>
  </si>
  <si>
    <t>Putra Business School, Serdang, Malaysia</t>
  </si>
  <si>
    <t>Financial literacy and financial well-being of low-income women in Malaysia: a capability view</t>
  </si>
  <si>
    <t>Faizal, S.</t>
  </si>
  <si>
    <t>Faculty of Management, Multimedia University, Cyberjaya, Selangor, Malaysia</t>
  </si>
  <si>
    <t>Selamat, Z.</t>
  </si>
  <si>
    <t>2-s2.0-85202776238</t>
  </si>
  <si>
    <t>Dao, D.-H.</t>
  </si>
  <si>
    <t>Tay Do University, Can Tho, Viet Nam</t>
  </si>
  <si>
    <t>Assessment of the Factors Impacting the Financial Management Skills among University Students: The Moderating Effect of Financial Education</t>
  </si>
  <si>
    <t>Pham, D.-H.</t>
  </si>
  <si>
    <t>Institute of Theoretical and Applied Research, Duy Tan University, Da Nang, Viet Nam</t>
  </si>
  <si>
    <t>Nguyen, N.-D.</t>
  </si>
  <si>
    <t>School of Business and Economics, Duy Tan University, Da Nang, Viet Nam</t>
  </si>
  <si>
    <t>2-s2.0-85202768761</t>
  </si>
  <si>
    <t>Long Dong University, Qingyang, Gansu, China</t>
  </si>
  <si>
    <t>Household risky financial asset allocation in China: The influence of financial literacy dimensions</t>
  </si>
  <si>
    <t>Lim, T.S.</t>
  </si>
  <si>
    <t>Economics and Accountancy, Universiti Malaysia Sabah, Kota Kinabalu, Sabah, Malaysia</t>
  </si>
  <si>
    <t>2-s2.0-85202713515</t>
  </si>
  <si>
    <t>Talib, A.H.</t>
  </si>
  <si>
    <t>Ministry of Education, Iraq, Baghdad, Iraq</t>
  </si>
  <si>
    <t>Eradication of Financial Literacy and Its Impact on Production Management: An Applied Study at the General Company for Automobiles and Equipment</t>
  </si>
  <si>
    <t>Zgair, L.A.</t>
  </si>
  <si>
    <t>Technical College Al-Mussib, Al-Furat Al-Awsat Technical University, Kufa, Najaf, Iraq</t>
  </si>
  <si>
    <t>2-s2.0-85202671969</t>
  </si>
  <si>
    <t>Zainuddin, A.</t>
  </si>
  <si>
    <t>Faculty of Administrative Science and Policy Studies, Universiti Teknologi MARA, Shah Alam, Selangor, Malaysia</t>
  </si>
  <si>
    <t>Financial Literacy in Improving Financial Well-Being Among Female Civil Servants: A Study in Putrajaya</t>
  </si>
  <si>
    <t>Aziz, F.M.M.</t>
  </si>
  <si>
    <t>Strategy Management Department, Malaysia</t>
  </si>
  <si>
    <t>2-s2.0-85202597137</t>
  </si>
  <si>
    <t>Institute for Global Public Policy, LSE-Fudan Research Centre for Global Public Policy, Shanghai, China</t>
  </si>
  <si>
    <t>Global-local nexus in sustainable development: the influence of international green investment on local environmental spending</t>
  </si>
  <si>
    <t>School of Public Administration, Guangdong University of Foreign Studies, Guangzhou, Guangdong, China</t>
  </si>
  <si>
    <t>2-s2.0-85202583486</t>
  </si>
  <si>
    <t>Sahidi, M.I.</t>
  </si>
  <si>
    <t>Faculty of Human Development, Universiti Pendidikan Sultan Idris, Tanjong Malim, Perak, Malaysia</t>
  </si>
  <si>
    <t>Money Management Determinants of Early Childhood Educators</t>
  </si>
  <si>
    <t>Lajuni, N.</t>
  </si>
  <si>
    <t>2-s2.0-85202576611</t>
  </si>
  <si>
    <t>Vafin, E.</t>
  </si>
  <si>
    <t>Institute of Management, Kazan Federal University, Kazan, Tatarstan Republic, Russian Federation</t>
  </si>
  <si>
    <t>FORMATION AND DEVELOPMENT OF RESOURCE POTENTIAL OF THE RUSSIAN PENSION SYSTEM</t>
  </si>
  <si>
    <t>Razumovskaya, E.</t>
  </si>
  <si>
    <t>Kazan Federal University, Kazan, Tatarstan Republic, Russian Federation</t>
  </si>
  <si>
    <t>Kiselev, S.</t>
  </si>
  <si>
    <t>2-s2.0-85202526688</t>
  </si>
  <si>
    <t>Penarreta, M.</t>
  </si>
  <si>
    <t>Universidad Técnica Particular de Loja, Loja, Ecuador</t>
  </si>
  <si>
    <t>Financial literacy in Ecuadorian university students: An application of Machine Learning; Educación financiera en jóvenes universitarios ecuatorianos: Una aplicación de Machine Learning</t>
  </si>
  <si>
    <t>2-s2.0-85202521668</t>
  </si>
  <si>
    <t>Gurung, R.</t>
  </si>
  <si>
    <t>Faculty of Management, Tribhuvan University, Kathmandu, Nepal</t>
  </si>
  <si>
    <t>ASSESSING THE IMPACT OF KEY FINANCIAL INDICATORS ON THE MARKET PRICE OF COMMERCIAL BANKS IN THE EMERGING MARKET</t>
  </si>
  <si>
    <t>2-s2.0-85202492958</t>
  </si>
  <si>
    <t>Szikszai, S.</t>
  </si>
  <si>
    <t>Department of Economics, Pannon Egyetem, Veszprem, Veszprém, Hungary</t>
  </si>
  <si>
    <t>FINANCIAL AWARENESS OF YOUNG ADULTS – EXPERIENCE FROM A CROSS-BORDER SURVEY AMONG HUNGARIAN SPEAKING STUDENTS</t>
  </si>
  <si>
    <t>Nagy, A.M.</t>
  </si>
  <si>
    <t>Department of Finance, Pannon Egyetem, Veszprem, Veszprém, Hungary</t>
  </si>
  <si>
    <t>Bosnyák-Simon, N.</t>
  </si>
  <si>
    <t>Veszprémi SZC "SÉF" Hospitality-Tourism Technical and Vocational Training School, Veszprem, Hungary</t>
  </si>
  <si>
    <t>2-s2.0-85202480798</t>
  </si>
  <si>
    <t>Financial literacy is a construct: an ordered logit approximation in Mexico</t>
  </si>
  <si>
    <t>Mariné-Osorio, F.J.</t>
  </si>
  <si>
    <t>Facultad de Ciencias Actuariales, Universidad Anáhuac México, Huixquilucan, MEX, Mexico</t>
  </si>
  <si>
    <t>2-s2.0-85202214810</t>
  </si>
  <si>
    <t>Poteat, T.C.</t>
  </si>
  <si>
    <t>A Microfinance Intervention With or Without Peer Support to Improve Mental Health Among Transgender and Nonbinary Adults (the Creating Access to Resources and Economic Support Study): Protocol for a Randomized Controlled Trial</t>
  </si>
  <si>
    <t>Reisner, S.L.</t>
  </si>
  <si>
    <t>Wirtz, A.L.</t>
  </si>
  <si>
    <t>Fenway Community Health Center, Boston, MA, United States</t>
  </si>
  <si>
    <t>Department of Epidemiology, Johns Hopkins Bloomberg School of Public Health, Baltimore, MD, United States</t>
  </si>
  <si>
    <t>Brown, C.</t>
  </si>
  <si>
    <t>Kornbluh, W.</t>
  </si>
  <si>
    <t>Black Transgender Advocacy Coalition, Carrollton, TX, United States</t>
  </si>
  <si>
    <t>Humphrey, A.</t>
  </si>
  <si>
    <t>Johns Hopkins School of Nursing, Baltimore, MD, United States</t>
  </si>
  <si>
    <t>2-s2.0-85201982752</t>
  </si>
  <si>
    <t>Impact of Financial Literacy on Small and Medium Enterprises (SMEs) Performance in Kuwait: The Moderating Influence of Financial Access</t>
  </si>
  <si>
    <t>Maastricht School of Management (MSM), Maastricht, Limburg, Netherlands</t>
  </si>
  <si>
    <t>2-s2.0-85201965849</t>
  </si>
  <si>
    <t>Dave, K.A.</t>
  </si>
  <si>
    <t>St. Joseph’s College of Commerce, Bengaluru, KA, India</t>
  </si>
  <si>
    <t>A Study Examining the Relationship Between College Students’ Demographic Characteristics and Financial Literacy- With Special Reference to a Union Territory in India</t>
  </si>
  <si>
    <t>Ashfaque, M.Z.</t>
  </si>
  <si>
    <t>Department of Commerce, Manipal Academy of Higher Education, Manipal, KA, India</t>
  </si>
  <si>
    <t>Guruprasad Desai, G.</t>
  </si>
  <si>
    <t>Narasimha Murthy, M.H.</t>
  </si>
  <si>
    <t>JAIN (Deemed-to-be University), Bengaluru, KA, India</t>
  </si>
  <si>
    <t>Kazim, S.</t>
  </si>
  <si>
    <t>2-s2.0-85201964155</t>
  </si>
  <si>
    <t>Al-Afeef, M.A.</t>
  </si>
  <si>
    <t>Transforming Jordan's Financial Landscape: The Fintech Evolution Towards Inclusive Digital Payments</t>
  </si>
  <si>
    <t>Thwaib, B.A.</t>
  </si>
  <si>
    <t>2-s2.0-85201960627</t>
  </si>
  <si>
    <t>Purnamasari, V.</t>
  </si>
  <si>
    <t>Implementation of the Financial Technology Industry on MSMEs in Malang, Indonesia: A Phenomenological Analysis Using Critical Thinking Model</t>
  </si>
  <si>
    <t>Seprillina, L.</t>
  </si>
  <si>
    <t>Mukhlis, I.</t>
  </si>
  <si>
    <t>2-s2.0-85201862107</t>
  </si>
  <si>
    <t>Vu, M.H.</t>
  </si>
  <si>
    <t>THE RELATIONSHIP BETWEEN ELECTRONIC WORD-OF-MOUTH INFORMATION, INFORMATION ADOPTION, AND INVESTMENT DECISIONS OF VIETNAMESE STOCK INVESTORS</t>
  </si>
  <si>
    <t>2-s2.0-85201801299</t>
  </si>
  <si>
    <t>Rai, A.</t>
  </si>
  <si>
    <t>Exploring the Impact of Behavioral Biases on Young Investors’ Portfolio Performance: An Examination through the Lens of Nudging Green: Behavioral Economics for Environmental Sustainability</t>
  </si>
  <si>
    <t>2-s2.0-85201768894</t>
  </si>
  <si>
    <t>Pérez Tejada, M.O.</t>
  </si>
  <si>
    <t>COMPULSIVE DIGITAL SHOPPING: A NEW SEQUEL OF THE PANDEMIC?; COMPRAS COMPULSIVAS DIGITAIS: UMA NOVA SEQUELA DA PANDEMIA?; COMPRAS COMPULSIVAS DIGITALES: ¿UNA NUEVA SECUELA DE LA PANDEMIA?</t>
  </si>
  <si>
    <t>2-s2.0-85201746281</t>
  </si>
  <si>
    <t>Department of Finance, Nanjing Agricultural University, Nanjing, Jiangsu, China</t>
  </si>
  <si>
    <t>THE IMPACT OF THE USE OF DIGITAL FINANCIAL SERVICES ON HOUSEHOLD VICTIMIZATION BY CYBER-TELECOM FRAUD</t>
  </si>
  <si>
    <t>2-s2.0-85201706676</t>
  </si>
  <si>
    <t>Gibert, R.</t>
  </si>
  <si>
    <t>Curriculum Studies, Purdue University, West Lafayette, IN, United States</t>
  </si>
  <si>
    <t>From saving to budgeting: unpacking the impact of a culturally relevant financial literacy summer program- $mart money</t>
  </si>
  <si>
    <t>Adams, I.</t>
  </si>
  <si>
    <t>College of Engineering, West Lafayette, IN, United States</t>
  </si>
  <si>
    <t>Special Education: Educational Studies, Purdue University, West Lafayette, IN, United States</t>
  </si>
  <si>
    <t>2-s2.0-85201666664</t>
  </si>
  <si>
    <t>Shandong University, Weihai, Weihai, China</t>
  </si>
  <si>
    <t>Investigation on the effects of listing stock index options in China using time series modelling</t>
  </si>
  <si>
    <t>2-s2.0-85201596935</t>
  </si>
  <si>
    <t>Kanaiyalal, T.R.</t>
  </si>
  <si>
    <t>GLS University, Ahmedabad, GJ, India</t>
  </si>
  <si>
    <t>Financial Literacy Awareness through the Portfolio Management Decision with a Special Emphasis on Demographic Variables</t>
  </si>
  <si>
    <t>Bhatt, A.</t>
  </si>
  <si>
    <t>The Faculty of Commerce, GLS University, Ahmedabad, GJ, India</t>
  </si>
  <si>
    <t>2-s2.0-85201594707</t>
  </si>
  <si>
    <t>Ngo, T.T.A.</t>
  </si>
  <si>
    <t>Department of Soft Skills, FPT University, Hanoi, Viet Nam</t>
  </si>
  <si>
    <t>Digitization adoption in developing countries: Investigating the factors affecting intention to use digital currency in Vietnam</t>
  </si>
  <si>
    <t>Tran, T.N.T.</t>
  </si>
  <si>
    <t>Bui, T.M.X.</t>
  </si>
  <si>
    <t>Department of Information Technology, FPT University, Hanoi, Viet Nam</t>
  </si>
  <si>
    <t>2-s2.0-85201534101</t>
  </si>
  <si>
    <t>Rusliati, E.</t>
  </si>
  <si>
    <t>Universitas Pasundan, Bandung, West Java, Indonesia</t>
  </si>
  <si>
    <t>Investigating the effect of financial literacy on financial inclusion: Mediating role of financial technology</t>
  </si>
  <si>
    <t>Soegoto, A.S.</t>
  </si>
  <si>
    <t>Universitas Sam Ratulangi, Manado, North Sulawesi, Indonesia</t>
  </si>
  <si>
    <t>Martutiningrum, D.</t>
  </si>
  <si>
    <t>Suganda, D.A.</t>
  </si>
  <si>
    <t>Al-Ghifari University, Bandung, West Java, Indonesia</t>
  </si>
  <si>
    <t>Dahliana, D.</t>
  </si>
  <si>
    <t>Universitas Islam Negeri Antasari, Banjarmasin, Indonesia</t>
  </si>
  <si>
    <t>Yulinda</t>
  </si>
  <si>
    <t>Politeknik Kesehatan Kemenkes Bandung, Bandung, West Java, Indonesia</t>
  </si>
  <si>
    <t>Sesa, P.V.S.</t>
  </si>
  <si>
    <t>Universitas Cenderawasih, Jayapura, Papua, Indonesia</t>
  </si>
  <si>
    <t>2-s2.0-85201512881</t>
  </si>
  <si>
    <t>Department of Management, Graduate School of State Islamic University, Indonesia</t>
  </si>
  <si>
    <t>“Factors affecting financial well-being: the mediating role of financial behavior towards religiosity and anti-consumption lifestyle – evidence from Indonesia”</t>
  </si>
  <si>
    <t>Mujib, A.</t>
  </si>
  <si>
    <t>Department of Psychology, Universitas Islam Negeri Syarif Hidayatullah Jakarta, South Tangerang, Banten, Indonesia</t>
  </si>
  <si>
    <t>Al Arif, M.N.R.A.</t>
  </si>
  <si>
    <t>Faculty of Economics and Business, Universitas Islam Negeri Syarif Hidayatullah Jakarta, South Tangerang, Banten, Indonesia</t>
  </si>
  <si>
    <t>2-s2.0-85201493653</t>
  </si>
  <si>
    <t>Yusuf, T.O.</t>
  </si>
  <si>
    <t>University of Lagos, Lagos, Lagos, Nigeria</t>
  </si>
  <si>
    <t>The Power of Faith-Based Finance: How Islamic Finance Supports the Achievement of the Sustainable Development Goals</t>
  </si>
  <si>
    <t>Raimi, L.</t>
  </si>
  <si>
    <t>Shuaib, A.A.</t>
  </si>
  <si>
    <t>Non-governmental organizations (NGOs), Nigeria</t>
  </si>
  <si>
    <t>2-s2.0-85201439835</t>
  </si>
  <si>
    <t>Utah State University, Logan, UT, United States</t>
  </si>
  <si>
    <t>Incorporating Subjective Measures of Problematic Money Issues in Extension Workshops</t>
  </si>
  <si>
    <t>Erickson, L.</t>
  </si>
  <si>
    <t>University of Idaho, Moscow, ID, United States</t>
  </si>
  <si>
    <t>2-s2.0-85201419634</t>
  </si>
  <si>
    <t>A Study of the Effect of Budgetary Family Financial Education on College Students’ Career Adaptability</t>
  </si>
  <si>
    <t>Department of Marketing and E-Commerce, Sichuan University, Chengdu, Sichuan, China</t>
  </si>
  <si>
    <t>Shen, Y.</t>
  </si>
  <si>
    <t>203</t>
  </si>
  <si>
    <t>The University of Tokyo, Tokyo, Japan</t>
  </si>
  <si>
    <t>2-s2.0-85201392597</t>
  </si>
  <si>
    <t>Kasyanov, S.</t>
  </si>
  <si>
    <t>The Department of Computer Science and Methods of Teaching Computer Science, Volgograd State Socio-Pedagogical University, Volgograd, Volgograd Oblast, Russian Federation</t>
  </si>
  <si>
    <t>On the Issue of Developing Financial Literacy of Future Digital Consultants in the Context of the Digitalisation of Society</t>
  </si>
  <si>
    <t>Fadeeva, K.</t>
  </si>
  <si>
    <t>Department of Economics and Entrepreneurship, Volgograd State Technical University, Volgograd, Volgograd Oblast, Russian Federation</t>
  </si>
  <si>
    <t>2-s2.0-85201306317</t>
  </si>
  <si>
    <t>San Cristóbal Mateo, J.R.</t>
  </si>
  <si>
    <t>A Bayesian Network model to measure project manager's confidence on project execution</t>
  </si>
  <si>
    <t>2-s2.0-85201260385</t>
  </si>
  <si>
    <t>Cheng, X.</t>
  </si>
  <si>
    <t>Effects of Financial Knowledge on Rationality of Financial Behavior in College Student: A Mediation Model</t>
  </si>
  <si>
    <t>Stephen M. Ross School of Business, Ann Arbor, MI, United States</t>
  </si>
  <si>
    <t>2-s2.0-85201097994</t>
  </si>
  <si>
    <t>Sa’diyah, C.</t>
  </si>
  <si>
    <t>Department of Management Studies, Universitas Muhammadiyah Malang, Malang, East Java, Indonesia</t>
  </si>
  <si>
    <t>Cryptocurrency investment: Evidence of financial literacy, experience, and risk tolerance</t>
  </si>
  <si>
    <t>Widagdo, B.</t>
  </si>
  <si>
    <t>Fitriasari, F.</t>
  </si>
  <si>
    <t>2-s2.0-85200995202</t>
  </si>
  <si>
    <t>Beavers, R.</t>
  </si>
  <si>
    <t>McAfee School of Business, Union University, Jackson, TN, United States</t>
  </si>
  <si>
    <t>Crypto household behavior and experience during COVID-19</t>
  </si>
  <si>
    <t>Godek, J.</t>
  </si>
  <si>
    <t>Government, Seattle Pacific University, Seattle, WA, United States</t>
  </si>
  <si>
    <t>2-s2.0-85200992882</t>
  </si>
  <si>
    <t>Investor Impulsivity and Mental Accounting: A Gender-Centric Investigation</t>
  </si>
  <si>
    <t>Nandan, T.</t>
  </si>
  <si>
    <t>Government P.G. College Shillai, Shillai, India</t>
  </si>
  <si>
    <t>2-s2.0-85200979830</t>
  </si>
  <si>
    <t>Wendy, W.</t>
  </si>
  <si>
    <t>Department of Management, Universitas Tanjungpura, Pontianak, West Kalimantan, Indonesia</t>
  </si>
  <si>
    <t>The nexus between financial literacy, risk perception and investment decisions: Evidence from Indonesian investors</t>
  </si>
  <si>
    <t>2-s2.0-85200949894</t>
  </si>
  <si>
    <t>Department of Management Information Systems, Mutah University, Karak, Karak, Jordan</t>
  </si>
  <si>
    <t>Digital transformation in financial industry: antecedents of fintech adoption, financial literacy and quality of life</t>
  </si>
  <si>
    <t>2-s2.0-85200918581</t>
  </si>
  <si>
    <t>Islam, K.M.</t>
  </si>
  <si>
    <t>Department of Business Administration, The Millennium University, Dhaka, Bangladesh</t>
  </si>
  <si>
    <t>The role of financial literacy, digital literacy, and financial self-efficacy in FinTech adoption</t>
  </si>
  <si>
    <t>Department of Finance, University of Dhaka, Dhaka, Bangladesh</t>
  </si>
  <si>
    <t>2-s2.0-85200878273</t>
  </si>
  <si>
    <t>Financial literacy among rural agribusiness women in Luweero District, Uganda: implications for mobile money and village savings and loan associations</t>
  </si>
  <si>
    <t>Yawe, B.</t>
  </si>
  <si>
    <t>2-s2.0-85200777389</t>
  </si>
  <si>
    <t>Investment Intentions and Financial Decisions of Women Investors: A Bibliometric Analysis for Future Research</t>
  </si>
  <si>
    <t>2-s2.0-85200771333</t>
  </si>
  <si>
    <t>Lotter, M.</t>
  </si>
  <si>
    <t>Department of Finance and Investment Management, University of Johannesburg, Johannesburg, Gauteng, South Africa</t>
  </si>
  <si>
    <t>A review of Financial Education Implementation in Higher Education</t>
  </si>
  <si>
    <t>2-s2.0-85200751971</t>
  </si>
  <si>
    <t>Estima, A.</t>
  </si>
  <si>
    <t>Using gamification to promote financial literacy and consumer education among future generations</t>
  </si>
  <si>
    <t>Peguinho, C.</t>
  </si>
  <si>
    <t>223</t>
  </si>
  <si>
    <t>Universidade de Aveiro, Aveiro, Aveiro, Portugal</t>
  </si>
  <si>
    <t>2-s2.0-85200738373</t>
  </si>
  <si>
    <t>Kopplin, K.</t>
  </si>
  <si>
    <t>Black Hills State University, Spearfish, SD, United States</t>
  </si>
  <si>
    <t>Financial Literacy, Health Insurance, and Health-Related Financial</t>
  </si>
  <si>
    <t>2-s2.0-85200714107</t>
  </si>
  <si>
    <t>Rohendi, A.</t>
  </si>
  <si>
    <t>Universitas Adhirajasa Reswara Sanjaya (ARS University), Bandung, Indonesia</t>
  </si>
  <si>
    <t>Personal data protection in fintech: A case study from Indonesia</t>
  </si>
  <si>
    <t>Kharisma, D.B.</t>
  </si>
  <si>
    <t>2-s2.0-85200676446</t>
  </si>
  <si>
    <t>Pan, H.-Y.</t>
  </si>
  <si>
    <t>CTBC University of Technology, Tainan, Taiwan</t>
  </si>
  <si>
    <t>Does the PBL Teaching Strategy Suit Higher Education Students with Disabilities? Exploring Financial Literacy Education: Based on PjBL and PmBL</t>
  </si>
  <si>
    <t>Lin, G.-Y.</t>
  </si>
  <si>
    <t>Lin, K.-H.</t>
  </si>
  <si>
    <t>National Taitung Junior College, Taitung, Taiwan, Taiwan</t>
  </si>
  <si>
    <t>2-s2.0-85200671639</t>
  </si>
  <si>
    <t>Vadivel, S.M.</t>
  </si>
  <si>
    <t>Evaluation of Vendor Analysis Using AHP at TUV Manufacturing Company</t>
  </si>
  <si>
    <t>Asuvaitha, A.</t>
  </si>
  <si>
    <t>Vellore Institute of Technology, Chennai, Chennai, TN, India</t>
  </si>
  <si>
    <t>Rea, R.S.C.</t>
  </si>
  <si>
    <t>Surathkal, National Institute of Technology Karnataka, Mangalore, KA, India</t>
  </si>
  <si>
    <t>2-s2.0-85200650915</t>
  </si>
  <si>
    <t>Hoechenberger, R.</t>
  </si>
  <si>
    <t>ERGO Group AG, Dusseldorf, Germany</t>
  </si>
  <si>
    <t>Gender Gaps in the Context of Cryptocurrency Literacy: Evidence from Survey Data in Europe and Asia</t>
  </si>
  <si>
    <t>Hummel, D.</t>
  </si>
  <si>
    <t>460</t>
  </si>
  <si>
    <t>Universität Potsdam, Potsdam, Brandenburg, Germany</t>
  </si>
  <si>
    <t>Seitz, J.</t>
  </si>
  <si>
    <t>Duale Hochschule Baden-Württemberg, Stuttgart, Baden-Wurttemberg, Germany</t>
  </si>
  <si>
    <t>2-s2.0-85200596266</t>
  </si>
  <si>
    <t>Online younger viewers’ motivation to purchase virtual gifts: multi-group analysis of urban-rural backgrounds</t>
  </si>
  <si>
    <t>Namisango, F.</t>
  </si>
  <si>
    <t>Murdoch University, Perth, WA, Australia</t>
  </si>
  <si>
    <t>2-s2.0-85200494472</t>
  </si>
  <si>
    <t>Abdullah, A.</t>
  </si>
  <si>
    <t>Universiti Malaysia Kelantan, Bachok, Kelantan, Malaysia</t>
  </si>
  <si>
    <t>From Scarcity to Prosperity: Nurturing Financial Well-Being in Community Affected by Poverty</t>
  </si>
  <si>
    <t>Muhammad, M.Z.</t>
  </si>
  <si>
    <t>Universiti Teknologi Malaysia, Johor Bahru, Johor, Malaysia</t>
  </si>
  <si>
    <t>2-s2.0-85200467835</t>
  </si>
  <si>
    <t>Lin, Y.-L.</t>
  </si>
  <si>
    <t>An Exploration of Financial Planning and Wealth Management – A Case Study of Fresh Graduates</t>
  </si>
  <si>
    <t>Chao, T.-T.</t>
  </si>
  <si>
    <t>2-s2.0-85200441313</t>
  </si>
  <si>
    <t>Research on Optimization Strategies of Pension Investment Portfolio — Taking Civil Servants as an Example</t>
  </si>
  <si>
    <t>2-s2.0-85200435866</t>
  </si>
  <si>
    <t>Adoption of Fintech Among Rural Communities: Challenges and Solutions</t>
  </si>
  <si>
    <t>Institute for Poverty Research and Management (InsPeK), Universiti Malaysia Kelantan, Bachok, Kelantan, Malaysia</t>
  </si>
  <si>
    <t>2-s2.0-85200149439</t>
  </si>
  <si>
    <t>Ben-Shmuel, A.T.</t>
  </si>
  <si>
    <t>143</t>
  </si>
  <si>
    <t>Hebrew University of Jerusalem, Jerusalem, Israel</t>
  </si>
  <si>
    <t>The Gendered Language of Financial Advice: Finfluencers, Framing, and Subconscious Preferences</t>
  </si>
  <si>
    <t>2-s2.0-85200056159</t>
  </si>
  <si>
    <t>Bamiro, N.B.</t>
  </si>
  <si>
    <t>Unlocking the nexus: exploring the mediating and moderating dynamics of risk factors in economic literacy for organizational performance - A systematic review</t>
  </si>
  <si>
    <t>Zakariya, Z.</t>
  </si>
  <si>
    <t>Department of Language, Lagos State University, Lagos, Lagos, Nigeria</t>
  </si>
  <si>
    <t>Department of Business Administration, Universiti Brunei Darussalam, Bandar Seri Begawan, Brunei Darussalam</t>
  </si>
  <si>
    <t>2-s2.0-85200051939</t>
  </si>
  <si>
    <t>Department of Finance, Business Economics Legal Studies Iona University, New Rochelle, NY, United States</t>
  </si>
  <si>
    <t>A review on American senior housing and financing decisions</t>
  </si>
  <si>
    <t>Gao, W.</t>
  </si>
  <si>
    <t>Jia, S.</t>
  </si>
  <si>
    <t>Financial &amp; Information Services, The University of Louisiana Monroe, Monroe, LA, United States</t>
  </si>
  <si>
    <t>2-s2.0-85199986745</t>
  </si>
  <si>
    <t>Kashirina, A.I.</t>
  </si>
  <si>
    <t>Lomonosov Moscow State University, Moscow, Moscow Oblast, Russian Federation</t>
  </si>
  <si>
    <t>Factors influencing the choice of savings and investment instruments by generation Z: The experimental study using neuroequipment; Факторы, влияющие на выбор сберегательных и инвестиционных инструментов поколением Z: экспериментальное исследование с применением нейрооборудования</t>
  </si>
  <si>
    <t>2-s2.0-85199937853</t>
  </si>
  <si>
    <t>Rahayu, S.M.</t>
  </si>
  <si>
    <t>The Road to Financial Resilient: Testing Digital Financial Literacy and Saving Behavior</t>
  </si>
  <si>
    <t>Worokinasih, S.</t>
  </si>
  <si>
    <t>Comnunity College, Blitar, Indonesia</t>
  </si>
  <si>
    <t>2-s2.0-85199801538</t>
  </si>
  <si>
    <t>Prasetyaningrum, P.T.</t>
  </si>
  <si>
    <t>Enhancing User Engagement in Mobile Banking Through Personalized Gamification: A Cognitive Evaluation Theory Approach</t>
  </si>
  <si>
    <t>Purwanto, P.</t>
  </si>
  <si>
    <t>Universitas Mercu Buana Yogyakarta, Yogyakarta, Yogyakarta, Indonesia</t>
  </si>
  <si>
    <t>Rochim, A.F.</t>
  </si>
  <si>
    <t>Department of Chemical Engineering, Universitas Diponegoro, Semarang, Central Java, Indonesia</t>
  </si>
  <si>
    <t>2-s2.0-85199790268</t>
  </si>
  <si>
    <t>Prasongpongchai, T.</t>
  </si>
  <si>
    <t>Beacon Interface, Nontaburi, Thailand</t>
  </si>
  <si>
    <t>Interactive AI-Generated Virtual Instructors Enhance Learning Motivation and Engagement in Financial Education</t>
  </si>
  <si>
    <t>Pataranutaporn, P.</t>
  </si>
  <si>
    <t>MIT Media Lab, Cambridge, MA, United States</t>
  </si>
  <si>
    <t>Kanapornchai, C.</t>
  </si>
  <si>
    <t>Kasikorn Labs, Nontaburi, Thailand</t>
  </si>
  <si>
    <t>2-s2.0-85199528088</t>
  </si>
  <si>
    <t>Kazakov, D.</t>
  </si>
  <si>
    <t>Alwan Center, Hakbah Ltd., Riyadh, Saudi Arabia</t>
  </si>
  <si>
    <t>Predictive Savings Service</t>
  </si>
  <si>
    <t>Nikolov, V.</t>
  </si>
  <si>
    <t>Technical University of Varna, Varna, Varna, Bulgaria</t>
  </si>
  <si>
    <t>2-s2.0-85199348223</t>
  </si>
  <si>
    <t>Eaw, H.C.</t>
  </si>
  <si>
    <t>Green stock investment preferences among adult investors in east Malaysia</t>
  </si>
  <si>
    <t>Faculty of Business and Management, UCSI University, Kuala Lumpur, Malaysia</t>
  </si>
  <si>
    <t>Jap, K.P.</t>
  </si>
  <si>
    <t>2-s2.0-85199167729</t>
  </si>
  <si>
    <t>Gerencser, D.</t>
  </si>
  <si>
    <t>The Impact of the Inflationary Environment on Individuals' Financial Culture and Purchasing Decisions</t>
  </si>
  <si>
    <t>2-s2.0-85198849189</t>
  </si>
  <si>
    <t>Sumathy, G.</t>
  </si>
  <si>
    <t>Department of Computational Intelligence, SRM Institute of Science and Technology, Kattankulathur, TN, India</t>
  </si>
  <si>
    <t>Elevating Financial Literacy through AI-Enhanced Real- Time Simulation based Learning</t>
  </si>
  <si>
    <t>Reddy, S.S.</t>
  </si>
  <si>
    <t>2-s2.0-85198699174</t>
  </si>
  <si>
    <t>Financial literacy to develop complex thinking skills: quantitative measurement in Mexican women entrepreneurs</t>
  </si>
  <si>
    <t>Erdely-Ruiz, A.</t>
  </si>
  <si>
    <t>Actuarial Science Program, Universidad Nacional Autónoma de México, Mexico, Mexico</t>
  </si>
  <si>
    <t>Montoya-Bayardo, M.A.</t>
  </si>
  <si>
    <t>Hub Europe (Spain), Tecnológico de Monterrey, Monterrey, NLE, Mexico</t>
  </si>
  <si>
    <t>2-s2.0-85198580873</t>
  </si>
  <si>
    <t>Machado, J.A.</t>
  </si>
  <si>
    <t>Department of Political Science, Universidade Federal de Minas Gerais, Belo Horizonte, MG, Brazil</t>
  </si>
  <si>
    <t>THE UNIFIED HEALTH SYSTEM AT RISK AND THE SEQUELAE OF THE BOLSONARO ERA</t>
  </si>
  <si>
    <t>Jerônymo, M.L.</t>
  </si>
  <si>
    <t>Center for Studies in Management and Public Policy (PUBLICUS-UFMG), Brazil</t>
  </si>
  <si>
    <t>2-s2.0-85198393869</t>
  </si>
  <si>
    <t>Anagreh, S.</t>
  </si>
  <si>
    <t>HCT-Dubai Campuses, Dubai, United Arab Emirates</t>
  </si>
  <si>
    <t>Mobile Payment and Digital Financial Inclusion: A Study in Jordanian Banking Sector Using Unified Theory of Acceptance and Use of Technology</t>
  </si>
  <si>
    <t>Al-Momani, A.</t>
  </si>
  <si>
    <t>Maabreh, H.M.A.</t>
  </si>
  <si>
    <t>Al Sharairi, J.A.</t>
  </si>
  <si>
    <t>Alrfai, M.M.</t>
  </si>
  <si>
    <t>Faculty of Administrative and Financial Sciences, Irbid National University, Irbid, Jordan</t>
  </si>
  <si>
    <t>Rahahle, M.Y.</t>
  </si>
  <si>
    <t>Department of Computer Science, Al Al-Bayt University, Mafraq, Al-Mafraq, Jordan</t>
  </si>
  <si>
    <t>Alzyoud, M.</t>
  </si>
  <si>
    <t>2-s2.0-85198359187</t>
  </si>
  <si>
    <t>Cossa, A.J.</t>
  </si>
  <si>
    <t>Competitiveness and Public Policies</t>
  </si>
  <si>
    <t>Development of Entrepreneurship in Mozambique: Challenges and Opportunities</t>
  </si>
  <si>
    <t>Madaleno, M.</t>
  </si>
  <si>
    <t>DEGEIT – Department of Economics, GOVCOPP – Research Unit on Governance, Competitiveness and Public Policies, Aveiro, Aveiro, Portugal</t>
  </si>
  <si>
    <t>Mota, J.H.</t>
  </si>
  <si>
    <t>Universidade Eduardo Mondlane, Maputo, Mozambique</t>
  </si>
  <si>
    <t>2-s2.0-85198347996</t>
  </si>
  <si>
    <t>The role of entrepreneurship education in the entrepreneurial readiness of generation Z students: why do digital business literacy and financial literacy matter?</t>
  </si>
  <si>
    <t>Tiara Hutamy, E.</t>
  </si>
  <si>
    <t>Media Technologies and Design, V.I. Vernadsky Crimean Federal University, Simferopol, Autonomous Republic of Crimea, Ukraine</t>
  </si>
  <si>
    <t>2-s2.0-85198329965</t>
  </si>
  <si>
    <t>Bhandare, P.V.</t>
  </si>
  <si>
    <t>New Campus, Tata Institute of Social Sciences, Mumbai, MH, India</t>
  </si>
  <si>
    <t>Financial inclusion and financial literacy programs for low-income section in India</t>
  </si>
  <si>
    <t>2-s2.0-85198326434</t>
  </si>
  <si>
    <t>Liswanda, S.</t>
  </si>
  <si>
    <t>Department of Mathematics, Universitas Syiah Kuala, Banda Aceh, Aceh, Indonesia</t>
  </si>
  <si>
    <t>Investigating factors influencing poverty with financial literacy and inclusion as mediating variable</t>
  </si>
  <si>
    <t>Oktavia, R.</t>
  </si>
  <si>
    <t>Zuhra, R.</t>
  </si>
  <si>
    <t>2-s2.0-85198241612</t>
  </si>
  <si>
    <t>Ambe, B.A.</t>
  </si>
  <si>
    <t>Department of Environmental Education, University of Calabar, Calabar, Cross River, Nigeria</t>
  </si>
  <si>
    <t>Impact of Familial and Social Stressors on University Students' Learning Outcomes, Satisfaction, and Academic Achievements</t>
  </si>
  <si>
    <t>Amalu, M.N.</t>
  </si>
  <si>
    <t>Department of Educational Foundations, University of Calabar, Calabar, Cross River, Nigeria</t>
  </si>
  <si>
    <t>Bekomson, A.N.</t>
  </si>
  <si>
    <t>Department of Continuing Education and Development Studies, University of Calabar, Calabar, Cross River, Nigeria</t>
  </si>
  <si>
    <t>Arikpo, E.B.</t>
  </si>
  <si>
    <t>Department of Curriculum and Teaching, University of Calabar, Calabar, Cross River, Nigeria</t>
  </si>
  <si>
    <t>2-s2.0-85198239613</t>
  </si>
  <si>
    <t>Makkulau, A.R.</t>
  </si>
  <si>
    <t>Sekolah Tinggi Ilmu Ekonomi Enam Enam, Kendari, Indonesia</t>
  </si>
  <si>
    <t>INFLUENCE OF FINANCIAL LITERACY, INVESTMENT PROMOTION, AND SOCIOECONOMIC STATUS ON STOCK INVESTMENT DECISIONS THROUGH RISK PERCEPTION</t>
  </si>
  <si>
    <t>Hajar, I.</t>
  </si>
  <si>
    <t>Universitas Halu Oleo, Kendari, Southeast Sulawesi, Indonesia</t>
  </si>
  <si>
    <t>2-s2.0-85198235234</t>
  </si>
  <si>
    <t>Rahman, S.</t>
  </si>
  <si>
    <t>Faculty of Kinesiology and Physical Education, University of Toronto, Toronto, ON, Canada</t>
  </si>
  <si>
    <t>WOMEN’S EMPOWERMENT THROUGH SPORTS IN SOUTH ASIA: Gender and Sport for Development and Peace (SDP) Programs in India and Bangladesh</t>
  </si>
  <si>
    <t>2-s2.0-85197719728</t>
  </si>
  <si>
    <t>Artificial Intelligence And Computational Ability In Digitizing Financial Products And Services By Micro-Entrepreneurs</t>
  </si>
  <si>
    <t>Hasan, N.</t>
  </si>
  <si>
    <t>Department of TMIMT, Teerthanker Mahaveer University, Moradabad, Moradabad, UP, India</t>
  </si>
  <si>
    <t>2-s2.0-85197690935</t>
  </si>
  <si>
    <t>Financial Literacy through Gamification</t>
  </si>
  <si>
    <t>President of the Australia India Business Council, VIC, Australia</t>
  </si>
  <si>
    <t>2-s2.0-85197668007</t>
  </si>
  <si>
    <t>Nenavath, N.</t>
  </si>
  <si>
    <t>Department of Management Studies, Maulana Azad National Institute of Technology, Bhopal, MP, India</t>
  </si>
  <si>
    <t>The influence of fintech and financial knowledge on sustainable business success: exploring the mediating effect of financial accessibility in Indian</t>
  </si>
  <si>
    <t>2-s2.0-85197651719</t>
  </si>
  <si>
    <t>Dãnescu, F.</t>
  </si>
  <si>
    <t>The European Banking Regulation Framework Between Risk and Economic Growth the Euro Area Versus the Non-euro Area</t>
  </si>
  <si>
    <t>2-s2.0-85197574739</t>
  </si>
  <si>
    <t>Does financial education act as a catalyst for SME competitiveness?</t>
  </si>
  <si>
    <t>1 Eylul Campus, Usak University, Usak, Turkey</t>
  </si>
  <si>
    <t>2-s2.0-85197572985</t>
  </si>
  <si>
    <t>Bharathithasan, S.</t>
  </si>
  <si>
    <t>Profit and prosperity: the impact of financial literacy on small business growth</t>
  </si>
  <si>
    <t>2-s2.0-85197515773</t>
  </si>
  <si>
    <t>Sotto-Santiago, S.</t>
  </si>
  <si>
    <t>Indiana University School of Medicine, Indianapolis, IN, United States</t>
  </si>
  <si>
    <t>Business of Medicine: Developing Leaders in Academic Medicine and Learning Health Systems</t>
  </si>
  <si>
    <t>Neal, C.</t>
  </si>
  <si>
    <t>Caudill, D.</t>
  </si>
  <si>
    <t>Gist, A.</t>
  </si>
  <si>
    <t>Department of Emergency Medicine, Indiana University School of Medicine, Indianapolis, IN, United States</t>
  </si>
  <si>
    <t>Eastwick, S.</t>
  </si>
  <si>
    <t>Department of Medicine, University of Pittsburgh, Pittsburgh, PA, United States</t>
  </si>
  <si>
    <t>2-s2.0-85197496649</t>
  </si>
  <si>
    <t>Kartawinata, B.R.</t>
  </si>
  <si>
    <t>Financial literacy, self-control, and consumptive behavior in ising mobile banking services by generation z in Indonesia</t>
  </si>
  <si>
    <t>2-s2.0-85197451068</t>
  </si>
  <si>
    <t>Bohorquez-Isidro, V.D.</t>
  </si>
  <si>
    <t>Financial Literacy and its Relationship to Behavioral Finance: an analysis of traders in a food market; El Alfabetismo Financiero y su Relación con las Finanzas Conductuales: un análisis a comerciantes de un mercado de abastos</t>
  </si>
  <si>
    <t>Jiménez-Rivera, W.O.</t>
  </si>
  <si>
    <t>Innovation and Social Responsibility Department, Universidad Privada del Norte, Trujillo, La Libertad, Peru</t>
  </si>
  <si>
    <t>2-s2.0-85197445136</t>
  </si>
  <si>
    <t>Chhatoi, B.P.</t>
  </si>
  <si>
    <t>Department of Business Administration, Berhampur University, Berhampur, OR, India</t>
  </si>
  <si>
    <t>Discriminating factors in financial risk tolerance: investors' economic perspective</t>
  </si>
  <si>
    <t>Mohanty, M.</t>
  </si>
  <si>
    <t>Department of MBA, Global Institute of Management, Bhubaneswar, India</t>
  </si>
  <si>
    <t>2-s2.0-85197435731</t>
  </si>
  <si>
    <t>Department of Business Administration, University of Sialkot, Sialkot, Punjab, Pakistan</t>
  </si>
  <si>
    <t>Unlocking sustainable competitive performance in agrobased small and medium enterprises in South Asian Association for Regional Cooperation countries</t>
  </si>
  <si>
    <t>Cui, Y.</t>
  </si>
  <si>
    <t>Frimpong, S.E.</t>
  </si>
  <si>
    <t>2-s2.0-85197391559</t>
  </si>
  <si>
    <t>Student loan debt literacy, overconfidence bias, and indebtedness behavior.</t>
  </si>
  <si>
    <t>2-s2.0-85197384999</t>
  </si>
  <si>
    <t>Chavez-Ruiz, M.J.C.</t>
  </si>
  <si>
    <t>Financial inclusion and entrepreneurship: Research agenda based on a bibliometric analysis from 2012 to 2022; Inclusión financiera y el emprendimiento: Agenda de investigación a partir de un análisis bibliométrico de los años 2012 al 2022</t>
  </si>
  <si>
    <t>2-s2.0-85197381671</t>
  </si>
  <si>
    <t>Omar, A.</t>
  </si>
  <si>
    <t>Centre for the Promotion of Knowledge and Language Learning, Universiti Malaysia Sabah, Kota Kinabalu, Sabah, Malaysia</t>
  </si>
  <si>
    <t>A tie strength framework for improving the poor asnaf students’ normative commitment and behaviour</t>
  </si>
  <si>
    <t>2-s2.0-85197356996</t>
  </si>
  <si>
    <t>Feng, B.</t>
  </si>
  <si>
    <t>School of Industrial Design, China Academy of Art, Hangzhou, Zhejiang, China</t>
  </si>
  <si>
    <t>A Study on Enhancing the Influence of Intelligent Investment Advisors on Users Through Experience Design</t>
  </si>
  <si>
    <t>2-s2.0-85197293763</t>
  </si>
  <si>
    <t>Trisanty, A.</t>
  </si>
  <si>
    <t>Testing the role of skepticism in Islamic banks: evidence from Indonesia</t>
  </si>
  <si>
    <t>Haryanto, B.</t>
  </si>
  <si>
    <t>Department of Economics, Universitas Islam Indonesia, Yogyakarta, Indonesia</t>
  </si>
  <si>
    <t>2-s2.0-85197275858</t>
  </si>
  <si>
    <t>Morris, R.</t>
  </si>
  <si>
    <t>Department of Education Studies, University of Warwick, Coventry, West Midlands, United Kingdom</t>
  </si>
  <si>
    <t>Neoliberalism, neoconservatism and private sector influence on curriculum policy: the case of financial education in the UK</t>
  </si>
  <si>
    <t>Davies, P.</t>
  </si>
  <si>
    <t>School of Education, University of Birmingham, Birmingham, West Midlands, United Kingdom</t>
  </si>
  <si>
    <t>2-s2.0-85197259555</t>
  </si>
  <si>
    <t>Al-Majali, A.A.</t>
  </si>
  <si>
    <t>Department of Economics, Business and Finance, Mutah University, Karak, Karak, Jordan</t>
  </si>
  <si>
    <t>THE EFFECT OF DIGITAL FINANCIAL LITERACY ON FINANCIAL DEVELOPMENT AND GOVERNANCE: USING PANEL VECTOR AUTOREGRESSIVE MODEL</t>
  </si>
  <si>
    <t>Al-Oshaibat, S.D.</t>
  </si>
  <si>
    <t>Department of Business Economics, Tafila Technical University, Tafila, Tafila, Jordan</t>
  </si>
  <si>
    <t>2-s2.0-85197241468</t>
  </si>
  <si>
    <t>Di Fatima, B.</t>
  </si>
  <si>
    <t>LabCom, Universidade da Beira Interior, Covilha, Castelo Branco, Portugal</t>
  </si>
  <si>
    <t>Is content king? Key factors of an SEO strategy for digital media; O conteúdo é rei? Fatores determinantes numa estratégia de SEO para media digitais; ¿El contenido es el rey? Factores clave de una estrategia SEO para medios digitales</t>
  </si>
  <si>
    <t>Gil, D.</t>
  </si>
  <si>
    <t>Escola Superior de Comunicação Social, Lisbon, Portugal</t>
  </si>
  <si>
    <t>2-s2.0-85197199139</t>
  </si>
  <si>
    <t>Rinaldi, B.</t>
  </si>
  <si>
    <t>Business Creation Program, Bina Nusantara University, Jakarta, Indonesia</t>
  </si>
  <si>
    <t>Unlocking Success: How Indonesian SMEs' Revenue Shapes Digital Financial Adoption and Security</t>
  </si>
  <si>
    <t>Herlina, M.G.</t>
  </si>
  <si>
    <t>Haryanti, D.M.</t>
  </si>
  <si>
    <t>Department of Economics, Fakultas Ekonomi dan Bisnis, Universitas Indonesia, Depok, West Java, Indonesia</t>
  </si>
  <si>
    <t>2-s2.0-85197126975</t>
  </si>
  <si>
    <t>Van, P.T.T.</t>
  </si>
  <si>
    <t>Department of Financial Management, National Academy of Public Administration, Hanoi, Viet Nam</t>
  </si>
  <si>
    <t>AN EMPIRICAL INVESTIGATION ON DETERMINANTS OF SAVING INTENTION TOWARDS SAVING BEHAVIOR OF YOUNG PEOPLE IN THE POST-COVID-19 ERA</t>
  </si>
  <si>
    <t>Ngo, T.N.A.</t>
  </si>
  <si>
    <t>JB Securities, Hanoi, Viet Nam</t>
  </si>
  <si>
    <t>Son, V.T.</t>
  </si>
  <si>
    <t>Central Commission for Organization and Personnel, Hanoi, Viet Nam</t>
  </si>
  <si>
    <t>Le, T.T.</t>
  </si>
  <si>
    <t>2-s2.0-85197047265</t>
  </si>
  <si>
    <t>Yordudom, T.</t>
  </si>
  <si>
    <t>Unveiling the impact of social skills and financial literacy on internship performance: Insights from Thai generation Z hospitality students</t>
  </si>
  <si>
    <t>2-s2.0-85196916801</t>
  </si>
  <si>
    <t>Budianto, R.</t>
  </si>
  <si>
    <t>FACTORS AFFECTING ON THE QUALITY OF FINANCIAL REPORTS IN SMALL AND MEDIUM SIZE ENTERPRISES</t>
  </si>
  <si>
    <t>Susanto, D.</t>
  </si>
  <si>
    <t>2-s2.0-85196912352</t>
  </si>
  <si>
    <t>Mamo, J.</t>
  </si>
  <si>
    <t>Department of Finance and Accounting, Aleksander Moisiu University Durres, Durres, Durrës, Albania</t>
  </si>
  <si>
    <t>THE INFLUENCE OF INNOVATION ON PERSONAL FINANCIAL MANAGEMENT AND FINANCIAL LITERACY</t>
  </si>
  <si>
    <t>2-s2.0-85196912040</t>
  </si>
  <si>
    <t>Cao Minh, T.</t>
  </si>
  <si>
    <t>IMPACT OF FINANCIAL CAPABILITY ON THE SUSTAINABLE GROWTH OF SECURITIES COMPANIES: A CASE STUDY</t>
  </si>
  <si>
    <t>Nguyen Thi, M.</t>
  </si>
  <si>
    <t>Vu Thuy, L.</t>
  </si>
  <si>
    <t>Department of Accounting, University of Labour and Social Affairs, Hanoi, Viet Nam</t>
  </si>
  <si>
    <t>Hoang van, H.</t>
  </si>
  <si>
    <t>Hung Yen University of Technology and Education, Hai Duong, Hung Yen, Viet Nam</t>
  </si>
  <si>
    <t>Pham Huy, H.</t>
  </si>
  <si>
    <t>Tran, A.T.L.</t>
  </si>
  <si>
    <t>Le Thi, N.</t>
  </si>
  <si>
    <t>Academy of Policy and Development, Hanoi, Viet Nam</t>
  </si>
  <si>
    <t>2-s2.0-85196821533</t>
  </si>
  <si>
    <t>Chacón-Castro, M.</t>
  </si>
  <si>
    <t>Facultad Ciencias de la Educación - FACED, Universidad Tecnológica Indoamérica, Ambato, Tungurahua, Ecuador</t>
  </si>
  <si>
    <t>The Impact of Card Games on Enhancing Financial Education and Daily Life Skills for Older Adults</t>
  </si>
  <si>
    <t>Rengifo, J.</t>
  </si>
  <si>
    <t>Grupo Investigación GIECI, Fundación Universitaria Internacional de La Rioja - UNIR, Bogota, Colombia</t>
  </si>
  <si>
    <t>Arias-Flores, H.</t>
  </si>
  <si>
    <t>Maestría en Educación, Universidad Tecnológica Indoamérica, Ambato, Tungurahua, Ecuador</t>
  </si>
  <si>
    <t>Jadán-Guerrero, J.</t>
  </si>
  <si>
    <t>Universidad Tecnológica Indoamérica, Ambato, Tungurahua, Ecuador</t>
  </si>
  <si>
    <t>2-s2.0-85196727218</t>
  </si>
  <si>
    <t>Ariesen, A.-M.D.</t>
  </si>
  <si>
    <t>Financial capability of people living with Parkinson’s disease–A case-control study</t>
  </si>
  <si>
    <t>Tucha, O.</t>
  </si>
  <si>
    <t>Department of Psychiatry and Psychotherapy, Universität Rostock Uniklinikum und Medizinische Fakultät, Rostock, Mecklenburg-Vorpommern, Germany</t>
  </si>
  <si>
    <t>Bangma, D.F.</t>
  </si>
  <si>
    <t>Fuermaier, A.B.M.</t>
  </si>
  <si>
    <t>Institution for Elderly Care and Disabled Care, Utrecht, Netherlands</t>
  </si>
  <si>
    <t>Jansen, J.L.</t>
  </si>
  <si>
    <t>Department of Neurology and Alzheimer Research Center, Universitair Medisch Centrum Groningen, Groningen, Groningen, Netherlands</t>
  </si>
  <si>
    <t>de Deyn, P.P.</t>
  </si>
  <si>
    <t>Laboratory of Neurochemistry and Behavior, Universiteit Antwerpen, Antwerpen, VAN, Belgium</t>
  </si>
  <si>
    <t>Koerts, J.</t>
  </si>
  <si>
    <t>Department of Neurology and Memory Clinic, Algemeen Ziekenhuis Middelheim, Antwerpen, Antwerpen, VAN, Belgium</t>
  </si>
  <si>
    <t>2-s2.0-85196660407</t>
  </si>
  <si>
    <t>Azwar, F.</t>
  </si>
  <si>
    <t>Research Center for Ecology and Ethnobiology, Badan Riset dan Inovasi Nasional, Central Jakarta, Jakarta, Indonesia</t>
  </si>
  <si>
    <t>Understanding Farmers’ Livelihoods in Managing Swamp Buffalo in Adapting to Climate Change in South Sumatra</t>
  </si>
  <si>
    <t>2-s2.0-85196650622</t>
  </si>
  <si>
    <t>Hendra, T.</t>
  </si>
  <si>
    <t>Universitas Islam Negeri Imam Bonjol Padang, Padang, West Sumatra, Indonesia</t>
  </si>
  <si>
    <t>Legal Awareness-Based Religiosity: Unveiling the Segmentation and Motivation of Qurbani Participants in West Sumatra</t>
  </si>
  <si>
    <t>2-s2.0-85196640265</t>
  </si>
  <si>
    <t>Bernedo-Moreira, D.H.</t>
  </si>
  <si>
    <t>Graduate School, Universidad César Vallejo, Trujillo, La Libertad, Peru</t>
  </si>
  <si>
    <t>Financial education from elementary school, a perspective to today</t>
  </si>
  <si>
    <t>Almirón-Cuentas, J.A.</t>
  </si>
  <si>
    <t>Faculty of Engineering and Architecture, Universidad Peruana Unión, Lima, Lima, Peru</t>
  </si>
  <si>
    <t>Espíritu Martínez, A.P.</t>
  </si>
  <si>
    <t>Department of Research, Universidad Nacional Autónoma Altoandina de Tarma (UNAAT), Tarma, Junin, Peru</t>
  </si>
  <si>
    <t>Ochoa Tataje, F.A.</t>
  </si>
  <si>
    <t>Romero-Carazas, R.</t>
  </si>
  <si>
    <t>Department of Research, Universidad Nacional de Moquegua, Moquegua, Moquegua, Peru</t>
  </si>
  <si>
    <t>2-s2.0-85196373203</t>
  </si>
  <si>
    <t>Financial literacy and sociodemographic characteristics of the Mexican Petroleum Company employees</t>
  </si>
  <si>
    <t>Unidad Académica Multidisciplinaria Zona Media, Universidad Autónoma de San Luis Potosí, San Luis Potosí, Mexico</t>
  </si>
  <si>
    <t>2-s2.0-85196295507</t>
  </si>
  <si>
    <t>Akbaş, M.Ç.</t>
  </si>
  <si>
    <t>Vocational School of Health, Antalya Bilim University, Antalya, Antalya, Turkey</t>
  </si>
  <si>
    <t>Financial Literacy as Part of Empowerment Education for Later Life: A Spectrum of Perspectives, Challenges and Implications for Individuals, Educators and Policymakers in the Modern Digital Economy</t>
  </si>
  <si>
    <t>Seedsman, T.</t>
  </si>
  <si>
    <t>Victoria University Melbourne, Institute for Health and Sport, Melbourne, VIC, Australia</t>
  </si>
  <si>
    <t>2-s2.0-85196258064</t>
  </si>
  <si>
    <t>Centre of Management and Humanities, Punjab Engineering College (Deemed to be University), Chandigarh, India</t>
  </si>
  <si>
    <t>Emerging trends in FinTech and financial inclusion: A review and bibliometric analysis</t>
  </si>
  <si>
    <t>2-s2.0-85196215391</t>
  </si>
  <si>
    <t>Kumari, N.</t>
  </si>
  <si>
    <t>Money at my Fingertips: Decoding the Role of Referent Network Size and Financial Knowledge in Reinforcing Continuance Intention of m-Payment Services</t>
  </si>
  <si>
    <t>2-s2.0-85196177842</t>
  </si>
  <si>
    <t>Graduate School of Information Science and Electrical Engineering, Kyushu University, Fukuoka, Fukuoka, Japan</t>
  </si>
  <si>
    <t>Developing a Human-Centered AI Environment to Enhance Financial Literacy of College Students: A Systematic Review</t>
  </si>
  <si>
    <t>Konomi, S.</t>
  </si>
  <si>
    <t>Faculty of Arts and Science, Kyushu University, Fukuoka, Fukuoka, Japan</t>
  </si>
  <si>
    <t>2-s2.0-85196111257</t>
  </si>
  <si>
    <t>Hu, B.</t>
  </si>
  <si>
    <t>THE IMPACT OF RURAL INCLUSIVE FINANCE ON FOOD SECURITY IN CHINA; O IMPACTO DO FINANCIAMENTO RURAL INCLUSIVO NA SEGURANÇA ALIMENTAR NA CHINA</t>
  </si>
  <si>
    <t>Masron, T.A.</t>
  </si>
  <si>
    <t>2-s2.0-85196108485</t>
  </si>
  <si>
    <t>A DUAL APPROACH TO FINANCIAL PERSONALITY IN CHILDHOOD</t>
  </si>
  <si>
    <t>Kodolanyi Janos University, Hungary</t>
  </si>
  <si>
    <t>2-s2.0-85196048024</t>
  </si>
  <si>
    <t>Chaudhry, N.</t>
  </si>
  <si>
    <t>COMSATS Institute of Information Technology Lahore, Lahore, Punjab, Pakistan</t>
  </si>
  <si>
    <t>Financial literacy, personality traits and financial wellbeing: A preliminary evidence</t>
  </si>
  <si>
    <t>Akhter, W.</t>
  </si>
  <si>
    <t>Center of Islamic Finance, COMSATS University Islamabad, Islamabad, Pakistan</t>
  </si>
  <si>
    <t>Roubaud, D.</t>
  </si>
  <si>
    <t>Montpellier Business School, Montpellier, Occitanie, France</t>
  </si>
  <si>
    <t>2-s2.0-85196020336</t>
  </si>
  <si>
    <t>School of Business, Universiti Kuala Lumpur, Kuala Lumpur, Malaysia</t>
  </si>
  <si>
    <t>Big Data, Artificial Intelligence, and Financial Literacy: Exploring their Combined Influence on Investment Behavior among Chinese Household</t>
  </si>
  <si>
    <t>Sidik, M.H.J.</t>
  </si>
  <si>
    <t>Faculty of Investment and Insurance, Hangzhou, China</t>
  </si>
  <si>
    <t>2-s2.0-85195998911</t>
  </si>
  <si>
    <t>van Thiel, D.</t>
  </si>
  <si>
    <t>Tilburg School of Social and Behavioral Sciences, Tilburg, Noord-Brabant, Netherlands</t>
  </si>
  <si>
    <t>Responsible access to credit for sole-traders and micro-organizations under unstable market conditions with psychometrics</t>
  </si>
  <si>
    <t>Elliott, K.</t>
  </si>
  <si>
    <t>Department of Finance, University of Birmingham, Birmingham, West Midlands, United Kingdom</t>
  </si>
  <si>
    <t>Goedee, J.</t>
  </si>
  <si>
    <t>Department of Organizational Studies, Tilburg University, Tilburg, Noord-Brabant, Netherlands</t>
  </si>
  <si>
    <t>Leenders, R.</t>
  </si>
  <si>
    <t>2-s2.0-85195961550</t>
  </si>
  <si>
    <t>Suparlan, Z.</t>
  </si>
  <si>
    <t>Business Sustainability Model of MSMEs in the Fisheries Sector in Central Java Province</t>
  </si>
  <si>
    <t>2-s2.0-85195920978</t>
  </si>
  <si>
    <t>Alshameri, Y.</t>
  </si>
  <si>
    <t>Business Department, University College of Bahrain, Janabiyah, Bahrain</t>
  </si>
  <si>
    <t>The Effect of Using Social Media on Financial Literacy: A Focus on the Kingdom of Bahrain</t>
  </si>
  <si>
    <t>Sanad, Z.</t>
  </si>
  <si>
    <t>Accounting, Ahlia University, Manama, Bahrain</t>
  </si>
  <si>
    <t>2-s2.0-85195901653</t>
  </si>
  <si>
    <t>Almas, A.</t>
  </si>
  <si>
    <t>Understanding the Factors that Influence the Intention of Kuwaiti Entrepreneurs to use Technology Using the UTAUT Model</t>
  </si>
  <si>
    <t>College of Business and Economics, American University of Kuwait, Kuwait City, Kuwait</t>
  </si>
  <si>
    <t>Nafea, R.</t>
  </si>
  <si>
    <t>College of Administrative and Financial Services, University of Technology Bahrain, Salmabad, Bahrain</t>
  </si>
  <si>
    <t>2-s2.0-85195762467</t>
  </si>
  <si>
    <t>Gonzalez, C.</t>
  </si>
  <si>
    <t>Northwestern University Feinberg School of Medicine, Chicago, IL, United States</t>
  </si>
  <si>
    <t>Case Study: Developing a Proactive Financial Wellness Plan for Prospective and Current Graduate Students</t>
  </si>
  <si>
    <t>Sersland, M.</t>
  </si>
  <si>
    <t>Graduate School, Northwestern University, Evanston, IL, United States</t>
  </si>
  <si>
    <t>Su, D.W.</t>
  </si>
  <si>
    <t>Medill School of Journalism, Northwestern University, Evanston, IL, United States</t>
  </si>
  <si>
    <t>2-s2.0-85195684837</t>
  </si>
  <si>
    <t>Suryavanshi, U.</t>
  </si>
  <si>
    <t>Mapping the evolution of financial inclusion: a retrospective overview using bibliometric analysis</t>
  </si>
  <si>
    <t>Chaudhry, R.</t>
  </si>
  <si>
    <t>2-s2.0-85195671684</t>
  </si>
  <si>
    <t>Rinaldi, E.</t>
  </si>
  <si>
    <t>Università degli Studi di Milano-Bicocca, Milan, MI, Italy</t>
  </si>
  <si>
    <t>Financial literacy of undergraduates students: Promoting financial education to reduce the gender gap; LA FINANCIAL LITERACY DEGLI STUDENTI UNIVERSITARI: PROMUOVERE L'EDUCAZIONE FINANZIARIA PER RIDURRE IL GENDER GAP</t>
  </si>
  <si>
    <t>Università Cattolica del Sacro Cuore, Milan, MI, Italy</t>
  </si>
  <si>
    <t>2-s2.0-85195660105</t>
  </si>
  <si>
    <t>Soekarni, M.</t>
  </si>
  <si>
    <t>Strengthening financial literacy of smallholder farmers through agricultural fintech peer-to-peer lending: evidence and practical implications</t>
  </si>
  <si>
    <t>Ltd., Jakarta, Indonesia</t>
  </si>
  <si>
    <t>2-s2.0-85195597549</t>
  </si>
  <si>
    <t>Siswanti, I.</t>
  </si>
  <si>
    <t>Exploring Financial Behaviours in Islamic Banking: The Role of Literacy and Self-Efficacy Among Jakarta's Bank Customers</t>
  </si>
  <si>
    <t>Prowanta, E.</t>
  </si>
  <si>
    <t>Perbanas Institute, Jakarta, Jakarta, Indonesia</t>
  </si>
  <si>
    <t>2-s2.0-85195396417</t>
  </si>
  <si>
    <t>Department of Commerce, University of Balochistan, Quetta, Balochistan, Pakistan</t>
  </si>
  <si>
    <t>Sustainability in Retail Investment Behaviors: A Post-COVID-19 Exploration in Emerging Economy—The Mediating Role of Financial Literacy</t>
  </si>
  <si>
    <t>Shafiq, M.</t>
  </si>
  <si>
    <t>Sair, S.A.</t>
  </si>
  <si>
    <t>Department of Commerce, Thal University Bhakkar, Bhakkar, Punjab, Pakistan</t>
  </si>
  <si>
    <t>Sohail, A.</t>
  </si>
  <si>
    <t>Institute of Banking and Finance, Bahauddin Zakariya University, Multan, Punjab, Pakistan</t>
  </si>
  <si>
    <t>2-s2.0-85195396092</t>
  </si>
  <si>
    <t>School of Economics and Business, Univerzitet u Sarajevu, Sarajevo, Bosnia and Herzegovina</t>
  </si>
  <si>
    <t>Measuring digital financial literacy</t>
  </si>
  <si>
    <t>2-s2.0-85195236417</t>
  </si>
  <si>
    <t>Ahmed, T.</t>
  </si>
  <si>
    <t>Department of Cse, Notre Dame University Bangladesh, Dhaka, Bangladesh</t>
  </si>
  <si>
    <t>Profiling Financial Health: Predictive Modeling of Personal Finance Behavior in the Context of Bangladesh</t>
  </si>
  <si>
    <t>2-s2.0-85195179275</t>
  </si>
  <si>
    <t>Riemer, V.</t>
  </si>
  <si>
    <t>Department of Learning and Instruction, Universität Ulm, Ulm, Baden-Wurttemberg, Germany</t>
  </si>
  <si>
    <t>Time-dependent relations between emotion regulation, frustration, and metacognitive strategy use in technology-mediated learning</t>
  </si>
  <si>
    <t>2-s2.0-85195171155</t>
  </si>
  <si>
    <t>Ouyang, K.</t>
  </si>
  <si>
    <t>School of Computer Science, Peking University, Beijing, China</t>
  </si>
  <si>
    <t>Modal-adaptive Knowledge-enhanced Graph-based Financial Prediction from Monetary Policy Conference Calls with LLM</t>
  </si>
  <si>
    <t>Mizuho Securities Co., Ltd., Mizuho, Japan</t>
  </si>
  <si>
    <t>2-s2.0-85195107388</t>
  </si>
  <si>
    <t>Ojo, T.A.</t>
  </si>
  <si>
    <t>Department of Politics and International Relations, University of Johannesburg, Johannesburg, Gauteng, South Africa</t>
  </si>
  <si>
    <t>Gendered Finance: Inclusion and Transformation</t>
  </si>
  <si>
    <t>2-s2.0-85195040647</t>
  </si>
  <si>
    <t>Nor Hasnul, S.R.B.H.</t>
  </si>
  <si>
    <t>The Influence of Financial Literacy, Environmental Literacy, and Environmental Concern on Green Preferences Among Young Adults in Brunei Darussalam</t>
  </si>
  <si>
    <t>2-s2.0-85195021232</t>
  </si>
  <si>
    <t>Factors affecting access to finance for small and medium-sized agricultural enterprises in Vietnam</t>
  </si>
  <si>
    <t>2-s2.0-85194949690</t>
  </si>
  <si>
    <t>Laurea-ammattikorkeakoulu, Vantaa, Uusimaa, Finland</t>
  </si>
  <si>
    <t>Am I Entitled to Help? Building Confidence Through Financial Inclusion</t>
  </si>
  <si>
    <t>2-s2.0-85194948976</t>
  </si>
  <si>
    <t>Radynskyy, S.</t>
  </si>
  <si>
    <t>Department of Economics and Finance, Ternopil Ivan Puluj National Technical University, Ternopil, Ternopil Oblast, Ukraine</t>
  </si>
  <si>
    <t>IMPROVING THE FINANCING MECHANISM FOR THE DEVELOPMENT OF LOCAL COMMUNITIES BASED ON THE USE OF DIGITAL TECHNOLOGIES</t>
  </si>
  <si>
    <t>Ratynskyi, V.</t>
  </si>
  <si>
    <t>Diachenko, N.</t>
  </si>
  <si>
    <t>Diachenko, V.</t>
  </si>
  <si>
    <t>Department of Cybersecurity, National University "Odesa Law Academy", Odesa, Odeska Oblast, Ukraine</t>
  </si>
  <si>
    <t>Krupka, A.</t>
  </si>
  <si>
    <t>Department of Finance, West Ukrainian National University, Ternopil, Ternopil Oblast, Ukraine</t>
  </si>
  <si>
    <t>Lobodina, Z.</t>
  </si>
  <si>
    <t>Pohrishchuk, H.</t>
  </si>
  <si>
    <t>Dobizha, N.</t>
  </si>
  <si>
    <t>Department of Mathematical Methods of System Analysis, National Technical University of Ukraine “Igor Sikorsky Kyiv Polytechnic Institute”, Kyiv, Ukraine</t>
  </si>
  <si>
    <t>2-s2.0-85194911970</t>
  </si>
  <si>
    <t>Motilal Nehru National Institute of Technology Allahabad, Prayagraj, UP, India</t>
  </si>
  <si>
    <t>Time Orientation and Mental Accounting: Examining Indirect Effects of Financial Literacy and Impulsivity</t>
  </si>
  <si>
    <t>2-s2.0-85194842278</t>
  </si>
  <si>
    <t>Agosto, A.</t>
  </si>
  <si>
    <t>Statistical learning models to measure the impact of COVID-19 on financial fragility</t>
  </si>
  <si>
    <t>2-s2.0-85194757503</t>
  </si>
  <si>
    <t>Sharma, P.C.</t>
  </si>
  <si>
    <t>Impact of Emotional Intelligence on Investment Decision</t>
  </si>
  <si>
    <t>2-s2.0-85194588576</t>
  </si>
  <si>
    <t>Indapurkar, K.</t>
  </si>
  <si>
    <t>Exploring Financial Well-being’s Impact on Retirement Planning: The Mediating Role of Financial Attitude</t>
  </si>
  <si>
    <t>Tiwari, C.K.</t>
  </si>
  <si>
    <t>College of Economics and Business Administration, University of Technology and Applied Sciences Muscat, Muscat, Muscat, Oman</t>
  </si>
  <si>
    <t>Mavuri, S.</t>
  </si>
  <si>
    <t>Skyline University Nigeria, Kano, Kano, Nigeria</t>
  </si>
  <si>
    <t>2-s2.0-85194565359</t>
  </si>
  <si>
    <t>Kong, H.S.</t>
  </si>
  <si>
    <t>Centre for BIM Research, Tunku Abdul Rahman University of Management and Technology, Kuala Lumpur, Malaysia</t>
  </si>
  <si>
    <t>PROSPECTS AND CHALLENGES OF DIGITAL TRANSFORMATION IN THE MALAYSIAN CONSTRUCTION INDUSTRY</t>
  </si>
  <si>
    <t>Jie, C.W.</t>
  </si>
  <si>
    <t>Department of Quantity Surveying, Tunku Abdul Rahman University of Management and Technology, Kuala Lumpur, Malaysia</t>
  </si>
  <si>
    <t>2-s2.0-85194554097</t>
  </si>
  <si>
    <t>Suman, D.</t>
  </si>
  <si>
    <t>Department of Mechanical Engineering, National Institute of Technology Patna, Patna, BR, India</t>
  </si>
  <si>
    <t>Analysis of barriers to the implementation of circular economy in an Indian electric vehicle batteries manufacturer</t>
  </si>
  <si>
    <t>2-s2.0-85194554077</t>
  </si>
  <si>
    <t>Arif, I.</t>
  </si>
  <si>
    <t>Department of Business Administration, Iqra University, Karachi, Pakistan</t>
  </si>
  <si>
    <t>DOES TIME MATTER? IMPACT OF FINANCIAL DECISIONMAKING ABILITIES ON FINANCIAL CHOICES MEDIATED BY TIME PERSPECTIVE; ДА ЛИ ЈЕ ВРЕМЕ ВАЖНО? УТИЦАЈ СПОСОБНОСТИ ФИНАНСИЈСКОГ ОДЛУЧИВАЊА НА ФИНАНСИЈСКЕ ИЗБОРЕ ПОСРЕДОВАНЕ ВРЕМЕНСКИМ ПЕРСПЕКТИВОМ</t>
  </si>
  <si>
    <t>2-s2.0-85194546603</t>
  </si>
  <si>
    <t>Shaban, S.A.</t>
  </si>
  <si>
    <t>University College of Applied Sciences, Gaza, Palestine</t>
  </si>
  <si>
    <t>Causes of Delay in Construction Industry: Perception of Consultants in Palestine</t>
  </si>
  <si>
    <t>2-s2.0-85194360784</t>
  </si>
  <si>
    <t>Nazneen, A.</t>
  </si>
  <si>
    <t>Exploring the interplay of financial literacy and financial well-being: Insights and strategies for augmenting overall financial satisfaction</t>
  </si>
  <si>
    <t>2-s2.0-85194281627</t>
  </si>
  <si>
    <t>Prieto, C.A.G.</t>
  </si>
  <si>
    <t>Departamento de Ciencias Administrativas, Universidad de Antioquia, Medellin, Antioquia, Colombia</t>
  </si>
  <si>
    <t>Financial education as a mediator between financial planning and financial performance in microentrepreneurs of the solidarity sector; LA EDUCACIÓN FINANCIERA COMO MEDIADORA ENTRE LA PLANEACIÓN FINANCIERA Y EL DESEMPEÑO FINANCIERO EN MICROEMPRENDEDORES DEL SECTOR SOLIDARIO</t>
  </si>
  <si>
    <t>2-s2.0-85194225586</t>
  </si>
  <si>
    <t>Integrating financial literacy, regulatory technology, and decentralized finance: A new paradigm in Fintech evolution</t>
  </si>
  <si>
    <t>2-s2.0-85194109017</t>
  </si>
  <si>
    <t>Bhatia, A.</t>
  </si>
  <si>
    <t>Role of Financial Literacy and Trust in Perceived Usefulness of Robo Advisory Services</t>
  </si>
  <si>
    <t>Chandani, A.</t>
  </si>
  <si>
    <t>Divekar, R.</t>
  </si>
  <si>
    <t>RV University, Bengaluru, KA, India</t>
  </si>
  <si>
    <t>Symbiosis College of Distance Learning, Pune, India</t>
  </si>
  <si>
    <t>2-s2.0-85194087316</t>
  </si>
  <si>
    <t>Umboh, E.J.</t>
  </si>
  <si>
    <t>Behavioral Financing and the Adoption of Cryptocurrency in Indonesia</t>
  </si>
  <si>
    <t>2-s2.0-85194037410</t>
  </si>
  <si>
    <t>Prather, H.</t>
  </si>
  <si>
    <t>New Mexico State University, Las Cruces, NM, United States</t>
  </si>
  <si>
    <t>Using Excel to Teach Agri-Business and Financial Literacy Concepts to 4-H Youth</t>
  </si>
  <si>
    <t>2-s2.0-85194027710</t>
  </si>
  <si>
    <t>Boyarinov, V.</t>
  </si>
  <si>
    <t>The Diocese of Smolensk in 12th — 14th Centuries: Sources of the Income of the Diocese; Смоленская епископия XII—XIV вв.: источники содержания кафедры</t>
  </si>
  <si>
    <t>2-s2.0-85193976503</t>
  </si>
  <si>
    <t>Hindi al-Ali, A.H.</t>
  </si>
  <si>
    <t>Incorporating Financial Knowledge with ChatGPT to Make Informed Investment Decisions</t>
  </si>
  <si>
    <t>2-s2.0-85193847921</t>
  </si>
  <si>
    <t>Mireku, K.</t>
  </si>
  <si>
    <t>Department of Accounting and Finance, Kwame Nkrumah University of Science &amp; Technology, Kumasi, Ghana</t>
  </si>
  <si>
    <t>Determinants of financial literacy among university students: Insight into background and exposure characteristics</t>
  </si>
  <si>
    <t>2-s2.0-85193737004</t>
  </si>
  <si>
    <t>Jaafar, H.</t>
  </si>
  <si>
    <t>Faculty of Management and Economics, Universiti Pendidikan Sultan Idris, Tanjong Malim, Perak, Malaysia</t>
  </si>
  <si>
    <t>A Study of Retirement Preparedness among Malaysian Female Millennials</t>
  </si>
  <si>
    <t>2-s2.0-85193542959</t>
  </si>
  <si>
    <t>Mohsin, S.F.</t>
  </si>
  <si>
    <t>Department of Computer Science, Mohammad Ali Jinnah University, Karachi, Sindh, Pakistan</t>
  </si>
  <si>
    <t>An automated information extraction system from the knowledge graph based annual financial reports</t>
  </si>
  <si>
    <t>Jami, S.I.</t>
  </si>
  <si>
    <t>Faculty of Computer and Information Systems, Islamic University of Madinah, Medina, Al Madinah al Munawwarah, Saudi Arabia</t>
  </si>
  <si>
    <t>2-s2.0-85193541195</t>
  </si>
  <si>
    <t>EXAMINING THE RELATIONSHIP BETWEEN FINANCIAL KNOWLEDGE, RISK TOLERANCE, AND PAST BEHAVIOURAL BIAS ON INVESTORS ACTUAL INVESTMENT BEHAVIOR; ANALISANDO A RELAÇÃO ENTRE CONHECIMENTO FINANCEIRO, TOLERÂNCIA A RISCOS E PRECONCEITOS COMPORTAMENTAIS ANTERIORES SOBRE OS INVESTIDORES COMPORTAMENTO REAL DE INVESTIMENTO; EXAMINAR LA RELACIÓN ENTRE EL CONOCIMIENTO FINANCIERO, LA TOLERANCIA AL RIESGO Y EL SESGO CONDUCTUAL PASADO SOBRE EL COMPORTAMIENTO REAL DE INVERSIÓN DE LOS INVERSORES</t>
  </si>
  <si>
    <t>2-s2.0-85193451372</t>
  </si>
  <si>
    <t>Castro-Valencia, A.-M.</t>
  </si>
  <si>
    <t>DETERMINANTS OF FINANCIAL LITERACY; DETERMINANTES DA LITERACIA FINANCEIRA</t>
  </si>
  <si>
    <t>Pérez, C.O.M.</t>
  </si>
  <si>
    <t>Universidad de Guadalajara, Guadalajara, JAL, Mexico</t>
  </si>
  <si>
    <t>2-s2.0-85193444249</t>
  </si>
  <si>
    <t>Ahdanisa, S.</t>
  </si>
  <si>
    <t>UNLOCKING BUSINESS SUCCESS: THE ROLE OF FINANCIAL LITERACY, INNOVATION CAPABILITY, AND GOVERNMENT SUPPORT; DESBLOQUEAR O SUCESSO DOS NEGÓCIOS: O PAPEL DA ALFABETIZAÇÃO FINANCEIRA, DA CAPACIDADE DE INOVAÇÃO E DO APOIO GOVERNAMENTAL; DESBLOQUEAR EL ÉXITO EMPRESARIAL: EL PAPEL DE LA ALFABETIZACIÓN FINANCIERA, LA CAPACIDAD DE INNOVACIÓN Y EL APOYO DEL GOBIERNO</t>
  </si>
  <si>
    <t>2-s2.0-85193440118</t>
  </si>
  <si>
    <t>Orbaningsih, D.</t>
  </si>
  <si>
    <t>Universitas Gajayana Malang, Malang, Indonesia</t>
  </si>
  <si>
    <t>THE INFLUENCE OF ORGANIZATIONAL CLIMATE AND MARKET ORIENTATION ON BUSINESS PERFORMANCE WITH FINANCIAL LITERACY AND CSR AS MEDIATION IN MSMES IN MALANG CITY; A INFLUÊNCIA DO CLIMA ORGANIZACIONAL E DA ORIENTAÇÃO DE MERCADO NO DESEMPENHO DOS NEGÓCIOS COM ALFABETIZAÇÃO FINANCEIRA E RSE COMO MEDIAÇÃO EM MSMES NA CIDADE DE MALANG; LA INFLUENCIA DEL CLIMA ORGANIZACIONAL Y LA ORIENTACIÓN DE MERCADO EN EL DESEMPEÑO EMPRESARIAL CON LA ALFABETIZACIÓN FINANCIERA Y LA RSE COMO MEDIACIÓN EN LAS MIPYMES DE LA CIUDAD DE MALANG</t>
  </si>
  <si>
    <t>2-s2.0-85193438478</t>
  </si>
  <si>
    <t>Mothey, A.</t>
  </si>
  <si>
    <t>Sikkim Manipal University, Gangtok, SK, India</t>
  </si>
  <si>
    <t>FINANCIAL LITERACY AND DIGITAL BANKING SERVICES IN SIKKIM; ALFABETIZACIÓN FINANCIERA Y SERVICIOS BANCARIOS DIGITALES EN SIKKIM; LITERACIA FINANCEIRA E SERVIÇOS BANCÁRIOS DIGITAIS EM SIKKIM</t>
  </si>
  <si>
    <t>2-s2.0-85193340153</t>
  </si>
  <si>
    <t>Mani, A.</t>
  </si>
  <si>
    <t>Department of Economics, Barleti University, Tirana, Albania</t>
  </si>
  <si>
    <t>The Impact of Economic and Policy Reforms of the European Union in a Geopolitical Crisis of the Neighboring Countries: the Case of Albania. Economic and Policy Reforms of the European Union in Albania</t>
  </si>
  <si>
    <t>2-s2.0-85193339758</t>
  </si>
  <si>
    <t>Phukan, P.K.</t>
  </si>
  <si>
    <t>The Intersection of Fintech and Sustainability: A Catalyst for Positive Change</t>
  </si>
  <si>
    <t>Kumar, P.P.</t>
  </si>
  <si>
    <t>2-s2.0-85193335873</t>
  </si>
  <si>
    <t>Mustafa, F.</t>
  </si>
  <si>
    <t>Al Fayha College of Business, Saudi Arabia</t>
  </si>
  <si>
    <t>Ethical and Sustainability Considerations for Fintech</t>
  </si>
  <si>
    <t>Pise, A.A.</t>
  </si>
  <si>
    <t>University of the Witwatersrand, Johannesburg, Johannesburg, Gauteng, South Africa</t>
  </si>
  <si>
    <t>2-s2.0-85193312461</t>
  </si>
  <si>
    <t>Lima, M.L.B.</t>
  </si>
  <si>
    <t>Assessoria Comunicação. Marketing, Sao Paulo, Brazil</t>
  </si>
  <si>
    <t>IMPLEMENTATION OF PARTNERSHIPS BETWEEN COMPANIES AND CIVIL SOCIETY ORGANIZATIONS TO PROMOTE FINANCIAL EDUCATION IN THE CONTEXT OF INTERSECTORAL ESG STRATEGIES; IMPLEMENTAÇÃO DE PARCERIAS ENTRE EMPRESAS E ORGANIZAÇÕES DA SOCIEDADE CIVIL PARA PROMOVER A EDUCAÇÃO FINANCEIRA NO CONTEXTO DE ESTRATÉGIAS ESG INTERSETORIAIS</t>
  </si>
  <si>
    <t>Cecchini, V.K.</t>
  </si>
  <si>
    <t>Pontifícia Universidade Católica de São Paulo, Sao Paulo, SP, Brazil</t>
  </si>
  <si>
    <t>2-s2.0-85193214719</t>
  </si>
  <si>
    <t>Olano, M.D.</t>
  </si>
  <si>
    <t>THE NEED FOR INNOVATION IN FINANCIAL EDUCATION: A STUDY OF HOUSEHOLD INDEBTEDNESS IN PERU</t>
  </si>
  <si>
    <t>Villafuerte de la Cruz, A.S.V.</t>
  </si>
  <si>
    <t>Universidad Nacional Intercultural Fabiola Salazar Leguía de Bagua, Bagua, Amazonas, Peru</t>
  </si>
  <si>
    <t>Puican Rodriguez, V.H.P.</t>
  </si>
  <si>
    <t>Universidad Nacional Toribio Rodríguez de Mendoza de Amazonas, Chachapoyas, Amazonas, Peru</t>
  </si>
  <si>
    <t>2-s2.0-85193201356</t>
  </si>
  <si>
    <t>Ashoer, M.</t>
  </si>
  <si>
    <t>Department of Management, Universitas Muslim Indonesia, Makassar, Indonesia</t>
  </si>
  <si>
    <t>Mobile fintech, digital financial inclusion, and gender gap at the bottom of the pyramid: An extension of mobile technology acceptance model</t>
  </si>
  <si>
    <t>Jebarajakirthy, C.</t>
  </si>
  <si>
    <t>Department of Marketing, Griffith Business School, Brisbane, QLD, Australia</t>
  </si>
  <si>
    <t>Lim, X.-J.</t>
  </si>
  <si>
    <t>2-s2.0-85192827450</t>
  </si>
  <si>
    <t>Puli, L.</t>
  </si>
  <si>
    <t>Ageing and Independent Living Research Centre, Monash University, Melbourne, VIC, Australia</t>
  </si>
  <si>
    <t>Financial inclusion for people with disability: a scoping review</t>
  </si>
  <si>
    <t>Layton, N.</t>
  </si>
  <si>
    <t>University of Stellenbosch Business School, Cape Town, Western Cape, South Africa</t>
  </si>
  <si>
    <t>Bell, D.</t>
  </si>
  <si>
    <t>Department of Computer Science, University College London, London, United Kingdom</t>
  </si>
  <si>
    <t>Shahriar, A.Z.</t>
  </si>
  <si>
    <t>2-s2.0-85192644481</t>
  </si>
  <si>
    <t>Quibra, R.K.</t>
  </si>
  <si>
    <t>Bukidnon State University, Malaybalay, Bukidnon, Philippines</t>
  </si>
  <si>
    <t>FINANCIAL KNOWLEDGE, BEHAVIOR, AND ATTITUDE ON THE FINANCIAL WELL-BEING OF THE SUSTAINABLE LIVELIHOOD PROGRAM ASSOCIATIONS; CONHECIMENTO, COMPORTAMENTO E ATITUDE FINANCEIROS SOBRE O BEM-ESTAR FINANCEIRO DAS ASSOCIAÇÕES DO PROGRAMA DE SUBSISTÊNCIA SUSTENTÁVEL; CONOCIMIENTOS FINANCIEROS, COMPORTAMIENTO Y ACTITUD SOBRE EL BIENESTAR FINANCIERO DE LAS ASOCIACIONES DEL PROGRAMA DE MEDIOS DE VIDA SOSTENIBLES</t>
  </si>
  <si>
    <t>2-s2.0-85192563672</t>
  </si>
  <si>
    <t>Abdul Jalil, N.</t>
  </si>
  <si>
    <t>What financial topics do people search for? An analysis of search queries using text mining</t>
  </si>
  <si>
    <t>2-s2.0-85192522532</t>
  </si>
  <si>
    <t>Centre for Climate Risk and Resilience, University of Technology Sydney, Sydney, NSW, Australia</t>
  </si>
  <si>
    <t>The welfare impact of financial inclusion: a research agenda</t>
  </si>
  <si>
    <t>Agyekum, F.</t>
  </si>
  <si>
    <t>250</t>
  </si>
  <si>
    <t>The University of Waikato, Hamilton, WKO, New Zealand</t>
  </si>
  <si>
    <t>Toi Ohomai Institute of Technology, Rotorua, New Zealand</t>
  </si>
  <si>
    <t>2-s2.0-85192514963</t>
  </si>
  <si>
    <t>Agustin, A.M.</t>
  </si>
  <si>
    <t>Health Sciences Program, Ateneo de Manila University, Quezon City, Philippines</t>
  </si>
  <si>
    <t>Examining the Social Determinants of Seeking Help for Postpartum Mental Health</t>
  </si>
  <si>
    <t>2-s2.0-85192455819</t>
  </si>
  <si>
    <t>Mapping the landscape: A bibliometric analysis of determinants influencing financial literacy among women</t>
  </si>
  <si>
    <t>2-s2.0-85192380504</t>
  </si>
  <si>
    <t>Putri, A.I.</t>
  </si>
  <si>
    <t>Fakultas Ekonomi dan Bisnis, Universitas Indonesia, Depok, West Java, Indonesia</t>
  </si>
  <si>
    <t>Does Financial Literacy Affect the Millennial’s Investment Preferences?</t>
  </si>
  <si>
    <t>2-s2.0-85192377147</t>
  </si>
  <si>
    <t>Abd Rashid, I.M.A.</t>
  </si>
  <si>
    <t>Financial Attitude Towards Entrepreneur Intention Among Youth in Agriculture Sector</t>
  </si>
  <si>
    <t>Faculty of Plantation and Agrotechnology, Universiti Teknologi MARA, Shah Alam, Selangor, Malaysia</t>
  </si>
  <si>
    <t>Razak, N.A.</t>
  </si>
  <si>
    <t>Zaini, M.R.</t>
  </si>
  <si>
    <t>2-s2.0-85192351290</t>
  </si>
  <si>
    <t>Samuel, S.</t>
  </si>
  <si>
    <t>Significance of Financial Attitude, Financial Education on Financial Well-Being</t>
  </si>
  <si>
    <t>2-s2.0-85192320790</t>
  </si>
  <si>
    <t>Mohd Yusoff, S.S.M.</t>
  </si>
  <si>
    <t>Sustainability in Empowering Mumpreneurs through Islamic Social Finance</t>
  </si>
  <si>
    <t>Kassim, S.</t>
  </si>
  <si>
    <t>Research Methodology and Qualitative Research Method, Islamic Finance, Malaysia</t>
  </si>
  <si>
    <t>2-s2.0-85192308564</t>
  </si>
  <si>
    <t>Department of Management Studies, VIT-AP University, Amaravati, AP, India</t>
  </si>
  <si>
    <t>Importance of Financial Literacy Education and Financial Behavior for Developing Nations in the World</t>
  </si>
  <si>
    <t>Department of Management Studies, Vellore Institute of Technology, Vellore, TN, India</t>
  </si>
  <si>
    <t>2-s2.0-85192206801</t>
  </si>
  <si>
    <t>Nguyen, T.A.N.</t>
  </si>
  <si>
    <t>Faculty of Finance and Banking, Đại học Mở Thành phố Hồ Chí Minh, Ho Chi Minh City, Viet Nam</t>
  </si>
  <si>
    <t>The Determinants of Financial Literacy in the Southeast of Vietnam</t>
  </si>
  <si>
    <t>Nguyen, K.M.</t>
  </si>
  <si>
    <t>Graduate School, Đại học Mở Thành phố Hồ Chí Minh, Ho Chi Minh City, Viet Nam</t>
  </si>
  <si>
    <t>Van Diep, D.</t>
  </si>
  <si>
    <t>Faculty of Economics, Kasetsart University, Bangkok, Thailand</t>
  </si>
  <si>
    <t>2-s2.0-85192158844</t>
  </si>
  <si>
    <t>Zhllima, E.</t>
  </si>
  <si>
    <t>Factors associated with smallholder farmers’ financial illiteracy in the context of an emerging economy</t>
  </si>
  <si>
    <t>2-s2.0-85192150246</t>
  </si>
  <si>
    <t>FINANCIAL SATISFACTION OF INDIVIDUALS AND ITS DETERMINANTS DURING THE COVID-19 PANDEMIC USING PATH ANALYSIS</t>
  </si>
  <si>
    <t>2-s2.0-85192139981</t>
  </si>
  <si>
    <t>Musyaffi, A.M.</t>
  </si>
  <si>
    <t>Can Financial Advantages and Digital Payments Adoption Provide Effective Solutions to Improve SMEs' Performance?</t>
  </si>
  <si>
    <t>Baxtishodovich, B.S.</t>
  </si>
  <si>
    <t>Johari, R.J.</t>
  </si>
  <si>
    <t>Wolor, C.W.</t>
  </si>
  <si>
    <t>Universitas Islam Syekh-Yusuf, Banten, Indonesia</t>
  </si>
  <si>
    <t>Afriadi, B.</t>
  </si>
  <si>
    <t>Universitas Swadaya Gunung Jati, Cirebon, West Java, Indonesia</t>
  </si>
  <si>
    <t>2-s2.0-85192113337</t>
  </si>
  <si>
    <t>Costing of a Combination Intervention (Kyaterekera) Addressing Sexual Risk-Taking Behaviors among Vulnerable Women in Southern Uganda</t>
  </si>
  <si>
    <t>Kim, S.</t>
  </si>
  <si>
    <t>Nabayinda, J.</t>
  </si>
  <si>
    <t>2-s2.0-85191970053</t>
  </si>
  <si>
    <t>Amin, A.</t>
  </si>
  <si>
    <t>CEO attributes and borrowing costs: exploring the moderating role of financial literacy</t>
  </si>
  <si>
    <t>Teesside University, Middlesbrough, North Yorkshire, United Kingdom</t>
  </si>
  <si>
    <t>Rehman, R.</t>
  </si>
  <si>
    <t>2-s2.0-85191813357</t>
  </si>
  <si>
    <t>Sánchez, M.S.</t>
  </si>
  <si>
    <t>Universidad Nacional de San Martín, San Martin, Provincia de Buenos Aires, Argentina</t>
  </si>
  <si>
    <t>When Investments Become Popular. Digital Finance and Amateur Investors in Argentina; Cuando las inversiones se popularizan. Finanzas digitales e inversores amateurs en Argentina</t>
  </si>
  <si>
    <t>2-s2.0-85191807146</t>
  </si>
  <si>
    <t>Disentangling the “crypto fever”: An exploratory study of the psychological characteristics of cryptocurrency owners</t>
  </si>
  <si>
    <t>2-s2.0-85191751648</t>
  </si>
  <si>
    <t>Karim, O.</t>
  </si>
  <si>
    <t>IPAG Business School, Paris, Ile-de-France, France</t>
  </si>
  <si>
    <t>Female Financial Inclusion and Sustainable Development in MENA Countries</t>
  </si>
  <si>
    <t>Mgadmi, M.</t>
  </si>
  <si>
    <t>Department of Quantitative Methods, Faculté des Sciences Economiques et de Gestion de Mahdia, Mahdia, Monastir, Tunisia</t>
  </si>
  <si>
    <t>Moussa, M.</t>
  </si>
  <si>
    <t>SEPAL Lab, Higher Institute of Management of Tunis, Tunis, Tunisia</t>
  </si>
  <si>
    <t>2-s2.0-85191640529</t>
  </si>
  <si>
    <t>Loxley, W.</t>
  </si>
  <si>
    <t>International Association for the Evaluation of Academic Achievement (IEA), Netherlands</t>
  </si>
  <si>
    <t>INTRODUCTION TO THE ECONOMIC SECTOR</t>
  </si>
  <si>
    <t>Nanwani, S.</t>
  </si>
  <si>
    <t>School of Government and International Affairs, Durham University, Durham, County Durham, United Kingdom</t>
  </si>
  <si>
    <t>2-s2.0-85191618114</t>
  </si>
  <si>
    <t>Aren, M.-L.F.</t>
  </si>
  <si>
    <t>FINANCIAL LITERACY: Its relevance in the education curriculum</t>
  </si>
  <si>
    <t>2-s2.0-85191492417</t>
  </si>
  <si>
    <t>Harmonization of Islamic Financial Literacy in Understanding the Islamic Banking Services: The Case in Malaysia</t>
  </si>
  <si>
    <t>2-s2.0-85191474455</t>
  </si>
  <si>
    <t>Nur, T.</t>
  </si>
  <si>
    <t>Generation Z's Adoption of E-Wallet: Understanding factors and Implication for Consumptive Behavior</t>
  </si>
  <si>
    <t>2-s2.0-85191164395</t>
  </si>
  <si>
    <t>Katini, K.</t>
  </si>
  <si>
    <t>Mainstreaming Northeast Tribal Women in India through Financial Education: A Systematic Review</t>
  </si>
  <si>
    <t>Hriizhiinio, K.</t>
  </si>
  <si>
    <t>School of Economics, University of Hyderabad, Hyderabad, TS, India</t>
  </si>
  <si>
    <t>Amalanathan, S.</t>
  </si>
  <si>
    <t>Business and Management School (BBA-Central Campus), Christ University, Bengaluru, KA, India</t>
  </si>
  <si>
    <t>2-s2.0-85191068146</t>
  </si>
  <si>
    <t>Rosyidiana, R.N.</t>
  </si>
  <si>
    <t>Micro, small, and medium-sized enterprises (MSMEs) during the post-pandemic economic recovery period: digitalization, literation, innovation, and its impact on financial performance</t>
  </si>
  <si>
    <t>Narsa, I.M.</t>
  </si>
  <si>
    <t>Faculty of Vocational Studies, Universitas Airlangga, Surabaya, East Java, Indonesia</t>
  </si>
  <si>
    <t>2-s2.0-85190583442</t>
  </si>
  <si>
    <t>Gautam, R.S.</t>
  </si>
  <si>
    <t>Symbiosis Institute of Business Management (SIBM), Nagpur, Nagpur, MH, India</t>
  </si>
  <si>
    <t>Digitalization of Government Financial Services and its Impact on Sustainable Development Goals in India</t>
  </si>
  <si>
    <t>Siddiqui, M.</t>
  </si>
  <si>
    <t>2-s2.0-85190534694</t>
  </si>
  <si>
    <t>Kalabeke, W.</t>
  </si>
  <si>
    <t>Get-Rich-Quick Syndrome and Ponzi Scheme Investment Intention</t>
  </si>
  <si>
    <t>2-s2.0-85190451504</t>
  </si>
  <si>
    <t>Yuvaraja, N.</t>
  </si>
  <si>
    <t>A bibliometric evaluation of financial literacy and investment: a three-decade study based on the Scopus database, current research trends, and future directions</t>
  </si>
  <si>
    <t>2-s2.0-85190449104</t>
  </si>
  <si>
    <t>Boskovic, I.</t>
  </si>
  <si>
    <t>It Advanced Services, Podgorica, Montenegro</t>
  </si>
  <si>
    <t>Proposal for Enhancing Legal Advisory Services in the Montenegrin Banking Sector with Artificial Intelligence</t>
  </si>
  <si>
    <t>Tabas, V.</t>
  </si>
  <si>
    <t>Čikom, Podgorica, Montenegro</t>
  </si>
  <si>
    <t>2-s2.0-85190414418</t>
  </si>
  <si>
    <t>What Drives Mobile Payment Fin Tech Adoption in India?</t>
  </si>
  <si>
    <t>2-s2.0-85190337098</t>
  </si>
  <si>
    <t>Nain, I.</t>
  </si>
  <si>
    <t>A Scoping Review on the Factors Affecting the Adoption of Robo-advisors for Financial Decision-Making</t>
  </si>
  <si>
    <t>2-s2.0-85190235648</t>
  </si>
  <si>
    <t>Ajah, E.A.</t>
  </si>
  <si>
    <t>Department of Agricultural Economics, University of Calabar, Calabar, Cross River, Nigeria</t>
  </si>
  <si>
    <t>FINANCIAL INCLUSION OF URBAN AGRO-PROCESSORS: EFFECT OF CREDIT ON POVERTY STATUS OF ROASTED PLANTAIN VENDORS IN CALABAR, NIGERIA</t>
  </si>
  <si>
    <t>Etowa, E.B.</t>
  </si>
  <si>
    <t>Faculty of Community Services, Toronto Metropolitan University, Toronto, ON, Canada</t>
  </si>
  <si>
    <t>Effa, E.B.</t>
  </si>
  <si>
    <t>Department of Crop Sciences, University of Calabar, Calabar, Cross River, Nigeria</t>
  </si>
  <si>
    <t>2-s2.0-85189892361</t>
  </si>
  <si>
    <t>Department of Psychology and Institute of Gerontology, Wayne State University, Detroit, MI, United States</t>
  </si>
  <si>
    <t>A person-centered approach to financial capacity: early memory loss, financial management and decision-making</t>
  </si>
  <si>
    <t>Institute of Gerontology, Detroit, MI, United States</t>
  </si>
  <si>
    <t>Marygrove College, Detroit, MI, United States</t>
  </si>
  <si>
    <t>2-s2.0-85189884763</t>
  </si>
  <si>
    <t>Michels, M.</t>
  </si>
  <si>
    <t>Department of Agricultural Economics and Rural Development, Georg-August-Universität Göttingen, Gottingen, Niedersachsen, Germany</t>
  </si>
  <si>
    <t>Risk attitude, innovativeness, and financial literacy - A cross-occupational comparison of German farmers and foresters</t>
  </si>
  <si>
    <t>2-s2.0-85189803577</t>
  </si>
  <si>
    <t>Patnaik, M.R.</t>
  </si>
  <si>
    <t>Comparative Study of Stock Prices: The Co-Movements of Sectoral Models of Index Market in India</t>
  </si>
  <si>
    <t>2-s2.0-85189676486</t>
  </si>
  <si>
    <t>Shenbagavalli, T.</t>
  </si>
  <si>
    <t>School of Commerce, JAIN (Deemed-to-be University), Bengaluru, KA, India</t>
  </si>
  <si>
    <t>Financial articulacy accelerates economic growth related to GST transition</t>
  </si>
  <si>
    <t>Piradeep, S.</t>
  </si>
  <si>
    <t>Sri Krishna College of Engineering and Technology Coimbatore, Coimbatore, TN, India</t>
  </si>
  <si>
    <t>2-s2.0-85189566265</t>
  </si>
  <si>
    <t>Kusnita, K.L.</t>
  </si>
  <si>
    <t>Financial Literacy on Sustainability Cultivation of Tabanan Robusta Coffee</t>
  </si>
  <si>
    <t>2-s2.0-85189560881</t>
  </si>
  <si>
    <t>Basmantra, I.N.</t>
  </si>
  <si>
    <t>The Affirmation of Financial Literacy as the Moderating Influence on Financial Inclusion and SMEs Growth: Culinary Sector in Sanur</t>
  </si>
  <si>
    <t>Junianti, P.</t>
  </si>
  <si>
    <t>İstanbul Medipol Üniversitesi, Istanbul, Beykoz, Turkey</t>
  </si>
  <si>
    <t>2-s2.0-85189544312</t>
  </si>
  <si>
    <t>Doğaner, M.B.</t>
  </si>
  <si>
    <t>Department of Management Information Systems, OSTİM Technical University, Ankara, Turkey</t>
  </si>
  <si>
    <t>The Effect of Stock Market Literacy on Individual Investor’s Investment Decisions: Evidence from Borsa İstanbul</t>
  </si>
  <si>
    <t>Ekşi̇, İ.H.</t>
  </si>
  <si>
    <t>Department of Business Administration, Gaziantep Üniversitesi, Gaziantep, Gaziantep, Turkey</t>
  </si>
  <si>
    <t>Sit, A.</t>
  </si>
  <si>
    <t>Department of International Trade and Finance, Malatya Turgut Ozal University, Malatya, Malatya, Turkey</t>
  </si>
  <si>
    <t>2-s2.0-85189538723</t>
  </si>
  <si>
    <t>İstanbul Aydın Üniversitesi, Istanbul, Turkey</t>
  </si>
  <si>
    <t>Financial Literacy Scale Development: Reliability and Validity Analysis on Managers in Institutions Affiliated to Istanbul Provincial Health Directorate</t>
  </si>
  <si>
    <t>2-s2.0-85189536327</t>
  </si>
  <si>
    <t>Shafee, N.B.</t>
  </si>
  <si>
    <t>Credit Card and Compulsive Buying Behavior Among the Generation Z (Gen Z) in Malaysia</t>
  </si>
  <si>
    <t>2-s2.0-85189534352</t>
  </si>
  <si>
    <t>Wulandari Laksmi P, K.</t>
  </si>
  <si>
    <t>Income, Financial Literacy and Financial Inclusion Increase Investment Interest in Gianyar</t>
  </si>
  <si>
    <t>2-s2.0-85189533295</t>
  </si>
  <si>
    <t>FaXing, L.</t>
  </si>
  <si>
    <t>City Graduate School, City University Malaysia, Petaling Jaya, Selangor, Malaysia</t>
  </si>
  <si>
    <t>Green Investing and Financial Education: The Case of China’s A-Share Market</t>
  </si>
  <si>
    <t>2-s2.0-85189522441</t>
  </si>
  <si>
    <t>Delia, N.R.</t>
  </si>
  <si>
    <t>The Level of Financial Resilience from Muslim Workers in South Jakarta During Pandemic COVID-19</t>
  </si>
  <si>
    <t>2-s2.0-85189500948</t>
  </si>
  <si>
    <t>Nia, V.M.</t>
  </si>
  <si>
    <t>School of Business Bogor Agriculture Institute, Pakuan University, Bogor, Jakarta, Indonesia</t>
  </si>
  <si>
    <t>Behavioral Finance in Psycho-Social Approaches: A Literature Review</t>
  </si>
  <si>
    <t>Siregar, H.</t>
  </si>
  <si>
    <t>School of Business Bogor Agriculture Institute, Kota Bogor, Indonesia</t>
  </si>
  <si>
    <t>Sembel, R.</t>
  </si>
  <si>
    <t>Sekolah Tinggi Manajemen Ipmi, South Jakarta, Jakarta, Indonesia</t>
  </si>
  <si>
    <t>2-s2.0-85189497513</t>
  </si>
  <si>
    <t>Widiantari, K.S.</t>
  </si>
  <si>
    <t>The Effect of Financial Knowledge, Financial Behavior, and Financial Attitude on Culinary SMEs Financial Performance in Denpasar City</t>
  </si>
  <si>
    <t>2-s2.0-85189496596</t>
  </si>
  <si>
    <t>The Role of E-Wallet Use and Financial Literacy on Consumptive Behavior in Indonesia</t>
  </si>
  <si>
    <t>Paranegara, A.A.N.Y.V.</t>
  </si>
  <si>
    <t>2-s2.0-85189496537</t>
  </si>
  <si>
    <t>Yang, W.</t>
  </si>
  <si>
    <t>Unpacking Financial Herding Behaviour: A Conceptual Study of Youth and Working Adults in Chongqing, China</t>
  </si>
  <si>
    <t>2-s2.0-85189462041</t>
  </si>
  <si>
    <t>Murhadi, W.R.</t>
  </si>
  <si>
    <t>Department of Management, Universitas Surabaya, Surabaya, East Java, Indonesia</t>
  </si>
  <si>
    <t>The effect of financial literacy and demographic variable on behavioral biases</t>
  </si>
  <si>
    <t>2-s2.0-85189443936</t>
  </si>
  <si>
    <t>Yu, H.</t>
  </si>
  <si>
    <t>Minnan Normal University, Zhangzhou, Fujian, China</t>
  </si>
  <si>
    <t>Spatial Correlation and Its Driving Reasons for Chinese Provincial Digital Finance</t>
  </si>
  <si>
    <t>Zhuo, Z.</t>
  </si>
  <si>
    <t>Wuyi University, Wuyishan, Fujian, China</t>
  </si>
  <si>
    <t>Chau, K.Y.</t>
  </si>
  <si>
    <t>2-s2.0-85189436038</t>
  </si>
  <si>
    <t>Petruneva, R.M.</t>
  </si>
  <si>
    <t>Strategies of Professional and Educational Choice among Technical University Applicants; Стратегии профессионально-образовательного выбора абитуриентов технических вузов</t>
  </si>
  <si>
    <t>Ovchar, N.A.</t>
  </si>
  <si>
    <t>Ogarev Mordovia State University, Saransk, Mordovia, Russian Federation</t>
  </si>
  <si>
    <t>2-s2.0-85189178624</t>
  </si>
  <si>
    <t>Nazir, M.</t>
  </si>
  <si>
    <t>Department of Economics, Government Postgraduate College, Nowshera, Pakistan</t>
  </si>
  <si>
    <t>Religiosity-based behavioral study, Islamic finance users’ approach and selection standard: empirical evidence from Pakistan</t>
  </si>
  <si>
    <t>Saqib, S.E.</t>
  </si>
  <si>
    <t>Higher Education Archives and Libraries Department, Directorate of Commerce Education and Management Sciences, Peshawar, Pakistan</t>
  </si>
  <si>
    <t>2-s2.0-85189147788</t>
  </si>
  <si>
    <t>Investigating the factors of SMEs’ business resilience in the post-pandemic crisis of COVID-19 with technology adoption as a quasi-moderator: a multigroup analysis of Indonesian and Malaysian SMEs</t>
  </si>
  <si>
    <t>2-s2.0-85189100958</t>
  </si>
  <si>
    <t>University of Ha'il, Ha'il, Ha'il, Saudi Arabia</t>
  </si>
  <si>
    <t>Impact of Fınancıal Knowledge and Investor’s Personalıty Traıts on Investment Intentıon: Role of Attıtude and Fınancıal Self Effıcacy</t>
  </si>
  <si>
    <t>2-s2.0-85188936997</t>
  </si>
  <si>
    <t>Sukarno, A.</t>
  </si>
  <si>
    <t>Universitas Pembangunan Nasional “Veteran” Yogyakarta, Yogyakarta, Yogyakarta, Indonesia</t>
  </si>
  <si>
    <t>The Effect of Financial Literacy, Motivation, Return to Investment, Social Media, and Fintech on Investment Intention in the Millennial Generation</t>
  </si>
  <si>
    <t>2-s2.0-85188907272</t>
  </si>
  <si>
    <t>Universitas Kristen Maranatha, Bandung, West Java, Indonesia</t>
  </si>
  <si>
    <t>Financial Inclusion: The Impact of Financial Literacy</t>
  </si>
  <si>
    <t>2-s2.0-85188898582</t>
  </si>
  <si>
    <t>Fu, L.</t>
  </si>
  <si>
    <t>Accounting Financial Institute, Zhejiang Technical Institute of Economics, Hangzhou, Zhejiang, China</t>
  </si>
  <si>
    <t>Digital Financial Inclusion and Financial Vulnerability Analysis of the Household Economy - Empirical Evidence Based on CFPS</t>
  </si>
  <si>
    <t>2-s2.0-85188802946</t>
  </si>
  <si>
    <t>Hoda, N.</t>
  </si>
  <si>
    <t>Umm Al-Qura University, Makkah, Makkah al Mukarramah, Saudi Arabia</t>
  </si>
  <si>
    <t>Moderating Role of Gender in the Relationship Between Financial Traits and Entrepreneurial Intention: A Multigroup Analysis</t>
  </si>
  <si>
    <t>2-s2.0-85188787275</t>
  </si>
  <si>
    <t>de la Cruz, A.</t>
  </si>
  <si>
    <t>Department of Civil Engineering, California State Polytechnic University, Pomona, Pomona, CA, United States</t>
  </si>
  <si>
    <t>Public/Private Work Contracting: Factors Influencing Contractor Participation in Southern California</t>
  </si>
  <si>
    <t>2-s2.0-85188650259</t>
  </si>
  <si>
    <t>Pashaei, A.</t>
  </si>
  <si>
    <t>Department of Education, Urmia University, Urmia, Iran</t>
  </si>
  <si>
    <t>Economics Education, Decision-Making, and Entrepreneurial Intention: A Mediation Analysis of Financial Literacy</t>
  </si>
  <si>
    <t>Hassani, M.</t>
  </si>
  <si>
    <t>Mohajeran, B.</t>
  </si>
  <si>
    <t>Department of Economics, Urmia University, Urmia, Iran</t>
  </si>
  <si>
    <t>2-s2.0-85188517805</t>
  </si>
  <si>
    <t>Mvunabandi, J.D.</t>
  </si>
  <si>
    <t>Department of Financial Accounting, Durban University of Technology, Durban, South Africa</t>
  </si>
  <si>
    <t>Financial literacy status among non-government organisations’ financial managers in Kwazulu- Natal-South Africa</t>
  </si>
  <si>
    <t>2-s2.0-85188506614</t>
  </si>
  <si>
    <t>Kharel, K.R.</t>
  </si>
  <si>
    <t>Financial literacy among management students: Insights from universities in Nepal</t>
  </si>
  <si>
    <t>Upadhyaya, Y.M.</t>
  </si>
  <si>
    <t>Department of Foundation of Education, Tribhuvan University, Kathmandu, Nepal</t>
  </si>
  <si>
    <t>Acharya, B.</t>
  </si>
  <si>
    <t>Budhathoki, D.K.</t>
  </si>
  <si>
    <t>Central Department of Management, Tribhuvan University, Kathmandu, Nepal</t>
  </si>
  <si>
    <t>2-s2.0-85188505687</t>
  </si>
  <si>
    <t>Chang, W.-L.</t>
  </si>
  <si>
    <t>Department of Business Administration, National Taipei University, Taipei, Taipei, Taiwan</t>
  </si>
  <si>
    <t>SWITCHING TO CASHLESS? EXPLORING COSTS OF SWITCHING INTENTION IN MOBILE PAYMENT SERVICES</t>
  </si>
  <si>
    <t>Hsieh, Y.-H.</t>
  </si>
  <si>
    <t>Department of Business Administration, National Taichung University of Science and Technology, Taichung, Taiwan</t>
  </si>
  <si>
    <t>Lu, I.-T.</t>
  </si>
  <si>
    <t>Department of Banking and Finance, Tamkang University, Taipei, Taiwan</t>
  </si>
  <si>
    <t>2-s2.0-85188473937</t>
  </si>
  <si>
    <t>Manalo, R.A.</t>
  </si>
  <si>
    <t>Research Center for Social Sciences and Education, University of Santo Tomas, Manila, Manila, Philippines</t>
  </si>
  <si>
    <t>Factors Affecting Financial Well-being of Filipino Basic Education Teachers: A Structural Equation Model</t>
  </si>
  <si>
    <t>Uy, C.</t>
  </si>
  <si>
    <t>2-s2.0-85188471961</t>
  </si>
  <si>
    <t>Ambarwati, S.D.A.</t>
  </si>
  <si>
    <t>Fintech Adoption by SMEs in Sleman, Indonesia</t>
  </si>
  <si>
    <t>2-s2.0-85188461869</t>
  </si>
  <si>
    <t>Determinants of Saving Behavior of Working Professionals: An Intergenerational Perspective</t>
  </si>
  <si>
    <t>Bayona, S.P.</t>
  </si>
  <si>
    <t>2-s2.0-85188344632</t>
  </si>
  <si>
    <t>Tympa-Psirropoulou, E.</t>
  </si>
  <si>
    <t>International Hellenic University, Thessaloniki, Central Macedonia, Greece</t>
  </si>
  <si>
    <t>Parents’ Perspectives on Teaching Preschool Children on Financial Saving and Sharing Need</t>
  </si>
  <si>
    <t>Karavida, V.</t>
  </si>
  <si>
    <t>University of Ioannina, Ioannina, Epirus, Greece</t>
  </si>
  <si>
    <t>2-s2.0-85188179043</t>
  </si>
  <si>
    <t>Olusanya, I.I.</t>
  </si>
  <si>
    <t>Exploring Stakeholders’ Engagement in Heritage-Led Community Development in Historic Towns: The Case of Badagry, Lagos State</t>
  </si>
  <si>
    <t>2-s2.0-85187904004</t>
  </si>
  <si>
    <t>The nexus of digital financial inclusion, digital financial literacy and demographic factors: lesson from Indonesia</t>
  </si>
  <si>
    <t>Respati, D.K.</t>
  </si>
  <si>
    <t>Accounting Education, Universitas Negeri Jakarta, Jakarta, Jakarta, Indonesia</t>
  </si>
  <si>
    <t>Soma, A.M.</t>
  </si>
  <si>
    <t>Management, Jakarta, Jakarta, Indonesia</t>
  </si>
  <si>
    <t>2-s2.0-85187899024</t>
  </si>
  <si>
    <t>Department of Social Sciences, Link Campus University, Rome, Italy</t>
  </si>
  <si>
    <t>Cashless payment: behavior changes and gender dynamics during the COVID-19 pandemic</t>
  </si>
  <si>
    <t>2-s2.0-85187805530</t>
  </si>
  <si>
    <t>del Rosario Arambulo-Dolorier, E.</t>
  </si>
  <si>
    <t>Financial Education for University Students: A Personal Leadership Tool</t>
  </si>
  <si>
    <t>Gonzales-Pariona, J.D.M.</t>
  </si>
  <si>
    <t>Faculty of Business Sciences, Universidad Continental, Huancayo, Junin, Peru</t>
  </si>
  <si>
    <t>Luján-Valencia, S.</t>
  </si>
  <si>
    <t>Universidad Católica de Santa María, Arequipa, Arequipa, Peru</t>
  </si>
  <si>
    <t>Gutierrez Aguilar, O.</t>
  </si>
  <si>
    <t>Facultad de Ciencias y Tecnologías Sociales y Humanidades, Universidad Católica de Santa María, Arequipa, Arequipa, Peru</t>
  </si>
  <si>
    <t>2-s2.0-85187793899</t>
  </si>
  <si>
    <t>See, C.L.</t>
  </si>
  <si>
    <t>Universiti Teknologi Malaysia Kuala Lumpur, Kuala Lumpur, Malaysia</t>
  </si>
  <si>
    <t>Entrepreneurship in Engineering Curriculum</t>
  </si>
  <si>
    <t>2-s2.0-85187655143</t>
  </si>
  <si>
    <t>Younis, M.</t>
  </si>
  <si>
    <t>COMSATS University Islamabad, Islamabad, Pakistan</t>
  </si>
  <si>
    <t>Financial Constraints and the Use of Trade Credit: Evidence from Pakistan</t>
  </si>
  <si>
    <t>2-s2.0-85187503517</t>
  </si>
  <si>
    <t>Digital financial literacy and digital financial inclusion: A multigroup analysis based on gender</t>
  </si>
  <si>
    <t>2-s2.0-85187145952</t>
  </si>
  <si>
    <t>AlHalaseh, R.H.</t>
  </si>
  <si>
    <t>School of Business, Mutah University, Karak, Karak, Jordan</t>
  </si>
  <si>
    <t>DEVELOPING A FINANCIAL LITERACY SCALE FOR ARAB CONTEXT: A CASE OF UNIVERSITY STUDENTS</t>
  </si>
  <si>
    <t>2-s2.0-85187134918</t>
  </si>
  <si>
    <t>Hunter, T.</t>
  </si>
  <si>
    <t>King’s University College, ON, Ontario, Canada</t>
  </si>
  <si>
    <t>HOW LEADER CHARACTER CAN HELP NONPROFIT BOARDS PROTECT ORGANIZATION MISSIONS</t>
  </si>
  <si>
    <t>2-s2.0-85187128530</t>
  </si>
  <si>
    <t>Narmaditya, B.S.</t>
  </si>
  <si>
    <t>ECONOMIC, DIGITAL, OR ENTREPRENEURIAL LITERACY: WHICH MATTERS FOR DRIVING STUDENTS’ ECONOMIC BEHAVIOUR?; ЭКОНОМИЧЕСКАЯ, ЦИФРОВАЯ ИЛИ ПРЕДПРИНИМАТЕЛЬСКАЯ ГРАМОТНОСТЬ: ЧТО ВЛИЯЕТ НА ЭКОНОМИЧЕСКОЕ ПОВЕДЕНИЕ УЧАЩИХСЯ?; ALFABETIZACIÓN ECONÓMICA, DIGITAL O EMPRENDEDORA: ¿QUÉ INFLUYE PARA IMPULSAR EL COMPORTAMIENTO ECONÓMICO DE LOS ESTUDIANTES?</t>
  </si>
  <si>
    <t>Sahid, S.</t>
  </si>
  <si>
    <t>2-s2.0-85187121087</t>
  </si>
  <si>
    <t>Giuffre, A.</t>
  </si>
  <si>
    <t>School of Criminology and Criminal Justice, California State University, San Bernardino, San Bernardino, CA, United States</t>
  </si>
  <si>
    <t>Cyclical Pathways to Probation Violations: Housing, Financial Capabilities, and COVID-19</t>
  </si>
  <si>
    <t>Tapp, K.</t>
  </si>
  <si>
    <t>School of Criminology and Criminal Justice, Arizona State University Downtown Phoenix Campus, Phoenix, AZ, United States</t>
  </si>
  <si>
    <t>Huebner, B.M.</t>
  </si>
  <si>
    <t>School of Public Affairs, San Diego State University, San Diego, CA, United States</t>
  </si>
  <si>
    <t>Kras, K.R.</t>
  </si>
  <si>
    <t>Department of Criminology and Criminal Justice, University of Missouri-St. Louis, St. Louis, MO, United States</t>
  </si>
  <si>
    <t>2-s2.0-85187103739</t>
  </si>
  <si>
    <t>Rayhan, S.J.</t>
  </si>
  <si>
    <t>Institute of Agricultural Economics and Development, Chinese Academy of Agricultural Sciences, Beijing, China</t>
  </si>
  <si>
    <t>Increasing Boro rice productivity through credit: Evidence from Bangladesh</t>
  </si>
  <si>
    <t>Rahman, M.S.</t>
  </si>
  <si>
    <t>Department of Management and Finance, Sher-e-Bangla Agricultural University, Dhaka, Bangladesh</t>
  </si>
  <si>
    <t>2-s2.0-85186935846</t>
  </si>
  <si>
    <t>Puspawati, D.</t>
  </si>
  <si>
    <t>Department of Accounting, Universitas Muhammadiyah Surakarta, Surakarta, Central Java, Indonesia</t>
  </si>
  <si>
    <t>Beyond age stereotypes: Unveiling the investment intentions of young individuals during the COVID-19 pandemic</t>
  </si>
  <si>
    <t>Abas, N.I.</t>
  </si>
  <si>
    <t>Department of Management, Universitas Muhammadiyah Surakarta, Surakarta, Central Java, Indonesia</t>
  </si>
  <si>
    <t>2-s2.0-85186935371</t>
  </si>
  <si>
    <t>Polo-Vargas, J.D.</t>
  </si>
  <si>
    <t>Universidad del Norte, Barranquilla, Atlantico, Colombia</t>
  </si>
  <si>
    <t>Multiple intelligences and financial decisions: An exploration; Inteligencias múltiples y decisiones financieras: Una exploración</t>
  </si>
  <si>
    <t>Cuenca-Coral, M.E.</t>
  </si>
  <si>
    <t>Universidad del Rosario, Bogota, Colombia</t>
  </si>
  <si>
    <t>2-s2.0-85186868398</t>
  </si>
  <si>
    <t>Faturohman, T.</t>
  </si>
  <si>
    <t>Improving financial wellbeing in Indonesia: the role of social media as a mediating factor in financial behavior</t>
  </si>
  <si>
    <t>2-s2.0-85186573452</t>
  </si>
  <si>
    <t>Navigating the digital financial landscape: unraveling the impact of financial behavior traits on women-owned enterprises in the new normal perspective</t>
  </si>
  <si>
    <t>2-s2.0-85186439117</t>
  </si>
  <si>
    <t>Winarsih, n.</t>
  </si>
  <si>
    <t>Department of Accounting, Universitas Islam Sultan Agung Semarang, Semarang, Central Java, Indonesia</t>
  </si>
  <si>
    <t>The Influence of Financial Literacy and Financial Technology on SMEs’ Sustainability</t>
  </si>
  <si>
    <t>2-s2.0-85186211626</t>
  </si>
  <si>
    <t>Agunsoye, A.</t>
  </si>
  <si>
    <t>Institute of Management Studies, University of London, London, United Kingdom</t>
  </si>
  <si>
    <t>Irrational or Rational? Time to Rethink Our Understanding of Financially Responsible Behavior</t>
  </si>
  <si>
    <t>James, H.</t>
  </si>
  <si>
    <t>Centre for Personal Financial Wellbeing, Aston Business School, Birmingham, West Midlands, United Kingdom</t>
  </si>
  <si>
    <t>2-s2.0-85186184404</t>
  </si>
  <si>
    <t>Sari, R.C.</t>
  </si>
  <si>
    <t>Department of Accounting, Universitas Negeri Yogyakarta, Yogyakarta, Yogyakarta, Indonesia</t>
  </si>
  <si>
    <t>Responding to Islamic finance anomalies in Indonesia: Sharia financial literacy using virtual reality context</t>
  </si>
  <si>
    <t>Sholihin, M.</t>
  </si>
  <si>
    <t>Department of Accounting, Universitas Gadjah Mada, Yogyakarta, Yogyakarta, Indonesia</t>
  </si>
  <si>
    <t>Cahaya, F.R.</t>
  </si>
  <si>
    <t>Yuniarti, N.</t>
  </si>
  <si>
    <t>Department of Electrical Engineering Education, Faculty of Industrial Engineering, Yogyakarta, Indonesia</t>
  </si>
  <si>
    <t>2-s2.0-85186011851</t>
  </si>
  <si>
    <t>Paul, S.</t>
  </si>
  <si>
    <t>Population Council, New Delhi, DL, India</t>
  </si>
  <si>
    <t>Economic Empowerment of Women: A Review of the Jeevika Programme</t>
  </si>
  <si>
    <t>2-s2.0-85185974100</t>
  </si>
  <si>
    <t>Kumar, B.R.</t>
  </si>
  <si>
    <t>Institute of Management Technology, Dubai, United Arab Emirates</t>
  </si>
  <si>
    <t>Case 39 HarborOne Bancorp</t>
  </si>
  <si>
    <t>2-s2.0-85185944821</t>
  </si>
  <si>
    <t>Eltanskaya, E.A.</t>
  </si>
  <si>
    <t>The Impact of Education on Digital Transactions</t>
  </si>
  <si>
    <t>2-s2.0-85185764697</t>
  </si>
  <si>
    <t>Oke, O.O.</t>
  </si>
  <si>
    <t>Cape Peninsula University of Technology, Bellville, South Africa</t>
  </si>
  <si>
    <t>A Literature Review of the Level of Financial Literacy in South Africa</t>
  </si>
  <si>
    <t>2-s2.0-85185691551</t>
  </si>
  <si>
    <t>Akhmetzhanov, B.</t>
  </si>
  <si>
    <t>Astana IT University, Astana, Kazakhstan</t>
  </si>
  <si>
    <t>Advancing affordable IoT solutions in smart homes to enhance independence and autonomy of the elderly</t>
  </si>
  <si>
    <t>Ministry of Health and Social Development of the Republic of Kazakhstan, Astana, Kazakhstan</t>
  </si>
  <si>
    <t>Özdemir, S.</t>
  </si>
  <si>
    <t>Department of Computer Engineering, Hacettepe Üniversitesi, Ankara, Turkey</t>
  </si>
  <si>
    <t>Zhakiyev, N.</t>
  </si>
  <si>
    <t>Department of Computer Science, Makhambet Utemisov West Kazakhstan University, Uralsk, Kazakhstan</t>
  </si>
  <si>
    <t>2-s2.0-85185673400</t>
  </si>
  <si>
    <t>Construction of a composite fintech index to measure financial inclusion for developing countries</t>
  </si>
  <si>
    <t>Department of Finance and Banking, Begum Rokeya University, Rangpur, Bangladesh</t>
  </si>
  <si>
    <t>Hossain, S.</t>
  </si>
  <si>
    <t>Department of Finance, University of Chittagong, Chittagong, Bangladesh</t>
  </si>
  <si>
    <t>2-s2.0-85185289370</t>
  </si>
  <si>
    <t>Contextual factors of financial capability and financial well-being for adults living with brain injury: a qualitative photovoice study</t>
  </si>
  <si>
    <t>Ripat, J.</t>
  </si>
  <si>
    <t>Faculty of Social Work, University of Manitoba, Winnipeg, MB, Canada</t>
  </si>
  <si>
    <t>Bottari, C.</t>
  </si>
  <si>
    <t>Ecole de réadaptation, University of Montreal, Montreal, QC, Canada</t>
  </si>
  <si>
    <t>Hunt, A.</t>
  </si>
  <si>
    <t>Centre de Recherche Interdisciplinaire en Réadaptation du Montréal Métropolitain, Montreal, QC, Canada</t>
  </si>
  <si>
    <t>Poncet, F.</t>
  </si>
  <si>
    <t>Department of Occupational Science and Occupational Therapy, University of Toronto, Toronto, ON, Canada</t>
  </si>
  <si>
    <t>153</t>
  </si>
  <si>
    <t>Montreal, Montreal, QC, Canada</t>
  </si>
  <si>
    <t>2-s2.0-85185254428</t>
  </si>
  <si>
    <t>Karki, D.</t>
  </si>
  <si>
    <t>User acceptance determinants in m-banking adoption</t>
  </si>
  <si>
    <t>2-s2.0-85185098623</t>
  </si>
  <si>
    <t>Jiang, W.</t>
  </si>
  <si>
    <t>School of Economics, Qingdao University, Qingdao, Shandong, China</t>
  </si>
  <si>
    <t>Does Digital Financial Inclusion Increase the Household Consumption? Evidence from China</t>
  </si>
  <si>
    <t>Hu, Y.</t>
  </si>
  <si>
    <t>2-s2.0-85184917450</t>
  </si>
  <si>
    <t>Evaluating the mediating effect of financial literacy between fintech adoption in microfinance services</t>
  </si>
  <si>
    <t>Agarwal, M.K.</t>
  </si>
  <si>
    <t>Teerthanker Mahaveer University, Moradabad, Moradabad, UP, India</t>
  </si>
  <si>
    <t>Debnath, S.K.</t>
  </si>
  <si>
    <t>IIMT Delhi, New Delhi, India</t>
  </si>
  <si>
    <t>2-s2.0-85184804903</t>
  </si>
  <si>
    <t>Abbes, M.</t>
  </si>
  <si>
    <t>Adopting Digital Signatures for Complex Financial Products in the French Banking Sector: How Technology Acceptance and User Literacy Matter</t>
  </si>
  <si>
    <t>Julien, A.</t>
  </si>
  <si>
    <t>ICN Business School, Nancy, Grand Est, France</t>
  </si>
  <si>
    <t>Hao, S.</t>
  </si>
  <si>
    <t>Touzani, M.</t>
  </si>
  <si>
    <t>2-s2.0-85184781460</t>
  </si>
  <si>
    <t>Barus, E.E.</t>
  </si>
  <si>
    <t>STAI Syeikh H.Abdul, Indonesia</t>
  </si>
  <si>
    <t>Islamic Financial Literacy, Islamic Financial Inclusion and Micro-Business Performance; Educación Financiera Islámica, Inclusión Financiera Islámica y Desempeño de las Microempresas</t>
  </si>
  <si>
    <t>Syahrial, M.</t>
  </si>
  <si>
    <t>IAI Lukman Edi, Pekanbaru, Indonesia</t>
  </si>
  <si>
    <t>Muchtar, E.H.</t>
  </si>
  <si>
    <t>STAI Asy-Syukriyyah, Tangerang, Indonesia</t>
  </si>
  <si>
    <t>2-s2.0-85184753701</t>
  </si>
  <si>
    <t>Orozco-Orozco, K.M.</t>
  </si>
  <si>
    <t>Universidad Politécnica de Victoria, Victoria, Mexico</t>
  </si>
  <si>
    <t>Financial Literacy and Financial Well-Being Among Businesspersons from Victoria, Tamaulipas, Mexico; Alfabetismo financiero y bienestar financiero entre empresarios de Victoria, Tamaulipas, México</t>
  </si>
  <si>
    <t>García-Mata, O.</t>
  </si>
  <si>
    <t>2-s2.0-85184724932</t>
  </si>
  <si>
    <t>Eluwa, G.I.E.</t>
  </si>
  <si>
    <t>Diadem Consults Initiative, Abuja, Nigeria</t>
  </si>
  <si>
    <t>‘When my husband died, I collected debt of N20,000……were going to take me to the court, but since the money came, I have cleared my debt and bought cattle’: intended and unintended socioeconomic impact of cash transfer program in Nigeria</t>
  </si>
  <si>
    <t>Eluwa, T.F.</t>
  </si>
  <si>
    <t>Women and Gender Equity Specialist, City of Ottawa, Ottawa, ON, Canada</t>
  </si>
  <si>
    <t>Apera, I.</t>
  </si>
  <si>
    <t>National Social Safety Net Coordinators Office, Abuja, Nigeria</t>
  </si>
  <si>
    <t>Abdullahi, K.</t>
  </si>
  <si>
    <t>Policy and programme development, Head, Abuja, Nigeria</t>
  </si>
  <si>
    <t>Lawal, A.</t>
  </si>
  <si>
    <t>Knowledge management and Communication, National Social Safety Net Coordinators Office, Abuja, Nigeria</t>
  </si>
  <si>
    <t>Balogun, M.</t>
  </si>
  <si>
    <t>Research and Learning Manager, National Social Safety Net Coordinators Office, Abuja, Nigeria</t>
  </si>
  <si>
    <t>Kunnuji, M.</t>
  </si>
  <si>
    <t>Associate Professor, University of Lagos, Lagos, Lagos, Nigeria</t>
  </si>
  <si>
    <t>2-s2.0-85184569442</t>
  </si>
  <si>
    <t>Thiemann, M.</t>
  </si>
  <si>
    <t>Sciences Po Paris, Paris, Ile-de-France, France</t>
  </si>
  <si>
    <t>Bridging the gaping hole: central bank economists’ role in the rise of macro-finance post-crisis</t>
  </si>
  <si>
    <t>Priester, S.</t>
  </si>
  <si>
    <t>Universität Bonn, Bonn, Nordrhein-Westfalen, Germany</t>
  </si>
  <si>
    <t>2-s2.0-85184459370</t>
  </si>
  <si>
    <t>Singh, B.</t>
  </si>
  <si>
    <t>Empowering Indigenous Wealth: Analyzing Financial Literacy, Risk Preferences and Stock Market Engagement within Scheduled Tribes in India</t>
  </si>
  <si>
    <t>2-s2.0-85184345471</t>
  </si>
  <si>
    <t>Salsi, S.</t>
  </si>
  <si>
    <t>University of Manitoba, Winnipeg, MB, Canada</t>
  </si>
  <si>
    <t>Financial Capability Interventions Used for Specific Diagnoses Related to Functional Impairment: A Scoping Review</t>
  </si>
  <si>
    <t>Ariano, E.</t>
  </si>
  <si>
    <t>Victoria General Hospital Winnipeg, Winnipeg, MB, Canada</t>
  </si>
  <si>
    <t>Casey, J.</t>
  </si>
  <si>
    <t>Loewen, M.</t>
  </si>
  <si>
    <t>Children’s Therapy Collective and Children’s First Initiative, Winnipeg, MB, Canada</t>
  </si>
  <si>
    <t>Deer Lodge Centre, Winnipeg, MB, Canada</t>
  </si>
  <si>
    <t>2-s2.0-85184276477</t>
  </si>
  <si>
    <t>Ariana, I.M.</t>
  </si>
  <si>
    <t>Faculty of Economics and Business, Universitas Udayana, Bali, Indonesia</t>
  </si>
  <si>
    <t>The effects of financial literacy and digital literacy on financial resilience: Serial mediation roles of financial inclusion and financial decisions</t>
  </si>
  <si>
    <t>2-s2.0-85184246130</t>
  </si>
  <si>
    <t>Kar, D.</t>
  </si>
  <si>
    <t>Department of Management Studies, National Institute of Technology Silchar, Silchar, AS, India</t>
  </si>
  <si>
    <t>Unravelling the Impact of Financial Literacy on the Intention of Indian Retail Investors to Adopt Socially Responsible Investments: The Interplay of Social Self-Efficacy as a Mediating Mechanism</t>
  </si>
  <si>
    <t>2-s2.0-85184240692</t>
  </si>
  <si>
    <t>Menberu, A.W.</t>
  </si>
  <si>
    <t>Department of Accounting and Finance, Bahir Dar University, Bahir Dar, Amhara, Ethiopia</t>
  </si>
  <si>
    <t>Technology-mediated financial education in developing countries: a systematic literature review</t>
  </si>
  <si>
    <t>2-s2.0-85184206807</t>
  </si>
  <si>
    <t>Listyaningsih, E.</t>
  </si>
  <si>
    <t>Universitas Malahayati, Bandar Lampung, Lampung, Indonesia</t>
  </si>
  <si>
    <t>FINANCIAL LITERACY, FINANCIAL INCLUSION, AND FINANCIAL STATEMENTS ON MSMES’ PERFORMANCE AND SUSTAINABILITY WITH BUSINESS LENGTH AS A MODERATING VARIABLE</t>
  </si>
  <si>
    <t>Rahyono, R.</t>
  </si>
  <si>
    <t>Universitas Jambi, Jambi, Jambi, Indonesia</t>
  </si>
  <si>
    <t>2-s2.0-85184081156</t>
  </si>
  <si>
    <t>Financial Literacy of Workers in the Tourism Industry in Mexico in 2023: a Structural Equations Approach; Educación financiera de los trabajadores de la industria turística en México 2023: un enfoque de ecuaciones estructurales</t>
  </si>
  <si>
    <t>Venegas-Martínez, F.</t>
  </si>
  <si>
    <t>Instituto Politécnico Nacional, Mexico, DF, Mexico</t>
  </si>
  <si>
    <t>2-s2.0-85184070821</t>
  </si>
  <si>
    <t>Nurkholik, A.</t>
  </si>
  <si>
    <t>University of National, Jakarta, Jakarta, Indonesia</t>
  </si>
  <si>
    <t>R Approach in Digital Financial Literacy Influence Subjective Financial Well-Being; El enfoque R en la educación financiera digital influye en el bienestar financiero subjetivo</t>
  </si>
  <si>
    <t>2-s2.0-85184063157</t>
  </si>
  <si>
    <t>Hegedűs, S.</t>
  </si>
  <si>
    <t>Examining financial literacy and the financial aspects of Hofstede's four-factor culture model in Hungary; Examinando la educación financiera y los aspectos financieros del modelo de cultura de cuatro factores de Hofstede en Hungría</t>
  </si>
  <si>
    <t>Ludovika University of Public Service, Budapest, Hungary</t>
  </si>
  <si>
    <t>2-s2.0-85184053607</t>
  </si>
  <si>
    <t>Cuecuecha-Mendoza, A.</t>
  </si>
  <si>
    <t>Universidad Popular Autónoma del Estado de Puebla, Puebla, PUE, Mexico</t>
  </si>
  <si>
    <t>The effect of remittances on financial literacy in Mexico; El efecto de las remesas sobre el alfabetismo financiero en México</t>
  </si>
  <si>
    <t>2-s2.0-85184045162</t>
  </si>
  <si>
    <t>Antonio-Anderson, C.</t>
  </si>
  <si>
    <t>Universidad Autónoma de Coahuila, Coahuila, SON, Mexico</t>
  </si>
  <si>
    <t>Incidence of socioeconomic factors in the financial literacy; Incidencia de los factores socioeconómicos en la alfabetización financiera</t>
  </si>
  <si>
    <t>Fuentes, E.</t>
  </si>
  <si>
    <t>Universidad Autónoma Agraria Antonio Narro, Saltillo, COA, Mexico</t>
  </si>
  <si>
    <t>2-s2.0-85184039941</t>
  </si>
  <si>
    <t>García Martínez, J.C.</t>
  </si>
  <si>
    <t>Determinants of Employer Financial Literacy in Mexico; Determinantes de la alfabetización financiera de los empleadores en México</t>
  </si>
  <si>
    <t>2-s2.0-85183981540</t>
  </si>
  <si>
    <t>Measuring Digital Financial Literacy: Scale Development and Validation</t>
  </si>
  <si>
    <t>Lal Bahadur Shastri Institute of Management, Dwarka, India</t>
  </si>
  <si>
    <t>2-s2.0-85183928348</t>
  </si>
  <si>
    <t>Universitas Negeri Padang, Padang, West Sumatra, Indonesia</t>
  </si>
  <si>
    <t>Financial literacy and sustainability in SMEs: Do financial risk attitude, access to finance, and organizational risk-taking tolerance mediate?</t>
  </si>
  <si>
    <t>2-s2.0-85183844202</t>
  </si>
  <si>
    <t>Yunnan Normal University, Chenggong, Yunnan, China</t>
  </si>
  <si>
    <t>Changes in rural financial exclusion’s supply and demand factors from the perspective of digital inclusive financial policies</t>
  </si>
  <si>
    <t>2-s2.0-85183630335</t>
  </si>
  <si>
    <t>Xiamen University, Xiamen, Fujian, China</t>
  </si>
  <si>
    <t>Does digital finance help reduce self-rationing of small and medium-sized enterprises? Evidence from China</t>
  </si>
  <si>
    <t>School of Economics, Xiamen University, Xiamen, Fujian, China</t>
  </si>
  <si>
    <t>2-s2.0-85183530219</t>
  </si>
  <si>
    <t>Melquiades, I.</t>
  </si>
  <si>
    <t>Universidade Federal dos Vales do Jequitinhonha e Mucuri, Diamantina, MG, Brazil</t>
  </si>
  <si>
    <t>SOCIAL CURRENCY: ANALYSIS OF THE ECONOMIC POTENTIAL OF COMMUNITY DEVELOPMENT BANKS AS INSTRUMENTS OF PUBLIC POLICIES IN BRAZIL</t>
  </si>
  <si>
    <t>2-s2.0-85183389511</t>
  </si>
  <si>
    <t>Fuentes, O.</t>
  </si>
  <si>
    <t>Personalized Information as a Tool to Improve Pension Savings: Results from a Randomized Control Trial in Chile</t>
  </si>
  <si>
    <t>Lafortune, J.</t>
  </si>
  <si>
    <t>331</t>
  </si>
  <si>
    <t>Pontificia Universidad Católica de Chile, Santiago, RM, Chile</t>
  </si>
  <si>
    <t>Riutort, J.</t>
  </si>
  <si>
    <t>Tessada, J.</t>
  </si>
  <si>
    <t>and FinanceUC, Pontificia Universidad Católica de Chile, Santiago, RM, Chile</t>
  </si>
  <si>
    <t>Villatoro, F.</t>
  </si>
  <si>
    <t>2-s2.0-85183367878</t>
  </si>
  <si>
    <t>Costello, M.R.</t>
  </si>
  <si>
    <t>Experiential learning with Bloomberg professional bond spreads</t>
  </si>
  <si>
    <t>2-s2.0-85183202111</t>
  </si>
  <si>
    <t>Fuji, K.T.</t>
  </si>
  <si>
    <t>Department of Pharmaceutical Sciences, Creighton University School of Pharmacy and Health Professions, Omaha, NE, United States</t>
  </si>
  <si>
    <t>Effect of a Financial Education and Coaching Program for Low-Income, Single Mother Households on Child Health Outcomes</t>
  </si>
  <si>
    <t>White, N.D.</t>
  </si>
  <si>
    <t>Department of Pharmacy Practice, Creighton University School of Pharmacy and Health Professions, Omaha, NE, United States</t>
  </si>
  <si>
    <t>Packard, K.A.</t>
  </si>
  <si>
    <t>Financial Hope Collaborative, Creighton University, Omaha, NE, United States</t>
  </si>
  <si>
    <t>Kalkowski, J.C.</t>
  </si>
  <si>
    <t>Department of Clinical Research and Public Health, Creighton University School of Medicine, Omaha, NE, United States</t>
  </si>
  <si>
    <t>2-s2.0-85183159499</t>
  </si>
  <si>
    <t>Santos, R.</t>
  </si>
  <si>
    <t>Higher Education School, Instituto Politécnico de Coimbra, Coimbra, Portugal</t>
  </si>
  <si>
    <t>Problem Posing and Problem Solving in Primary School: Opportunities for the Development of Different Literacies</t>
  </si>
  <si>
    <t>2-s2.0-85183154930</t>
  </si>
  <si>
    <t>Fintech Innovation Center, Southwestern University of Finance and Economics, Chengdu, Sichuan, China</t>
  </si>
  <si>
    <t>FinKENet: A Novel Financial Knowledge Enhanced Network for Financial Question Matching</t>
  </si>
  <si>
    <t>Liang, T.</t>
  </si>
  <si>
    <t>School of Accounting, Southwestern University of Finance and Economics, Chengdu, Sichuan, China</t>
  </si>
  <si>
    <t>2-s2.0-85183013260</t>
  </si>
  <si>
    <t>Loza, R.</t>
  </si>
  <si>
    <t>Facultad de Ciencias Empresariales, Universidad Privada de Tacna, Tacna, Tacna, Peru</t>
  </si>
  <si>
    <t>Influence of skills and knowledge on the financial attitude of university students; Influencia de las habilidades y conocimientos en la actitud financiera de estudiantes universitarios</t>
  </si>
  <si>
    <t>Romaní, G.</t>
  </si>
  <si>
    <t>Centro de Emprendimiento y de la Pyme, Universidad Católica del Norte, Antofagasta, AN, Chile</t>
  </si>
  <si>
    <t>Vargas, W.</t>
  </si>
  <si>
    <t>Centro para el Desarrollo Integral de los Territorios – CEDIT, Chile</t>
  </si>
  <si>
    <t>2-s2.0-85182984860</t>
  </si>
  <si>
    <t>Uduji, J.I.</t>
  </si>
  <si>
    <t>Department of Marketing, University of Nigeria, Naukka, Enugu, Nigeria</t>
  </si>
  <si>
    <t>Analysis of rural women’s access to financial services and corporate social responsibility in Nigeria’s Niger delta region</t>
  </si>
  <si>
    <t>Okolo-Obasi, E.N.</t>
  </si>
  <si>
    <t>Institute for Development Studies, University of Nigeria, Naukka, Enugu, Nigeria</t>
  </si>
  <si>
    <t>2-s2.0-85182721075</t>
  </si>
  <si>
    <t>Choi, C.</t>
  </si>
  <si>
    <t>Department of Consumer Economics, Sookmyung Women's University, Seoul, Seoul, South Korea</t>
  </si>
  <si>
    <t>The Microstructure of Mis-Selling: Financial Investment Markets and Regulation in Korea</t>
  </si>
  <si>
    <t>2-s2.0-85182487684</t>
  </si>
  <si>
    <t>Ren, H.</t>
  </si>
  <si>
    <t>School of Economics, Changchun University, Changchun, Jilin, China</t>
  </si>
  <si>
    <t>A Research Proposal to Examine Psychological Factors Influence on Financial Planning for Retirement in China</t>
  </si>
  <si>
    <t>2-s2.0-85182485224</t>
  </si>
  <si>
    <t>Empirical investigation of the Fintech and financial literacy nexus: Small business managers’ insights in Cameroon</t>
  </si>
  <si>
    <t>Foka, A.G.T.</t>
  </si>
  <si>
    <t>Fossi, A.D.</t>
  </si>
  <si>
    <t>Simplice, S.A.</t>
  </si>
  <si>
    <t>2-s2.0-85182485097</t>
  </si>
  <si>
    <t>Measuring Financial Literacy Among Gen Ziers in Coimbatore City</t>
  </si>
  <si>
    <t>Department of Commerce, Sri Krishna Adithya College of Arts and Science, Coimbatore, TN, India</t>
  </si>
  <si>
    <t>Research Scholar, PSG College of Arts &amp; Science, Coimbatore, TN, India</t>
  </si>
  <si>
    <t>2-s2.0-85182202329</t>
  </si>
  <si>
    <t>Cornaggia, K.</t>
  </si>
  <si>
    <t>Who Mismanages Student Loans, and Why?</t>
  </si>
  <si>
    <t>Xia, H.</t>
  </si>
  <si>
    <t>2-s2.0-85181972714</t>
  </si>
  <si>
    <t>Bee, K.-Y.</t>
  </si>
  <si>
    <t>Faculty of Business and Finance, Universiti Tunku Abdul Rahman, Kajang, Selangor, Malaysia</t>
  </si>
  <si>
    <t>Exploring the Mediating Effect of Resilience on Working Adults’ Life Satisfaction in a Malaysian Metropolitan Context</t>
  </si>
  <si>
    <t>Go, Y.-H.</t>
  </si>
  <si>
    <t>Department of Economics, Universiti Tunku Abdul Rahman, Kajang, Selangor, Malaysia</t>
  </si>
  <si>
    <t>2-s2.0-85181444144</t>
  </si>
  <si>
    <t>Department of Education, Krirk University, Bangkok, Thailand</t>
  </si>
  <si>
    <t>Empirical Research on Credit System Management for Chinese Vocational College Students Based on Personal Mobile Terminals</t>
  </si>
  <si>
    <t>2-s2.0-85180840443</t>
  </si>
  <si>
    <t>Odhiambo, E.</t>
  </si>
  <si>
    <t>Nyanam International, Kisumu, Kenya</t>
  </si>
  <si>
    <t>Youth contribution: Pressure around sex in exchange for necessities is a setback in the fight against HIV among adolescent girls living in fishing communities in Kenya’s Lake Victoria region</t>
  </si>
  <si>
    <t>2-s2.0-85180656525</t>
  </si>
  <si>
    <t>The Impact of Housing Tenure on Financial Wellbeing Among Elderly Australians</t>
  </si>
  <si>
    <t>Gepp, A.</t>
  </si>
  <si>
    <t>Bond Business School, Gold Coast, QLD, Australia</t>
  </si>
  <si>
    <t>O’Neill, T.J.</t>
  </si>
  <si>
    <t>Xue, R.</t>
  </si>
  <si>
    <t>La Trobe Business School, Melbourne, VIC, Australia</t>
  </si>
  <si>
    <t>2-s2.0-85180588116</t>
  </si>
  <si>
    <t>Özkale, A.</t>
  </si>
  <si>
    <t>Department of Banking and Insurance, Isparta University of Applied Sciences, Isparta, Isparta, Turkey</t>
  </si>
  <si>
    <t>A guidebook for the integration of financial literacy to mathematics courses</t>
  </si>
  <si>
    <t>Area of Economic and Business Education, Fakultät für Betriebs­wirtschafts­lehre, Mannheim, Baden-Wurttemberg, Germany</t>
  </si>
  <si>
    <t>2-s2.0-85180359532</t>
  </si>
  <si>
    <t>College of Economics and Information, Zhejiang Tongji Vocational College of Science and Technology, Hangzhou, Zhejiang, China</t>
  </si>
  <si>
    <t>Construction of a Visual Platform for Higher Vocational Financial Education Combining Gaussian Hybrid Networks</t>
  </si>
  <si>
    <t>2-s2.0-85180174110</t>
  </si>
  <si>
    <t>Meissner, L.</t>
  </si>
  <si>
    <t>Financial knowledge, attitude towards money and investment decisions: new insights for the farmland market</t>
  </si>
  <si>
    <t>Danne, M.</t>
  </si>
  <si>
    <t>Musshoff, O.</t>
  </si>
  <si>
    <t>Johann Heinrich von Thuenen Institute, Institute of Farm Economics, Braunschweig, Germany</t>
  </si>
  <si>
    <t>2-s2.0-85179932360</t>
  </si>
  <si>
    <t>Tambunan, D.</t>
  </si>
  <si>
    <t>Universitas Mahkota Tricom Unggul, Indonesia</t>
  </si>
  <si>
    <t>The Role of Financial Literacy and Self-Motivation in Fostering Entrepreneurial Interest and Self-Efficacy among University Students</t>
  </si>
  <si>
    <t>Hou, A.</t>
  </si>
  <si>
    <t>Politeknik Unggul LP3M, Medan, Indonesia</t>
  </si>
  <si>
    <t>Nasib, N.</t>
  </si>
  <si>
    <t>Universitas Methodist, Indonesia</t>
  </si>
  <si>
    <t>2-s2.0-85179883053</t>
  </si>
  <si>
    <t>Yulisti, M.</t>
  </si>
  <si>
    <t>Research Center for Marine and Fisheries Socio-Economics, Ministry of Marine Affairs and Fisheries, DKI Jakarta, Indonesia</t>
  </si>
  <si>
    <t>Effects of eco-friendly fishing gears on fishermen's welfare and sustainable fisheries: Lessons learned from Indonesia</t>
  </si>
  <si>
    <t>Hidayat, A.S.</t>
  </si>
  <si>
    <t>Services, Badan Riset dan Inovasi Nasional, Central Jakarta, Jakarta, Indonesia</t>
  </si>
  <si>
    <t>Faculty of Economics and Business, Tarumanagara University, Jakarta, Java, Indonesia</t>
  </si>
  <si>
    <t>Mu'Awanah, U.</t>
  </si>
  <si>
    <t>2-s2.0-85179727710</t>
  </si>
  <si>
    <t>Abilawa, A.</t>
  </si>
  <si>
    <t>Enhancing insight into fintech adoption through VOSViewer: A bibliometric exploration</t>
  </si>
  <si>
    <t>Rahmawati, A.</t>
  </si>
  <si>
    <t>2-s2.0-85179349902</t>
  </si>
  <si>
    <t>Palazzo, L.</t>
  </si>
  <si>
    <t>Integrated assessment of financial knowledge through a latent profile analysis</t>
  </si>
  <si>
    <t>2-s2.0-85178437373</t>
  </si>
  <si>
    <t>Espinoza-Delgado, J.</t>
  </si>
  <si>
    <t>Gender Gaps in Financial Literacy: Evidence from Argentina, Chile, and Paraguay</t>
  </si>
  <si>
    <t>Silber, J.</t>
  </si>
  <si>
    <t>Bar-Ilan University, Ramat Gan, Tel Aviv District, Israel</t>
  </si>
  <si>
    <t>2-s2.0-85178329517</t>
  </si>
  <si>
    <t>School of Business, Taipa, Macao</t>
  </si>
  <si>
    <t>Do social networks affect household financial vulnerability? Evidence from China</t>
  </si>
  <si>
    <t>2-s2.0-85178206403</t>
  </si>
  <si>
    <t>OCRE Research Laboratory, PSB Paris School of Business, Paris, Ile-de-France, France</t>
  </si>
  <si>
    <t>Impact of financial literacy on financial inclusion and household financial decisions: exploring the role of ICTs</t>
  </si>
  <si>
    <t>Ishizaka, I.</t>
  </si>
  <si>
    <t>2-s2.0-85178026986</t>
  </si>
  <si>
    <t>Albertazzi, U.</t>
  </si>
  <si>
    <t>European Central Bank, Frankfurt am Main, Hessen, Germany</t>
  </si>
  <si>
    <t>Fixed rate versus adjustable rate mortgages: Evidence from euro area banks</t>
  </si>
  <si>
    <t>Fringuellotti, F.</t>
  </si>
  <si>
    <t>Federal Reserve Bank of New York, New York, NY, United States</t>
  </si>
  <si>
    <t>Ongena, S.</t>
  </si>
  <si>
    <t>NTNU Business School, Universität Zürich, Zurich, ZH, Switzerland</t>
  </si>
  <si>
    <t>2-s2.0-85175695588</t>
  </si>
  <si>
    <t>Youth Employability programmes in South Africa: Which features work best and for whom?</t>
  </si>
  <si>
    <t>Graham, L.</t>
  </si>
  <si>
    <t>Global Social Development Innovations, The University of North Carolina at Chapel Hill, Chapel Hill, NC, United States</t>
  </si>
  <si>
    <t>2-s2.0-85175555432</t>
  </si>
  <si>
    <t>The silent diversion of knowledge: Examining inequality of financial knowledge</t>
  </si>
  <si>
    <t>Department of Consumer Science, Seoul National University, Seoul, South Korea</t>
  </si>
  <si>
    <t>2-s2.0-85175190604</t>
  </si>
  <si>
    <t>The effect of financial literacy on long-term recognition and short-term trade in mutual funds: Evidence from Japan</t>
  </si>
  <si>
    <t>Ogawa, K.</t>
  </si>
  <si>
    <t>Osaka University of Economics, Osaka, Osaka, Japan</t>
  </si>
  <si>
    <t>2-s2.0-85174199989</t>
  </si>
  <si>
    <t>School of Business Administration, Zhejiang Gongshang University, Hangzhou, Zhejiang, China</t>
  </si>
  <si>
    <t>Hubris or talent? Estimating the role of overconfidence in Chinese households’ investment decisions</t>
  </si>
  <si>
    <t>Khraiche, M.</t>
  </si>
  <si>
    <t>Department of Economics, The University of Texas Rio Grande Valley, Brownsville, TX, United States</t>
  </si>
  <si>
    <t>Mao, X.</t>
  </si>
  <si>
    <t>Department of Information Systems, The University of Texas Rio Grande Valley, Brownsville, TX, United States</t>
  </si>
  <si>
    <t>2-s2.0-85173890883</t>
  </si>
  <si>
    <t>Hynes, K.</t>
  </si>
  <si>
    <t>Department of Psychology, Illinois State University, Chicago, IL, United States</t>
  </si>
  <si>
    <t>Awareness of Social Media Audiences among Adolescents in a School-Based Intervention</t>
  </si>
  <si>
    <t>Russell, L.</t>
  </si>
  <si>
    <t>School of Education, William &amp; Mary, Williamsburg, VA, United States</t>
  </si>
  <si>
    <t>2-s2.0-85173766672</t>
  </si>
  <si>
    <t>Vittengl, J.R.</t>
  </si>
  <si>
    <t>Department of Psychology, Truman State University, Kirksville, MO, United States</t>
  </si>
  <si>
    <t>Low household income, financial literacy, or financial health: Which is the strongest risk factor and outcome of depressive symptomatology?</t>
  </si>
  <si>
    <t>2-s2.0-85172780853</t>
  </si>
  <si>
    <t>School of Finance, Guangdong University of Finance &amp; Economics, Guangzhou, Guangdong, China</t>
  </si>
  <si>
    <t>Study on the optimization of the cultivation path of finance professionals in universities in the digital era</t>
  </si>
  <si>
    <t>2-s2.0-85171265559</t>
  </si>
  <si>
    <t>INVEST Research Flagship Center, Turun yliopisto, Turku, Southwest Finland, Finland</t>
  </si>
  <si>
    <t>A Pilot Randomized Controlled Trial of Intervention for Social Work Clients with Children Facing Complex Financial Problems in Finland (FinSoc): A Study Protocol</t>
  </si>
  <si>
    <t>Isoniemi, H.</t>
  </si>
  <si>
    <t>Faculty of Social Sciences, Helsingin Yliopisto, Helsinki, Uusimaa, Finland</t>
  </si>
  <si>
    <t>Moisio, M.</t>
  </si>
  <si>
    <t>Raijas, A.</t>
  </si>
  <si>
    <t>Department of Psychology and Speech-Language Pathology, Turun yliopisto, Turku, Southwest Finland, Finland</t>
  </si>
  <si>
    <t>2-s2.0-85171169583</t>
  </si>
  <si>
    <t>School of Education, The University of Southern Mississippi, Hattiesburg, MS, United States</t>
  </si>
  <si>
    <t>“Through Their Fingers Like Water”: How Community College Students View Family as Sources of Financial Education</t>
  </si>
  <si>
    <t>Serna, K.L.</t>
  </si>
  <si>
    <t>Austin Community College, Austin, TX, United States</t>
  </si>
  <si>
    <t>Eguiluz, L.</t>
  </si>
  <si>
    <t>Marois, M.</t>
  </si>
  <si>
    <t>Division of Student Affairs, The University of Texas at Austin, Austin, TX, United States</t>
  </si>
  <si>
    <t>2-s2.0-85168676601</t>
  </si>
  <si>
    <t>Aguiar-Díaz, I.</t>
  </si>
  <si>
    <t>Business and Tourism, Universidad de Las Palmas de Gran Canaria, Las Palmas de Gran Canaria, Canary Islands, Spain</t>
  </si>
  <si>
    <t>Bank customers complaints, financial knowledge and gender</t>
  </si>
  <si>
    <t>Zagalaz Jiménez, J.R.</t>
  </si>
  <si>
    <t>Associate Researcher Banking and Entrepreneurial Finance Research Group, Universidad Pablo de Olavide, de Sevilla, Sevilla, Seville, Spain</t>
  </si>
  <si>
    <t>2-s2.0-85168118277</t>
  </si>
  <si>
    <t>School of Economics and Management, Southwest Jiaotong University, Chengdu, Sichuan, China</t>
  </si>
  <si>
    <t>Social capital, financial intelligence, and entrepreneurial financial performance: evidence from the post-pandemic challenges</t>
  </si>
  <si>
    <t>Department of Finance, Politechnika Rzeszowska im. Ignacego Łukasiewicza, Rzeszow, PK, Poland</t>
  </si>
  <si>
    <t>Nakonieczny, J.</t>
  </si>
  <si>
    <t>College of Business Administration, Taif University, Taif, Makkah al Mukarramah, Saudi Arabia</t>
  </si>
  <si>
    <t>2-s2.0-85167602661</t>
  </si>
  <si>
    <t>Flynn, L.B.</t>
  </si>
  <si>
    <t>Department of Social Sciences, University of Luxembourg, Esch-sur-Alzette, Luxembourg</t>
  </si>
  <si>
    <t>Acquisition capital: using a new concept to explore housing outcomes among millennials in the United States</t>
  </si>
  <si>
    <t>2-s2.0-85166749646</t>
  </si>
  <si>
    <t>Białkowski, J.</t>
  </si>
  <si>
    <t>Differences between NZ and U.S. individual investor sentiment: more noise or more information?</t>
  </si>
  <si>
    <t>2-s2.0-85166401556</t>
  </si>
  <si>
    <t>Promoting financial capability within the field of social work practice among families with children: a systematic review; Taloudellisen toimintakyvyn edistäminen lapsiperheiden parissa tehtävässä sosiaalityössä: systemaattinen kirjallisuuskatsaus</t>
  </si>
  <si>
    <t>Kaitsaari, T.</t>
  </si>
  <si>
    <t>2-s2.0-85165174401</t>
  </si>
  <si>
    <t>Alperovych, Y.</t>
  </si>
  <si>
    <t>Department of Accounting and Corporate Finance, EMLYON Business School, Ecully, France</t>
  </si>
  <si>
    <t>Entrepreneurs on their financial literacy: evidence from the Netherlands</t>
  </si>
  <si>
    <t>Department of Management and Production Engineering, Politecnico di Torino, Turin, TO, Italy</t>
  </si>
  <si>
    <t>Lentz, M.</t>
  </si>
  <si>
    <t>Netherlands Chamber of Commerce, Utrecht, Netherlands</t>
  </si>
  <si>
    <t>2-s2.0-85164164243</t>
  </si>
  <si>
    <t>Conducting high-frequency data collection in low-resource settings: Lessons from a financial diary study among women engaged in sex work in Uganda</t>
  </si>
  <si>
    <t>Department of Health Behavior, UNC Gillings School of Global Public Health, Chapel Hill, NC, United States</t>
  </si>
  <si>
    <t>2-s2.0-85163849480</t>
  </si>
  <si>
    <t>School of Public Administration, Hunan University, Changsha, Hunan, China</t>
  </si>
  <si>
    <t>Homeownership and financial literacy: evidence from China in the perspective of ‘learning by doing’</t>
  </si>
  <si>
    <t>2-s2.0-85161710522</t>
  </si>
  <si>
    <t>Faculty of Management, Sri Sri University, Cuttack, OR, India</t>
  </si>
  <si>
    <t>Small Savings Scheme of the Post Office and Savings Habit of People: The Role of Financial Consultant</t>
  </si>
  <si>
    <t>2-s2.0-85160546884</t>
  </si>
  <si>
    <t>Ke, K.-L.</t>
  </si>
  <si>
    <t>School of Finance, Zhejiang Gongshang University, Hangzhou, Zhejiang, China</t>
  </si>
  <si>
    <t>Keeping it in the family: financial constraints and the succession intention of micro and small enterprises in China</t>
  </si>
  <si>
    <t>Hou, X.</t>
  </si>
  <si>
    <t>School of Economics, Southwestern University of Finance and Economics, Chengdu, Sichuan, China</t>
  </si>
  <si>
    <t>2-s2.0-85159106555</t>
  </si>
  <si>
    <t>He, H.</t>
  </si>
  <si>
    <t>Shanghai Normal University, Shanghai, Shanghai, China</t>
  </si>
  <si>
    <t>Digital Financial Literacy of Young Chinese Children in Shanghai: A Mixed Method Study</t>
  </si>
  <si>
    <t>Luo, W.</t>
  </si>
  <si>
    <t>Department of Curriculum, University of South Florida, Flagstaff, United States</t>
  </si>
  <si>
    <t>2-s2.0-85159013506</t>
  </si>
  <si>
    <t>Using the Theory of Planned Behaviour to Explore Predictors of Financial Behaviour Among Working Adults in Malaysia</t>
  </si>
  <si>
    <t>Rasiah, R.</t>
  </si>
  <si>
    <t>Graduate School of Business, SEGi University, Petaling Jaya, Selangor, Malaysia</t>
  </si>
  <si>
    <t>Weissmann, M.A.</t>
  </si>
  <si>
    <t>School of Business, Swinburne University of Technology Sarawak Campus, Kuching, Sarawak, Malaysia</t>
  </si>
  <si>
    <t>Faculty of Business and Law, Taylor's University Malaysia, Subang Jaya, Selangor, Malaysia</t>
  </si>
  <si>
    <t>2-s2.0-85158871042</t>
  </si>
  <si>
    <t>Balutel, D.</t>
  </si>
  <si>
    <t>Bitcoin awareness, ownership and use: 2016–20</t>
  </si>
  <si>
    <t>Felt, M.-H.</t>
  </si>
  <si>
    <t>24</t>
  </si>
  <si>
    <t>Université d'Orléans, Orleans, Centre-Val de Loire, France</t>
  </si>
  <si>
    <t>Nicholls, G.</t>
  </si>
  <si>
    <t>Currency Department, Banque du Canada, Ottawa, ON, Canada</t>
  </si>
  <si>
    <t>Voia, M.-C.</t>
  </si>
  <si>
    <t>University of Waterloo, Waterloo, ON, Canada</t>
  </si>
  <si>
    <t>2-s2.0-85153716786</t>
  </si>
  <si>
    <t>Jenkins, L.D.</t>
  </si>
  <si>
    <t>School of Public and International Affairs, University of Cincinnati, Cincinnati, OH, United States</t>
  </si>
  <si>
    <t>‘Band aid’ for women in the ready-made garment industry: self-help and surveillance in Bangladesh</t>
  </si>
  <si>
    <t>2-s2.0-85153613487</t>
  </si>
  <si>
    <t>Prakash, N.</t>
  </si>
  <si>
    <t>Investigating the Determinants of Financial Well-Being: A SEM Approach</t>
  </si>
  <si>
    <t>Hawaldar, A.</t>
  </si>
  <si>
    <t>2-s2.0-85153532415</t>
  </si>
  <si>
    <t>Choi, A.</t>
  </si>
  <si>
    <t>Department of Public Administration, Sejong University, Seoul, South Korea</t>
  </si>
  <si>
    <t>An evaluation of a digital financial education program and the impact of COVID-19 on financial well-being among college students</t>
  </si>
  <si>
    <t>Stoutland, D.</t>
  </si>
  <si>
    <t>Wells Fargo, San Francisco, CA, United States</t>
  </si>
  <si>
    <t>Blanco, L.</t>
  </si>
  <si>
    <t>2-s2.0-85153528749</t>
  </si>
  <si>
    <t>Fu, Z.</t>
  </si>
  <si>
    <t>School of Public Administration, Hunan Normal University, Changsha, Hunan, China</t>
  </si>
  <si>
    <t>Are rural cadre households more likely to obtain formal credit?</t>
  </si>
  <si>
    <t>Tao, Y.</t>
  </si>
  <si>
    <t>Institute of Digital Finance, Peking University, Beijing, China</t>
  </si>
  <si>
    <t>2-s2.0-85153340103</t>
  </si>
  <si>
    <t>Jiang, Z.</t>
  </si>
  <si>
    <t>Disrupting the Technology Innovation Efficiency of Manufacturing Enterprises Through Digital Technology Promotion: An Evidence of 5G Technology Construction in China</t>
  </si>
  <si>
    <t>2-s2.0-85150499918</t>
  </si>
  <si>
    <t>Edwards, T.</t>
  </si>
  <si>
    <t>Pushed, Dropped, or Fleeing from Care: The Narratives and Adultification of Black Youth Who Have Aged out of Ontario’s Child Welfare System</t>
  </si>
  <si>
    <t>Chowdhury, R.</t>
  </si>
  <si>
    <t>Department of Social Justice Education, University of Toronto, Toronto, ON, Canada</t>
  </si>
  <si>
    <t>Laylor, A.</t>
  </si>
  <si>
    <t>2-s2.0-85150499446</t>
  </si>
  <si>
    <t>Giri, G.</t>
  </si>
  <si>
    <t>Great Lakes Institute of Management, Chennai, Manamai, TN, India</t>
  </si>
  <si>
    <t>Can blockchain enabled green bond issuance lead to intent to invest? A moderated mediation model</t>
  </si>
  <si>
    <t>KS, K.S.</t>
  </si>
  <si>
    <t>Manohar, H.L.</t>
  </si>
  <si>
    <t>Department of Management Studies, College of Engineering, Guindy, Chennai, TN, India</t>
  </si>
  <si>
    <t>2-s2.0-85148598915</t>
  </si>
  <si>
    <t>Djelassi, M.</t>
  </si>
  <si>
    <t>Department of Finance, Université Laval, Quebec, QC, Canada</t>
  </si>
  <si>
    <t>Training services and repayment performance of micro-borrowers in Tunisia</t>
  </si>
  <si>
    <t>2-s2.0-85147422607</t>
  </si>
  <si>
    <t>Akorede, H.</t>
  </si>
  <si>
    <t>School of Management, HSE University, Moscow, Russian Federation</t>
  </si>
  <si>
    <t>The Moderating Effect of Age and Debt on the Relationship Between Intellectual Capital and Firm Performance: A Developing Country Perspective</t>
  </si>
  <si>
    <t>2-s2.0-85146479966</t>
  </si>
  <si>
    <t>Meng, D.</t>
  </si>
  <si>
    <t>Digital financial capability and household consumption: evidence from China</t>
  </si>
  <si>
    <t>2-s2.0-85141365148</t>
  </si>
  <si>
    <t>Takmaz, S.</t>
  </si>
  <si>
    <t>Department of International Trade and Business, Izmir Bakircay University, Izmir, Izmir, Turkey</t>
  </si>
  <si>
    <t>Financial inclusion in Turkey: unpacking the provincial inequality and its determinants</t>
  </si>
  <si>
    <t>Sarı, E.</t>
  </si>
  <si>
    <t>Department of Public Finance, Aydin Adnan Menderes University, Aydin, Efeler, Turkey</t>
  </si>
  <si>
    <t>Alataş, S.</t>
  </si>
  <si>
    <t>Laboratory for Climate Change Economics, HSE University, Moscow, Russian Federation</t>
  </si>
  <si>
    <t>2-s2.0-85134174234</t>
  </si>
  <si>
    <t>Andrews, B.D.</t>
  </si>
  <si>
    <t>College of Education, Piedmont University, Demorest, GA, United States</t>
  </si>
  <si>
    <t>The Link Between Financial Stress, Financial Precarity, and Educational Outcomes at Community Colleges</t>
  </si>
  <si>
    <t>Rehr, T.</t>
  </si>
  <si>
    <t>College of Education, The Ohio State University, Columbus, OH, United States</t>
  </si>
  <si>
    <t>Regan, E.P.</t>
  </si>
  <si>
    <t>Center for the Study of Student Life, The Ohio State University, Columbus, OH, United States</t>
  </si>
  <si>
    <t>2-s2.0-85133958271</t>
  </si>
  <si>
    <t>Ndlovu, V.P.</t>
  </si>
  <si>
    <t>Discipline of Curriculum Studies and Educational Technology, University of KwaZulu-Natal, Durban, KwaZulu-Natal, South Africa</t>
  </si>
  <si>
    <t>Secondary teachers’ experiences of enacting financial literacy/accounting in a technology-rich environment</t>
  </si>
  <si>
    <t>2-s2.0-85133238873</t>
  </si>
  <si>
    <t>Kaur, G.</t>
  </si>
  <si>
    <t>Pathways to Individual Financial Well-Being: Conceptual Framework and Future Research Agenda</t>
  </si>
  <si>
    <t>2-s2.0-85131371970</t>
  </si>
  <si>
    <t>Nicholls-Nixon, C.L.</t>
  </si>
  <si>
    <t>Ted Rogers School of Management, Toronto, ON, Canada</t>
  </si>
  <si>
    <t>How university business incubation supports entrepreneurs in technology-based and creative industries: A comparative study</t>
  </si>
  <si>
    <t>2-s2.0-85129667262</t>
  </si>
  <si>
    <t>Metu, A.G.</t>
  </si>
  <si>
    <t>Department of Economics, Nnamdi Azikiwe University, Awka, Anambra, Nigeria</t>
  </si>
  <si>
    <t>Challenging Factors Affecting Access to Finance by Female Micro Entrepreneurs in Anambra State, Nigeria</t>
  </si>
  <si>
    <t>2-s2.0-85129354248</t>
  </si>
  <si>
    <t>Departamento de Economía Financeira e Contabilidade, Universidade de Vigo, Vigo, Galicia, Spain</t>
  </si>
  <si>
    <t>Financial literacy in SMEs: A systematic literature review and a framework for further inquiry</t>
  </si>
  <si>
    <t>Biocost Research Group, Universidade de Vigo, Vigo, Galicia, Spain</t>
  </si>
  <si>
    <t>Departamento de Organización de Empresas y Marketing, Universidade de Vigo, Vigo, Galicia, Spain</t>
  </si>
  <si>
    <t>Coronado, F.</t>
  </si>
  <si>
    <t>2-s2.0-85121834478</t>
  </si>
  <si>
    <t>Tratt, B.</t>
  </si>
  <si>
    <t>TUM School of Management, Munich, Munich, Bayern, Germany</t>
  </si>
  <si>
    <t>Working capital management routines in small German craft businesses: an empirical study of the drivers of implementation</t>
  </si>
  <si>
    <t>2-s2.0-85120577630</t>
  </si>
  <si>
    <t>Choudhary, S.</t>
  </si>
  <si>
    <t>Jaipuria Institute of Management, Jaipur, Jaipur, RJ, India</t>
  </si>
  <si>
    <t>Cognitive Biases Among Millennial Indian Investors: Do Personality and Demographic Factors Matter?</t>
  </si>
  <si>
    <t>Srivastava, A.P.</t>
  </si>
  <si>
    <t>2-s2.0-85116463656</t>
  </si>
  <si>
    <t>Asravor, R.K.</t>
  </si>
  <si>
    <t>Department of Economics, Ghana Communication Technology University, Accra, Ghana</t>
  </si>
  <si>
    <t>Factors influencing risk attitudes of entrepreneurs in Ghana: the role of gender</t>
  </si>
  <si>
    <t>2-s2.0-85113354999</t>
  </si>
  <si>
    <t>Impact of Financial Literacy and Behavioural Biases on Investment Decision-making</t>
  </si>
  <si>
    <t>2-s2.0-105020769517</t>
  </si>
  <si>
    <t>Zholayeva, M.A.</t>
  </si>
  <si>
    <t>L.N. Gumilyov Eurasian National University, Astana, Kazakhstan</t>
  </si>
  <si>
    <t>Nonlinear Internal Control System in Business</t>
  </si>
  <si>
    <t>2-s2.0-105018287456</t>
  </si>
  <si>
    <t>Magocha, M.</t>
  </si>
  <si>
    <t>Department of Business Management and Economics, Walter Sisulu University, Eastern Cape, South Africa</t>
  </si>
  <si>
    <t>Pitfalls weighing down the development of sustainable entrepreneurial governance culture among the South African youths: Eclectic contexts</t>
  </si>
  <si>
    <t>Kange’the, S.M.</t>
  </si>
  <si>
    <t>Department of Social Work, Walter Sisulu University, Eastern Cape, South Africa</t>
  </si>
  <si>
    <t>2-s2.0-105017981827</t>
  </si>
  <si>
    <t>ROLE OF BEHAVIOURAL HEURISTIC BIASES OF INDIVIDUAL INVESTORS IN INVESTMENT DECISION MAKING</t>
  </si>
  <si>
    <t>2-s2.0-105016266001</t>
  </si>
  <si>
    <t>Krisnawati, A.</t>
  </si>
  <si>
    <t>Behavioral Factors and Propensity Towards Indebtedness of Peer-to-Peer Lending Users in West Java, Indonesia</t>
  </si>
  <si>
    <t>2-s2.0-105015771616</t>
  </si>
  <si>
    <t>Digital Dilemmas and Solutions: Addressing Financial Challenges and Exploring Islamic Educational Platforms</t>
  </si>
  <si>
    <t>2-s2.0-105015668247</t>
  </si>
  <si>
    <t>Arifin, J.</t>
  </si>
  <si>
    <t>Exploring Public Perceptions of Sharia Securities Crowdfunding: A Case Study From Indonesia</t>
  </si>
  <si>
    <t>2-s2.0-105015401208</t>
  </si>
  <si>
    <t>Perdana, B.S.</t>
  </si>
  <si>
    <t>UIN KH Abdurrahman Wahid, Indonesia</t>
  </si>
  <si>
    <t>Evaluation of the effectiveness of the ‘3-in-1’ financial reporting model in supporting the sustainability of MSMEs</t>
  </si>
  <si>
    <t>2-s2.0-105014881723</t>
  </si>
  <si>
    <t>UKM-Graduate School of Business, Bangi, Selangor, Malaysia</t>
  </si>
  <si>
    <t>THE IMPACT OF DIGITAL MARKETING ON ENHANCING FINANCIAL LITERACY AND COMMERCIAL PENSION INSURANCE PURCHASE DECISIONS AMONG CONSUMERS</t>
  </si>
  <si>
    <t>Ja’afar, R.</t>
  </si>
  <si>
    <t>Shandong Urban Construction Vocational College, Jinan, Shandong, China</t>
  </si>
  <si>
    <t>Abdullah, M.H.S.B.</t>
  </si>
  <si>
    <t>2-s2.0-105012406649</t>
  </si>
  <si>
    <t>Eichler, K.S.</t>
  </si>
  <si>
    <t>Industrial Organizational (IO)/Business Psychology Department, The Chicago School, Chicago, IL, United States</t>
  </si>
  <si>
    <t>Evaluating robo-advisors through behavioral finance: a critical review of technology potential, rationality, and investor expectations</t>
  </si>
  <si>
    <t>Schwab, E.</t>
  </si>
  <si>
    <t>Behavioral Economics Department, Organization Leadership, Chicago, IL, United States</t>
  </si>
  <si>
    <t>2-s2.0-105012396686</t>
  </si>
  <si>
    <t>Behavioral and contextual determinants of different stages of saving behavior</t>
  </si>
  <si>
    <t>Department of Medical and Health Sciences, Linköpings Universitet, Linkoping, Östergötland, Sweden</t>
  </si>
  <si>
    <t>Department of Behavioral Sciences, Linköpings Universitet, Linkoping, Östergötland, Sweden</t>
  </si>
  <si>
    <t>2-s2.0-105012183527</t>
  </si>
  <si>
    <t>Aldabbous, K.</t>
  </si>
  <si>
    <t>Department of Computer Information Systems, Imam Abdulrahman Bin Faisal University, Dammam, Ash Sharqiyah, Saudi Arabia</t>
  </si>
  <si>
    <t>Qarsh: Arabic Financial Management Application for Adults and Children</t>
  </si>
  <si>
    <t>Salil, Z.</t>
  </si>
  <si>
    <t>Department of Computer Engineering, Imam Abdulrahman Bin Faisal University, Dammam, Ash Sharqiyah, Saudi Arabia</t>
  </si>
  <si>
    <t>2-s2.0-105012122780</t>
  </si>
  <si>
    <t>Tok, H.L.</t>
  </si>
  <si>
    <t>School of Economics, College of Business, Universiti Utara Malaysia, Sintok, Kedah, Malaysia</t>
  </si>
  <si>
    <t>FACTORS INFLUENCING STUDENTS’ COST OF LIVING: EVIDENCE FROM MALAYSIAN UNIVERSITIES</t>
  </si>
  <si>
    <t>2-s2.0-105011821588</t>
  </si>
  <si>
    <t>Kakade, K.</t>
  </si>
  <si>
    <t>Faculty of Management, Symbiosis Institute of Management Studies, Pune, MH, India</t>
  </si>
  <si>
    <t>Post COVID-19 Adoption of Digital Financial Services Analyzing Usage Patterns and Demographic Influences in Maharashtra State</t>
  </si>
  <si>
    <t>K.C. College of Engineerng &amp; Management Studies &amp; Research, Thane, MH, India</t>
  </si>
  <si>
    <t>School of Business, Dr. Vishwanath Karad MIT World Peace University, Pune, MH, India</t>
  </si>
  <si>
    <t>Bhoyar, P.</t>
  </si>
  <si>
    <t>Symbiosis Institute of Management Studies, Pune, MH, India</t>
  </si>
  <si>
    <t>Brahmane, J.</t>
  </si>
  <si>
    <t>SGPC’s Guru Nanak Institute of Management Studies, Mumbai, India</t>
  </si>
  <si>
    <t>Yadav, S.</t>
  </si>
  <si>
    <t>2-s2.0-105010788676</t>
  </si>
  <si>
    <t>Pratap, Y.V.</t>
  </si>
  <si>
    <t>Centurion University of Technology and Management, Paralakhemundi, OR, India</t>
  </si>
  <si>
    <t>Impact Assessment of Farmer Producer Organizations</t>
  </si>
  <si>
    <t>Agrawalla, R.</t>
  </si>
  <si>
    <t>2-s2.0-105010196429</t>
  </si>
  <si>
    <t>Rahayu, T.S.</t>
  </si>
  <si>
    <t>Department of Defense Science, National Defense University of Malaysia, Kuala Lumpur, Malaysia</t>
  </si>
  <si>
    <t>An Algorithmic Approaches for Maximizing Return on Investment (ROI) Using Simple Moving Average (SMAC)</t>
  </si>
  <si>
    <t>Venkatesan, K.</t>
  </si>
  <si>
    <t>Faculty of Defense Science and Technology, National Defense University of Malaysia, Kuala Lumpur, Malaysia</t>
  </si>
  <si>
    <t>Mohamad Sokri, S.S.</t>
  </si>
  <si>
    <t>Department of Electrical &amp; Computer Engineering, Amrita Vishwa Vidyapeetham Chennai Campus, Vengal, TN, India</t>
  </si>
  <si>
    <t>2-s2.0-105009583159</t>
  </si>
  <si>
    <t>The Legal and Regulatory Implications of Blockchain Technology on Financial Literacy Initiatives in Indian Academic Libraries</t>
  </si>
  <si>
    <t>2-s2.0-105009203998</t>
  </si>
  <si>
    <t>Loang, O.K.</t>
  </si>
  <si>
    <t>Herding Through the Ages: Historical Perspectives and Modern Implications</t>
  </si>
  <si>
    <t>2-s2.0-105008317683</t>
  </si>
  <si>
    <t>AlHares, A.</t>
  </si>
  <si>
    <t>College of Business, University of Doha for Science and Technology, Doha, Qatar</t>
  </si>
  <si>
    <t>FINANCIAL TECHNOLOGY AND CONSUMER FINANCIAL SATISFACTION</t>
  </si>
  <si>
    <t>2-s2.0-105008258476</t>
  </si>
  <si>
    <t>Department of Management Studies, Indian Institute of Technology Roorkee, Roorkee, UK, India</t>
  </si>
  <si>
    <t>The Effects of Financial Stress on Entrepreneurial Mental Health</t>
  </si>
  <si>
    <t>Kanwal, P.</t>
  </si>
  <si>
    <t>Le Réseau de l'Université du Québec, Quebec, QC, Canada</t>
  </si>
  <si>
    <t>Quttainah, M.A.</t>
  </si>
  <si>
    <t>Lally School of Management, Troy, NY, United States</t>
  </si>
  <si>
    <t>2-s2.0-105008053334</t>
  </si>
  <si>
    <t>Kausar, A.</t>
  </si>
  <si>
    <t>Xavier Institute of Social Service, Ranchi, JH, India</t>
  </si>
  <si>
    <t>Exploring the Influence of Emotional Intelligence on Financial Literacy Amongst Gen Z</t>
  </si>
  <si>
    <t>2-s2.0-105007398955</t>
  </si>
  <si>
    <t>Varum, C.A.</t>
  </si>
  <si>
    <t>Economic and Financial Literacy</t>
  </si>
  <si>
    <t>2-s2.0-105005825439</t>
  </si>
  <si>
    <t>Sandoval-Llanos, J.</t>
  </si>
  <si>
    <t>Challenging Iinequality: A Proposal to Raise Conscientização about Financialization with Colombian Rural Communities</t>
  </si>
  <si>
    <t>2-s2.0-105005694216</t>
  </si>
  <si>
    <t>Bala, M.</t>
  </si>
  <si>
    <t>Panipat Institute of Engineering &amp; Technology, Panipat, HR, India</t>
  </si>
  <si>
    <t>Impact of Digital Banking Integration on Rural Women's Banking Usage</t>
  </si>
  <si>
    <t>Tyagi, V.K.</t>
  </si>
  <si>
    <t>Geeta University, Panipat, HR, India</t>
  </si>
  <si>
    <t>Chaudhary, S.</t>
  </si>
  <si>
    <t>2-s2.0-105005647227</t>
  </si>
  <si>
    <t>Kodongo, O.</t>
  </si>
  <si>
    <t>Can Fintech really Address Gender Disparity in Financial Inclusion? Some Answers from Kenya</t>
  </si>
  <si>
    <t>Ngui, D.</t>
  </si>
  <si>
    <t>African Economic Research Consortium, Nairobi, Nairobi, Kenya</t>
  </si>
  <si>
    <t>2-s2.0-105004977945</t>
  </si>
  <si>
    <t>Benjamin, N.M.</t>
  </si>
  <si>
    <t>Faculty of Economics and Management, Univeisiti Kebangsaaii Malaysia, Bangi, Malaysia</t>
  </si>
  <si>
    <t>Fintech, Financial Literacy and Islamic Banks</t>
  </si>
  <si>
    <t>2-s2.0-105004806250</t>
  </si>
  <si>
    <t>Determinants of Financial Technology (Fin-Tech) Adoption in Agrarian Economy of Developing Nation: A Bibliometric Analysis</t>
  </si>
  <si>
    <t>Mohan, A.</t>
  </si>
  <si>
    <t>Johri, A.</t>
  </si>
  <si>
    <t>2-s2.0-105004115247</t>
  </si>
  <si>
    <t>Meling, V.B.</t>
  </si>
  <si>
    <t>The University of Texas Health Science Center at San Antonio, San Antonio, TX, United States</t>
  </si>
  <si>
    <t>El APOYO: A Holistic Support Framework to Enhance Student Success at a Hispanic-Serving Institution and an Academic Health Center</t>
  </si>
  <si>
    <t>2-s2.0-105003532758</t>
  </si>
  <si>
    <t>Joshi, K.</t>
  </si>
  <si>
    <t>A Role of Digital Financial Literacy in Enhancing Social Inclusion Within Smart Cities</t>
  </si>
  <si>
    <t>Tyagi, R.</t>
  </si>
  <si>
    <t>Asian Institute of Technology Thailand, Khlong Luang, Pathum Thani, Thailand</t>
  </si>
  <si>
    <t>Birmingham City University, Birmingham, West Midlands, United Kingdom</t>
  </si>
  <si>
    <t>2-s2.0-105002511991</t>
  </si>
  <si>
    <t>Hatzipanagiotou, M.E.</t>
  </si>
  <si>
    <t>Department of Obstetrics and Gynecology, Klinikum der Universität Regensburg und Medizinische Fakultät, Regensburg, Bayern, Germany</t>
  </si>
  <si>
    <t>The Treatment of Breast Cancer in Poor and Rich Countries</t>
  </si>
  <si>
    <t>N’diaye, A.</t>
  </si>
  <si>
    <t>Department of Gynecology, Hôpital Saint Camille de Ouagadougou, Ouagadougou, Burkina Faso</t>
  </si>
  <si>
    <t>Ströbele, L.</t>
  </si>
  <si>
    <t>Klinik für Frauenheilkunde und Geburtshilfe, Giessen, Germany</t>
  </si>
  <si>
    <t>Wacker, J.</t>
  </si>
  <si>
    <t>ehemaliger Chefarzt der Frauenklinik Bruchsal, Bruchsal, Germany</t>
  </si>
  <si>
    <t>2-s2.0-105002462092</t>
  </si>
  <si>
    <t>Department of Finance, Jiangsu University, China</t>
  </si>
  <si>
    <t>THE IMPACT OF FINANCIAL INCLUSION ON EMPLOYMENT BASED ON EAST, WEST AND SOUTHERN AFRICA: THE ROLE OF ECONOMIC GROWTH</t>
  </si>
  <si>
    <t>2-s2.0-105002430168</t>
  </si>
  <si>
    <t>Financial literacy and technological adoption on entrepreneur intention among youth in agriculture sector</t>
  </si>
  <si>
    <t>2-s2.0-105002408513</t>
  </si>
  <si>
    <t>McMahon, M.</t>
  </si>
  <si>
    <t>Department of Economics, University of Oxford, Oxford, Oxfordshire, United Kingdom</t>
  </si>
  <si>
    <t>DOES THE BANK OF ENGLAND NEED GENDERED COMMUNICATION?</t>
  </si>
  <si>
    <t>2-s2.0-105002180447</t>
  </si>
  <si>
    <t>Chung Phan, T.C.</t>
  </si>
  <si>
    <t>School of Banking, University of Economics Ho Chi Minh City, Ho Chi Minh City, Viet Nam</t>
  </si>
  <si>
    <t>PERSONALITY, FINANCIAL LITERACY, AND FINANCIAL ADVICE-SEEKING IN THE MIDST OF A PANDEMIC</t>
  </si>
  <si>
    <t>Ngo, V.M.</t>
  </si>
  <si>
    <t>2-s2.0-105001922822</t>
  </si>
  <si>
    <t>Gamifying Finance: Enhancing User Engagement and Financial Literacy through Digital Gamification</t>
  </si>
  <si>
    <t>Delhi Metropolitan Education, New Delhi, India</t>
  </si>
  <si>
    <t>2-s2.0-105001921599</t>
  </si>
  <si>
    <t>Financial Literacy and Mindfulness through Innovative Technologies - Path to Financial Independence and Success</t>
  </si>
  <si>
    <t>Mahajan, N.</t>
  </si>
  <si>
    <t>2-s2.0-105001911921</t>
  </si>
  <si>
    <t>Fillipus, D.</t>
  </si>
  <si>
    <t>Department of Finance, Ministry of Works and Transport, Windhoek, Namibia</t>
  </si>
  <si>
    <t>Financial Literacy and Financial Sustainability of Micro-businesses at Bokamoso Entrepreneurial Centre in Namibia</t>
  </si>
  <si>
    <t>Canicio, D.</t>
  </si>
  <si>
    <t>2-s2.0-105001633819</t>
  </si>
  <si>
    <t>Gayatri, P.G.</t>
  </si>
  <si>
    <t>Department, Bina Nusantara University, Jakarta, Indonesia</t>
  </si>
  <si>
    <t>Analysis of interest in using investment application platforms as a means of mutual fund investment among Gen Z and Gen Millennials</t>
  </si>
  <si>
    <t>2-s2.0-105001632260</t>
  </si>
  <si>
    <t>Mulyadi</t>
  </si>
  <si>
    <t>Universitas Pancasila, Jakarta, Java, Indonesia</t>
  </si>
  <si>
    <t>Analysis of the effect of financial literacy and financial behavior on the performance of MSMEs Setu Babakan with digital competency as a moderating variable</t>
  </si>
  <si>
    <t>2-s2.0-105001628187</t>
  </si>
  <si>
    <t>Angusamy, A.</t>
  </si>
  <si>
    <t>Central Bank Digital Currency: Factors Affecting Intention to Use and Mediating Role of Trust</t>
  </si>
  <si>
    <t>Yi, T.C.</t>
  </si>
  <si>
    <t>2-s2.0-105001624503</t>
  </si>
  <si>
    <t>Nguyen, T.P.L.</t>
  </si>
  <si>
    <t>What Drives the Intention to Adopt Digital Banking in Malaysia?</t>
  </si>
  <si>
    <t>Muthaiyah, S.</t>
  </si>
  <si>
    <t>Stella Consulting, Singapore City, Singapore</t>
  </si>
  <si>
    <t>2-s2.0-105001620123</t>
  </si>
  <si>
    <t>Loe, D.B.</t>
  </si>
  <si>
    <t>Faculty of Economics and Business, Universitas 17 Agustus 1945 Surabaya, Surabaya, East Java, Indonesia</t>
  </si>
  <si>
    <t>The influence of financial technology, personality traits, and financial literacy on financial attitude, personal saving orientation, and family financial planning, moderated by financial quotient among naval families. “A study of Hera naval base, Timor-Leste”</t>
  </si>
  <si>
    <t>2-s2.0-105001620088</t>
  </si>
  <si>
    <t>Barus, I.S.L.</t>
  </si>
  <si>
    <t>Department of Accounting, Universitas Widyatama, Bandung, West Java, Indonesia</t>
  </si>
  <si>
    <t>Navigating the Digital Financial Landscape: The Role of Financial Literacy and Digital Payment Behaviorin Shaping Financial Management Among Generation Z Student</t>
  </si>
  <si>
    <t>2-s2.0-105001619883</t>
  </si>
  <si>
    <t>Bel Hadj Miled, K.B.H.</t>
  </si>
  <si>
    <t>Higher Institute of Management of Sousse, Université de Sousse, Sousse, Tunisia</t>
  </si>
  <si>
    <t>Nexus between women’s financial empowerment, and digital financial literacy: The case of green microfinance in Tunisia</t>
  </si>
  <si>
    <t>Landolsi, M.</t>
  </si>
  <si>
    <t>Department of Basic Sciences, Imam Abdulrahman Bin Faisal University, Dammam, Ash Sharqiyah, Saudi Arabia</t>
  </si>
  <si>
    <t>2-s2.0-105001548413</t>
  </si>
  <si>
    <t>Ramírez-Pérez, H.X.</t>
  </si>
  <si>
    <t>How Financial Literacy Factors Influence Households’ Income and Expenses</t>
  </si>
  <si>
    <t>2-s2.0-105001537999</t>
  </si>
  <si>
    <t>Pachar, S.</t>
  </si>
  <si>
    <t>The Role of AI-Enhanced Financial Literacy and HR Marketing in Personal Investment Decisions A Quantitative Analysis of Urban and Rural Households</t>
  </si>
  <si>
    <t>Srinivasulu, B.V.</t>
  </si>
  <si>
    <t>Vignan Institute of Technology and Science, Deshmukhi, TS, India</t>
  </si>
  <si>
    <t>Dharani, B.</t>
  </si>
  <si>
    <t>Department of Mba, Malla Reddy Engineering College, Secunderabad, Medchal, TS, India</t>
  </si>
  <si>
    <t>Reddy, P.V.K.</t>
  </si>
  <si>
    <t>Aditya University, Surampalem, AP, India</t>
  </si>
  <si>
    <t>2-s2.0-105001527493</t>
  </si>
  <si>
    <t>Jali, N.P.</t>
  </si>
  <si>
    <t>THE RELATIONSHIP BETWEEN FINANCIAL LITERACY, FINANCIAL TECHNOLOGY, AND FINANCIAL BEHAVIOUR AMONG HIGH SCHOOL TEACHERS IN AN EMERGING ECONOMY</t>
  </si>
  <si>
    <t>2-s2.0-105001485202</t>
  </si>
  <si>
    <t>Sari, S.I.</t>
  </si>
  <si>
    <t>Section 13, Management &amp; Science University, Malaysia, Shah Alam, Selangor, Malaysia</t>
  </si>
  <si>
    <t>Optimizing Digital Wallets in Schools: Transforming Daily Expenses Among Primary School Students with RFID Technology- A Student Parent Analysis Study</t>
  </si>
  <si>
    <t>2-s2.0-105001254182</t>
  </si>
  <si>
    <t>Singh, P.</t>
  </si>
  <si>
    <t>B.M Institute of Engineering and Technology, CSE, Sonipat, India</t>
  </si>
  <si>
    <t>PROXY: Personal Revenue Organization &amp; Xpense Yardstick</t>
  </si>
  <si>
    <t>2-s2.0-105001252612</t>
  </si>
  <si>
    <t>Moray, R.</t>
  </si>
  <si>
    <t>Navigating the Nexus: Women Entrepreneurs Digital Financial Literacy, Perceived Risks and the Technology Acceptance in P2P Lending Platforms</t>
  </si>
  <si>
    <t>Jain, S.</t>
  </si>
  <si>
    <t>Institute of Management Development and Research (IMDR), Pune, India</t>
  </si>
  <si>
    <t>2-s2.0-105000788802</t>
  </si>
  <si>
    <t>Beacon Interface, Kasikorn Business-Technology Group, Nontaburi, Thailand</t>
  </si>
  <si>
    <t>Effects of Proactive Interaction and Instructor Choice in AI-Generated Virtual Instructors for Financial Education</t>
  </si>
  <si>
    <t>Lapapirojn, A.</t>
  </si>
  <si>
    <t>Kasikorn Business-Technology Group, Nontaburi, Thailand</t>
  </si>
  <si>
    <t>2-s2.0-105000735553</t>
  </si>
  <si>
    <t>Puri, L.</t>
  </si>
  <si>
    <t>Factors Affecting Information Security Awareness Among Generation Z: Evidence From India</t>
  </si>
  <si>
    <t>2-s2.0-105000706415</t>
  </si>
  <si>
    <t>Vajpayee, P.</t>
  </si>
  <si>
    <t>Department of Information Science, University of North Texas, Denton, TX, United States</t>
  </si>
  <si>
    <t>Cybersecurity Education in High School: Exploring Cyber Assets, Cyber Value at Risk, and Authentic Assessment</t>
  </si>
  <si>
    <t>2-s2.0-85181708584</t>
  </si>
  <si>
    <t>Ignatyuk, A.</t>
  </si>
  <si>
    <t>Faculty of Economics, Taras Shevchenko National University of Kyiv, Kyiv, Ukraine</t>
  </si>
  <si>
    <t>FUNCTIONING OF THE SOCIAL PROTECTION SYSTEM OF UKRAINE UNDER MODERN CHALLENGES</t>
  </si>
  <si>
    <t>2-s2.0-85181706461</t>
  </si>
  <si>
    <t>Abramova, I.</t>
  </si>
  <si>
    <t>Department of Finance and Credit, Polissia National University, Zhytomyr, Zhytomyr Oblast, Ukraine</t>
  </si>
  <si>
    <t>MODERN STATE AND POST-WAR PROSPECTS OF FINANCIAL INCLUSION IN UKRAINE CONSIDERING THE EU EXPERIENCE</t>
  </si>
  <si>
    <t>Nedilska, L.</t>
  </si>
  <si>
    <t>Department of International Economic Relations and European Integration, Polissia National University, Zhytomyr, Zhytomyr Oblast, Ukraine</t>
  </si>
  <si>
    <t>Kurovska, N.</t>
  </si>
  <si>
    <t>Department of Computer Technologies and Systems Modeling, Polissia National University, Zhytomyr, Zhytomyr Oblast, Ukraine</t>
  </si>
  <si>
    <t>2-s2.0-85196101234</t>
  </si>
  <si>
    <t>Nguyen, N.P.</t>
  </si>
  <si>
    <t>University of Economics Ho Chi Minh City, Ho Chi Minh City, Viet Nam</t>
  </si>
  <si>
    <t>Digital strategies for aiding ease of decision-making in the services sector</t>
  </si>
  <si>
    <t>Keele University, Keele, Staffordshire, United Kingdom</t>
  </si>
  <si>
    <t>2-s2.0-85182463169</t>
  </si>
  <si>
    <t>Liu, K.</t>
  </si>
  <si>
    <t>CAN FINTECH CURB INCOME INEQUALITY IN CHINA?</t>
  </si>
  <si>
    <t>Hao, Y.</t>
  </si>
  <si>
    <t>Ge, Y.</t>
  </si>
  <si>
    <t>School of Finance, Hebei University of Economics and Business, Shijiazhuang, Hebei, China</t>
  </si>
  <si>
    <t>2-s2.0-85194828034</t>
  </si>
  <si>
    <t>Bulani, J.</t>
  </si>
  <si>
    <t>The role of community radio in youth empowerment: A case study of bush radio</t>
  </si>
  <si>
    <t>Adebayo, J.</t>
  </si>
  <si>
    <t>2-s2.0-85195014938</t>
  </si>
  <si>
    <t>Fadel, L.</t>
  </si>
  <si>
    <t>235</t>
  </si>
  <si>
    <t>Heriot-Watt University, Edinburgh, Scotland, United Kingdom</t>
  </si>
  <si>
    <t>Intercultural issues in finance</t>
  </si>
  <si>
    <t>2-s2.0-85181714632</t>
  </si>
  <si>
    <t>Farkačová, L.</t>
  </si>
  <si>
    <t>Ambis University, Prague, Czech Republic</t>
  </si>
  <si>
    <t>A MULTI-CRITERIA MODEL APPROACH TO EXTENDED INFORMATION LITERACY AS A BASIS OF LABOUR MARKET SUSTAINABILITY IN V4 COUNTRIES; MODELOWE PODEJŚCIE WIELOKRYTERIALNE DO ROZSZERZONEJ KOMUNIKACJI JAKO PODSTAWA ZRÓWNOWAŻONEGO RYNKU PRACY W KRAJACH GRUPY WYSZEHRADZKIEJ</t>
  </si>
  <si>
    <t>2-s2.0-85180610986</t>
  </si>
  <si>
    <t>Burke, H.W.</t>
  </si>
  <si>
    <t>Departments of Anesthesiology and Perioperative Medicine, United States</t>
  </si>
  <si>
    <t>A Transition to Practice Curriculum for Anesthesiology Fellows</t>
  </si>
  <si>
    <t>Eibel, M.R.</t>
  </si>
  <si>
    <t>Department of Emergency Medicine, University of Pittsburgh Medical Center, Pittsburgh, PA, United States</t>
  </si>
  <si>
    <t>2-s2.0-85183831947</t>
  </si>
  <si>
    <t>The AI revolution: Financial services in the age of intelligent machines</t>
  </si>
  <si>
    <t>2-s2.0-85181889986</t>
  </si>
  <si>
    <t>Miečinskiene, A.</t>
  </si>
  <si>
    <t>Department of Financial Engineering, Vilniaus Gedimino Technikos Universitetas, Vilnius, Lithuania</t>
  </si>
  <si>
    <t>THE ROLE OF FINANCIAL INTELLIGENCE QUOTIENT AND FINANCIAL LITERACY FOR PAVING A PATH TOWARDS FINANCIAL WELL-BEING</t>
  </si>
  <si>
    <t>Stankeviciene, J.</t>
  </si>
  <si>
    <t>Department of Finance, Vilniaus Universitetas, Vilnius, Vilnius, Lithuania</t>
  </si>
  <si>
    <t>Jurevičiene, D.</t>
  </si>
  <si>
    <t>Department of Economics Engineering, Vilniaus Gedimino Technikos Universitetas, Vilnius, Lithuania</t>
  </si>
  <si>
    <t>2-s2.0-85183510224</t>
  </si>
  <si>
    <t>Randa, I.O.</t>
  </si>
  <si>
    <t>Fintech as a mechanism for entrepreneurship ecosystem development in emerging economies</t>
  </si>
  <si>
    <t>2-s2.0-85131405427</t>
  </si>
  <si>
    <t>Al-Awlaqi, M.A.</t>
  </si>
  <si>
    <t>School of Business, Lebanese International University – Yemen Sana’a Campus, Sana'a, Yemen</t>
  </si>
  <si>
    <t>Islamic financial literacy and Islamic banks selection: an exploratory study using multiple correspondence analysis on banks' small business customers</t>
  </si>
  <si>
    <t>Aamer, A.M.</t>
  </si>
  <si>
    <t>College of Professional Studies, Northeastern University, Toronto, ON, Canada</t>
  </si>
  <si>
    <t>2-s2.0-85127939219</t>
  </si>
  <si>
    <t>Jain, R.</t>
  </si>
  <si>
    <t>Symbiosis Centre for Management and Human Resource Development, Pune, MH, India</t>
  </si>
  <si>
    <t>Investor personality as a predictor of investment intention – mediating role of overconfidence bias and financial literacy</t>
  </si>
  <si>
    <t>Behl, A.</t>
  </si>
  <si>
    <t>Indian Institute of Management Bodh Gaya, Gaya, BR, India</t>
  </si>
  <si>
    <t>2-s2.0-85179903394</t>
  </si>
  <si>
    <t>Fengwen, W.</t>
  </si>
  <si>
    <t>Women's financial inclusion and women's financial literacy: Bibliometric analysis</t>
  </si>
  <si>
    <t>Taylor's University Malaysia, Subang Jaya, Selangor, Malaysia</t>
  </si>
  <si>
    <t>2-s2.0-85179900573</t>
  </si>
  <si>
    <t>Ying-Ting, C.</t>
  </si>
  <si>
    <t>A bibliometric review of financial inclusion in Asia</t>
  </si>
  <si>
    <t>2-s2.0-85179896751</t>
  </si>
  <si>
    <t>Ahsan, N.</t>
  </si>
  <si>
    <t>DG Sindh Higher Education Commission, Pakistan</t>
  </si>
  <si>
    <t>Empowering communities: Enhancing financial literacy and inclusion across Asia</t>
  </si>
  <si>
    <t>2-s2.0-85152393022</t>
  </si>
  <si>
    <t>INVESTOR BEHAVIOUR AND INVESTMENT DECISIONS: EVIDENCE FROM PAKISTAN STOCK EXCHANGE</t>
  </si>
  <si>
    <t>Ansari, N.U.H.</t>
  </si>
  <si>
    <t>Department of Accounting and Finance, Institute of Business Management, Karachi, Karachi, Sindh, Pakistan</t>
  </si>
  <si>
    <t>Chishty, B.A.</t>
  </si>
  <si>
    <t>Department of Economics, Universiti Malaysia Sarawak, Kota Samarahan, Sarawak, Malaysia</t>
  </si>
  <si>
    <t>Chin-Hong, C.-H.</t>
  </si>
  <si>
    <t>IU Internationale Hochschule GmbH, Erfurt, Thuringen, Germany</t>
  </si>
  <si>
    <t>2-s2.0-85181570200</t>
  </si>
  <si>
    <t>Sharma, V.K.</t>
  </si>
  <si>
    <t>Modeling the Impact of Perceived Cognitive Biases, Beliefs and Information Processing Biases on Risk Tolerance and Investment Undertaking: A Study with the Mediation of Financial Literacy</t>
  </si>
  <si>
    <t>2-s2.0-85176914415</t>
  </si>
  <si>
    <t>The University of Burdwan, Bardhaman, WB, India</t>
  </si>
  <si>
    <t>Impact of financial literacy and financial confidence on the savings behaviour of the farmers: the Indian scene</t>
  </si>
  <si>
    <t>2-s2.0-85176737395</t>
  </si>
  <si>
    <t>Eghan, M.</t>
  </si>
  <si>
    <t>Faculty of Economic and Management Sciences, Stellenbosch University, Stellenbosch, Western Cape, South Africa</t>
  </si>
  <si>
    <t>Remittances and agricultural productivity: the effect of heterogeneity in economic activity of farming households in Ghana</t>
  </si>
  <si>
    <t>2-s2.0-85180733591</t>
  </si>
  <si>
    <t>Sidana, A.</t>
  </si>
  <si>
    <t>Amity International Business School, Greater Noida, UP, India</t>
  </si>
  <si>
    <t>A study of stimulating sustainable women empowerment through Fintech applications</t>
  </si>
  <si>
    <t>Rehman, M.</t>
  </si>
  <si>
    <t>2-s2.0-85152539964</t>
  </si>
  <si>
    <t>Suherman, S.</t>
  </si>
  <si>
    <t>Faculty of Economics, Universitas Negeri Jakarta, Jakarta, Jakarta, Indonesia</t>
  </si>
  <si>
    <t>Determinants of financial risk tolerance: Evidence from the Indonesian millennials</t>
  </si>
  <si>
    <t>Kurniawati, H.</t>
  </si>
  <si>
    <t>Mohidin, R.</t>
  </si>
  <si>
    <t>2-s2.0-85211159464</t>
  </si>
  <si>
    <t>Carlson, E.T.</t>
  </si>
  <si>
    <t>Colorado Mesa University, Grand Junction, CO, United States</t>
  </si>
  <si>
    <t>Relationships between state mandates for financial education and young adults’ financial literacy and capability</t>
  </si>
  <si>
    <t>Eadens, D.W.</t>
  </si>
  <si>
    <t>2-s2.0-85190465285</t>
  </si>
  <si>
    <t>Boakye-Adjei, N.Y.</t>
  </si>
  <si>
    <t>Can central bank digital currencies help advance financial inclusion?</t>
  </si>
  <si>
    <t>Auer, R.</t>
  </si>
  <si>
    <t>The World Bank, USA, Washington, D.C., United States</t>
  </si>
  <si>
    <t>Banka, H.</t>
  </si>
  <si>
    <t>2-s2.0-85189521124</t>
  </si>
  <si>
    <t>Halvorsen, C.J.</t>
  </si>
  <si>
    <t>Older Entrepreneurs: Unsupported Economic Heroes</t>
  </si>
  <si>
    <t>2-s2.0-85186633339</t>
  </si>
  <si>
    <t>Cosma, S.</t>
  </si>
  <si>
    <t>Alma Mater Studiorum Università di Bologna, Bologna, BO, Italy</t>
  </si>
  <si>
    <t>Fintech, financial inclusion, and social challenges: The role of financial technology in social inequality</t>
  </si>
  <si>
    <t>Rimo, G.</t>
  </si>
  <si>
    <t>Università del Salento, Lecce, LE, Italy</t>
  </si>
  <si>
    <t>2-s2.0-85186474171</t>
  </si>
  <si>
    <t>Pavani, T.G.</t>
  </si>
  <si>
    <t>Department of Business Studies, Central University of Karnataka, Kadaganchi, KA, India</t>
  </si>
  <si>
    <t>Financial Literacy Overconfidence and Risk Attitude of Individual Investors in Hyderabad</t>
  </si>
  <si>
    <t>2-s2.0-85183626532</t>
  </si>
  <si>
    <t>AdviceRobo, The Hague, Netherlands</t>
  </si>
  <si>
    <t>Leveraging financial personality for inclusive credit scoring amidst global uncertainty</t>
  </si>
  <si>
    <t>2-s2.0-85183114142</t>
  </si>
  <si>
    <t>Heradhyaksa, B.</t>
  </si>
  <si>
    <t>Indonesia Sharia Stock Investment During Covid-19: Based on Islamic Economic Law Review</t>
  </si>
  <si>
    <t>Octaviani, R.</t>
  </si>
  <si>
    <t>International Islamic University Malaysia, Kuala Lumpur, Malaysia</t>
  </si>
  <si>
    <t>Syukur, S.</t>
  </si>
  <si>
    <t>2-s2.0-85182719049</t>
  </si>
  <si>
    <t>Idris, I.</t>
  </si>
  <si>
    <t>Financial Literacy to Improve Sustainability: A Bibliometric Analysis</t>
  </si>
  <si>
    <t>Alni, R.</t>
  </si>
  <si>
    <t>2-s2.0-85182193079</t>
  </si>
  <si>
    <t>Jamil, A.R.M.</t>
  </si>
  <si>
    <t>Does Financial Literacy Improve Financial Inclusion in Developing Countries? A Nonlinearity and Quantile Regression Analysis</t>
  </si>
  <si>
    <t>2-s2.0-85180961200</t>
  </si>
  <si>
    <t>Ambacher, T.</t>
  </si>
  <si>
    <t>Psychiatrie Schwäbisch Hall, Schwabisch Hall, Germany</t>
  </si>
  <si>
    <t>Making Financial Education Attractive for Adolescents with CashCoach; Attraktive Finanzbildung für junge Menschen mit CashCoach</t>
  </si>
  <si>
    <t>Cziriak, M.</t>
  </si>
  <si>
    <t>Mannheim Institute for Financial Education (MIFE), Mannheim, Germany</t>
  </si>
  <si>
    <t>2-s2.0-85180689465</t>
  </si>
  <si>
    <t>Information Sources for Investment Decisions: Evidence from Japanese Investors</t>
  </si>
  <si>
    <t>2-s2.0-85180685379</t>
  </si>
  <si>
    <t>Zhou, R.</t>
  </si>
  <si>
    <t>Market Impact Analysis of Financial Literacy among A-Share Market Investors: An Agent-Based Model</t>
  </si>
  <si>
    <t>Xiong, X.</t>
  </si>
  <si>
    <t>Llacay, B.</t>
  </si>
  <si>
    <t>Peffer, G.</t>
  </si>
  <si>
    <t>IAFI Research Group, Faculty of Economics and Business, Barcelona, Spain</t>
  </si>
  <si>
    <t>2-s2.0-85180508907</t>
  </si>
  <si>
    <t>Kc, I.A.</t>
  </si>
  <si>
    <t>Does Economic Literacy Affect Inflation Expectations? An Experimental Survey Approach</t>
  </si>
  <si>
    <t>2-s2.0-85180424423</t>
  </si>
  <si>
    <t>Adetayo, A.J.</t>
  </si>
  <si>
    <t>Adeleke University, Ede, Ogun, Nigeria</t>
  </si>
  <si>
    <t>Pathways to financial Literacy: Exploring behaviors, information sources, and library usage hindrances among off-campus university student</t>
  </si>
  <si>
    <t>Oyeniyi, W.O.</t>
  </si>
  <si>
    <t>Lagos State University of Science and Technology, Ikorodu, Lagos, Nigeria</t>
  </si>
  <si>
    <t>Salvador, M.Y.</t>
  </si>
  <si>
    <t>Olabisi Onabanjo University, Ago-Iwoye, Ogun, Nigeria</t>
  </si>
  <si>
    <t>2-s2.0-85180421094</t>
  </si>
  <si>
    <t>Joseph, D.</t>
  </si>
  <si>
    <t>FinTech and Financial Capability, What Do We Know and What We Do Not Know: A Scoping Review</t>
  </si>
  <si>
    <t>Girish, S.</t>
  </si>
  <si>
    <t>2-s2.0-85180326210</t>
  </si>
  <si>
    <t>Fatima, M.</t>
  </si>
  <si>
    <t>Department of Emergency Medicine, The Aga Khan University, Karachi, Sindh, Pakistan</t>
  </si>
  <si>
    <t>Financial Literacy in Residency</t>
  </si>
  <si>
    <t>2-s2.0-85180319160</t>
  </si>
  <si>
    <t>Torma, J.</t>
  </si>
  <si>
    <t>Analyzing the Effects of Financial Education on Financial Literacy and Financial Behaviour: A Randomized Field Experiment in Croatia</t>
  </si>
  <si>
    <t>2-s2.0-85180127282</t>
  </si>
  <si>
    <t>Luo, Z.</t>
  </si>
  <si>
    <t>Management &amp; Science University, Malaysia, Shah Alam, Selangor, Malaysia</t>
  </si>
  <si>
    <t>Impact of financial literacy on household stock profit level in China</t>
  </si>
  <si>
    <t>Azam, S.M.</t>
  </si>
  <si>
    <t>School of Economics and Trade, Henan University of Technology, Zhengzhou, Henan, China</t>
  </si>
  <si>
    <t>2-s2.0-85180011512</t>
  </si>
  <si>
    <t>School of Finance and Economics, Jiangsu University, Zhenjiang, Jiangsu, China</t>
  </si>
  <si>
    <t>Exploring the relationship between financial inclusion and natural resource utilization in QUAD economies</t>
  </si>
  <si>
    <t>Bahria University, Islamabad, Pakistan</t>
  </si>
  <si>
    <t>2-s2.0-85179336656</t>
  </si>
  <si>
    <t>Woosuk University, Wanju-gun, Jeollabuk-do, South Korea</t>
  </si>
  <si>
    <t>Research Status and Trend of Family Finance-Based on Visual Analysis of Journal Papers from CNKI and WOS</t>
  </si>
  <si>
    <t>2-s2.0-85179333042</t>
  </si>
  <si>
    <t>Hadi Raharjo, R.J.</t>
  </si>
  <si>
    <t>Universitas Pembangunan Nasional "Veteran" Jawa Timur, Surabaya, East Java, Indonesia</t>
  </si>
  <si>
    <t>The Gen Z’s Digital Payment Loyalty in Indonesia</t>
  </si>
  <si>
    <t>2-s2.0-85179155346</t>
  </si>
  <si>
    <t>Soomro, Y.A.</t>
  </si>
  <si>
    <t>Department of Marketing, Faculty of Economics and Administration, King Abdulaziz University, Jeddah, Makkah Province, Saudi Arabia</t>
  </si>
  <si>
    <t>Financial education is more precious than money – examining the role of financial literacy in enhancing financial wellbeing among Saudi women</t>
  </si>
  <si>
    <t>Department of Leadership and HRM, University of Northumbria, Newcastle, Tyne and Wear, United Kingdom</t>
  </si>
  <si>
    <t>Yaqub, M.Z.</t>
  </si>
  <si>
    <t>Department of Business Administration, Faculty of Economics and Administration, King Abdulaziz University, Jeddah, Makkah Province, Saudi Arabia</t>
  </si>
  <si>
    <t>2-s2.0-85178913695</t>
  </si>
  <si>
    <t>Bakar, M.Z.A.</t>
  </si>
  <si>
    <t>Young Consumer Behavior: Financial Practices among Malaysian Muslim Youth</t>
  </si>
  <si>
    <t>Ayub, S.H.</t>
  </si>
  <si>
    <t>Mazli, M.</t>
  </si>
  <si>
    <t>2-s2.0-85178248587</t>
  </si>
  <si>
    <t>Uthaileang, W.</t>
  </si>
  <si>
    <t>Information Technology Management, Mahidol University, Nakhon Pathom, Nakhon Pathom, Thailand</t>
  </si>
  <si>
    <t>Developing the capability of digital financial literacy in developing countries: A Case of online loan for small entrepreneurs</t>
  </si>
  <si>
    <t>2-s2.0-85178085086</t>
  </si>
  <si>
    <t>Women's financial literacy: A bibliometric study on current research and future directions</t>
  </si>
  <si>
    <t>Faculty of Business and Management, Quest International University Perak (QIUP), Ipoh, Perak, Malaysia</t>
  </si>
  <si>
    <t>2-s2.0-85177235627</t>
  </si>
  <si>
    <t>Impact of Intellectual Capital and Risk Attitude Through Financial Literacy on Business Sustainability in Indonesia Batik Smes</t>
  </si>
  <si>
    <t>Hanafi, M.M.</t>
  </si>
  <si>
    <t>2-s2.0-85176970416</t>
  </si>
  <si>
    <t>Benitez, J.A.</t>
  </si>
  <si>
    <t>Department of Health Policy and Management, College of Public Health, Lexington, KY, United States</t>
  </si>
  <si>
    <t>The Relationship between Coronavirus Disease 2019 (COVID-19) Pandemic-linked Job Losses and Health Care Access and Household Financial Health in Medicaid Expansion and Nonexpansion States</t>
  </si>
  <si>
    <t>Huang, H.</t>
  </si>
  <si>
    <t>2-s2.0-85176253745</t>
  </si>
  <si>
    <t>Financial perceptions and financial behaviors across marital status and gender</t>
  </si>
  <si>
    <t>Kelley, H.H.</t>
  </si>
  <si>
    <t>2-s2.0-85176147473</t>
  </si>
  <si>
    <t>Kabiru, C.W.</t>
  </si>
  <si>
    <t>APHRC Campus, African Population and Health Research Center, Nairobi, Kenya</t>
  </si>
  <si>
    <t>Effectiveness of conditional cash transfers, subsidized child care and life skills training on adolescent mothers’ schooling, sexual and reproductive health, and mental health outcomes in Burkina Faso and Malawi: the PROMOTE Project pilot randomized controlled trial protocol</t>
  </si>
  <si>
    <t>Munthali, A.</t>
  </si>
  <si>
    <t>University of Malawi, Zomba, Malawi</t>
  </si>
  <si>
    <t>Sawadogo, N.</t>
  </si>
  <si>
    <t>Université Joseph Ki-Zerbo, Ouagadougou, Burkina Faso</t>
  </si>
  <si>
    <t>2-s2.0-85175249021</t>
  </si>
  <si>
    <t>Samadi, M.</t>
  </si>
  <si>
    <t>Sharif University of Technology, Tehran, Tehran, Iran</t>
  </si>
  <si>
    <t>The impact of organizational capabilities on the international performance of knowledge-based firms</t>
  </si>
  <si>
    <t>Mirnezami, S.R.</t>
  </si>
  <si>
    <t>University of Tehran, Tehran, Tehran, Iran</t>
  </si>
  <si>
    <t>2-s2.0-85174858765</t>
  </si>
  <si>
    <t>Bilici, M.R.</t>
  </si>
  <si>
    <t>Issue Department, Türkiye Cumhuriyet Merkez Bankası, Ankara, Ankara, Turkey</t>
  </si>
  <si>
    <t>Financial literacy and cash holdings in Türkiye</t>
  </si>
  <si>
    <t>2-s2.0-85173973839</t>
  </si>
  <si>
    <t>Zhao, T.</t>
  </si>
  <si>
    <t>School of Marxism, Changchun Normal University, Changchun, Jilin, China</t>
  </si>
  <si>
    <t>Financial literacy, liquidity constraits and household risk asset allocation</t>
  </si>
  <si>
    <t>Chen, K.</t>
  </si>
  <si>
    <t>School of International Studies, Zhejiang University, Hangzhou, Zhejiang, China</t>
  </si>
  <si>
    <t>Jiangsu Lianhe Technical Institute, Jiangsu, China</t>
  </si>
  <si>
    <t>Luo, C.</t>
  </si>
  <si>
    <t>2-s2.0-85173665820</t>
  </si>
  <si>
    <t>Institute for Common Prosperity and Development, School of Public Affairs, Zhejiang University, Hangzhou, Zhejiang, China</t>
  </si>
  <si>
    <t>Financial advisor's covert discrimination against long-term clients</t>
  </si>
  <si>
    <t>Shi, Y.</t>
  </si>
  <si>
    <t>Liu, Y.-J.</t>
  </si>
  <si>
    <t>2-s2.0-85173661097</t>
  </si>
  <si>
    <t>Does financial knowledge contribute to the upgrading of the resident's consumption?</t>
  </si>
  <si>
    <t>2-s2.0-85173474989</t>
  </si>
  <si>
    <t>Akhtar, M.A.</t>
  </si>
  <si>
    <t>Department of Accounting and Finance, Institute of Management Technology, Dubai, United Arab Emirates</t>
  </si>
  <si>
    <t>Linking Financial Capability, Advice, Anxiety, Social Security, and Residential Status with Outward Remittances: Evidence from the UAE</t>
  </si>
  <si>
    <t>Khan, I.</t>
  </si>
  <si>
    <t>Department of Humanities and Social Sciences, Birla Institute of Technology and Science, Pilani – Dubai Campus, Dubai, United Arab Emirates</t>
  </si>
  <si>
    <t>Khan, A.K.</t>
  </si>
  <si>
    <t>2-s2.0-85173225872</t>
  </si>
  <si>
    <t>Devine, K.</t>
  </si>
  <si>
    <t>Banc Ceannais na hÉireann, Dublin, Ireland</t>
  </si>
  <si>
    <t>The role of borrower expectations in mortgage choice</t>
  </si>
  <si>
    <t>McCarthy, Y.</t>
  </si>
  <si>
    <t>226</t>
  </si>
  <si>
    <t>University College Dublin, Dublin, Leinster, Ireland</t>
  </si>
  <si>
    <t>O'Toole, C.</t>
  </si>
  <si>
    <t>2-s2.0-85173018799</t>
  </si>
  <si>
    <t>National Culture and Financial Capability: A Global Perspective</t>
  </si>
  <si>
    <t>Human Development and Family Studies, University of Rhode Island, Kingston, RI, United States</t>
  </si>
  <si>
    <t>2-s2.0-85172869793</t>
  </si>
  <si>
    <t>Bongini, P.</t>
  </si>
  <si>
    <t>Insurance holdings: Does individual insurance literacy matter?</t>
  </si>
  <si>
    <t>2-s2.0-85172293742</t>
  </si>
  <si>
    <t>Universitat de València, Valencia, Valencia, Spain</t>
  </si>
  <si>
    <t>Mobility restrictions and payment choices: The case of the Covid-19 pandemic</t>
  </si>
  <si>
    <t>Colegio Universitario de Estudios Financieros, Madrid, Madrid, Spain</t>
  </si>
  <si>
    <t>Department of Economic Theory and History, Universidad de Granada, Granada, Granada, Spain</t>
  </si>
  <si>
    <t>Sánchez-Béjar, J.J.</t>
  </si>
  <si>
    <t>Funcas, Madrid, Spain</t>
  </si>
  <si>
    <t>2-s2.0-85171993125</t>
  </si>
  <si>
    <t>Murugiah, L.</t>
  </si>
  <si>
    <t>Banking Department, College of Business, Universiti Utara Malaysia, Sintok, Kedah, Malaysia</t>
  </si>
  <si>
    <t>Children's understanding of financial literacy and parents' choice of financial knowledge learning methods in Malaysia</t>
  </si>
  <si>
    <t>Ismail, R.</t>
  </si>
  <si>
    <t>Department of Finance, College of Business, Universiti Utara Malaysia, Sintok, Kedah, Malaysia</t>
  </si>
  <si>
    <t>Taib, H.M.</t>
  </si>
  <si>
    <t>Department of Economics and Agribusiness, College of Business, Universiti Utara Malaysia, Sintok, Kedah, Malaysia</t>
  </si>
  <si>
    <t>Applanaidu, S.D.</t>
  </si>
  <si>
    <t>School of Islamic Business College of Business, Universiti Utara Malaysia, Sintok, Kedah, Malaysia</t>
  </si>
  <si>
    <t>2-s2.0-85171734729</t>
  </si>
  <si>
    <t>Acar, T.O.</t>
  </si>
  <si>
    <t>Measurment and Evaluation Specialist, Ankara, Turkey</t>
  </si>
  <si>
    <t>Breaking the cycle: The mediating effects of reading, mathematical and ICT literacy skills on financial success in youth</t>
  </si>
  <si>
    <t>2-s2.0-85171476313</t>
  </si>
  <si>
    <t>2-s2.0-85171463520</t>
  </si>
  <si>
    <t>Effectiveness of free financial education provided by for-profit financial institutions: experimental evidence from rural peru</t>
  </si>
  <si>
    <t>Díez-Amigo, S.</t>
  </si>
  <si>
    <t>International Finance Corporation, Washington, D.C., DC, United States</t>
  </si>
  <si>
    <t>2-s2.0-85170409449</t>
  </si>
  <si>
    <t>Rhee, B.S.</t>
  </si>
  <si>
    <t>Ongoing Challenges With Price Transparency in Hospital Charges for Hand Procedures</t>
  </si>
  <si>
    <t>Kalliainen, L.K.</t>
  </si>
  <si>
    <t>Division of Plastic Surgery, The Warren Alpert Medical School, Providence, RI, United States</t>
  </si>
  <si>
    <t>2-s2.0-85169798254</t>
  </si>
  <si>
    <t>The Relationship of MRI-Derived Alzheimer's and Cerebrovascular-Related Signatures With Level of and Change in Health and Financial Literacy</t>
  </si>
  <si>
    <t>Arfanakis, K.</t>
  </si>
  <si>
    <t>Rush University Medical Center, Chicago, IL, United States</t>
  </si>
  <si>
    <t>Kapasi, A.</t>
  </si>
  <si>
    <t>Illinois Institute of Technology, Chicago, IL, United States</t>
  </si>
  <si>
    <t>Fleischman, D.A.</t>
  </si>
  <si>
    <t>2-s2.0-85169020596</t>
  </si>
  <si>
    <t>Niszczota, P.</t>
  </si>
  <si>
    <t>Institute of International Business and Economics, Poznań University of Economics and Business, Poznan, Wielkopolska Province, Poland</t>
  </si>
  <si>
    <t>GPT has become financially literate: Insights from financial literacy tests of GPT and a preliminary test of how people use it as a source of advice</t>
  </si>
  <si>
    <t>2-s2.0-85168821089</t>
  </si>
  <si>
    <t>Predicting attitudes toward cryptocurrencies and stocks: The divergent roles of narcissism, intelligence and financial literacy</t>
  </si>
  <si>
    <t>Jones, C.</t>
  </si>
  <si>
    <t>2-s2.0-85168280877</t>
  </si>
  <si>
    <t>Tong, G.</t>
  </si>
  <si>
    <t>Department of Biostatistics, Yale University, New Haven, CT, United States</t>
  </si>
  <si>
    <t>Trusted residents and housing assistance to decrease violence exposure in New Haven (TRUE HAVEN): a strengths-based and community-driven stepped-wedge intervention to reduce gun violence</t>
  </si>
  <si>
    <t>Spell, V.T.</t>
  </si>
  <si>
    <t>Center for Methods in Implementation and Prevention Science, Yale University, New Haven, CT, United States</t>
  </si>
  <si>
    <t>Horton, N.</t>
  </si>
  <si>
    <t>Urban League of Southern Connecticut, Stamford, CT, United States</t>
  </si>
  <si>
    <t>Thornhill, T.</t>
  </si>
  <si>
    <t>Keene, D.</t>
  </si>
  <si>
    <t>SEICHE Center for Health and Justice, Yale School of Medicine, New Haven, CT, United States</t>
  </si>
  <si>
    <t>Montgomery, C.</t>
  </si>
  <si>
    <t>Public Health Modeling Unit, Yale University, New Haven, CT, United States</t>
  </si>
  <si>
    <t>Spiegelman, D.</t>
  </si>
  <si>
    <t>Department of Social and Behavioral Sciences, Yale University, New Haven, CT, United States</t>
  </si>
  <si>
    <t>Wang, E.A.</t>
  </si>
  <si>
    <t>Clifford W. Beers Guidance Clinic, New Haven, CT, United States</t>
  </si>
  <si>
    <t>Roy, B.</t>
  </si>
  <si>
    <t>Department of Social Work, Southern Connecticut State University, New Haven, CT, United States</t>
  </si>
  <si>
    <t>2-s2.0-85166004964</t>
  </si>
  <si>
    <t>Greene, C.</t>
  </si>
  <si>
    <t>Federal Reserve Bank of Atlanta, Atlanta, GA, United States</t>
  </si>
  <si>
    <t>Credit card debt puzzle: liquid assets to pay household bills</t>
  </si>
  <si>
    <t>Stavins, J.</t>
  </si>
  <si>
    <t>Federal Reserve Bank of Boston, Boston, MA, United States</t>
  </si>
  <si>
    <t>2-s2.0-85165389393</t>
  </si>
  <si>
    <t>Choudhary, H.</t>
  </si>
  <si>
    <t>Malaviya National Institute of Technology Jaipur, Jaipur, RJ, India</t>
  </si>
  <si>
    <t>Addressing Financial Exclusion through Financial Literacy training programs: a Systematic Literature Review</t>
  </si>
  <si>
    <t>Jain, H.</t>
  </si>
  <si>
    <t>Indian Institute of Management Indore, Indore, MP, India</t>
  </si>
  <si>
    <t>2-s2.0-85163768207</t>
  </si>
  <si>
    <t>Millennials’ financial literacy and risk behavior: evidence from India</t>
  </si>
  <si>
    <t>2-s2.0-85163132849</t>
  </si>
  <si>
    <t>Faculty of Business, FPT University, Hanoi, Viet Nam</t>
  </si>
  <si>
    <t>Financial literacy, behavioral traits, and ePayment adoption and usage in Japan</t>
  </si>
  <si>
    <t>Morgan, P.J.</t>
  </si>
  <si>
    <t>Asian Development Bank Institute, Tokyo, Japan</t>
  </si>
  <si>
    <t>Yoshino, N.</t>
  </si>
  <si>
    <t>357</t>
  </si>
  <si>
    <t>Faculty of Economics, Keio University, Tokyo, Japan</t>
  </si>
  <si>
    <t>2-s2.0-85162272746</t>
  </si>
  <si>
    <t>Department of Accounting, Université de Moncton, Moncton, NB, Canada</t>
  </si>
  <si>
    <t>Understanding financial professionals' perceptions of their clients' financial behaviors</t>
  </si>
  <si>
    <t>Kamano, L.</t>
  </si>
  <si>
    <t>Department of Primary Education and Pedagogical Psychology, Université de Moncton, Moncton, NB, Canada</t>
  </si>
  <si>
    <t>Maillet, S.</t>
  </si>
  <si>
    <t>Department of Business Administration, Université de Moncton, Moncton, NB, Canada</t>
  </si>
  <si>
    <t>2-s2.0-85161852691</t>
  </si>
  <si>
    <t>Goyal, K.</t>
  </si>
  <si>
    <t>The direct and indirect effects of financial socialization and psychological characteristics on young professionals' personal financial management behavior</t>
  </si>
  <si>
    <t>Hoffmann, A.</t>
  </si>
  <si>
    <t>School of Business and Commerce, Manipal University Jaipur, Jaipur, RJ, India</t>
  </si>
  <si>
    <t>2-s2.0-85161558813</t>
  </si>
  <si>
    <t>Yadav, R.S.</t>
  </si>
  <si>
    <t>Gokhale Institute of Politics and Economics, Pune, MH, India</t>
  </si>
  <si>
    <t>Spatial financial inclusion/exclusion hot spots and its determinants in India: a district-level analysis</t>
  </si>
  <si>
    <t>2-s2.0-85161432144</t>
  </si>
  <si>
    <t>Iman, N.</t>
  </si>
  <si>
    <t>Department of Management, Universitas Gadjah Mada, Yogyakarta, Yogyakarta, Indonesia</t>
  </si>
  <si>
    <t>Is technology truly improving the customer experience? Analysing the intention to use open banking in Indonesia</t>
  </si>
  <si>
    <t>2-s2.0-85161028188</t>
  </si>
  <si>
    <t>Farooq, U.</t>
  </si>
  <si>
    <t>Assessing the environmental impacts of environmental tax rate and corporate statutory tax rate: Empirical evidence from industry-intensive economies</t>
  </si>
  <si>
    <t>2-s2.0-85159716744</t>
  </si>
  <si>
    <t>Thomas, N.M.</t>
  </si>
  <si>
    <t>Sarjapura Campus, International School of Management Excellence, Bengaluru, KA, India</t>
  </si>
  <si>
    <t>Modeling key enablers influencing FinTechs offering SME credit services: A multi-stakeholder perspective</t>
  </si>
  <si>
    <t>2-s2.0-85159393743</t>
  </si>
  <si>
    <t>Spolia, A.</t>
  </si>
  <si>
    <t>Human Genetics Research Group, Shri Mata Vaishno Devi University, Katra, JK, India</t>
  </si>
  <si>
    <t>Cost-effective Whole Exome Sequencing discovers pathogenic variant causing Neurofibromatosis type 1 in a family from Jammu and Kashmir, India</t>
  </si>
  <si>
    <t>Angural, A.</t>
  </si>
  <si>
    <t>Bhagwati Nagar, Jammu and Kashmir, India</t>
  </si>
  <si>
    <t>School of Biotechnology, University of Jammu, Jammu, JK, India</t>
  </si>
  <si>
    <t>Shipra</t>
  </si>
  <si>
    <t>Health Clinic, Jammu and Kashmir, India</t>
  </si>
  <si>
    <t>Razdan, S.</t>
  </si>
  <si>
    <t>Department of Medical Genetics, JSS Medical College &amp; Hospital, Mysuru, Mysore, KA, India</t>
  </si>
  <si>
    <t>Dhar, M.K.</t>
  </si>
  <si>
    <t>NMC Genetics India Pvt Ltd, Gurugram, HR, India</t>
  </si>
  <si>
    <t>Mahajan, A.</t>
  </si>
  <si>
    <t>Centre for Molecular Biology, Central University of Jammu, Bagla, JK, India</t>
  </si>
  <si>
    <t>2-s2.0-85158014116</t>
  </si>
  <si>
    <t>Saltik, Ö.</t>
  </si>
  <si>
    <t>Department of Economics, Konya Gida ve Tarim Üniversitesi, Konya, Turkey</t>
  </si>
  <si>
    <t>Predicting loss aversion behavior with machine-learning methods</t>
  </si>
  <si>
    <t>Rehman, W.</t>
  </si>
  <si>
    <t>Department of Business Administration, University of the Punjab, Lahore, Punjab, Pakistan</t>
  </si>
  <si>
    <t>Söyü, R.</t>
  </si>
  <si>
    <t>Department of Computer Engineering, Toros Üniversitesi, Mersin, Mersin, Turkey</t>
  </si>
  <si>
    <t>Değirmen, S.</t>
  </si>
  <si>
    <t>Department of Econometrics, Cumhuriyet Üniversitesi, Sivas, Sivas, Turkey</t>
  </si>
  <si>
    <t>2-s2.0-85156162495</t>
  </si>
  <si>
    <t>Melesse, M.B.</t>
  </si>
  <si>
    <t>Understanding the Determinants of Aspirations in Rural Tanzania: Does Financial Literacy Matter?</t>
  </si>
  <si>
    <t>Tirra, A.N.</t>
  </si>
  <si>
    <t>German Institute of Development and Sustainability (IDOS), Bonn, Nordrhein-Westfalen, Germany</t>
  </si>
  <si>
    <t>Walle, Y.M.</t>
  </si>
  <si>
    <t>BOKU University, Vienna, Vienna, Austria</t>
  </si>
  <si>
    <t>2-s2.0-85153445310</t>
  </si>
  <si>
    <t>Suubi + Adherence4Youth: a study protocol to optimize the Suubi Intervention for Adherence to HIV treatment for youth living with HIV in Uganda</t>
  </si>
  <si>
    <t>Sauceda, J.A.</t>
  </si>
  <si>
    <t>UCSF Center for AIDS Prevention Studies, San Francisco, CA, United States</t>
  </si>
  <si>
    <t>Brathwaite, R.</t>
  </si>
  <si>
    <t>Department of Psychiatry, Makerere University College of Health Sciences, Kampala, Uganda</t>
  </si>
  <si>
    <t>Brown, D.</t>
  </si>
  <si>
    <t>Sensoy-Bahar, O.B.</t>
  </si>
  <si>
    <t>Mildmay Uganda, Kampala, Uganda</t>
  </si>
  <si>
    <t>Nakasujja, N.</t>
  </si>
  <si>
    <t>2-s2.0-85153106049</t>
  </si>
  <si>
    <t>Analysis of an event study using the Fama–French five-factor model: teaching approaches including spreadsheets and the R programming language</t>
  </si>
  <si>
    <t>Serrano, V.</t>
  </si>
  <si>
    <t>IQS School of Engineering, Barcelona, Barcelona, Spain</t>
  </si>
  <si>
    <t>2-s2.0-85152688010</t>
  </si>
  <si>
    <t>Barriers and interventions on the way to empower women through financial inclusion: a 2 decades systematic review (2000–2020)</t>
  </si>
  <si>
    <t>2-s2.0-85152088121</t>
  </si>
  <si>
    <t>School of Management, University of Science and Technology of China, Hefei, Anhui, China</t>
  </si>
  <si>
    <t>FinBERT–MRC: Financial Named Entity Recognition Using BERT Under the Machine Reading Comprehension Paradigm</t>
  </si>
  <si>
    <t>2-s2.0-85150645944</t>
  </si>
  <si>
    <t>Determinants of financial resilience: insights from an emerging economy</t>
  </si>
  <si>
    <t>School of Social Sciences, Universiti Sains Malaysia, Gelugor, Penang, Malaysia</t>
  </si>
  <si>
    <t>Graduate School of Business, Universiti Sains Malaysia, Gelugor, Penang, Malaysia</t>
  </si>
  <si>
    <t>2-s2.0-85148708287</t>
  </si>
  <si>
    <t>Banco Central de Chile, Santiago, RM, Chile</t>
  </si>
  <si>
    <t>Adverse selection, loan access and default behavior in the Chilean consumer debt market</t>
  </si>
  <si>
    <t>2-s2.0-85146508551</t>
  </si>
  <si>
    <t>Shukla, S.</t>
  </si>
  <si>
    <t>Technische Universität München, Munich, Bayern, Germany</t>
  </si>
  <si>
    <t>Association between public health emergencies and sexual and reproductive health, gender-based violence, and early marriage among adolescent girls: a rapid review</t>
  </si>
  <si>
    <t>Ezebuihe, J.A.</t>
  </si>
  <si>
    <t>Steinert, J.I.</t>
  </si>
  <si>
    <t>Department of Social Policy and Intervention, University of Oxford, Oxford, Oxfordshire, United Kingdom</t>
  </si>
  <si>
    <t>2-s2.0-85145823706</t>
  </si>
  <si>
    <t>Duréndez, A.</t>
  </si>
  <si>
    <t>Department of Economics, Universidad Politecnica de Cartagena, Cartagena, Murcia, Spain</t>
  </si>
  <si>
    <t>The influence of CEO’s financial literacy on SMEs technological innovation: the mediating effects of MCS and risk-taking</t>
  </si>
  <si>
    <t>Diéguez-Soto, J.</t>
  </si>
  <si>
    <t>Madrid-Guijarro, A.</t>
  </si>
  <si>
    <t>2-s2.0-85144465387</t>
  </si>
  <si>
    <t>Is Ignorance Bliss? Use of Alternative Financial Services, Financial Knowledge, and Financial Anxiety</t>
  </si>
  <si>
    <t>Cho, S.H.</t>
  </si>
  <si>
    <t>Department of Family and Consumer Sciences, California State University, Long Beach, Long Beach, CA, United States</t>
  </si>
  <si>
    <t>2-s2.0-85138711710</t>
  </si>
  <si>
    <t>Amaira, B.</t>
  </si>
  <si>
    <t>Université de Tunis El Manar, Tunis, Tunis, Tunisia</t>
  </si>
  <si>
    <t>Financial Inclusion and Economic Growth in Tunisia: An ARDL Bound Test Approach</t>
  </si>
  <si>
    <t>2-s2.0-85131830038</t>
  </si>
  <si>
    <t>College of Finance and Economics, Jiangxi Science and Technology Normal University, Nanchang, Jiangxi, China</t>
  </si>
  <si>
    <t>Transition to sustainable business models for green economic recovery: role of financial literacy, innovation and environmental sustainability</t>
  </si>
  <si>
    <t>Cheng, J.</t>
  </si>
  <si>
    <t>Department of Accounting, Jianghan University, Wuhan, Hubei, China</t>
  </si>
  <si>
    <t>2-s2.0-105017907914</t>
  </si>
  <si>
    <t>Ali, A.</t>
  </si>
  <si>
    <t>Faculty of Communication, Universitas Padjadjaran, Bandung, West Java, Indonesia</t>
  </si>
  <si>
    <t>Television democratization and the political awareness of voters in Indonesia</t>
  </si>
  <si>
    <t>Widyastuti, N.W.</t>
  </si>
  <si>
    <t>Mulyana, D.</t>
  </si>
  <si>
    <t>Department of Communication Science, Universitas Sultan Ageng Tirtayasa, Serang, Banten, Indonesia</t>
  </si>
  <si>
    <t>2-s2.0-105004579132</t>
  </si>
  <si>
    <t>Habib, A.O.</t>
  </si>
  <si>
    <t>Babcock University, Ilishan-Remo, Ogun, Nigeria</t>
  </si>
  <si>
    <t>Human Capital Flight and Economic Growth in Nigeria</t>
  </si>
  <si>
    <t>2-s2.0-85180395116</t>
  </si>
  <si>
    <t>Lytvynenko, S.</t>
  </si>
  <si>
    <t>State University "Kyiv Aviation Institute", Kyiv, Ukraine</t>
  </si>
  <si>
    <t>Modelling for determining the adaptive potential of air carriers as participants in the process of creating a tourist product</t>
  </si>
  <si>
    <t>Voitsehovskiy, V.</t>
  </si>
  <si>
    <t>V.M.Glushkov Institute of Cybernetics, Kyiv, Ukraine</t>
  </si>
  <si>
    <t>Hryhorak, M.</t>
  </si>
  <si>
    <t>Ukrainian State University of Science and Technologies, Dnipro, Dnipropetrovsk Oblast, Ukraine</t>
  </si>
  <si>
    <t>2-s2.0-85139719845</t>
  </si>
  <si>
    <t>IEPFA Research Chair, Indian Institute of Corporate Affairs, Gurugram, India</t>
  </si>
  <si>
    <t>Victimisation of investors from fraudulent investment schemes and their protection through financial education</t>
  </si>
  <si>
    <t>2-s2.0-85137524377</t>
  </si>
  <si>
    <t>Aren, S.</t>
  </si>
  <si>
    <t>Faculty of Economics and Administrative Sciences, Yıldız Teknik Üniversitesi, Istanbul, Turkey</t>
  </si>
  <si>
    <t>Evaluation of investment preference with phantasy, emotional intelligence, confidence, trust, financial literacy and risk preference</t>
  </si>
  <si>
    <t>2-s2.0-85159357910</t>
  </si>
  <si>
    <t>Fahmy, M.</t>
  </si>
  <si>
    <t>Department of Economic Cooperation and Private Sector Development, Egypt, Cairo, Egypt</t>
  </si>
  <si>
    <t>Financial inclusion demand-side determinants: analysis from Egypt</t>
  </si>
  <si>
    <t>Ghoneim, H.</t>
  </si>
  <si>
    <t>Faculty of Management Technology, New Cairo, Cairo, Egypt</t>
  </si>
  <si>
    <t>2-s2.0-85146242050</t>
  </si>
  <si>
    <t>Junça-Silva, A.</t>
  </si>
  <si>
    <t>Business Research Unit, Iscte – Instituto Universitário de Lisboa, Lisbon, Portugal</t>
  </si>
  <si>
    <t>The role of financial status, attitudes, behaviours and knowledge for overall well-being in Portugal: the mediating role of financial well-being</t>
  </si>
  <si>
    <t>Dias, R.</t>
  </si>
  <si>
    <t>Department of Human Resources and Organizational Behavior, Iscte – Instituto Universitário de Lisboa, Lisbon, Portugal</t>
  </si>
  <si>
    <t>2-s2.0-85164492759</t>
  </si>
  <si>
    <t>Financial literacy and its determinants among the schedule tribes: evidences from India</t>
  </si>
  <si>
    <t>HPKV Business School, Central University of Himachal Pradesh, Dharamshala, HP, India</t>
  </si>
  <si>
    <t>2-s2.0-85177865601</t>
  </si>
  <si>
    <t>Price, A.M.H.</t>
  </si>
  <si>
    <t>Centre for Community Child Health, Royal Children's Hospital, Melbourne, Melbourne, VIC, Australia</t>
  </si>
  <si>
    <t>Feasibility of linking universal child and family healthcare and financial counselling: findings from the Australian Healthier Wealthier Families (HWF) mixed-methods study</t>
  </si>
  <si>
    <t>White, N.</t>
  </si>
  <si>
    <t>Population Health, Murdoch Children's Research Institute, Melbourne, VIC, Australia</t>
  </si>
  <si>
    <t>Burley, J.</t>
  </si>
  <si>
    <t>Department of Paediatrics, Melbourne, VIC, Australia</t>
  </si>
  <si>
    <t>Zhu, A.</t>
  </si>
  <si>
    <t>Sydney Children's Hospital, Randwick, Sydney, NSW, Australia</t>
  </si>
  <si>
    <t>Contreras Suarez, D.</t>
  </si>
  <si>
    <t>Stone, M.</t>
  </si>
  <si>
    <t>ARC Centre of Excellence for the Digital Child, University of Wollongong, Wollongong, NSW, Australia</t>
  </si>
  <si>
    <t>Trotter, K.</t>
  </si>
  <si>
    <t>Mrad, M.</t>
  </si>
  <si>
    <t>Melbourne Institute: Applied Economic &amp; Social Research, Melbourne, VIC, Australia</t>
  </si>
  <si>
    <t>Caldwell, J.</t>
  </si>
  <si>
    <t>Discipline of Psychiatry and Mental Health, UNSW Sydney, Sydney, NSW, Australia</t>
  </si>
  <si>
    <t>Bishop, R.</t>
  </si>
  <si>
    <t>Uniting Vic.Tas, Epping, VIC, Australia</t>
  </si>
  <si>
    <t>Chota, S.</t>
  </si>
  <si>
    <t>Hume Enhanced Maternal and Child Health, Hume City Council, Melbourne, VIC, Australia</t>
  </si>
  <si>
    <t>Bui, L.</t>
  </si>
  <si>
    <t>Wodonga Enhanced Maternal and Child Health Service, City of Wodonga, Wodonga, VIC, Australia</t>
  </si>
  <si>
    <t>Sanger, D.</t>
  </si>
  <si>
    <t>Wesley Mission, Sydney, NSW, Australia</t>
  </si>
  <si>
    <t>Roles, R.</t>
  </si>
  <si>
    <t>Wesley Mission, Fairfield, NSW, Australia</t>
  </si>
  <si>
    <t>Watts, A.</t>
  </si>
  <si>
    <t>Child and Family Health Services, Fairfield, NSW, Australia</t>
  </si>
  <si>
    <t>Samir, N.</t>
  </si>
  <si>
    <t>Child and Family Health Services, Albury, NSW, Australia</t>
  </si>
  <si>
    <t>Grace, R.</t>
  </si>
  <si>
    <t>Uniting Vic.Tas, Broadmeadows, VIC, Australia</t>
  </si>
  <si>
    <t>Raman, S.</t>
  </si>
  <si>
    <t>Transforming Early Education and Child Health Research Centre, Western Sydney University, Penrith, NSW, Australia</t>
  </si>
  <si>
    <t>Kemp, L.</t>
  </si>
  <si>
    <t>Translational Health Research Institute, Western Sydney University, Penrith, NSW, Australia</t>
  </si>
  <si>
    <t>Lingam, R.</t>
  </si>
  <si>
    <t>South Western Sydney Local Health District, Liverpool, NSW, Australia</t>
  </si>
  <si>
    <t>Eapen, V.</t>
  </si>
  <si>
    <t>Translational Research and Social Innovation (TReSI), Western Sydney University, Penrith, NSW, Australia</t>
  </si>
  <si>
    <t>Woolfenden, S.</t>
  </si>
  <si>
    <t>The University of Sydney School of Medicine, Sydney, NSW, Australia</t>
  </si>
  <si>
    <t>2-s2.0-85147713165</t>
  </si>
  <si>
    <t>Dinç, Y.</t>
  </si>
  <si>
    <t>Revisiting the concept of Islamic financial literacy in a boundaryless context: cross-country comparison of Islamic financial literacy</t>
  </si>
  <si>
    <t>Çetin, M.</t>
  </si>
  <si>
    <t>Department of Business Administration, İstanbul Sabahattin Zaim University, Kucukcekmece, Istanbul, Turkey</t>
  </si>
  <si>
    <t>2-s2.0-85179834297</t>
  </si>
  <si>
    <t>Sailaja, V.N.</t>
  </si>
  <si>
    <t>A Study on the Impact of Attitude and Perception on Financial Behaviour of Rural Households</t>
  </si>
  <si>
    <t>2-s2.0-85179792405</t>
  </si>
  <si>
    <t>Srikanth, A.</t>
  </si>
  <si>
    <t>Evaluating the Factors Affecting Financial Literacy: A Selective Study on Working Women at KLEF in Andhra Pradesh, India</t>
  </si>
  <si>
    <t>2-s2.0-85179634312</t>
  </si>
  <si>
    <t>Turhan, G.T.</t>
  </si>
  <si>
    <t>Istanbul Nisantasi University, Istanbul, Turkey</t>
  </si>
  <si>
    <t>The impact of education on financial inclusion in emerging countries</t>
  </si>
  <si>
    <t>2-s2.0-85177210171</t>
  </si>
  <si>
    <t>Mushafiq, M.</t>
  </si>
  <si>
    <t>Exploring the relationship between investment choices, cognitive abilities risk attitudes and financial literacy</t>
  </si>
  <si>
    <t>Khalid, S.</t>
  </si>
  <si>
    <t>Department of Business Administration, Preston University, Islamabad, Islamabad, Pakistan</t>
  </si>
  <si>
    <t>Sohail, M.K.</t>
  </si>
  <si>
    <t>Faculty of Management and Economics, Gdańsk University of Technology, Gdansk, Poland</t>
  </si>
  <si>
    <t>2-s2.0-85176016380</t>
  </si>
  <si>
    <t>Dissanayake, H.</t>
  </si>
  <si>
    <t>Wayamba University of Sri Lanka, Kuliyapitiya, Sri Lanka</t>
  </si>
  <si>
    <t>Digital financial literacy and entrepreneurial performance: A percipience from a developing economy</t>
  </si>
  <si>
    <t>Iddagoda, A.</t>
  </si>
  <si>
    <t>University of Sri Jayewardenepura, Nugegoda, Sri Lanka</t>
  </si>
  <si>
    <t>2-s2.0-85164527880</t>
  </si>
  <si>
    <t>Sudarwanto, A.S.</t>
  </si>
  <si>
    <t>Law enforcement against investment fraud: a comparison study from the USA and Canada with a case study on binary options in Indonesia</t>
  </si>
  <si>
    <t>2-s2.0-85147775685</t>
  </si>
  <si>
    <t>Aslam, R.</t>
  </si>
  <si>
    <t>Department of Management Sciences, Lahore College for Women University, Lahore, Pakistan</t>
  </si>
  <si>
    <t>Investigating the relationship between government support and SMEs’ sustainability through financial and green lenses</t>
  </si>
  <si>
    <t>2-s2.0-85179812787</t>
  </si>
  <si>
    <t>Sapiri, H.</t>
  </si>
  <si>
    <t>School of Quantitative Sciences, Universiti Utara Malaysia, Sintok, Kedah, Malaysia</t>
  </si>
  <si>
    <t>Assessing financial management behaviour in young adults: A factor analysis approach</t>
  </si>
  <si>
    <t>Md Yusof, Z.M.</t>
  </si>
  <si>
    <t>Institute of Strategic Industrial Decision Modelling, Universiti Utara Malaysia, Sintok, Kedah, Malaysia</t>
  </si>
  <si>
    <t>Misiran, M.</t>
  </si>
  <si>
    <t>Mahat, N.I.</t>
  </si>
  <si>
    <t>Technology Management and Logistics Research and Innovation Management Centre, Universiti Utara Malaysia, Sintok, Kedah, Malaysia</t>
  </si>
  <si>
    <t>2-s2.0-85169079429</t>
  </si>
  <si>
    <t>Ayesh, O.M.</t>
  </si>
  <si>
    <t>Princess Sumaya University, Amman, Amman, Jordan</t>
  </si>
  <si>
    <t>Into the Shark tank: an exploratory analysis of pharmapreneurial motivation and intention in Jordan</t>
  </si>
  <si>
    <t>Zeqiri, J.</t>
  </si>
  <si>
    <t>Gleason, K.</t>
  </si>
  <si>
    <t>2-s2.0-85146972942</t>
  </si>
  <si>
    <t>Sarpong-Kumankoma, E.</t>
  </si>
  <si>
    <t>Department of Finance, University of Ghana Business School, Accra, Ghana</t>
  </si>
  <si>
    <t>Gender and financial literacy in Ghana</t>
  </si>
  <si>
    <t>2-s2.0-85176731145</t>
  </si>
  <si>
    <t>Grigorescu, A.</t>
  </si>
  <si>
    <t>Department of Public Management, Școala Naţională de Studii Politice și Administrative, Bucharest, Romania</t>
  </si>
  <si>
    <t>Behaviour of financial consumers in banking market: a central and eastern European perspective regarding gender gap</t>
  </si>
  <si>
    <t>Panait, M.</t>
  </si>
  <si>
    <t>Vasile, V.</t>
  </si>
  <si>
    <t>Economic Informatics, Universitatea Petrol-Gaze din Ploiesti, Ploiesti, Prahova, Romania</t>
  </si>
  <si>
    <t>2-s2.0-85139109469</t>
  </si>
  <si>
    <t>Chhabra, M.</t>
  </si>
  <si>
    <t>Faculty of Management Studies, Manav Rachna International Institute of Research and Studies, Faridabad, HR, India</t>
  </si>
  <si>
    <t>Women entrepreneurs’ success factors of Northern Indian community: a person–environment fit theory perspective</t>
  </si>
  <si>
    <t>Bajpai Singh, L.B.</t>
  </si>
  <si>
    <t>Department of Rural Management, Babasaheb Bhimrao Ambedkar University, Lucknow, UP, India</t>
  </si>
  <si>
    <t>2-s2.0-85209780909</t>
  </si>
  <si>
    <t>Raharjo, K.</t>
  </si>
  <si>
    <t>THE IMPACT OF FINANCIAL LITERACY ON SUSTAINABILITY OF SMALL BUSINESSES: GOVERNMENT POLICY PERSPECTIVE</t>
  </si>
  <si>
    <t>2-s2.0-85137571727</t>
  </si>
  <si>
    <t>Rapp, A.</t>
  </si>
  <si>
    <t>Rapp Investment Management GmbH, Koln, Germany</t>
  </si>
  <si>
    <t>Empirical evidence of attribute framing: the case of unsophisticated IPO investors</t>
  </si>
  <si>
    <t>2-s2.0-85137511583</t>
  </si>
  <si>
    <t>The association between financial literacy confidence and financial satisfaction</t>
  </si>
  <si>
    <t>2-s2.0-85113855386</t>
  </si>
  <si>
    <t>Optimisation of government subsidies in infrastructure public-private partnerships</t>
  </si>
  <si>
    <t>School of Design and the Built Environment, University of Canberra, Canberra, ACT, Australia</t>
  </si>
  <si>
    <t>Sing, M.</t>
  </si>
  <si>
    <t>The University of Newcastle, Australia, Callaghan, NSW, Australia</t>
  </si>
  <si>
    <t>2-s2.0-85175823134</t>
  </si>
  <si>
    <t>Mehta, A.</t>
  </si>
  <si>
    <t>Department of Accounting, Birmingham Business School, Birmingham, United Kingdom</t>
  </si>
  <si>
    <t>Ruscombe Artisan Food &amp; Drink Ltd: business dilemmas</t>
  </si>
  <si>
    <t>Xiao, L.</t>
  </si>
  <si>
    <t>Department of Marketing, Royal Holloway, University of London, Egham, Surrey, United Kingdom</t>
  </si>
  <si>
    <t>2-s2.0-85170703699</t>
  </si>
  <si>
    <t>Suryaningsih, I.B.</t>
  </si>
  <si>
    <t>TALC: the role of TMM on loyalty intention and financial literacy as confounding variable in destination rejuvenation stage</t>
  </si>
  <si>
    <t>Sumani, I.B.</t>
  </si>
  <si>
    <t>Department of Management, Universitas Muhammadiyah Palopo, Palopo, South Sulawesi, Indonesia</t>
  </si>
  <si>
    <t>2-s2.0-85143642860</t>
  </si>
  <si>
    <t>Technology, Sharif University of Technology, Tehran, Tehran, Iran</t>
  </si>
  <si>
    <t>The difference between exporter and non-exporter knowledge-based firms: the case of Iranian firms in the chemical industry</t>
  </si>
  <si>
    <t>Institute for Science and Technology Studies, Shahid Beheshti University, Tehran, Tehran, Iran</t>
  </si>
  <si>
    <t>Khayyatian, M.S.</t>
  </si>
  <si>
    <t>School of Management, University of Tehran, Tehran, Tehran, Iran</t>
  </si>
  <si>
    <t>2-s2.0-85183379883</t>
  </si>
  <si>
    <t>Sentsho, T.A.</t>
  </si>
  <si>
    <t>Department of Curriculum and Instructional Studies, University of South Africa, Pretoria, Gauteng, South Africa</t>
  </si>
  <si>
    <t>Teachers’ Experiences of Teaching the Financial Literacy Component to Enhance Learner Performance in Economic and Management Sciences</t>
  </si>
  <si>
    <t>2-s2.0-85183351430</t>
  </si>
  <si>
    <t>Rahadjeng, E.R.</t>
  </si>
  <si>
    <t>The impact of financial literacy, financial technology, and financial inclusion on SME business performance in Malang Raya, Indonesia</t>
  </si>
  <si>
    <t>Department of Management, Universitas Muhammadiyah Malang, Malang, East Java, Indonesia</t>
  </si>
  <si>
    <t>Restuningdiah, N.</t>
  </si>
  <si>
    <t>Department of Management, Kadiri Islamic University, Indonesia</t>
  </si>
  <si>
    <t>2-s2.0-85183342379</t>
  </si>
  <si>
    <t>Meldona, n.</t>
  </si>
  <si>
    <t>Innovation capability and risk attitude mediate the effects of knowledge management and financial literacy on MSME performance</t>
  </si>
  <si>
    <t>Soetjipto, B.E.</t>
  </si>
  <si>
    <t>Universitas Islam Negeri Maulana Malik, Malang, Indonesia</t>
  </si>
  <si>
    <t>Utaberta, N.</t>
  </si>
  <si>
    <t>2-s2.0-85181264686</t>
  </si>
  <si>
    <t>Tikhomirov, A.</t>
  </si>
  <si>
    <t>Peter the Great St. Petersburg Polytechnic University, Saint Petersburg, Russian Federation</t>
  </si>
  <si>
    <t>The stock market in the context of digitalization</t>
  </si>
  <si>
    <t>2-s2.0-85147340897</t>
  </si>
  <si>
    <t>Berrich, O.</t>
  </si>
  <si>
    <t>Center for Research and Expertise in Evaluation (CREXE), Ecole Nationale d'Administration Publique, Quebec, QC, Canada</t>
  </si>
  <si>
    <t>Tunisian corporate bond market liquidity: a qualitative approach</t>
  </si>
  <si>
    <t>Dabbou, H.</t>
  </si>
  <si>
    <t>Department of Business Administration, Hearst University, Hearst, ON, Canada</t>
  </si>
  <si>
    <t>2-s2.0-85182369216</t>
  </si>
  <si>
    <t>Kudinov, S.I.</t>
  </si>
  <si>
    <t>Department of Psychology and Pedagogy, RUDN University, Moscow, Moscow Oblast, Russian Federation</t>
  </si>
  <si>
    <t>Value orientations and attitudes towards money among Russian and Chinese students as characteristics of the economic behavior of young people; Ценностные ориентации и отношение к деньгам у российских и китайских студентов как характеристики экономического поведения молодежи</t>
  </si>
  <si>
    <t>2-s2.0-85179448782</t>
  </si>
  <si>
    <t>Parthasarathy, S.L.</t>
  </si>
  <si>
    <t>Humanities, Amrita Vishwa Vidyapeetham University, Kochi, Kochi, KL, India</t>
  </si>
  <si>
    <t>Exploring Literature on Financial Socialization – A Bibliometric Analysis</t>
  </si>
  <si>
    <t>2-s2.0-85178485655</t>
  </si>
  <si>
    <t>Mohammadi Khyareh, M.M.</t>
  </si>
  <si>
    <t>Gonbad Kavous University, Gonbad Kavous, Iran</t>
  </si>
  <si>
    <t>ENTREPRENEURSHIP DEVELOPMENT-IS FINANCIAL LITERACY MATTER? A LITERATURE REVIEW</t>
  </si>
  <si>
    <t>2-s2.0-85178364428</t>
  </si>
  <si>
    <t>Morris, G.</t>
  </si>
  <si>
    <t>U.S. Small-Scale Livestock Operation Approach to Biosecurity</t>
  </si>
  <si>
    <t>Ehlers, S.</t>
  </si>
  <si>
    <t>Department of Biological Systems Engineering, University of Wisconsin-Madison, Madison, WI, United States</t>
  </si>
  <si>
    <t>2-s2.0-85178121759</t>
  </si>
  <si>
    <t>Baytelieva, A.</t>
  </si>
  <si>
    <t>Institute of Water Management and Environmental Management, Taraz Regional University named after M.Kh.Dulaty, Taraz, Jambyl, Kazakhstan</t>
  </si>
  <si>
    <t>Assessing the Vulnerability of Nomadic Pastoralists’ Livelihoods to Climate Change in the Zhetysu Region of Kazakhstan</t>
  </si>
  <si>
    <t>Lee, W.-K.</t>
  </si>
  <si>
    <t>Division of Environmental Science and Ecological Engineering, Korea University, Seoul, South Korea</t>
  </si>
  <si>
    <t>Wang, S.W.</t>
  </si>
  <si>
    <t>Iskakova, A.</t>
  </si>
  <si>
    <t>T.K. Zhurgenov Kazakh National Academy of Arts, Almaty, Kazakhstan</t>
  </si>
  <si>
    <t>2-s2.0-85177686602</t>
  </si>
  <si>
    <t>Medina-Vidal, A.</t>
  </si>
  <si>
    <t>Department of Education, Universidad de Cantabria, Santander, Cantabria, Spain</t>
  </si>
  <si>
    <t>Financial Literacy as a Key to Entrepreneurship Education: A Multi-Case Study Exploring Diversity and Inclusion</t>
  </si>
  <si>
    <t>Buenestado-Fernández, M.</t>
  </si>
  <si>
    <t>2-s2.0-85177668151</t>
  </si>
  <si>
    <t>A Study of the Impact of Mobile Payment on the Enhancement of Consumption Structure and Pattern of Chinese Rural Households</t>
  </si>
  <si>
    <t>2-s2.0-85176737106</t>
  </si>
  <si>
    <t>Curdt, W.</t>
  </si>
  <si>
    <t>Universität Duisburg-Essen, Duisburg, Nordrhein-Westfalen, Germany</t>
  </si>
  <si>
    <t>Numeracy practices and vulnerability under conditions of limited financial means: "Without money, you can't survive or do anything or develop yourself"</t>
  </si>
  <si>
    <t>Schreiber-Barsch, S.</t>
  </si>
  <si>
    <t>Hochschule für Angewandte Wissenschaften Hamburg, Hamburg, Hamburg, Germany</t>
  </si>
  <si>
    <t>2-s2.0-85176398129</t>
  </si>
  <si>
    <t>Mutiary, L.</t>
  </si>
  <si>
    <t>National Institute of Education, Singapore City, Singapore</t>
  </si>
  <si>
    <t>Choosing Relevant Internet-Assisted Approaches for Professional Development Courses</t>
  </si>
  <si>
    <t>Lim-Ratnam, C.</t>
  </si>
  <si>
    <t>Indonesian Ministry of Finance (MOF), South Jakarta, Indonesia</t>
  </si>
  <si>
    <t>2-s2.0-85175769873</t>
  </si>
  <si>
    <t>Huffman, M.K.</t>
  </si>
  <si>
    <t>Department of Pharmaceutical Health Services Research, University of Maryland School of Pharmacy, Baltimore, MD, United States</t>
  </si>
  <si>
    <t>Exploring Pharmacy Student Experiences with Student Debt and Perspectives on Future Burnout and Loan Relief</t>
  </si>
  <si>
    <t>McGuirt, D.R.</t>
  </si>
  <si>
    <t>Department of Pharmacotherapy, University of Utah Health, Salt Lake City, UT, United States</t>
  </si>
  <si>
    <t>2-s2.0-85175711755</t>
  </si>
  <si>
    <t>Empowering mobile money users: The role of financial literacy and trust in Vietnam</t>
  </si>
  <si>
    <t>Sensoy, A.</t>
  </si>
  <si>
    <t>Bilkent Üniversitesi, Ankara, Ankara, Turkey</t>
  </si>
  <si>
    <t>Phung, A.</t>
  </si>
  <si>
    <t>Vietnam Bank for Agriculture and Rural Development – Lam Dong II Branch, Viet Nam</t>
  </si>
  <si>
    <t>2-s2.0-85175550183</t>
  </si>
  <si>
    <t>Khanday, I.N.</t>
  </si>
  <si>
    <t>Does income inequality respond asymmetrically to financial development? Evidence from India using asymmetric cointegration and causality tests</t>
  </si>
  <si>
    <t>2-s2.0-85175238791</t>
  </si>
  <si>
    <t>Gallucci, C.</t>
  </si>
  <si>
    <t>Department of Management and Innovation Systems, Università degli Studi di Salerno, Salerno, SA, Italy</t>
  </si>
  <si>
    <t>How financial literacy moderates the relationship between qualitative business information and the success of an equity crowdfunding campaign: Evidence from Mediterranean and Gulf Cooperation Council countries</t>
  </si>
  <si>
    <t>Giakoumelou, A.</t>
  </si>
  <si>
    <t>Santulli, R.</t>
  </si>
  <si>
    <t>Department of Economics, Università degli Studi di Genova, Genoa, Italy</t>
  </si>
  <si>
    <t>Tipaldi, R.</t>
  </si>
  <si>
    <t>Dipartimento di Management, Venice, VE, Italy</t>
  </si>
  <si>
    <t>2-s2.0-85173433968</t>
  </si>
  <si>
    <t>Cross, C.</t>
  </si>
  <si>
    <t>School of Justice, Queensland University of Technology, Brisbane, QLD, Australia</t>
  </si>
  <si>
    <t>“I knew it was a scam”: Understanding the triggers for recognizing romance fraud</t>
  </si>
  <si>
    <t>2-s2.0-85172873712</t>
  </si>
  <si>
    <t>Digital finance and financial literacy: Evidence from Chinese households</t>
  </si>
  <si>
    <t>Wu, Y.</t>
  </si>
  <si>
    <t>Huang, B.</t>
  </si>
  <si>
    <t>2-s2.0-85168491224</t>
  </si>
  <si>
    <t>Angrisani, M.</t>
  </si>
  <si>
    <t>Real Time Measurement of Household Financial Electronic Transactions in a Population Representative Panel: A Pilot Study</t>
  </si>
  <si>
    <t>Kapteyn, A.</t>
  </si>
  <si>
    <t>National Bureau of Economic Research, Cambridge, MA, United States</t>
  </si>
  <si>
    <t>2-s2.0-85168332753</t>
  </si>
  <si>
    <t>Roa, M.J.</t>
  </si>
  <si>
    <t>Instituto de Investigaciones Económicas y Sociales (IIES) Francisco de Vitoria, Vitoria, Mexico</t>
  </si>
  <si>
    <t>Are women more financially vulnerable than men? A tale of missed economic opportunities from Latin America</t>
  </si>
  <si>
    <t>Di Giannatale, S.</t>
  </si>
  <si>
    <t>Centro de Investigación y Docencia Económicas, Mexico, Mexico</t>
  </si>
  <si>
    <t>Villegas, A.</t>
  </si>
  <si>
    <t>Universidad Iberoamericana, Mexico, Mexico</t>
  </si>
  <si>
    <t>2-s2.0-85167800792</t>
  </si>
  <si>
    <t>Du, W.</t>
  </si>
  <si>
    <t>School of Business, Wenzhou University, Wenzhou, Zhejiang, China</t>
  </si>
  <si>
    <t>Too much or less? The effect of financial literacy on resident fraud victimization</t>
  </si>
  <si>
    <t>2-s2.0-85165515060</t>
  </si>
  <si>
    <t>Nave, J.M.</t>
  </si>
  <si>
    <t>Universidad de Castilla-La Mancha, Ciudad Real, Castile-La Mancha, Spain</t>
  </si>
  <si>
    <t>Financial knowledge and financial behaviour: The moderating role of home ownership</t>
  </si>
  <si>
    <t>Oliva, L.</t>
  </si>
  <si>
    <t>Toscano, D.</t>
  </si>
  <si>
    <t>Universidad de Huelva, Huelva, Huelva, Spain</t>
  </si>
  <si>
    <t>2-s2.0-85165239788</t>
  </si>
  <si>
    <t>Cuevas, C.</t>
  </si>
  <si>
    <t>INCAE Business School, Costa Rica, Alajuela, Alajuela, Costa Rica</t>
  </si>
  <si>
    <t>Followers of the pied piper of pensioners</t>
  </si>
  <si>
    <t>Bernhardt, D.</t>
  </si>
  <si>
    <t>Department of Economics, University of Illinois Urbana-Champaign, Urbana, IL, United States</t>
  </si>
  <si>
    <t>Sanclemente, M.</t>
  </si>
  <si>
    <t>Faculty of Social Sciences, Coventry, West Midlands, United Kingdom</t>
  </si>
  <si>
    <t>2-s2.0-85163490920</t>
  </si>
  <si>
    <t>How does financial literacy influence undergraduates’ risk-taking propensity?</t>
  </si>
  <si>
    <t>Cisneros-Ruiz, A.J.</t>
  </si>
  <si>
    <t>2-s2.0-85162699888</t>
  </si>
  <si>
    <t>Cedeno, D.</t>
  </si>
  <si>
    <t>Child and Family Services, Southern Illinois University Carbondale, Carbondale, IL, United States</t>
  </si>
  <si>
    <t>Language and technological inclusion among immigrant low-income Latina mothers: A feminist action research intervention</t>
  </si>
  <si>
    <t>2-s2.0-85151476136</t>
  </si>
  <si>
    <t>Sarfo, Y.</t>
  </si>
  <si>
    <t>Farmers' awareness of digital credit: Does financial literacy matter?</t>
  </si>
  <si>
    <t>Financial &amp; Energy Sector Development, KFW Bankengruppe, Frankfurt am Main, Hessen, Germany</t>
  </si>
  <si>
    <t>2-s2.0-85141528131</t>
  </si>
  <si>
    <t>Nam, S.-J.</t>
  </si>
  <si>
    <t>Effects of financial empowerment and self-confidence in financial empowerment on financial well-being</t>
  </si>
  <si>
    <t>2-s2.0-85131182576</t>
  </si>
  <si>
    <t>Effect of household's financial literacy on pension decision making: evidence from China's new rural pension program</t>
  </si>
  <si>
    <t>Ali, S.T.</t>
  </si>
  <si>
    <t>School of Business Administration, Dongbei University of Finance and Economics, Dalian, Liaoning, China</t>
  </si>
  <si>
    <t>School of Finance, Jiangxi Normal University, Nanchang, Jiangxi, China</t>
  </si>
  <si>
    <t>2-s2.0-85130995100</t>
  </si>
  <si>
    <t>Probing the impact of recognition-based heuristic biases on investment decision-making and performance</t>
  </si>
  <si>
    <t>Faculty of Management Sciences, International Islamic University, Islamabad, Islamabad, Pakistan</t>
  </si>
  <si>
    <t>2-s2.0-85176354652</t>
  </si>
  <si>
    <t>Offenberg, D.</t>
  </si>
  <si>
    <t>College of Business Administration, Loyola Marymount University, Los Angeles, CA, United States</t>
  </si>
  <si>
    <t>Independent Film Finance: A Research-Based Guide to Funding Your Movie</t>
  </si>
  <si>
    <t>2-s2.0-85144165394</t>
  </si>
  <si>
    <t>Abbas, A.</t>
  </si>
  <si>
    <t>Department of Sharia and Islamic Business Economics, Sekolah Tinggi Agama Islam Negeri Majene, Majene, Indonesia</t>
  </si>
  <si>
    <t>Earnings growth, marketability and the role of Islamic financial literacy and inclusion in Indonesia</t>
  </si>
  <si>
    <t>Triani, N.</t>
  </si>
  <si>
    <t>Department of Accounting, Universitas Sembilanbelas November Kolaka, Kolaka, Indonesia</t>
  </si>
  <si>
    <t>Rayyani, W.O.</t>
  </si>
  <si>
    <t>Department of Accounting, Universitas Muhammadiyah Makassar, Makassar, Indonesia</t>
  </si>
  <si>
    <t>2-s2.0-85177674978</t>
  </si>
  <si>
    <t>Central Bank of Nigeria, Ilorin, Nigeria</t>
  </si>
  <si>
    <t>Women's financial inclusion</t>
  </si>
  <si>
    <t>2-s2.0-85176780940</t>
  </si>
  <si>
    <t>Bai, R.</t>
  </si>
  <si>
    <t>School of Accountancy, Henan Institute of Economics and Trade, Zhengzhou, Henan, China</t>
  </si>
  <si>
    <t>Impact of financial literacy, mental budgeting and self control on financial wellbeing: Mediating impact of investment decision making</t>
  </si>
  <si>
    <t>2-s2.0-85183627253</t>
  </si>
  <si>
    <t>Darsa, M.H.</t>
  </si>
  <si>
    <t>Dire Dawa University, Dire-Dawa, Ethiopia</t>
  </si>
  <si>
    <t>Significant Factors Causing Delay of Ethiopian Road Construction Projects performing by Foreign General Contactors</t>
  </si>
  <si>
    <t>2-s2.0-85181722759</t>
  </si>
  <si>
    <t>Krtalić, M.</t>
  </si>
  <si>
    <t>395</t>
  </si>
  <si>
    <t>School of Information Management, Wellington School of Business and Government, Wellington, WGN, New Zealand</t>
  </si>
  <si>
    <t>Literacies in everyday life: Tattoo information needs</t>
  </si>
  <si>
    <t>2-s2.0-85152672606</t>
  </si>
  <si>
    <t>The evolution of financial literacy over time and its predictive power for financial outcomes: evidence from longitudinal data</t>
  </si>
  <si>
    <t>Burke, J.</t>
  </si>
  <si>
    <t>Center for Economic and Social Research, USC, Washington, DC, United States</t>
  </si>
  <si>
    <t>The George Washington University, Washington, D.C., United States</t>
  </si>
  <si>
    <t>FINRA Investor Education Foundation, Washington, DC, United States</t>
  </si>
  <si>
    <t>2-s2.0-105011853196</t>
  </si>
  <si>
    <t>Nkwinika, E.</t>
  </si>
  <si>
    <t>Department of Business Administration, Johannesburg Business School, Johannesburg, Gauteng, South Africa</t>
  </si>
  <si>
    <t>AN INVESTIGATION INTO THE FINANCIAL CHALLENGES AFFECTING THE SUCCESS OF ENTREPRENEURS IN SOUTH AFRICA</t>
  </si>
  <si>
    <t>Akinrinde, O.O.</t>
  </si>
  <si>
    <t>2-s2.0-85164150181</t>
  </si>
  <si>
    <t>Hove Langdal, T.</t>
  </si>
  <si>
    <t>Department of Education and Lifelong Learning, Norges Teknisk-Naturvitenskapelige Universitet, Trondheim, Trondelag, Norway</t>
  </si>
  <si>
    <t>Schoolteachers' experiences of knowledge sharing when teaching new education programs</t>
  </si>
  <si>
    <t>2-s2.0-85190940646</t>
  </si>
  <si>
    <t>Choo, M.-R.</t>
  </si>
  <si>
    <t>Department of Finance, Ming Chuan University, Taipei, Taiwan</t>
  </si>
  <si>
    <t>Financial Literacy and Robo-Advisor Adoption: Evidence from Taiwan</t>
  </si>
  <si>
    <t>Tsai, W.-C.</t>
  </si>
  <si>
    <t>Department of Finance, National Sun Yat-Sen University, Kaohsiung, Taiwan</t>
  </si>
  <si>
    <t>Yang, S.S.</t>
  </si>
  <si>
    <t>Department of Money and Banking, National Chengchi University, Taipei, Taiwan</t>
  </si>
  <si>
    <t>2-s2.0-85187927736</t>
  </si>
  <si>
    <t>Alam, T.</t>
  </si>
  <si>
    <t>Department of Economics, Central University of Kashmir, Nunar, JK, India</t>
  </si>
  <si>
    <t>Efficacy of Financial Inclusion and Economic Well-Being: A Case Study of Kashmir Valley</t>
  </si>
  <si>
    <t>2-s2.0-85180851530</t>
  </si>
  <si>
    <t>Universitas Raharja, Tangerang, Banten, Indonesia</t>
  </si>
  <si>
    <t>Evaluating the Mediating Mechanism of Perceived Trust and Risk toward Cryptocurrency: An Empirical Research</t>
  </si>
  <si>
    <t>Chen, S.-C.</t>
  </si>
  <si>
    <t>National Kaohsiung University of Science and Technology, Kaohsiung, Taiwan</t>
  </si>
  <si>
    <t>Lin, Y.-C.</t>
  </si>
  <si>
    <t>Southern Taiwan University of Science and Technology, Tainan, Taiwan</t>
  </si>
  <si>
    <t>Tsai, T.-C.</t>
  </si>
  <si>
    <t>Quantitative Analysis and Research Association, Kaohsiung, Taiwan</t>
  </si>
  <si>
    <t>Aini, Q.</t>
  </si>
  <si>
    <t>Chang Jung Christian University, Tainan, Taiwan</t>
  </si>
  <si>
    <t>2-s2.0-85179959511</t>
  </si>
  <si>
    <t>Waqas, M.</t>
  </si>
  <si>
    <t>Jiangsu University of Science and Technology, Zhenjiang, Jiangsu, China</t>
  </si>
  <si>
    <t>Enhancing Cybersecurity: The Crucial Role of Self-Regulation, Information Processing, and Financial Knowledge in Combating Phishing Attacks</t>
  </si>
  <si>
    <t>Hania, A.</t>
  </si>
  <si>
    <t>Nanchang Institute of Technology, Nanchang, China</t>
  </si>
  <si>
    <t>Yahya, F.</t>
  </si>
  <si>
    <t>2-s2.0-85177586136</t>
  </si>
  <si>
    <t>A Comprehensive Approach to Measuring Financial Vulnerability and Literacy: Unveiling Connections</t>
  </si>
  <si>
    <t>2-s2.0-85175730387</t>
  </si>
  <si>
    <t>Financial literacy among autistic adults</t>
  </si>
  <si>
    <t>2-s2.0-85175579276</t>
  </si>
  <si>
    <t>Does Fintech-Driven Inclusive Finance Induce Bank Profitability? Empirical Evidence from Developing Countries</t>
  </si>
  <si>
    <t>Department of Finance and Banking, Begum Rokeya University, Rangpur, Rangpur, Bangladesh</t>
  </si>
  <si>
    <t>Moudud-Ul-Huq, S.</t>
  </si>
  <si>
    <t>Department of Finance, Teesside University, Middlesbrough, North Yorkshire, United Kingdom</t>
  </si>
  <si>
    <t>2-s2.0-85175374235</t>
  </si>
  <si>
    <t>Department of Financial Economics and Accounting, Universidad de Las Palmas de Gran Canaria, Las Palmas de Gran Canaria, Canary Islands, Spain</t>
  </si>
  <si>
    <t>Financial Knowledge and Private Health Insurance: Does Age Matter?</t>
  </si>
  <si>
    <t>2-s2.0-85175054384</t>
  </si>
  <si>
    <t>Olson, J.G.</t>
  </si>
  <si>
    <t>Kelley School of Business, Bloomington, IN, United States</t>
  </si>
  <si>
    <t>Subjective Knowledge Differences within Couples Predict Influence over Shared Financial Decisions</t>
  </si>
  <si>
    <t>Rick, S.I.</t>
  </si>
  <si>
    <t>2-s2.0-85174586236</t>
  </si>
  <si>
    <t>Lopatovska, I.</t>
  </si>
  <si>
    <t>Pratt Institute, New York, NY, United States</t>
  </si>
  <si>
    <t>Developing Management and Leadership Course: A Case Study</t>
  </si>
  <si>
    <t>2-s2.0-85174525008</t>
  </si>
  <si>
    <t>Wilmarth, M.J.</t>
  </si>
  <si>
    <t>What do we really know about “don't know”? Re-assessing the measurement of financial knowledge</t>
  </si>
  <si>
    <t>2-s2.0-85174202929</t>
  </si>
  <si>
    <t>School of Human Ecology, University of Wisconsin-Madison, Madison, WI, United States</t>
  </si>
  <si>
    <t>“If I don't have credit, I don't have anything”: Perspectives on the credit scoring system among mothers with low incomes</t>
  </si>
  <si>
    <t>Halpern-Meekin, S.</t>
  </si>
  <si>
    <t>2-s2.0-85174163439</t>
  </si>
  <si>
    <t>Binshakir, O.</t>
  </si>
  <si>
    <t>Department of Civil Engineering, American University of Sharjah, Sharjah, United Arab Emirates</t>
  </si>
  <si>
    <t>Factors Affecting the Bidding Decision in Sustainable Construction</t>
  </si>
  <si>
    <t>2-s2.0-85171276071</t>
  </si>
  <si>
    <t>Hua, Y.</t>
  </si>
  <si>
    <t>School of Economics and Management, Huaibei Coal Industry Teachers College, Huaibei, Anhui, China</t>
  </si>
  <si>
    <t>Assessing financial inclusion co-movement with low-carbon development index: implications for regional development</t>
  </si>
  <si>
    <t>2-s2.0-85169834017</t>
  </si>
  <si>
    <t>Frisancho, V.</t>
  </si>
  <si>
    <t>Development Bank of Latin America, CAF, Buenos Aires, Argentina</t>
  </si>
  <si>
    <t>Can a mobile-app-based behavioral intervention teach financial skills to youth? Experimental evidence from a financial diaries study</t>
  </si>
  <si>
    <t>Herrera, A.</t>
  </si>
  <si>
    <t>Institute for Advanced Development Studies (INESAD), La Paz, La Paz, Bolivia</t>
  </si>
  <si>
    <t>Bolivia</t>
  </si>
  <si>
    <t>Prina, S.</t>
  </si>
  <si>
    <t>Department of Economics, Northeastern University, Boston, MA, United States</t>
  </si>
  <si>
    <t>2-s2.0-85169832468</t>
  </si>
  <si>
    <t>Cheung, Y.-L.</t>
  </si>
  <si>
    <t>The Education University of Hong Kong, Hong Kong, Hong Kong</t>
  </si>
  <si>
    <t>Impact of financial investment on confidence in a happy future retirement</t>
  </si>
  <si>
    <t>Mak, B.S.C.</t>
  </si>
  <si>
    <t>Department of Finance and Decision Sciences, Hong Kong Baptist University, Hong Kong, Hong Kong</t>
  </si>
  <si>
    <t>Shu, H.</t>
  </si>
  <si>
    <t>School of Economics and Management, Anhui Agricultural University, Hefei, Anhui, China</t>
  </si>
  <si>
    <t>2-s2.0-85169160643</t>
  </si>
  <si>
    <t>Mahmood, S.</t>
  </si>
  <si>
    <t>Financial Inclusion: Does it matter in Alleviating Poverty in Pakistan</t>
  </si>
  <si>
    <t>Shuhui, W.</t>
  </si>
  <si>
    <t>Faculty of Management and Economics, Kunming University of Science and Technology, Kunming, Yunnan, China</t>
  </si>
  <si>
    <t>2-s2.0-85169001014</t>
  </si>
  <si>
    <t>Goda, G.S.</t>
  </si>
  <si>
    <t>Are retirement planning tools substitutes or complements to financial capability?</t>
  </si>
  <si>
    <t>Levy, M.R.</t>
  </si>
  <si>
    <t>Manchester, C.</t>
  </si>
  <si>
    <t>Sojourner, A.</t>
  </si>
  <si>
    <t>W.E. Upjohn Institute for Employment Research, Kalamazoo, MI, United States</t>
  </si>
  <si>
    <t>Tasoff, J.</t>
  </si>
  <si>
    <t>Claremont Graduate University, Claremont, CA, United States</t>
  </si>
  <si>
    <t>2-s2.0-85165938475</t>
  </si>
  <si>
    <t>Siddik, A.B.</t>
  </si>
  <si>
    <t>Do fintech adoption and financial literacy improve corporate sustainability performance? The mediating role of access to finance</t>
  </si>
  <si>
    <t>Rahman, M.N.</t>
  </si>
  <si>
    <t>2-s2.0-85164303762</t>
  </si>
  <si>
    <t>Investor preferences, financial literacy and intermediary choice towards sustainability</t>
  </si>
  <si>
    <t>2-s2.0-85151359035</t>
  </si>
  <si>
    <t>Goos, M.</t>
  </si>
  <si>
    <t>University of the Sunshine Coast, Sippy Downs, QLD, Australia</t>
  </si>
  <si>
    <t>Supporting adults to become numerate citizens: a study of adult numeracy provision in Ireland</t>
  </si>
  <si>
    <t>Prendergast, M.</t>
  </si>
  <si>
    <t>426</t>
  </si>
  <si>
    <t>University of Limerick, Limerick, Munster, Ireland</t>
  </si>
  <si>
    <t>O’Meara, N.</t>
  </si>
  <si>
    <t>University College Cork, Cork, Munster, Ireland</t>
  </si>
  <si>
    <t>O’Sullivan, K.</t>
  </si>
  <si>
    <t>University of Galway, Galway, Connacht, Ireland</t>
  </si>
  <si>
    <t>2-s2.0-85150950725</t>
  </si>
  <si>
    <t>Moore, Q.</t>
  </si>
  <si>
    <t>Mathematica Policy Research Inc., Princeton, NJ, United States</t>
  </si>
  <si>
    <t>Impacts of healthy marriage and relationship education with integrated economic stability services</t>
  </si>
  <si>
    <t>Wood, R.G.</t>
  </si>
  <si>
    <t>Mathematica, Chicago, IL, United States</t>
  </si>
  <si>
    <t>2-s2.0-85148338847</t>
  </si>
  <si>
    <t>Bäumle, P.</t>
  </si>
  <si>
    <t>A resource-based analysis of strategic alliances between knowledge intermediaries in regional innovation support systems</t>
  </si>
  <si>
    <t>2-s2.0-85146165813</t>
  </si>
  <si>
    <t>134</t>
  </si>
  <si>
    <t>Department of Finance, Maastricht University School of Business and Economics, Maastricht, Netherlands</t>
  </si>
  <si>
    <t>Guessing, math, or something else? Lay people's processes for valuing annuities</t>
  </si>
  <si>
    <t>2-s2.0-85139023966</t>
  </si>
  <si>
    <t>Zhao, Y.</t>
  </si>
  <si>
    <t>Towson University, Towson, MD, United States</t>
  </si>
  <si>
    <t>Internal consistency of household inflation expectations: Point forecasts vs. density forecasts</t>
  </si>
  <si>
    <t>2-s2.0-85132902776</t>
  </si>
  <si>
    <t>Institute of Marine Economics and Management, Shandong University of Finance and Economics, Jinan, Shandong, China</t>
  </si>
  <si>
    <t>The interrelationship of air quality, investor sentiment, and stock market liquidity: a review of China</t>
  </si>
  <si>
    <t>Yi, X.</t>
  </si>
  <si>
    <t>School of Statistics and Applied Mathematics, Anhui University of Finance and Economics, Bengbu, China</t>
  </si>
  <si>
    <t>2-s2.0-85126305094</t>
  </si>
  <si>
    <t>Azman Hashim International Business School, Kuala Lumpur, Malaysia</t>
  </si>
  <si>
    <t>Bibliometric analysis of global research trends on microfinance institutions and microfinance: Suggesting new research agendas</t>
  </si>
  <si>
    <t>Ramakrishnan, S.</t>
  </si>
  <si>
    <t>Department of Management Sciences, Shaheed Benazir Bhutto University, Pakhtunkhwa, Khyber Pakhtunkhwa (KPK), Pakistan</t>
  </si>
  <si>
    <t>Faisal, F.</t>
  </si>
  <si>
    <t>Institute of Business Studies and Leadership, Abdul Wali Khan University Mardan, Mardan, Khyber Pakhtunkhwa, Pakistan</t>
  </si>
  <si>
    <t>Ullah, Z.</t>
  </si>
  <si>
    <t>Department of Business Management and Economics, University of Baltistan, Skardu, Skardu, Pakistan</t>
  </si>
  <si>
    <t>2-s2.0-85100009064</t>
  </si>
  <si>
    <t>Yida, N.</t>
  </si>
  <si>
    <t>RETRACTED: Research on current status and cultivation approaches of college students' financial literacy in China under the campus loan perspective (International Journal of Electrical Engineering &amp; Education, (2021))</t>
  </si>
  <si>
    <t>Huijun, L.</t>
  </si>
  <si>
    <t>School of Business and Foreign Languages, Hunan International Business Vocational College, Changsha, Hunan, China</t>
  </si>
  <si>
    <t>Litao, F.</t>
  </si>
  <si>
    <t>School of Economics and Management, Wuhan University, Wuhan, Hubei, China</t>
  </si>
  <si>
    <t>2-s2.0-85175081727</t>
  </si>
  <si>
    <t>Faculty of Business and Economics, Mendelova Univerzita v Brně, Brno, South Moravian Region, Czech Republic</t>
  </si>
  <si>
    <t>HOW DO SAVINGS AND PERSONAL BUDGETING MATTER ON FINANCIAL LITERACY AND WELL-BEING</t>
  </si>
  <si>
    <t>Honchar, I.</t>
  </si>
  <si>
    <t>Balytska, M.</t>
  </si>
  <si>
    <t>Department of Statistics, Taras Shevchenko National University of Kyiv, Kyiv, Ukraine</t>
  </si>
  <si>
    <t>2-s2.0-85174192181</t>
  </si>
  <si>
    <t>Umasankar, M.</t>
  </si>
  <si>
    <t>Insuretech: Saviour of insurance sector in India</t>
  </si>
  <si>
    <t>Desai, K.</t>
  </si>
  <si>
    <t>2-s2.0-85176595437</t>
  </si>
  <si>
    <t>Center for Studies of Information Resources, Wuhan University, Wuhan, Hubei, China</t>
  </si>
  <si>
    <t>Predicting Dynamic Relationship for Financial Knowledge Graph; 面向金融知识图谱的动态关系预测方法研究</t>
  </si>
  <si>
    <t>2-s2.0-85177678390</t>
  </si>
  <si>
    <t>Esquivel, F.A.</t>
  </si>
  <si>
    <t>University entrepreneurship in Latin America; Universidades emprendedoras en América Latina</t>
  </si>
  <si>
    <t>2-s2.0-85171957188</t>
  </si>
  <si>
    <t>Vulnerability of Older Adults to Government Impersonation Scams</t>
  </si>
  <si>
    <t>Kieffer, C.N.</t>
  </si>
  <si>
    <t>Mascio, R.</t>
  </si>
  <si>
    <t>2-s2.0-85175396303</t>
  </si>
  <si>
    <t>School of Social Work, The University of North Carolina at Chapel Hill, Chapel Hill, NC, United States</t>
  </si>
  <si>
    <t>Financial capability and asset building: Innovations in social protection and development</t>
  </si>
  <si>
    <t>School of Social Work, University of Illinois Urbana-Champaign, Urbana, IL, United States</t>
  </si>
  <si>
    <t>Sun, S.S.</t>
  </si>
  <si>
    <t>Huseynli, A.</t>
  </si>
  <si>
    <t>Chowa, G.A.</t>
  </si>
  <si>
    <t>Network for Socioeconomic Research and Advancement, Ghana</t>
  </si>
  <si>
    <t>Sherraden, M.S.</t>
  </si>
  <si>
    <t>Sherraden, M.</t>
  </si>
  <si>
    <t>Transdisciplinary Faculty Research, Washington University in St. Louis, George Warren Brown School of Social Work, St. Louis, MO, United States</t>
  </si>
  <si>
    <t>2-s2.0-85174638929</t>
  </si>
  <si>
    <t>Theodorus, F.</t>
  </si>
  <si>
    <t>The Influence of Financial Technology, Minimum Capital, and Financial Literacy on Student Investment Interest</t>
  </si>
  <si>
    <t>2-s2.0-85174618155</t>
  </si>
  <si>
    <t>Modifying Theory of Reasoned Action to Determine Online Mutual Fund Investor Behavior</t>
  </si>
  <si>
    <t>2-s2.0-85174613939</t>
  </si>
  <si>
    <t>Lukiyanto, K.</t>
  </si>
  <si>
    <t>Financial Literacy: Research Systematic Analysis</t>
  </si>
  <si>
    <t>Skenoma, Y.P.</t>
  </si>
  <si>
    <t>Asosiasi Peneliti Manajemen Adat Indonesia, Malang, Indonesia</t>
  </si>
  <si>
    <t>2-s2.0-85174613497</t>
  </si>
  <si>
    <t>Suriadi, A.</t>
  </si>
  <si>
    <t>The Effect of Financial Literacy, Investment Decision, and Overconfidence on Mental Accounting in The Term of Investing in Cryptocurrency</t>
  </si>
  <si>
    <t>2-s2.0-85174608573</t>
  </si>
  <si>
    <t>Furinto, A.</t>
  </si>
  <si>
    <t>Financial and digital literacy effects on digital investment decision mediated by perceived socio-economic status</t>
  </si>
  <si>
    <t>Tamara, D.</t>
  </si>
  <si>
    <t>2-s2.0-85174602685</t>
  </si>
  <si>
    <t>Mulyono, n.</t>
  </si>
  <si>
    <t>The Impact of Digital Literacyon Fintech Service Usage Through Financial Literacy</t>
  </si>
  <si>
    <t>2-s2.0-85174596347</t>
  </si>
  <si>
    <t>Hartono, H.</t>
  </si>
  <si>
    <t>The Influence of Financial Literacy and Heuristic Behavior on Generation Z's Investing Decisions During a Global Pandemic</t>
  </si>
  <si>
    <t>Halim, E.</t>
  </si>
  <si>
    <t>2-s2.0-85174591771</t>
  </si>
  <si>
    <t>Caroline, S.T.</t>
  </si>
  <si>
    <t>Analysis of the Effect of Profitability, Liquidity and Capital Structure on Investment Risk in Primary Consumer Goods Industry (Non-Cyclicals) Companies Listed on The IDX in 2018-2020</t>
  </si>
  <si>
    <t>2-s2.0-85174576674</t>
  </si>
  <si>
    <t>Trisno, B.</t>
  </si>
  <si>
    <t>Understanding herding behavior among Indonesian stock market investors</t>
  </si>
  <si>
    <t>2-s2.0-85181900762</t>
  </si>
  <si>
    <t>Muneja, P.</t>
  </si>
  <si>
    <t>University of Dar es Salaam, Dar Es Salaam, Tanzania</t>
  </si>
  <si>
    <t>Open Science and Policy Interface: The Tanzania Perspective</t>
  </si>
  <si>
    <t>2-s2.0-85142353375</t>
  </si>
  <si>
    <t>Sumo, P.D.</t>
  </si>
  <si>
    <t>College of Textile Science and Engineering (International Institute of Silk), Zhejiang Sci-Tech University, Hangzhou, Zhejiang, China</t>
  </si>
  <si>
    <t>Efficiency evaluation and loan assessment of fashion upcyclers in Liberia using fuzzy, DEA and FIS models</t>
  </si>
  <si>
    <t>Ji, X.</t>
  </si>
  <si>
    <t>School of International Education, Zhejiang Sci-Tech University, Hangzhou, Zhejiang, China</t>
  </si>
  <si>
    <t>2-s2.0-85173023348</t>
  </si>
  <si>
    <t>Sharma, H.P.</t>
  </si>
  <si>
    <t>Adoption of blockchain as a solution strategy for financial inclusion: Evidence from rural India</t>
  </si>
  <si>
    <t>Jain, M.</t>
  </si>
  <si>
    <t>Independent Researcher, Ibadan, Nigeria</t>
  </si>
  <si>
    <t>2-s2.0-85172772978</t>
  </si>
  <si>
    <t>Srivastava, A.</t>
  </si>
  <si>
    <t>Dr. A.P.J. Abdul Kalam Technical University, Lucknow, UP, India</t>
  </si>
  <si>
    <t>Impact of financial literacy on the risk tolerance behavior of females working in the unorganized sector</t>
  </si>
  <si>
    <t>Babu Banarasi Das University, Lucknow, UP, India</t>
  </si>
  <si>
    <t>2-s2.0-85172820027</t>
  </si>
  <si>
    <t>Malhotra, N.</t>
  </si>
  <si>
    <t>Microfinance and Development in Emerging Economies: An Alternative Financial Model for Advancing the SDGs</t>
  </si>
  <si>
    <t>2-s2.0-85191798129</t>
  </si>
  <si>
    <t>Exploring the relationship between investors' financial literacy and advisor use with securities-based loans</t>
  </si>
  <si>
    <t>2-s2.0-85179787260</t>
  </si>
  <si>
    <t>Escuela Militar de Ingeniería, Cochabamba, Bolivia</t>
  </si>
  <si>
    <t>FINANCIAL LITERACY TRANSDISCIPLINARY APPROACH IN EDUCATION: BIBLIOMETRIC ANALYSIS OF SCOPUS; ALFABETIZACIÓN FINANCIERA ENFOQUE TRANSDISCIPLINARIO EN EDUCACIÓN: ANÁLISIS BIBLIOMÉTRICO EN SCOPUS</t>
  </si>
  <si>
    <t>Universidad Nacional Autónoma Altoandina de Tarma (UNAAT), Tarma, Junin, Peru</t>
  </si>
  <si>
    <t>Villa-Ricapa, L.F.</t>
  </si>
  <si>
    <t>Universidad Peruana Los Andes, Huancayo, Huancayo, Peru</t>
  </si>
  <si>
    <t>2-s2.0-85174948169</t>
  </si>
  <si>
    <t>PMAS-Arid Agriculture University Rawalpindi, Rawalpindi, Punjab, Pakistan</t>
  </si>
  <si>
    <t>Curriculum of Higher Education for Fostering Economic Development in Pakistan</t>
  </si>
  <si>
    <t>2-s2.0-85174896728</t>
  </si>
  <si>
    <t>Suu, D.S.</t>
  </si>
  <si>
    <t>Department of Investments, Ton-Duc-Thang University, Ho Chi Minh City, Viet Nam</t>
  </si>
  <si>
    <t>Financial Literacy and portfolio diversification: Evidence from Vietnam</t>
  </si>
  <si>
    <t>Hoang, T.H.V.</t>
  </si>
  <si>
    <t>Department of Statistics, Ton-Duc-Thang University, Ho Chi Minh City, Viet Nam</t>
  </si>
  <si>
    <t>Pho, K.-H.</t>
  </si>
  <si>
    <t>2-s2.0-85174705309</t>
  </si>
  <si>
    <t>Kumari, A.</t>
  </si>
  <si>
    <t>Adoption of Fintech and Mobile Banking in Darbhanga, Bihar: An Empirical Analysis1</t>
  </si>
  <si>
    <t>Manna, R.</t>
  </si>
  <si>
    <t>2-s2.0-85174283013</t>
  </si>
  <si>
    <t>Firm characteristics as drivers of entrepreneurs' financial literacy; As características empresariais como determinantes da literacia financeira dos empresários; Las Características Empresariales como Determinantes de la Alfabetización Financiera de las Personas Empresarias</t>
  </si>
  <si>
    <t>2-s2.0-85172917264</t>
  </si>
  <si>
    <t>School of Development Economics, National Institute of Development Administration, Bangkok, Thailand</t>
  </si>
  <si>
    <t>Analyzing the Impact of Digital Inclusive Finance on Poverty Reduction: A Study Based on System GMM in China</t>
  </si>
  <si>
    <t>2-s2.0-85172880937</t>
  </si>
  <si>
    <t>How Much Financial Development Accentuates Income Inequality in Central and Eastern European Countries?</t>
  </si>
  <si>
    <t>2-s2.0-85172761251</t>
  </si>
  <si>
    <t>Information Systems and Business Analytics Area, Indian Institute of Management Ranchi, Ranchi, JH, India</t>
  </si>
  <si>
    <t>An Empirical Study of User Adoption of Cryptocurrency Using Blockchain Technology: Analysing Role of Success Factors like Technology Awareness and Financial Literacy</t>
  </si>
  <si>
    <t>Bala, P.K.</t>
  </si>
  <si>
    <t>Indian Institute of Management Ranchi, Ranchi, JH, India</t>
  </si>
  <si>
    <t>2-s2.0-85172161053</t>
  </si>
  <si>
    <t>Sun, R.</t>
  </si>
  <si>
    <t>School of Mathematics and Statistics, Hubei University of Education, Wuhan, China</t>
  </si>
  <si>
    <t>The Impact of Income on Rural Residents’ Retirement Saving: Evidence from China</t>
  </si>
  <si>
    <t>2-s2.0-85172069969</t>
  </si>
  <si>
    <t>Adoption of Fintech Services in Young Students: Empirical Approach from a Developing Country</t>
  </si>
  <si>
    <t>Palacios-Moya, L.</t>
  </si>
  <si>
    <t>Institución Universitaria Escolme, Medellin, Colombia</t>
  </si>
  <si>
    <t>Valencia, J.</t>
  </si>
  <si>
    <t>2-s2.0-85171561249</t>
  </si>
  <si>
    <t>A Comparison of Financial Well-Being and Its Antecedents Across Different Employment Categories in Malaysia</t>
  </si>
  <si>
    <t>2-s2.0-85171393918</t>
  </si>
  <si>
    <t>Lin, C.C.</t>
  </si>
  <si>
    <t>Department of Orthopaedic Surgery, NYU Langone Health, New York, NY, United States</t>
  </si>
  <si>
    <t>Perception of Debt During Resident Education—A Systematic Review</t>
  </si>
  <si>
    <t>Semelsberger, S.</t>
  </si>
  <si>
    <t>University of Texas Health Science Center at Houston, Houston, TX, United States</t>
  </si>
  <si>
    <t>Al Saeed, A.</t>
  </si>
  <si>
    <t>Lake Erie College of Osteopathic Medicine, Erie, PA, United States</t>
  </si>
  <si>
    <t>Weiss, J.</t>
  </si>
  <si>
    <t>Department of Orthopaedic Surgery, Kaiser Permanente, Oakland, CA, United States</t>
  </si>
  <si>
    <t>Navarro, R.A.</t>
  </si>
  <si>
    <t>and Rehabilitation, Orthopaedics, New Haven, CT, United States</t>
  </si>
  <si>
    <t>2-s2.0-85171170126</t>
  </si>
  <si>
    <t>Assessment of users' adoption behaviour for stock market investment through online applications</t>
  </si>
  <si>
    <t>Wasiq, M.</t>
  </si>
  <si>
    <t>Alpine Institute of Management and Technology, Dehradun, UT, India</t>
  </si>
  <si>
    <t>2-s2.0-85170099175</t>
  </si>
  <si>
    <t>Sari, Y.W.</t>
  </si>
  <si>
    <t>Universitas 17 Agustus 1945 Surabaya, Surabaya, East Java, Indonesia</t>
  </si>
  <si>
    <t>The effect of financial knowledge, financial behavior and digital financial capabilities on financial inclusion, financial concern and performance in MSMEs in East Java</t>
  </si>
  <si>
    <t>2-s2.0-85169066012</t>
  </si>
  <si>
    <t>Ankrah Twumasi, M.</t>
  </si>
  <si>
    <t>Assessing financial literacy and food and nutritional security relationship in an African country</t>
  </si>
  <si>
    <t>Essilfie, G.</t>
  </si>
  <si>
    <t>Ntiamoah, E.B.</t>
  </si>
  <si>
    <t>2-s2.0-85168984850</t>
  </si>
  <si>
    <t>Suparno, D.</t>
  </si>
  <si>
    <t>The influence of financial literacy, digital literacy, digital marketing, brand image and word of mouth on the z generation's interest in Islamic banks</t>
  </si>
  <si>
    <t>Tjahjawulan, I.</t>
  </si>
  <si>
    <t>Institut Kesenian Jakarta, Jakarta, Jakarta, Indonesia</t>
  </si>
  <si>
    <t>Martodiryo, S.</t>
  </si>
  <si>
    <t>Universitas Lambung Mangkurat, Banjarmasin, South Kalimantan, Indonesia</t>
  </si>
  <si>
    <t>Anshary, A.H.</t>
  </si>
  <si>
    <t>Universitas Islam Negeri Antasari Banjarmasin, Banjarmasin, South Kalimantan, Indonesia</t>
  </si>
  <si>
    <t>Badrian</t>
  </si>
  <si>
    <t>Indrariani, E.A.</t>
  </si>
  <si>
    <t>2-s2.0-85168978302</t>
  </si>
  <si>
    <t>Beny</t>
  </si>
  <si>
    <t>Institute of Technology and Business Sabda Setia Pontianak, Pontianak, Indonesia</t>
  </si>
  <si>
    <t>The effect of financial literacy and green innovation technology on green economic sustainability in emerging countries</t>
  </si>
  <si>
    <t>2-s2.0-85166916579</t>
  </si>
  <si>
    <t>Callis, Z.</t>
  </si>
  <si>
    <t>The association between intelligence and financial literacy: A conceptual and meta-analytic review</t>
  </si>
  <si>
    <t>2-s2.0-85166571804</t>
  </si>
  <si>
    <t>Majekodunmi, T.B.</t>
  </si>
  <si>
    <t>The environmental influence of national savings in D-8 countries: Empirical evidence using an ARDL model</t>
  </si>
  <si>
    <t>Shaari, M.S.</t>
  </si>
  <si>
    <t>2-s2.0-85165477914</t>
  </si>
  <si>
    <t>Dela Cruz, N.A.</t>
  </si>
  <si>
    <t>Campbell Collaboration, City of Las Pinas, Philippines</t>
  </si>
  <si>
    <t>PROTOCOL: Effects of interventions to improve access to financial services for micro-, small- and medium-sized enterprises in low- and middle-income countries: An evidence and gap map</t>
  </si>
  <si>
    <t>Tolin, L.A.</t>
  </si>
  <si>
    <t>White, H.</t>
  </si>
  <si>
    <t>Campbell Collaboration, New Delhi, DL, India</t>
  </si>
  <si>
    <t>2-s2.0-85163858813</t>
  </si>
  <si>
    <t>Transforming firm innovation: International evidence on consumption tax adoption</t>
  </si>
  <si>
    <t>Faculty of Business, Lingnan University, Hong Kong, Hong Kong, Hong Kong</t>
  </si>
  <si>
    <t>2-s2.0-85163221321</t>
  </si>
  <si>
    <t>Hong, P.Y.P.</t>
  </si>
  <si>
    <t>Transforming Impossible into Possible (TIP) for Financial Capability: Application of Practice-Based Program Theory and Measures in Intervention Design</t>
  </si>
  <si>
    <t>Shin, A.</t>
  </si>
  <si>
    <t>Loyola University Chicago, Chicago, IL, United States</t>
  </si>
  <si>
    <t>Wathen, M.V.</t>
  </si>
  <si>
    <t>Graduate College, University of Illinois at Chicago, Chicago, IL, United States</t>
  </si>
  <si>
    <t>2-s2.0-85162863620</t>
  </si>
  <si>
    <t>Chen, X.-Q.</t>
  </si>
  <si>
    <t>School of Business, Hunan University, Changsha, Hunan, China</t>
  </si>
  <si>
    <t>Explainable artificial intelligence in finance: A bibliometric review</t>
  </si>
  <si>
    <t>Ma, C.-Q.</t>
  </si>
  <si>
    <t>Ren, Y.-S.</t>
  </si>
  <si>
    <t>Research Institute of Digital Society and Blockchain, Hunan University, Changsha, Hunan, China</t>
  </si>
  <si>
    <t>Lei, Y.-T.</t>
  </si>
  <si>
    <t>Center for Resource and Environmental Management, Hunan University, Changsha, Hunan, China</t>
  </si>
  <si>
    <t>Huynh, N.Q.A.</t>
  </si>
  <si>
    <t>The Energy Centre, The University of Auckland, Auckland, AUK, New Zealand</t>
  </si>
  <si>
    <t>Narayan, S.</t>
  </si>
  <si>
    <t>College of Technology and Design, University of Economics Ho Chi Minh City, Ho Chi Minh City, Viet Nam</t>
  </si>
  <si>
    <t>2-s2.0-85162628937</t>
  </si>
  <si>
    <t>Marak, Z.R.</t>
  </si>
  <si>
    <t>Antecedents and consequences of financial well-being: evidence from working professionals in India</t>
  </si>
  <si>
    <t>Pagaria, V.</t>
  </si>
  <si>
    <t>Birla Institute of Technology and Science, Pilani, Pilani, RJ, India</t>
  </si>
  <si>
    <t>2-s2.0-85161853826</t>
  </si>
  <si>
    <t>Mao, F.</t>
  </si>
  <si>
    <t>School of Economics, Zhejiang Gongshang University, Hangzhou, Zhejiang, China</t>
  </si>
  <si>
    <t>Digital financial inclusion, traditional finance system and household entrepreneurship</t>
  </si>
  <si>
    <t>2-s2.0-85161699663</t>
  </si>
  <si>
    <t>Prince of Songkla University, Hatyai, Songkhla, Thailand</t>
  </si>
  <si>
    <t>Financial Literacy Confidence and Gambling Intensity among Informal Labor</t>
  </si>
  <si>
    <t>2-s2.0-85161475911</t>
  </si>
  <si>
    <t>West, T.</t>
  </si>
  <si>
    <t>Department of Accounting, Griffith University, Brisbane, QLD, Australia</t>
  </si>
  <si>
    <t>Sludged! Can financial literacy shield against price manipulation at the shops?</t>
  </si>
  <si>
    <t>2-s2.0-85161330901</t>
  </si>
  <si>
    <t>von Loessl, V.</t>
  </si>
  <si>
    <t>Institute of Economics, Universität Kassel, Kassel, Hessen, Germany</t>
  </si>
  <si>
    <t>Smart meter-related data privacy concerns and dynamic electricity tariffs: Evidence from a stated choice experiment</t>
  </si>
  <si>
    <t>2-s2.0-85161314620</t>
  </si>
  <si>
    <t>Financial Literacy and Self-Employment</t>
  </si>
  <si>
    <t>Wright, R.E.</t>
  </si>
  <si>
    <t>2-s2.0-85160329685</t>
  </si>
  <si>
    <t>Guetlein, M.-C.</t>
  </si>
  <si>
    <t>Grenoble Ecole de Management, Grenoble, France</t>
  </si>
  <si>
    <t>Understanding citizen investment in renewable energy communities</t>
  </si>
  <si>
    <t>Schleich, J.</t>
  </si>
  <si>
    <t>Fraunhofer Institute for Systems and Innovation Research ISI, Karlsruhe, Baden-Wurttemberg, Germany</t>
  </si>
  <si>
    <t>2-s2.0-85150214841</t>
  </si>
  <si>
    <t>Does financial fragility affect consumer well-being? Evidence from COVID-19 and the United States</t>
  </si>
  <si>
    <t>Department of Management Studies, Malaviya National Institute of Technology Jaipur, Jaipur, RJ, India</t>
  </si>
  <si>
    <t>2-s2.0-85148949292</t>
  </si>
  <si>
    <t>Cochrane, T.</t>
  </si>
  <si>
    <t>Relationships between housing and health for older private renters: evidence from a pilot study in Australia</t>
  </si>
  <si>
    <t>Petersen, M.</t>
  </si>
  <si>
    <t>The Prince Charles Hospital, Chermside, QLD, Australia</t>
  </si>
  <si>
    <t>2-s2.0-85140121157</t>
  </si>
  <si>
    <t>Potocki, T.</t>
  </si>
  <si>
    <t>Department of Financial Markets and Public Finance, University of Rzeszów, Rzeszow, PK, Poland</t>
  </si>
  <si>
    <t>What Factors Predict a Positive Change in a Consumer’s Financial Capability over Time? The New Evidence from Poland</t>
  </si>
  <si>
    <t>Bialowas, S.</t>
  </si>
  <si>
    <t>Department of Market Research and Services, Poznań University of Economics and Business, Poznan, Wielkopolska Province, Poland</t>
  </si>
  <si>
    <t>2-s2.0-85137467733</t>
  </si>
  <si>
    <t>Tehrani, B.</t>
  </si>
  <si>
    <t>University of Florida, Gainesville, FL, United States</t>
  </si>
  <si>
    <t>Robotics in assembly-based industrialized construction: a narrative review and a look forward</t>
  </si>
  <si>
    <t>BuHamdan, S.</t>
  </si>
  <si>
    <t>Mechanics, Multiphysics, Multiscale Laboratory (LaMCUBE), Villeneuve-d'Ascq, Hauts-de-France, France</t>
  </si>
  <si>
    <t>2-s2.0-85137071611</t>
  </si>
  <si>
    <t>Yao, M.</t>
  </si>
  <si>
    <t>Department of Sociology, The Ohio State University, Columbus, OH, United States</t>
  </si>
  <si>
    <t>Gender Differences in Financial Knowledge among College Students: Evidence from a Recent Multi-institutional Survey</t>
  </si>
  <si>
    <t>Rehr, T.I.</t>
  </si>
  <si>
    <t>College of Education and Human Ecology, The Ohio State University, Columbus, OH, United States</t>
  </si>
  <si>
    <t>2-s2.0-85135269759</t>
  </si>
  <si>
    <t>Baudat, S.</t>
  </si>
  <si>
    <t>Department of Social Work, University of Applied Sciences Western Switzerland, Delemont, JU, Switzerland</t>
  </si>
  <si>
    <t>Money in one click: Inequalities in digital financial practices and digital Skills among emerging adults in Switzerland</t>
  </si>
  <si>
    <t>Henchoz, C.</t>
  </si>
  <si>
    <t>University of Applied Sciences Western Switzerland, Delemont, JU, Switzerland</t>
  </si>
  <si>
    <t>2-s2.0-85130727019</t>
  </si>
  <si>
    <t>Financial Literacy in the Family Context: The Role of Spousal Education and Gender Among Older Couples</t>
  </si>
  <si>
    <t>2-s2.0-105011260101</t>
  </si>
  <si>
    <t>Rani, M.</t>
  </si>
  <si>
    <t>Chaudhary Devi Lal University, Sirsa, HR, India</t>
  </si>
  <si>
    <t>Financial Literacy in India: A Review of Literature; KOMPETENCJE FINANSOWE W INDIACH: PRZEGLĄD LITERATURY PRZEDMIOTU</t>
  </si>
  <si>
    <t>2-s2.0-85173454313</t>
  </si>
  <si>
    <t>Baranidharan, S.</t>
  </si>
  <si>
    <t>The role of social media in empowering digital financial literacy</t>
  </si>
  <si>
    <t>Sankarkumar, A.</t>
  </si>
  <si>
    <t>Chandrakala, G.</t>
  </si>
  <si>
    <t>Dayananda Sagar University, Bengaluru, KA, India</t>
  </si>
  <si>
    <t>Narayanan, R.</t>
  </si>
  <si>
    <t>Presidency University, New Town, India</t>
  </si>
  <si>
    <t>2-s2.0-85161690035</t>
  </si>
  <si>
    <t>Belcher, L.J.</t>
  </si>
  <si>
    <t>School of Business, University of Indianapolis, Indianapolis, IN, United States</t>
  </si>
  <si>
    <t>Can a student-managed fund transfer expert financial knowledge? Examining trustee voting consensus in a student-managed investments program</t>
  </si>
  <si>
    <t>2-s2.0-85150983434</t>
  </si>
  <si>
    <t>Farmer's financial literacy and its determinants: evidence from South Asia</t>
  </si>
  <si>
    <t>2-s2.0-85131401591</t>
  </si>
  <si>
    <t>Owusu, S.P.</t>
  </si>
  <si>
    <t>Department of Business Administration, Ashesi University, Accra, Greater Accra, Ghana</t>
  </si>
  <si>
    <t>The impact of anchoring bias on investment decision-making: evidence from Ghana</t>
  </si>
  <si>
    <t>2-s2.0-85170525706</t>
  </si>
  <si>
    <t>Mouzoun, Z.</t>
  </si>
  <si>
    <t>Financial Exclusion in Morocco: Environmental Impact and Explanation through the application of Grounded Theory</t>
  </si>
  <si>
    <t>2-s2.0-85168435404</t>
  </si>
  <si>
    <t>Omosa, L.Z.</t>
  </si>
  <si>
    <t>Afripreneur Consulting Services, United States</t>
  </si>
  <si>
    <t>Exploring the financial literacy of a Chama Women's group in rural Western Kenya</t>
  </si>
  <si>
    <t>2-s2.0-85168481669</t>
  </si>
  <si>
    <t>Datta, S.</t>
  </si>
  <si>
    <t>Sidho-Kanho-Birsha University, Purulia, WB, India</t>
  </si>
  <si>
    <t>The impact of the pandemic on the female unorganized sector workers: A study in the rural backdrop of West Bengal</t>
  </si>
  <si>
    <t>Sahu, T.N.</t>
  </si>
  <si>
    <t>Vidyasagar University, Purba Midnapore, WB, India</t>
  </si>
  <si>
    <t>2-s2.0-85179332781</t>
  </si>
  <si>
    <t>Ndou, A.</t>
  </si>
  <si>
    <t>The moderator effect of socioeconomic status on the relationship between parental financial teaching and financial literacy</t>
  </si>
  <si>
    <t>2-s2.0-85145305233</t>
  </si>
  <si>
    <t>Singh, J.</t>
  </si>
  <si>
    <t>Does financial inclusion impact socio-economic stability? A study of social safety net in Indian slums</t>
  </si>
  <si>
    <t>225</t>
  </si>
  <si>
    <t>Indian Council of Social Science Research, New Delhi, India</t>
  </si>
  <si>
    <t>2-s2.0-85144023871</t>
  </si>
  <si>
    <t>Hasan, R.</t>
  </si>
  <si>
    <t>Financial inclusion – does digital financial literacy matter for women entrepreneurs?</t>
  </si>
  <si>
    <t>210</t>
  </si>
  <si>
    <t>Wittenborg University of Applied Sciences, Apeldoorn, Gelderland, Netherlands</t>
  </si>
  <si>
    <t>Parveen, T.</t>
  </si>
  <si>
    <t>Department of Business Administration, International Islamic University Malaysia, Kuala Lumpur, Malaysia</t>
  </si>
  <si>
    <t>Faculty of Economics, Universitas Pasundan, Bandung, West Java, Indonesia</t>
  </si>
  <si>
    <t>2-s2.0-85201000096</t>
  </si>
  <si>
    <t>Mohapatra, C.S.</t>
  </si>
  <si>
    <t>IEPFA, New Delhi, India</t>
  </si>
  <si>
    <t>Investor Protection Paradigm in India: Mounting Criticality of Digitalisation</t>
  </si>
  <si>
    <t>Ghosh, D.</t>
  </si>
  <si>
    <t>IEPF Chair Unit at NCAER, New Delhi, India</t>
  </si>
  <si>
    <t>2-s2.0-85173515851</t>
  </si>
  <si>
    <t>Dr. D.Y. Patil Institute of Management Studies, Pune, MH, India</t>
  </si>
  <si>
    <t>Exploring User Acceptance of Digital Payments in India: An Empirical Study Using an Extended Technology Acceptance Model in the Fintech Landscape</t>
  </si>
  <si>
    <t>Kudal, P.</t>
  </si>
  <si>
    <t>Balaji Institute of International Business (BIIB), Pune, MH, India</t>
  </si>
  <si>
    <t>Dawar, S.</t>
  </si>
  <si>
    <t>Faculty of Management and Commerce, Manipal University Jaipur, Jaipur, RJ, India</t>
  </si>
  <si>
    <t>Inamdar, V.</t>
  </si>
  <si>
    <t>Arihant Institute of Business Management, Pune, India</t>
  </si>
  <si>
    <t>Dawar, P.</t>
  </si>
  <si>
    <t>Poornima Group of Colleges, Jaipur, RJ, India</t>
  </si>
  <si>
    <t>2-s2.0-85173451956</t>
  </si>
  <si>
    <t>Entrepreneurial Awareness and Entrepreneurial Intention: Understanding the Role of Family and School</t>
  </si>
  <si>
    <t>2-s2.0-85169685653</t>
  </si>
  <si>
    <t>Fisher, L.E.</t>
  </si>
  <si>
    <t>Seton Hall University, South Orange, NJ, United States</t>
  </si>
  <si>
    <t>CONSUMER FRAUD, HOME FINANCING, AND THE EROSION OF TRUST</t>
  </si>
  <si>
    <t>2-s2.0-85169090750</t>
  </si>
  <si>
    <t>Centre for Applied Climate Sciences, Toowoomba, QLD, Australia</t>
  </si>
  <si>
    <t>Do Farmers Demand Innovative Financial Products? A Case Study in Cambodia</t>
  </si>
  <si>
    <t>Soksophors, Y.</t>
  </si>
  <si>
    <t>International Institute of Rural Reconstruction (IIRR), Phnom Penh, Cambodia</t>
  </si>
  <si>
    <t>Phanna, K.</t>
  </si>
  <si>
    <t>Bioversity International, Rome, RM, Italy</t>
  </si>
  <si>
    <t>Barlis, A.</t>
  </si>
  <si>
    <t>Willis Towers Watson, London, United Kingdom</t>
  </si>
  <si>
    <t>2-s2.0-85169085345</t>
  </si>
  <si>
    <t>Pursuing Long-Term Business Performance: Investigating the Effects of Financial and Technological Factors on Digital Adoption to Leverage SME Performance and Business Sustainability—Evidence from Indonesian SMEs in the Traditional Market</t>
  </si>
  <si>
    <t>2-s2.0-85168946125</t>
  </si>
  <si>
    <t>Vaghela, P.S.</t>
  </si>
  <si>
    <t>Sarvajanik University, Surat, GJ, India</t>
  </si>
  <si>
    <t>Effect of Financial Literacy and Attitude on Financial Behavior Among University Students</t>
  </si>
  <si>
    <t>2-s2.0-85168698058</t>
  </si>
  <si>
    <t>Remr, J.</t>
  </si>
  <si>
    <t>Institute for Evaluations and Social Analyses, Prague, Czech Republic</t>
  </si>
  <si>
    <t>Translating and Validating the Frugality Scale among the Czech Population</t>
  </si>
  <si>
    <t>2-s2.0-85167875081</t>
  </si>
  <si>
    <t>School of Economics, Fujian Normal University, Fuzhou, Fujian, China</t>
  </si>
  <si>
    <t>Optimal Green Input Level for a Capital-Constrained Supply Chain Considering Disruption Risk</t>
  </si>
  <si>
    <t>2-s2.0-85167670440</t>
  </si>
  <si>
    <t>Upamali, S.</t>
  </si>
  <si>
    <t>Department of Pharmacy, University of Peradeniya, Peradeniya, Sri Lanka</t>
  </si>
  <si>
    <t>Perspectives of older people with uncontrolled type 2 diabetes mellitus towards medication adherence: A qualitative study</t>
  </si>
  <si>
    <t>Rathnayake, S.</t>
  </si>
  <si>
    <t>Department of Nursing, University of Peradeniya, Peradeniya, Sri Lanka</t>
  </si>
  <si>
    <t>2-s2.0-85167564043</t>
  </si>
  <si>
    <t>Darmayanti, N.P.A.</t>
  </si>
  <si>
    <t>Doctoral Program, Universitas Udayana, Bali, Indonesia</t>
  </si>
  <si>
    <t>Driving Millennials To Be Investors: The Case Of Investment Decision Performance In Indonesian Capital Market</t>
  </si>
  <si>
    <t>Wiagustini, N.L.P.</t>
  </si>
  <si>
    <t>Universitas Udayana, Bali, Indonesia</t>
  </si>
  <si>
    <t>2-s2.0-85166779673</t>
  </si>
  <si>
    <t>Delis, M.</t>
  </si>
  <si>
    <t>Audencia, Nantes, Pays-de-la-Loire, France</t>
  </si>
  <si>
    <t>Poverty and seeking bank advice: Evidence from a survey experiment</t>
  </si>
  <si>
    <t>Galariotis, E.</t>
  </si>
  <si>
    <t>Iosifidi, M.</t>
  </si>
  <si>
    <t>2-s2.0-85164951147</t>
  </si>
  <si>
    <t>Ćwiertniewicz-Wojciechowska, M.</t>
  </si>
  <si>
    <t>Environmental Biotechnology Department, Silesian University of Technology, Gliwice, Silesian, Poland</t>
  </si>
  <si>
    <t>Sewage sludge pretreatment: current status and future prospects</t>
  </si>
  <si>
    <t>2-s2.0-85164254093</t>
  </si>
  <si>
    <t>Chaichan, M.</t>
  </si>
  <si>
    <t>University of Technology- Iraq, Baghdad, Baghdad, Iraq</t>
  </si>
  <si>
    <t>Performance enhancement of solar distillation system works in harsh weather conditions: An experimental study</t>
  </si>
  <si>
    <t>Kazem, H.A.</t>
  </si>
  <si>
    <t>Faculty of Engineering, Sohar University, Sohar, Oman</t>
  </si>
  <si>
    <t>Al-Waeli, A.H.A.</t>
  </si>
  <si>
    <t>Department of Engineering, American University of Iraq, Sulaymaniyah, Kurdistan, Iraq</t>
  </si>
  <si>
    <t>Mohammed, S.A.</t>
  </si>
  <si>
    <t>Michanical Engineering Deparment, Faculty of Engineering, Kafr el-sheikh, Kafr el-Sheikh, Egypt</t>
  </si>
  <si>
    <t>Omara, Z.M.</t>
  </si>
  <si>
    <t>Department of Mechanical Engineering, Universiti Teknologi PETRONAS, Seri Iskandar, Perak, Malaysia</t>
  </si>
  <si>
    <t>2-s2.0-85163512460</t>
  </si>
  <si>
    <t>The resource curse paradox: The role of financial inclusion in mitigating the adverse effect of natural resource rent on economic growth in Ghana</t>
  </si>
  <si>
    <t>Mishra, A.</t>
  </si>
  <si>
    <t>Centre for International Development, College of Business and Law, Melbourne, VIC, Australia</t>
  </si>
  <si>
    <t>2-s2.0-85162877663</t>
  </si>
  <si>
    <t>Mind your money: A community-based digital intervention for improving financial capability among Hispanics</t>
  </si>
  <si>
    <t>Hernandez, I.</t>
  </si>
  <si>
    <t>Eastmont Community Center, Los Angeles, CA, United States</t>
  </si>
  <si>
    <t>Thames, A.D.</t>
  </si>
  <si>
    <t>Department of Psychiatry and Behavioral Sciences, University of California, Los Angeles, Los Angeles, CA, United States</t>
  </si>
  <si>
    <t>Department of Medicine Statistics Core, University of California, Los Angeles, Los Angeles, CA, United States</t>
  </si>
  <si>
    <t>2-s2.0-85162869163</t>
  </si>
  <si>
    <t>Urban, C.</t>
  </si>
  <si>
    <t>Montana State University, Bozeman, MT, United States</t>
  </si>
  <si>
    <t>Does state-mandated financial education reduce high school graduation rates?</t>
  </si>
  <si>
    <t>2-s2.0-85162617542</t>
  </si>
  <si>
    <t>Yuning, T.</t>
  </si>
  <si>
    <t>Nanjing Xiaozhuang College, Nanjing, Jiangsu, China</t>
  </si>
  <si>
    <t>A conceptual framework for financial education</t>
  </si>
  <si>
    <t>2-s2.0-85160509937</t>
  </si>
  <si>
    <t>Kleimeier, S.</t>
  </si>
  <si>
    <t>Determinants of individuals’ objective and subjective financial fragility during the COVID-19 pandemic</t>
  </si>
  <si>
    <t>Maastricht University School of Business and Economics, Maastricht, Netherlands</t>
  </si>
  <si>
    <t>Plotkina, D.</t>
  </si>
  <si>
    <t>Göritz, A.S.</t>
  </si>
  <si>
    <t>2-s2.0-85151022311</t>
  </si>
  <si>
    <t>Fortagne, M.A.</t>
  </si>
  <si>
    <t>Universität Bayreuth, Bayreuth, Bayern, Germany</t>
  </si>
  <si>
    <t>Technology Acceptance of Neo-Broker Applications: An Empirical Investigation</t>
  </si>
  <si>
    <t>2-s2.0-85150391018</t>
  </si>
  <si>
    <t>Fan, T.-Y.</t>
  </si>
  <si>
    <t>Graduate Institute of Digital Learning and Education, National Taiwan University of Science and Technology, Taipei, Taiwan</t>
  </si>
  <si>
    <t>Developing cooperative learning in a content and language integrated learning context to enhance elementary school students' digital storytelling performance, English speaking proficiency, and financial knowledge</t>
  </si>
  <si>
    <t>2-s2.0-85145320964</t>
  </si>
  <si>
    <t>Chaker, H.</t>
  </si>
  <si>
    <t>Combining teaching methods and developing students’ entrepreneurial skills and entrepreneurial intention: The case of students in the Faculty of Economics and Management of Tunis</t>
  </si>
  <si>
    <t>Dellagi, H.</t>
  </si>
  <si>
    <t>University of Carthage, Tunis, Tunis, Tunisia</t>
  </si>
  <si>
    <t>2-s2.0-85141956948</t>
  </si>
  <si>
    <t>Yi, J.</t>
  </si>
  <si>
    <t>College of Computer and Information Science, Central South University of Forestry and Technology, Changsha, Hunan, China</t>
  </si>
  <si>
    <t>Analysis of Stock Market Public Opinion Based on Web Crawler and Deep Learning Technologies Including 1DCNN and LSTM</t>
  </si>
  <si>
    <t>Chen, J.</t>
  </si>
  <si>
    <t>Central South University of Forestry and Technology, Changsha, Hunan, China</t>
  </si>
  <si>
    <t>2-s2.0-85139390333</t>
  </si>
  <si>
    <t>Department of Social Work, East China University of Science and Technology, Shanghai, China</t>
  </si>
  <si>
    <t>Relationship Between Socioeconomic Conditions and Financial Fraud Victimization Among Older Adults in China: Do Financial Literacy and Financial Attitudes Matter?</t>
  </si>
  <si>
    <t>2-s2.0-85137049716</t>
  </si>
  <si>
    <t>Lenzner, T.</t>
  </si>
  <si>
    <t>Leibniz Institute for the Social Sciences GESIS, Mannheim, Baden-Wurttemberg, Germany</t>
  </si>
  <si>
    <t>An experimental test of the effectiveness of cognitive interviewing in pretesting questionnaires</t>
  </si>
  <si>
    <t>2-s2.0-85134688754</t>
  </si>
  <si>
    <t>Ho, C.S.M.</t>
  </si>
  <si>
    <t>Department of Education Policy and Leadership, The Education University of Hong Kong, Hong Kong, Hong Kong</t>
  </si>
  <si>
    <t>Financial Literacy: The Impact of The Foreign-Language Effect on Risk-Taking Values, Financial Attitudes, and Behavior of Hong Kong Secondary Students</t>
  </si>
  <si>
    <t>2-s2.0-85170094045</t>
  </si>
  <si>
    <t>Rogova, T.M.</t>
  </si>
  <si>
    <t>Effective transformation of household savings in the context of a systemic economic crisis</t>
  </si>
  <si>
    <t>Semenov, M.A.</t>
  </si>
  <si>
    <t>Southern Federal University, Rostov-on-Don, Rostov Oblast, Russian Federation</t>
  </si>
  <si>
    <t>2-s2.0-85161437202</t>
  </si>
  <si>
    <t>Sham, R.</t>
  </si>
  <si>
    <t>Cryptocurrencies have arrived, but are we ready? Unveiling cryptocurrency adoption recipes through an SEM-fsQCA approach</t>
  </si>
  <si>
    <t>Aw, E.C.-X.</t>
  </si>
  <si>
    <t>Abdamia, N.</t>
  </si>
  <si>
    <t>Chuah, S.H.-W.</t>
  </si>
  <si>
    <t>Tourism and Events, Taylor's University Malaysia, Subang Jaya, Selangor, Malaysia</t>
  </si>
  <si>
    <t>2-s2.0-85167867812</t>
  </si>
  <si>
    <t>Bradford, B.C.</t>
  </si>
  <si>
    <t>OpenStax, Rice University, Houston, TX, United States</t>
  </si>
  <si>
    <t>Unlocking Financial Success: Empowering Higher Ed Students and Developing Financial Literacy Interventions at Scale</t>
  </si>
  <si>
    <t>2-s2.0-85170280164</t>
  </si>
  <si>
    <t>Quchqorova, N.</t>
  </si>
  <si>
    <t>Urgench State University, Urganch, Khorezm, Uzbekistan</t>
  </si>
  <si>
    <t>Components and criteria of economic culture of future teachers</t>
  </si>
  <si>
    <t>2-s2.0-85170236283</t>
  </si>
  <si>
    <t>Bertayeva, K.</t>
  </si>
  <si>
    <t>Almaty Humanitarian-Economic University, Almaty, Kazakhstan</t>
  </si>
  <si>
    <t>“Green” finance in Kazakhstan</t>
  </si>
  <si>
    <t>Onaltayev, D.</t>
  </si>
  <si>
    <t>Al Farabi Kazakh National University, Almaty, Kazakhstan</t>
  </si>
  <si>
    <t>Kozhakhmetova, M.</t>
  </si>
  <si>
    <t>2-s2.0-85167781560</t>
  </si>
  <si>
    <t>de Souza Pereira Candello, H.C.</t>
  </si>
  <si>
    <t>IBM Research, Yorktown Heights, NY, United States</t>
  </si>
  <si>
    <t>"this means nothing to me": Building credibility in conversational systems</t>
  </si>
  <si>
    <t>2-s2.0-85176764094</t>
  </si>
  <si>
    <t>Das, P.</t>
  </si>
  <si>
    <t>Department of Management Studies, Hindustan Institute of Technology and Science, Chennai, TN, India</t>
  </si>
  <si>
    <t>Behavioral finance, financial literacy and its impact on financial decision making, economic well-being and happiness</t>
  </si>
  <si>
    <t>2-s2.0-85167660717</t>
  </si>
  <si>
    <t>Wiboonsin, K.</t>
  </si>
  <si>
    <t>How can we transform content into game mechanics? Designing and developing financial literacy games</t>
  </si>
  <si>
    <t>2-s2.0-85121098366</t>
  </si>
  <si>
    <t>Cnaan, R.A.M.A.</t>
  </si>
  <si>
    <t>Institute of Peace Studies, University of Pennsylvania, Philadelphia, PA, United States</t>
  </si>
  <si>
    <t>Financial inclusion in the digital banking age: Lessons from rural India</t>
  </si>
  <si>
    <t>Scott, M.L.</t>
  </si>
  <si>
    <t>University of Denver, Denver, CO, United States</t>
  </si>
  <si>
    <t>Heist, H.D.</t>
  </si>
  <si>
    <t>Romney Institute of Public Service and Ethics, Brigham Young University, Provo, UT, United States</t>
  </si>
  <si>
    <t>Moodithaya, M.S.</t>
  </si>
  <si>
    <t>Nitte (Deemed to be University), Mangalore, KA, India</t>
  </si>
  <si>
    <t>2-s2.0-85148007599</t>
  </si>
  <si>
    <t>Exploring the socio-economic attributes of financial inclusion in India: a decomposition analysis</t>
  </si>
  <si>
    <t>Mir, T.A.</t>
  </si>
  <si>
    <t>School of Economics, Shri Mata Vaishno Devi University, Katra, JK, India</t>
  </si>
  <si>
    <t>Gopinathan, R.</t>
  </si>
  <si>
    <t>School of Economics, Gangadhar Meher University, Sambalpur, OR, India</t>
  </si>
  <si>
    <t>2-s2.0-85212442751</t>
  </si>
  <si>
    <t>Boada, A.</t>
  </si>
  <si>
    <t>Fundación Universitaria CEIPA, Sabaneta, Colombia</t>
  </si>
  <si>
    <t>Statistics and administration. Transverse technical disciplines of knowledge?; La estadística y la administración: ¿disciplinas técnicas transversales del conocimiento?</t>
  </si>
  <si>
    <t>Munoz, Y.</t>
  </si>
  <si>
    <t>2-s2.0-85192021811</t>
  </si>
  <si>
    <t>Yi, Y.</t>
  </si>
  <si>
    <t>School of Finance, Guangdong University of Foreign Studies, Guangzhou, Guangdong, China</t>
  </si>
  <si>
    <t>Does the Digital Economy Significantly Promote “Common Prosperity”: Microeconomic Evidence from an Income Inequality Perspective; 数字经济是否显著促进了共同富裕: 基于收入不平等视角的微观证据</t>
  </si>
  <si>
    <t>Xiaotao, W.</t>
  </si>
  <si>
    <t>School of Finance and Investment, Guangdong University of Finance, Guangzhou, Guangdong, China</t>
  </si>
  <si>
    <t>2-s2.0-85174315319</t>
  </si>
  <si>
    <t>Department of Accounting and Finance, The University of North Carolina at Pembroke, Pembroke, NC, United States</t>
  </si>
  <si>
    <t>Subjective and Objective Financial Knowledge and Their Associations with Financial Risk Tolerance</t>
  </si>
  <si>
    <t>Department of Economics and Political Science, St. Catherine University, USA, Minneapolis, MN, United States</t>
  </si>
  <si>
    <t>2-s2.0-85169320229</t>
  </si>
  <si>
    <t>Hong Shan, L.</t>
  </si>
  <si>
    <t>Leading Generation Z’s Financial Literacy Through Financial Education: Contemporary Bibliometric and Content Analysis in China</t>
  </si>
  <si>
    <t>2-s2.0-85168467215</t>
  </si>
  <si>
    <t>Tech-Optimists and Financial Education - A Research on the Efficacy of Communication Mediums of Government Economic Policies</t>
  </si>
  <si>
    <t>2-s2.0-85167346497</t>
  </si>
  <si>
    <t>Suk, J.</t>
  </si>
  <si>
    <t>Convergence Program for Social Innovation, Sungkyunkwan University, Seoul, South Korea</t>
  </si>
  <si>
    <t>A systematic review of consumer empowerment research trends: Evidence from esteemed consumer studies journals</t>
  </si>
  <si>
    <t>Hwang, H.</t>
  </si>
  <si>
    <t>2-s2.0-85166944518</t>
  </si>
  <si>
    <t>Università degli Studi del Piemonte Orientale “Amedeo Avogadro”, Vercelli, VC, Italy</t>
  </si>
  <si>
    <t>Support for pension reforms: What is the role of financial literacy and pension knowledge?</t>
  </si>
  <si>
    <t>Figari, F.</t>
  </si>
  <si>
    <t>Fornero, E.</t>
  </si>
  <si>
    <t>Commissione di Vigilanza sui Fondi Pensione, Venice, Italy</t>
  </si>
  <si>
    <t>2-s2.0-85166571234</t>
  </si>
  <si>
    <t>González, E.L.M.</t>
  </si>
  <si>
    <t>Sistema Avanzado de Bachillerato y Educación Superior, Mexico</t>
  </si>
  <si>
    <t>Factors that influence the financial education of young people in Celaya, Guanajuato, México; Factores que influyen en la educación financiera de los jóvenes de Celaya, Guanajuato, México</t>
  </si>
  <si>
    <t>2-s2.0-85166410428</t>
  </si>
  <si>
    <t>Department of Finance and Information Management, Durban University of Technology, Durban, South Africa</t>
  </si>
  <si>
    <t>The Interplay Between Financial Literacy, Financial Technology and Financial Behaviour of High School Teachers in an Emerging Economy</t>
  </si>
  <si>
    <t>Nyide, C.J.</t>
  </si>
  <si>
    <t>2-s2.0-85165314188</t>
  </si>
  <si>
    <t>Arif, S.M.</t>
  </si>
  <si>
    <t>Department of Strategy and Communications, Securities Industry Development Corporation, Kuala Lumpur, Malaysia</t>
  </si>
  <si>
    <t>Digitalisation: The Effectiveness of e-Learning in Capital Market Education</t>
  </si>
  <si>
    <t>2-s2.0-85164954969</t>
  </si>
  <si>
    <t>Neacsu, N.A.</t>
  </si>
  <si>
    <t>Department of Marketing, Universitatea Transilvania din Brașov, Brasov, Brasov, Romania</t>
  </si>
  <si>
    <t>Financial and Banking Education of Consumers in the Context of Sustainable Development Society</t>
  </si>
  <si>
    <t>Anton, C.E.</t>
  </si>
  <si>
    <t>Department of Finance, Universitatea Transilvania din Brașov, Brasov, Brasov, Romania</t>
  </si>
  <si>
    <t>2-s2.0-85164934741</t>
  </si>
  <si>
    <t>Faculty of Economics and Business, Medan, Indonesia</t>
  </si>
  <si>
    <t>The Impact of Marketing Communication and Islamic Financial Literacy on Islamic Financial Inclusion and MSMEs Performance: Evidence from Halal Tourism in Indonesia</t>
  </si>
  <si>
    <t>Rahmayati</t>
  </si>
  <si>
    <t>2-s2.0-85164846737</t>
  </si>
  <si>
    <t>An enigma of Malaysia’s low-income young adults: Mediation of financial behaviour on financial well-being and locus of control cohesion</t>
  </si>
  <si>
    <t>Wahab, R.</t>
  </si>
  <si>
    <t>2-s2.0-85164006554</t>
  </si>
  <si>
    <t>Yashadhana, A.</t>
  </si>
  <si>
    <t>UNSW Medicine, Kensington, NSW, Australia</t>
  </si>
  <si>
    <t>A rapid review of initiatives to address financial strain and wellbeing in high-income contexts</t>
  </si>
  <si>
    <t>Glenn, N.M.</t>
  </si>
  <si>
    <t>School of Population Health, UNSW Sydney, Sydney, NSW, Australia</t>
  </si>
  <si>
    <t>Jaques, K.</t>
  </si>
  <si>
    <t>School of Social Sciences, UNSW Sydney, Sydney, NSW, Australia</t>
  </si>
  <si>
    <t>Belon, A.P.</t>
  </si>
  <si>
    <t>Centre for Healthy Communities, University of Alberta, Edmonton, AB, Canada</t>
  </si>
  <si>
    <t>Harris, P.</t>
  </si>
  <si>
    <t>PolicyWise for Children &amp; Families, Edmonton, AB, Canada</t>
  </si>
  <si>
    <t>2-s2.0-85163865672</t>
  </si>
  <si>
    <t>Malone, K.</t>
  </si>
  <si>
    <t>University of South Alabama College of Medicine, Mobile, AL, United States</t>
  </si>
  <si>
    <t>Project Inspire pilot study: A hospital-led comprehensive intervention reduces gun violence among juveniles delinquent of gun crimes</t>
  </si>
  <si>
    <t>Hogue, A.</t>
  </si>
  <si>
    <t>Naman, E.</t>
  </si>
  <si>
    <t>James T. Strickland Youth Center, Mobile, AL, United States</t>
  </si>
  <si>
    <t>2-s2.0-85163822246</t>
  </si>
  <si>
    <t>Freidin, N.</t>
  </si>
  <si>
    <t>College of Medicine, Charleston, SC, United States</t>
  </si>
  <si>
    <t>"I'm Not Good with Money" and Other Lies Residents Tell Themselves about Personal Finance</t>
  </si>
  <si>
    <t>2-s2.0-85154582163</t>
  </si>
  <si>
    <t>Cartwright, Y.</t>
  </si>
  <si>
    <t>Department of Family and Preventive Medicine, Rush University Medical Center, Chicago, IL, United States</t>
  </si>
  <si>
    <t>Rationale and design of the Heart-to-Heart study: A church-based intervention to reduce blood pressure in African Americans</t>
  </si>
  <si>
    <t>Tangney, C.</t>
  </si>
  <si>
    <t>Department of Adult Health and Gerontological Nursing, Rush University Medical Center, Chicago, IL, United States</t>
  </si>
  <si>
    <t>Ruppar, T.</t>
  </si>
  <si>
    <t>Department of Women, Rush University Medical Center, Chicago, IL, United States</t>
  </si>
  <si>
    <t>Epting, S.M.</t>
  </si>
  <si>
    <t>Hope Community Church, Chicago, IL, United States</t>
  </si>
  <si>
    <t>2-s2.0-85153177518</t>
  </si>
  <si>
    <t>Basic debt literacy and debt behavior</t>
  </si>
  <si>
    <t>Monne, J.</t>
  </si>
  <si>
    <t>2-s2.0-85152208873</t>
  </si>
  <si>
    <t>Explaining consumers' progress through life insurance decision states: The role of personal values and consumer characteristics</t>
  </si>
  <si>
    <t>Department of Accounting and Finance, The UWA Business School, Perth, WA, Australia</t>
  </si>
  <si>
    <t>Thorp, S.</t>
  </si>
  <si>
    <t>2-s2.0-85151971327</t>
  </si>
  <si>
    <t>The effect of financial inclusion on urban population in Ghana</t>
  </si>
  <si>
    <t>Mintah, K.</t>
  </si>
  <si>
    <t>RMIT University, School of Property, Construction and Project Management, Melbourne, VIC, Australia</t>
  </si>
  <si>
    <t>Amankwah, E.</t>
  </si>
  <si>
    <t>2-s2.0-85151452676</t>
  </si>
  <si>
    <t>Zhao, H.</t>
  </si>
  <si>
    <t>School of Business, Shanghai Normal University, Shanghai, Shanghai, China</t>
  </si>
  <si>
    <t>Financial socialization and financial distress: The role of cognitive and noncognitive abilities</t>
  </si>
  <si>
    <t>School of Economics and Management, Shanghai Institute of Technology, Shanghai, Shanghai, China</t>
  </si>
  <si>
    <t>Anong, S.</t>
  </si>
  <si>
    <t>2-s2.0-85150979869</t>
  </si>
  <si>
    <t>Department of Economics, Universidade Portucalense Infante D.Henrique, Porto, Portugal</t>
  </si>
  <si>
    <t>Financial literacy in individuals trained in economics, management, finance, and accounting</t>
  </si>
  <si>
    <t>Tavares, V.</t>
  </si>
  <si>
    <t>Rua do Quelhas, ISEG Lisbon School of Economics and Management, Lisbon, Lisbon, Portugal</t>
  </si>
  <si>
    <t>2-s2.0-85146160191</t>
  </si>
  <si>
    <t>Zibo Vocational Institute, International School, Zibo, China</t>
  </si>
  <si>
    <t>Research on the effects of financial literacy on rural household credit constraint</t>
  </si>
  <si>
    <t>2-s2.0-85144117227</t>
  </si>
  <si>
    <t>Development of an Economic and Relationship-Strengthening Intervention for Alcohol Drinkers Living with HIV in Malawi</t>
  </si>
  <si>
    <t>LLC, Fort Collins, CO, United States</t>
  </si>
  <si>
    <t>McKenna, S.A.</t>
  </si>
  <si>
    <t>2-s2.0-85119048991</t>
  </si>
  <si>
    <t>Lingyan, W.</t>
  </si>
  <si>
    <t>RETRACTED ARTICLE: Study on relationship between personal financial planning and financial literacy to stimulate economic advancement</t>
  </si>
  <si>
    <t>Mawenge</t>
  </si>
  <si>
    <t>Shandong Modern Education Science Research Institute, Weifang, China</t>
  </si>
  <si>
    <t>Rani, D.R.</t>
  </si>
  <si>
    <t>Vignans Foundation for Science Technology and Research University, Guntur, AP, India</t>
  </si>
  <si>
    <t>Patil, S.</t>
  </si>
  <si>
    <t>KLE Dr. M. S. Sheshgiri College of Engineering and Technology, Belgaum, KA, India</t>
  </si>
  <si>
    <t>2-s2.0-85213296826</t>
  </si>
  <si>
    <t>Abdullah, M.F.</t>
  </si>
  <si>
    <t>Universiti Sultan Zainal Abidin, Kuala Terengganu, Terengganu, Malaysia</t>
  </si>
  <si>
    <t>Sharia Solutions to Minimising Personal Bankruptcy Cases in Malaysia: A Juristic Analysis</t>
  </si>
  <si>
    <t>Hoque, M.N.</t>
  </si>
  <si>
    <t>2-s2.0-85164148650</t>
  </si>
  <si>
    <t>Theoretical Models of Financial Literacy: A Bibliometric Analysis and Literature Review</t>
  </si>
  <si>
    <t>2-s2.0-85125943463</t>
  </si>
  <si>
    <t>Credit record overconfidence and alternative financial service use</t>
  </si>
  <si>
    <t>Brockman, B.K.</t>
  </si>
  <si>
    <t>College of Engineering, University of Evansville, Evansville, IN, United States</t>
  </si>
  <si>
    <t>Brockman, C.M.</t>
  </si>
  <si>
    <t>Schroeder Family School of Business Administration, University of Evansville, Evansville, IN, United States</t>
  </si>
  <si>
    <t>2-s2.0-85120881777</t>
  </si>
  <si>
    <t>Husz, O.</t>
  </si>
  <si>
    <t>105</t>
  </si>
  <si>
    <t>Uppsala Universitet, Uppsala, Uppsala, Sweden</t>
  </si>
  <si>
    <t>The Making of Everyman's Capitalism in Sweden: Micro-Infrastructures, Unlearning, and Moral Boundary Work</t>
  </si>
  <si>
    <t>Larsson Heidenblad, D.</t>
  </si>
  <si>
    <t>Department of History, Lunds Universitet, Lund, Skane, Sweden</t>
  </si>
  <si>
    <t>2-s2.0-85164447807</t>
  </si>
  <si>
    <t>Zelenova, K.</t>
  </si>
  <si>
    <t>Jacobs School of Medicine and Biomedical Sciences, Buffalo, NY, United States</t>
  </si>
  <si>
    <t>Twelve Steps to Financial Freedom for Plastic Surgeons</t>
  </si>
  <si>
    <t>Raine, B.</t>
  </si>
  <si>
    <t>Department of Plastic and Reconstructive Surgery, Erie County Medical Center, Buffalo, NY, United States</t>
  </si>
  <si>
    <t>2-s2.0-85172159212</t>
  </si>
  <si>
    <t>Harris, S.L.</t>
  </si>
  <si>
    <t>University of Nevada, Las Vegas, Las Vegas, NV, United States</t>
  </si>
  <si>
    <t>Promoting Success Through Building Community for Computer Science and Computer Engineering Undergraduates</t>
  </si>
  <si>
    <t>2-s2.0-85172134130</t>
  </si>
  <si>
    <t>Hamilton, S.R.</t>
  </si>
  <si>
    <t>York College of Pennsylvania, York, PA, United States</t>
  </si>
  <si>
    <t>Equipping Our Students for Future Financial Success</t>
  </si>
  <si>
    <t>2-s2.0-85172109503</t>
  </si>
  <si>
    <t>Huizar, S.</t>
  </si>
  <si>
    <t>Center for Research in Engineering and Technology Education (CREATE), United States</t>
  </si>
  <si>
    <t>Overview of a Financial Literacy Course for Incoming Engineering Students at a Hispanic Serving Institution</t>
  </si>
  <si>
    <t>Golding, D.E.</t>
  </si>
  <si>
    <t>The University of Texas at El Paso, El Paso, TX, United States</t>
  </si>
  <si>
    <t>2-s2.0-85146393266</t>
  </si>
  <si>
    <t>Kumar, V.M.</t>
  </si>
  <si>
    <t>Insights on financial literacy: a bibliometric analysis</t>
  </si>
  <si>
    <t>2-s2.0-85160657921</t>
  </si>
  <si>
    <t>University of Greenwich Business School, London, United Kingdom</t>
  </si>
  <si>
    <t>Exploring interactions between commuters with disabilities and transport service providers</t>
  </si>
  <si>
    <t>School of Accounting, University of Economics Ho Chi Minh City, Ho Chi Minh City, Viet Nam</t>
  </si>
  <si>
    <t>2-s2.0-85152364426</t>
  </si>
  <si>
    <t>Department of Management Studies, Bharati Vidyapeeth (Deemed to be University), Pune, MH, India</t>
  </si>
  <si>
    <t>Antecedents of economic empowerment: an empirical study of working women in Delhi-NCR</t>
  </si>
  <si>
    <t>Department of Management, Jagannath International Management School, New Delhi, , Delhi, India</t>
  </si>
  <si>
    <t>Dana, L.-P.</t>
  </si>
  <si>
    <t>Department of Management, l’ICD Business School, Paris, Ile-de-France, France</t>
  </si>
  <si>
    <t>2-s2.0-85158958892</t>
  </si>
  <si>
    <t>Kulshreshtha, A.</t>
  </si>
  <si>
    <t>Department of Industrial Engineering and Management, Indian Institute of Technology Kanpur, Kanpur, UP, India</t>
  </si>
  <si>
    <t>Income shock and financial well-being in the COVID-19 pandemic: financial resilience and psychological resilience as mediators</t>
  </si>
  <si>
    <t>2-s2.0-85150989815</t>
  </si>
  <si>
    <t>Cognitive abilities and financial resilience: evidence from an emerging market</t>
  </si>
  <si>
    <t>Vashisht, S.</t>
  </si>
  <si>
    <t>Indian School of Business, Hyderabad, AP, India</t>
  </si>
  <si>
    <t>2-s2.0-85149539150</t>
  </si>
  <si>
    <t>Future time perspective and consumer well-being of millennials: implications for consumer resilience</t>
  </si>
  <si>
    <t>Ray, A.</t>
  </si>
  <si>
    <t>IMI Kolkata, Kolkata, WB, India</t>
  </si>
  <si>
    <t>2-s2.0-85146259431</t>
  </si>
  <si>
    <t>Measuring financial resilience with consumer sentiment data from India</t>
  </si>
  <si>
    <t>2-s2.0-85142122283</t>
  </si>
  <si>
    <t>Differences in financial inclusion by disability type</t>
  </si>
  <si>
    <t>2-s2.0-85169099233</t>
  </si>
  <si>
    <t>Yip, J.C.</t>
  </si>
  <si>
    <t>The Information School, University of Washington, Box354982, United States</t>
  </si>
  <si>
    <t>"Money shouldn’t be money!": An Examination of Financial Literacy and Technology for Children Through Co-Design</t>
  </si>
  <si>
    <t>Ello, F.</t>
  </si>
  <si>
    <t>Human Centered Design and Engineering, UW College of Engineering, Seattle, WA, United States</t>
  </si>
  <si>
    <t>Tsukiyama, F.</t>
  </si>
  <si>
    <t>School of Education, University of California, Irvine, Irvine, CA, United States</t>
  </si>
  <si>
    <t>2-s2.0-85124728741</t>
  </si>
  <si>
    <t>Goulart, M.A.O.V.</t>
  </si>
  <si>
    <t>Production Engineering Department, Universidade Federal de Santa Catarina, Florianopolis, SC, Brazil</t>
  </si>
  <si>
    <t>Can personality traits influence Brazilian university students' financial literacy?</t>
  </si>
  <si>
    <t>da Costa, N.C.A.</t>
  </si>
  <si>
    <t>Department of Business Administration, Universidade Federal de Santa Catarina, Florianopolis, SC, Brazil</t>
  </si>
  <si>
    <t>2-s2.0-85165116926</t>
  </si>
  <si>
    <t>Consumer financial behavior and financial capability</t>
  </si>
  <si>
    <t>2-s2.0-85165092459</t>
  </si>
  <si>
    <t>Financial literacy and financial behavior</t>
  </si>
  <si>
    <t>2-s2.0-85165081250</t>
  </si>
  <si>
    <t>A research agenda for consumer financial behavior</t>
  </si>
  <si>
    <t>2-s2.0-85165006079</t>
  </si>
  <si>
    <t>Hashinaga, M.</t>
  </si>
  <si>
    <t>Department of Business Administration, Sapporo Gakuin University, Ebetsu, Hokkaido, Japan</t>
  </si>
  <si>
    <t>Financial education and financial behavior</t>
  </si>
  <si>
    <t>2-s2.0-85165718788</t>
  </si>
  <si>
    <t>Patrisia, D.</t>
  </si>
  <si>
    <t>GENERATION Z’s FINANCIAL BEHAVIOUR: THE ROLE OF ISLAMIC FINANCIAL LITERACY</t>
  </si>
  <si>
    <t>Abror, A.</t>
  </si>
  <si>
    <t>Department of Accounting, Huddersfield Business School, Huddersfield, West Yorkshire, United Kingdom</t>
  </si>
  <si>
    <t>Dastgir, S.</t>
  </si>
  <si>
    <t>2-s2.0-85199626525</t>
  </si>
  <si>
    <t>Miner-Romanoff, K.</t>
  </si>
  <si>
    <t>Educational attainment for at-risk high school students: closing the gap</t>
  </si>
  <si>
    <t>2-s2.0-85198558385</t>
  </si>
  <si>
    <t>Campbell, J.</t>
  </si>
  <si>
    <t>Oklahoma State University Extension, United States</t>
  </si>
  <si>
    <t>Using Urban Farmer Perceptions of Urban Agricultural Resources to Inform Extension Programming: A Q Methodology Study</t>
  </si>
  <si>
    <t>Riggs, A.N.</t>
  </si>
  <si>
    <t>Oklahoma State University-Main Campus, United States</t>
  </si>
  <si>
    <t>2-s2.0-85191874675</t>
  </si>
  <si>
    <t>Bajtelsmit, V.</t>
  </si>
  <si>
    <t>Department of Finance and Real Estate, Colorado State University, Fort Collins, CO, United States</t>
  </si>
  <si>
    <t>Designing behavioral prompts to improve saving decisions: Implications for retirement plans</t>
  </si>
  <si>
    <t>2-s2.0-85175105061</t>
  </si>
  <si>
    <t>Mahapatra, M.</t>
  </si>
  <si>
    <t>Financial Cognition as an Antecedent towards Financial Planning of Indian Households1</t>
  </si>
  <si>
    <t>2-s2.0-85173992839</t>
  </si>
  <si>
    <t>University of Žilina, Zilina, Slovakia</t>
  </si>
  <si>
    <t>Financial Literacy of Customers of the Selected Slovak Bank as a Basis for Managerial Decision-Making</t>
  </si>
  <si>
    <t>2-s2.0-85168931455</t>
  </si>
  <si>
    <t>Aassouli, D.</t>
  </si>
  <si>
    <t>Supporting SMEs Financial Resilience during Crises: A Framework to Evaluate the Effectiveness of Financial Literacy Programs Targeting SMEs</t>
  </si>
  <si>
    <t>Ahmed, H.</t>
  </si>
  <si>
    <t>2-s2.0-85165899818</t>
  </si>
  <si>
    <t>Financial Outcomes of Interventions to Improve Financial Capability Through Children’s Development Accounts: A Systematic Review</t>
  </si>
  <si>
    <t>Kim, Y.</t>
  </si>
  <si>
    <t>School of Social Work, Virginia Commonwealth University, Richmond, VA, United States</t>
  </si>
  <si>
    <t>2-s2.0-85165296757</t>
  </si>
  <si>
    <t>Ren, J.</t>
  </si>
  <si>
    <t>The impact and heterogeneity analysis of digital financial inclusion on non-farm employment of rural labor</t>
  </si>
  <si>
    <t>2-s2.0-85164948420</t>
  </si>
  <si>
    <t>Smolo, E.</t>
  </si>
  <si>
    <t>Finance Department, Effat University, Jeddah, Makkah al Mukarramah, Saudi Arabia</t>
  </si>
  <si>
    <t>Extending the concept of financial literacy: A step toward a sustainable society</t>
  </si>
  <si>
    <t>Knezović, E.</t>
  </si>
  <si>
    <t>Department of Economics and Management, International University of Sarajevo, Sarajevo, Bosnia and Herzegovina</t>
  </si>
  <si>
    <t>2-s2.0-85164522454</t>
  </si>
  <si>
    <t>Determinants of Financial Satisfaction in Indian Women Entrepreneurs: Evidence from Delhi, Mumbai and Pune</t>
  </si>
  <si>
    <t>Rastogi, S.</t>
  </si>
  <si>
    <t>2-s2.0-85164519300</t>
  </si>
  <si>
    <t>Mediating Role of Financial Literacy in Relationship between Financial Stress &amp; Financial Resilience among MSME in Bangalore¹</t>
  </si>
  <si>
    <t>Kannan, N.</t>
  </si>
  <si>
    <t>School of Management, Sathyabama Institute of Science and Technology, Chennai, TN, India</t>
  </si>
  <si>
    <t>2-s2.0-85164203987</t>
  </si>
  <si>
    <t>Mapping Financial Literacy: A Systematic Literature Review of Determinants and Recent Trends</t>
  </si>
  <si>
    <t>2-s2.0-85164154636</t>
  </si>
  <si>
    <t>Wu, H.</t>
  </si>
  <si>
    <t>Key Laboratory of Marine Environment and Ecology, Ocean University of China, Qingdao, Shandong, China</t>
  </si>
  <si>
    <t>Construction and empirical research of the evaluation index system of environmental protection enterprises’ competitiveness based on the Delphi and AHP methods</t>
  </si>
  <si>
    <t>Li, C.</t>
  </si>
  <si>
    <t>Institute of Coastal Environmental Pollution Control, Ocean University of China, Qingdao, Shandong, China</t>
  </si>
  <si>
    <t>Jinan Water Conservancy Engineering Service Center, Jinan, China</t>
  </si>
  <si>
    <t>Ocean University of China, Qingdao, Shandong, China</t>
  </si>
  <si>
    <t>2-s2.0-85163776520</t>
  </si>
  <si>
    <t>Ul Abideen, Z.U.I.</t>
  </si>
  <si>
    <t>Do Behavioral Biases Affect Investors’ Investment Decision Making? Evidence from the Pakistani Equity Market</t>
  </si>
  <si>
    <t>Ahmed, Z.</t>
  </si>
  <si>
    <t>Department of Business Education, The University of Chenab, Gujrat, Punjab, Pakistan</t>
  </si>
  <si>
    <t>Qiu, H.</t>
  </si>
  <si>
    <t>Else School of Management, Millsaps College, Jackson, MS, United States</t>
  </si>
  <si>
    <t>College of Business and Economics, Longwood University, Farmville, VA, United States</t>
  </si>
  <si>
    <t>2-s2.0-85163693324</t>
  </si>
  <si>
    <t>Pachiyappan, S.</t>
  </si>
  <si>
    <t>School of Business and Management, Christ University, Bengaluru, KA, India</t>
  </si>
  <si>
    <t>Autoregressive Distributed Lag Approach for Estimating the Nexus between Net Asset Value of Mutual Fund and Economic Determinants in India</t>
  </si>
  <si>
    <t>2-s2.0-85163680122</t>
  </si>
  <si>
    <t>Mohd, S.</t>
  </si>
  <si>
    <t>Factors Affecting Savings for Low-Income Households in the Northern States of Malaysia</t>
  </si>
  <si>
    <t>Shakil, N.S.M.</t>
  </si>
  <si>
    <t>2-s2.0-85163027498</t>
  </si>
  <si>
    <t>Ruiz, T.A.</t>
  </si>
  <si>
    <t>Influence of behavioral biases on investment decisions. The importance of financial education during an economic crisis; Influencia de los sesgos del comportamiento en las decisiones de inversión. La importancia de la educación financiera en tiempos de crisis</t>
  </si>
  <si>
    <t>2-s2.0-85162816066</t>
  </si>
  <si>
    <t>Darwis, V.</t>
  </si>
  <si>
    <t>Transformation of financial institutions grants from the government to inclusive financial institutions in Indonesia</t>
  </si>
  <si>
    <t>2-s2.0-85162806043</t>
  </si>
  <si>
    <t>The Role of Fintech Payment Instruments in Improving Financial Inclusion</t>
  </si>
  <si>
    <t>Marei, A.</t>
  </si>
  <si>
    <t>Department of Finance, The World Islamic Sciences and Education University, Amman, Jordan</t>
  </si>
  <si>
    <t>2-s2.0-85162148118</t>
  </si>
  <si>
    <t>Wahyuni, S.</t>
  </si>
  <si>
    <t>Department of Special Education, Lancang Kuning University, Kota Pekanbaru, Riau 28266, Indonesia</t>
  </si>
  <si>
    <t>‘Treasure hunt’: Using loose parts media to develop social financial education model for early children</t>
  </si>
  <si>
    <t>Liza, L.O.</t>
  </si>
  <si>
    <t>Department of English Education, Lancang Kuning University, Kota Pekanbaru, Riau 28266, Indonesia</t>
  </si>
  <si>
    <t>Syahdan, S.</t>
  </si>
  <si>
    <t>Department of Guidance and Counseling, Universitas Riau, Pekanbaru, Riau, Indonesia</t>
  </si>
  <si>
    <t>Rusandi, M.A.</t>
  </si>
  <si>
    <t>Department of Guidance and Counseling, Universitas Katolik Indonesia Atma Jaya, Jakarta, Indonesia</t>
  </si>
  <si>
    <t>2-s2.0-85161106435</t>
  </si>
  <si>
    <t>Gladstone, J.</t>
  </si>
  <si>
    <t>Understanding the functional form of the relationship between childhood cognitive ability and adult financial well-being</t>
  </si>
  <si>
    <t>Barrett, J.A.M.</t>
  </si>
  <si>
    <t>2-s2.0-85160966327</t>
  </si>
  <si>
    <t>Morrison, E.J.</t>
  </si>
  <si>
    <t>Department of Psychiatry and Psychology, Mayo Clinic, Rochester, MN, United States</t>
  </si>
  <si>
    <t>Young Adult Pain Rehabilitation: Interdisciplinary Development and Preliminary Outcomes of a Novel Treatment Program</t>
  </si>
  <si>
    <t>Tsai-Owens, M.S.</t>
  </si>
  <si>
    <t>Department of Nursing, Mayo Clinic, Rochester, MN, United States</t>
  </si>
  <si>
    <t>Luedtke, C.A.</t>
  </si>
  <si>
    <t>Department of Physical Medicine and Rehabilitation, Mayo Clinic, Rochester, MN, United States</t>
  </si>
  <si>
    <t>Eickhoff, A.L.</t>
  </si>
  <si>
    <t>Department of Anesthesiology, Mayo Clinic, Rochester, MN, United States</t>
  </si>
  <si>
    <t>Evans, M.M.</t>
  </si>
  <si>
    <t>2-s2.0-85160412779</t>
  </si>
  <si>
    <t>Akande, J.O.</t>
  </si>
  <si>
    <t>Department of Accounting, Walter Sisulu University, Eastern Cape, South Africa</t>
  </si>
  <si>
    <t>Financial literacy and inclusion for rural agrarian change and sustainable livelihood in the Eastern Cape, South Africa</t>
  </si>
  <si>
    <t>Hosu, Y.S.</t>
  </si>
  <si>
    <t>Department of Economic and Business Sciences, Walter Sisulu University, Eastern Cape, South Africa</t>
  </si>
  <si>
    <t>Kabiti, H.</t>
  </si>
  <si>
    <t>Risk and Vulnerability Science Centre, Walter Sisulu University, Eastern Cape, South Africa</t>
  </si>
  <si>
    <t>Ndhleve, S.</t>
  </si>
  <si>
    <t>Department of Management, Walter Sisulu University, Eastern Cape, South Africa</t>
  </si>
  <si>
    <t>2-s2.0-85159903012</t>
  </si>
  <si>
    <t>Department of Mathematics, Hajee Mohammad Danesh Science and Technology University, Dinajpur, Bangladesh</t>
  </si>
  <si>
    <t>An Inventory Model with Price and Credit Installments-Dependent Demand</t>
  </si>
  <si>
    <t>Siddiqa, A.</t>
  </si>
  <si>
    <t>Division of Engineering Management and Decision Sciences, Hamad Bin Khalifa University, College of Science and Engineering, Doha, Ad-Dawhah, Qatar</t>
  </si>
  <si>
    <t>Roy, T.C.</t>
  </si>
  <si>
    <t>Department of Industrial Engineering, Universitas Atma Jaya Yogyakarta, Yogyakarta, Indonesia</t>
  </si>
  <si>
    <t>2-s2.0-85159727145</t>
  </si>
  <si>
    <t>Zaleta, A.K.</t>
  </si>
  <si>
    <t>Cancer Support Community, Research and Training Institute, Philadelphia, PA, United States</t>
  </si>
  <si>
    <t>Valued Outcomes in the Cancer Experience (VOICE)™: Development and validation of a multidimensional measure of perceived control</t>
  </si>
  <si>
    <t>Fortune, E.E.</t>
  </si>
  <si>
    <t>Institute for Health Transformation, Deakin University, Geelong, VIC, Australia</t>
  </si>
  <si>
    <t>Miller, M.F.</t>
  </si>
  <si>
    <t>Centre for Quality and Patient Safety Research, Monash Health, Clayton, VIC, Australia</t>
  </si>
  <si>
    <t>Yuen, E.Y.N.</t>
  </si>
  <si>
    <t>La Trobe University, Melbourne, VIC, Australia</t>
  </si>
  <si>
    <t>McManus, S.</t>
  </si>
  <si>
    <t>Psycho-Oncology Research Unit, Austin Health, Melbourne, VIC, Australia</t>
  </si>
  <si>
    <t>Hurley, K.</t>
  </si>
  <si>
    <t>Department of Psychiatry &amp; Psychology, Cleveland Clinic Foundation, Cleveland, OH, United States</t>
  </si>
  <si>
    <t>Golant, M.</t>
  </si>
  <si>
    <t>Cancer Support Community, Washington, DC, United States</t>
  </si>
  <si>
    <t>Goldberger, S.</t>
  </si>
  <si>
    <t>Johns Hopkins University School of Medicine, Baltimore, MD, United States</t>
  </si>
  <si>
    <t>Shockney, L.D.</t>
  </si>
  <si>
    <t>ConcertAI, Boston, MA, United States</t>
  </si>
  <si>
    <t>2-s2.0-85158171324</t>
  </si>
  <si>
    <t>Gilchrist, D.J.</t>
  </si>
  <si>
    <t>The University of Western Australia, Perth, WA, Australia</t>
  </si>
  <si>
    <t>Barriers to the Usefulness of Non-profit Financial Statements: Perspectives From Key Internal Stakeholders</t>
  </si>
  <si>
    <t>West, A.</t>
  </si>
  <si>
    <t>School of Accountancy, Queensland University of Technology, Brisbane, QLD, Australia</t>
  </si>
  <si>
    <t>2-s2.0-85158101010</t>
  </si>
  <si>
    <t>Liu, B.</t>
  </si>
  <si>
    <t>School of International Trade and Economics, Anhui University of Finance and Economics, Bengbu, China</t>
  </si>
  <si>
    <t>Can financial literacy be a substitute for financial advisers? Evidence from China</t>
  </si>
  <si>
    <t>Lu, B.</t>
  </si>
  <si>
    <t>Institute of Economics and Finance, Nanjing Audit University, Nanjing, Jiangsu, China</t>
  </si>
  <si>
    <t>2-s2.0-85152278897</t>
  </si>
  <si>
    <t>Billari, F.C.</t>
  </si>
  <si>
    <t>Department of Social and Political Sciences, Università Bocconi, Milan, Italy</t>
  </si>
  <si>
    <t>Online financial and demographic education for workers: Experimental evidence from an Italian Pension Fund</t>
  </si>
  <si>
    <t>Favero, C.A.</t>
  </si>
  <si>
    <t>Department of Finance, Università Bocconi, Milan, Italy</t>
  </si>
  <si>
    <t>Saita, F.</t>
  </si>
  <si>
    <t>2-s2.0-85151738750</t>
  </si>
  <si>
    <t>Physics and Data Science, Chongqing University of Science and Technology, Chongqing, China</t>
  </si>
  <si>
    <t>Measurement of China's Human Development Index and Analysis of Its Influencing Factors from the Perspective of New Development Concept</t>
  </si>
  <si>
    <t>2-s2.0-85151532761</t>
  </si>
  <si>
    <t>Armantier, O.</t>
  </si>
  <si>
    <t>Insurance and portfolio decisions: Two sides of the same coin?</t>
  </si>
  <si>
    <t>Foncel, J.</t>
  </si>
  <si>
    <t>Université de Lille, Lille, Hauts-de-France, France</t>
  </si>
  <si>
    <t>Treich, N.</t>
  </si>
  <si>
    <t>19</t>
  </si>
  <si>
    <t>Toulouse School of Economics - Recherche - (TSE-R), Toulouse, Occitanie, France</t>
  </si>
  <si>
    <t>2-s2.0-85151482209</t>
  </si>
  <si>
    <t>Pratt, W.R.</t>
  </si>
  <si>
    <t>Department of Finance, University of Central Oklahoma, Edmond, OK, United States</t>
  </si>
  <si>
    <t>A new look on the probability of retail investor margin use and margin call</t>
  </si>
  <si>
    <t>Kamal, S.</t>
  </si>
  <si>
    <t>Department of Economics and Finance, Oklahoma City University, Oklahoma City, OK, United States</t>
  </si>
  <si>
    <t>2-s2.0-85150425172</t>
  </si>
  <si>
    <t>Online or on-campus? Analysing the effects of financial education on student knowledge gain</t>
  </si>
  <si>
    <t>Barucci, E.</t>
  </si>
  <si>
    <t>Department of Mathematics, Politecnico di Milano, Milan, MI, Italy</t>
  </si>
  <si>
    <t>2-s2.0-85150362084</t>
  </si>
  <si>
    <t>Noviarini, J.</t>
  </si>
  <si>
    <t>Department of Accountancy and Finance, University of Otago, Dunedin, OTA, New Zealand</t>
  </si>
  <si>
    <t>Financial literacy and retirees' resource allocation decisions in New Zealand</t>
  </si>
  <si>
    <t>Coleman, A.</t>
  </si>
  <si>
    <t>Reserve Bank of New Zealand, Wellington, New Zealand</t>
  </si>
  <si>
    <t>2-s2.0-85149207518</t>
  </si>
  <si>
    <t>Yeung, D.Y.</t>
  </si>
  <si>
    <t>Department of Social and Behavioural Sciences, City University of Hong Kong, Hong Kong, Hong Kong</t>
  </si>
  <si>
    <t>An integrated model on purchase intentions of typical and tax-deductible saving products: The roles of retirement goal clarity and age</t>
  </si>
  <si>
    <t>2-s2.0-85147374387</t>
  </si>
  <si>
    <t>Consumer Experience of Mistreatment and Fraud in Financial Services: Implications from an Integrative Consumer Vulnerability Framework</t>
  </si>
  <si>
    <t>Letkiewicz, J.C.</t>
  </si>
  <si>
    <t>2-s2.0-85145584631</t>
  </si>
  <si>
    <t>Al Sayed Noor, A.</t>
  </si>
  <si>
    <t>Management Technical College, Southern Technical University, Iraq, Basra, Iraq</t>
  </si>
  <si>
    <t>The Influence of the Barriers of Hybrid Strategy on Strategic Competitive Priorities: Evidence from Oil Companies</t>
  </si>
  <si>
    <t>Khaw, K.W.</t>
  </si>
  <si>
    <t>Chew, X.Y.</t>
  </si>
  <si>
    <t>School of Computer Sciences, Universiti Sains Malaysia, Gelugor, Penang, Malaysia</t>
  </si>
  <si>
    <t>Abbas, S.</t>
  </si>
  <si>
    <t>Institute of Business Studies, Kohat University of Science and Technology, Kohat, Khyber Pakhtunkhwa, Pakistan</t>
  </si>
  <si>
    <t>2-s2.0-85145267768</t>
  </si>
  <si>
    <t>Digital financial inclusion and investment diversification: Evidence from China</t>
  </si>
  <si>
    <t>Lai, Y.</t>
  </si>
  <si>
    <t>Ltd., Chengdu, China</t>
  </si>
  <si>
    <t>2-s2.0-85145068742</t>
  </si>
  <si>
    <t>Evaluation of the 14-h together relationship and financial education program for couples</t>
  </si>
  <si>
    <t>Foss, R.</t>
  </si>
  <si>
    <t>2-s2.0-85139725204</t>
  </si>
  <si>
    <t>Education and financial literacy: Evidence from compulsory schooling law in China</t>
  </si>
  <si>
    <t>Yang, M.</t>
  </si>
  <si>
    <t>2-s2.0-85132649602</t>
  </si>
  <si>
    <t>Barrett, J.R.</t>
  </si>
  <si>
    <t>University of Wisconsin School of Medicine and Public Health, Madison, WI, United States</t>
  </si>
  <si>
    <t>Medically Smart, Fiscally Illiterate: Lack of Financial Education Leads to Poor Retirement Savings Strategies in Surgical Trainees</t>
  </si>
  <si>
    <t>Leonard, L.D.</t>
  </si>
  <si>
    <t>University of Colorado Anschutz Medical Campus, Aurora, CO, United States</t>
  </si>
  <si>
    <t>2-s2.0-85131319275</t>
  </si>
  <si>
    <t>Choi, S.L.</t>
  </si>
  <si>
    <t>Older Adults’ Relationship Trajectories and Estate Planning</t>
  </si>
  <si>
    <t>Carr, D.</t>
  </si>
  <si>
    <t>Department of Sociology and Center for Innovation in Social Science, Boston University, Boston, MA, United States</t>
  </si>
  <si>
    <t>2-s2.0-85130441823</t>
  </si>
  <si>
    <t>What do students gain from banks in schools? A field study</t>
  </si>
  <si>
    <t>2-s2.0-85128163229</t>
  </si>
  <si>
    <t>Relationships Among Emotion Regulation, Financial Self-Efficacy, and Financial Management Behaviors of Couples</t>
  </si>
  <si>
    <t>Conway, C.A.</t>
  </si>
  <si>
    <t>2-s2.0-85126797013</t>
  </si>
  <si>
    <t>Agriculture, University of New England Australia, Armidale, NSW, Australia</t>
  </si>
  <si>
    <t>The role of financial literacy in households’ asset accumulation process: evidence from Ghana</t>
  </si>
  <si>
    <t>Network for Socioeconomic Research and Advancement (NESRA), Accra, Ghana</t>
  </si>
  <si>
    <t>2-s2.0-85123943313</t>
  </si>
  <si>
    <t>Rural Consumers’ Financial Literacy and Access to FinTech Services</t>
  </si>
  <si>
    <t>Noor, T.</t>
  </si>
  <si>
    <t>School of Computer Science, University of Virginia, Charlottesville, VA, United States</t>
  </si>
  <si>
    <t>Usman, M.</t>
  </si>
  <si>
    <t>Abedin, M.Z.</t>
  </si>
  <si>
    <t>2-s2.0-85118482742</t>
  </si>
  <si>
    <t>Knowledge changes fate: Can financial literacy advance poverty reduction in rural households?</t>
  </si>
  <si>
    <t>Tong, Z.</t>
  </si>
  <si>
    <t>School of Public Finance and Taxation, Zhongnan University of Economics and Law, Wuhan, Hubei, China</t>
  </si>
  <si>
    <t>2-s2.0-85168092020</t>
  </si>
  <si>
    <t>Ahamadou, M.</t>
  </si>
  <si>
    <t>Université Djibo Hamani de Tahoua, Tahoua, Tahoua, Niger</t>
  </si>
  <si>
    <t>Niger</t>
  </si>
  <si>
    <t>Adopting FinTech to promote financial inclusion: Evidence from western African economic and monetary union</t>
  </si>
  <si>
    <t>2-s2.0-85163683359</t>
  </si>
  <si>
    <t>Nikitina, N.</t>
  </si>
  <si>
    <t>Samara State University of Economics, Samara, Samara Oblast, Russian Federation</t>
  </si>
  <si>
    <t>The concept of increasing the efficiency of the enterprise in modern conditions</t>
  </si>
  <si>
    <t>2-s2.0-85175672008</t>
  </si>
  <si>
    <t>Lakshmi, R.M.</t>
  </si>
  <si>
    <t>Sri Sarada College for Women, Tirunelveli, Tirunelveli, TN, India</t>
  </si>
  <si>
    <t>Advanced wireless mobile network on financial literacy</t>
  </si>
  <si>
    <t>Bharathi, A.M.</t>
  </si>
  <si>
    <t>Department of Commerce, Sri Sankara Bhagavathi Arts and Science College, Kommadikottai, Tuticorin, Tamil Nadu, India</t>
  </si>
  <si>
    <t>2-s2.0-85175665166</t>
  </si>
  <si>
    <t>Sri Sarada College for Women, Tamil Nadu, India</t>
  </si>
  <si>
    <t>Enhanced human growth through technical financial literacy</t>
  </si>
  <si>
    <t>Department of Commerce, Sri Sankara Bhagavathi Arts and Science College, Kommadikottai, Tamil Nadu, India</t>
  </si>
  <si>
    <t>2-s2.0-85150422462</t>
  </si>
  <si>
    <t>Mobile payment use and payment satisfaction: mediation and moderation analyses</t>
  </si>
  <si>
    <t>2-s2.0-85150395251</t>
  </si>
  <si>
    <t>Are financially illiterate individuals all the same? A study on incorrect and “do not know” answers to financial knowledge questions</t>
  </si>
  <si>
    <t>2-s2.0-85150203790</t>
  </si>
  <si>
    <t>Determinants of the financial wellbeing of individuals in an emerging economy: an empirical study</t>
  </si>
  <si>
    <t>Rani, V.</t>
  </si>
  <si>
    <t>University of Southern Queensland, Toowoomba, QLD, Australia</t>
  </si>
  <si>
    <t>2-s2.0-85149929278</t>
  </si>
  <si>
    <t>The role of financial risk-taking attitude in personal finances and consumer satisfaction: evidence from Australia</t>
  </si>
  <si>
    <t>D Ahmed, A.D.</t>
  </si>
  <si>
    <t>College of Business and Law, College of Business and Law, Melbourne, VIC, Australia</t>
  </si>
  <si>
    <t>2-s2.0-85163330820</t>
  </si>
  <si>
    <t>Lyoussi, D.</t>
  </si>
  <si>
    <t>Hassan II University of Casablanca, Casablanca, Casablanca-Settat, Morocco</t>
  </si>
  <si>
    <t>Metaverse and financial inclusion opportunities and risks for the banking ecosystem</t>
  </si>
  <si>
    <t>Kouchih, A.</t>
  </si>
  <si>
    <t>and Social Sciences Ain-Chok, Economic, Casablanca, Morocco</t>
  </si>
  <si>
    <t>2-s2.0-85160579531</t>
  </si>
  <si>
    <t>Mejokh, Z.</t>
  </si>
  <si>
    <t>Russian University of Transport, Moscow, Russian Federation</t>
  </si>
  <si>
    <t>Economic evaluation of investment and innovation projects in the railway industry</t>
  </si>
  <si>
    <t>2-s2.0-85147122829</t>
  </si>
  <si>
    <t>Marx, J.</t>
  </si>
  <si>
    <t>An interactive qualitative analysis of academics’ views of a competency-based undergraduate qualification in risk management</t>
  </si>
  <si>
    <t>de Swardt, C.J.</t>
  </si>
  <si>
    <t>2-s2.0-85129738725</t>
  </si>
  <si>
    <t>Le, T.D.Q.</t>
  </si>
  <si>
    <t>Institute for Development and Research in Banking Technology, VNUHCM-University of Economics and Law, Ho Chi Minh City, Viet Nam</t>
  </si>
  <si>
    <t>A shift towards household lending during the Fintech era: the role of financial literacy and credit information sharing</t>
  </si>
  <si>
    <t>2-s2.0-85128766518</t>
  </si>
  <si>
    <t>The influence of religious belief and psychological factors on borrowing behaviour among Malaysian public sector employees</t>
  </si>
  <si>
    <t>Zainudin, R.</t>
  </si>
  <si>
    <t>Ministry of Home Affairs, Putrajaya, Malaysia</t>
  </si>
  <si>
    <t>2-s2.0-85162163344</t>
  </si>
  <si>
    <t>Jin, D.</t>
  </si>
  <si>
    <t>Zhongnan University of Economics and Law, Wuhan, Hubei, China</t>
  </si>
  <si>
    <t>Stock Price Trends Prediction Based on the Classical Models with Key Information Fusion of Ontologies</t>
  </si>
  <si>
    <t>2-s2.0-85163458184</t>
  </si>
  <si>
    <t>Tyagi, P.</t>
  </si>
  <si>
    <t>Financial literacy and perceived risk attitudes as drivers of investment intentions in the digital era: A case study of delhi-NCR</t>
  </si>
  <si>
    <t>2-s2.0-85162790231</t>
  </si>
  <si>
    <t>Trad, A.T.</t>
  </si>
  <si>
    <t>IBISTM, France</t>
  </si>
  <si>
    <t>Societal transformation projects: The Role of an Adaptable Democracy (RAD) - A humanistic approach</t>
  </si>
  <si>
    <t>2-s2.0-85137723166</t>
  </si>
  <si>
    <t>Feng, Q.</t>
  </si>
  <si>
    <t>Institute of Textiles and Clothing, The Hong Kong Polytechnic University, Hong Kong, Hong Kong, Hong Kong</t>
  </si>
  <si>
    <t>What are the factors that influence the adaptive market? An empirical study with wheelchair users in Hong Kong</t>
  </si>
  <si>
    <t>2-s2.0-85112391557</t>
  </si>
  <si>
    <t>Asset-rich and cash-poor: which older adults value reverse mortgages?</t>
  </si>
  <si>
    <t>Koh, B.S.K.</t>
  </si>
  <si>
    <t>2-s2.0-85181252562</t>
  </si>
  <si>
    <t>Bindabel, W.</t>
  </si>
  <si>
    <t>Department of Finance, Prince Sattam Bin Abdulaziz University, Al Kharj, Riyad, Saudi Arabia</t>
  </si>
  <si>
    <t>A Quantitative Analysis on The Impact of Covid-19 on the Personal Finances with Special Reference to Msmes in The Kingdom of Saudi Arabia</t>
  </si>
  <si>
    <t>Chinthapalli, U.R.</t>
  </si>
  <si>
    <t>Department of Management, Swarna Bharathi Institute of Science and Technology, Khammam, TG, India</t>
  </si>
  <si>
    <t>Savad Salim, A.S.</t>
  </si>
  <si>
    <t>2-s2.0-85168695757</t>
  </si>
  <si>
    <t>Reznik, S.D.</t>
  </si>
  <si>
    <t>Penza State University of Architecture and Construction, Penza, Penza Oblast, Russian Federation</t>
  </si>
  <si>
    <t>Setting and implementation of life goals as a tool for improving financial literacy of students; Постановка и реализация жизненных целей как инструмент повышения финансовой грамотности студенчества</t>
  </si>
  <si>
    <t>Chernikovskaya, M.V.</t>
  </si>
  <si>
    <t>2-s2.0-85164399671</t>
  </si>
  <si>
    <t>Rahadi, R.A.</t>
  </si>
  <si>
    <t>Does parental socialization affect financial literacy in Indonesia?</t>
  </si>
  <si>
    <t>Putri, G.N.</t>
  </si>
  <si>
    <t>6</t>
  </si>
  <si>
    <t>The University of Chicago Booth School of Business, Chicago, IL, United States</t>
  </si>
  <si>
    <t>Nugraha, B.A.</t>
  </si>
  <si>
    <t>2-s2.0-85160341241</t>
  </si>
  <si>
    <t>Anvari-Clark, J.</t>
  </si>
  <si>
    <t>Department of Social Work, University of North Dakota, Grand Forks, ND, United States</t>
  </si>
  <si>
    <t>Financial Behavioral Health and Investment Risk Willingness: Implications for the Racial Wealth Gap</t>
  </si>
  <si>
    <t>Rose, T.</t>
  </si>
  <si>
    <t>2-s2.0-85160234890</t>
  </si>
  <si>
    <t>Herremans, I.</t>
  </si>
  <si>
    <t>The Paradox of the Payday Borrower: A Case Study of the Role of Planned Behavior in Borrowers’ Motivations and Experiences</t>
  </si>
  <si>
    <t>Hedges, P.</t>
  </si>
  <si>
    <t>2-s2.0-85159292373</t>
  </si>
  <si>
    <t>Financial Literacy and Impulsivity: Evidence from Japan</t>
  </si>
  <si>
    <t>2-s2.0-85159265725</t>
  </si>
  <si>
    <t>Sustaining Performance of Wheat–Rice Farms in Pakistan: The Effects of Financial Literacy and Financial Inclusion</t>
  </si>
  <si>
    <t>Faculty of Accounting and Finance, Stavropol State Agrarian University, Stavropol, Stavropol Krai, Russian Federation</t>
  </si>
  <si>
    <t>Bobryshev, A.</t>
  </si>
  <si>
    <t>Higher School of Economics and Business, Plekhanov Russian University of Economics, Moscow, Russian Federation</t>
  </si>
  <si>
    <t>Chaykovskaya, L.</t>
  </si>
  <si>
    <t>Department of Audit and Corporate Reporting, Financial University under the Government of the Russian Federation, Moscow, Russian Federation</t>
  </si>
  <si>
    <t>2-s2.0-85159191260</t>
  </si>
  <si>
    <t>College of Liberal Arts and Sciences, Ames, IA, United States</t>
  </si>
  <si>
    <t>The Application of Symbolic Regression on Identifying Implied Volatility Surface</t>
  </si>
  <si>
    <t>2-s2.0-85158905606</t>
  </si>
  <si>
    <t>Bridges-Round 2: A study protocol to examine the longitudinal HIV risk prevention and care continuum outcomes among orphaned youth transitioning to young adulthood</t>
  </si>
  <si>
    <t>Sensoy-Bahar, O.S.</t>
  </si>
  <si>
    <t>Department of Psychiatry, School of Medicine, Makerere University College of Health Sciences, Kampala, Uganda</t>
  </si>
  <si>
    <t>2-s2.0-85157973184</t>
  </si>
  <si>
    <t>Wesslund, H.M.</t>
  </si>
  <si>
    <t>College of Medicine, Omaha, NE, United States</t>
  </si>
  <si>
    <t>Personal Financial Wellness Curricula for Medical Trainees: A Systematic Review</t>
  </si>
  <si>
    <t>Payne, J.S.</t>
  </si>
  <si>
    <t>Baxter, J.D.</t>
  </si>
  <si>
    <t>Department of Emergency Medicine, University of Nebraska Medical Center, Omaha, NE, United States</t>
  </si>
  <si>
    <t>Westmark, D.M.</t>
  </si>
  <si>
    <t>University of Nebraska Medical Center, Omaha, NE, United States</t>
  </si>
  <si>
    <t>Bartels, K.</t>
  </si>
  <si>
    <t>2-s2.0-85152637275</t>
  </si>
  <si>
    <t>Esposito, A.C.</t>
  </si>
  <si>
    <t>Update on the Financial Well-Being of Surgical Residents in New England</t>
  </si>
  <si>
    <t>Coppersmith, N.A.</t>
  </si>
  <si>
    <t>Department of Surgery, Berkshire Medical Center, Pittsfield, MA, United States</t>
  </si>
  <si>
    <t>White, E.M.</t>
  </si>
  <si>
    <t>Papageorge, M.V.</t>
  </si>
  <si>
    <t>Department of Surgery, University of Massachusetts Chan Medical School, Worcester, MA, United States</t>
  </si>
  <si>
    <t>DiSiena, M.</t>
  </si>
  <si>
    <t>Department of Surgery, Rhode Island Hospital, Providence, RI, United States</t>
  </si>
  <si>
    <t>Hess, D.</t>
  </si>
  <si>
    <t>Department of Surgery, Lahey Hospital &amp; Medical Center, Burlington, MA, United States</t>
  </si>
  <si>
    <t>LaFemina, J.</t>
  </si>
  <si>
    <t>Department of Surgery, St Mary's Hospital Waterbury, Waterbury, CT, United States</t>
  </si>
  <si>
    <t>Larkin, A.C.</t>
  </si>
  <si>
    <t>Department of Surgery, Dartmouth-Hitchcock Medical Center, Lebanon, NH, United States</t>
  </si>
  <si>
    <t>Miner, T.J.</t>
  </si>
  <si>
    <t>Department of Surgery, Baystate Health, Boston, MA, United States</t>
  </si>
  <si>
    <t>Nepomnayshy, D.</t>
  </si>
  <si>
    <t>Department of Surgery, University of Vermont Medical Center, Burlington, VT, United States</t>
  </si>
  <si>
    <t>Palesty, J.</t>
  </si>
  <si>
    <t>Maine Medical Center, Portland, ME, United States</t>
  </si>
  <si>
    <t>2-s2.0-85152453235</t>
  </si>
  <si>
    <t>Smith, D.L.</t>
  </si>
  <si>
    <t>San Diego State University, San Diego, CA, United States</t>
  </si>
  <si>
    <t>Hussle and Motivate: An Afrocentric Understanding of Constitutive Rhetoric Toward Economic Empowerment in Nipsey Hussle’s Victory Lap Album</t>
  </si>
  <si>
    <t>2-s2.0-85152240059</t>
  </si>
  <si>
    <t>Farmers' adoption of digital technology and agricultural entrepreneurial willingness: Evidence from China</t>
  </si>
  <si>
    <t>2-s2.0-85152124911</t>
  </si>
  <si>
    <t>Kolachev, N.</t>
  </si>
  <si>
    <t>International Laboratory of Positive Psychology of Personality and Motivation, HSE University, Moscow, Russian Federation</t>
  </si>
  <si>
    <t>General intelligence in middle school students from different Russian regions: Results of PISA-like tests</t>
  </si>
  <si>
    <t>Kovaleva, G.</t>
  </si>
  <si>
    <t>Center for Education Quality Assessment, Russian Academy of Education, Moscow, Russian Federation</t>
  </si>
  <si>
    <t>2-s2.0-85151874733</t>
  </si>
  <si>
    <t>Gutsche, G.</t>
  </si>
  <si>
    <t>Determinants of individual sustainable investment behavior - A framed field experiment</t>
  </si>
  <si>
    <t>Wetzel, H.</t>
  </si>
  <si>
    <t>2-s2.0-85150456130</t>
  </si>
  <si>
    <t>Hsiao, C.-Y.</t>
  </si>
  <si>
    <t>Department of Risk Management and Insurance, Tamkang University, Taipei, Taiwan</t>
  </si>
  <si>
    <t>Contingent factors of the coinsurance function of internal capital markets: Evidence from the US nonlife insurance industry</t>
  </si>
  <si>
    <t>Shiu, Y.-M.</t>
  </si>
  <si>
    <t>Department of Risk Management and Insurance, National Chengchi University, Taipei, Taiwan</t>
  </si>
  <si>
    <t>2-s2.0-85148770042</t>
  </si>
  <si>
    <t>The effect of the digital divide on household consumption in China</t>
  </si>
  <si>
    <t>2-s2.0-85142286092</t>
  </si>
  <si>
    <t>DeLiema, M.</t>
  </si>
  <si>
    <t>Correlates of responding to and becoming victimized by fraud: Examining risk factors by scam type</t>
  </si>
  <si>
    <t>2-s2.0-85132604201</t>
  </si>
  <si>
    <t>Christiani, T.A.</t>
  </si>
  <si>
    <t>Universitas Atma Jaya Yogyakarta, Yogyakarta, Indonesia</t>
  </si>
  <si>
    <t>Increased financial literacy and inclusion indexes versus the number of unlicensed financial institutions in Indonesia</t>
  </si>
  <si>
    <t>2-s2.0-85132396267</t>
  </si>
  <si>
    <t>Humpage, L.</t>
  </si>
  <si>
    <t>Responsibilising young benefit recipients: Income management and financial capability in New Zealand</t>
  </si>
  <si>
    <t>Bielefeld, S.</t>
  </si>
  <si>
    <t>Griffith University, Brisbane, QLD, Australia</t>
  </si>
  <si>
    <t>Marston, G.</t>
  </si>
  <si>
    <t>Staines, Z.</t>
  </si>
  <si>
    <t>Peterie, M.</t>
  </si>
  <si>
    <t>2-s2.0-85131548298</t>
  </si>
  <si>
    <t>Marambio-Tapia, A.</t>
  </si>
  <si>
    <t>Universidad Católica del Maule, Talca, ML, Chile</t>
  </si>
  <si>
    <t>The evolving moral economy of indebtedness in Chile: resignifying credit and debt in the oldest neoliberal society</t>
  </si>
  <si>
    <t>2-s2.0-85127330490</t>
  </si>
  <si>
    <t>Pereira Da Silva, P.P.</t>
  </si>
  <si>
    <t>Comissão do Mercado de Valores Mobiliários, Lisbon, Portugal</t>
  </si>
  <si>
    <t>Education and financial mistakes: The case of avoidable trading fees in stock markets</t>
  </si>
  <si>
    <t>Mendes, V.</t>
  </si>
  <si>
    <t>Centro de Estudos e Formação Avançada em Gestão e Economia, Evora, Evora, Portugal</t>
  </si>
  <si>
    <t>2-s2.0-85125995371</t>
  </si>
  <si>
    <t>Creighton University School of Pharmacy and Health Professions, Omaha, NE, United States</t>
  </si>
  <si>
    <t>Improving Health through Action on Economic Stability: Results of the Finances First Randomized Controlled Trial of Financial Education and Coaching in Single Mothers of Low-Income</t>
  </si>
  <si>
    <t>Packard, K.</t>
  </si>
  <si>
    <t>Creighton University College of Nursing, Omaha, NE, United States</t>
  </si>
  <si>
    <t>Kalkowski, J.</t>
  </si>
  <si>
    <t>Walters, R.</t>
  </si>
  <si>
    <t>Creighton University School of Medicine, Omaha, NE, United States</t>
  </si>
  <si>
    <t>2-s2.0-85164674354</t>
  </si>
  <si>
    <t>Yaremko, H.</t>
  </si>
  <si>
    <t>Department of Foreign Languages, Lviv Polytechnic National University, Lviv, Lviv, Ukraine</t>
  </si>
  <si>
    <t>TRENDS IN FINANCIAL SECURITY RESEARCH: A BIBLIOMETRIC ANALYSIS</t>
  </si>
  <si>
    <t>2-s2.0-85158858066</t>
  </si>
  <si>
    <t>Provincial Marketization and Individual Financial Literacy in China</t>
  </si>
  <si>
    <t>2-s2.0-85158131081</t>
  </si>
  <si>
    <t>Hu, C.</t>
  </si>
  <si>
    <t>University College London, London, United Kingdom</t>
  </si>
  <si>
    <t>Financial Decision Buddy: A Decision-support Tool to Bridge the Gaps in Financial Education</t>
  </si>
  <si>
    <t>2-s2.0-85145332903</t>
  </si>
  <si>
    <t>Jariwala, H.V.</t>
  </si>
  <si>
    <t>Department of Finance, Indian Institute of Management Jammu, Jammu, JK, India</t>
  </si>
  <si>
    <t>Do financial education workshops enhance parent–adolescent communication about money?</t>
  </si>
  <si>
    <t>2-s2.0-85143213296</t>
  </si>
  <si>
    <t>Personality traits and investor risk behavior: moderating role of financial literacy</t>
  </si>
  <si>
    <t>2-s2.0-85139102638</t>
  </si>
  <si>
    <t>Department of Sharia Finance Management, Universitas Islam Negeri Sunan Kalijaga, Yogyakarta, Yogyakarta, Indonesia</t>
  </si>
  <si>
    <t>Examining Islamic capital market adoption from a socio-psychological perspective and Islamic financial literacy</t>
  </si>
  <si>
    <t>Nugraha, S.S.</t>
  </si>
  <si>
    <t>Department of Management, Universitas Diponegoro, Semarang, Central Java, Indonesia</t>
  </si>
  <si>
    <t>Mutmainah, L.</t>
  </si>
  <si>
    <t>Department of Sharia Economics, Siliwangi University, Tasikmalaya, East Java, Indonesia</t>
  </si>
  <si>
    <t>Berakon, I.</t>
  </si>
  <si>
    <t>Department of Islamic Economics, Universitas Islam Negeri Sunan Kalijaga, Yogyakarta, Yogyakarta, Indonesia</t>
  </si>
  <si>
    <t>2-s2.0-85166185242</t>
  </si>
  <si>
    <t>Kandifar, R.</t>
  </si>
  <si>
    <t>FACTORS THAT INCREASE INTEREST IN USING MUTUAL FUND APPLICATION WITH USER ACCEPTANCE APPROACHES</t>
  </si>
  <si>
    <t>2-s2.0-85174183018</t>
  </si>
  <si>
    <t>Hacilar, S.</t>
  </si>
  <si>
    <t>Türkiye Bilimsel ve Teknolojik Araştirma Kurumu, Kavaklidere, Ankara, Turkey</t>
  </si>
  <si>
    <t>The relationships between financial literacy and individual pension system and a perspective for renewable energy investments</t>
  </si>
  <si>
    <t>Kapusuzoglu, A.</t>
  </si>
  <si>
    <t>Ankara Yildirim Beyazit University, Ankara, Turkey</t>
  </si>
  <si>
    <t>2-s2.0-85153325984</t>
  </si>
  <si>
    <t>Ulchenko, M.</t>
  </si>
  <si>
    <t>Kola Science Centre of the Russian Academy of Sciences, Apatity, Murmansk Oblast, Russian Federation</t>
  </si>
  <si>
    <t>Financial potential as a basis for ensuring environmental and economic security of the Arctic regions</t>
  </si>
  <si>
    <t>2-s2.0-85133621091</t>
  </si>
  <si>
    <t>Parental roles, financial literacy and budgeting behaviour: a survey during the COVID-19 pandemic</t>
  </si>
  <si>
    <t>2-s2.0-85192395260</t>
  </si>
  <si>
    <t>Inter-American Development Bank, Washington, D.C., DC, United States</t>
  </si>
  <si>
    <t>IS SCHOOL-BASED FINANCIAL EDUCATION EFFECTIVE? IMMEDIATE AND LONG-LASTING IMPACTS ON HIGH SCHOOL STUDENTS∗</t>
  </si>
  <si>
    <t>2-s2.0-85166176731</t>
  </si>
  <si>
    <t>Alyami, B.</t>
  </si>
  <si>
    <t>Department of Preventive Dentistry, Najran University, Najran, Najran, Saudi Arabia</t>
  </si>
  <si>
    <t>Sequelae of unreplaced tooth loss in orthodontic patients: A cross-sectional study in Najran, Kingdom of Saudi Arabia</t>
  </si>
  <si>
    <t>2-s2.0-85165674104</t>
  </si>
  <si>
    <t>Kumar, T.</t>
  </si>
  <si>
    <t>Department of Economics and Sociology, Punjab Agricultural University, Ludhiana, PB, India</t>
  </si>
  <si>
    <t>Financial Inclusion among Agricultural Households in Uttarakhand</t>
  </si>
  <si>
    <t>2-s2.0-85161270620</t>
  </si>
  <si>
    <t>Why Do Financially Illiterate Students Perceive Lower Education Returns? Evidence From a Survey in Rural China</t>
  </si>
  <si>
    <t>University of London, London, United Kingdom</t>
  </si>
  <si>
    <t>2-s2.0-85160104181</t>
  </si>
  <si>
    <t>Dzokoto, V.</t>
  </si>
  <si>
    <t>Department of Psychology, Virginia Commonwealth University, Richmond, VA, United States</t>
  </si>
  <si>
    <t>Exploring Gender-and Race-Based Financial Stereotypes in Black and White College Students</t>
  </si>
  <si>
    <t>2-s2.0-85160100590</t>
  </si>
  <si>
    <t>Financial Advice Use and Saving for Children’s College Education: A Propensity Score Matching Approach</t>
  </si>
  <si>
    <t>Salehi, H.</t>
  </si>
  <si>
    <t>Financial Planning Program, California Lutheran University, Thousand Oaks, CA, United States</t>
  </si>
  <si>
    <t>2-s2.0-85160054234</t>
  </si>
  <si>
    <t>Department of Family Consumer Science, Minnesota State University, Saint Paul, MN, United States</t>
  </si>
  <si>
    <t>Myopia, Financial Knowledge, and Financial Well-Being</t>
  </si>
  <si>
    <t>2-s2.0-85159685914</t>
  </si>
  <si>
    <t>Kang, S.H.K.</t>
  </si>
  <si>
    <t>Faculty of Education, Melbourne, VIC, Australia</t>
  </si>
  <si>
    <t>Using Cognitive Science and Technology to Enhance Financial Education: The Effect of Spaced Retrieval Practice</t>
  </si>
  <si>
    <t>Eglington, L.G.</t>
  </si>
  <si>
    <t>Amplify Education, Brooklyn, NY, United States</t>
  </si>
  <si>
    <t>Schuetze, B.A.</t>
  </si>
  <si>
    <t>Department of Educational Psychology, The University of Texas at Austin, Austin, TX, United States</t>
  </si>
  <si>
    <t>Department of Psychology, University of Waterloo, Waterloo, ON, Canada</t>
  </si>
  <si>
    <t>Hinterstoisser, T.M.</t>
  </si>
  <si>
    <t>Career Collaborative, Champlain College, Burlington, VT, United States</t>
  </si>
  <si>
    <t>2-s2.0-85159651767</t>
  </si>
  <si>
    <t>Financial Literacy Content Areas for Professional Athletes: Evidence From a Qualitative Study</t>
  </si>
  <si>
    <t>2-s2.0-85159082285</t>
  </si>
  <si>
    <t>Pervin, S.</t>
  </si>
  <si>
    <t>Does Microfinance Singlehandedly Empower Women? A Case Study of Bangladesh</t>
  </si>
  <si>
    <t>Ismail, M.N.</t>
  </si>
  <si>
    <t>Faculty of Business Administration, BGC Trust University Bangladesh, Chittagong, Chittagong, Bangladesh</t>
  </si>
  <si>
    <t>Noman, A.H.</t>
  </si>
  <si>
    <t>2-s2.0-85158902388</t>
  </si>
  <si>
    <t>Undermining Shoestring Budget: Financial Capability Determinants of Millennial Generation</t>
  </si>
  <si>
    <t>2-s2.0-85156180195</t>
  </si>
  <si>
    <t>Zoltan, Z.</t>
  </si>
  <si>
    <t>Faculty of Economics and Business, John von Neumann University, Kecskemet, Bacs-Kiskun, Hungary</t>
  </si>
  <si>
    <t>The Evolution of University Students’ Financial Attitudes and Their Role in the Sustainability of Personal Finances</t>
  </si>
  <si>
    <t>Kálmán, B.G.</t>
  </si>
  <si>
    <t>Communication and Tourism, Budapesti Metropolitan Egyetem, Budapest, Hungary</t>
  </si>
  <si>
    <t>2-s2.0-85153793561</t>
  </si>
  <si>
    <t>Storozuk, A.</t>
  </si>
  <si>
    <t>Université d'Ottawa, Faculté des Sciences Sociales, Ottawa, ON, Canada</t>
  </si>
  <si>
    <t>What’s Math Got to Do with It?: Establishing Nuanced Relations between Math Anxiety, Financial Anxiety, and Financial Literacy</t>
  </si>
  <si>
    <t>2-s2.0-85153787857</t>
  </si>
  <si>
    <t>Bohm, P.</t>
  </si>
  <si>
    <t>Department of Quantitative Methods and Economic Informatics, University of Žilina, Zilina, Slovakia</t>
  </si>
  <si>
    <t>Determinants of Financial Literacy: Analysis of the Impact of Family and Socioeconomic Variables on Undergraduate Students in the Slovak Republic</t>
  </si>
  <si>
    <t>2-s2.0-85153759660</t>
  </si>
  <si>
    <t>Menne, F.</t>
  </si>
  <si>
    <t>Department of Accounting, Universitas Bosowa, Makassar, South Sulawesi, Indonesia</t>
  </si>
  <si>
    <t>Sharia Economy, Islamic Financial Performance and Factors That Influence It—Evidence from Indonesia</t>
  </si>
  <si>
    <t>Mardjuni, S.</t>
  </si>
  <si>
    <t>Department of Management, Universitas Bosowa, Makassar, South Sulawesi, Indonesia</t>
  </si>
  <si>
    <t>Yusuf, M.</t>
  </si>
  <si>
    <t>Department of Sociology, Universitas Bosowa, Makassar, South Sulawesi, Indonesia</t>
  </si>
  <si>
    <t>2-s2.0-85153755554</t>
  </si>
  <si>
    <t>Kemboi Yego, N.</t>
  </si>
  <si>
    <t>African Centre of Excellence in Data Science, University of Rwanda, Butare, Rwanda</t>
  </si>
  <si>
    <t>Optimizing Pension Participation in Kenya through Predictive Modeling: A Comparative Analysis of Tree-Based Machine Learning Algorithms and Logistic Regression Classifier</t>
  </si>
  <si>
    <t>Kasozi, J.</t>
  </si>
  <si>
    <t>School of Economics, University of Rwanda, Butare, Rwanda</t>
  </si>
  <si>
    <t>Nkurunzinza, J.</t>
  </si>
  <si>
    <t>Department of Mathematics and Computer Science, Moi University, Eldoret, Kenya</t>
  </si>
  <si>
    <t>2-s2.0-85153737390</t>
  </si>
  <si>
    <t>Faculty of Law, Károli Gáspár Református Egyetem, Budapest, Budapest, Hungary</t>
  </si>
  <si>
    <t>Validating the Financial Literacy Index of Hungarian SMEs during the COVID-19 Pandemic and the Russian–Ukrainian War</t>
  </si>
  <si>
    <t>Department of Management, Budapest University of Economics and Business, Budapest, Hungary</t>
  </si>
  <si>
    <t>Széll Kálmán Public Finance Lab, Ludovika University of Public Service, Budapest, Hungary</t>
  </si>
  <si>
    <t>2-s2.0-85153709091</t>
  </si>
  <si>
    <t>Filippone, P.L.</t>
  </si>
  <si>
    <t>Demonstrating the Feasibility of an Economic Empowerment and Health Promotion Intervention among Low-Income Women Affected by HIV in New York City</t>
  </si>
  <si>
    <t>Hernandez Trejo, Y.</t>
  </si>
  <si>
    <t>2-s2.0-85153702432</t>
  </si>
  <si>
    <t>Nemeczek, F.</t>
  </si>
  <si>
    <t>Fachbereich Wirtschaftswissenschaften, Frankfurt am Main, Hessen, Germany</t>
  </si>
  <si>
    <t>Insights on Crypto Investors from a German Personal Finance Management App</t>
  </si>
  <si>
    <t>Weiss, D.</t>
  </si>
  <si>
    <t>School of Business and Economics, Freie Universität Berlin, Berlin, Berlin, Germany</t>
  </si>
  <si>
    <t>2-s2.0-85153588068</t>
  </si>
  <si>
    <t>Digital competency as a key to the financial inclusion of young people in complex scenarios: A focus groups study</t>
  </si>
  <si>
    <t>2-s2.0-85153486345</t>
  </si>
  <si>
    <t>Ruiz-Palomo, D.</t>
  </si>
  <si>
    <t>Financial knowledge of pre-university students: Effects of age and gender</t>
  </si>
  <si>
    <t>Department of Applied Economics (Mathematics), Universidad de Málaga, Malaga, Malaga, Spain</t>
  </si>
  <si>
    <t>2-s2.0-85152802523</t>
  </si>
  <si>
    <t>Gačić, J.</t>
  </si>
  <si>
    <t>Clinical Hospital Center Bezanijska Kosa, University of Belgrade, Belgrade, Serbia</t>
  </si>
  <si>
    <t>Financial Literacy of Managers in Serbian Health Care Organizations as a Path to Sustainability</t>
  </si>
  <si>
    <t>Milojević, S.</t>
  </si>
  <si>
    <t>Audit, Financial and Consulting Service Company “Moodys Standards” Ltd, Belgrade, Serbia</t>
  </si>
  <si>
    <t>Knežević, S.</t>
  </si>
  <si>
    <t>Faculty of Organizational Sciences, University of Belgrade, Belgrade, Serbia</t>
  </si>
  <si>
    <t>Adamovic, M.</t>
  </si>
  <si>
    <t>Pharmacy Institution “Zdravlje Lek”, Belgrade, Serbia</t>
  </si>
  <si>
    <t>2-s2.0-85152667780</t>
  </si>
  <si>
    <t>Yi, T.Z.</t>
  </si>
  <si>
    <t>The Adoption of Robo-Advisory among Millennials in the 21st Century: Trust, Usability and Knowledge Perception</t>
  </si>
  <si>
    <t>Mohd Rom, N.A.M.</t>
  </si>
  <si>
    <t>Hassan, N.M.</t>
  </si>
  <si>
    <t>Samsurijan, M.S.</t>
  </si>
  <si>
    <t>Ebekozien, A.</t>
  </si>
  <si>
    <t>Department of Quantity Surveying, Auchi Polytechnic, Auchi, Edo, Nigeria</t>
  </si>
  <si>
    <t>2-s2.0-85152340073</t>
  </si>
  <si>
    <t>Jilajila, S.P.</t>
  </si>
  <si>
    <t>Engineering and Science, University of KwaZulu-Natal, Durban, KwaZulu-Natal, South Africa</t>
  </si>
  <si>
    <t>An Analysis of the Prevalence and Factors Influencing Food Insecurity among University Students Participating in Alcohol Consumption in KwaZulu-Natal Province</t>
  </si>
  <si>
    <t>Ngidi, M.S.C.</t>
  </si>
  <si>
    <t>Department of Engineering, University of KwaZulu-Natal, Durban, KwaZulu-Natal, South Africa</t>
  </si>
  <si>
    <t>Hlatshwayo, S.I.</t>
  </si>
  <si>
    <t>Department of Agricultural Extension and Rural Resource Management, University of KwaZulu-Natal, Durban, KwaZulu-Natal, South Africa</t>
  </si>
  <si>
    <t>2-s2.0-85149890577</t>
  </si>
  <si>
    <t>Tran, A.</t>
  </si>
  <si>
    <t>UConn School of Business, Storrs, CT, United States</t>
  </si>
  <si>
    <t>Barking up the wrong tree: Return-chasing in 401(k) plans</t>
  </si>
  <si>
    <t>The Naveen Jindal School of Management, Richardson, TX, United States</t>
  </si>
  <si>
    <t>2-s2.0-85149739448</t>
  </si>
  <si>
    <t>Asmare, F.</t>
  </si>
  <si>
    <t>Faculty of Economics and Business Administration, Vilniaus Universitetas, Vilnius, Vilnius, Lithuania</t>
  </si>
  <si>
    <t>Energy-related financial literacy and retrofits of Soviet-era apartment buildings: The case of Lithuania</t>
  </si>
  <si>
    <t>2-s2.0-85149714543</t>
  </si>
  <si>
    <t>University of Piraeus, Piraeus, Attica, Greece</t>
  </si>
  <si>
    <t>The financial capability of 15-year-olds in Greece</t>
  </si>
  <si>
    <t>Philippas, N.D.</t>
  </si>
  <si>
    <t>Panos, G.A.</t>
  </si>
  <si>
    <t>Hellenic Financial Literacy Institute, Athens, Greece</t>
  </si>
  <si>
    <t>2-s2.0-85149425145</t>
  </si>
  <si>
    <t>Feng, C.</t>
  </si>
  <si>
    <t>Historical social capital and contemporary private investment choices</t>
  </si>
  <si>
    <t>Bai, C.</t>
  </si>
  <si>
    <t>Kang, Y.</t>
  </si>
  <si>
    <t>2-s2.0-85147315960</t>
  </si>
  <si>
    <t>Faculty of Science, Yibin University, Yibin, Sichuan, China</t>
  </si>
  <si>
    <t>Does financial education help to improve the return on stock investment? Evidence from China</t>
  </si>
  <si>
    <t>2-s2.0-85146478055</t>
  </si>
  <si>
    <t>Gianakos, A.L.</t>
  </si>
  <si>
    <t>The Case for Needed Financial Literacy Curriculum During Resident Education</t>
  </si>
  <si>
    <t>The University of Texas MD Anderson Cancer Center, Houston, TX, United States</t>
  </si>
  <si>
    <t>Saeed, A.A.</t>
  </si>
  <si>
    <t>2-s2.0-85139954857</t>
  </si>
  <si>
    <t>Financial Socialization Agents and Spending Behavior of Emerging Adults: Do Parents, Peers, Employment, and Media Matter?</t>
  </si>
  <si>
    <t>Hill, E.J.</t>
  </si>
  <si>
    <t>Department of Family and Consumer Sciences, New Mexico State University, Las Cruces, NM, United States</t>
  </si>
  <si>
    <t>Jorgensen, B.L.</t>
  </si>
  <si>
    <t>Department of Human Development and Family Science, East Carolina University, Greenville, NC, United States</t>
  </si>
  <si>
    <t>2-s2.0-85132915565</t>
  </si>
  <si>
    <t>Valdes, K.</t>
  </si>
  <si>
    <t>Touro University - Nevada, Henderson, NV, United States</t>
  </si>
  <si>
    <t>Financial Acumen Improves After Financial Literacy Training in Individuals With Substance Use Disorder</t>
  </si>
  <si>
    <t>Lunsford, D.</t>
  </si>
  <si>
    <t>Gannon University, Ruskin, FL, United States</t>
  </si>
  <si>
    <t>2-s2.0-85129377167</t>
  </si>
  <si>
    <t>Universidad de Málaga, Malaga, Malaga, Spain</t>
  </si>
  <si>
    <t>Financial literacy in SMEs: a bibliometric analysis and a systematic literature review of an emerging research field</t>
  </si>
  <si>
    <t>2-s2.0-85115193680</t>
  </si>
  <si>
    <t>School of Business and Economics, Moi University, Eldoret, Kenya</t>
  </si>
  <si>
    <t>Does self-control moderate financial literacy and savings behavior relationship? A case of micro and small enterprise owners</t>
  </si>
  <si>
    <t>2-s2.0-85113356977</t>
  </si>
  <si>
    <t>Banking or Under-banking: Spatial Role of Financial Inclusion and Exclusion</t>
  </si>
  <si>
    <t>2-s2.0-85139607840</t>
  </si>
  <si>
    <t>Department of Finance and Accounting, Universidade de Santiago de Compostela, Santiago de Compostela, A Coruna, Spain</t>
  </si>
  <si>
    <t>Financial capability and households’ financial vulnerability: evidence for the Spanish case</t>
  </si>
  <si>
    <t>Castro-González, S.</t>
  </si>
  <si>
    <t>2-s2.0-85139235073</t>
  </si>
  <si>
    <t>Gonzalez, L.</t>
  </si>
  <si>
    <t>Department of Finance, California State University, Long Beach, Long Beach, CA, United States</t>
  </si>
  <si>
    <t>Doing well while doing good? Gender effects in pro-social peer-to-peer lending</t>
  </si>
  <si>
    <t>2-s2.0-85163047661</t>
  </si>
  <si>
    <t>Financial exclusion and the importance of financial literacy</t>
  </si>
  <si>
    <t>2-s2.0-85144469695</t>
  </si>
  <si>
    <t>Digital financial services usage and subjective financial well-being: evidence from low-income households in Malaysia</t>
  </si>
  <si>
    <t>2-s2.0-85136495394</t>
  </si>
  <si>
    <t>Dey, S.</t>
  </si>
  <si>
    <t>Centre for Rural Development and Innovative Sustainable Technology, Indian Institute of Technology Kharagpur, Kharagpur, WB, India</t>
  </si>
  <si>
    <t>Determinants of institutional agricultural credit access and its linkage with farmer satisfaction in India: a moderated-mediation analysis</t>
  </si>
  <si>
    <t>Singh, P.K.</t>
  </si>
  <si>
    <t>Centre for Technology Alternatives for Rural Areas, Indian Institute of Technology Bombay, Mumbai, MH, India</t>
  </si>
  <si>
    <t>2-s2.0-85159013483</t>
  </si>
  <si>
    <t>Kübilay, B.</t>
  </si>
  <si>
    <t>Zonguldak Bulent Ecevit University, Zonguldak, Zonguldak, Turkey</t>
  </si>
  <si>
    <t>A multi-dimensional view of financial distress</t>
  </si>
  <si>
    <t>2-s2.0-85134730825</t>
  </si>
  <si>
    <t>Toms, O.M.</t>
  </si>
  <si>
    <t>University of Wisconsin-Stevens Point, Stevens Point, WI, United States</t>
  </si>
  <si>
    <t>A tenacious population: supporting former foster youth in higher ed</t>
  </si>
  <si>
    <t>Collins, J.C.</t>
  </si>
  <si>
    <t>Department of Special Education, University of Wisconsin-Whitewater, Whitewater, WI, United States</t>
  </si>
  <si>
    <t>Campbell-Whatley, G.D.</t>
  </si>
  <si>
    <t>Department of Special Education and Child Development, The University of North Carolina at Charlotte, Charlotte, NC, United States</t>
  </si>
  <si>
    <t>2-s2.0-85193259851</t>
  </si>
  <si>
    <t>Lopez–Agudo, L.A.</t>
  </si>
  <si>
    <t>Facultad de Ciencias Económicas y Empresariales, Universidad de Málaga, Malaga, Malaga, Spain</t>
  </si>
  <si>
    <t>Financial Education in Secondary Education: A Cross-Country Analysis</t>
  </si>
  <si>
    <t>2-s2.0-85191815554</t>
  </si>
  <si>
    <t>Hasler, A.</t>
  </si>
  <si>
    <t>GW School of Business, Washington, D.C., United States</t>
  </si>
  <si>
    <t>How the pandemic altered Americans' debt burden and retirement readiness</t>
  </si>
  <si>
    <t>2-s2.0-85191786337</t>
  </si>
  <si>
    <t>Undergraduate financial knowledge, attitudes, and behaviors: The impact of financial life skills course on college students</t>
  </si>
  <si>
    <t>2-s2.0-85171275767</t>
  </si>
  <si>
    <t>Hoxha, A.</t>
  </si>
  <si>
    <t>Faculty of Economy and Agribusiness, Agricultural University of Tirana, Tirana, Tirana, Albania</t>
  </si>
  <si>
    <t>Financial literacy for farmers - The case of vineyard farmers in Kosovo; Finanzielle Bildung für Landwirte - der Fall der Weinbauern im Kosovo</t>
  </si>
  <si>
    <t>Peci, J.</t>
  </si>
  <si>
    <t>Universiteti i Prizrenit, Prizren, Serbia</t>
  </si>
  <si>
    <t>2-s2.0-85166752752</t>
  </si>
  <si>
    <t>School of Economics and Management, Fujian Polytechnic Normal University, Fuqing, Fujian, China</t>
  </si>
  <si>
    <t>Evaluation of the Mechanism and Effectiveness of Digital Inclusive Finance to Drive Rural Industry Prosperity</t>
  </si>
  <si>
    <t>Ning, M.</t>
  </si>
  <si>
    <t>School of Economics and Management, Fujian Agriculture and Forestry University, Fuzhou, Fujian, China</t>
  </si>
  <si>
    <t>2-s2.0-85166400071</t>
  </si>
  <si>
    <t>Anantanasuwong, K.</t>
  </si>
  <si>
    <t>Improving Retirement Savings by Alleviating Behavioral Biases with Financial Literacy</t>
  </si>
  <si>
    <t>2-s2.0-85162899227</t>
  </si>
  <si>
    <t>Department of Management Sciences, University of South Asia, Lahore, Punjab, Pakistan</t>
  </si>
  <si>
    <t>To Invest or Not to Invest? Determinants of Low Stock Market Participation: Qualitative Perspective from Pakistan Stock Exchange</t>
  </si>
  <si>
    <t>Sindhu, M.I.</t>
  </si>
  <si>
    <t>Department of Graduate Studies, Air University School of Management, Islamabad, Pakistan</t>
  </si>
  <si>
    <t>Wong, W.-K.</t>
  </si>
  <si>
    <t>Fintech &amp; Blockchain Research Center, Asia University, Taichung, Taiwan</t>
  </si>
  <si>
    <t>2-s2.0-85162073352</t>
  </si>
  <si>
    <t>Altunina, V.V.</t>
  </si>
  <si>
    <t>Higher School of Medicine, Immanuel Kant Baltic Federal University, Kaliningrad, Kaliningrad Oblast, Russian Federation</t>
  </si>
  <si>
    <t>Studying financial literacy of university students of non-economic specialties; Изучение финансовой грамотности студентов неэкономических специальностей вуза</t>
  </si>
  <si>
    <t>Kashparov, D.V.</t>
  </si>
  <si>
    <t>Education and Science Cluster “Institute of Management and Territorial Development”, Immanuel Kant Baltic Federal University, Kaliningrad, Kaliningrad Oblast, Russian Federation</t>
  </si>
  <si>
    <t>2-s2.0-85153896723</t>
  </si>
  <si>
    <t>de Oliveira Orth, C.</t>
  </si>
  <si>
    <t>Department of Accounting and Actuarial Sciences, Universidade Federal do Rio Grande do Sul, Porto Alegre, RS, Brazil</t>
  </si>
  <si>
    <t>Family Office as a Financial Education Mechanism in Brazil</t>
  </si>
  <si>
    <t>Macagnan, C.B.</t>
  </si>
  <si>
    <t>2-s2.0-85153870205</t>
  </si>
  <si>
    <t>Tripathi, S.</t>
  </si>
  <si>
    <t>School of Management, Doon University, Dehradun, UK, India</t>
  </si>
  <si>
    <t>Does Financial Literacy Affect Stock Market Participation? Evidence from India</t>
  </si>
  <si>
    <t>2-s2.0-85153865673</t>
  </si>
  <si>
    <t>Financial Literacy and Its Impact on Financial Inclusion: Moderating Role of Gender</t>
  </si>
  <si>
    <t>Bhatt, K.</t>
  </si>
  <si>
    <t>Chimanbhai Patel Institute of Management and Research, Ahmedabad, Ahmedabad, India</t>
  </si>
  <si>
    <t>Raval, A.</t>
  </si>
  <si>
    <t>Institute of Management, Nirma University, Ahmedabad, GJ, India</t>
  </si>
  <si>
    <t>2-s2.0-85153514515</t>
  </si>
  <si>
    <t>Chung, K.-C.</t>
  </si>
  <si>
    <t>Department of Shipping and Transportation Management, National Penghu University of Science and Technology, Makung, Penghu, Taiwan</t>
  </si>
  <si>
    <t>Drivers of Financial Robot Continuance Usage Intentions: An Application of Self-efficacy Theory</t>
  </si>
  <si>
    <t>Lin, C.-H.</t>
  </si>
  <si>
    <t>Department of Information Management, Cheng Shiu University, Kaohsiung, Taiwan</t>
  </si>
  <si>
    <t>2-s2.0-85152641150</t>
  </si>
  <si>
    <t>Resilience and wellbeing in the midst of the COVID-19 pandemic: The role of financial literacy</t>
  </si>
  <si>
    <t>Yagnik, N.</t>
  </si>
  <si>
    <t>Cornerstone Research, Inc., San Francisco, CA, United States</t>
  </si>
  <si>
    <t>Yakoboski, P.</t>
  </si>
  <si>
    <t>TIAA Institute, United States</t>
  </si>
  <si>
    <t>2-s2.0-85152144484</t>
  </si>
  <si>
    <t>Trombetta, M.</t>
  </si>
  <si>
    <t>IE Business School, Madrid, Madrid, Spain</t>
  </si>
  <si>
    <t>Accounting and finance literacy and entrepreneurship: An exploratory study</t>
  </si>
  <si>
    <t>2-s2.0-85151951111</t>
  </si>
  <si>
    <t>Xu, H.</t>
  </si>
  <si>
    <t>The Relationship between Financial Literacy and Income Structure of Rural Farm Households: Evidence from Jiangsu, China</t>
  </si>
  <si>
    <t>2-s2.0-85151830188</t>
  </si>
  <si>
    <t>Abdullah, J.</t>
  </si>
  <si>
    <t>Faculty of Economy, Gorontalo, Indonesia</t>
  </si>
  <si>
    <t>Share and Growth Analysis in Measuring Regional Financial Capability Level</t>
  </si>
  <si>
    <t>2-s2.0-85151134235</t>
  </si>
  <si>
    <t>Assessing Financial Literacy and Farmland Abandonment Relationship in Ghana</t>
  </si>
  <si>
    <t>2-s2.0-85151112272</t>
  </si>
  <si>
    <t>Understanding the Relationship between Financial Literacy and Chinese Rural Households’ Entrepreneurship from the Perspective of Credit Constraints and Risk Preference</t>
  </si>
  <si>
    <t>Xu, D.</t>
  </si>
  <si>
    <t>2-s2.0-85150992488</t>
  </si>
  <si>
    <t>Chair of Business and Economics Education, Universität Leipzig, Leipzig, Sachsen, Germany</t>
  </si>
  <si>
    <t>Challenges in Understanding Western Economic and Financial Concepts from the Perspective of Young Adults with a Post-Soviet Migration Background in Germany—Findings from a Qualitative Interview Study</t>
  </si>
  <si>
    <t>2-s2.0-85150961582</t>
  </si>
  <si>
    <t>School of Social Work, University of Missouri-St. Louis, St. Louis, MO, United States</t>
  </si>
  <si>
    <t>Financial Well-Being and Financial Capability among Low-Income Entrepreneurs</t>
  </si>
  <si>
    <t>2-s2.0-85149744850</t>
  </si>
  <si>
    <t>Fertilizer use gaps of women-headed households under diverse rice-based cropping patterns: Survey-based evidence from the Eastern Gangetic Plain, South Asia</t>
  </si>
  <si>
    <t>Agricultural Economics Division, Bangladesh Sugarcrop Research Institute, Pabna, Bangladesh</t>
  </si>
  <si>
    <t>Bell, R.W.</t>
  </si>
  <si>
    <t>Food Futures Institute, Murdoch University, Perth, WA, Australia</t>
  </si>
  <si>
    <t>Boyd, D.</t>
  </si>
  <si>
    <t>School of Business, Murdoch University, Perth, WA, Australia</t>
  </si>
  <si>
    <t>Hutchison, J.</t>
  </si>
  <si>
    <t>Agricultural Statistics and Information &amp; Communication Technology Division, Bangladesh Agricultural Research Institute, Gazipur, Bangladesh</t>
  </si>
  <si>
    <t>2-s2.0-85149706668</t>
  </si>
  <si>
    <t>Strengths and Weaknesses of Everyday Financial Knowledge and Judgment Skills of Adults with ADHD</t>
  </si>
  <si>
    <t>Novicare, Utrecht, Netherlands</t>
  </si>
  <si>
    <t>Mette, C.</t>
  </si>
  <si>
    <t>Department of Social Work, Protestant University of Applied Sciences, Bochum, Germany</t>
  </si>
  <si>
    <t>Tucha, L.</t>
  </si>
  <si>
    <t>LVR-Klinikum Essen Kliniken und Institut der Universität Duisburg-Essen, Essen, Nordrhein-Westfalen, Germany</t>
  </si>
  <si>
    <t>Department of Psychiatry and Psychotherapy, Medizinischen Fakultät, Essen, Nordrhein-Westfalen, Germany</t>
  </si>
  <si>
    <t>2-s2.0-85149663615</t>
  </si>
  <si>
    <t>Financial Well-Being in the United States: The Roles of Financial Literacy and Financial Stress</t>
  </si>
  <si>
    <t>2-s2.0-85149632360</t>
  </si>
  <si>
    <t>Lyu, Y.</t>
  </si>
  <si>
    <t>Can Fintech Alleviate the Financing Constraints of Enterprises?—Evidence from the Chinese Securities Market</t>
  </si>
  <si>
    <t>Ji, Z.</t>
  </si>
  <si>
    <t>National School of Development and Policy, Southeast University, Nanjing, Jiangsu, China</t>
  </si>
  <si>
    <t>Chinese Academy of Social Sciences, Beijing, China</t>
  </si>
  <si>
    <t>Zhan, Z.</t>
  </si>
  <si>
    <t>2-s2.0-85149053398</t>
  </si>
  <si>
    <t>Han, R.</t>
  </si>
  <si>
    <t>University of Toronto Faculty of Medicine, Toronto, ON, Canada</t>
  </si>
  <si>
    <t>Resident Depression and Burnout During the COVID-19 Pandemic A Survey of Canadian Laboratory Medicine Trainees</t>
  </si>
  <si>
    <t>Hahn, E.</t>
  </si>
  <si>
    <t>Laboratory Medicine Program, University Health Network, Toronto, ON, Canada</t>
  </si>
  <si>
    <t>Done, S.J.</t>
  </si>
  <si>
    <t>Department of Pathology and Laboratory Medicine, Sinai Health, Toronto, ON, Canada</t>
  </si>
  <si>
    <t>Pun, C.</t>
  </si>
  <si>
    <t>Precision Diagnostics and Therapeutics Program, Sunnybrook Health Sciences Centre, Toronto, ON, Canada</t>
  </si>
  <si>
    <t>2-s2.0-85147881473</t>
  </si>
  <si>
    <t>Faculty of Economics and Business, University of Muhammadyah Sumatera Utara, Medan, Indonesia</t>
  </si>
  <si>
    <t>Sharia Financial Knowledge And Financial Behavior As A Basis For Measuring Financial Literacy</t>
  </si>
  <si>
    <t>2-s2.0-85147873140</t>
  </si>
  <si>
    <t>Performance Improvement in Small and Medium Enterprises; Financial Literacy and Business Experience: A case of Palembang City</t>
  </si>
  <si>
    <t>Faculty of Islamic Economics and Business, The State Islamic Institute of Raden Intan Lampung, Bandar Lampung, Indonesia</t>
  </si>
  <si>
    <t>2-s2.0-85147104789</t>
  </si>
  <si>
    <t>Messacar, D.</t>
  </si>
  <si>
    <t>Department of Economics, Memorial University of Newfoundland, St John's, NL, Canada</t>
  </si>
  <si>
    <t>Loss-averse tax manipulation and tax-preferred savings</t>
  </si>
  <si>
    <t>2-s2.0-85146688765</t>
  </si>
  <si>
    <t>Financial literacy, financial development, and leverage of small firms</t>
  </si>
  <si>
    <t>Bennasr, H.</t>
  </si>
  <si>
    <t>Goaïed, M.</t>
  </si>
  <si>
    <t>2-s2.0-85146065290</t>
  </si>
  <si>
    <t>Purcel, A.-A.</t>
  </si>
  <si>
    <t>Department of Statistics, Universitatea Babeș-Bolyai, Cluj Napoca, Cluj, Romania</t>
  </si>
  <si>
    <t>Voluntary health insurance and out-of-pocket payments in European OECD countries</t>
  </si>
  <si>
    <t>Dragoş, C.M.</t>
  </si>
  <si>
    <t>Interdisciplinary Centre for Data Science, Universitatea Babeș-Bolyai, Cluj Napoca, Cluj, Romania</t>
  </si>
  <si>
    <t>Mare, C.</t>
  </si>
  <si>
    <t>2-s2.0-85144518492</t>
  </si>
  <si>
    <t>What a difference three years of economics education make: Evidence from lower stream schools in Germany</t>
  </si>
  <si>
    <t>Eberhard Karls Universität Tübingen, Tubingen, Baden-Wurttemberg, Germany</t>
  </si>
  <si>
    <t>2-s2.0-85144080232</t>
  </si>
  <si>
    <t>Examining the relationship between financial literacy and demographic factors and the overconfidence of Saudi investors</t>
  </si>
  <si>
    <t>2-s2.0-85143818381</t>
  </si>
  <si>
    <t>School of Psychology, The University of Western Australia, Perth, WA, Australia</t>
  </si>
  <si>
    <t>Financial literacy mediates the effect between verbal intelligence and financial anxiety</t>
  </si>
  <si>
    <t>Baasch Andersen, C.B.</t>
  </si>
  <si>
    <t>Law School, The University of Western Australia, Perth, WA, Australia</t>
  </si>
  <si>
    <t>2-s2.0-85143768108</t>
  </si>
  <si>
    <t>Gender, Financial Literacy and Pension Savings*</t>
  </si>
  <si>
    <t>2-s2.0-85143696801</t>
  </si>
  <si>
    <t>Financial literacy as a determinant of market participation: New evidence from China using IV-GMM</t>
  </si>
  <si>
    <t>College of Business, The University of Texas at San Antonio, San Antonio, TX, United States</t>
  </si>
  <si>
    <t>2-s2.0-85143656330</t>
  </si>
  <si>
    <t>Ye, X.</t>
  </si>
  <si>
    <t>Zhejiang Industry and Trade Vocational College, Zhejiang, China</t>
  </si>
  <si>
    <t>Financial literacy and household energy efficiency: An analysis of credit market and supply chain</t>
  </si>
  <si>
    <t>Yue, P.</t>
  </si>
  <si>
    <t>Beijing Technology and Business University, Beijing, Beijing, China</t>
  </si>
  <si>
    <t>2-s2.0-85142536271</t>
  </si>
  <si>
    <t>Financial Capability in Africa: Innovation Through Evidence, Practice, and Policy</t>
  </si>
  <si>
    <t>School of Social Sciences, Uganda Christian University, Mukono, Uganda</t>
  </si>
  <si>
    <t>2-s2.0-85142499077</t>
  </si>
  <si>
    <t>Effect of Financial Literacy on Poverty Reduction Across Kenya, Tanzania, and Uganda</t>
  </si>
  <si>
    <t>Achulo, S.</t>
  </si>
  <si>
    <t>2-s2.0-85142480665</t>
  </si>
  <si>
    <t>Mort, K.S.-T.</t>
  </si>
  <si>
    <t>Department of Social Work, University of Ghana, Accra, Ghana</t>
  </si>
  <si>
    <t>Financial Capability and Asset Building Training in Ghana Through Project-Based Learning</t>
  </si>
  <si>
    <t>Sulemana, A.</t>
  </si>
  <si>
    <t>School of Social Work, Memorial University of Newfoundland, St John's, NL, Canada</t>
  </si>
  <si>
    <t>Kodom, R.B.</t>
  </si>
  <si>
    <t>2-s2.0-85141776477</t>
  </si>
  <si>
    <t>Naami, A.</t>
  </si>
  <si>
    <t>Financial Capability and Asset Building (FCAB) for Persons with Disabilities in Ghana: the Role of Social Workers</t>
  </si>
  <si>
    <t>2-s2.0-85141487331</t>
  </si>
  <si>
    <t>Dela Cruz, E.N.M.</t>
  </si>
  <si>
    <t>Department of Psychology, Ateneo de Manila University, Quezon City, Philippines</t>
  </si>
  <si>
    <t>“Hello, can you hear me?”: Narratives of online mental health counselling among Filipino adults during the pandemic</t>
  </si>
  <si>
    <t>Marcelo, R.C.A.</t>
  </si>
  <si>
    <t>Ateneo Graduate School of Business, Ateneo de Manila University, Quezon City, Philippines</t>
  </si>
  <si>
    <t>2-s2.0-85141183823</t>
  </si>
  <si>
    <t>Tadesse, A.</t>
  </si>
  <si>
    <t>Women’s Participation in a Savings Group and Depression: a Community-Based Financial Capability Intervention in Mozambique</t>
  </si>
  <si>
    <t>2-s2.0-85139422560</t>
  </si>
  <si>
    <t>Dako-Gyeke, M.</t>
  </si>
  <si>
    <t>Department of Social Work/Centre for Ageing Studies, College of Humanities, University of Ghana, Accra, Ghana</t>
  </si>
  <si>
    <t>Delivering Financial Capability and Asset Building Curriculum: Strengthening the Competencies of Social Work Faculty</t>
  </si>
  <si>
    <t>Abekah-Carter, K.</t>
  </si>
  <si>
    <t>Department of Social Work, College of Humanities, University of Ghana, Accra, Ghana</t>
  </si>
  <si>
    <t>2-s2.0-85137972873</t>
  </si>
  <si>
    <t>Owuor, E.</t>
  </si>
  <si>
    <t>Department of Social Work, Nairobi West Hospital, Nairobi, Kenya</t>
  </si>
  <si>
    <t>Financial Capability and Asset Building Curriculum for Social Work Students in the Kenyan Technical and Vocational Training Education System</t>
  </si>
  <si>
    <t>Shockley-McCarthy, K.</t>
  </si>
  <si>
    <t>The Ohio State University, Columbus, OH, United States</t>
  </si>
  <si>
    <t>2-s2.0-85137429501</t>
  </si>
  <si>
    <t>Oliveira, I.</t>
  </si>
  <si>
    <t>Economics and Business Sciences, Universidade Lusíada de Vila Nova de Famalicão, Vila Nova de Famalicao, Braga, Portugal</t>
  </si>
  <si>
    <t>The financial literacy of individuals declared insolvent in the courts in Portugal in 2020</t>
  </si>
  <si>
    <t>Figueiredo, J.</t>
  </si>
  <si>
    <t>Business Sciences, Universidade Fernando Pessoa, Porto, Porto, Portugal</t>
  </si>
  <si>
    <t>Cardoso, A.</t>
  </si>
  <si>
    <t>Coimbra Health School, Coimbra, Coimbra, Portugal</t>
  </si>
  <si>
    <t>2-s2.0-85135201832</t>
  </si>
  <si>
    <t>Bhutta, N.</t>
  </si>
  <si>
    <t>The smart money is in cash? Financial literacy and liquid savings among U.S. families</t>
  </si>
  <si>
    <t>Blair, J.</t>
  </si>
  <si>
    <t>Cornell University, Ithaca, NY, United States</t>
  </si>
  <si>
    <t>2-s2.0-85125109588</t>
  </si>
  <si>
    <t>Department of Economics, University of Nebraska Omaha, Omaha, NE, United States</t>
  </si>
  <si>
    <t>Gender Differences in Financial Decision-Making and Behaviors in Single and Joint Households</t>
  </si>
  <si>
    <t>Department of Economics, University of Nebraska–Lincoln, Lincoln, NE, United States</t>
  </si>
  <si>
    <t>2-s2.0-85123241976</t>
  </si>
  <si>
    <t>Cotugno, M.</t>
  </si>
  <si>
    <t>Department of Economic and Social Sciences, Università Cattolica del Sacro Cuore, Campus di Piacenza e Cremona, Piacenza, Emilia-Romagna, Italy</t>
  </si>
  <si>
    <t>Management customer complaints and performance: banks, be careful!</t>
  </si>
  <si>
    <t>Stefanelli, V.</t>
  </si>
  <si>
    <t>Department of Economics, Università del Salento, Lecce, LE, Italy</t>
  </si>
  <si>
    <t>2-s2.0-85122058500</t>
  </si>
  <si>
    <t>Galvin, D.</t>
  </si>
  <si>
    <t>University of Nebraska Omaha, Omaha, NE, United States</t>
  </si>
  <si>
    <t>A Researcher–Practitioner Collaboration to Enable Replication of an Evidence-Based Financial Education and Coaching Program That Improves Health in Low-Income Single Mothers</t>
  </si>
  <si>
    <t>Creighton University, Omaha, NE, United States</t>
  </si>
  <si>
    <t>2-s2.0-85120780998</t>
  </si>
  <si>
    <t>Laurin, M.</t>
  </si>
  <si>
    <t>HEC Montréal, Montreal, QC, Canada</t>
  </si>
  <si>
    <t>Financial literacy and the timing of tax-preferred savings account withdrawals</t>
  </si>
  <si>
    <t>Statistics Canada, Ottawa, ON, Canada</t>
  </si>
  <si>
    <t>Michaud, P.-C.</t>
  </si>
  <si>
    <t>Memorial University of Newfoundland, St John's, NL, Canada</t>
  </si>
  <si>
    <t>2-s2.0-85120550119</t>
  </si>
  <si>
    <t>Attributes of Households that Engage in Higher Levels of Family Financial Planning</t>
  </si>
  <si>
    <t>Burke-Smalley, L.</t>
  </si>
  <si>
    <t>2-s2.0-105011200631</t>
  </si>
  <si>
    <t>Firmansyah, E.A.</t>
  </si>
  <si>
    <t>Factors Affecting Fintech Adoption: A Systematic Literature Review</t>
  </si>
  <si>
    <t>2-s2.0-85179640234</t>
  </si>
  <si>
    <t>Kanak, M.</t>
  </si>
  <si>
    <t>Faculty of Medicine, Uniwersytet Medyczny w Lodzi, Lodz, LD, Poland</t>
  </si>
  <si>
    <t>Trapeziometacarpal Osteoarthritis. Conservative and Surgical Treatment. A Diagnostic-Therapeutic Algorithm; Choroba zwyrodnieniowa stawu nadgarstkowo-śródręcznego kciuka (CMC-1). Leczenie zachowawcze i operacyjne. Algorytm diagnostyczno-terapeutyczny</t>
  </si>
  <si>
    <t>Rokicki, R.</t>
  </si>
  <si>
    <t>Department of Hand Surgery, Uniwersytet Medyczny w Lodzi, Lodz, LD, Poland</t>
  </si>
  <si>
    <t>2-s2.0-85153115718</t>
  </si>
  <si>
    <t>FINANCIAL TECHNOLOGY AND EMOTIONAL INTELLIGENCE ON FINANCIAL MANAGEMENT BEHAVIOR OF FEMALE MSME OWNERS</t>
  </si>
  <si>
    <t>2-s2.0-85150394297</t>
  </si>
  <si>
    <t>Martínez-Prats, G.M.</t>
  </si>
  <si>
    <t>Universidad Juárez Autónoma de Tabasco, Villahermosa, TAB, Mexico</t>
  </si>
  <si>
    <t>TECHNOLOGY AND FINANCIAL EDUCATION: IMPACT OF SOCIETY; TECNOLOGÍA Y SU IMPACTO SOCIAL EN LA EDUCACIÓN FINANCIERA</t>
  </si>
  <si>
    <t>2-s2.0-85129144590</t>
  </si>
  <si>
    <t>Thomas, S.S.</t>
  </si>
  <si>
    <t>Young adults’ default intention: influence of behavioral factors in determining housing and real estate loan repayment in India</t>
  </si>
  <si>
    <t>George, J.P.</t>
  </si>
  <si>
    <t>2-s2.0-85141987267</t>
  </si>
  <si>
    <t>Arora, J.</t>
  </si>
  <si>
    <t>Great Lakes Institute of Management, Gurgaon, Gurugram, HR, India</t>
  </si>
  <si>
    <t>Role of financial literacy in investment choices of financial consumers: an insight from India</t>
  </si>
  <si>
    <t>Chakraborty, M.</t>
  </si>
  <si>
    <t>Indian Institute of Management Lucknow, Lucknow, UP, India</t>
  </si>
  <si>
    <t>2-s2.0-85151700071</t>
  </si>
  <si>
    <t>Does financial attitude impact trading activity of retail investors during the COVID-19 pandemic in the Sultanate of Oman?</t>
  </si>
  <si>
    <t>2-s2.0-85139082362</t>
  </si>
  <si>
    <t>Alves, C.F.</t>
  </si>
  <si>
    <t>Faculty of Economics, Universidade do Porto, Porto, Porto, Portugal</t>
  </si>
  <si>
    <t>A note on financial literacy among literate people and their participation in different securities market segments</t>
  </si>
  <si>
    <t>2-s2.0-85149837772</t>
  </si>
  <si>
    <t>Solikhatun, I.</t>
  </si>
  <si>
    <t>Department of Economics, Universitas Negeri Yogyakarta, Yogyakarta, Yogyakarta, Indonesia</t>
  </si>
  <si>
    <t>Sharia financial education using augmented reality technology to increase student motivation in distance learning</t>
  </si>
  <si>
    <t>2-s2.0-85129851758</t>
  </si>
  <si>
    <t>Cristofaro, M.</t>
  </si>
  <si>
    <t>Behavior or culture? Investigating the use of cryptocurrencies for electronic commerce across the USA and China</t>
  </si>
  <si>
    <t>Giardino, P.L.</t>
  </si>
  <si>
    <t>Department of Economics and Management, Università di Trento, Trento, TN, Italy</t>
  </si>
  <si>
    <t>Sanjay, S.</t>
  </si>
  <si>
    <t>School of Industrial Management, Viet Nam National University Ho Chi Minh City, Ho Chi Minh City, Viet Nam</t>
  </si>
  <si>
    <t>2-s2.0-85165157077</t>
  </si>
  <si>
    <t>Barth, J.R.</t>
  </si>
  <si>
    <t>Department of Finance, Auburn University, Auburn, AL, United States</t>
  </si>
  <si>
    <t>Financial literacy and the use of financial services by US households</t>
  </si>
  <si>
    <t>Hartarska, V.</t>
  </si>
  <si>
    <t>Department of Agricultural Economics and Rural Sociology, Auburn University, Auburn, AL, United States</t>
  </si>
  <si>
    <t>Hilliard, J.</t>
  </si>
  <si>
    <t>2-s2.0-85165155082</t>
  </si>
  <si>
    <t>Handbook of microfinance, financial inclusion and development</t>
  </si>
  <si>
    <t>Cull, R.</t>
  </si>
  <si>
    <t>2-s2.0-85165151938</t>
  </si>
  <si>
    <t>Zia, B.</t>
  </si>
  <si>
    <t>When is financial education successful? Taking stock of the new wave of field evidence</t>
  </si>
  <si>
    <t>2-s2.0-85165136800</t>
  </si>
  <si>
    <t>Aguayo, A.J.M.</t>
  </si>
  <si>
    <t>Department of Economics, Universidad de Chile, Santiago, RM, Chile</t>
  </si>
  <si>
    <t>Financial inclusion, microfinance, and financial education in Latin America</t>
  </si>
  <si>
    <t>Aros, P.A.V.</t>
  </si>
  <si>
    <t>Universidad de los Andes, Chile, Santiago, RM, Chile</t>
  </si>
  <si>
    <t>2-s2.0-85148701826</t>
  </si>
  <si>
    <t>Sun, F.</t>
  </si>
  <si>
    <t>Center for Social Survey Research, Xuzhou Administration Institute, Xuzhou, Jiangsu, China</t>
  </si>
  <si>
    <t>How farmland circulation affects household financial vulnerability in China: The chain mediation effect of labor transfer and financial literacy</t>
  </si>
  <si>
    <t>Center for Cultural Development Research, Shaoxing Academy of Agricultural Sciences, Shaoxing, Zhejiang, China</t>
  </si>
  <si>
    <t>Cao, S.</t>
  </si>
  <si>
    <t>2-s2.0-85126306626</t>
  </si>
  <si>
    <t>Soepding, B.A.</t>
  </si>
  <si>
    <t>Department of Accounting, University of Jos, Jos, Plateau, Nigeria</t>
  </si>
  <si>
    <t>The contribution effect of learning experience on financial well-being of government retirees in North-Central Nigeria</t>
  </si>
  <si>
    <t>2-s2.0-86000352212</t>
  </si>
  <si>
    <t>Priyan, P.K.</t>
  </si>
  <si>
    <t>Department of Business Management, Sardar Patel University, Vallabh Vidyanagar, GJ, India</t>
  </si>
  <si>
    <t>A bibliometric review of the knowledge base on financial inclusion</t>
  </si>
  <si>
    <t>Nyabakora, W.I.</t>
  </si>
  <si>
    <t>Department of Local Government Accounting and Finance, Local Government Training Institute, Dodoma, Tanzania</t>
  </si>
  <si>
    <t>2-s2.0-85160552916</t>
  </si>
  <si>
    <t>Hua, H.</t>
  </si>
  <si>
    <t>Wuxi City College of Vocational Technology, Wuxi, Jiangsu, China</t>
  </si>
  <si>
    <t>Research on the Influential Factors of Female College Students' Internet Financial Behavior in Higher Vocational Colleges in China</t>
  </si>
  <si>
    <t>2-s2.0-85149248667</t>
  </si>
  <si>
    <t>Khan, M.S.R.</t>
  </si>
  <si>
    <t>Who Became Victims of Financial Frauds during the COVID-19 Pandemic in Japan?</t>
  </si>
  <si>
    <t>2-s2.0-85149234404</t>
  </si>
  <si>
    <t>Financial Literacy and Credit Accessibility of Rice Farmers in Pakistan: Analysis for Central Punjab and Khyber Pakhtunkhwa Regions</t>
  </si>
  <si>
    <t>Sikandar, F.</t>
  </si>
  <si>
    <t>Department of History, Northeastern University at Qinhuangdao, Qinhuangdao, Hebei, China</t>
  </si>
  <si>
    <t>2-s2.0-85149128316</t>
  </si>
  <si>
    <t>Social Capital in Cooperative Memberships and Farmers’ Access to Bank Credit–Evidence from Fujian, China</t>
  </si>
  <si>
    <t>Nilsson, J.</t>
  </si>
  <si>
    <t>2-s2.0-85148965257</t>
  </si>
  <si>
    <t>Medical Imaging Department, Centro Hospitalar e Universitário de Coimbra, Coimbra, Portugal</t>
  </si>
  <si>
    <t>Pros and Cons of Dual-Energy CT Systems: “One Does Not Fit All”</t>
  </si>
  <si>
    <t>Antunes, C.</t>
  </si>
  <si>
    <t>Universidade de Coimbra, Faculdade de Medicina, Coimbra, Portugal</t>
  </si>
  <si>
    <t>Curvo-Semedo, L.</t>
  </si>
  <si>
    <t>Clinical Academic Center of Coimbra (CACC), Coimbra, 3030-370 Coimbra, Portugal</t>
  </si>
  <si>
    <t>2-s2.0-85148903476</t>
  </si>
  <si>
    <t>Jou, Y.-T.</t>
  </si>
  <si>
    <t>Assessing Factors That Influence Womenpreneurs’ Intention to Use Technology: A Structural Equation Modeling Approach</t>
  </si>
  <si>
    <t>Shiang, W.-J.</t>
  </si>
  <si>
    <t>2-s2.0-85148901781</t>
  </si>
  <si>
    <t>Khongwir, C.M.</t>
  </si>
  <si>
    <t>Symbiosis Centre for Research and Innovation, Pune, Pune, MH, India</t>
  </si>
  <si>
    <t>A Bibliometric Analysis on Financial Inclusion and Financial Literacy – Analyzing the Current Research Trends</t>
  </si>
  <si>
    <t>2-s2.0-85148753136</t>
  </si>
  <si>
    <t>Department of Finance, Tsinghua University, Beijing, China</t>
  </si>
  <si>
    <t>Financial Literacy Confidence and Retirement Planning: Evidence from China</t>
  </si>
  <si>
    <t>Department of Insurance, Renmin University of China, Beijing, China</t>
  </si>
  <si>
    <t>2-s2.0-85148722158</t>
  </si>
  <si>
    <t>Kiwanuka, A.</t>
  </si>
  <si>
    <t>Department of Accounting and Finance, Makerere University Business School, Kampala, Uganda</t>
  </si>
  <si>
    <t>Insurance Literacy: Significance of Its Dimensions for Insurance Inclusion in Uganda</t>
  </si>
  <si>
    <t>Department of Finance, Risk Management and Banking, University of South Africa, Pretoria, Gauteng, South Africa</t>
  </si>
  <si>
    <t>2-s2.0-85148710483</t>
  </si>
  <si>
    <t>Grable, J.E.</t>
  </si>
  <si>
    <t>The Moderating Effect of Financial Knowledge on Financial Risk Tolerance</t>
  </si>
  <si>
    <t>Rabbani, A.</t>
  </si>
  <si>
    <t>University of Missouri, Columbia, MO, United States</t>
  </si>
  <si>
    <t>2-s2.0-85148363083</t>
  </si>
  <si>
    <t>Does financial education affect retirement savings?</t>
  </si>
  <si>
    <t>Department of Agricultural Economics and Economics, Montana State University, Bozeman, MT, United States</t>
  </si>
  <si>
    <t>2-s2.0-85148031823</t>
  </si>
  <si>
    <t>The Effects of Financial Attitudes, Financial Literacy and Health Literacy on Sustainable Financial Retirement Planning: The Moderating Role of the Financial Advisor</t>
  </si>
  <si>
    <t>Faculty of Business and Entrepreneurship, Daffodil International University, Dhaka, Bangladesh</t>
  </si>
  <si>
    <t>Mohd Kassim, M.</t>
  </si>
  <si>
    <t>Universitas Ubudiyyah Indonesia, Banda Aceh, Indonesia</t>
  </si>
  <si>
    <t>School of Business Administration, East Delta University, Chittagong, Bangladesh</t>
  </si>
  <si>
    <t>Royhan, P.</t>
  </si>
  <si>
    <t>Department of Business Administration, University of Asia Pacific, Dhaka, Bangladesh</t>
  </si>
  <si>
    <t>Asia Pacific International College, Sydney, NSW, Australia</t>
  </si>
  <si>
    <t>2-s2.0-85147884633</t>
  </si>
  <si>
    <t>Lontchi, C.B.</t>
  </si>
  <si>
    <t>Effect of Financial Technology on SMEs Performance in Cameroon amid COVID-19 Recovery: The Mediating Effect of Financial Literacy</t>
  </si>
  <si>
    <t>2-s2.0-85147870734</t>
  </si>
  <si>
    <t>Marhaeni, A.A.I.N.</t>
  </si>
  <si>
    <t>Department of Economics Development, Universitas Udayana, Bali, Indonesia</t>
  </si>
  <si>
    <t>Adoption of the Green Economy through Branchless Rural Credit Banks during the COVID-19 Pandemic in Indonesia</t>
  </si>
  <si>
    <t>Jermsittiparsert, K.</t>
  </si>
  <si>
    <t>Faculty of Education, University of City Island, Famagusta, Cyprus</t>
  </si>
  <si>
    <t>Sudarmo, S.</t>
  </si>
  <si>
    <t>Management Department, Sekolah Tinggi Ilmu Ekonomi Balikpapan, Balikpapan, Indonesia</t>
  </si>
  <si>
    <t>Indrawati, L.R.</t>
  </si>
  <si>
    <t>Faculty of Economics, Tidar University, Magelang, Indonesia</t>
  </si>
  <si>
    <t>Prasetyo, A.</t>
  </si>
  <si>
    <t>Regional Development Planning Research and Innovation Agency of Magelang City, Magelang, Indonesia</t>
  </si>
  <si>
    <t>Fuada, N.</t>
  </si>
  <si>
    <t>Rachmadhani, A.</t>
  </si>
  <si>
    <t>Raharjo, T.W.</t>
  </si>
  <si>
    <t>Environmental Protection Agency of East Java Province, Surabaya, Indonesia</t>
  </si>
  <si>
    <t>Wahyudianto, H.</t>
  </si>
  <si>
    <t>Regional Development Planning Agency of Papua Province, Jayapura, Indonesia</t>
  </si>
  <si>
    <t>Harwijayanti, B.P.</t>
  </si>
  <si>
    <t>Poltekkes Kemenkes Semarang, Semarang, Central Java, Indonesia</t>
  </si>
  <si>
    <t>Sitorus, J.</t>
  </si>
  <si>
    <t>Regional Research and Development Agency of North Sumatra Province, Medan, Indonesia</t>
  </si>
  <si>
    <t>2-s2.0-85147850673</t>
  </si>
  <si>
    <t>Ling, X.</t>
  </si>
  <si>
    <t>The Impact of Financial Literacy on Household Health Investment: Empirical Evidence from China</t>
  </si>
  <si>
    <t>2-s2.0-85147293423</t>
  </si>
  <si>
    <t>and Insurance, Delhi Skill and Entrepreneurship University, New Delhi, DL, India</t>
  </si>
  <si>
    <t>Analysing the behavioural, psychological, and demographic determinants of financial decision making of household investors</t>
  </si>
  <si>
    <t>College of Business Administration, Ajman University, Ajman, Ajman, United Arab Emirates</t>
  </si>
  <si>
    <t>Sharif, T.</t>
  </si>
  <si>
    <t>School of Business, Birmingham Newman University, Birmingham, United Kingdom</t>
  </si>
  <si>
    <t>2-s2.0-85146889012</t>
  </si>
  <si>
    <t>Opiniano, J.</t>
  </si>
  <si>
    <t>Remittance usage for rural hometown investing in the Philippines: A mixed methods study</t>
  </si>
  <si>
    <t>Tan, Y.</t>
  </si>
  <si>
    <t>2-s2.0-85146283024</t>
  </si>
  <si>
    <t>Financial Behaviors, Government Assistance, and Financial Satisfaction</t>
  </si>
  <si>
    <t>2-s2.0-85146269966</t>
  </si>
  <si>
    <t>Agoba, A.M.</t>
  </si>
  <si>
    <t>The push for financial inclusion in Africa: Should central banks be wary of political institutional quality and literacy rates?</t>
  </si>
  <si>
    <t>Sare, Y.A.</t>
  </si>
  <si>
    <t>Department of Banking and Finance, University for Development Studies Ghana, Tamale, Northern Region, Ghana</t>
  </si>
  <si>
    <t>Anarfo, E.B.</t>
  </si>
  <si>
    <t>Ghana Institute of Management and Public Administration (GIMPA), Accra, Ghana</t>
  </si>
  <si>
    <t>Tsekpoe, C.</t>
  </si>
  <si>
    <t>Missions Department, Pentecost University College, Accra, Greater Accra, Ghana</t>
  </si>
  <si>
    <t>2-s2.0-85145860445</t>
  </si>
  <si>
    <t>Ooi, E.</t>
  </si>
  <si>
    <t>Culture and confidence in financial knowledge testing</t>
  </si>
  <si>
    <t>2-s2.0-85144051670</t>
  </si>
  <si>
    <t>Faculty of Electronic and Information Engineering, Xi'an Jiaotong University, Xi'an, Shaanxi, China</t>
  </si>
  <si>
    <t>Detecting suspicious transactions in a virtual-currency-enabled online social network</t>
  </si>
  <si>
    <t>College of Engineering and Computer Science at Wright State University, Dayton, OH, United States</t>
  </si>
  <si>
    <t>National Computer Network Emergency Response Technical Team, Beijing, China</t>
  </si>
  <si>
    <t>2-s2.0-85142721371</t>
  </si>
  <si>
    <t>Botha, F.</t>
  </si>
  <si>
    <t>For worse? Financial hardships and intra-household resource allocation among Australian couples</t>
  </si>
  <si>
    <t>Ribar, D.C.</t>
  </si>
  <si>
    <t>Child and Family Policy Lab, Georgia State University, Atlanta, GA, United States</t>
  </si>
  <si>
    <t>2-s2.0-85139420090</t>
  </si>
  <si>
    <t>Becerra, O.</t>
  </si>
  <si>
    <t>198</t>
  </si>
  <si>
    <t>Department of Economics, Universidad de Los Andes, Colombia, Bogota, Distrito Capital, Colombia</t>
  </si>
  <si>
    <t>Effects of future pension benefits on pre-retirement labor supply: Evidence from Chile</t>
  </si>
  <si>
    <t>2-s2.0-85138293980</t>
  </si>
  <si>
    <t>Together–A couples’ program integrating relationship and financial education: A randomized controlled trial</t>
  </si>
  <si>
    <t>Extension, University of Maryland, College Park, College Park, MD, United States</t>
  </si>
  <si>
    <t>Lachowicz, M.J.</t>
  </si>
  <si>
    <t>Evaluation, University of Maryland, College Park, College Park, MD, United States</t>
  </si>
  <si>
    <t>2-s2.0-85135268535</t>
  </si>
  <si>
    <t>Consumer Financial Capability and Quality of Life: a Global Perspective</t>
  </si>
  <si>
    <t>2-s2.0-85127305005</t>
  </si>
  <si>
    <t>Department of Development Studies, Karakoram International University, Gilgit, Pakistan</t>
  </si>
  <si>
    <t>Migration, Remittances and Climate Resilience: Do Financial Literacy and Disaster Risk Reduction Orientation Help to Improve Adaptive Capacity in Pakistan?</t>
  </si>
  <si>
    <t>Khan, M.Z.</t>
  </si>
  <si>
    <t>Department of Forestry, Karakoram International University, Gilgit, Pakistan</t>
  </si>
  <si>
    <t>Khan, B.</t>
  </si>
  <si>
    <t>International Centre for Integrated Mountain Development (ICIMOD), Patan, Nepal</t>
  </si>
  <si>
    <t>2-s2.0-85124835638</t>
  </si>
  <si>
    <t>Maman, D.</t>
  </si>
  <si>
    <t>Department of Sociology and Anthropology, Ben-Gurion University of the Negev, Beer-Sheva, Southern District, Israel</t>
  </si>
  <si>
    <t>Governing individuals’ imaginaries and conduct in personal finance: The mobilization of emotions in financial education</t>
  </si>
  <si>
    <t>Rosenhek, Z.</t>
  </si>
  <si>
    <t>Department of Sociology, The Open University of Israel, Ra'anana, Israel</t>
  </si>
  <si>
    <t>2-s2.0-85103667091</t>
  </si>
  <si>
    <t>Dogra, P.</t>
  </si>
  <si>
    <t>Antecedents of the Youngster’s Awareness About Financial Literacy: A Structure Equation Modelling Approach</t>
  </si>
  <si>
    <t>Kaushal, A.</t>
  </si>
  <si>
    <t>2-s2.0-85147650972</t>
  </si>
  <si>
    <t>Department of Economics, University of Rajasthan, Jaipur, RJ, India</t>
  </si>
  <si>
    <t>Vulnerabilities among the Non-vulnerable Groups Through Financial Literacy and Inclusion</t>
  </si>
  <si>
    <t>2-s2.0-85178357110</t>
  </si>
  <si>
    <t>Silva, R.C.R.</t>
  </si>
  <si>
    <t>Burnout Syndrome and Personal Finances in Workers of a Peruvian Penitentiary Establishment; Síndrome de Burnout y finanzas personales en trabajadores de un establecimiento penitenciario peruano</t>
  </si>
  <si>
    <t>Hidalgo-Lama, J.A.H.</t>
  </si>
  <si>
    <t>Universidad Católica Santo Toribio de Mogrovejo, Chiclayo, Lambayeque, Peru</t>
  </si>
  <si>
    <t>Morales, V.C.</t>
  </si>
  <si>
    <t>Aparicio-Ballena, J.A.A.</t>
  </si>
  <si>
    <t>Deza-Loyaga, W.F.D.</t>
  </si>
  <si>
    <t>Universidad Nacional de Educación Enrique Guzmán y Valle, Lima, Lima, Peru</t>
  </si>
  <si>
    <t>2-s2.0-85188221485</t>
  </si>
  <si>
    <t>Financial capability</t>
  </si>
  <si>
    <t>2-s2.0-85138188288</t>
  </si>
  <si>
    <t>The nexus between investor sophistication and annuity insurance ownership: evidence from FINRA's National Financial Capability Study</t>
  </si>
  <si>
    <t>Coastal Carolina University, Conway, SC, United States</t>
  </si>
  <si>
    <t>School of Management, California Lutheran University, Thousand Oaks, CA, United States</t>
  </si>
  <si>
    <t>2-s2.0-85138035567</t>
  </si>
  <si>
    <t>Financial literacy in for-profit vs pro-social peer-to-peer lending</t>
  </si>
  <si>
    <t>2-s2.0-85131717906</t>
  </si>
  <si>
    <t>Githaiga, P.N.</t>
  </si>
  <si>
    <t>Department of Accounting and Finance, Moi University, Eldoret, Kenya</t>
  </si>
  <si>
    <t>Board characteristics and sustainability reporting: a case of listed firms in East Africa</t>
  </si>
  <si>
    <t>2-s2.0-85124361013</t>
  </si>
  <si>
    <t>Lang, C.</t>
  </si>
  <si>
    <t>Apparel Design and Merchandising, Louisiana State University, Baton Rouge, LA, United States</t>
  </si>
  <si>
    <t>Fashion entrepreneurial self-efficacy: development and validation of a domain-specific scale</t>
  </si>
  <si>
    <t>2-s2.0-85141434958</t>
  </si>
  <si>
    <t>Construction and validation of a perceived financial well-being scale (PFWBS)</t>
  </si>
  <si>
    <t>Bressan, A.A.</t>
  </si>
  <si>
    <t>2-s2.0-85139940682</t>
  </si>
  <si>
    <t>Racial/ethnic differences in mobile payment usage: what do we know, and what do we need to know?</t>
  </si>
  <si>
    <t>2-s2.0-85139698596</t>
  </si>
  <si>
    <t>Surviving in financial advice deserts: limited access to financial advice and retirement planning behavior</t>
  </si>
  <si>
    <t>2-s2.0-85138755566</t>
  </si>
  <si>
    <t>Financial capability and informal bankruptcy: comparing student loan holders and non-holders</t>
  </si>
  <si>
    <t>2-s2.0-85138153266</t>
  </si>
  <si>
    <t>Jin, J.</t>
  </si>
  <si>
    <t>Department of Scientific Research, Zhejiang Shuren University, Hangzhou, Zhejiang, China</t>
  </si>
  <si>
    <t>Modeling strategies to protect investors from financial fraud collapses on social networks</t>
  </si>
  <si>
    <t>School of Computer and Information Engineering, Zhejiang Gongshang University, Hangzhou, Zhejiang, China</t>
  </si>
  <si>
    <t>Contemporary Business and Trade Research Center, Zhejiang Gongshang University, Hangzhou, Zhejiang, China</t>
  </si>
  <si>
    <t>School of Management and E-Business, Zhejiang Gongshang University, Hangzhou, Zhejiang, China</t>
  </si>
  <si>
    <t>2-s2.0-85132138263</t>
  </si>
  <si>
    <t>Financial literacy and its antecedents amongst the farmers: evidence from India</t>
  </si>
  <si>
    <t>2-s2.0-85124967184</t>
  </si>
  <si>
    <t>Nahar, S.</t>
  </si>
  <si>
    <t>Executives' perceptions of risk management disclosures and its determinants: a developing country perspective</t>
  </si>
  <si>
    <t>Azim, M.I.</t>
  </si>
  <si>
    <t>North South University, Dhaka, Bangladesh</t>
  </si>
  <si>
    <t>2-s2.0-85117124932</t>
  </si>
  <si>
    <t>Financial literacy and retirement planning in Ghana</t>
  </si>
  <si>
    <t>2-s2.0-85137089270</t>
  </si>
  <si>
    <t>School of Business, Hunan Agricultural University, Changsha, Hunan, China</t>
  </si>
  <si>
    <t>Knowledge ecosystem of financial markets: a new perspective on alleviating the supply-demand contradiction of the rural finance in the post-COVID-19 era</t>
  </si>
  <si>
    <t>2-s2.0-85129758441</t>
  </si>
  <si>
    <t>Liu, M.</t>
  </si>
  <si>
    <t>The influence of financial knowledge on the credit behaviour of small and micro enterprises: the knowledge-based view</t>
  </si>
  <si>
    <t>University of Chinese Academy of Social Sciences, Beijing, Beijing, China</t>
  </si>
  <si>
    <t>School of Finance, Shandong University of Finance and Economics, Jinan, Shandong, China</t>
  </si>
  <si>
    <t>2-s2.0-85146848565</t>
  </si>
  <si>
    <t>Miloş, L.R.</t>
  </si>
  <si>
    <t>Department of Finance, Universitatea de Vest din Timișoara, Timisoara, Timis, Romania</t>
  </si>
  <si>
    <t>What makes Americans fall behind in their finances? Evidence from the national well-being survey</t>
  </si>
  <si>
    <t>2-s2.0-85146147812</t>
  </si>
  <si>
    <t>Jadavpur University, Kolkata, WB, India</t>
  </si>
  <si>
    <t>FLUEnT: Financial Language Understandability Enhancement Toolkit</t>
  </si>
  <si>
    <t>2-s2.0-85146146140</t>
  </si>
  <si>
    <t>Using Natural Language Processing to Enhance Understandability of Financial Texts</t>
  </si>
  <si>
    <t>2-s2.0-85126188385</t>
  </si>
  <si>
    <t>Napathorn, C.</t>
  </si>
  <si>
    <t>Thammasat University, Pathum Thani, Thailand</t>
  </si>
  <si>
    <t>Managing employees in Thai family firms: the mutuality perspective</t>
  </si>
  <si>
    <t>2-s2.0-85218768555</t>
  </si>
  <si>
    <t>Financial Literacy and Perceived Economic Well-Being among Peruvian Health Sciences University Students; Alfabetización Financiera y Percepción de Bienestar Económico en Estudiantes Universitarios Peruanos de Ciencias de la Salud</t>
  </si>
  <si>
    <t>Loayza-Apaza, Y.T.</t>
  </si>
  <si>
    <t>Instituto de Altos Estudios en Investigación y Desarrollo Empresarial, La Paz, Bolivia</t>
  </si>
  <si>
    <t>Portilla-Linares, M.M.</t>
  </si>
  <si>
    <t>Valdez-Portilla, J.</t>
  </si>
  <si>
    <t>Chavez-Bellido, D.E.</t>
  </si>
  <si>
    <t>Universidad Nacional de Moquegua, Moquegua, Moquegua, Peru</t>
  </si>
  <si>
    <t>2-s2.0-85212576848</t>
  </si>
  <si>
    <t>Shapovalov, K.G.</t>
  </si>
  <si>
    <t>Chita State Medical Academy, Chita, Zabaykalsky Krai, Russian Federation</t>
  </si>
  <si>
    <t>Thermal injuries in the Siberian region; Термический травматизм в Сибирском регионе</t>
  </si>
  <si>
    <t>2-s2.0-85212499283</t>
  </si>
  <si>
    <t>Dobbins, A.</t>
  </si>
  <si>
    <t>312</t>
  </si>
  <si>
    <t>Universität Stuttgart, Stuttgart, Baden-Wurttemberg, Germany</t>
  </si>
  <si>
    <t>A Decision Support Method to Assess Energy Policy Impacts on Different Household Types for a Socially Just Energy Transition in Germany</t>
  </si>
  <si>
    <t>2-s2.0-85210575100</t>
  </si>
  <si>
    <t>Concepcion, M.A.S.</t>
  </si>
  <si>
    <t>Social Responsibility and Performance Department, ASA Philippines Foundation, Philippines</t>
  </si>
  <si>
    <t>From Start-up to Sustainability: Building Resilient Micro-enterprises Through Business Development Services</t>
  </si>
  <si>
    <t>Ladjahon, A.J.</t>
  </si>
  <si>
    <t>ASA Philippines Foundation, Philippines</t>
  </si>
  <si>
    <t>Bolante, A.R.S.</t>
  </si>
  <si>
    <t>MIS Department, ASA Philippines Foundation, Philippines</t>
  </si>
  <si>
    <t>Dinglasan, R.E.</t>
  </si>
  <si>
    <t>Université Laurentienne, Sudbury, ON, Canada</t>
  </si>
  <si>
    <t>Antonio, T.C.</t>
  </si>
  <si>
    <t>Policy and ASA Philippines Foundation, Philippines</t>
  </si>
  <si>
    <t>Habib, M.</t>
  </si>
  <si>
    <t>2-s2.0-85210559908</t>
  </si>
  <si>
    <t>Tribroto, G.</t>
  </si>
  <si>
    <t>Universitas Trisakti, Jakarta, Indonesia</t>
  </si>
  <si>
    <t>Digital banking policy implementation from the perspective of the banking industry: Case study in Bali province</t>
  </si>
  <si>
    <t>Hamzah, M.Z.</t>
  </si>
  <si>
    <t>2-s2.0-85205677478</t>
  </si>
  <si>
    <t>Turco, E.</t>
  </si>
  <si>
    <t>The Multidimensional Financial Literacy Scale: Proposal of a new tool for measuring financial literacy; La Multidimensional Financial Literacy Scale: proposta di un nuovo strumento per la misurazione della financial literacy</t>
  </si>
  <si>
    <t>2-s2.0-85200589263</t>
  </si>
  <si>
    <t>DerMesrobian, R.M.</t>
  </si>
  <si>
    <t>Faculty of Business and Economics, Pécsi Tudományegyetem, Pecs, Baranya, Hungary</t>
  </si>
  <si>
    <t>EXPLORING TRENDS OF FINANCIAL LITERACY RESEARCH: A BIBLIOMETRIC &amp; TOPIC MODELING APPROACH</t>
  </si>
  <si>
    <t>2-s2.0-85199622353</t>
  </si>
  <si>
    <t>Khan, F.</t>
  </si>
  <si>
    <t>S.P. Jain School of Global Management, Mumbai, India</t>
  </si>
  <si>
    <t>Unpacking Financial Literacy: A Critical Conceptual Model for the Global South</t>
  </si>
  <si>
    <t>Surisetti, S.</t>
  </si>
  <si>
    <t>Tata Institute of Social Sciences, Mumbai, MH, India</t>
  </si>
  <si>
    <t>2-s2.0-85199488914</t>
  </si>
  <si>
    <t>Olasiuk, H.</t>
  </si>
  <si>
    <t>Unravelling the Research Themes of Financial Literacy Using Topic Modelling and Text Mining: A Machine Learning Perspective</t>
  </si>
  <si>
    <t>School of Business, Galgotias University, Greater Noida, UP, India</t>
  </si>
  <si>
    <t>Nagpal, A.</t>
  </si>
  <si>
    <t>Economics and Finance of Enterprise Department, State University of Trade and Economics, Kyiv, Ukraine</t>
  </si>
  <si>
    <t>2-s2.0-85198483458</t>
  </si>
  <si>
    <t>Mondal, B.</t>
  </si>
  <si>
    <t>Department of Genetics and Plant Breeding, The Neotia University, Sarisa, WB, India</t>
  </si>
  <si>
    <t>Integrating Omic Tools to Design Nutraceutically Rich Citrus</t>
  </si>
  <si>
    <t>2-s2.0-85194383752</t>
  </si>
  <si>
    <t>Aquino, J.O.</t>
  </si>
  <si>
    <t>School of Environmental Science and Management, University of the Philippines Los Banos, Los Banos, Laguna, Philippines</t>
  </si>
  <si>
    <t>Experiences, Challenges, and Initiatives on Water Resource Management of a Small Island Community: The Case of Basco, Batanes, Philippines</t>
  </si>
  <si>
    <t>Sanchez, P.A.J.</t>
  </si>
  <si>
    <t>College of Agriculture and Food Science, University of the Philippines Los Banos, Los Banos, Laguna, Philippines</t>
  </si>
  <si>
    <t>Roa, U.F.A.</t>
  </si>
  <si>
    <t>DAI Global LLC, Philippines</t>
  </si>
  <si>
    <t>2-s2.0-85193708245</t>
  </si>
  <si>
    <t>Prokofeva, Y.A.</t>
  </si>
  <si>
    <t>Sechenov First Moscow State Medical University, Moscow, Russian Federation</t>
  </si>
  <si>
    <t>A chat-bot in rheumatoid arthritis treatment control</t>
  </si>
  <si>
    <t>2-s2.0-85192946017</t>
  </si>
  <si>
    <t>School of Computer and Cyber Sciences, Augusta University, Augusta, GA, United States</t>
  </si>
  <si>
    <t>Investigating the Application of 3D Avatar Chatbot Services on Fintech</t>
  </si>
  <si>
    <t>2-s2.0-85192563477</t>
  </si>
  <si>
    <t>Canatan, E.C.</t>
  </si>
  <si>
    <t>Boğaziçi Üniversitesi, Bebek, Istanbul, Turkey</t>
  </si>
  <si>
    <t>UNDERSTANDING FINFLUENCER ENGAGEMENT: CONCEPTUAL FRAMEWORK OF ATTITUDE DEVELOPMENT AND CONTINUED USAGE IN VIDEO CONSUMPTION</t>
  </si>
  <si>
    <t>Toker, A.</t>
  </si>
  <si>
    <t>Sabancı Üniversitesi, Tuzla, Istanbul, Turkey</t>
  </si>
  <si>
    <t>2-s2.0-85192270968</t>
  </si>
  <si>
    <t>Wu, S.-J.</t>
  </si>
  <si>
    <t>Guangzhou Institute of Science and Technology, Guangzhou, Guangdong, China</t>
  </si>
  <si>
    <t>A Survey of an Evaluation Index of Teaching Ability for Financial Literacy Education Based on TPACK for Primary and Secondary School Teachers</t>
  </si>
  <si>
    <t>Wei, D.-Y.</t>
  </si>
  <si>
    <t>Nanning Normal University, Nanning, Guangxi, China</t>
  </si>
  <si>
    <t>Zhang, Y.-M.</t>
  </si>
  <si>
    <t>Jueqi Experimental School of Beijing, Beijing, China</t>
  </si>
  <si>
    <t>2-s2.0-85192100145</t>
  </si>
  <si>
    <t>Boulhaga, M.</t>
  </si>
  <si>
    <t>The effect of audit committee attributes and gender diversity on audit quality</t>
  </si>
  <si>
    <t>Elbardan, H.</t>
  </si>
  <si>
    <t>The Business School at BU, Poole, Dorset, United Kingdom</t>
  </si>
  <si>
    <t>Zaatout, M.</t>
  </si>
  <si>
    <t>Faculty of Commerce, Alexandria, Alexandria, Egypt</t>
  </si>
  <si>
    <t>2-s2.0-85191732782</t>
  </si>
  <si>
    <t>Loh, Y.X.</t>
  </si>
  <si>
    <t>Risk Assessment Method for Scams Detection Among Micro Enterprises: A Design Science Research Approach</t>
  </si>
  <si>
    <t>Binti Huspin, S.H.</t>
  </si>
  <si>
    <t>Faculty of Computing, Universiti Teknologi Malaysia, Johor Bahru, Johor, Malaysia</t>
  </si>
  <si>
    <t>2-s2.0-85191462985</t>
  </si>
  <si>
    <t>Ramkrishna, V.M.</t>
  </si>
  <si>
    <t>Surana College, Bengaluru, KA, India</t>
  </si>
  <si>
    <t>Is Digital Currency a Payment Disruption Mechanism?</t>
  </si>
  <si>
    <t>Loganathan, V.</t>
  </si>
  <si>
    <t>Advance Tax Analyst, India</t>
  </si>
  <si>
    <t>2-s2.0-85191460368</t>
  </si>
  <si>
    <t>Manimekalai, K.</t>
  </si>
  <si>
    <t>Department of Computer Applications, Sri G.V.G Visalakshi College for Women, Udumalaipettai, TN, India</t>
  </si>
  <si>
    <t>A Study on the Influence of Personality on Savings and Investment in Cryptos</t>
  </si>
  <si>
    <t>Satheeshkumar, T.</t>
  </si>
  <si>
    <t>Department of Management Studies, Dr. N.G.P. Institute of Technology, Coimbatore, TN, India</t>
  </si>
  <si>
    <t>Manokaran, G.</t>
  </si>
  <si>
    <t>School of Management, Sree Saraswathi Thyagaraja College, Pollachi, TN, India</t>
  </si>
  <si>
    <t>2-s2.0-85191411183</t>
  </si>
  <si>
    <t>Sorrenti, G.</t>
  </si>
  <si>
    <t>Università degli Studi di Messina, Messina, ME, Italy</t>
  </si>
  <si>
    <t>Homeless Rights: The Housing Policies of the Third Millennium between PNRR and Essential Levels of Benefits; DIRITTI SENZA DIMORA: LE POLITICHE ABITATIVE DEL TERZO MILLENNIO TRA PNRR E LIVELLI ESSENZIALI DELLE PRESTAZIONI</t>
  </si>
  <si>
    <t>2-s2.0-85190666715</t>
  </si>
  <si>
    <t>Yong, W.K.</t>
  </si>
  <si>
    <t>School of American Education, Sunway University, Sunway City, Selangor, Malaysia</t>
  </si>
  <si>
    <t>Unveiling Gender Dynamics: Examining Gender Moderation Effects on the Relationship of Subjective Norms, Attitude, and Intention Towards E-Wallet Adoption in Tajikistan</t>
  </si>
  <si>
    <t>Wong, S.F.</t>
  </si>
  <si>
    <t>School of Education, Sunway University, Sunway City, Selangor, Malaysia</t>
  </si>
  <si>
    <t>Mahmud, M.M.</t>
  </si>
  <si>
    <t>Ala-Too International University, Bishkek, Kyrgyzstan</t>
  </si>
  <si>
    <t>2-s2.0-85190647927</t>
  </si>
  <si>
    <t>Jagannathan, S.K.</t>
  </si>
  <si>
    <t>Data Science Institute, NJ, United States</t>
  </si>
  <si>
    <t>The Interplay of Median Income and Financial Literacy: A Deep Dive into Socio-Economic Implications and Predictive Modeling</t>
  </si>
  <si>
    <t>2-s2.0-85190574970</t>
  </si>
  <si>
    <t>Irfanuddin, C.M.</t>
  </si>
  <si>
    <t>Department of Computer Science and Engineering, BRAC University, Dhaka, Bangladesh</t>
  </si>
  <si>
    <t>An Efficient Deep Learning Approach to Detect Neurodegenerative Diseases Using Retinal Images</t>
  </si>
  <si>
    <t>Shafin, W.I.</t>
  </si>
  <si>
    <t>Department of CSE, BRAC University, Dhaka, Bangladesh</t>
  </si>
  <si>
    <t>Department of Computer Science and Engineering, University of Liberal Arts Bangladesh, Dhaka, Bangladesh</t>
  </si>
  <si>
    <t>2-s2.0-85190458442</t>
  </si>
  <si>
    <t>Antonio, I.C.</t>
  </si>
  <si>
    <t>Institute of the Philippines, Manila, Philippines</t>
  </si>
  <si>
    <t>A Study on the Influence of Digital Finance on Bank Account Ownership of Filipinos</t>
  </si>
  <si>
    <t>Magante, M.C.</t>
  </si>
  <si>
    <t>2-s2.0-85190216035</t>
  </si>
  <si>
    <t>Altin, M.A.</t>
  </si>
  <si>
    <t>Eskisehir Technical University, Eskisehir, Eskisehir, Turkey</t>
  </si>
  <si>
    <t>Home Improvement: The Intersection of Functionality, Economics, and Aesthetics</t>
  </si>
  <si>
    <t>2-s2.0-85190164966</t>
  </si>
  <si>
    <t>Central University of Technology, Free State, Bloemfontein, Free State, South Africa</t>
  </si>
  <si>
    <t>THE ADOPTION OF FINANCIAL TECHNOLOGY TO IMPROVE THE FINANCIAL CAPABILITY OF PERI-URBAN TEACHERS</t>
  </si>
  <si>
    <t>2-s2.0-85190119509</t>
  </si>
  <si>
    <t>Advancing Indian Stock Market Prediction with TRNet: A Graph Neural Network Model</t>
  </si>
  <si>
    <t>2-s2.0-85189906581</t>
  </si>
  <si>
    <t>User Engagement in Financial Education on Metaverse</t>
  </si>
  <si>
    <t>2-s2.0-85189590944</t>
  </si>
  <si>
    <t>McPhee, S.-L.</t>
  </si>
  <si>
    <t>SMSC, Hauppauge, NY, United States</t>
  </si>
  <si>
    <t>Developing Quality PSHE in Secondary Schools and Colleges</t>
  </si>
  <si>
    <t>Pugh, V.-M.</t>
  </si>
  <si>
    <t>Council of International Schools (COBIS), United Kingdom</t>
  </si>
  <si>
    <t>2-s2.0-85189579178</t>
  </si>
  <si>
    <t>Butler, N.</t>
  </si>
  <si>
    <t>Ysgol Eirias Secondary School, United Kingdom</t>
  </si>
  <si>
    <t>Financial Literacy</t>
  </si>
  <si>
    <t>2-s2.0-85189531860</t>
  </si>
  <si>
    <t>Manshor, N.</t>
  </si>
  <si>
    <t>Innovative Approaches and Challenges in Brunei's Agricultural Management</t>
  </si>
  <si>
    <t>2-s2.0-85188105695</t>
  </si>
  <si>
    <t>Postdoctoral Programme, Beijing, China</t>
  </si>
  <si>
    <t>An Integrated Model for Time Series Price Prediction Based on MODWT and BP Neural Network</t>
  </si>
  <si>
    <t>2-s2.0-85187787429</t>
  </si>
  <si>
    <t>Bhupal Naik, D.S.B.</t>
  </si>
  <si>
    <t>Computer Science and Engineering, Vignans Foundation for Science Technology and Research University, Guntur, AP, India</t>
  </si>
  <si>
    <t>Pothole Detection and Classification in Vehicular Networks using ResNet-18</t>
  </si>
  <si>
    <t>2-s2.0-85187551769</t>
  </si>
  <si>
    <t>Pangavhane, P.</t>
  </si>
  <si>
    <t>Electronics and Computer Engineering, Sanjivani College of Engineering, Kopargaon, Kopargaon, MH, India</t>
  </si>
  <si>
    <t>Transforming Finance Through Automation Using AI-Driven Personal Finance Advisors</t>
  </si>
  <si>
    <t>2-s2.0-85187290749</t>
  </si>
  <si>
    <t>Irma, B.S.</t>
  </si>
  <si>
    <t>Financial education and its impact on the personal finances of teachers at a Peruvian educational institution; (Educación financiera y su incidencia en las finanzas personales de los docentes de una institución educativa de Perú)</t>
  </si>
  <si>
    <t>2-s2.0-85187253430</t>
  </si>
  <si>
    <t>The Impact of Financial Literacy on Financial Well-Being: The Meditational Role of Personal Finance Management</t>
  </si>
  <si>
    <t>2-s2.0-85187155891</t>
  </si>
  <si>
    <t>Antoni, X.</t>
  </si>
  <si>
    <t>Rhodes University, Grahamstown, Eastern Cape, South Africa</t>
  </si>
  <si>
    <t>THE MEDIATING EFFECT OF FINANCIAL EFFICACY ON FINANCIAL KNOWLEDGE AND BEHAVIOUR AMONG SOUTH AFRICAN CONSUMERS</t>
  </si>
  <si>
    <t>2-s2.0-85186988960</t>
  </si>
  <si>
    <t>Financial Literacy and Financial Behavior at Older Ages</t>
  </si>
  <si>
    <t>2-s2.0-85186746054</t>
  </si>
  <si>
    <t>Research Center for Finance and Enterprise Innovation, Hebei University of Economics and Business, Shijiazhuang, Hebei, China</t>
  </si>
  <si>
    <t>Reforming the Course of Financial Time Series with Deep Learning Models: evidence from quantile regression</t>
  </si>
  <si>
    <t>Cao, Q.</t>
  </si>
  <si>
    <t>School of Information Technology, Hebei University of Economics and Business, Shijiazhuang, Hebei, China</t>
  </si>
  <si>
    <t>2-s2.0-85186745894</t>
  </si>
  <si>
    <t>School of Computer Science, Northwestern Polytechnical University, Xi'an, Shaanxi, China</t>
  </si>
  <si>
    <t>Research on the Accurate Identification Method of Students from Families with Economic Difficulties Based on Campus Consumption Data</t>
  </si>
  <si>
    <t>School of Cybersecurity, Northwestern Polytechnical University, Xi'an, Shaanxi, China</t>
  </si>
  <si>
    <t>Jia, J.</t>
  </si>
  <si>
    <t>Students' Affairs Department, Northwestern Polytechnical University, Xi'an, Shaanxi, China</t>
  </si>
  <si>
    <t>2-s2.0-85185935587</t>
  </si>
  <si>
    <t>Budiarto, D.S.</t>
  </si>
  <si>
    <t>DOES PERFORMANCE IMPROVE SUSTAINABILITY? EMPIRICAL RESEARCH ON INDONESIAN MSMEs</t>
  </si>
  <si>
    <t>Prabowo, M.A.</t>
  </si>
  <si>
    <t>2-s2.0-85185842296</t>
  </si>
  <si>
    <t>Tatoglu, A.</t>
  </si>
  <si>
    <t>Mechanical Engineering, University of Hartford, West Hartford, CT, United States</t>
  </si>
  <si>
    <t>CONTINUOUSLY VARIABLE HETEROGENEOUS DENSITY 3D MAP GENERATION FOR UBIQUITOUS DRONES</t>
  </si>
  <si>
    <t>McClurkin, E.</t>
  </si>
  <si>
    <t>Assistive Robot Team Electrical&amp;Computer Engineering, United States</t>
  </si>
  <si>
    <t>Vaka, M.S.</t>
  </si>
  <si>
    <t>Mechanical Engineering Technology, Farmingdale State College, Farmingdale, NY, United States</t>
  </si>
  <si>
    <t>2-s2.0-85185838551</t>
  </si>
  <si>
    <t>Digital Literacy in Device Use among Secondary School Students</t>
  </si>
  <si>
    <t>Berényi, C.</t>
  </si>
  <si>
    <t>Doctoral School of Safety and Security Sciences, Obuda University, Budapest, Hungary</t>
  </si>
  <si>
    <t>2-s2.0-85185831324</t>
  </si>
  <si>
    <t>Károli Gáspár Református Egyetem, Budapest, Budapest, Hungary</t>
  </si>
  <si>
    <t>Corporate Financial Literacy at the Hungarian Small and Medium-sized Enterprises Across Pandemic Times</t>
  </si>
  <si>
    <t>2-s2.0-85185228330</t>
  </si>
  <si>
    <t>The Role of Financial Literacy As A Mediator: Assessing the Impact of Financial Inclusion on Individual Financial Outcomes</t>
  </si>
  <si>
    <t>2-s2.0-85185227685</t>
  </si>
  <si>
    <t>Azeez, M.H.</t>
  </si>
  <si>
    <t>Department of Computer Science and Engineering, Amity University, Noida, UP, India</t>
  </si>
  <si>
    <t>The Simulation Analysis of Financial Market Risk Based on Machine Learning</t>
  </si>
  <si>
    <t>2-s2.0-85184839139</t>
  </si>
  <si>
    <t>Department of Psychology and Behavioral Sciences, Zhejiang University, Hangzhou, Zhejiang, China</t>
  </si>
  <si>
    <t>Developing an Online Learning Tool to Improve Financial Literacy in Older Adults: An Intergenerational Co-design Case Study</t>
  </si>
  <si>
    <t>Lou, V.W.</t>
  </si>
  <si>
    <t>2-s2.0-85184775388</t>
  </si>
  <si>
    <t>Damayanti, S.M.</t>
  </si>
  <si>
    <t>Financial capability and financial information’s effect on the financial literacy index among Indonesian workers</t>
  </si>
  <si>
    <t>2-s2.0-85184757819</t>
  </si>
  <si>
    <t>The implications of financial literacy rate on the company profitability of MSMEs in Bandung</t>
  </si>
  <si>
    <t>Herijanto, N.K.K.</t>
  </si>
  <si>
    <t>Sekolah Tinggi Ilmu Ekonomi Ekuitas, Bandung, West Java, Indonesia</t>
  </si>
  <si>
    <t>2-s2.0-85184660655</t>
  </si>
  <si>
    <t>Rudd, D.H.</t>
  </si>
  <si>
    <t>Churn Prediction via Multimodal Fusion Learning: Integrating Customer Financial Literacy, Voice, and Behavioral Data</t>
  </si>
  <si>
    <t>Huo, H.</t>
  </si>
  <si>
    <t>Data Analytics, Sydney, NSW, Australia</t>
  </si>
  <si>
    <t>Islam, M.R.</t>
  </si>
  <si>
    <t>2-s2.0-85184496416</t>
  </si>
  <si>
    <t>Gumbo, L.</t>
  </si>
  <si>
    <t>Financial literacy competencies of women in agribusiness and their financial experiences during a pandemic</t>
  </si>
  <si>
    <t>Marimuthu, F.</t>
  </si>
  <si>
    <t>Vengesai, E.</t>
  </si>
  <si>
    <t>Department of Economics and Finance, University of the Free State, Bloemfontein, Free State, South Africa</t>
  </si>
  <si>
    <t>2-s2.0-85184351690</t>
  </si>
  <si>
    <t>Abreu-Cardenas, M.</t>
  </si>
  <si>
    <t>Uncertainty Estimation for Complex Text Detection in Spanish</t>
  </si>
  <si>
    <t>2-s2.0-85184318077</t>
  </si>
  <si>
    <t>Financial Education in the Digitalization Era: A Bibliometric Analysis</t>
  </si>
  <si>
    <t>2-s2.0-85184316414</t>
  </si>
  <si>
    <t>Kamarudeen, M.</t>
  </si>
  <si>
    <t>National University of Science &amp; Technology, Oman, Muscat, Muscat, Oman</t>
  </si>
  <si>
    <t>Machine Learning based Financial Management Mobile Application to enhance College Students' Financial Literacy</t>
  </si>
  <si>
    <t>2-s2.0-85183725271</t>
  </si>
  <si>
    <t>Karkocha, M.</t>
  </si>
  <si>
    <t>University of Lodz, Lodz, LD, Poland</t>
  </si>
  <si>
    <t>Historic Liturgical Vestments from the Parish Church in Rembieszyce – Artistic Meaning and Value; Zabytkowe szaty liturgiczne z kościoła parafialnego w Rembieszycach – znaczenie i wartość artystyczna</t>
  </si>
  <si>
    <t>Stanilewicz, K.</t>
  </si>
  <si>
    <t>2-s2.0-85183585092</t>
  </si>
  <si>
    <t>Korriku, B.</t>
  </si>
  <si>
    <t>Department of Marketing, Slovak University of Agriculture in Nitra, Nitra, Nitra Region, Slovakia</t>
  </si>
  <si>
    <t>Economic effects of the war in Ukraine and recession</t>
  </si>
  <si>
    <t>Tartaraj, A.</t>
  </si>
  <si>
    <t>Department of Marketing, Aleksander Moisiu University Durres, Durres, Durrës, Albania</t>
  </si>
  <si>
    <t>2-s2.0-85183471104</t>
  </si>
  <si>
    <t>Annisa, R.</t>
  </si>
  <si>
    <t>Do Financial Literacy and Digital Technology Drive Investment Intention Among Gen Z in the Islamic Capital Market: A Mediating Role of Risk Tolerance</t>
  </si>
  <si>
    <t>2-s2.0-85183470142</t>
  </si>
  <si>
    <t>Selim, M.</t>
  </si>
  <si>
    <t>Department of Economics and Finance, University of Bahrain, Zallaq, Bahrain</t>
  </si>
  <si>
    <t>The Effectiveness of Islamic Microfinance for Solving the Problems of Unemployment, Poverty, and Poor Standard of Living</t>
  </si>
  <si>
    <t>Qamber, M.</t>
  </si>
  <si>
    <t>Department of Islamic Banking, University of Bahrain, Zallaq, Bahrain</t>
  </si>
  <si>
    <t>Abdali, M.H.</t>
  </si>
  <si>
    <t>Department of Finance &amp; Accounting, University of Bahrain, Zallaq, Bahrain</t>
  </si>
  <si>
    <t>2-s2.0-85183469707</t>
  </si>
  <si>
    <t>Rahmadia, S.</t>
  </si>
  <si>
    <t>The Use of Sharia Fintech Among Gen Z: Does Sharia Financial Literacy Play a Role?</t>
  </si>
  <si>
    <t>2-s2.0-85183462395</t>
  </si>
  <si>
    <t>Marla, P.G.</t>
  </si>
  <si>
    <t>Exploring the Nexus Between Digital Finance, Social Capital, Financial Literacy, and Islamic Financial Inclusion in Banda Aceh, Indonesia</t>
  </si>
  <si>
    <t>Majid, M.S.A.</t>
  </si>
  <si>
    <t>2-s2.0-85183102186</t>
  </si>
  <si>
    <t>Financial Literacy and Heuristic Driven Biases: The Role of Risk Perception</t>
  </si>
  <si>
    <t>Zaheer, A.</t>
  </si>
  <si>
    <t>2-s2.0-85183031618</t>
  </si>
  <si>
    <t>Assessing the Effectiveness of Financial Literacy Mobile Apps Using the Content Analysis Approach</t>
  </si>
  <si>
    <t>2-s2.0-85182909895</t>
  </si>
  <si>
    <t>Gabriele, L.</t>
  </si>
  <si>
    <t>The Novo Nordisk Foundation Center for Biosustainability, Lyngby, Hovedstaden, Denmark</t>
  </si>
  <si>
    <t>Linking access to finance and governance structure with financial performance of biotechnology firms: The mediation of financial literacy</t>
  </si>
  <si>
    <t>David, V.</t>
  </si>
  <si>
    <t>Laboratory of Thermodynamics, Technische Universität Dortmund, Dortmund, Nordrhein-Westfalen, Germany</t>
  </si>
  <si>
    <t>2-s2.0-85182905834</t>
  </si>
  <si>
    <t>Muthmainnah, N.</t>
  </si>
  <si>
    <t>Kulliyyah of Information and Communication Technology, International Islamic University Malaysia, Kuala Lumpur, Malaysia</t>
  </si>
  <si>
    <t>Identifying the financial constraints for biotechnology firms: Linking financial literacy of management with the performance of biotechnology ventures in Malaysia</t>
  </si>
  <si>
    <t>Geja, S.</t>
  </si>
  <si>
    <t>Technology, International University of Malaya-Wales, Kuala Lumpur, Malaysia</t>
  </si>
  <si>
    <t>2-s2.0-85182389572</t>
  </si>
  <si>
    <t>School of Accounting, Bina Nusantara University, Jakarta, Indonesia</t>
  </si>
  <si>
    <t>The Influence of Behavioral Intention of Using PayLater Apps on Consumptive Behavior Moderated by Financial Literacy</t>
  </si>
  <si>
    <t>2-s2.0-85181770612</t>
  </si>
  <si>
    <t>Management Department, Boğaziçi Üniversitesi, Bebek, Istanbul, Turkey</t>
  </si>
  <si>
    <t>ADOPTION ATTITUDE AND CONTINUANCE INTENTION TO ONLINE FINFLUENCER VIDEO USAGE: THE ROLE OF TRUST</t>
  </si>
  <si>
    <t>Çoşkun, A.</t>
  </si>
  <si>
    <t>2-s2.0-85181435804</t>
  </si>
  <si>
    <t>Campos, M.M.</t>
  </si>
  <si>
    <t>BARRIERS TO PRODUCT INNOVATION: AN EMPIRICAL STUDY IN PORTUGUESE SERVICES SME</t>
  </si>
  <si>
    <t>Madeira, M.J.A.</t>
  </si>
  <si>
    <t>Carvalho, L.C.</t>
  </si>
  <si>
    <t>University of Évora, Evora, Evora, Portugal</t>
  </si>
  <si>
    <t>2-s2.0-85181404804</t>
  </si>
  <si>
    <t>The effects of financial technology, financial literacy, and income on online loans in indonesia's millennials generation</t>
  </si>
  <si>
    <t>2-s2.0-85181396808</t>
  </si>
  <si>
    <t>Alfikry, A.</t>
  </si>
  <si>
    <t>The influence of family socioeconomic status, education level, and gender on financial literacy in tanah datar district</t>
  </si>
  <si>
    <t>2-s2.0-85181163919</t>
  </si>
  <si>
    <t>Suliantoro, H.</t>
  </si>
  <si>
    <t>Department of Industrial Engineering, Universitas Diponegoro, Semarang, Central Java, Indonesia</t>
  </si>
  <si>
    <t>Implementation of strategic alliance in developing supplier relationships for sustainable procurement</t>
  </si>
  <si>
    <t>2-s2.0-85181017746</t>
  </si>
  <si>
    <t>Financial Literacy and Financial Fragility in Mexico; Alfabetización Financiera y Fragilidad Financiera en México</t>
  </si>
  <si>
    <t>Hernández-Mejía, S.</t>
  </si>
  <si>
    <t>Instituto Tecnológico Superior de Misantla, Misantla, Veracruz, Mexico</t>
  </si>
  <si>
    <t>2-s2.0-85180981707</t>
  </si>
  <si>
    <t>Peñarreta-Quezada, M.-Á.</t>
  </si>
  <si>
    <t>Socio-demographic variables and levels of financial education among young university students in Ecuador; Variables sociodemográficas y niveles de educación financiera en jóvenes universitarios de Ecuador</t>
  </si>
  <si>
    <t>Salas-Tenesaca, E.-E.</t>
  </si>
  <si>
    <t>Álvarez-García, J.</t>
  </si>
  <si>
    <t>2-s2.0-85180821527</t>
  </si>
  <si>
    <t>Hosen, M.</t>
  </si>
  <si>
    <t>Millennials Fintech Services Adoption: What Matters Most?</t>
  </si>
  <si>
    <t>2-s2.0-85180820320</t>
  </si>
  <si>
    <t>Prakasha, G.S.</t>
  </si>
  <si>
    <t>Effect of social influence on the saving behaviour of freelancing undergraduate students, mediated by financial literacy and self-control; Vliv sociálního aspektu na spořicí chování studentů na volné noze ve vztahu k finanční gramotnosti a sebekontrole</t>
  </si>
  <si>
    <t>Christ Junior College, Bengaluru, KA, India</t>
  </si>
  <si>
    <t>Jestin, J.</t>
  </si>
  <si>
    <t>Mount Carmel College, Bengaluru, KA, India</t>
  </si>
  <si>
    <t>2-s2.0-85180786779</t>
  </si>
  <si>
    <t>Ranabhat, D.</t>
  </si>
  <si>
    <t>Faculty of Science, Shoolini University, Solan, HP, India</t>
  </si>
  <si>
    <t>Effects of Financial Literacy on Financial Inclusion: Evidence from Nepal’s Gandaki Province</t>
  </si>
  <si>
    <t>Verma, N.</t>
  </si>
  <si>
    <t>2-s2.0-85180600944</t>
  </si>
  <si>
    <t>Capelato, É.</t>
  </si>
  <si>
    <t>Department of Economics, Universidade Estadual Paulista "Júlio de Mesquita Filho", Sao Paulo, SP, Brazil</t>
  </si>
  <si>
    <t>Proficiency in Financial Literacy: study using a scale and a Computerized Adaptive Test based on the Item Response Theory; Proficiência em Letramento Financeiro: estudo a partir de uma escala e de um Teste Adaptativo Computadorizado baseados na Teoria de Resposta ao Item</t>
  </si>
  <si>
    <t>Cúri, M.</t>
  </si>
  <si>
    <t>Universidade de São Paulo, Sao Paulo, SP, Brazil</t>
  </si>
  <si>
    <t>2-s2.0-85180538096</t>
  </si>
  <si>
    <t>Huaqiao University, Quanzhou, Fujian, China</t>
  </si>
  <si>
    <t>Multi-factor Quantitative Stock Selection Model Based on LSTM-TabNet</t>
  </si>
  <si>
    <t>2-s2.0-85180430579</t>
  </si>
  <si>
    <t>Mabkhot, H.</t>
  </si>
  <si>
    <t>Impact of Social factors, Self-control, and Financial Education on Financial Literacy and Financial Saving Behaviour among University Students in Saudi Arabia</t>
  </si>
  <si>
    <t>Talat, S.</t>
  </si>
  <si>
    <t>Faculty of Business and Commerce, Amran University, Amran, Amran, Yemen</t>
  </si>
  <si>
    <t>2-s2.0-85180353933</t>
  </si>
  <si>
    <t>Ansar, R.</t>
  </si>
  <si>
    <t>Determinants of personal financial management practices among Malaysian youth</t>
  </si>
  <si>
    <t>2-s2.0-85180288636</t>
  </si>
  <si>
    <t>Manaf, A.</t>
  </si>
  <si>
    <t>Department of Urban and Regional Planning, Universitas Diponegoro, Semarang, Central Java, Indonesia</t>
  </si>
  <si>
    <t>The Relevance of Vertical Housing to the Socio-Economic Characteristics of Occupants in Semarang City, Indonesia: Particularly the Proximity of Public Facility Aspects</t>
  </si>
  <si>
    <t>Ginting, L.P.</t>
  </si>
  <si>
    <t>Department of Architecture and Planning, Universitas Syiah Kuala, Banda Aceh, Aceh, Indonesia</t>
  </si>
  <si>
    <t>2-s2.0-85180225866</t>
  </si>
  <si>
    <t>Khalid, B.</t>
  </si>
  <si>
    <t>King Mongkut's Institute of Technology Ladkrabang, Bangkok, Thailand</t>
  </si>
  <si>
    <t>GAMIFICATION AND ITS INFLUENCE ON FINANCIAL MANAGEMENT BEHAVIORS OF YOUNG INVESTORS; MOKYMOSI ŽAIDYBINIMAS IR JO POVEIKIS JAUNŲ INVESTUOTOJŲ FINANSŲ VALDYMO ELGSENAI</t>
  </si>
  <si>
    <t>Dacko-Pikiewicz, Z.</t>
  </si>
  <si>
    <t>Faculty of Applied Sciences, WSB University, Dabrowa Gornicza, Dabrowa Gornicza, Silesian, Poland</t>
  </si>
  <si>
    <t>2-s2.0-85180182926</t>
  </si>
  <si>
    <t>Shafiee, S.</t>
  </si>
  <si>
    <t>121</t>
  </si>
  <si>
    <t>Department of Mechanical and Civil Engineering, Technical University of Denmark, Lyngby, Hovedstaden, Denmark</t>
  </si>
  <si>
    <t>Improving Financial Literacy and Supporting Financial Decisions: Developing a Personalized Configurator</t>
  </si>
  <si>
    <t>Zhang, L.L.</t>
  </si>
  <si>
    <t>Rasmussen, K.M.</t>
  </si>
  <si>
    <t>Department of Management Engineering, Technical University of Denmark, Lyngby, Hovedstaden, Denmark</t>
  </si>
  <si>
    <t>2-s2.0-85180106121</t>
  </si>
  <si>
    <t>Volkova, O.A.</t>
  </si>
  <si>
    <t>Institute for Demographic Research – Branch of the Federal Center of Theoretical and Applied Sociology of the Russian Academy of Sciences, Moscow, Russian Federation</t>
  </si>
  <si>
    <t>The Readiness of the Population to Introduce a Pharmaceutical Insurance System in Kazakhstan; Готовность населения к введению системы страхования лекарственного обеспечения в Казахстане</t>
  </si>
  <si>
    <t>Spankulova, L.S.</t>
  </si>
  <si>
    <t>State Budgetary Institution "Research Institute for Healthcare Organization and Medical Management of Moscow Healthcare Department", Moscow, Russian Federation</t>
  </si>
  <si>
    <t>Mukhamediyev, B.M.</t>
  </si>
  <si>
    <t>2-s2.0-85179987116</t>
  </si>
  <si>
    <t>Cho, S.</t>
  </si>
  <si>
    <t>Seoul National University, Seoul, South Korea</t>
  </si>
  <si>
    <t>Analysis of Competencies Reflection in the 2022 Revised Music Curriculum based on OECD Education 2030</t>
  </si>
  <si>
    <t>2-s2.0-85179980383</t>
  </si>
  <si>
    <t>FINANCIAL EXCLUSION FROM THE PERSPECTIVE OF FINANCIAL LITERACY IN THE DIGITAL WORLD OF THE 21ST CENTURY THROUGH THE EXAMPLE OF HUNGARY; FINANSINĖ ATSKIRTIS IŠ FINANSINIO RAŠTINGUMO PERSPEKTYVOS XXI A. SKAITMENINIAME PASAULYJE REMIANTIS VENGRIJOS PAVYZDŽIU</t>
  </si>
  <si>
    <t>2-s2.0-85179954384</t>
  </si>
  <si>
    <t>Ramos, H.</t>
  </si>
  <si>
    <t>Universidade Católica de Moçambique, Beira, Sofala, Mozambique</t>
  </si>
  <si>
    <t>The impact of financial education on the level of financial inclusion in Mozambique; O impacto da educação financeira no nível de inclusão financeira em Moçambique</t>
  </si>
  <si>
    <t>2-s2.0-85179916385</t>
  </si>
  <si>
    <t>Srinivasan, K.</t>
  </si>
  <si>
    <t>School of Management, Anna University, Chennai, TN, India</t>
  </si>
  <si>
    <t>Investigating self-efficacy and behavioural bias on investment decisions</t>
  </si>
  <si>
    <t>Karthikeyan, P.</t>
  </si>
  <si>
    <t>School of Management Studies, Kongu Engineering College, Erode, TN, India</t>
  </si>
  <si>
    <t>2-s2.0-85179840974</t>
  </si>
  <si>
    <t>Alasadi, S.N.K.</t>
  </si>
  <si>
    <t>Department of Civil Engineering, University of Baghdad, Baghdad, Iraq</t>
  </si>
  <si>
    <t>Utilizing Artificial Neural Networks for Predicting Delays and Assessing Contractor Performance in Roadworks Projects</t>
  </si>
  <si>
    <t>Fatla, O.M.H.</t>
  </si>
  <si>
    <t>2-s2.0-85179822688</t>
  </si>
  <si>
    <t>The Purposes and Motivations of Savings Accumulation based on Generational Affiliation, Financial Education and Financial Literacy</t>
  </si>
  <si>
    <t>2-s2.0-85179681353</t>
  </si>
  <si>
    <t>Kuznetsov, V.P.</t>
  </si>
  <si>
    <t>Minin Nizhny Novgorod State Pedagogical University, Nizhny Novgorod, Nizhny Novgorod Oblast, Russian Federation</t>
  </si>
  <si>
    <t>The Role of Robotisation in the Development of Climate-Responsible Entrepreneurship in Developing Countries’ Digital Economy Markets</t>
  </si>
  <si>
    <t>Ergeshova, T.A.</t>
  </si>
  <si>
    <t>Jalal-Abad State University, Jalal-Abad, Kyrgyzstan</t>
  </si>
  <si>
    <t>Lezhebokov, A.A.</t>
  </si>
  <si>
    <t>North-Caucasus Federal University, Stavropol, Stavropol Krai, Russian Federation</t>
  </si>
  <si>
    <t>Shvachkina, L.A.</t>
  </si>
  <si>
    <t>2-s2.0-85179617081</t>
  </si>
  <si>
    <t>Polishchuk, Y.</t>
  </si>
  <si>
    <t>Finance Faculty, Finance andManagement, Kyiv, Ukraine</t>
  </si>
  <si>
    <t>Unveiling individuals’ financial behavior patterns: The Polish-Ukrainian case study in the pre-war period</t>
  </si>
  <si>
    <t>Maiurchenko, V.</t>
  </si>
  <si>
    <t>Uniwersytet Jagielloński, Krakow, Małopolska, Poland</t>
  </si>
  <si>
    <t>Tereshchenko, O.</t>
  </si>
  <si>
    <t>Faculty of Finance, Kyiv National Economic University named after Vadym Hetman, Kyiv, Ukraine</t>
  </si>
  <si>
    <t>Budiaiev, M.</t>
  </si>
  <si>
    <t>Department of Economics and Entrepreneurship, Kyiv National Economic University named after Vadym Hetman, Kyiv, Ukraine</t>
  </si>
  <si>
    <t>2-s2.0-85179606672</t>
  </si>
  <si>
    <t>Elangovan, E.</t>
  </si>
  <si>
    <t>How does risk aversion shape investors’ intentions? Evidence from the Indian corporate bond market</t>
  </si>
  <si>
    <t>2-s2.0-85179523472</t>
  </si>
  <si>
    <t>Vrdoljak, A.T.</t>
  </si>
  <si>
    <t>Department of Quantitative Methods, Faculty of Economics, Business and Tourism, University of Split, Split, Split-Dalmatia, Croatia</t>
  </si>
  <si>
    <t>THE IMPACT OF FINANCIAL LITERACY AND SOCIODEMOGRAPHIC FACTORS ON INVESTOR PREFERENCES</t>
  </si>
  <si>
    <t>2-s2.0-85179523329</t>
  </si>
  <si>
    <t>Jerković, I.</t>
  </si>
  <si>
    <t>Faculty of Economics, Business and Tourism, University of Split, Split, Split-Dalmatia, Croatia</t>
  </si>
  <si>
    <t>INTERDEPENDENCE BETWEEN CRYPTOCURRENCY ADOPTION AND FINANCIAL LITERACY: A CROSS-COUNTRY EVIDENCE</t>
  </si>
  <si>
    <t>2-s2.0-85179512445</t>
  </si>
  <si>
    <t>Thida, M.</t>
  </si>
  <si>
    <t>Department of Computer Engineering, Chiang Mai University, Chiang Mai, Chiang Mai, Thailand</t>
  </si>
  <si>
    <t>Digital Skills Gap in Developing Countries: The Case of Myanmar</t>
  </si>
  <si>
    <t>Thazin, N.</t>
  </si>
  <si>
    <t>Researcher and Data Analyst, Yangon, Myanmar</t>
  </si>
  <si>
    <t>Myanmar</t>
  </si>
  <si>
    <t>2-s2.0-85179423781</t>
  </si>
  <si>
    <t>Hadianto, B.</t>
  </si>
  <si>
    <t>Financial literacy, self-control, self-esteem, and credit card utilization</t>
  </si>
  <si>
    <t>2-s2.0-85179373198</t>
  </si>
  <si>
    <t>The Interplay of Parental Financial Behaviour and Financial Literacy and The Moderating Effects of Parental Income</t>
  </si>
  <si>
    <t>2-s2.0-85179194256</t>
  </si>
  <si>
    <t>Bhattacharya, G.D.</t>
  </si>
  <si>
    <t>Department of Commerce (Afternoon and Evening Section), Bhawanipur Education Society College, Commerce, India</t>
  </si>
  <si>
    <t>Perceptions of Financial Literacy among Students in Higher Education</t>
  </si>
  <si>
    <t>Sarkar, A.</t>
  </si>
  <si>
    <t>Department of Commerce and Management, West Bengal State University, Kolkata, WB, India</t>
  </si>
  <si>
    <t>2-s2.0-85179179294</t>
  </si>
  <si>
    <t>Lee, H.S.</t>
  </si>
  <si>
    <t>Machine Learning Models for Financial Inclusion in Malaysia: Opportunity for Insurance or Takaful in Achieving Financial Inclusion</t>
  </si>
  <si>
    <t>Kuang, K.S.</t>
  </si>
  <si>
    <t>Liew, P.X.</t>
  </si>
  <si>
    <t>School of Economics and Management, Xiamen University Malaysia, Sepang, Selangor, Malaysia</t>
  </si>
  <si>
    <t>Nassir, A.M.</t>
  </si>
  <si>
    <t>2-s2.0-85179135081</t>
  </si>
  <si>
    <t>Gümrah, A.</t>
  </si>
  <si>
    <t>Department of Management and Organization, Selçuk Üniversitesi, Selçuklu, Konya, Turkey</t>
  </si>
  <si>
    <t>Digital Addiction and Financial Literacy: A Study on University Students</t>
  </si>
  <si>
    <t>Karagöz, H.</t>
  </si>
  <si>
    <t>Department of Banking and Insurance, Karamanoğlu Mehmetbey Üniversitesi, Karaman, Karaman, Turkey</t>
  </si>
  <si>
    <t>2-s2.0-85179102779</t>
  </si>
  <si>
    <t>Factors affecting financial management behavior of Paylater users in Indonesia: Examining the moderating role of locus of control</t>
  </si>
  <si>
    <t>2-s2.0-85179095759</t>
  </si>
  <si>
    <t>Moscoso-Paucarchuco, K.M.</t>
  </si>
  <si>
    <t>Universidad Nacional Autónoma de Huanta, Huanta, Ayacucho, Peru</t>
  </si>
  <si>
    <t>FEMALE ENTREPRENEURSHIP An alternative for sustainable development in Peru; EMPREENDEDORISMO FEMININO Uma alternativa para o desenvolvimento sustentável no Peru; INICIATIVA EMPRESARIAL FEMENINA UNA ALTERNATIVA PARA EL DESARROLLO SOSTENIBLE EN PERÚ</t>
  </si>
  <si>
    <t>2-s2.0-85179067431</t>
  </si>
  <si>
    <t>Muhtar, M.</t>
  </si>
  <si>
    <t>Universitas Bosowa, Makassar, South Sulawesi, Indonesia</t>
  </si>
  <si>
    <t>Distribution of Financial Attitude, Financial Behavior, Financial Knowledge and Financial Literacy on the Investment Decision Behavior of Young Investors</t>
  </si>
  <si>
    <t>Awaluddin, M.</t>
  </si>
  <si>
    <t>UIN Alauddin Makassar, Makassar, South Sulawesi, Indonesia</t>
  </si>
  <si>
    <t>2-s2.0-85179013879</t>
  </si>
  <si>
    <t>Cruaud, C.</t>
  </si>
  <si>
    <t>Unit for Digitalization and Educational Quality, University of South-Eastern Norway, Kongsberg, Buskerud, Norway</t>
  </si>
  <si>
    <t>When Design Gets in the way: Student Learning and Digital Escape Game</t>
  </si>
  <si>
    <t>2-s2.0-85178960624</t>
  </si>
  <si>
    <t>Richmond, A.</t>
  </si>
  <si>
    <t>Exploring Processes of Financial Decision-Making Among Emerging Adults: Evidence From a Qualitative Study</t>
  </si>
  <si>
    <t>Arizona State University, Tempe, AZ, United States</t>
  </si>
  <si>
    <t>Ballard, J.</t>
  </si>
  <si>
    <t>2-s2.0-85178926251</t>
  </si>
  <si>
    <t>Piquer-Píriz, A.M.</t>
  </si>
  <si>
    <t>Content and Language Integrated Learning (CLIL) and Project-Based Learning (PBL) in Pre-primary Education: A European Perspective</t>
  </si>
  <si>
    <t>2-s2.0-85178520037</t>
  </si>
  <si>
    <t>Johnson, C.I.</t>
  </si>
  <si>
    <t>Quantum Improvements Consulting, LLC, Orlando, FL, United States</t>
  </si>
  <si>
    <t>Designing an Adaptive Instructional System for Financial Literacy Training</t>
  </si>
  <si>
    <t>2-s2.0-85178512558</t>
  </si>
  <si>
    <t>The Importance of Financial Literacy: Opening a New Field</t>
  </si>
  <si>
    <t>Department of Economics, Stanford Graduate School of Business, Stanford, CA, United States</t>
  </si>
  <si>
    <t>2-s2.0-85178426814</t>
  </si>
  <si>
    <t>An Examination of Mobile Fintech Utilization From a Stress-Coping Perspective</t>
  </si>
  <si>
    <t>2-s2.0-85178367347</t>
  </si>
  <si>
    <t>Kodli, M.</t>
  </si>
  <si>
    <t>Department of Geoinformatics, Karnataka State Rural Development and Panchayat Raj University, Gadag, India</t>
  </si>
  <si>
    <t>Water Quality Studies in Urban Lakes Using Sentinel 2A Data</t>
  </si>
  <si>
    <t>Rajashekara, H.M.</t>
  </si>
  <si>
    <t>Economic Analysis Unit, Indian Statistical Institute Bangalore, Bengaluru, India</t>
  </si>
  <si>
    <t>Rama Subramoniam, S.R.</t>
  </si>
  <si>
    <t>Indian Space Research Organisation, Bengaluru, KA, India</t>
  </si>
  <si>
    <t>2-s2.0-85178337838</t>
  </si>
  <si>
    <t>Derbyshire, L.E.</t>
  </si>
  <si>
    <t>School of Accounting Sciences, North-West University, Potchefstroom, North West, South Africa</t>
  </si>
  <si>
    <t>Exploring financial literacy education strategies based on small- and micro-enterprise business practices</t>
  </si>
  <si>
    <t>Fouché, J.P.</t>
  </si>
  <si>
    <t>Glasgow School for Business and Society, Glasgow, Scotland, United Kingdom</t>
  </si>
  <si>
    <t>2-s2.0-85178186168</t>
  </si>
  <si>
    <t>Department of Accounting, Sohar University, Sohar, Oman</t>
  </si>
  <si>
    <t>Robust Financial Inclusion Framework by Examining Literacy Aspects in Oman</t>
  </si>
  <si>
    <t>Abro, Z.</t>
  </si>
  <si>
    <t>Department of Business Administration, University of Technology and Applied Sciences Salalah, Salalah, Dhofar, Oman</t>
  </si>
  <si>
    <t>2-s2.0-85178139862</t>
  </si>
  <si>
    <t>Sepúlveda, H.A.Á.</t>
  </si>
  <si>
    <t>FINANCIAL EDUCATION FOR SUSTAINABLE DEVELOPMENT Curricular analysis of a secondary education program in Chile; EDUCAÇÃO FINANCEIRA PARA O DESENVOLVIMENTO SUSTENTÁVEL Análise curricular de um programa de educação secundária no Chile; ANÁLISIS CURRICULAR DE UN PROGRAMA DE EDUCACIÓN SECUNDARIA DE CHILE</t>
  </si>
  <si>
    <t>2-s2.0-85178126659</t>
  </si>
  <si>
    <t>School of Economics, Almaty Management University, Almaty, Kazakhstan</t>
  </si>
  <si>
    <t>Impact of financial literacy on investment decisions in developing countries: The example of Kazakhstan</t>
  </si>
  <si>
    <t>Bayakhmetova, B.</t>
  </si>
  <si>
    <t>Kazakh University of Transport Communications, Almaty, Kazakhstan</t>
  </si>
  <si>
    <t>2-s2.0-85178079900</t>
  </si>
  <si>
    <t>Nathie, M.</t>
  </si>
  <si>
    <t>University of South Australia, Adelaide, SA, Australia</t>
  </si>
  <si>
    <t>Islamic and Conventional Financial Literacy: Systematic and Bibliometric Literature Analyses</t>
  </si>
  <si>
    <t>Hanifa, M.H.</t>
  </si>
  <si>
    <t>2-s2.0-85178004543</t>
  </si>
  <si>
    <t>Worker saving attitude towards retirement planning: A study on Indian textile industry; Atitudinea de economisire a angajaților față de planificarea pensionării: Un studiu de caz privind industria textilă din India</t>
  </si>
  <si>
    <t>Singh, R.R.</t>
  </si>
  <si>
    <t>Department of Pathology, RajaRajeswari Medical College &amp; Hospital, Bengaluru, KA, India</t>
  </si>
  <si>
    <t>Harrison, A.</t>
  </si>
  <si>
    <t>G, G.</t>
  </si>
  <si>
    <t>Faculty of Economic Science, Universitatea Constantin Brancusi din Targu-Jiu, Targu Jiu, Gorj, Romania</t>
  </si>
  <si>
    <t>Doctoral School of Economic Sciences, University of Craiova, Craiova, Dolj, Romania</t>
  </si>
  <si>
    <t>2-s2.0-85177869111</t>
  </si>
  <si>
    <t>Arce-Cruz, G.O.</t>
  </si>
  <si>
    <t>Financial Literacy and its Relationship to the Indebtedness of a Bank’s Customers</t>
  </si>
  <si>
    <t>Valencia-Mayuri, J.C.</t>
  </si>
  <si>
    <t>2-s2.0-85177845987</t>
  </si>
  <si>
    <t>Stephens, B.</t>
  </si>
  <si>
    <t>Northern Kentucky University, Highland Heights, KY, United States</t>
  </si>
  <si>
    <t>Money Worries: Examining Demographic Difference in Financial Anxiety</t>
  </si>
  <si>
    <t>Al-Bahrani, A.</t>
  </si>
  <si>
    <t>2-s2.0-85177829979</t>
  </si>
  <si>
    <t>Lu, Y.</t>
  </si>
  <si>
    <t>Objective Financial Knowledge, Subjective Financial Knowledge, and Credit Card Mismanagement: Does Overconfidence Hurt?</t>
  </si>
  <si>
    <t>Kalenkoski, C.M.</t>
  </si>
  <si>
    <t>Department of Economics, James Madison University, Harrisonburg, VA, United States</t>
  </si>
  <si>
    <t>2-s2.0-85177457902</t>
  </si>
  <si>
    <t>Promoting Financial Inclusion Through Financial Literacy, Socialization, and Commitment to the Implementation of Islamic Financial Institutions' Law in Aceh, Indonesia</t>
  </si>
  <si>
    <t>Hafasnuddin, H.</t>
  </si>
  <si>
    <t>2-s2.0-85177453533</t>
  </si>
  <si>
    <t>Lippman, S.A.</t>
  </si>
  <si>
    <t>A guaranteed income intervention to improve the health and financial well-being of low-income black emerging adults: study protocol for the Black Economic Equity Movement randomized controlled crossover trial</t>
  </si>
  <si>
    <t>Libby, M.K.</t>
  </si>
  <si>
    <t>PATH, San Francisco, CA, United States</t>
  </si>
  <si>
    <t>Nakphong, M.K.</t>
  </si>
  <si>
    <t>Institute for Global Health Sciences, UCSF School of Medicine, San Francisco, CA, United States</t>
  </si>
  <si>
    <t>Arons, A.</t>
  </si>
  <si>
    <t>Department of Health Policy and Management, University of California, Berkeley, Berkeley, CA, United States</t>
  </si>
  <si>
    <t>Balanoff, M.</t>
  </si>
  <si>
    <t>Oregon Health &amp; Science University, Portland, OR, United States</t>
  </si>
  <si>
    <t>2-s2.0-85177227573</t>
  </si>
  <si>
    <t>Bhojak, N.P.</t>
  </si>
  <si>
    <t>Department of Hospital Management, Hemchandracharya North Gujarat University, Patan, GJ, India</t>
  </si>
  <si>
    <t>Impact of Financial Education on Financial Wellness During COVID-19</t>
  </si>
  <si>
    <t>Modi, A.G.</t>
  </si>
  <si>
    <t>Department of Commerce and Management, Hemchandracharya North Gujarat University, Patan, GJ, India</t>
  </si>
  <si>
    <t>Jani, D.</t>
  </si>
  <si>
    <t>Department of Commerce and Management, Dolat-Usha Institute of Applied Sciences and Dhiru-Sarla Institute of Management &amp; Commerce, Valsad, India</t>
  </si>
  <si>
    <t>Momin, M.</t>
  </si>
  <si>
    <t>Department of Commerce, Veer Narmad South Gujarat University, Surat, GJ, India</t>
  </si>
  <si>
    <t>2-s2.0-85177219233</t>
  </si>
  <si>
    <t>Rapina, R.</t>
  </si>
  <si>
    <t>Faculty of Economics, Universitas Kristen Maranatha, Bandung, West Java, Indonesia</t>
  </si>
  <si>
    <t>The impact of financial literacy and financial behavior in entrepreneurial motivation–evidence from Indonesia</t>
  </si>
  <si>
    <t>Meythi, M.</t>
  </si>
  <si>
    <t>Faculty of Economics and Business, Pancasakti Tegal University, Tegal, Indonesia</t>
  </si>
  <si>
    <t>Rahmatika, D.N.</t>
  </si>
  <si>
    <t>Faculty of Economics, Universitas Katolik Parahyangan, Bandung, West Java, Indonesia</t>
  </si>
  <si>
    <t>2-s2.0-85177089694</t>
  </si>
  <si>
    <t>Jaipur Institute of Technology, Jaipur, RJ, India</t>
  </si>
  <si>
    <t>Financial Socialisation and Personal Financial Management Behaviour of Millennials in India: The Role of Attitude Towards Money and Financial Literacy</t>
  </si>
  <si>
    <t>2-s2.0-85177031717</t>
  </si>
  <si>
    <t>Moreira Choez, J.S.</t>
  </si>
  <si>
    <t>The Synergy Between Financial Education, Economic Well-Being, and Financial Stress: An Analysis of Interconnections and Reciprocal Effects</t>
  </si>
  <si>
    <t>Cruz Arteaga, K.C.</t>
  </si>
  <si>
    <t>Benavides-Lara, R.M.</t>
  </si>
  <si>
    <t>Polytechnic School of Chimborazo, Riobamba, Ecuador</t>
  </si>
  <si>
    <t>Velásquez-Gutiérrez, M.T.</t>
  </si>
  <si>
    <t>Herrera, M.K.G.</t>
  </si>
  <si>
    <t>2-s2.0-85176784146</t>
  </si>
  <si>
    <t>Nose, Y.</t>
  </si>
  <si>
    <t>Doshisha Business School, Kyoto, Kyoto, Japan</t>
  </si>
  <si>
    <t>What makes equity crowdfunding successful in Japan? Testing the signaling and lack of financial literacy hypotheses</t>
  </si>
  <si>
    <t>Hosomi, C.</t>
  </si>
  <si>
    <t>2-s2.0-85176746431</t>
  </si>
  <si>
    <t>Minh, H.N.</t>
  </si>
  <si>
    <t>University of Finance - Marketing, Ho Chi Minh City, Viet Nam</t>
  </si>
  <si>
    <t>Determinants Influencing Consumer Behaviour of Apartment Purchasing in Ho Chi Minh City and Policy Implications</t>
  </si>
  <si>
    <t>2-s2.0-85176728320</t>
  </si>
  <si>
    <t>Harper, C.</t>
  </si>
  <si>
    <t>Department of Educational Leadership and Policy Analysis, University of Missouri, Columbia, MO, United States</t>
  </si>
  <si>
    <t>A Brief Budgeting Intervention’s Association With Financial Self-Efficacy in a College Student Success Course</t>
  </si>
  <si>
    <t>Curs, B.R.</t>
  </si>
  <si>
    <t>Department of Educational Leadership and Higher Education, University of Central Florida, Orlando, FL, United States</t>
  </si>
  <si>
    <t>Beasley, J.</t>
  </si>
  <si>
    <t>Office for Financial Success, University of Missouri, Columbia, MO, United States</t>
  </si>
  <si>
    <t>2-s2.0-85176550942</t>
  </si>
  <si>
    <t>Marinelli, L.</t>
  </si>
  <si>
    <t>Exploring the relationship between entrepreneurial ecosystem inputs and outcomes: the role of digital technology adoption</t>
  </si>
  <si>
    <t>Bartoloni, S.</t>
  </si>
  <si>
    <t>Department of Economics, Università degli Studi di Messina, Messina, ME, Italy</t>
  </si>
  <si>
    <t>2-s2.0-85176472344</t>
  </si>
  <si>
    <t>Khan, M.T.I.</t>
  </si>
  <si>
    <t>Fintech literacy among millennials: The roles of financial literacy and education</t>
  </si>
  <si>
    <t>2-s2.0-85176223266</t>
  </si>
  <si>
    <t>Abrantes, B.F.</t>
  </si>
  <si>
    <t>Iscte – Instituto Universitário de Lisboa, Lisbon, Portugal</t>
  </si>
  <si>
    <t>Essentials on Financial Literacy, Up-/Reskilling, and Firm Performance: Empirical Evidence from South Asian Public-Owned Companies (POCs)</t>
  </si>
  <si>
    <t>Hang, D.T.</t>
  </si>
  <si>
    <t>Niels Brock Copenhagen Business College (NBCBC), Copenhagen, Denmark</t>
  </si>
  <si>
    <t>2-s2.0-85176111328</t>
  </si>
  <si>
    <t>Prihastiwi, D.A.</t>
  </si>
  <si>
    <t>Department of Accounting, Universitas Tidar, Magelang, Indonesia</t>
  </si>
  <si>
    <t>Determinants of Indonesian MSMEs' Green Investment Choices Towards Inclusive and Sustainable Economic Growth</t>
  </si>
  <si>
    <t>2-s2.0-85176017092</t>
  </si>
  <si>
    <t>Kartika, H.</t>
  </si>
  <si>
    <t>The Influence of Financial Literacy, Financial Experience, Behavioral Finance, and Investor Awareness on The Use of Fintech Applications in Making Investment Decisions</t>
  </si>
  <si>
    <t>Karmawan, I.G.M.</t>
  </si>
  <si>
    <t>2-s2.0-85176000036</t>
  </si>
  <si>
    <t>Astri, A.A.</t>
  </si>
  <si>
    <t>Accounting Information Systems Program, Bina Nusantara University, Jakarta, Indonesia</t>
  </si>
  <si>
    <t>Sampatti Personal Financial Management Application Development Integrated with Indonesian Stock Market Data</t>
  </si>
  <si>
    <t>Lindrianasari, L.</t>
  </si>
  <si>
    <t>2-s2.0-85175980772</t>
  </si>
  <si>
    <t>Robalinho, J.</t>
  </si>
  <si>
    <t>Instituto Politécnico do Porto, Porto, Porto, Portugal</t>
  </si>
  <si>
    <t>Behavioral Finance: Prospect Theory Topics in Decision-Making</t>
  </si>
  <si>
    <t>Gomes, L.M.P.</t>
  </si>
  <si>
    <t>2-s2.0-85175965966</t>
  </si>
  <si>
    <t>Damayanti, S.</t>
  </si>
  <si>
    <t>A bibliometric analysis VOSviewer of publication on financial literacy and investment decision</t>
  </si>
  <si>
    <t>2-s2.0-85175649334</t>
  </si>
  <si>
    <t>Improving Financial Literacy of Students: Specificity and Opportunities of Regional Higher Education Institutions; Повышение финансовой грамотности студентов: особенности и возможности региональных вузов</t>
  </si>
  <si>
    <t>2-s2.0-85175625179</t>
  </si>
  <si>
    <t>Herlin</t>
  </si>
  <si>
    <t>Analysis the Use of Pay-later System on E-commerce towards the Consumptive Behavior of Higher Education Students</t>
  </si>
  <si>
    <t>2-s2.0-85175624221</t>
  </si>
  <si>
    <t>Sisay, K.</t>
  </si>
  <si>
    <t>School of Agricultural Economics and Agribusiness, Haramaya University, Dire Dawa, Ethiopia</t>
  </si>
  <si>
    <t>Rural households saving status and its determinant factors: Insight from southwest region of Ethiopia</t>
  </si>
  <si>
    <t>2-s2.0-85175522874</t>
  </si>
  <si>
    <t>Buddeberg, K.</t>
  </si>
  <si>
    <t>205</t>
  </si>
  <si>
    <t>452</t>
  </si>
  <si>
    <t>Universität Hamburg, Hamburg, Hamburg, Germany</t>
  </si>
  <si>
    <t>Data from LEO 2018 – Living with Low Literacy</t>
  </si>
  <si>
    <t>2-s2.0-85175452138</t>
  </si>
  <si>
    <t>da Silva, E.A.S.R.G.</t>
  </si>
  <si>
    <t>School of Economy, Universidade de Brasília, Brasília, DF, Brazil</t>
  </si>
  <si>
    <t>The Cost-Benefit of Aging: Financial Capability and Well-Being across Age Groups in Brazil</t>
  </si>
  <si>
    <t>2-s2.0-85175252630</t>
  </si>
  <si>
    <t>Regenesys Business School, Mumbai, India</t>
  </si>
  <si>
    <t>Financial inclusion as a tool for achieving inclusive growth: systematic literature and future research agenda</t>
  </si>
  <si>
    <t>Jasuja, D.</t>
  </si>
  <si>
    <t>Amity Global Business School, Amity University, Noida, UP, India</t>
  </si>
  <si>
    <t>School of Commerce, XIM University, Harirajpur, OR, India</t>
  </si>
  <si>
    <t>Jain, T.</t>
  </si>
  <si>
    <t>Motilal Nehru Institute of Technology, Allahabad, UP, India</t>
  </si>
  <si>
    <t>2-s2.0-85175244372</t>
  </si>
  <si>
    <t>Fculty of Connerce and Management, Prince of Sogkla University, Trang, Thailand</t>
  </si>
  <si>
    <t>PREDICTING INDIVIDUAL INVESTOR’S INTENTION TO INVEST: A COMPARISON BETWEEN ACTUAL AND PERCEIVED FINANCIAL KNOWLEDGE</t>
  </si>
  <si>
    <t>Vora-Sittha, P.</t>
  </si>
  <si>
    <t>2-s2.0-85175232651</t>
  </si>
  <si>
    <t>Wahyuni, S.F.</t>
  </si>
  <si>
    <t>Financial literacy and financial attitude on financial management behavior: An examination of the mediating role of the behavioral intention of students at private universities in Indonesia</t>
  </si>
  <si>
    <t>2-s2.0-85175170461</t>
  </si>
  <si>
    <t>Rafik, A.</t>
  </si>
  <si>
    <t>Profiling the Victims of Ponzi Schemes: The Role of Financial Literacy</t>
  </si>
  <si>
    <t>2-s2.0-85174971275</t>
  </si>
  <si>
    <t>Changwesha, M.</t>
  </si>
  <si>
    <t>The relationship between financial literacy and financial access among SMES in the Ekurhuleni municipality</t>
  </si>
  <si>
    <t>2-s2.0-85174824659</t>
  </si>
  <si>
    <t>Sabbagh, M.</t>
  </si>
  <si>
    <t>Department of Agricultural Sciences, Università degli Studi di Sassari, Sassari, SS, Italy</t>
  </si>
  <si>
    <t>Farmers’ acceptance of a micro-irrigation system: A focus group study</t>
  </si>
  <si>
    <t>Gutierrez, L.</t>
  </si>
  <si>
    <t>Department of Agricultural Sciences and Desertification Research Centre, Università degli Studi di Sassari, Sassari, SS, Italy</t>
  </si>
  <si>
    <t>2-s2.0-85174807283</t>
  </si>
  <si>
    <t>The effect of financial literacy, training and locus of control on creative economic business performance</t>
  </si>
  <si>
    <t>Wahyuningsih, S.H.</t>
  </si>
  <si>
    <t>Midwifery Study Program, Cirebon, Indonesia</t>
  </si>
  <si>
    <t>2-s2.0-85174759934</t>
  </si>
  <si>
    <t>Sedmak, C.</t>
  </si>
  <si>
    <t>Universität Salzburg, Salzburg, Salzburg, Austria</t>
  </si>
  <si>
    <t>MONETARY POVERTY</t>
  </si>
  <si>
    <t>2-s2.0-85174591829</t>
  </si>
  <si>
    <t>Fabbricatore, R.</t>
  </si>
  <si>
    <t>Department of Economics and Statistics, Università degli Studi di Napoli Federico II, Naples, NA, Italy</t>
  </si>
  <si>
    <t>Multilevel IRT models to explore heterogeneity in subjective financial knowledge at individual and regional levels: the Italian case</t>
  </si>
  <si>
    <t>2-s2.0-85174586228</t>
  </si>
  <si>
    <t>College of Economics and Management, Shenyang Agricultural University, Shenyang, Liaoning, China</t>
  </si>
  <si>
    <t>Financial Literacy, Borrowing Behavior and Rural Households’ Income: Evidence from the Collective Forest Area, China</t>
  </si>
  <si>
    <t>China National Forestry Economics and Development Research Center, Beijing, Beijing, China</t>
  </si>
  <si>
    <t>2-s2.0-85174486556</t>
  </si>
  <si>
    <t>Paladino, G.</t>
  </si>
  <si>
    <t>Ask a Question and Get an Answer: a Study of the Framing Effect on Financial Literacy in Italy</t>
  </si>
  <si>
    <t>2-s2.0-85174466766</t>
  </si>
  <si>
    <t>Tennakoon, M.</t>
  </si>
  <si>
    <t>COMPARATIVE STUDY OF WORK-RELATED FACTORS AFFECTING MENTAL WELL-BEING OF MALE AND FEMALE CONSTRUCTION WORKERS IN AUSTRALIA</t>
  </si>
  <si>
    <t>Samaraweera, A.</t>
  </si>
  <si>
    <t>Colangelo, T.</t>
  </si>
  <si>
    <t>Department of Building Economics, University of Moratuwa, Moratuwa, Sri Lanka</t>
  </si>
  <si>
    <t>2-s2.0-85174405658</t>
  </si>
  <si>
    <t>Purnomo, A.S.</t>
  </si>
  <si>
    <t>Consumer Behavior in Using Instant Funds: Insights from a Triandis Model Analysis</t>
  </si>
  <si>
    <t>Raharto Condrobimo, A.</t>
  </si>
  <si>
    <t>2-s2.0-85174394533</t>
  </si>
  <si>
    <t>Krutsinger, D.C.</t>
  </si>
  <si>
    <t>and Sleep Medicine, University of Nebraska Medical Center, Omaha, NE, United States</t>
  </si>
  <si>
    <t>Financial Education in U.S. Pulmonary and Critical Care Medicine Fellowship Programs</t>
  </si>
  <si>
    <t>Adamson, R.</t>
  </si>
  <si>
    <t>Critical Care and Sleep Medicine, VA Puget Sound Health Care System, Seattle, WA, United States</t>
  </si>
  <si>
    <t>Olson, E.M.</t>
  </si>
  <si>
    <t>University of Washington School of Medicine, Seattle, WA, United States</t>
  </si>
  <si>
    <t>Denson, J.L.</t>
  </si>
  <si>
    <t>Division of Pulmonary and Critical Care, Northwestern University, Evanston, IL, United States</t>
  </si>
  <si>
    <t>Kelm, D.J.</t>
  </si>
  <si>
    <t>and Environmental Medicine, Tulane University School of Medicine, New Orleans, LA, United States</t>
  </si>
  <si>
    <t>Chu, D.C.</t>
  </si>
  <si>
    <t>Division of Pulmonary and Critical Care Medicine, Mayo Clinic, Rochester, MN, United States</t>
  </si>
  <si>
    <t>Stewart, N.H.</t>
  </si>
  <si>
    <t>Allergy and Critical Care Medicine, Penn State College of Medicine, Hershey, PA, United States</t>
  </si>
  <si>
    <t>2-s2.0-85174336453</t>
  </si>
  <si>
    <t>Perception vs. reality: Analysing the nexus between financial literacy and fintech adoption</t>
  </si>
  <si>
    <t>2-s2.0-85174305182</t>
  </si>
  <si>
    <t>Department of Business Administration, Manipal University Jaipur, Jaipur, RJ, India</t>
  </si>
  <si>
    <t>A Bibliometric Review of Journal of Financial Counseling and Planning Between 1990 and 2022</t>
  </si>
  <si>
    <t>Finance and Accounting Area, Indian Institute of Management Nagpur, Nagpur, MH, India</t>
  </si>
  <si>
    <t>2-s2.0-85174282659</t>
  </si>
  <si>
    <t>Development of a Responsible Financial Behaviors Index</t>
  </si>
  <si>
    <t>2-s2.0-85174244329</t>
  </si>
  <si>
    <t>Wongmonta, S.</t>
  </si>
  <si>
    <t>Department of Economics, Burapha University, Chonburi, Thailand</t>
  </si>
  <si>
    <t>Financial Capability and Saving Behavior: Evidence From Industrial Workers in Thailand</t>
  </si>
  <si>
    <t>2-s2.0-85174243164</t>
  </si>
  <si>
    <t>Financial Literacy Overconfidence, Mobile Financial Service Use, and High-Cost Borrowing</t>
  </si>
  <si>
    <t>2-s2.0-85174241400</t>
  </si>
  <si>
    <t>Naveen Kumar, T.S.</t>
  </si>
  <si>
    <t>Department of MBA, Kalpataru Institute of Technology, Tiptur, KA, India</t>
  </si>
  <si>
    <t>The Factors Influencing Investor’s Decision towards Invest in Equity Shares in Tumkur District</t>
  </si>
  <si>
    <t>2-s2.0-85174204560</t>
  </si>
  <si>
    <t>Cheong, S.F.</t>
  </si>
  <si>
    <t>School of Computer Science, Universiti Sains Malaysia, Gelugor, Penang, Malaysia</t>
  </si>
  <si>
    <t>A Concise Review for Exploring Behaviors To Embrace Investment Robo-advisors</t>
  </si>
  <si>
    <t>2-s2.0-85174177885</t>
  </si>
  <si>
    <t>Santos, C.</t>
  </si>
  <si>
    <t>Engineering and Technology, Swinburne University of Technology, Hawthorn, VIC, Australia</t>
  </si>
  <si>
    <t>Do financial literacy and entrepreneurial skills lead to improved performance? Evidence from Swiss Biotechnology sector</t>
  </si>
  <si>
    <t>2-s2.0-85174112129</t>
  </si>
  <si>
    <t>Dunlap, S.</t>
  </si>
  <si>
    <t>Eastern Kentucky University, Richmond, KY, United States</t>
  </si>
  <si>
    <t>How to Become a Successful College Student: The Tools, Habits, and Skills Needed to Foster College Readiness</t>
  </si>
  <si>
    <t>Dudak, B.</t>
  </si>
  <si>
    <t>2-s2.0-85173961067</t>
  </si>
  <si>
    <t>Mohamud, F.A.S.</t>
  </si>
  <si>
    <t>Determinants of Financial Inclusion of Female Entrepreneurs in Somalia</t>
  </si>
  <si>
    <t>Mohamed, A.A.</t>
  </si>
  <si>
    <t>Graduate Studies, SIMAD University, Mogadishu, Banaadir, Somalia</t>
  </si>
  <si>
    <t>2-s2.0-85173951678</t>
  </si>
  <si>
    <t>Financial literacy decision tree game: A system development exposé</t>
  </si>
  <si>
    <t>2-s2.0-85173880080</t>
  </si>
  <si>
    <t>FINANCIAL LITERACY AND RETIREMENT PLANNING IN MEXICO</t>
  </si>
  <si>
    <t>2-s2.0-85173845392</t>
  </si>
  <si>
    <t>Yang, F.</t>
  </si>
  <si>
    <t>Does financial inclusion moderate the effect of digital transformation on banks’ performance in China?</t>
  </si>
  <si>
    <t>Finance Cluster. School of Management, Universiti Sains Malaysia, Gelugor, Penang, Malaysia</t>
  </si>
  <si>
    <t>2-s2.0-85173814807</t>
  </si>
  <si>
    <t>Tia, J.</t>
  </si>
  <si>
    <t>Jostimo Group of Companies, Golbridge Associates, Tumu, Ghana</t>
  </si>
  <si>
    <t>Drivers of financial inclusion in Ghana: Evidence from microentrepreneurs in the Wa Municipality of the Upper West Region</t>
  </si>
  <si>
    <t>Kuunibe, N.</t>
  </si>
  <si>
    <t>Department of Economics, Simon Diedong Dombo University of Business and Integrated Development Studies, Wa, Upper West Region, Ghana</t>
  </si>
  <si>
    <t>Nkegbe, P.K.</t>
  </si>
  <si>
    <t>Department of Applied Economics, University for Development Studies Ghana, Tamale, Northern Region, Ghana</t>
  </si>
  <si>
    <t>2-s2.0-85173793664</t>
  </si>
  <si>
    <t>Jones, J.L.</t>
  </si>
  <si>
    <t>Policy, Practice, and Institutional Barriers to Financial Capability and Asset Building Related to Race (Racism) in the United States</t>
  </si>
  <si>
    <t>McClendon, G.G.</t>
  </si>
  <si>
    <t>University at Buffalo, The State University of New York, Buffalo, NY, United States</t>
  </si>
  <si>
    <t>2-s2.0-85173786206</t>
  </si>
  <si>
    <t>Reaction of Indian Stock Market to Outbreak of COVID-19: An Empirical Analysis of Extreme Inter-day Movements</t>
  </si>
  <si>
    <t>Verma, R.</t>
  </si>
  <si>
    <t>School of Business &amp; Management, Christ University, Bengaluru, KA, India</t>
  </si>
  <si>
    <t>Sam, S.</t>
  </si>
  <si>
    <t>Indian Institute of Management Amritsar, Amritsar, PB, India</t>
  </si>
  <si>
    <t>2-s2.0-85173785335</t>
  </si>
  <si>
    <t>Attitudes Toward Educational Loan Repayment Among College Students: A Qualitative Enquiry</t>
  </si>
  <si>
    <t>2-s2.0-85173763362</t>
  </si>
  <si>
    <t>Chin, T.L.</t>
  </si>
  <si>
    <t>Searching for a New Pathway Affecting New Venture Digitalization in SMEs</t>
  </si>
  <si>
    <t>Amy, Y.C.M.</t>
  </si>
  <si>
    <t>Faculty of Economics and Management Sciences, University of Ibadan, Ibadan, Oyo, Nigeria</t>
  </si>
  <si>
    <t>2-s2.0-85173763091</t>
  </si>
  <si>
    <t>Lakshman, D.</t>
  </si>
  <si>
    <t>Internationalization of SMEs in a Developing Economy: Empirical Evidence from SMEs in the Western Province, Sri Lanka</t>
  </si>
  <si>
    <t>Kumarasinghe, J.</t>
  </si>
  <si>
    <t>Department of Business Economics, University of Sri Jayewardenepura, Nugegoda, Sri Lanka</t>
  </si>
  <si>
    <t>Weerasinghe, R.</t>
  </si>
  <si>
    <t>Department of Entrepreneurship, University of Sri Jayewardenepura, Nugegoda, Sri Lanka</t>
  </si>
  <si>
    <t>2-s2.0-85173760713</t>
  </si>
  <si>
    <t>Siddika, A.</t>
  </si>
  <si>
    <t>Cyberjaya Campus, Multimedia University, Cyberjaya, Selangor, Malaysia</t>
  </si>
  <si>
    <t>Digital Financial Inclusion: Covid-19 Pandemic as a Catalyst for Adoption</t>
  </si>
  <si>
    <t>2-s2.0-85173747476</t>
  </si>
  <si>
    <t>Zainudin, N.S.</t>
  </si>
  <si>
    <t>Faculty of Computing &amp; Informatics, Multimedia University, Cyberjaya, Selangor, Malaysia</t>
  </si>
  <si>
    <t>Portfolio Construction of Good Defensive Malaysian Shariah-Compliant Stocks Using Data Mining Techniques</t>
  </si>
  <si>
    <t>Keng-Hoong, K.-H.</t>
  </si>
  <si>
    <t>School of Computing, Asia Pacific University of Technology and Innovation, Kuala Lumpur, Malaysia</t>
  </si>
  <si>
    <t>Ting, C.-Y.</t>
  </si>
  <si>
    <t>2-s2.0-85173725170</t>
  </si>
  <si>
    <t>Rejula, K.</t>
  </si>
  <si>
    <t>Extension Information and Statistics Division, ICAR - Central Institute of Fisheries Technology, Cochin, Kochi, KL, India</t>
  </si>
  <si>
    <t>Women fish vendors in Kerala, India: an analytical study of access to inputs and services</t>
  </si>
  <si>
    <t>2-s2.0-85173672950</t>
  </si>
  <si>
    <t>Moya, E.M.</t>
  </si>
  <si>
    <t>Department of Social Work, The University of Texas at El Paso, El Paso, TX, United States</t>
  </si>
  <si>
    <t>Addressing knowledge gaps: the key role of community health workers and healthcare providers in human papillomavirus prevention and vaccine uptake in a border community</t>
  </si>
  <si>
    <t>Garcia, A.</t>
  </si>
  <si>
    <t>Joyce-Ponder, A.</t>
  </si>
  <si>
    <t>School of Pharmacy, The University of Texas at El Paso, El Paso, TX, United States</t>
  </si>
  <si>
    <t>2-s2.0-85173658309</t>
  </si>
  <si>
    <t>Sachs, L.</t>
  </si>
  <si>
    <t>Doutora em Educação Matemática pela, Universidade Estadual Paulista "Júlio de Mesquita Filho", Sao Paulo, SP, Brazil</t>
  </si>
  <si>
    <t>A critique of financial education in mathematics education; Crítica da educação financeira na educação matemática</t>
  </si>
  <si>
    <t>Viel Gereti, L.C.</t>
  </si>
  <si>
    <t>Universidade Estadual de Londrina, Londrina, PR, Brazil</t>
  </si>
  <si>
    <t>Ferraiol, T.F.</t>
  </si>
  <si>
    <t>Doutor em Matemática, Universidade Estadual de Campinas, Campinas, SP, Brazil</t>
  </si>
  <si>
    <t>Elias, H.R.</t>
  </si>
  <si>
    <t>2-s2.0-85173473289</t>
  </si>
  <si>
    <t>Nugroho, T.W.</t>
  </si>
  <si>
    <t>Does financial literacy matter for village-owned enterprises’ (VOEs) performance? Evidence from East Java Indonesia</t>
  </si>
  <si>
    <t>2-s2.0-85173451953</t>
  </si>
  <si>
    <t>de Souza, C.P.</t>
  </si>
  <si>
    <t>FINANCIAL EDUCATION WITH THE ELDERLY: AN EXPERIENCE REPORT DEVELOPED BY THE CENTER FOR SUPPORTING THE OVER-INDEBTED DE CANOAS; EDUCAÇÃO FINANCEIRA COM IDOSOS: UM RELATO DE EXPERIÊNCIA DESENVOLVIDO PELO NÚCLEO DE APOIO AO SUPERENDIVIDADO DE CANOAS</t>
  </si>
  <si>
    <t>Kiss, A.P.</t>
  </si>
  <si>
    <t>Schaefer, J.R.</t>
  </si>
  <si>
    <t>La Salle University, Canoas, RS, Brazil</t>
  </si>
  <si>
    <t>de Lima, C.F.</t>
  </si>
  <si>
    <t>Novo Hamburgo e Nova Petrópolis, Rio Grande do Sul, Brazil</t>
  </si>
  <si>
    <t>Haack, K.R.</t>
  </si>
  <si>
    <t>2-s2.0-85173424904</t>
  </si>
  <si>
    <t>Pramanik, S.</t>
  </si>
  <si>
    <t>Department of Applied Psychology, University of Calcutta, Kolkata, WB, India</t>
  </si>
  <si>
    <t>Women Entrepreneurship Over the Last Two Decades: A Study of Trends and Changes</t>
  </si>
  <si>
    <t>2-s2.0-85173343738</t>
  </si>
  <si>
    <t>Chakraborty, T.</t>
  </si>
  <si>
    <t>Administrative Staff College of India, Hyderabad, AP, India</t>
  </si>
  <si>
    <t>GENDER EQUALITY FROM A MODERN PERSPECTIVE: Moving Beyond Diversity</t>
  </si>
  <si>
    <t>Mishra, N.</t>
  </si>
  <si>
    <t>Natarajan, A.</t>
  </si>
  <si>
    <t>Finance and Corporate Strategy, India</t>
  </si>
  <si>
    <t>Chatterjee, B.</t>
  </si>
  <si>
    <t>Department of Psychology, Adamas University, Kolkata, WB, India</t>
  </si>
  <si>
    <t>2-s2.0-85173118810</t>
  </si>
  <si>
    <t>Between Income, Savings and Investment, How Do College Students Perceive Money Management?</t>
  </si>
  <si>
    <t>2-s2.0-85173111031</t>
  </si>
  <si>
    <t>Chión, S.J.</t>
  </si>
  <si>
    <t>Screening Financial Literacy in Young Business-Oriented Professionals. Conjectures of Financial Duality and Financial Divergence</t>
  </si>
  <si>
    <t>Chu, M.</t>
  </si>
  <si>
    <t>2-s2.0-85173066028</t>
  </si>
  <si>
    <t>Abramova, M.A.</t>
  </si>
  <si>
    <t>Prospects for the Incorporation of the Digital Ruble into Russia's Monetary Turnover: Attributes and Principles for Developing a Trusted Digital Environment; Перспективы внедрения цифрового рубля в денежный оборот России: атрибуты и принципы формирования доверенной цифровой среды</t>
  </si>
  <si>
    <t>Kunitsyna, N.N.</t>
  </si>
  <si>
    <t>Department of Finance and Credit, North-Caucasus Federal University, Stavropol, Stavropol Krai, Russian Federation</t>
  </si>
  <si>
    <t>Dyudikova, E.I.</t>
  </si>
  <si>
    <t>The Scientific and Educational Center “Innovative Development of the Credit and Financial Sphere”, North-Caucasus Federal University, Stavropol, Stavropol Krai, Russian Federation</t>
  </si>
  <si>
    <t>2-s2.0-85172938493</t>
  </si>
  <si>
    <t>Restrepo, C.A.</t>
  </si>
  <si>
    <t>Universidad Nacional de Colombia, Bogotá. D.E, Colombia</t>
  </si>
  <si>
    <t>Financial Education in the Young Population: A Revision and Bibliometric Analysis; Educação Financeira na população jovem: Uma revisão e análise bibliométrica; Educación Financiera en la población joven: una revisión y análisis bibliométrico</t>
  </si>
  <si>
    <t>Hoyos, O.</t>
  </si>
  <si>
    <t>Facultad de Ciencias Económicas, Argentina</t>
  </si>
  <si>
    <t>Arismendy-Quintero, D.E.</t>
  </si>
  <si>
    <t>grupo de Investigación Estudios económicos y de la Administración, Universidad Católica de Pereira, Pereira, Risaralda, Colombia</t>
  </si>
  <si>
    <t>Duque, P.</t>
  </si>
  <si>
    <t>Departamento de Economía y Administración, Universidad de Caldas, Manizales, Caldas, Colombia</t>
  </si>
  <si>
    <t>2-s2.0-85172898404</t>
  </si>
  <si>
    <t>Ashrafi, D.M.</t>
  </si>
  <si>
    <t>Department of Business Administration, University of Liberal Arts Bangladesh, Dhaka, Bangladesh</t>
  </si>
  <si>
    <t>MANAGING CONSUMERS’ ADOPTION OF ARTIFICIAL INTELLIGENCE-BASED FINANCIAL ROBO-ADVISORY SERVICES: A MODERATED MEDIATION MODEL</t>
  </si>
  <si>
    <t>2-s2.0-85172356099</t>
  </si>
  <si>
    <t>Morina, F.</t>
  </si>
  <si>
    <t>Department of Business Management, Universiteti “Haxhi Zeka”, Peja, Peja, Serbia</t>
  </si>
  <si>
    <t>THE IMPACT OF FINANCIAL EDUCATION OF YOUNG PEOPLE ON THEIR FINANCIAL PLANNING BEHAVIOUR</t>
  </si>
  <si>
    <t>2-s2.0-85172322107</t>
  </si>
  <si>
    <t>Esquivel-Espinales, D.C.</t>
  </si>
  <si>
    <t>Programa de Estudio de Administración, Universidad Privada Antenor Orrego, Trujillo, La Libertad, Peru</t>
  </si>
  <si>
    <t>Indebtedness and Financial Culture: A Case Study at a University of Trujillo - Peru; Endeudamiento y la Cultura Financiera: Un estudio de Caso en una Universidad de Trujillo - Perú</t>
  </si>
  <si>
    <t>2-s2.0-85172321710</t>
  </si>
  <si>
    <t>Sangay, F.J.P.</t>
  </si>
  <si>
    <t>Entrepreneurship and financial education of rural artisans in northern Peru; Espíritu emprendedor y educación financiera de artesanos rurales del norte peruano</t>
  </si>
  <si>
    <t>2-s2.0-85172317537</t>
  </si>
  <si>
    <t>Jeong, J.</t>
  </si>
  <si>
    <t>Graduate School of Communication and Arts, Yonsei University, Seoul, South Korea</t>
  </si>
  <si>
    <t>Dark Patterns in MyData Service and the Awareness of Dark Patterns According to Financial Knowledge and Personal Data Protection Levels; 마이데이터 서비스 내 다크패턴 사례 분석 및 금융 지식과 개인정보 보호 수준에 따른 다크패턴 인식도 연구</t>
  </si>
  <si>
    <t>Song, S.</t>
  </si>
  <si>
    <t>2-s2.0-85172287554</t>
  </si>
  <si>
    <t>Qiao, M.</t>
  </si>
  <si>
    <t>Structure Diagram Recognition in Financial</t>
  </si>
  <si>
    <t>iWudao Tech, Wuhan, China</t>
  </si>
  <si>
    <t>2-s2.0-85172231934</t>
  </si>
  <si>
    <t>Khoo, Y.Y.</t>
  </si>
  <si>
    <t>Video Learning Enhances Financial Literacy: A Systematic Review Analysis of the Impact on Video Content Distribution</t>
  </si>
  <si>
    <t>Yusof, R.</t>
  </si>
  <si>
    <t>Wei, C.Y.</t>
  </si>
  <si>
    <t>2-s2.0-85172219699</t>
  </si>
  <si>
    <t>Ltd., New Taipei City, Taiwan</t>
  </si>
  <si>
    <t>TAM Application in Investigating the Learning Behavior of FinTech Practitioners Towards Internet-Only Bank During the COVID-19 Lockdown: A Case Study of LINE Bank</t>
  </si>
  <si>
    <t>Department of Information Management, National Taitung Junior College, Taitung, Taiwan, Taiwan</t>
  </si>
  <si>
    <t>2-s2.0-85171899582</t>
  </si>
  <si>
    <t>Assessment of Financial Literacy and Its Impact on Investor's Decisions in Saudi Arabia: A Study in the Context of Enabling Financial Planning to Strengthen Economic Development</t>
  </si>
  <si>
    <t>Islam, M.U.</t>
  </si>
  <si>
    <t>Department of Basic Sciences, Saudi Electronic University, Riyadh, Riyad, Saudi Arabia</t>
  </si>
  <si>
    <t>2-s2.0-85171776215</t>
  </si>
  <si>
    <t>Muchandigona, A.K.</t>
  </si>
  <si>
    <t>The Catalytic Role of Mobile Banking to Improve Financial Inclusion in Developing Countries</t>
  </si>
  <si>
    <t>Kalema, B.M.</t>
  </si>
  <si>
    <t>University of Mpumalanga, Mbombela, Mpumalanga, South Africa</t>
  </si>
  <si>
    <t>2-s2.0-85171763663</t>
  </si>
  <si>
    <t>Pillai, D.</t>
  </si>
  <si>
    <t>A Perspective on the Application of Fintech as a Gateway for Financial Literacy</t>
  </si>
  <si>
    <t>2-s2.0-85171735773</t>
  </si>
  <si>
    <t>Pereira, D.A.</t>
  </si>
  <si>
    <t>Universidade Federal de Campina Grande, Campina Grande, PB, Brazil</t>
  </si>
  <si>
    <t>Development of strategic planning of a financial education company in Brazil: an approach based on the new Multicriteria Decision Analysis Method S.W.O.T-D.M.S</t>
  </si>
  <si>
    <t>Diniz, B.P.</t>
  </si>
  <si>
    <t>Instituto Militar de Engenharia, Rio de Janeiro, RJ, Brazil</t>
  </si>
  <si>
    <t>2-s2.0-85171654052</t>
  </si>
  <si>
    <t>Financial knowledge and online payment decisions of Generation Z consumers: an empirical study using SEM approach</t>
  </si>
  <si>
    <t>2-s2.0-85171146475</t>
  </si>
  <si>
    <t>Jurkševičiūtė, G.</t>
  </si>
  <si>
    <t>Department of Informatics, Kauno kolegija, Kaunas, Kaunas, Lithuania</t>
  </si>
  <si>
    <t>Students' Financial Literacy Knowledge Research: The Case of Kauno Kolegija Higher Education Institution</t>
  </si>
  <si>
    <t>Morkuniene, V.</t>
  </si>
  <si>
    <t>Department of Business, Kauno kolegija, Kaunas, Kaunas, Lithuania</t>
  </si>
  <si>
    <t>2-s2.0-85170257207</t>
  </si>
  <si>
    <t>A study on the impact of rural finance on high-quality agricultural development in China—a test based on intermediation, threshold and spillover effects</t>
  </si>
  <si>
    <t>Bo, N.</t>
  </si>
  <si>
    <t>Zhao, Q.</t>
  </si>
  <si>
    <t>2-s2.0-85170208425</t>
  </si>
  <si>
    <t>Hazra-Ganju, A.</t>
  </si>
  <si>
    <t>Saathealth, Mumbai, India</t>
  </si>
  <si>
    <t>An omni-channel, outcomes-focused approach to scale digital health interventions in resource-limited populations: a case study</t>
  </si>
  <si>
    <t>2-s2.0-85169935146</t>
  </si>
  <si>
    <t>Atatsi, E.A.</t>
  </si>
  <si>
    <t>Department of Management Sciences, Ho Technical University, Ho, Volta, Ghana</t>
  </si>
  <si>
    <t>Financial management practices and life satisfaction: Mediating effect of financial satisfaction</t>
  </si>
  <si>
    <t>Azila-Gbettor, E.M.</t>
  </si>
  <si>
    <t>Department of Hospitality and Tourism Management, Ho Technical University, Ho, Volta, Ghana</t>
  </si>
  <si>
    <t>2-s2.0-85169917218</t>
  </si>
  <si>
    <t>de Lima, L.F.</t>
  </si>
  <si>
    <t>Universidade Estadual de Goias, Anapolis, GO, Brazil</t>
  </si>
  <si>
    <t>FOR A MATHEMATICS EDUCATION BEYOND REPRODUCTION PRODUCING VIDEOS TO REFLECT ON SOCIAL ISSUES; POR UMA EDUCAÇÃO MATEMÁTICA PARA ALÉM DA REPRODUÇÃO Produzindo vídeos para refletir sobre questões sociais; POR UNA EDUCACIÓN MATEMÁTICA MÁS ALLÁ DE LA REPRODUCCIÓN Producir videos para reflexionar sobre temas sociales</t>
  </si>
  <si>
    <t>2-s2.0-85169903615</t>
  </si>
  <si>
    <t>Dos Santos Tolomeotti, L.G.</t>
  </si>
  <si>
    <t>Universidade Tecnológica Federal do Paraná, Curitiba, PR, Brazil</t>
  </si>
  <si>
    <t>A MARXIST APPROACH TO FINANCIAL EDUCATION IN A RURAL SCHOOL; UMA ABORDAGEM MARXISTA DE EDUCAÇÃO FINANCEIRA EM UMA ESCOLA DO CAMPO; UNA APROXIMACIÓN MARXISTA A LA EDUCACIÓN FINANCIERA EN UNA ESCUELA RURAL</t>
  </si>
  <si>
    <t>2-s2.0-85169819854</t>
  </si>
  <si>
    <t>Septiani, W.</t>
  </si>
  <si>
    <t>Sekolah Tinggi Ilmu Ekonomi Totalwin, Semarang, Indonesia</t>
  </si>
  <si>
    <t>An Analysis on the Impact of Financial Literacy, Self-control, and Self-concept on Consumptive Behavior: A Case Study Considering Students of STIE Totalwin Semarang in Indonesia</t>
  </si>
  <si>
    <t>Ristianawati, Y.</t>
  </si>
  <si>
    <t>STIE Totalwin, Manajemen, Semarang, Indonesia</t>
  </si>
  <si>
    <t>2-s2.0-85169819423</t>
  </si>
  <si>
    <t>Akmalia, A.</t>
  </si>
  <si>
    <t>Effect of Financial Literacy, Lifestyle and Self-Control on Consumptive Behavior Considering Students of University of Muhammadiyah Yogyakarta in Indonesia</t>
  </si>
  <si>
    <t>2-s2.0-85169787794</t>
  </si>
  <si>
    <t>Özkan, T.</t>
  </si>
  <si>
    <t>Bahçeşehir Üniversitesi, Istanbul, Turkey</t>
  </si>
  <si>
    <t>Turkish Asset Management Industry: Porfolio Managers' Perspective</t>
  </si>
  <si>
    <t>2-s2.0-85169566373</t>
  </si>
  <si>
    <t>Nurjannah, D.</t>
  </si>
  <si>
    <t>THE INFLUENCE OF MANAGERIAL CAPABILITIES, FINANCIAL LITERACY, AND RISK MITIGATION ON MSMES BUSINESS SUSTAINABILITY; A INFLUÊNCIA DAS CAPACIDADES GERENCIAIS, DA ALFABETIZAÇÃO FINANCEIRA E DA REDUÇÃO DE RISCOS NA SUSTENTABILIDADE DOS NEGÓCIOS DAS MPMES</t>
  </si>
  <si>
    <t>Djatmika, E.T.D.R.W.</t>
  </si>
  <si>
    <t>Universitas Muhammadiyah Malang, Malang, East Java, Indonesia</t>
  </si>
  <si>
    <t>2-s2.0-85169367021</t>
  </si>
  <si>
    <t>Kovacs, P.</t>
  </si>
  <si>
    <t>Szegedi Tudományegyetem (SZTE), Szeged, Hungary</t>
  </si>
  <si>
    <t>Implementing Civic Statistics in Business Education: Technology in Small and Large Classrooms</t>
  </si>
  <si>
    <t>2-s2.0-85169118438</t>
  </si>
  <si>
    <t>Shollapur, M.R.</t>
  </si>
  <si>
    <t>School of Management Studies and Research, KLE Technological University, Hubli, KA, India</t>
  </si>
  <si>
    <t>Global Research on Financial Literacy: A Bibliometric Analysis</t>
  </si>
  <si>
    <t>Hulagabali, S.C.</t>
  </si>
  <si>
    <t>Kolle, S.R.</t>
  </si>
  <si>
    <t>Indira Gandhi National Tribal University, Amarkantak, MP, India</t>
  </si>
  <si>
    <t>2-s2.0-85169028826</t>
  </si>
  <si>
    <t>LSRID-RAP, Parliament of India, New Delhi, India</t>
  </si>
  <si>
    <t>Economic Analysis of FasTag on Highway Toll Collection</t>
  </si>
  <si>
    <t>Mudgal, A.</t>
  </si>
  <si>
    <t>Indian Institute of Technology (BHU) Varanasi, Varanasi, UP, India</t>
  </si>
  <si>
    <t>2-s2.0-85168968037</t>
  </si>
  <si>
    <t>Debre, O.</t>
  </si>
  <si>
    <t>Department of Theory and Methods of Technological Education, Poltava V.G. Korolenko National Pedagogical University, Poltava, Poltava Oblast, Ukraine</t>
  </si>
  <si>
    <t>The Role of Competencies in the Educational Process of Training Future Specialists in the “Labour Training and Technologies” Speciality</t>
  </si>
  <si>
    <t>Vakulenko, N.</t>
  </si>
  <si>
    <t>Department of The Fundamentals of Production and Design, Poltava V.G. Korolenko National Pedagogical University, Poltava, Poltava Oblast, Ukraine</t>
  </si>
  <si>
    <t>2-s2.0-85168696222</t>
  </si>
  <si>
    <t>Economic Inclusion: Transforming the Lives of the Poor and How to Make Economic Inclusion Work in Africa</t>
  </si>
  <si>
    <t>Ndhlovu, E.</t>
  </si>
  <si>
    <t>Vaal University of Technology, Vanderbijlpark, Gauteng, South Africa</t>
  </si>
  <si>
    <t>2-s2.0-85168687623</t>
  </si>
  <si>
    <t>Sidi, M.K.</t>
  </si>
  <si>
    <t>Investigation of constituent determinants of financial inclusion: evidence from Mauritania</t>
  </si>
  <si>
    <t>2-s2.0-85168674310</t>
  </si>
  <si>
    <t>Malik, P.E.B.</t>
  </si>
  <si>
    <t>Engineering and Mathematics, St. Rita's College of Balingasag, Misamis Oriental, Philippines</t>
  </si>
  <si>
    <t>Features of Low and Highly Susceptible Individuals in Retail Investment Fraud: A Machine Learning - Based Analysis</t>
  </si>
  <si>
    <t>2-s2.0-85168668697</t>
  </si>
  <si>
    <t>Sebele-Mpofu, F.Y.</t>
  </si>
  <si>
    <t>Digital Financial Inclusion and Digital Financial Literacy in Africa: The Challenges Connected with Digital Financial Inclusion in Africa</t>
  </si>
  <si>
    <t>2-s2.0-85168595734</t>
  </si>
  <si>
    <t>Gender Differences in the Relationship between Financial Capability and Health in Later Life: Evidence from Hong Kong</t>
  </si>
  <si>
    <t>Social Policy Institute, Washington University in St. Louis, St. Louis, MO, United States</t>
  </si>
  <si>
    <t>2-s2.0-85168541007</t>
  </si>
  <si>
    <t>Gottlieb, T.</t>
  </si>
  <si>
    <t>Gottlieb Technology, Llc, Glendale, CA, United States</t>
  </si>
  <si>
    <t>Teaching Financial Literacy with a Computer Application</t>
  </si>
  <si>
    <t>Jung, P.</t>
  </si>
  <si>
    <t>Milwaukee School of Engineering, Milwaukee, WI, United States</t>
  </si>
  <si>
    <t>Cohen, B.</t>
  </si>
  <si>
    <t>Neurological Monitoring Associates, LLC, Milwaukee, WI, United States</t>
  </si>
  <si>
    <t>2-s2.0-85167992463</t>
  </si>
  <si>
    <t>Renu Isidore, R.</t>
  </si>
  <si>
    <t>The Moderating Effect of Financial Literacy on the Relationship Between Decision-Making Tools and Equity Returns in the Indian Secondary Equity Market</t>
  </si>
  <si>
    <t>2-s2.0-85167926592</t>
  </si>
  <si>
    <t>Doloh, A.</t>
  </si>
  <si>
    <t>The Role of Financial Behavior, Financial Stress, and Financial Well-Being Toward Islamic Financial Literacy</t>
  </si>
  <si>
    <t>2-s2.0-85167912607</t>
  </si>
  <si>
    <t>Maharani, P.D.</t>
  </si>
  <si>
    <t>University of Darussalam Gontor, Ponorogo, East Java, Indonesia</t>
  </si>
  <si>
    <t>Sharia Investment Decision-Making: Gender Lens Investing, Fear of Missing out, and Islamic Financial Literation</t>
  </si>
  <si>
    <t>2-s2.0-85167911330</t>
  </si>
  <si>
    <t>Han, L.</t>
  </si>
  <si>
    <t>Krirk University, Bangkok, Thailand</t>
  </si>
  <si>
    <t>An empirical study from Chinese energy firms on the relationship between executive compensation and corporate performance</t>
  </si>
  <si>
    <t>2-s2.0-85167881350</t>
  </si>
  <si>
    <t>Zulfaka, A.</t>
  </si>
  <si>
    <t>Roles of Islamic Financial Literacy on Financial Decision-Making: Building a Conceptual Framework Based on the Theory of Planned Behavior and Social Cognitive Theory</t>
  </si>
  <si>
    <t>2-s2.0-85167681432</t>
  </si>
  <si>
    <t>Zhu, X.</t>
  </si>
  <si>
    <t>T-FinKB: A Platform of Temporal Financial Knowledge Base Construction</t>
  </si>
  <si>
    <t>Xin, H.</t>
  </si>
  <si>
    <t>2-s2.0-85167670941</t>
  </si>
  <si>
    <t>Financial Economy and Accounting Department, Universidad de Extremadura, Badajoz, Badajoz, Spain</t>
  </si>
  <si>
    <t>The Perception About Financial Education Among Students at the University of Extremadura</t>
  </si>
  <si>
    <t>Miralles-Quirós, M.M.</t>
  </si>
  <si>
    <t>2-s2.0-85167604575</t>
  </si>
  <si>
    <t>Zheng, X.</t>
  </si>
  <si>
    <t>Department of Economics, Jinan University, Guangzhou, Guangdong, China</t>
  </si>
  <si>
    <t>Government Linked Companies (GLCs) as Investors in Water Sector in China: Implications for Public-Private Partnership (PPP)</t>
  </si>
  <si>
    <t>Wu, X.</t>
  </si>
  <si>
    <t>Institute of Resource, Jinan University, Guangzhou, Guangdong, China</t>
  </si>
  <si>
    <t>2-s2.0-85167450598</t>
  </si>
  <si>
    <t>Shbeilat, M.K.</t>
  </si>
  <si>
    <t>Faculty of Business, Tafila Technical University, Tafila, Tafila, Jordan</t>
  </si>
  <si>
    <t>CONTRIBUTORS TO AUDIT COMMITTEE EFFECTIVENESS: AN EXPERIMENTAL STUDY OF EXTERNAL AUDITORS’ PERCEPTION</t>
  </si>
  <si>
    <t>2-s2.0-85167407134</t>
  </si>
  <si>
    <t>Warsame, M.H.</t>
  </si>
  <si>
    <t>Determinants of Financial Inclusion: An Evidence from an Emerging Market</t>
  </si>
  <si>
    <t>Lasyoud, A.A.</t>
  </si>
  <si>
    <t>Southampton Solent University, Southampton, Hampshire, United Kingdom</t>
  </si>
  <si>
    <t>Abdalla, Y.A.</t>
  </si>
  <si>
    <t>Department of Accounting, University of Sharjah, Sharjah, Sharjah, United Arab Emirates</t>
  </si>
  <si>
    <t>2-s2.0-85166982354</t>
  </si>
  <si>
    <t>Razia, B.</t>
  </si>
  <si>
    <t>Palestine Technical University - Kadoorie, Tulkarm, Palestine</t>
  </si>
  <si>
    <t>Review of Financial Technology Applications and Their Related Aspects</t>
  </si>
  <si>
    <t>2-s2.0-85166576107</t>
  </si>
  <si>
    <t>Abe, E.N.</t>
  </si>
  <si>
    <t>Varsity College, Sandton, South Africa</t>
  </si>
  <si>
    <t>Foreign Owned Small, Medium and Micro Enterprises in a South African Township and the COVID-19 Pandemic: Financial Inclusion and Foreign-Owned SMMEs</t>
  </si>
  <si>
    <t>2-s2.0-85166572723</t>
  </si>
  <si>
    <t>Financial Vulnerability in Spain: Analysis from a Gender Perspective; La Vulnerabilidad Financiera en España: Análisis desde la Perspectiva de Género</t>
  </si>
  <si>
    <t>2-s2.0-85166543701</t>
  </si>
  <si>
    <t>Department of Management, Universitas Kristen Maranatha, Bandung, West Java, Indonesia</t>
  </si>
  <si>
    <t>Financial literacy on loans and budgets of micro, small, and medium enterprises</t>
  </si>
  <si>
    <t>2-s2.0-85166513083</t>
  </si>
  <si>
    <t>Vieira de Melo, B.B.V.</t>
  </si>
  <si>
    <t>Full Financial Education Programmes for People with Disabilities: a Scoping Review; Programas Integrais de Educação Financeira para Pessoas com Incapacidade: uma Revisão de Literatura</t>
  </si>
  <si>
    <t>Silveira-Maia, M.</t>
  </si>
  <si>
    <t>School of Health Sciences, Universidade de Aveiro, Aveiro, Aveiro, Portugal</t>
  </si>
  <si>
    <t>2-s2.0-85166371635</t>
  </si>
  <si>
    <t>Uyanahewa, M.I.R.</t>
  </si>
  <si>
    <t>Sri Lanka Institute of Information Technology, Colombo, Sri Lanka</t>
  </si>
  <si>
    <t>WONGA: The Future of Personal Finance Management - A Machine Learning-Driven Approach for Predictive Analysis and Efficient Expense Tracking</t>
  </si>
  <si>
    <t>2-s2.0-85166200741</t>
  </si>
  <si>
    <t>van Son, D.</t>
  </si>
  <si>
    <t>THE IMPACT OF FINANCIAL LITERACY ON THE DECISION TO USE A MOBILE PAYMENT APPLICATION: A CASE STUDY OF HOUSEHOLDS THAT HAVE JUST ESCAPED POVERTY IN HANOI; O IMPACTO DA LITERACIA FINANCEIRA NA DECISÃO DE USAR UM APLICATIVO DE PAGAMENTO MÓVEL: UM ESTUDO DE CASO DE FAMÍLIAS QUE ACABAM DE ESCAPAR DA POBREZA EM HANOI</t>
  </si>
  <si>
    <t>2-s2.0-85166139778</t>
  </si>
  <si>
    <t>Kamarudin, Z.</t>
  </si>
  <si>
    <t>Faculty of Management and Information Technology, Universiti Sultan Azlan Shah, Kuala Kangsar, Perak, Malaysia</t>
  </si>
  <si>
    <t>The Importance of Financial Literacy Towards Entrepreneurship Intention Among University Students: A Conceptual Paper</t>
  </si>
  <si>
    <t>2-s2.0-85166123693</t>
  </si>
  <si>
    <t>Munikrishnan, U.T.</t>
  </si>
  <si>
    <t>Department of Management Studies, UCSI University, Kuala Lumpur, Malaysia</t>
  </si>
  <si>
    <t>Saving Behaviour Among the University Students in Malaysia</t>
  </si>
  <si>
    <t>Izni, N.A.</t>
  </si>
  <si>
    <t>Kampus Dengkil, Universiti Teknologi MARA, Shah Alam, Selangor, Malaysia</t>
  </si>
  <si>
    <t>Ali, A.M.</t>
  </si>
  <si>
    <t>Ismarau Tajuddin, N.I.I.</t>
  </si>
  <si>
    <t>Academy of Contemporary Islamic Studies, Universiti Teknologi MARA, Shah Alam, Selangor, Malaysia</t>
  </si>
  <si>
    <t>Haron, N.F.</t>
  </si>
  <si>
    <t>Mahmood, N.A.</t>
  </si>
  <si>
    <t>Department of Marketing, UCSI University, Kuala Lumpur, Malaysia</t>
  </si>
  <si>
    <t>2-s2.0-85166096987</t>
  </si>
  <si>
    <t>Financial Planning Literacy Among Retirees: Issues and Challenges</t>
  </si>
  <si>
    <t>2-s2.0-85166017187</t>
  </si>
  <si>
    <t>Lefrançois, D.</t>
  </si>
  <si>
    <t>Université du Québec en Outaouais, Gatineau, QC, Canada</t>
  </si>
  <si>
    <t>Financial education as a social studies discipline: the equivocality of the critical aspirations found in Québec’s curriculum and its educational materials</t>
  </si>
  <si>
    <t>Éthier, M.-A.</t>
  </si>
  <si>
    <t>University of Montreal, Montreal, QC, Canada</t>
  </si>
  <si>
    <t>Cambron-Prémont, A.</t>
  </si>
  <si>
    <t>Larocque, S.</t>
  </si>
  <si>
    <t>Collège Nouvelles Frontières, Gatineau, Canada</t>
  </si>
  <si>
    <t>2-s2.0-85165988692</t>
  </si>
  <si>
    <t>Examining Small Business Owners’ Psychology, Understanding and Perception of GST: An Empirical Study</t>
  </si>
  <si>
    <t>Department of Management Studies, Vivekananda Global University, Jaipur, RJ, India</t>
  </si>
  <si>
    <t>Department of Finance, JAIN (Deemed-to-be University), Bengaluru, KA, India</t>
  </si>
  <si>
    <t>2-s2.0-85165951999</t>
  </si>
  <si>
    <t>Holy Spirit University of Kaslik (USEK), Jounieh, Mount Lebanon, Lebanon</t>
  </si>
  <si>
    <t>Does good financial behavior reduce the negative impact of financial fragility on individuals’ financial optimism? The never-ending Lebanese crisis case</t>
  </si>
  <si>
    <t>2-s2.0-85165934517</t>
  </si>
  <si>
    <t>Waliszewski, K.</t>
  </si>
  <si>
    <t>Poznań University of Economics and Business, Poznan, Wielkopolska Province, Poland</t>
  </si>
  <si>
    <t>SOCIO-ECONOMIC DETERMINANTS OF FINANCIAL INCLUSION IN CENTRAL AND EASTERN EUROPE DURING THE COVID-19 PANDEMIC</t>
  </si>
  <si>
    <t>2-s2.0-85165554381</t>
  </si>
  <si>
    <t>Do Shadow Banking Depositors Discipline the Market?</t>
  </si>
  <si>
    <t>Universitas Padjajaran, Bandung, West Java, Indonesia</t>
  </si>
  <si>
    <t>2-s2.0-85165494830</t>
  </si>
  <si>
    <t>Sidorchuk, I.V.</t>
  </si>
  <si>
    <t>THE SOVIET FEMALE WORKER AS AN OBJECT OF LEISURE POLICY IN THE 1920s; СОВЕТСКАЯ РАБОТНИЦА КАК ОБЪЕКТ ДОСУГОВОЙ ПОЛИТИКИ В 1920-е гг.</t>
  </si>
  <si>
    <t>2-s2.0-85165462297</t>
  </si>
  <si>
    <t>Peluso, D.</t>
  </si>
  <si>
    <t>356</t>
  </si>
  <si>
    <t>School of Anthropology and Conservation, University of Kent, Canterbury, Kent, United Kingdom</t>
  </si>
  <si>
    <t>The Digital Divide and Futurist Imaginings of Zelle‐ous Resistors</t>
  </si>
  <si>
    <t>2-s2.0-85165373333</t>
  </si>
  <si>
    <t>Universitas Andalas, Padang, West Sumatra, Indonesia</t>
  </si>
  <si>
    <t>Financial Literacy, Digital Financial Literacy and Women’s Economic Empowerment</t>
  </si>
  <si>
    <t>2-s2.0-85165363952</t>
  </si>
  <si>
    <t>Valiakhmetov, R.M.</t>
  </si>
  <si>
    <t>Faculty of Philosophy and Sociology, Ufa University of Science and Technology, Ufa, Bashkortostan Republic, Russian Federation</t>
  </si>
  <si>
    <t>Ethnic factor of human development in the republics of Kalmykia and Tuva: Comparative analysis; Этнический фактор развития человеческого потенциала Калмыкии и Тувы: сравнительный анализ</t>
  </si>
  <si>
    <t>Turakayev, M.S.</t>
  </si>
  <si>
    <t>Scientific Laboratory of Social and Demographic Research, Ufa University of Science and Technology, Ufa, Bashkortostan Republic, Russian Federation</t>
  </si>
  <si>
    <t>Abylkalikov, S.I.</t>
  </si>
  <si>
    <t>Department of Sociology and Youth Work, Ufa University of Science and Technology, Ufa, Bashkortostan Republic, Russian Federation</t>
  </si>
  <si>
    <t>2-s2.0-85165355956</t>
  </si>
  <si>
    <t>Indiana University, Carolina, United States</t>
  </si>
  <si>
    <t>FINANCIAL MATTERS IN GRADUATE EDUCATION</t>
  </si>
  <si>
    <t>Aluso, S.</t>
  </si>
  <si>
    <t>Ohio University, Athens, OH, United States</t>
  </si>
  <si>
    <t>Nguyen, D.J.</t>
  </si>
  <si>
    <t>University College, Cork, PB, India</t>
  </si>
  <si>
    <t>2-s2.0-85165266919</t>
  </si>
  <si>
    <t>Bestvina Bukvic, I.B.</t>
  </si>
  <si>
    <t>Sveučilište Josipa Jurja Strossmayera u Osijeku, Osijek, Osijek-Baranja, Croatia</t>
  </si>
  <si>
    <t>Non-Obvious Connections between Information Literacy and Online Payments</t>
  </si>
  <si>
    <t>Babić, I.D.</t>
  </si>
  <si>
    <t>Faculty of Education, Sveučilište Josipa Jurja Strossmayera u Osijeku, Osijek, Osijek-Baranja, Croatia</t>
  </si>
  <si>
    <t>2-s2.0-85165241863</t>
  </si>
  <si>
    <t>THE INFLUENCE OF FINANCIAL LITERACY AND FINANCIAL INTEREST ON THE FINANCIAL RISK TOLERANCE OF INVESTOR IN INDONESIA; A INFLUÊNCIA DA LITERACIA FINANCEIRA E DO INTERESSE FINANCEIRO NA A TOLERÂNCIA AO RISCO FINANCEIRO DOS INVESTIDORES NA INDONÉSIA</t>
  </si>
  <si>
    <t>2-s2.0-85165109898</t>
  </si>
  <si>
    <t>Nagy, J.</t>
  </si>
  <si>
    <t>Department of Finance, Budapest University of Technology and Economics, Budapest, Hungary</t>
  </si>
  <si>
    <t>Economics in primary schools: an empirical experiment from Hungary</t>
  </si>
  <si>
    <t>2-s2.0-85165079124</t>
  </si>
  <si>
    <t>Chaurasia, B.</t>
  </si>
  <si>
    <t>IIMT Engineering College, Meerut, India</t>
  </si>
  <si>
    <t>Fuzzy Based Multi Criteria Decision-Making</t>
  </si>
  <si>
    <t>Garg, D.</t>
  </si>
  <si>
    <t>Department of Mechanical Engineering, National Institute of Technology Kurukshetra, Kurukshetra, HR, India</t>
  </si>
  <si>
    <t>Department of Mechanical Engineering, Indira Gandhi National Open University, New Delhi, India</t>
  </si>
  <si>
    <t>2-s2.0-85165013113</t>
  </si>
  <si>
    <t>Couto, R.F.</t>
  </si>
  <si>
    <t>Analysis of the Path of Studies on Financial Education and Sustainability</t>
  </si>
  <si>
    <t>2-s2.0-85164922066</t>
  </si>
  <si>
    <t>Teixeira, C.</t>
  </si>
  <si>
    <t>Aqua Spa, a New Business Model</t>
  </si>
  <si>
    <t>Ferreira, M.J.</t>
  </si>
  <si>
    <t>C.I.T.U.R., Porto, Portugal</t>
  </si>
  <si>
    <t>2-s2.0-85164818481</t>
  </si>
  <si>
    <t>Petrukha, N.</t>
  </si>
  <si>
    <t>Department of Management, Kyiv National University of Construction and Architecture, Kyiv, Ukraine</t>
  </si>
  <si>
    <t>SOCIAL IMPERATIVES OF PUBLIC FINANCE: WAR ADAPTATION AND PRINCIPLES OF POST-WAR RECOVERY</t>
  </si>
  <si>
    <t>2-s2.0-85164750554</t>
  </si>
  <si>
    <t>Hernandez, M.A.</t>
  </si>
  <si>
    <t>International Food Policy Research Institute, Washington, D.C., DC, United States</t>
  </si>
  <si>
    <t>Cultural and economic barriers and opportunities for the participation of women in agricultural production systems: a case study in Guatemala</t>
  </si>
  <si>
    <t>Alarcon, C.</t>
  </si>
  <si>
    <t>Centro Internacional de Agricultura Tropical, Cali, Valle del Cauca, Colombia</t>
  </si>
  <si>
    <t>Berrospi, M.L.</t>
  </si>
  <si>
    <t>Universidad Mariano Galvez, Guatemala City, Guatemala</t>
  </si>
  <si>
    <t>2-s2.0-85164609873</t>
  </si>
  <si>
    <t>Financial Literacy on High School Students. How is Their Performance if Study and Work?</t>
  </si>
  <si>
    <t>2-s2.0-85164604593</t>
  </si>
  <si>
    <t>Dunn, B.</t>
  </si>
  <si>
    <t>For financial illiteracy</t>
  </si>
  <si>
    <t>2-s2.0-85164473504</t>
  </si>
  <si>
    <t>Atahau, A.</t>
  </si>
  <si>
    <t>Faculty of Economics and Business, Satya Wacana Christian University, Salatiga, Java, Indonesia</t>
  </si>
  <si>
    <t>Financial literacy and sustainability of rural microfinance: The mediating effect of governance</t>
  </si>
  <si>
    <t>Sakti, I.</t>
  </si>
  <si>
    <t>Faculty of Business Economics and Humanities, Wira Wacana Christian University, Sumba, Waingapu, Indonesia</t>
  </si>
  <si>
    <t>Namilana Rambu Hutar, A.</t>
  </si>
  <si>
    <t>International Undergraduate Program in Business and Management, Chung Yuan Christian University, Taoyuan, Taiwan</t>
  </si>
  <si>
    <t>2-s2.0-85164408336</t>
  </si>
  <si>
    <t>Sahabuddin, Z.A.</t>
  </si>
  <si>
    <t>Indonesia Defense University, Bogor, West Java, Indonesia</t>
  </si>
  <si>
    <t>Gender, financial literacy, and financial behavior among students</t>
  </si>
  <si>
    <t>2-s2.0-85164364015</t>
  </si>
  <si>
    <t>Oppong, C.</t>
  </si>
  <si>
    <t>Financial literacy, investment and personal financial management nexus: Empirical evidence on private sector employees</t>
  </si>
  <si>
    <t>2-s2.0-85164284859</t>
  </si>
  <si>
    <t>Rachapaettayakom, P.</t>
  </si>
  <si>
    <t>School of Management, Mae Fah Luang University, Chiang Rai, Thailand</t>
  </si>
  <si>
    <t>Adoption of Financial Literacy in Entrepreneurial Intention: The Case of Generations Y and Z in Thailand</t>
  </si>
  <si>
    <t>2-s2.0-85164132554</t>
  </si>
  <si>
    <t>Azirar, H.</t>
  </si>
  <si>
    <t>Mobile Payment as a Lever for Financial Inclusion</t>
  </si>
  <si>
    <t>Benyacoub, B.</t>
  </si>
  <si>
    <t>2-s2.0-85164013771</t>
  </si>
  <si>
    <t>Ślefarska, E.</t>
  </si>
  <si>
    <t>NZOZ Akademicka Poliklinika Stomatologiczna, Poradnia Protetyki Stomatologicznej, Wroclaw, Poland</t>
  </si>
  <si>
    <t>Application of a fixed prosthesis with pink porcelain in patients with horizontal bone atrophy in the anterior segment of the maxilla – a study of selected cases; Zastosowanie uzupełnienia stałego z różową ceramiką u pacjentów z poziomym zanikiem kości w odcinku przednim szczęki – studium wybranych przypadków</t>
  </si>
  <si>
    <t>Kijak, E.</t>
  </si>
  <si>
    <t>Wroclaw Medical University, Wroclaw, DS, Poland</t>
  </si>
  <si>
    <t>2-s2.0-85163940681</t>
  </si>
  <si>
    <t>Quintiliani, A.</t>
  </si>
  <si>
    <t>Department of Law and Economic Sciences, Università Telematica Pegaso, Naples, Italy</t>
  </si>
  <si>
    <t>Financial literacy, value creation and firm performance: an investigation of Italian small and medium enterprises</t>
  </si>
  <si>
    <t>Modina, M.</t>
  </si>
  <si>
    <t>Department of Economics, Università degli Studi del Molise, Campobasso, CB, Italy</t>
  </si>
  <si>
    <t>Arnone, M.</t>
  </si>
  <si>
    <t>2-s2.0-85163837859</t>
  </si>
  <si>
    <t>Nazira H.S. and M.P. School, Sivasagar, India</t>
  </si>
  <si>
    <t>The Big Three of Financial Literacy: Analyzing its Influences on Financial Well-being</t>
  </si>
  <si>
    <t>Gauhati University, Guwahati, AS, India</t>
  </si>
  <si>
    <t>2-s2.0-85163695714</t>
  </si>
  <si>
    <t>Kaptsova, V.S.</t>
  </si>
  <si>
    <t>Rostov State Economic University, Rostov-on-Don, Rostov Oblast, Russian Federation</t>
  </si>
  <si>
    <t>Platform Solution in the Development of Financial Literacy as a Key Tool for Personal Finance Management: Case Study</t>
  </si>
  <si>
    <t>Solyannikova, S.P.</t>
  </si>
  <si>
    <t>2-s2.0-85163667451</t>
  </si>
  <si>
    <t>Socio-economic empowerment in rural India: Do financial inclusion and literacy matters?</t>
  </si>
  <si>
    <t>Rahiman, H.U.</t>
  </si>
  <si>
    <t>Kulal, A.</t>
  </si>
  <si>
    <t>University Evening College, Mangalore, India</t>
  </si>
  <si>
    <t>Department of Commerce, University College Mangalore, Mangalore, KA, India</t>
  </si>
  <si>
    <t>2-s2.0-85163649593</t>
  </si>
  <si>
    <t>Chong, S.C.</t>
  </si>
  <si>
    <t>Tunku Abdul Rahman University of Management and Technology, Kuala Lumpur, Malaysia</t>
  </si>
  <si>
    <t>A Study of Financial Behavior Among Urban Older Chinese</t>
  </si>
  <si>
    <t>Neoh, Z.K.A.</t>
  </si>
  <si>
    <t>New Era University College, Kajang, Selangor, Malaysia</t>
  </si>
  <si>
    <t>Mah, P.Y.</t>
  </si>
  <si>
    <t>Tra Vinh University, Tra Vinh, Tra Vinh, Viet Nam</t>
  </si>
  <si>
    <t>2-s2.0-85163627793</t>
  </si>
  <si>
    <t>Profile of financially fragile households: Comparative analysis of Galicia and Spain; Perfil de los hogares financieramente frágiles: Análisis comparado de Galicia y España</t>
  </si>
  <si>
    <t>2-s2.0-85163134405</t>
  </si>
  <si>
    <t>Dodaro, M.</t>
  </si>
  <si>
    <t>Department of Philosophy, Sociology, Education and Applied Psychology, Università degli Studi di Padova, Padua, PD, Italy</t>
  </si>
  <si>
    <t>Planning under uncertainty The individualization of welfare through financial education</t>
  </si>
  <si>
    <t>2-s2.0-85163115818</t>
  </si>
  <si>
    <t>Corradi, F.</t>
  </si>
  <si>
    <t>Ignorance in the cryptocurrency ecosystem Bitcoin as a case study</t>
  </si>
  <si>
    <t>2-s2.0-85163111420</t>
  </si>
  <si>
    <t>Perrin-Heredia, A.</t>
  </si>
  <si>
    <t>CERLIS - Centre de Recherche sur les Liens Sociaux - UMR 8070, Paris, Ile-de-France, France</t>
  </si>
  <si>
    <t>Economic (in)competence: A double privilege denied to the poor; (In)Compétence économique, un double privilège refusé aux pauvres</t>
  </si>
  <si>
    <t>2-s2.0-85163004305</t>
  </si>
  <si>
    <t>Mustapha, M.</t>
  </si>
  <si>
    <t>Department of Accounting, Federal University, Oye-Ekiti, Oye-Ekiti, Ekiti, Nigeria</t>
  </si>
  <si>
    <t>Financial Inclusion and Financial Condition: The Mediating Effect of Financial Self-efficacy and Financial Literacy</t>
  </si>
  <si>
    <t>Olaleye, B.R.</t>
  </si>
  <si>
    <t>Faculty of Management Sciences, Federal University, Oye-Ekiti, Oye-Ekiti, Ekiti, Nigeria</t>
  </si>
  <si>
    <t>Ojebode, A.A.</t>
  </si>
  <si>
    <t>Department of Management and Entrepreneurship, Leicester Castle Business School, Leicester, Leicestershire, United Kingdom</t>
  </si>
  <si>
    <t>2-s2.0-85162980488</t>
  </si>
  <si>
    <t>Chakraborty, D.</t>
  </si>
  <si>
    <t>CEO attributes and foreign shareholdings: evidence from an emerging economy</t>
  </si>
  <si>
    <t>Mahakud, J.</t>
  </si>
  <si>
    <t>Jagan Institute of Management Studies, New Delhi, DL, India</t>
  </si>
  <si>
    <t>2-s2.0-85162973912</t>
  </si>
  <si>
    <t>Ma, H.</t>
  </si>
  <si>
    <t>Innovation Lab, Ltd., Shanghai, Shanghai, China</t>
  </si>
  <si>
    <t>A Financial Derivatives Related Multi-label Text Classification Algorithm Based on Financial Knowledge Graph</t>
  </si>
  <si>
    <t>2-s2.0-85162946446</t>
  </si>
  <si>
    <t>Dwiputri, R.M.</t>
  </si>
  <si>
    <t>Financial Literacy, Risk Aversion, Financial Performance, and Innovative Behavior in Indonesian SMEs</t>
  </si>
  <si>
    <t>Suyono, E.</t>
  </si>
  <si>
    <t>Faculty of Economics, Magelang, Indonesia</t>
  </si>
  <si>
    <t>Laksana, R.D.</t>
  </si>
  <si>
    <t>Febriyanto</t>
  </si>
  <si>
    <t>Universitas Muhammadiyah Metro, Kota Metro, Lampung, Indonesia</t>
  </si>
  <si>
    <t>2-s2.0-85162922558</t>
  </si>
  <si>
    <t>Rahyuda, H.</t>
  </si>
  <si>
    <t>Department of Management, Universitas Udayana, Bali, Indonesia</t>
  </si>
  <si>
    <t>Determinants of cryptocurrency investment decisions (Study of students in Bali)</t>
  </si>
  <si>
    <t>2-s2.0-85162886734</t>
  </si>
  <si>
    <t>Valencia, D.C.</t>
  </si>
  <si>
    <t>Financial Education as a Generator of Financial Inclusion; Educación Financiera como generador de Inclusión Financieraa</t>
  </si>
  <si>
    <t>Salazar Jiménez, E.J.S.</t>
  </si>
  <si>
    <t>Universidad de Antioquia, Medellin, Antioquia, Colombia</t>
  </si>
  <si>
    <t>Osorio, M.C.Á.</t>
  </si>
  <si>
    <t>Institution Universitaria Politecnico Grancolombiano, Bogota, Colombia</t>
  </si>
  <si>
    <t>2-s2.0-85162715576</t>
  </si>
  <si>
    <t>Kannadas, S.</t>
  </si>
  <si>
    <t>IMPACT OF LOCUS OF CONTROL ON FINANCIAL RISK-TAKING BEHAVIOUR: A PERCEPTION STUDY AMONG MARRIED EARNING WOMEN IN INDIA</t>
  </si>
  <si>
    <t>2-s2.0-85162673386</t>
  </si>
  <si>
    <t>Manocha, S.</t>
  </si>
  <si>
    <t>Exploring the Determinants of Investment Behavior: Evidence from Agrarian Investor Class of India</t>
  </si>
  <si>
    <t>2-s2.0-85162660764</t>
  </si>
  <si>
    <t>Jain, J.</t>
  </si>
  <si>
    <t>Shaping Investment Decisions Through Financial Literacy: Do Herding and Overconfidence Bias Mediate the Relationship?</t>
  </si>
  <si>
    <t>Walia, N.</t>
  </si>
  <si>
    <t>2-s2.0-85162259402</t>
  </si>
  <si>
    <t>Purwana, D.</t>
  </si>
  <si>
    <t>What Drives the Students' Entrepreneurial Intentions? Investigating the Role of Financial Socialization and Entrepreneurial Education</t>
  </si>
  <si>
    <t>2-s2.0-85162249922</t>
  </si>
  <si>
    <t>Machuca-Vílchez, J.A.</t>
  </si>
  <si>
    <t>Knowledge management in financial education in Peruvian government programs focused on women: Progress and challenges</t>
  </si>
  <si>
    <t>Ramos-Cavero, M.J.</t>
  </si>
  <si>
    <t>Research and Innovation Department, Universidad Privada del Norte, Trujillo, La Libertad, Peru</t>
  </si>
  <si>
    <t>2-s2.0-85162177098</t>
  </si>
  <si>
    <t>Mhlongo, T.</t>
  </si>
  <si>
    <t>Department of Leadership and Complexity, Durban University of Technology, Durban, South Africa</t>
  </si>
  <si>
    <t>Challenges faced by small, medium and micro enterprises in Gauteng: A case for entrepreneurial leadership as an essential tool for success</t>
  </si>
  <si>
    <t>Daya, P.</t>
  </si>
  <si>
    <t>University of Cape Town Graduate School of Business, Cape Town, Western Cape, South Africa</t>
  </si>
  <si>
    <t>2-s2.0-85162067239</t>
  </si>
  <si>
    <t>Meressa, H.A.</t>
  </si>
  <si>
    <t>Accounting and Finance Department, Assosa University, Assosa, Benishangul-Gumuz, Ethiopia</t>
  </si>
  <si>
    <t>Entrepreneurial financial literacy - small business sustainability nexus in Ethiopia</t>
  </si>
  <si>
    <t>2-s2.0-85161997267</t>
  </si>
  <si>
    <t>Academic footprint of ‘financial literacy and financial inclusion’: a review and future research agenda</t>
  </si>
  <si>
    <t>2-s2.0-85161993880</t>
  </si>
  <si>
    <t>Đại học Mở Thành phố Hồ Chí Minh, Ho Chi Minh City, Viet Nam</t>
  </si>
  <si>
    <t>THE POWER OF FINANCIAL BEHAVIOR IN EMERGENCY FUNDS: EMPIRICAL EVIDENCE FROM A DEVELOPING COUNTRY</t>
  </si>
  <si>
    <t>2-s2.0-85161895656</t>
  </si>
  <si>
    <t>Jiang, Q.</t>
  </si>
  <si>
    <t>School of Engineering and Applied Science, University of Virginia, Charlottesville, VA, United States</t>
  </si>
  <si>
    <t>Embodied AI for Financial Literacy Social Robots</t>
  </si>
  <si>
    <t>2-s2.0-85161710873</t>
  </si>
  <si>
    <t>The Hong Kong University of Science and Technology (Guangzhou), Guangzhou, Guangdong, China</t>
  </si>
  <si>
    <t>HIT - An Effective Approach to Build a Dynamic Financial Knowledge Base</t>
  </si>
  <si>
    <t>Computer Science and Engineering, Hong Kong University of Science and Technology, Hong Kong, Hong Kong</t>
  </si>
  <si>
    <t>Computer Science and Engineering, Shanghai Jiao Tong University, Shanghai, China</t>
  </si>
  <si>
    <t>2-s2.0-85161689787</t>
  </si>
  <si>
    <t>Korneeva, E.</t>
  </si>
  <si>
    <t>Prague Business School, Prague, Czech Republic</t>
  </si>
  <si>
    <t>The Influence of the Consumer Society on the Education System</t>
  </si>
  <si>
    <t>Grebennikov, O.V.</t>
  </si>
  <si>
    <t>2-s2.0-85161683214</t>
  </si>
  <si>
    <t>Farida, Y.N.</t>
  </si>
  <si>
    <t>FACTORS INFLUENCING THE BEHAVIOR OF YOUNG INVESTORS’ INVESTMENT DECISIONS: THE EMERGING MARKET ANALYSIS</t>
  </si>
  <si>
    <t>2-s2.0-85161676482</t>
  </si>
  <si>
    <t>Ćmielewski, K.</t>
  </si>
  <si>
    <t>Faculty of Environmental Engineering and Geodesy, Wrocław University of Environmental and Life Sciences, Wroclaw, Lower Silesian, Poland</t>
  </si>
  <si>
    <t>The concept of surveying set for geometrical dimensioning of difficultly accessible objects; Koncepcja przyrządu pomiarowego do wymiarowania obiektów trudno dostępnych</t>
  </si>
  <si>
    <t>Karsznia, K.</t>
  </si>
  <si>
    <t>Faculty of Geodesy and Cartography, Politechnika Warszawska, Warsaw, MA, Poland</t>
  </si>
  <si>
    <t>2-s2.0-85161630208</t>
  </si>
  <si>
    <t>Almendarez Matamoros, M.A.</t>
  </si>
  <si>
    <t>Universidad Nacional Autónoma de Honduras, Tegucigalpa, Francisco Morazán, Honduras</t>
  </si>
  <si>
    <t>Honduras</t>
  </si>
  <si>
    <t>THE IMPORTANCE OF FINANCIAL EDUCATION ON SAVINGS AND DEBT LEVELS FOR HONDURAN ENTREPRENEURS; TRASCENDENCIA DE LA EDUCACIÓN FINANCIERA EN LOS NIVELES DE AHORRO Y DEUDA PARA EMPRENDEDORES HONDUREÑOS</t>
  </si>
  <si>
    <t>2-s2.0-85161596274</t>
  </si>
  <si>
    <t>de Araújo Sousa, R.</t>
  </si>
  <si>
    <t>Instituto Federal do Acre, Rio Branco, AC, Brazil</t>
  </si>
  <si>
    <t>Financial education in the light of the BNCC: conceptions of professional and technological teachers*</t>
  </si>
  <si>
    <t>2-s2.0-85161579101</t>
  </si>
  <si>
    <t>Facultad de Ciencias Jurídicas y Sociales, Universidad Rey Juan Carlos, Madrid, Madrid, Spain</t>
  </si>
  <si>
    <t>METODOLOGÍAS PARA LA MEDICIÓN DE LAS COMPETENCIAS FINANCIERAS: UN ANÁLISIS DE CUESTIONARIOS</t>
  </si>
  <si>
    <t>2-s2.0-85161381947</t>
  </si>
  <si>
    <t>Anders, J.</t>
  </si>
  <si>
    <t>9</t>
  </si>
  <si>
    <t>Department of Leadership and Learning, UCL Centre for Education Policy and Equalising Opportunities, United Kingdom</t>
  </si>
  <si>
    <t>Socio-Economic Inequality in Young People’s Financial Capabilities</t>
  </si>
  <si>
    <t>Jerrim, J.</t>
  </si>
  <si>
    <t>Department of Leadership and Learning, UCL Social Research Institute, United Kingdom</t>
  </si>
  <si>
    <t>2-s2.0-85161227739</t>
  </si>
  <si>
    <t>Quelhas, A.P.</t>
  </si>
  <si>
    <t>Exploratory Analysis of Financial Literacy and Digital Financial Literacy: Portuguese Case</t>
  </si>
  <si>
    <t>Clímaco, I.N.</t>
  </si>
  <si>
    <t>Universidade de Coimbra, Centro de Estudos e Investigação em Saúde, Coimbra, Portugal</t>
  </si>
  <si>
    <t>Larguinho, M.</t>
  </si>
  <si>
    <t>Centro de Investigação em Matemática e Aplicações, Evora, Evora, Portugal</t>
  </si>
  <si>
    <t>2-s2.0-85161095127</t>
  </si>
  <si>
    <t>Marshall, S.H.</t>
  </si>
  <si>
    <t>Profound Hope Industries, Hope, United States</t>
  </si>
  <si>
    <t>Reckoning with Digital Inequity in Place-Based Community Revitalization</t>
  </si>
  <si>
    <t>2-s2.0-85160832847</t>
  </si>
  <si>
    <t>Zeleneva, E.S.</t>
  </si>
  <si>
    <t>Assessment of the Characteristics, Scopes and Limits of the Application of Digital Innovations in the Financial Sector</t>
  </si>
  <si>
    <t>2-s2.0-85160792043</t>
  </si>
  <si>
    <t>Al-Naimi, A.A.</t>
  </si>
  <si>
    <t>Department of Finance and Banking Sciences, Applied Science Private University, Amman, Jordan</t>
  </si>
  <si>
    <t>Impact of Open Banking Strategy and Fintech on Digital Transformation</t>
  </si>
  <si>
    <t>Al Abed, S.</t>
  </si>
  <si>
    <t>Qasaimeh, G.</t>
  </si>
  <si>
    <t>Al-Qadisiyah College, Amman, Jordan</t>
  </si>
  <si>
    <t>Alnaimat, M.A.</t>
  </si>
  <si>
    <t>Department of Banking and Financial Sciences, Al-Zaytoonah University of Jordan, Amman, Amman, Jordan</t>
  </si>
  <si>
    <t>2-s2.0-85160698458</t>
  </si>
  <si>
    <t>Department of Management Sciences, Khwaja Fareed University of Engineering &amp; Information Technology, Rahim Yar Khan, Punjab, Pakistan</t>
  </si>
  <si>
    <t>Risk tolerance as mediating factor in individual financial investment decisions: a developing-country study</t>
  </si>
  <si>
    <t>2-s2.0-85160555426</t>
  </si>
  <si>
    <t>Agbor, U.I.</t>
  </si>
  <si>
    <t>Department of Public Administration, University of Calabar, Calabar, Cross River, Nigeria</t>
  </si>
  <si>
    <t>Household Coping Strategies under Covid 19 Economic Shocks: The Nigerian Experience</t>
  </si>
  <si>
    <t>Obaji-Akpet, I.O.</t>
  </si>
  <si>
    <t>Department of Political Science, University of Calabar, Calabar, Cross River, Nigeria</t>
  </si>
  <si>
    <t>2-s2.0-85160526741</t>
  </si>
  <si>
    <t>Hoření Samec, T.</t>
  </si>
  <si>
    <t>Sociologický ústav AV ČR, v.v.i., Prague, Czech Republic</t>
  </si>
  <si>
    <t>Protect or punish debtors? Policymaker discourse on the state’s role in personal debt governance</t>
  </si>
  <si>
    <t>2-s2.0-85160436701</t>
  </si>
  <si>
    <t>Silaen, P.</t>
  </si>
  <si>
    <t>The Role of Accounting in Managing Micro, Small and Medium Enterprises (MSMEs): The Case of Indonesia</t>
  </si>
  <si>
    <t>Tulig, S.</t>
  </si>
  <si>
    <t>Tuligar Insights, Australia</t>
  </si>
  <si>
    <t>2-s2.0-85160251260</t>
  </si>
  <si>
    <t>Garai-Fodor, M.</t>
  </si>
  <si>
    <t>Analysis of Financially Aware Consumer Segments from the Perspective of Conscious Consumer Behaviour</t>
  </si>
  <si>
    <t>2-s2.0-85159954621</t>
  </si>
  <si>
    <t>Investigating the Antecedents of Investment Intention and the Mediating Effect of Investment Self-efficacy among Young Adults in Shandong, China</t>
  </si>
  <si>
    <t>Qi, P.C.</t>
  </si>
  <si>
    <t>Centre of Postgraduate Studies, Universiti Malaysia Sabah, Kota Kinabalu, Sabah, Malaysia</t>
  </si>
  <si>
    <t>2-s2.0-85159906711</t>
  </si>
  <si>
    <t>Enhancing MSMEs Performance through Innovation: Evidence from East Java, Indonesia</t>
  </si>
  <si>
    <t>Handayati, P.</t>
  </si>
  <si>
    <t>Hanurawan‬, F.</t>
  </si>
  <si>
    <t>Doctoral Program in Management Science, Universitas Negeri Malang, Malang, East Java, Indonesia</t>
  </si>
  <si>
    <t>Rochayatun, S.</t>
  </si>
  <si>
    <t>2-s2.0-85159881320</t>
  </si>
  <si>
    <t>Popkova, E.G.</t>
  </si>
  <si>
    <t>RUDN University, Moscow, Moscow Oblast, Russian Federation</t>
  </si>
  <si>
    <t>Advanced Climate-Smart Technology as the Basis for the Activities of Green Entrepreneurship in the Digital Economy Markets</t>
  </si>
  <si>
    <t>Sergi, B.S.</t>
  </si>
  <si>
    <t>2-s2.0-85159845352</t>
  </si>
  <si>
    <t>Examining Financial Anxiety Focusing on Interactions between Financial Knowledge and Financial Self-efficacy</t>
  </si>
  <si>
    <t>University of Missouri, Minneapolis, CO, United States</t>
  </si>
  <si>
    <t>2-s2.0-85159822077</t>
  </si>
  <si>
    <t>Direct and Indirect Effects of Subjective Financial Knowledge with Financial Satisfaction</t>
  </si>
  <si>
    <t>2-s2.0-85159815954</t>
  </si>
  <si>
    <t>Untying Financial Stress and Financial Anxiety: Implications for Research and Financial Practitioners</t>
  </si>
  <si>
    <t>2-s2.0-85159811157</t>
  </si>
  <si>
    <t>Asebedo, S.D.</t>
  </si>
  <si>
    <t>Editorial</t>
  </si>
  <si>
    <t>2-s2.0-85159662969</t>
  </si>
  <si>
    <t>Hainzer, K.</t>
  </si>
  <si>
    <t>Institute for Future Farming Systems, CQUniversity Australia, Rockhampton, QLD, Australia</t>
  </si>
  <si>
    <t>A design approach for financial literacy curriculum targeting smallholders in Papua New Guinea</t>
  </si>
  <si>
    <t>Gard, C.</t>
  </si>
  <si>
    <t>Independent Community Development Consultant, Tasmania, Australia</t>
  </si>
  <si>
    <t>2-s2.0-85159455999</t>
  </si>
  <si>
    <t>Rawat, R.</t>
  </si>
  <si>
    <t>Department of Computer Science and Engineering, Graphic Era Deemed to be University, Dehradun, UK, India</t>
  </si>
  <si>
    <t>Intelligent Digital Financial Inclusion System Architectures for Industry 5.0 Enabled Digital Society</t>
  </si>
  <si>
    <t>2-s2.0-85159445391</t>
  </si>
  <si>
    <t>Fortson-Harwell, M.E.</t>
  </si>
  <si>
    <t>University of California, Los Angeles, Los Angeles, CA, United States</t>
  </si>
  <si>
    <t>Reduce Extreme Economic Inequality</t>
  </si>
  <si>
    <t>Marlotte, L.</t>
  </si>
  <si>
    <t>Army National Guard, FL, United States</t>
  </si>
  <si>
    <t>2-s2.0-85159416786</t>
  </si>
  <si>
    <t>Delavega, E.</t>
  </si>
  <si>
    <t>MSW Program, United States</t>
  </si>
  <si>
    <t>Building Financial Capability and Assets for All</t>
  </si>
  <si>
    <t>Fletcher, K.L.</t>
  </si>
  <si>
    <t>Hirschi, M.</t>
  </si>
  <si>
    <t>School of Social Work, University of St. Thomas, Minnesota, Saint Paul, MN, United States</t>
  </si>
  <si>
    <t>2-s2.0-85159413926</t>
  </si>
  <si>
    <t>How do students’ digital financial literacy and financial confidence influence their financial behavior and financial well-being?</t>
  </si>
  <si>
    <t>Universitas Bhayangkara, Jakarta Raya, Indonesia</t>
  </si>
  <si>
    <t>Nuryati, T.</t>
  </si>
  <si>
    <t>Universitas Negeri Semarang, Semarang, Central Java, Indonesia</t>
  </si>
  <si>
    <t>2-s2.0-85159030275</t>
  </si>
  <si>
    <t>Sugam, R.K.</t>
  </si>
  <si>
    <t>Centre for Urban and Regional Excellence, New Delhi, India</t>
  </si>
  <si>
    <t>Integrated water resources management and flood risk management: Opportunities and challenges in developing countries</t>
  </si>
  <si>
    <t>Kabir, M.H.</t>
  </si>
  <si>
    <t>University of Chittagong, Chittagong, Bangladesh</t>
  </si>
  <si>
    <t>George, S.S.</t>
  </si>
  <si>
    <t>Universität Graz, Graz, Styria, Austria</t>
  </si>
  <si>
    <t>Phukan, M.</t>
  </si>
  <si>
    <t>Northeast Development Agency (NEDA), Guwahati, India</t>
  </si>
  <si>
    <t>2-s2.0-85158999207</t>
  </si>
  <si>
    <t>Diem, N.T.N.</t>
  </si>
  <si>
    <t>Faculty of Finance and Accounting, Saigon University, Ho Chi Minh City, Viet Nam</t>
  </si>
  <si>
    <t>THE IMPACT OF PERSONAL FINANCIAL LITERACY ON THE CHOICE OF LENDING CHANNEL BY VIETNAMESE HOUSEHOLDERS WHO JUST ESCAPED POVERTY; A INFLUÊNCIA DE ASPECTOS DO CONHECIMENTO FINANCEIRA PESSOAL NA DECISÃO DE PEGAR EMPRÉSTIMO DE CAPITAL DE CHEFE DE FAMÍLIA QUE ACABOU DE ESCAPAR DA POBREZA NO VIETNÃ; LA INFLUENCIA DE LOS ASPECTOS DEL CONOCIMIENTO FINANCIERO PERSONAL EN LA DECISIÓN DE PEDIR PRESTADO EL CAPITAL DE LOS JEFES DE HOGAR QUE ACABA DE ESCAPAR DE LA POBREZA EN VIETNAM</t>
  </si>
  <si>
    <t>Phuong, L.T.M.</t>
  </si>
  <si>
    <t>Faculty of Accounting - Finance, Dong A University, Da Nang, Quang Nam, Viet Nam</t>
  </si>
  <si>
    <t>Trang, D.T.</t>
  </si>
  <si>
    <t>Faculty of Finance and Banking, Thuongmai University, Hanoi, Viet Nam</t>
  </si>
  <si>
    <t>Anh, P.T.</t>
  </si>
  <si>
    <t>2-s2.0-85158905645</t>
  </si>
  <si>
    <t>Sharma, H.</t>
  </si>
  <si>
    <t>Business Information Systems, Auckland University of Technology, Auckland, AUK, New Zealand</t>
  </si>
  <si>
    <t>Digital financial services and human development: current landscape and research prospects</t>
  </si>
  <si>
    <t>2-s2.0-85158884629</t>
  </si>
  <si>
    <t>Jadhav, V.</t>
  </si>
  <si>
    <t>K.J. Somaiya Institute of Management, Mumbai, MH, India</t>
  </si>
  <si>
    <t>MOTIVATIONS AND BARRIERS TO PURCHASE HEALTH INSURANCE: A QUALITATIVE STUDY</t>
  </si>
  <si>
    <t>2-s2.0-85158859821</t>
  </si>
  <si>
    <t>Literacy, profile, and determinants of Bitcoin, Ethereum, and Litecoin: Survey results</t>
  </si>
  <si>
    <t>2-s2.0-85158166311</t>
  </si>
  <si>
    <t>Méndez Prado, S.M.</t>
  </si>
  <si>
    <t>Facultad de Ciencias Sociales y Humanísticas, Escuela Superior Politecnica del Litoral Ecuador, Guayaquil, Guayas, Ecuador</t>
  </si>
  <si>
    <t>An Assessment Tool to Identify the Financial Literacy Level of Financial Education Programs Participants’ Executed by Ecuadorian Financial Institutions</t>
  </si>
  <si>
    <t>Rodriguez, V.</t>
  </si>
  <si>
    <t>Faculty of Economics and Business Administration, Universiteit Gent, Ghent, VOV, Belgium</t>
  </si>
  <si>
    <t>Peralta-Rizzo, K.</t>
  </si>
  <si>
    <t>Department of Educational Studies, Universiteit Gent, Ghent, VOV, Belgium</t>
  </si>
  <si>
    <t>2-s2.0-85158024187</t>
  </si>
  <si>
    <t>Arena, C.M.R.</t>
  </si>
  <si>
    <t>Influences on the StockMarket Investing of Tertiary Students in the National Capital Region, Philippines</t>
  </si>
  <si>
    <t>2-s2.0-85156274843</t>
  </si>
  <si>
    <t>Chávez Vera, K.J.C.</t>
  </si>
  <si>
    <t>Universidad San Ignacio de Loyola, Lima, Lima, Peru</t>
  </si>
  <si>
    <t>Peruvian entrepreneurship: Factors and interventions that facilitate its development; Emprendimiento peruano: Factores e intervenciones que facilitan su desarrollo</t>
  </si>
  <si>
    <t>Alderete Velita, J.J.A.</t>
  </si>
  <si>
    <t>Universidad Alas Peruanas, Lima, Lima, Peru</t>
  </si>
  <si>
    <t>Rosas-Prado, C.</t>
  </si>
  <si>
    <t>2-s2.0-85154548007</t>
  </si>
  <si>
    <t>Financial Literacy in Family and the Economic Behavior of University Students: A Systematic Literature Review</t>
  </si>
  <si>
    <t>2-s2.0-85153876701</t>
  </si>
  <si>
    <t>Adnan, M.F.</t>
  </si>
  <si>
    <t>DETERMINANTS OF DIGITAL FINANCIAL LITERACY FROM STUDENTS’ PERSPECTIVE</t>
  </si>
  <si>
    <t>2-s2.0-85153876184</t>
  </si>
  <si>
    <t>Oemar, F.</t>
  </si>
  <si>
    <t>THE POTENTIAL OF PAYING ZAKAT ON INCOME: EVIDENCE FROM AN EMERGING ECONOMY</t>
  </si>
  <si>
    <t>Endri, E.</t>
  </si>
  <si>
    <t>Nugroho, M.T.</t>
  </si>
  <si>
    <t>Universitas Persada Indonesia YAI Jakarta, Indonesia, Central Jakarta, Indonesia</t>
  </si>
  <si>
    <t>2-s2.0-85153865904</t>
  </si>
  <si>
    <t>Bratfisch, C.</t>
  </si>
  <si>
    <t>WHU - Otto Beisheim School of Management, Vallendar, Rheinland-Pfalz, Germany</t>
  </si>
  <si>
    <t>When entrepreneurship meets finance and accounting: (non-)financial information exchange between venture capital investors, business angels, incubators, accelerators, and start-ups</t>
  </si>
  <si>
    <t>Riar, F.J.</t>
  </si>
  <si>
    <t>Institute of Organization and Human Resource Management, University of Bern, Bern, BE, Switzerland</t>
  </si>
  <si>
    <t>Bican, P.M.</t>
  </si>
  <si>
    <t>229</t>
  </si>
  <si>
    <t>Chair of Technology Management, Friedrich-Alexander-Universität Erlangen-Nürnberg, Erlangen, Bayern, Germany</t>
  </si>
  <si>
    <t>2-s2.0-85153852352</t>
  </si>
  <si>
    <t>Mutamimah, M.</t>
  </si>
  <si>
    <t>Department of Management, Universitas Islam Sultan Agung Semarang, Semarang, Central Java, Indonesia</t>
  </si>
  <si>
    <t>Fintech, financial literacy, and financial inclusion in Indonesian SMEs</t>
  </si>
  <si>
    <t>Indriastuti, M.</t>
  </si>
  <si>
    <t>2-s2.0-85153822944</t>
  </si>
  <si>
    <t>Packin, N.G.</t>
  </si>
  <si>
    <t>Is a Trader a Trader, No Matter How Small?</t>
  </si>
  <si>
    <t>2-s2.0-85153594788</t>
  </si>
  <si>
    <t>Mendoza, D.M.</t>
  </si>
  <si>
    <t>Big Five Personality Traits and Financial Literacy: Effect on Risk Tolerance of Filipino Investors from Higher Education Institutions in Metro Manila</t>
  </si>
  <si>
    <t>2-s2.0-85153593695</t>
  </si>
  <si>
    <t>Department of Teaching and Learning, Stockholms universitet, Stockholm, Stockholm, Sweden</t>
  </si>
  <si>
    <t>Teaching and learning financial literacy within social studies–a case study on how to realise curricular aims and ambitions</t>
  </si>
  <si>
    <t>2-s2.0-85153521498</t>
  </si>
  <si>
    <t>Marinov, K.M.</t>
  </si>
  <si>
    <t>Department of Marketing and Strategic Planning, University of National and World Economy Sofia, Sofia, Bulgaria</t>
  </si>
  <si>
    <t>Financial Literacy: Determinants and Impact on Financial Behaviour</t>
  </si>
  <si>
    <t>2-s2.0-85153287888</t>
  </si>
  <si>
    <t>Business sustainability: Functions of financial behavior, technology, and knowledge</t>
  </si>
  <si>
    <t>2-s2.0-85153285307</t>
  </si>
  <si>
    <t>Wan, J.S.</t>
  </si>
  <si>
    <t>Department of Distribution Management, TongMyong University, Busan, South Korea</t>
  </si>
  <si>
    <t>A Study on the Impact of Consumers' Awareness of ESG Activities in Coffee Shops on Corporate Image and Long-Term Orientation</t>
  </si>
  <si>
    <t>2-s2.0-85153249555</t>
  </si>
  <si>
    <t>Osterrieder, J.</t>
  </si>
  <si>
    <t>Department of High-Tech Business and Entrepreneurship, Universiteit Twente, Enschede, Overijssel, Netherlands</t>
  </si>
  <si>
    <t>Digital Finance: Reaching New Frontiers</t>
  </si>
  <si>
    <t>Hadji-Misheva, B.</t>
  </si>
  <si>
    <t>Bern Business School, Bern, Switzerland</t>
  </si>
  <si>
    <t>2-s2.0-85152926500</t>
  </si>
  <si>
    <t>Arıcak, O.T.</t>
  </si>
  <si>
    <t>Department of Psychology, Hasan Kalyoncu University, Gaziantep, Turkey</t>
  </si>
  <si>
    <t>Which noncognitive features provide more information about reading performance? A data-mining approach to big educational data</t>
  </si>
  <si>
    <t>Guldal, H.</t>
  </si>
  <si>
    <t>Department of Computer Education and Instructional Technologies, Trakya Üniversitesi, Edirne, Edirne, Turkey</t>
  </si>
  <si>
    <t>Erdogan, I.</t>
  </si>
  <si>
    <t>School of Education, Boğaziçi Üniversitesi, Bebek, Istanbul, Turkey</t>
  </si>
  <si>
    <t>2-s2.0-85152898112</t>
  </si>
  <si>
    <t>Keys, B.J.</t>
  </si>
  <si>
    <t>What Determines Consumer Financial Distress? Place- and Person-Based Factors</t>
  </si>
  <si>
    <t>Mahoney, N.</t>
  </si>
  <si>
    <t>Harvard Business School, Boston, MA, United States</t>
  </si>
  <si>
    <t>2-s2.0-85152735580</t>
  </si>
  <si>
    <t>Khairuddin, N.K.</t>
  </si>
  <si>
    <t>Faculty of Business and Management, Universiti Sultan Zainal Abidin, Kuala Terengganu, Terengganu, Malaysia</t>
  </si>
  <si>
    <t>Islamic crowdfunding model for empowering student entrepreneurship program in Malaysia</t>
  </si>
  <si>
    <t>2-s2.0-85152556330</t>
  </si>
  <si>
    <t>Margeviča-Grinberga, I.</t>
  </si>
  <si>
    <t>A pedagogical framework to promote sustainable financial literacy in competence-based vocational secondary education and training: The SuFi project case; Un marco pedagógico para promover la competencia financiera sostenible en la educación y formación profesional secundaria: El caso del proyecto SuFi</t>
  </si>
  <si>
    <t>Siirilä, J.</t>
  </si>
  <si>
    <t>Haaga-Helia School of Vocational Teacher Education, Helsinki, Finland</t>
  </si>
  <si>
    <t>2-s2.0-85152524525</t>
  </si>
  <si>
    <t>Department of Management, Rhodes University, Grahamstown, Eastern Cape, South Africa</t>
  </si>
  <si>
    <t>THE role of family structure on financial socialiSation techniques and behaviour of students in the Eastern Cape, South Africa</t>
  </si>
  <si>
    <t>2-s2.0-85152417277</t>
  </si>
  <si>
    <t>Is there a link between financial literacy and financial behaviour?</t>
  </si>
  <si>
    <t>Appiah, F.</t>
  </si>
  <si>
    <t>Department of Economics, Kwame Nkrumah University of Science &amp; Technology, Kumasi, Ghana</t>
  </si>
  <si>
    <t>2-s2.0-85152377837</t>
  </si>
  <si>
    <t>Financial Literacy on College Students in the Context of Tuxtepec, Oax</t>
  </si>
  <si>
    <t>2-s2.0-85152357540</t>
  </si>
  <si>
    <t>Mohd Isa, M.Y.</t>
  </si>
  <si>
    <t>Graduate School of Business, Universiti Tun Abdul Razak, Petaling Jaya, Selangor, Malaysia</t>
  </si>
  <si>
    <t>The influence of retirement goals and risk attitudes on Malaysian women’s retirement planning</t>
  </si>
  <si>
    <t>2-s2.0-85152253384</t>
  </si>
  <si>
    <t>Department of Mathematics Education, STKIP PGRI JOMBANG, East Java, Indonesia</t>
  </si>
  <si>
    <t>Infusing Islamic financial literacy in mathematics education for Islamic school</t>
  </si>
  <si>
    <t>2-s2.0-85152142495</t>
  </si>
  <si>
    <t>Di Maggio, U.</t>
  </si>
  <si>
    <t>Libera Università Maria Ss. Assunta, Rome, RM, Italy</t>
  </si>
  <si>
    <t>Household Budget Management and Financial Behaviour of the Italian Family in Times of Crisis</t>
  </si>
  <si>
    <t>Verde, F.M.L.</t>
  </si>
  <si>
    <t>Università degli Studi di Palermo, Palermo, PA, Italy</t>
  </si>
  <si>
    <t>2-s2.0-85152134089</t>
  </si>
  <si>
    <t>WallStreetBets: An Analysis of Investment Advice Democratization</t>
  </si>
  <si>
    <t>2-s2.0-85152041339</t>
  </si>
  <si>
    <t>Do Smart Depositors Avoid Inefficient Bank Runs? An Experimental Study</t>
  </si>
  <si>
    <t>2-s2.0-85151967413</t>
  </si>
  <si>
    <t>Economic and financial education for investment and financing decision-making in a graduate degree: Experimental evaluation of the effectiveness of two delivery methods</t>
  </si>
  <si>
    <t>2-s2.0-85151624379</t>
  </si>
  <si>
    <t>Lohana, S.</t>
  </si>
  <si>
    <t>Performance Analysis of Industry 4.0 and Small and Medium Enterprises (SMEs) for Financial Sustainability Using Strategic Planning</t>
  </si>
  <si>
    <t>2-s2.0-85151544224</t>
  </si>
  <si>
    <t>Kertkeidkachorn, N.</t>
  </si>
  <si>
    <t>Japan Advanced Institute of Science and Technology, Nomi, Ishikawa, Japan</t>
  </si>
  <si>
    <t>FinKG: A Core Financial Knowledge Graph for Financial Analysis</t>
  </si>
  <si>
    <t>Nararatwong, R.</t>
  </si>
  <si>
    <t>National Institute of Advanced Industrial Science and Technology, Tsukuba, Ibaraki, Japan</t>
  </si>
  <si>
    <t>451</t>
  </si>
  <si>
    <t>Institute of Science Tokyo, Tokyo, Japan</t>
  </si>
  <si>
    <t>2-s2.0-85151507643</t>
  </si>
  <si>
    <t>Handranata, Y.W.</t>
  </si>
  <si>
    <t>Financial Literacy, Hassle Factor, and Stock Market Participation: Empirical Evidence from Indonesia Stock Exchange</t>
  </si>
  <si>
    <t>2-s2.0-85151468467</t>
  </si>
  <si>
    <t>FINANCIAL SOCIALIZATION, STRENGTH OF SOCIAL TIES AND INVESTMENT LITERACY OF INVESTORS IN PEER-TO-PEER (P2P) LENDING PLATFORMS</t>
  </si>
  <si>
    <t>2-s2.0-85151147378</t>
  </si>
  <si>
    <t>Gaol, F.L.</t>
  </si>
  <si>
    <t>The Influence of Digital Financial Literacy on Interest in Investing in the Capital Market of Millennial Generation Students</t>
  </si>
  <si>
    <t>Christopher</t>
  </si>
  <si>
    <t>Dermawan, G.</t>
  </si>
  <si>
    <t>Advanced Institute of Industrial Technology, Shinagawa-ku, Tokyo, Japan</t>
  </si>
  <si>
    <t>2-s2.0-85151139665</t>
  </si>
  <si>
    <t>Taufiq, M.</t>
  </si>
  <si>
    <t>HELP University, Kuala Lumpur, Malaysia</t>
  </si>
  <si>
    <t>Does Financial Literacy or Digital Literacy Determine a Consumer Use of FinTech?</t>
  </si>
  <si>
    <t>2-s2.0-85151134509</t>
  </si>
  <si>
    <t>Fedun, I.</t>
  </si>
  <si>
    <t>Department of World Economy, State University of Trade and Economics, Kyiv, Ukraine</t>
  </si>
  <si>
    <t>Economic and Political Challenges of Development in Ukraine Industry 4.0</t>
  </si>
  <si>
    <t>Kudyrko, L.</t>
  </si>
  <si>
    <t>Sector of Scientific Bibliography and Biography Study, National Scientific Agricultural Library of the National Academy of Agricultural Sciences of Ukraine, Kyiv, Ukraine</t>
  </si>
  <si>
    <t>Shnyrkov, O.</t>
  </si>
  <si>
    <t>Institute of Water Problems and Land Reclamation, Kyiv, Ukraine</t>
  </si>
  <si>
    <t>Bey, R.</t>
  </si>
  <si>
    <t>Department of Political Science, Taras Shevchenko National University of Kyiv, Kyiv, Ukraine</t>
  </si>
  <si>
    <t>2-s2.0-85151133191</t>
  </si>
  <si>
    <t>Sanusi, S.</t>
  </si>
  <si>
    <t>Determinants of Business Resilience Framework for Small Businesses: Moderating Effects of Financial Literacy</t>
  </si>
  <si>
    <t>Hamid, N.A.</t>
  </si>
  <si>
    <t>Norizan, S.</t>
  </si>
  <si>
    <t>Urus, S.T.</t>
  </si>
  <si>
    <t>2-s2.0-85151118524</t>
  </si>
  <si>
    <t>Nuris, D.M.</t>
  </si>
  <si>
    <t>Factors Influencing Financial Behavior of Undergraduate Students: A Systematic Review</t>
  </si>
  <si>
    <t>2-s2.0-85150990633</t>
  </si>
  <si>
    <t>Role of financial and digital literacy in determining digital transaction behaviour: evidence from student level survey in West Bengal (India)</t>
  </si>
  <si>
    <t>2-s2.0-85150984590</t>
  </si>
  <si>
    <t>Usriyono, E.</t>
  </si>
  <si>
    <t>THE INVESTMENT DECISION OF MILLENNIAL GENERATION: AN ANALYSIS USING FINANCIAL LITERACY AND FINANCIAL BEHAVIOR</t>
  </si>
  <si>
    <t>2-s2.0-85150806257</t>
  </si>
  <si>
    <t>OMNES Education, Paris, Ile-de-France, France</t>
  </si>
  <si>
    <t>An asymmetrical approach to understanding consumer characteristics in banking trust during the COVID-19 pandemic in Italy</t>
  </si>
  <si>
    <t>Allodi, E.</t>
  </si>
  <si>
    <t>2-s2.0-85150510058</t>
  </si>
  <si>
    <t>Yanshan University, Qinhuangdao, Hebei, China</t>
  </si>
  <si>
    <t>Cryptocurrency Acceptance Model to Analyze Consumers’ Usage Intention: Evidence From Pakistan</t>
  </si>
  <si>
    <t>Khaliq, N.</t>
  </si>
  <si>
    <t>Chinove, L.</t>
  </si>
  <si>
    <t>WSB University, Warsaw, Poland</t>
  </si>
  <si>
    <t>Khaliq, U.</t>
  </si>
  <si>
    <t>John von Neumann University, Kecskemet, Bacs-Kiskun, Hungary</t>
  </si>
  <si>
    <t>Popp, J.</t>
  </si>
  <si>
    <t>2-s2.0-85150505165</t>
  </si>
  <si>
    <t>Haftu, H.G.</t>
  </si>
  <si>
    <t>Independent Researcher, Addis Ababa, Addis Ababa, Ethiopia</t>
  </si>
  <si>
    <t>Financial inclusion and its demand-side determinants: Evidence from Ethiopia</t>
  </si>
  <si>
    <t>2-s2.0-85150416473</t>
  </si>
  <si>
    <t>Is Financial Education Positively Associated with Consumer Stock Market Satisfaction? Evidence from China</t>
  </si>
  <si>
    <t>2-s2.0-85150077664</t>
  </si>
  <si>
    <t>Fachrurrozie, F.</t>
  </si>
  <si>
    <t>Determinants of halal food purchase decisions for Go Food and Shopee Food users</t>
  </si>
  <si>
    <t>Muhsin</t>
  </si>
  <si>
    <t>2-s2.0-85149949925</t>
  </si>
  <si>
    <t>Financial literacy and the sociodemographic characteristics of the entrepreneur: an analysis of small spanish enterprises; Literacia financeira e as características sociodemográficas do empreendedor: uma análise de pequenas empresas espanholas; La Alfabetización Financiera y las Características Sociodemográficas del Emprendedor: un Análisis de las Pequeñas Empresas Españolas</t>
  </si>
  <si>
    <t>2-s2.0-85149839942</t>
  </si>
  <si>
    <t>López-Sánchez, P.</t>
  </si>
  <si>
    <t>Business, Universidad Francisco de Vitoria, Pozuelo de Alarcon, Madrid, Spain</t>
  </si>
  <si>
    <t>Mind the Gap in Financial Inclusion! Microcredit Institutions fieldwork in Peru; ¡Cuidado con la brecha en la inclusión financiera! Trabajo de campo de las instituciones de microcrédito en Perú</t>
  </si>
  <si>
    <t>Urquía-Grande, E.</t>
  </si>
  <si>
    <t>Accounting and Finance Department, Universidad Complutense de Madrid, Madrid, Madrid, Spain</t>
  </si>
  <si>
    <t>2-s2.0-85149358334</t>
  </si>
  <si>
    <t>Siaw, A.</t>
  </si>
  <si>
    <t>Empirical impact of financial service access on farmers income in Ghan; Impacto empírico do acesso a serviços financeiros na renda dos agricultores em Gana</t>
  </si>
  <si>
    <t>Ankrah Twumasi, M.A.</t>
  </si>
  <si>
    <t>Department of Economics, Ohio University, Athens, OH, United States</t>
  </si>
  <si>
    <t>2-s2.0-85149050904</t>
  </si>
  <si>
    <t>Song, C.L.</t>
  </si>
  <si>
    <t>School of Financial Technology, Suzhou Industrial Park Institute of Services Outsourcing, Suzhou, Jiangsu, China</t>
  </si>
  <si>
    <t>The Interplay Between Financial Literacy, Financial Risk Tolerance, and Financial Behaviour: The Moderator Effect of Emotional Intelligence</t>
  </si>
  <si>
    <t>Pan, D.</t>
  </si>
  <si>
    <t>College of Art and Communication, China Jiliang University, Hangzhou, Zhejiang, China</t>
  </si>
  <si>
    <t>Ayub, A.</t>
  </si>
  <si>
    <t>School of Management Studies, The University of Faisalabad, Faisalabad, Punjab, Pakistan</t>
  </si>
  <si>
    <t>Cai, B.</t>
  </si>
  <si>
    <t>International College, Zhejiang University of Technology, Hangzhou, Zhejiang, China</t>
  </si>
  <si>
    <t>2-s2.0-85149036652</t>
  </si>
  <si>
    <t>Sivasankaran, R.</t>
  </si>
  <si>
    <t>College of Management, SRM Institute of Science and Technology, Kattankulathur, TN, India</t>
  </si>
  <si>
    <t>FAMILY DEMOGRAPHICS SWAY WITH A ROLE OF FINANCIAL ADVISOR IN RISK TOLERANCE AND INVESTMENT DECISION OF WOMEN WORKING IN IT SECTOR, CHENNAI; A DEMOGRAFIA FAMILIAR BALANÇA COM UM PAPEL DE ASSESSOR FINANCEIRO NA TOLERÂNCIA AO RISCO E DECISÃO DE INVESTIMENTO DAS MULHERES QUE TRABALHAM NO SETOR DE TI, CHENNAI; INFLUENCIA DE LA DEMOGRAFÍA FAMILIAR Y EL PAPEL DEL ASESOR FINANCIERO EN LA TOLERANCIA AL RIESGO Y LA DECISIÓN DE INVERSIÓN DE LAS MUJERES QUE TRABAJAN EN EL SECTOR DE LAS TECNOLOGÍAS DE LA INFORMACIÓN, CHENNAI</t>
  </si>
  <si>
    <t>2-s2.0-85149021388</t>
  </si>
  <si>
    <t>Suchaina, S.</t>
  </si>
  <si>
    <t>Economic Education, Universitas Negeri Malang, Malang, East Java, Indonesia</t>
  </si>
  <si>
    <t>TRENDS AND IMPLICATIONS OF CARING ECONOMICS RESEARCH IN INDONESIA: A BIBLIOMETRIC ANALYSIS FROM 2016 TO 2022; TENDÊNCIAS E IMPLICAÇÕES DA PESQUISA ECONÔMICA ATENCIOSA NA INDONÉSIA: UMA ANÁLISE BIBLIOMÉTRICA DE 2016 A 2022; TENDENCIAS E IMPLICACIONES DE LA INVESTIGACIÓN EN ECONOMÍA DEL CUIDADO EN INDONESIA: UN ANÁLISIS BIBLIOMÉTRICO DE 2016 A 2022</t>
  </si>
  <si>
    <t>2-s2.0-85148740000</t>
  </si>
  <si>
    <t>Sinyavskaya, T.</t>
  </si>
  <si>
    <t>Modelling of the Financial Risk Attitude System of Young Russians</t>
  </si>
  <si>
    <t>2-s2.0-85148692465</t>
  </si>
  <si>
    <t>Silva, P.</t>
  </si>
  <si>
    <t>Cognitive Biases in the Investment Decision Process</t>
  </si>
  <si>
    <t>Mendonça, J.</t>
  </si>
  <si>
    <t>Instituto Superior de Engenharia do Porto, Porto, Porto, Portugal</t>
  </si>
  <si>
    <t>2-s2.0-85148633408</t>
  </si>
  <si>
    <t>Alomari, A.S.A.</t>
  </si>
  <si>
    <t>Factors influencing the behavioral intention to use Cryptocurrency among Saudi Arabian public university students: Moderating role of financial literacy</t>
  </si>
  <si>
    <t>Abdullah, N.L.</t>
  </si>
  <si>
    <t>Department of Computer Science, Umm Al-Qura University, Makkah, Makkah al Mukarramah, Saudi Arabia</t>
  </si>
  <si>
    <t>2-s2.0-85148614958</t>
  </si>
  <si>
    <t>Cetinkaya, F.Ç.</t>
  </si>
  <si>
    <t>Düzce Üniversitesi, Duzce, Turkey</t>
  </si>
  <si>
    <t>Improving financial literacy through interactive read-aloud with children’s picture books</t>
  </si>
  <si>
    <t>Yıldırım, K.</t>
  </si>
  <si>
    <t>Muğla Sıtkı Koçman Üniversitesi, Mugla, Mugla, Turkey</t>
  </si>
  <si>
    <t>Oksuz, H.İ.</t>
  </si>
  <si>
    <t>Gazi Üniversitesi, Ankara, Ankara, Turkey</t>
  </si>
  <si>
    <t>Marmara Üniversitesi, Istanbul, Turkey</t>
  </si>
  <si>
    <t>Tosun, D.K.</t>
  </si>
  <si>
    <t>Pamukkale Üniversitesi, Denizli, Denizli, Turkey</t>
  </si>
  <si>
    <t>Rasinski, T.</t>
  </si>
  <si>
    <t>Kent State University, Kent, OH, United States</t>
  </si>
  <si>
    <t>2-s2.0-85148578949</t>
  </si>
  <si>
    <t>Almunawwaroh, M.</t>
  </si>
  <si>
    <t>Does audit committee characteristics a driver in risk disclosure?</t>
  </si>
  <si>
    <t>Setiawan, D.</t>
  </si>
  <si>
    <t>Faculty of Economics and Business, Tasikmalaya, Indonesia</t>
  </si>
  <si>
    <t>2-s2.0-85148576962</t>
  </si>
  <si>
    <t>Yeni, F.</t>
  </si>
  <si>
    <t>Department of Management, Universitas Putra Indonesia, Padang, West Sumatra, Indonesia</t>
  </si>
  <si>
    <t>Islamic financial literacy, spiritual intelligence, public perception and behaviour on public interest in Islamic banking services</t>
  </si>
  <si>
    <t>2-s2.0-85148436007</t>
  </si>
  <si>
    <t>Sara, I.M.</t>
  </si>
  <si>
    <t>Faculty of Economics and Business, Universitas Warmadewa, Denpasar, Bali, Indonesia</t>
  </si>
  <si>
    <t>Financial literacy, morality, and organizational culture in preventing financial mismanagement: A study on village governments in Indonesia</t>
  </si>
  <si>
    <t>Putra, I.B.</t>
  </si>
  <si>
    <t>Faculty of Law, Universitas Warmadewa, Denpasar, Bali, Indonesia</t>
  </si>
  <si>
    <t>2-s2.0-85148361978</t>
  </si>
  <si>
    <t>Adil, M.</t>
  </si>
  <si>
    <t>Do trust in financial institution and financial literacy enhances intention to participate in stock market among Indian investors during COVID-19 pandemic?</t>
  </si>
  <si>
    <t>Singh, Y.</t>
  </si>
  <si>
    <t>School of Accounting, Faculty of Business and Law, Portsmouth, Hampshire, United Kingdom</t>
  </si>
  <si>
    <t>2-s2.0-85148337688</t>
  </si>
  <si>
    <t>Lotto, J.</t>
  </si>
  <si>
    <t>Department of Accounting and Finance, Institute of Finance Management, Dar Es Salaam, Tanzania</t>
  </si>
  <si>
    <t>Demographic and Socio-economic Factors Influencing Households &amp; Investment Choices in Tanzania:</t>
  </si>
  <si>
    <t>2-s2.0-85148210422</t>
  </si>
  <si>
    <t>Social Endowment Insurance and Inequality of the Household Portfolio Choice: The Moderating Effect of Financial Literacy</t>
  </si>
  <si>
    <t>2-s2.0-85148090268</t>
  </si>
  <si>
    <t>Sulistianingsih, H.</t>
  </si>
  <si>
    <t>Faculty of Economics and Business, Padang, West Sumatra, Indonesia</t>
  </si>
  <si>
    <t>Does SME’s financing decisions follow pecking order pattern? The role of financial literacy, risk preference, and home bias in SME financing decisions</t>
  </si>
  <si>
    <t>Santi, F.</t>
  </si>
  <si>
    <t>2-s2.0-85147998906</t>
  </si>
  <si>
    <t>The Superior University, Lahore, Lahore, Punjab, Pakistan</t>
  </si>
  <si>
    <t>Investigating The Mediating Role of Financial Literacy on The Relationship Between Women Entrepreneurs’ Behavioral Biases and Investment Decision Making</t>
  </si>
  <si>
    <t>2-s2.0-85147792027</t>
  </si>
  <si>
    <t>Maness, S.B.</t>
  </si>
  <si>
    <t>Department of Health and Human Performance, College of Charleston, Charleston, SC, United States</t>
  </si>
  <si>
    <t>A Qualitative Analysis of Access to Healthcare Among African American Adults in South Carolina</t>
  </si>
  <si>
    <t>Low, J.H.</t>
  </si>
  <si>
    <t>Meharry Medical College, Nashville, TN, United States</t>
  </si>
  <si>
    <t>Vu, T.</t>
  </si>
  <si>
    <t>College of Charleston, Charleston, SC, United States</t>
  </si>
  <si>
    <t>2-s2.0-85147567817</t>
  </si>
  <si>
    <t>Koskelainen, T.</t>
  </si>
  <si>
    <t>Faculty of Information Technology, University of Jyväskylä, Jyvaskyla, Central Finland, Finland</t>
  </si>
  <si>
    <t>Financial literacy in the digital age—A research agenda</t>
  </si>
  <si>
    <t>Kalmi, P.</t>
  </si>
  <si>
    <t>Scornavacca, E.</t>
  </si>
  <si>
    <t>School for the Future of Innovation in Society, Arizona State University, Tempe, AZ, United States</t>
  </si>
  <si>
    <t>2-s2.0-85147566322</t>
  </si>
  <si>
    <t>School and family environments promote adolescents' financial confidence: Indirect paths to financial literacy skills in Finnish PISA 2018</t>
  </si>
  <si>
    <t>2-s2.0-85147508938</t>
  </si>
  <si>
    <t>Sinnewe, E.</t>
  </si>
  <si>
    <t>Healthy financial habits in young adults: An exploratory study of the relationship between subjective financial literacy, engagement with finances, and financial decision-making</t>
  </si>
  <si>
    <t>2-s2.0-85147341343</t>
  </si>
  <si>
    <t>Faculty of Economics and Business, Hoa Sen University, Ho Chi Minh City, Viet Nam</t>
  </si>
  <si>
    <t>The role of learning motivation on financial knowledge among Vietnamese college students</t>
  </si>
  <si>
    <t>Nguyen-Hoang, P.</t>
  </si>
  <si>
    <t>School of Planning and Public Affairs, University of Iowa, Iowa City, IA, United States</t>
  </si>
  <si>
    <t>School of Management, University of Economics Ho Chi Minh City, Ho Chi Minh City, Viet Nam</t>
  </si>
  <si>
    <t>2-s2.0-85147253323</t>
  </si>
  <si>
    <t>Tang, C.M.</t>
  </si>
  <si>
    <t>Tiangong University, Tianjin, China</t>
  </si>
  <si>
    <t>Intelligent Stock Recommendation System Based on Generalized Financial Knowledge Graph</t>
  </si>
  <si>
    <t>2-s2.0-85147026231</t>
  </si>
  <si>
    <t>August, O.</t>
  </si>
  <si>
    <t>Pratt School of Engineering, Durham, NC, United States</t>
  </si>
  <si>
    <t>Financial Capability and Performance: Assessing Trends Among North Carolina Utilities</t>
  </si>
  <si>
    <t>Doyle, M.W.</t>
  </si>
  <si>
    <t>Environment &amp; Sustainability, Duke University, Durham, NC, United States</t>
  </si>
  <si>
    <t>Patterson, L.A.</t>
  </si>
  <si>
    <t>Smull, E.</t>
  </si>
  <si>
    <t>2-s2.0-85147010262</t>
  </si>
  <si>
    <t>Goel, A.</t>
  </si>
  <si>
    <t>Shaheed Sukhdev College of Business Studies, New Delhi, India</t>
  </si>
  <si>
    <t>Trends and reforms of financial inclusion in India</t>
  </si>
  <si>
    <t>2-s2.0-85146857749</t>
  </si>
  <si>
    <t>Rahayu, S.K.</t>
  </si>
  <si>
    <t>Department of Accounting, Universitas Komputer Indonesia, Bandung, West Java, Indonesia</t>
  </si>
  <si>
    <t>DIGITALIZATION AND INFORMAL MSME: DIGITAL FINANCIAL INCLUSION FOR MSME DEVELOPMENT IN THE FORMAL ECONOMY</t>
  </si>
  <si>
    <t>Budiarti, I.</t>
  </si>
  <si>
    <t>Department of Management, Universitas Komputer Indonesia, Bandung, West Java, Indonesia</t>
  </si>
  <si>
    <t>Firdaus, D.W.</t>
  </si>
  <si>
    <t>Department of Computerized Accounting, Universitas Komputer Indonesia, Bandung, West Java, Indonesia</t>
  </si>
  <si>
    <t>Onegina, V.</t>
  </si>
  <si>
    <t>Department of Finance, Ecole Supérieure de Commerce de Clermont, Clermont-Ferrand, Auvergne-Rhone-Alpes, France</t>
  </si>
  <si>
    <t>2-s2.0-85146819725</t>
  </si>
  <si>
    <t>Can FinTech Applied to Payments Improve Consumer Financial Satisfaction? Evidence from the USA</t>
  </si>
  <si>
    <t>Du, X.</t>
  </si>
  <si>
    <t>College of Big Data and Internet, Shenzhen Technology University, Shenzhen, Guangdong, China</t>
  </si>
  <si>
    <t>2-s2.0-85146819032</t>
  </si>
  <si>
    <t>Sobaih, A.E.E.</t>
  </si>
  <si>
    <t>Risk-Taking, Financial Knowledge, and Risky Investment Intention: Expanding Theory of Planned Behavior Using a Moderating-Mediating Model</t>
  </si>
  <si>
    <t>Elshaer, I.A.</t>
  </si>
  <si>
    <t>Faculty of Tourisim &amp; Hotel Management, Helwan, Cairo, Egypt</t>
  </si>
  <si>
    <t>2-s2.0-85146809917</t>
  </si>
  <si>
    <t>Does Banking Accessibility Matter in Assuring the Economic Growth in the Digitization Context? Evidence from Central and Eastern European Countries</t>
  </si>
  <si>
    <t>2-s2.0-85146539976</t>
  </si>
  <si>
    <t>Chinoda, T.</t>
  </si>
  <si>
    <t>Department of Economics, University of Fort Hare, Alice, Eastern Cape, South Africa</t>
  </si>
  <si>
    <t>The Impact of Digital Financial Inclusion and Bank Competition on Bank Stability in Sub-Saharan Africa</t>
  </si>
  <si>
    <t>2-s2.0-85146534940</t>
  </si>
  <si>
    <t>Mossie, W.A.</t>
  </si>
  <si>
    <t>Economic Policy Study Center,Policy Studies Institute, Ethiopia</t>
  </si>
  <si>
    <t>Financial inclusion drivers, motivations, and barriers: Evidence from Ethiopia</t>
  </si>
  <si>
    <t>2-s2.0-85146525672</t>
  </si>
  <si>
    <t>Widyastuti, M.</t>
  </si>
  <si>
    <t>Fakultas Manajemen, Universitas Katolik Darma Cendika, Surabaya, Indonesia</t>
  </si>
  <si>
    <t>Strengthening Formal Credit Access and Performance through Financial Literacy and Credit Terms in Micro, Small and Medium Businesses</t>
  </si>
  <si>
    <t>2-s2.0-85146504884</t>
  </si>
  <si>
    <t>My new financial companion! non-linear understanding of Robo-advisory service acceptance; 我的新财务伙伴!从非线性观点理解智能投资顾问服务接受程度</t>
  </si>
  <si>
    <t>Zha, T.</t>
  </si>
  <si>
    <t>2-s2.0-85146504068</t>
  </si>
  <si>
    <t>Department of Economics, Colby College, Waterville, ME, United States</t>
  </si>
  <si>
    <t>Is More Financial Literacy Always Beneficial? An Investigation through a Mediator</t>
  </si>
  <si>
    <t>Lou, J.</t>
  </si>
  <si>
    <t>University of Maine Business School, Orono, ME, United States</t>
  </si>
  <si>
    <t>2-s2.0-85146464499</t>
  </si>
  <si>
    <t>Faculty of Economics and Business, University of Muhammadiyah, North Mollucas, Indonesia</t>
  </si>
  <si>
    <t>Improving MSME performance through financial literacy, financial technology, and financial inclusion</t>
  </si>
  <si>
    <t>Jufrizen, n.</t>
  </si>
  <si>
    <t>Indonesian Institute of Palm Technology, Indonesia</t>
  </si>
  <si>
    <t>2-s2.0-85146457882</t>
  </si>
  <si>
    <t>College of Business and Social Sciences, Aston University, Birmingham, West Midlands, United Kingdom</t>
  </si>
  <si>
    <t>GameStop or Game Just Started? Leveling the Playing Field for Social Media Meme Investors to Rebuild the Public’s Trust</t>
  </si>
  <si>
    <t>2-s2.0-85146169492</t>
  </si>
  <si>
    <t>Petpairote, W.</t>
  </si>
  <si>
    <t>Faculty of Business Administration, Rajamangala University of Technology, Nakhon Pathom, Thailand</t>
  </si>
  <si>
    <t>Financial skill and self-control affecting the saving behaviour of income earners in Thai municipalities</t>
  </si>
  <si>
    <t>2-s2.0-85145845725</t>
  </si>
  <si>
    <t>Pendame, S.</t>
  </si>
  <si>
    <t>The effect of a moveable collateral registry on MSME access to finance: Evidence from Malawi</t>
  </si>
  <si>
    <t>Akotey, J.O.</t>
  </si>
  <si>
    <t>Kwame Nkrumah University of Science &amp; Technology, Kumasi, Ghana</t>
  </si>
  <si>
    <t>2-s2.0-85145577893</t>
  </si>
  <si>
    <t>Investigating the associations of consumer financial knowledge and financial behaviors of credit card use</t>
  </si>
  <si>
    <t>Yu, D.</t>
  </si>
  <si>
    <t>2-s2.0-85145445825</t>
  </si>
  <si>
    <t>Knight, C.</t>
  </si>
  <si>
    <t>Financialization and Systemic Income Inequality: A Call to Action for Social Work Educators and Practitioners</t>
  </si>
  <si>
    <t>2-s2.0-85145293015</t>
  </si>
  <si>
    <t>Gender-based price discrimination in the annuity market: Evidence from Chile</t>
  </si>
  <si>
    <t>2-s2.0-85145277755</t>
  </si>
  <si>
    <t>Karthikeyan, K.</t>
  </si>
  <si>
    <t>Relationship Between Big-Five Personality Traits, Financial Literacy and Risk Propensity: Evidence from India</t>
  </si>
  <si>
    <t>Vijayabanu, V.</t>
  </si>
  <si>
    <t>2-s2.0-85145164559</t>
  </si>
  <si>
    <t>Does Financial Mindfulness Make a Difference? A Nexus of Financial Literacy and Behavioural Biases in Women Entrepreneurs</t>
  </si>
  <si>
    <t>Sohar University, Sohar, Oman</t>
  </si>
  <si>
    <t>2-s2.0-85144512689</t>
  </si>
  <si>
    <t>Designing mathematical tasks to enhance financial literacy among children in Grades 1–8</t>
  </si>
  <si>
    <t>Instructional Systems Design and Evaluation, Fakultät für Betriebs­wirtschafts­lehre, Mannheim, Baden-Wurttemberg, Germany</t>
  </si>
  <si>
    <t>2-s2.0-85144164246</t>
  </si>
  <si>
    <t>The relationships of financial literacy with both financial behavior and financial well-being: Meta-analyses based on the selective literature review</t>
  </si>
  <si>
    <t>Park, H.I.</t>
  </si>
  <si>
    <t>Department of Psychology, Sungkyunkwan University, Seoul, South Korea</t>
  </si>
  <si>
    <t>2-s2.0-85143794875</t>
  </si>
  <si>
    <t>Financial Literacy and Financial Behavior Encouraging Business Sustainability by Mediation of Financial Performance</t>
  </si>
  <si>
    <t>2-s2.0-85143655564</t>
  </si>
  <si>
    <t>College of Economics and Management, Guangzhou Institute of Science and Technology, Guangzhou, Guangdong, China</t>
  </si>
  <si>
    <t>Does economics and management education make managers more cautious? Evidence from R&amp;D of Chinese listed firms</t>
  </si>
  <si>
    <t>Research Center of Accounting Information, Zhongnan University of Economics and Law, Wuhan, Hubei, China</t>
  </si>
  <si>
    <t>2-s2.0-85143403956</t>
  </si>
  <si>
    <t>Required or voluntary financial education and saving behaviors</t>
  </si>
  <si>
    <t>2-s2.0-85142902753</t>
  </si>
  <si>
    <t>Choi, K.-J.</t>
  </si>
  <si>
    <t>Department of Business Administration, Gyeongsang National University, Jinju, Gyeongsangnam-do, South Korea</t>
  </si>
  <si>
    <t>Determinants of Households’ Intention to Take Out or Convert to a Trust-Type Home Pension: Evidence from South Korea</t>
  </si>
  <si>
    <t>Chun, H.</t>
  </si>
  <si>
    <t>Department of Statistics and Information Science, Dongduk Women's University, Seoul, Seoul, South Korea</t>
  </si>
  <si>
    <t>Lee, D.-H.</t>
  </si>
  <si>
    <t>Investment Solution Division, Korea Investment Corporation, Seoul, South Korea</t>
  </si>
  <si>
    <t>2-s2.0-85142419499</t>
  </si>
  <si>
    <t>Ishii, R.</t>
  </si>
  <si>
    <t>Department of Science Education, Nara University of Education, Nara, Nara, Japan</t>
  </si>
  <si>
    <t>Moderating effect of financial literacy on the relationship between socioeconomic status and depression</t>
  </si>
  <si>
    <t>Ohyama, T.</t>
  </si>
  <si>
    <t>Digital Transformation Business Development Division, Uniadex Ltd., Tokyo, Japan</t>
  </si>
  <si>
    <t>Endo, H.</t>
  </si>
  <si>
    <t>Faculty of Economics, Nihon Fukushi University, Chita District, Aichi, Japan</t>
  </si>
  <si>
    <t>2-s2.0-85142308300</t>
  </si>
  <si>
    <t>Blount, I.</t>
  </si>
  <si>
    <t>The George Washington Carver Food Research Institute, Charlotte, NC, United States</t>
  </si>
  <si>
    <t>How women CEOs’ financial knowledge and firm homophily affect venture performance</t>
  </si>
  <si>
    <t>Triana, M.D.C.</t>
  </si>
  <si>
    <t>Owen Graduate School of Management, Nashville, TN, United States</t>
  </si>
  <si>
    <t>Richard, O.</t>
  </si>
  <si>
    <t>Isenberg School of Management, Amherst, MA, United States</t>
  </si>
  <si>
    <t>2-s2.0-85142227965</t>
  </si>
  <si>
    <t>Determinants of financial worry</t>
  </si>
  <si>
    <t>MacDonald, M.</t>
  </si>
  <si>
    <t>2-s2.0-85141967592</t>
  </si>
  <si>
    <t>Firth, C.</t>
  </si>
  <si>
    <t>The effects of personality and IQ on portfolio outcomes</t>
  </si>
  <si>
    <t>Stewart, N.</t>
  </si>
  <si>
    <t>Lloyd Banking Group Plc, London, United Kingdom</t>
  </si>
  <si>
    <t>2-s2.0-85140927328</t>
  </si>
  <si>
    <t>Financial Services and Insurance, Delhi Skill and Entrepreneurship University, New Delhi, DL, India</t>
  </si>
  <si>
    <t>The interplay of skills, digital financial literacy, capability, and autonomy in financial decision making and well-being</t>
  </si>
  <si>
    <t>2-s2.0-85140714970</t>
  </si>
  <si>
    <t>Raza, T.</t>
  </si>
  <si>
    <t>Disaster Risk Management Unit, Philippine School of Business Administration, Manila, Manila, Philippines</t>
  </si>
  <si>
    <t>Business Continuity Level of Quezon City in the Advent of Environmental Catastrophe Towards Business Sustainability Development</t>
  </si>
  <si>
    <t>Pal, I.</t>
  </si>
  <si>
    <t>School of Urban and Regional Planning, University of the Philippines Diliman, Quezon City, Philippines</t>
  </si>
  <si>
    <t>Peralta, J.F.</t>
  </si>
  <si>
    <t>Mitigation, Asian Institute of Technology Thailand, Khlong Luang, Pathum Thani, Thailand</t>
  </si>
  <si>
    <t>Raza, T.K.S.</t>
  </si>
  <si>
    <t>Environmental Protection and Solid Waste Management Department, Quezon City General Hospital, Quezon City, Philippines</t>
  </si>
  <si>
    <t>2-s2.0-85140369447</t>
  </si>
  <si>
    <t>Ma, N.</t>
  </si>
  <si>
    <t>College of Information Technology, Jilin Agricultural University, Changchun, Jilin, China</t>
  </si>
  <si>
    <t>Optimization Simulation System of University Science Education Based on Finite Differential Equations</t>
  </si>
  <si>
    <t>2-s2.0-85140332299</t>
  </si>
  <si>
    <t>Smiljanić, A.</t>
  </si>
  <si>
    <t>Department of Finance, Faculty of Economics, Business and Tourism, University of Split, Split, Split-Dalmatia, Croatia</t>
  </si>
  <si>
    <t>Women’s decision-making on additional unpaid work during the COVID-19 pandemic: assessing the role of finance</t>
  </si>
  <si>
    <t>Pepur, S.</t>
  </si>
  <si>
    <t>Department of Management, Faculty of Economics, Business and Tourism, University of Split, Split, Split-Dalmatia, Croatia</t>
  </si>
  <si>
    <t>2-s2.0-85140062312</t>
  </si>
  <si>
    <t>Song, B.</t>
  </si>
  <si>
    <t>College of Business, Gachon University, Seongnam, Gyeonggi-do, South Korea</t>
  </si>
  <si>
    <t>Do business trainings for audit committees matter in organizations? Focusing on earnings management</t>
  </si>
  <si>
    <t>Chung, H.</t>
  </si>
  <si>
    <t>Kim, B.-J.</t>
  </si>
  <si>
    <t>Department of Accounting, The Catholic University of Korea, Bucheon-si, Gyeonggi-do, South Korea</t>
  </si>
  <si>
    <t>Sonu, C.H.</t>
  </si>
  <si>
    <t>Department of Management, Korea National Open University, Seoul, South Korea</t>
  </si>
  <si>
    <t>2-s2.0-85140005111</t>
  </si>
  <si>
    <t>Banking Services Transformation and Financial Technology Role</t>
  </si>
  <si>
    <t>Al_Hazimeh, A.M.</t>
  </si>
  <si>
    <t>Alafeef, M.A.</t>
  </si>
  <si>
    <t>Al-Smadi, A.W.</t>
  </si>
  <si>
    <t>Faculty of Busines, Jearsh University, Jerash, Jordan</t>
  </si>
  <si>
    <t>Rifai, F.</t>
  </si>
  <si>
    <t>School of Business, Jadara University, Irbid, Irbid, Jordan</t>
  </si>
  <si>
    <t>2-s2.0-85139956751</t>
  </si>
  <si>
    <t>Peng, P.</t>
  </si>
  <si>
    <t>The Effect of Digital Financial Inclusion on Relative Poverty Among Urban Households: A Case Study on China</t>
  </si>
  <si>
    <t>Mao, H.</t>
  </si>
  <si>
    <t>Northwest Institute of Historical Environment and Socio-Economic Development, Shaanxi Normal University, Xi'an, Shaanxi, China</t>
  </si>
  <si>
    <t>2-s2.0-85139464018</t>
  </si>
  <si>
    <t>Department of Management, Deenbandhu Chhotu Ram University of Science and Technology, Sonipat, HR, India</t>
  </si>
  <si>
    <t>Role of the Internet of Things (IoT) in Digital Financial Inclusion</t>
  </si>
  <si>
    <t>2-s2.0-85139339900</t>
  </si>
  <si>
    <t>Abid, N.</t>
  </si>
  <si>
    <t>Department of Business Administration, University of G. d'Annunzio Chieti and Pescara, Chieti, CH, Italy</t>
  </si>
  <si>
    <t>Assessing Capabilities to Embrace Digital Transformation: The Case of Southern Italy</t>
  </si>
  <si>
    <t>2-s2.0-85138970868</t>
  </si>
  <si>
    <t>Sureka, R.</t>
  </si>
  <si>
    <t>What restricts SMEs from adopting sophisticated capital budgeting practices?</t>
  </si>
  <si>
    <t>Faculty of Business, Design and Arts, Swinburne University of Technology Sarawak Campus, Kuching, Sarawak, Malaysia</t>
  </si>
  <si>
    <t>Mukherjee, D.</t>
  </si>
  <si>
    <t>Department of Economics, Ambassador Crawford College of Business and Entrepreneurship, Kent, OH, United States</t>
  </si>
  <si>
    <t>Theodoraki, C.</t>
  </si>
  <si>
    <t>Entrepreneurship and Innovation, TBS Business School, Toulouse, Occitanie, France</t>
  </si>
  <si>
    <t>2-s2.0-85138248655</t>
  </si>
  <si>
    <t>Furrebøe, E.F.</t>
  </si>
  <si>
    <t>School of Business and Law, Universitetet i Agder, Kristiansand, Norway</t>
  </si>
  <si>
    <t>Gender differences in recollections of economic socialization, financial self-efficacy, and financial literacy</t>
  </si>
  <si>
    <t>Faculty of Business Administration and Social Sciences, Høgskolen i Molde, Molde, More og Romsdal, Norway</t>
  </si>
  <si>
    <t>2-s2.0-85137182658</t>
  </si>
  <si>
    <t>Yu, S.-J.</t>
  </si>
  <si>
    <t>Department of Civic Education and Leadership, National Taiwan Normal University, Taipei, Taiwan</t>
  </si>
  <si>
    <t>Association of Financial Literacy and Risk Preference With Fraud Exposure and Victimization Among Middle-Aged and Older Adults in China</t>
  </si>
  <si>
    <t>Kuo, C.-T.</t>
  </si>
  <si>
    <t>2-s2.0-85136948418</t>
  </si>
  <si>
    <t>Nguyen, L.T.P.</t>
  </si>
  <si>
    <t>P2P Lending platforms in Malaysia: the awareness among Malaysian adults</t>
  </si>
  <si>
    <t>Melbourne Institute of Technology, Melbourne, VIC, Australia</t>
  </si>
  <si>
    <t>Sy, M.O.</t>
  </si>
  <si>
    <t>2-s2.0-85136780480</t>
  </si>
  <si>
    <t>Alshamrani, O.S.D.</t>
  </si>
  <si>
    <t>Department of Building Engineering, Imam Abdulrahman Bin Faisal University, Dammam, Ash Sharqiyah, Saudi Arabia</t>
  </si>
  <si>
    <t>Development of a pre-qualification and selection framework for construction projects’ contractors in Saudi Arabia</t>
  </si>
  <si>
    <t>Saleem, M.</t>
  </si>
  <si>
    <t>Mechanical and Energy Engineering Department, Imam Abdulrahman Bin Faisal University, Dammam, Ash Sharqiyah, Saudi Arabia</t>
  </si>
  <si>
    <t>AlYousif, I.K.</t>
  </si>
  <si>
    <t>Alluqmani, A.</t>
  </si>
  <si>
    <t>Department of Civil Engineering, Islamic University of Madinah, Medina, Al Madinah al Munawwarah, Saudi Arabia</t>
  </si>
  <si>
    <t>2-s2.0-85136491589</t>
  </si>
  <si>
    <t>Soroko, A.</t>
  </si>
  <si>
    <t>Teaching young people more than “how to survive austerity”: From traditional financial literacy to critical economic literacy education</t>
  </si>
  <si>
    <t>2-s2.0-85135934138</t>
  </si>
  <si>
    <t>AitSahlia, F.</t>
  </si>
  <si>
    <t>Warrington College of Business, Gainesville, FL, United States</t>
  </si>
  <si>
    <t>Menu simplification for portfolio selection under short-sales constraints</t>
  </si>
  <si>
    <t>Doellman, T.</t>
  </si>
  <si>
    <t>Department of Finance, Saint Louis University, St. Louis, MO, United States</t>
  </si>
  <si>
    <t>Sardarli, S.</t>
  </si>
  <si>
    <t>Department of Finance, College of Business Administration, Manhattan, KS, United States</t>
  </si>
  <si>
    <t>2-s2.0-85135503581</t>
  </si>
  <si>
    <t>Hou, Y.</t>
  </si>
  <si>
    <t>School of Management, Ocean University of China, Qingdao, Shandong, China</t>
  </si>
  <si>
    <t>Unleashing the mechanism between small and medium enterprises, and green financing in China: a pathway toward environmental sustainability and green economic recovery</t>
  </si>
  <si>
    <t>Fang, Z.</t>
  </si>
  <si>
    <t>School of International Trade and Economics, Shandong University of Finance and Economics, Jinan, Shandong, China</t>
  </si>
  <si>
    <t>2-s2.0-85135449189</t>
  </si>
  <si>
    <t>Jingpeng, L.</t>
  </si>
  <si>
    <t>Nonlinear and nonparametric causal relationship between financial inclusion and sustainable environment in South Asia</t>
  </si>
  <si>
    <t>School of Management, Suzhou University, Suzhou, Anhui, China</t>
  </si>
  <si>
    <t>Raza, S.A.</t>
  </si>
  <si>
    <t>2-s2.0-85135146268</t>
  </si>
  <si>
    <t>Kim, E.T.</t>
  </si>
  <si>
    <t>Impact of the Child-optimized Financial Education (COFE) curriculum among savings group participants in Uganda: A cluster randomised controlled trial</t>
  </si>
  <si>
    <t>Mugenyi, L.</t>
  </si>
  <si>
    <t>AIDS Support Organization Uganda, Kampala, Uganda</t>
  </si>
  <si>
    <t>Lillie, M.</t>
  </si>
  <si>
    <t>Catholic Relief Services, Baltimore, MD, United States</t>
  </si>
  <si>
    <t>Bbosa, J.K.</t>
  </si>
  <si>
    <t>Catholic Relief Services, Kampala, Uganda</t>
  </si>
  <si>
    <t>Agaba, C.</t>
  </si>
  <si>
    <t>2-s2.0-85135063091</t>
  </si>
  <si>
    <t>Sapuan, N.M.</t>
  </si>
  <si>
    <t>Developing Resilient Financial Wellbeing Among Elderly Citizens in Malaysia</t>
  </si>
  <si>
    <t>2-s2.0-85135044201</t>
  </si>
  <si>
    <t>Rhu, N.X.</t>
  </si>
  <si>
    <t>Predicting Saving Intention and Behavior Among University Students Using Partial Least Square Structural Equation Modelling</t>
  </si>
  <si>
    <t>Yian, C.T.</t>
  </si>
  <si>
    <t>Zainol, N.R.</t>
  </si>
  <si>
    <t>Abi, T.</t>
  </si>
  <si>
    <t>Department of Management Information Systems, Prince Sattam Bin Abdulaziz University, Al Kharj, Riyad, Saudi Arabia</t>
  </si>
  <si>
    <t>2-s2.0-85135025195</t>
  </si>
  <si>
    <t>Md Nasir, N.A.</t>
  </si>
  <si>
    <t>Improving Financial Management Literacy Among Undergraduate Students in East Coast Malaysia</t>
  </si>
  <si>
    <t>2-s2.0-85135014568</t>
  </si>
  <si>
    <t>Achieving Islamic Financial Literacy in Malaysia: Issues and Challenges</t>
  </si>
  <si>
    <t>2-s2.0-85135003995</t>
  </si>
  <si>
    <t>Al-Agha, B.</t>
  </si>
  <si>
    <t>The Effect of Financial Literacy on Personal Financial Distress from Palestinian University Employees Point of View</t>
  </si>
  <si>
    <t>2-s2.0-85134165541</t>
  </si>
  <si>
    <t>Phillips, T.</t>
  </si>
  <si>
    <t>Financial Literacy Programming in Higher Education: What’s There and What’s Missing</t>
  </si>
  <si>
    <t>2-s2.0-85133975371</t>
  </si>
  <si>
    <t>De Nederlandsche Bank, Amsterdam, Netherlands</t>
  </si>
  <si>
    <t>Drivers of trust in the ECB during the pandemic</t>
  </si>
  <si>
    <t>Samarina, A.</t>
  </si>
  <si>
    <t>2-s2.0-85133907342</t>
  </si>
  <si>
    <t>Yi, H.</t>
  </si>
  <si>
    <t>College of Business Administration, Guizhou University of Finance and Economics, Guiyang, Guizhou, China</t>
  </si>
  <si>
    <t>Can financial capability improve entrepreneurial performance? Evidence from rural China</t>
  </si>
  <si>
    <t>Meng, X.</t>
  </si>
  <si>
    <t>2-s2.0-85133289886</t>
  </si>
  <si>
    <t>School of Management, Harbin Institute of Technology, Harbin, Heilongjiang, China</t>
  </si>
  <si>
    <t>The role of sustainable development goals, financial knowledge and investment strategies on the organizational profitability: Moderating impact of government support</t>
  </si>
  <si>
    <t>Chengdu Medical College, Chengdu, Sichuan, China</t>
  </si>
  <si>
    <t>2-s2.0-85132567299</t>
  </si>
  <si>
    <t>Mesly, O.</t>
  </si>
  <si>
    <t>Department of Marketing, Centre Européen de Recherche en Economie Financière et en Gestion des Entreprises (CEREFIGE), Nancy, Grand Est, France</t>
  </si>
  <si>
    <t>Dark financial profile leading to debt traps – A theoretical framework</t>
  </si>
  <si>
    <t>Huck, N.</t>
  </si>
  <si>
    <t>Department of Finance, ICN School of Business in Nancy, Nancy, France</t>
  </si>
  <si>
    <t>2-s2.0-85129585178</t>
  </si>
  <si>
    <t>Hussaini, M.</t>
  </si>
  <si>
    <t>Department of Business Administration, Göteborgs Universitet, Gothenburg, Vastra Gotaland, Sweden</t>
  </si>
  <si>
    <t>The strategic choice of payment method in takeovers: The role of environmental, social and governance performance</t>
  </si>
  <si>
    <t>Rigoni, U.</t>
  </si>
  <si>
    <t>Perego, P.</t>
  </si>
  <si>
    <t>Faculty of Economics and Management, Free University of Bozen-Bolzano, Bolzano, BZ, Italy</t>
  </si>
  <si>
    <t>2-s2.0-85129169965</t>
  </si>
  <si>
    <t>Martinez-Rodriguez, S.</t>
  </si>
  <si>
    <t>Department of Applied Economics, Universidad de Murcia, Murcia, Murcia, Spain</t>
  </si>
  <si>
    <t>DIANA (1969-1978): the first women’s finance magazine in Spain</t>
  </si>
  <si>
    <t>2-s2.0-85127112455</t>
  </si>
  <si>
    <t>Abu, B.A.Z.</t>
  </si>
  <si>
    <t>Wegmans School of Health and Nutrition, Rochester Institute of Technology, Rochester, NY, United States</t>
  </si>
  <si>
    <t>University Students Suggest Solutions to Campus Food Insecurity: A Mixed Methods Study</t>
  </si>
  <si>
    <t>Tavarez, S.</t>
  </si>
  <si>
    <t>Department of Nutritional Sciences, Texas Tech University, Lubbock, TX, United States</t>
  </si>
  <si>
    <t>Oldewage-Theron, W.</t>
  </si>
  <si>
    <t>Biomedical Sciences Program, Rochester Institute of Technology, Rochester, NY, United States</t>
  </si>
  <si>
    <t>2-s2.0-85125365834</t>
  </si>
  <si>
    <t>Rokhim, R.</t>
  </si>
  <si>
    <t>The efficiency of education and microcredit programs on young adults' independence</t>
  </si>
  <si>
    <t>2-s2.0-85124774075</t>
  </si>
  <si>
    <t>Compen, B.</t>
  </si>
  <si>
    <t>Faculty of Social Sciences, Universiteit Antwerpen, Antwerpen, VAN, Belgium</t>
  </si>
  <si>
    <t>Improving students’ financial literacy by training teachers using an online professional development module</t>
  </si>
  <si>
    <t>Declercq, K.</t>
  </si>
  <si>
    <t>Schelfhout, W.</t>
  </si>
  <si>
    <t>2-s2.0-85124377804</t>
  </si>
  <si>
    <t>Theoretical underpinnings of consumers’ financial capability research</t>
  </si>
  <si>
    <t>2-s2.0-85121446405</t>
  </si>
  <si>
    <t>Almeida, F.</t>
  </si>
  <si>
    <t>Instituto Superior Politécnico Gaya, Vila Nova de Gaia, Porto, Portugal</t>
  </si>
  <si>
    <t>Perspectives on financial literacy in undergraduate students</t>
  </si>
  <si>
    <t>Costa, O.</t>
  </si>
  <si>
    <t>Universidade do Minho, Braga, Braga, Portugal</t>
  </si>
  <si>
    <t>2-s2.0-85121391109</t>
  </si>
  <si>
    <t>Akomea-Frimpong, I.</t>
  </si>
  <si>
    <t>Western Sydney University, Penrith, NSW, Australia</t>
  </si>
  <si>
    <t>Financial Literacy of legislators in Africa: An Exploratory Study</t>
  </si>
  <si>
    <t>Olaniyan, T.O.</t>
  </si>
  <si>
    <t>Dwomoh-Okudzeto, Y.</t>
  </si>
  <si>
    <t>European Investment Bank, Luxembourg, Luxembourg, Luxembourg</t>
  </si>
  <si>
    <t>2-s2.0-85120055989</t>
  </si>
  <si>
    <t>Business and Finance, Capital University of Science &amp; Technology, Islamabad, Islamabad, Pakistan</t>
  </si>
  <si>
    <t>Building new venture success through internal capabilities; is business model innovation a missing link?</t>
  </si>
  <si>
    <t>Witten Institute for Family Business, Universität Witten/Herdecke, Witten, Nordrhein-Westfalen, Germany</t>
  </si>
  <si>
    <t>Department of Business and Management Sciences, University of Lakki Marwat, Lakki Marwat, Khyber Pakhtunkhwa, Pakistan</t>
  </si>
  <si>
    <t>2-s2.0-85119260018</t>
  </si>
  <si>
    <t>Fujiki, H.</t>
  </si>
  <si>
    <t>Faculty of Commerce, Chuo University, Hachioji, Tokyo, Japan</t>
  </si>
  <si>
    <t>Attributes needed for Japan’s central bank digital currency</t>
  </si>
  <si>
    <t>2-s2.0-85112193292</t>
  </si>
  <si>
    <t>Babajide, A.</t>
  </si>
  <si>
    <t>Financial literacy, financial capabilities, and sustainable business model practice among small business owners in Nigeria</t>
  </si>
  <si>
    <t>Osabuohien, E.</t>
  </si>
  <si>
    <t>Regional Centre of Expertise (RCE), Ota, Ogun, Nigeria</t>
  </si>
  <si>
    <t>Tunji-Olayeni, P.</t>
  </si>
  <si>
    <t>Department of Economics and Development Studies, Covenant University, Ota, Ogun, Nigeria</t>
  </si>
  <si>
    <t>Falola, H.</t>
  </si>
  <si>
    <t>Centre for Economic Policy and Development Research (CEPDeR), Ota, Nigeria</t>
  </si>
  <si>
    <t>Amodu, L.</t>
  </si>
  <si>
    <t>Department of Building Technology, Covenant University, Ota, Ogun, Nigeria</t>
  </si>
  <si>
    <t>Olokoyo, F.</t>
  </si>
  <si>
    <t>Adegboye, F.</t>
  </si>
  <si>
    <t>2-s2.0-85108443935</t>
  </si>
  <si>
    <t>Can financial education improve consumer welfare in investment markets? Evidence from China</t>
  </si>
  <si>
    <t>2-s2.0-85104420035</t>
  </si>
  <si>
    <t>School of Mathematics and Physics, Anhui Polytechnic University, Wuhu, Anhui, China</t>
  </si>
  <si>
    <t>The effect of financial literacy on rural households insurance participation: evidence from farmers in southwest China</t>
  </si>
  <si>
    <t>Wang, B.</t>
  </si>
  <si>
    <t>2-s2.0-85100313095</t>
  </si>
  <si>
    <t>Learning by P2P bidding</t>
  </si>
  <si>
    <t>Jiang, X.</t>
  </si>
  <si>
    <t>2-s2.0-85098757331</t>
  </si>
  <si>
    <t>Underestimation of financial literacy and financial market participation</t>
  </si>
  <si>
    <t>Yuan, J.</t>
  </si>
  <si>
    <t>Lin, G.</t>
  </si>
  <si>
    <t>Massey Business School, Palmerston North, MWT, New Zealand</t>
  </si>
  <si>
    <t>2-s2.0-85094823530</t>
  </si>
  <si>
    <t>Guillaud, S.J.</t>
  </si>
  <si>
    <t>Ball State University, Muncie, IN, United States</t>
  </si>
  <si>
    <t>POGIL BEYOND STEM</t>
  </si>
  <si>
    <t>Ruppel, M.</t>
  </si>
  <si>
    <t>Boise State University, Boise, ID, United States</t>
  </si>
  <si>
    <t>2-s2.0-105022129893</t>
  </si>
  <si>
    <t>Analysis of aggregation between the components of financial literacy through inconsistency in intertemporal choices</t>
  </si>
  <si>
    <t>2-s2.0-105019181552</t>
  </si>
  <si>
    <t>Brokešová, Z.</t>
  </si>
  <si>
    <t>Determinants of Personal Risk Financing Strategies</t>
  </si>
  <si>
    <t>2-s2.0-105016766524</t>
  </si>
  <si>
    <t>Financial education in workers in the food sector in Mexico; Educación financiera en los trabajadores del sector alimenticio en México</t>
  </si>
  <si>
    <t>2-s2.0-105011154971</t>
  </si>
  <si>
    <t>Aliyeva, Z.</t>
  </si>
  <si>
    <t>Faculty of Law, Baku State University, Baku, Azerbaijan</t>
  </si>
  <si>
    <t>STATE POLICY OF PREVENTING CRIMES AGAINST A PERSON: WHICH BEST PRACTICES SHOULD BE USED BY AZERBAIJAN?</t>
  </si>
  <si>
    <t>2-s2.0-105010137041</t>
  </si>
  <si>
    <t>Kenyatta, G.N.</t>
  </si>
  <si>
    <t>Universität Freiburg, Freiburg im Breisgau, Baden-Wurttemberg, Germany</t>
  </si>
  <si>
    <t>The Political Participation of Women in Kenya</t>
  </si>
  <si>
    <t>2-s2.0-105008123660</t>
  </si>
  <si>
    <t>Development of teaching competencies for financial education from a talent management perspective; Desarrollo de competencias docentes para la educación financiera desde la perspectiva de la gestión del talento</t>
  </si>
  <si>
    <t>Velasquez-Diaz, W.S.</t>
  </si>
  <si>
    <t>Garro-Aburto, L.L.</t>
  </si>
  <si>
    <t>Torres-Sánchez, J.A.</t>
  </si>
  <si>
    <t>Universidad Nacional de San Agustin de Arequipa, Arequipa, Arequipa, Peru</t>
  </si>
  <si>
    <t>2-s2.0-105007386390</t>
  </si>
  <si>
    <t>Fakulti Ekologi Manusia, Universiti Putra Malaysia, Serdang, Selangor, Malaysia</t>
  </si>
  <si>
    <t>Isi Rumah B40 di Malaysia: Isu Kewangan, Cabaran dan Solusi</t>
  </si>
  <si>
    <t>2-s2.0-105005470002</t>
  </si>
  <si>
    <t>van Wyk, D.</t>
  </si>
  <si>
    <t>School of Accountancy, Stellenbosch University, Stellenbosch, Western Cape, South Africa</t>
  </si>
  <si>
    <t>Exploratory study: Financial behaviour of qualified financial professionals during South Africa’s lockdown</t>
  </si>
  <si>
    <t>2-s2.0-105005427511</t>
  </si>
  <si>
    <t>de Villiers-Strijdom, J.</t>
  </si>
  <si>
    <t>Living annuity satisfaction</t>
  </si>
  <si>
    <t>2-s2.0-85165595283</t>
  </si>
  <si>
    <t>FORMATION OF THE STRATEGY OF INNOVATIVE DEVELOPMENT OF THE AGRICULTURAL SECTOR AND FINANCING ITS IMPLEMENTATION</t>
  </si>
  <si>
    <t>Movchun, S.</t>
  </si>
  <si>
    <t>State Tax University, Irpin, Kyiv Oblast, Ukraine</t>
  </si>
  <si>
    <t>Onyshko, S.</t>
  </si>
  <si>
    <t>2-s2.0-85146482319</t>
  </si>
  <si>
    <t>Afandi, A.</t>
  </si>
  <si>
    <t>Faculty of Math and Science, Universitas Tanjungpura, Pontianak, West Kalimantan, Indonesia</t>
  </si>
  <si>
    <t>Digital-Age Literacy in Indonesia: A Systematic Literature Review Using VOSViewer</t>
  </si>
  <si>
    <t>Ningsih, K.</t>
  </si>
  <si>
    <t>Biology Education Program, Universitas Tanjungpura, Pontianak, West Kalimantan, Indonesia</t>
  </si>
  <si>
    <t>Hufiah, A.</t>
  </si>
  <si>
    <t>English Education Program, Universitas Tanjungpura, Pontianak, West Kalimantan, Indonesia</t>
  </si>
  <si>
    <t>2-s2.0-85144638394</t>
  </si>
  <si>
    <t>Igu, J.A.</t>
  </si>
  <si>
    <t>Systematic review of personal finance training for physicians and a proposed curriculum</t>
  </si>
  <si>
    <t>Zakaria, S.</t>
  </si>
  <si>
    <t>2-s2.0-85149106646</t>
  </si>
  <si>
    <t>Peng, K.</t>
  </si>
  <si>
    <t>Changsha Rail Transit Operation Co. Ltd, Changsha, China</t>
  </si>
  <si>
    <t>Empirical Analysis on Operational Profitability of Urban Rail Network in China; 我国城市轨道交通网络运营盈利能力的实证分析</t>
  </si>
  <si>
    <t>Li, X.-M.</t>
  </si>
  <si>
    <t>School of Traffic &amp; Transportation Engineering, Central South University, Changsha, Hunan, China</t>
  </si>
  <si>
    <t>2-s2.0-85144928509</t>
  </si>
  <si>
    <t>Kuzior, A.</t>
  </si>
  <si>
    <t>Silesian University of Technology, Gliwice, Silesian, Poland</t>
  </si>
  <si>
    <t>MANAGING EDUCATIONAL DETERMINANTS OF FINANCIAL INCLUSION AS A KEY FACTOR OF SUSTAINABLE DEVELOPMENT: LOGIT-PROBIT MODELING; ZARZĄDZANIE EDUKACYJNYMI DETERMINANTAMI INTEGRACJI FINANSOWEJJAKO KLUCZOWEGO CZYNNIKA ZRÓWNOWAŻONEGO ROZWOJU: MODELOWANIE LOGIT-PROBIT</t>
  </si>
  <si>
    <t>Didenko, I.</t>
  </si>
  <si>
    <t>Sumy State University, Sumy, Sumy Region, Ukraine</t>
  </si>
  <si>
    <t>Vorontsova, A.</t>
  </si>
  <si>
    <t>London Academy of Science and Business, London, United Kingdom</t>
  </si>
  <si>
    <t>Lyeonov, S.</t>
  </si>
  <si>
    <t>JSofteris, Sosnowiec, Poland</t>
  </si>
  <si>
    <t>2-s2.0-85173233758</t>
  </si>
  <si>
    <t>Farrakhova, I.</t>
  </si>
  <si>
    <t>Ranks LLC, Moscow, Russian Federation</t>
  </si>
  <si>
    <t>How CEO Affects ESG and the Financial Performance of Companies</t>
  </si>
  <si>
    <t>2-s2.0-85145377592</t>
  </si>
  <si>
    <t>Institute of Regional Economics, Shandong University of Finance and Economics, Jinan, Shandong, China</t>
  </si>
  <si>
    <t>Digital finance and migrant workers' urban integration: The mediation effect of the gender-earning gap</t>
  </si>
  <si>
    <t>School of Economics, Shandong University of Finance and Economics, Jinan, Shandong, China</t>
  </si>
  <si>
    <t>2-s2.0-85159784026</t>
  </si>
  <si>
    <t>Turayeva, G.</t>
  </si>
  <si>
    <t>Gulistan State University, Guliston, Sirdaryo Region, Uzbekistan</t>
  </si>
  <si>
    <t>OPPORTUNITIES to USE FINANCIAL SERVICES - "1 C PROGRAM"</t>
  </si>
  <si>
    <t>Faculty of Economics, Gulistan State University, Guliston, Sirdaryo Region, Uzbekistan</t>
  </si>
  <si>
    <t>2-s2.0-85145322195</t>
  </si>
  <si>
    <t>de Bruijn, E.-J.</t>
  </si>
  <si>
    <t>Universiteit Leiden, Leiden, Zuid-Holland, Netherlands</t>
  </si>
  <si>
    <t>A behaviorally informed financial education program for the financially vulnerable: Design and effectiveness</t>
  </si>
  <si>
    <t>Antonides, G.</t>
  </si>
  <si>
    <t>Madern, T.</t>
  </si>
  <si>
    <t>Institute of Law, Utrecht University of Applied Sciences, Utrecht, Netherlands</t>
  </si>
  <si>
    <t>2-s2.0-85143667654</t>
  </si>
  <si>
    <t>Cardona-Montoya, R.A.</t>
  </si>
  <si>
    <t>Financial fragility and financial stress during the COVID-19 crisis: evidence from Colombian households</t>
  </si>
  <si>
    <t>Escuela de Ciencias Económicas y Administrativas, Universidad EIA, Envigado, Antioquia, Colombia</t>
  </si>
  <si>
    <t>2-s2.0-85144584544</t>
  </si>
  <si>
    <t>Cohen, C.R.</t>
  </si>
  <si>
    <t>Department of Obstetrics, University of California, San Francisco, San Francisco, CA, United States</t>
  </si>
  <si>
    <t>Effect of a Multisectoral Agricultural Intervention on HIV Health Outcomes among Adults in Kenya: A Cluster Randomized Clinical Trial</t>
  </si>
  <si>
    <t>Weke, E.</t>
  </si>
  <si>
    <t>Centre for Microbiology Research, Kenya Medical Research Institute, Nairobi, Kenya</t>
  </si>
  <si>
    <t>Frongillo, E.A.</t>
  </si>
  <si>
    <t>University of South Carolina, Columbia, SC, United States</t>
  </si>
  <si>
    <t>Sheira, L.A.</t>
  </si>
  <si>
    <t>Burger, R.</t>
  </si>
  <si>
    <t>KickStart - International, Inc., San Francisco, CA, United States</t>
  </si>
  <si>
    <t>Mocello, A.R.</t>
  </si>
  <si>
    <t>Department of Land, University of California, Davis, Davis, CA, United States</t>
  </si>
  <si>
    <t>Wekesa, P.</t>
  </si>
  <si>
    <t>27</t>
  </si>
  <si>
    <t>Department of Medical Ethics and Health Policy, University of Pennsylvania Perelman School of Medicine, Philadelphia, PA, United States</t>
  </si>
  <si>
    <t>Fisher, M.</t>
  </si>
  <si>
    <t>School of Nursing and Health Studies, University of Washington-Bothell, Bothell, WA, United States</t>
  </si>
  <si>
    <t>Scow, K.</t>
  </si>
  <si>
    <t>Thirumurthy, H.</t>
  </si>
  <si>
    <t>Institute for Collaboration on Health, University of Connecticut, Storrs, CT, United States</t>
  </si>
  <si>
    <t>2-s2.0-105010141779</t>
  </si>
  <si>
    <t>Bahri, S.A.</t>
  </si>
  <si>
    <t>SHARIA FINANCIAL LITERATURE IN PROMOTING RELIGIOUS MODERATION IN INDONESIA</t>
  </si>
  <si>
    <t>Hanafi, S.M.</t>
  </si>
  <si>
    <t>Markarma, A.</t>
  </si>
  <si>
    <t>State Islamic University of Datokarama Palu, Palu, Indonesia</t>
  </si>
  <si>
    <t>Megandani, A.</t>
  </si>
  <si>
    <t>2-s2.0-85144270442</t>
  </si>
  <si>
    <t>Liu, F.</t>
  </si>
  <si>
    <t>School of Finance, Xinjiang University of Finance and Economics, Urumqi, Xinjiang, China</t>
  </si>
  <si>
    <t>The importance of the comparative benchmark for measuring composite financial literacy with survey data</t>
  </si>
  <si>
    <t>Lei, H.</t>
  </si>
  <si>
    <t>School of Management, Jiangsu University of Technology, Changzhou, Jiangsu, China</t>
  </si>
  <si>
    <t>Lu, W.</t>
  </si>
  <si>
    <t>Yin, Q.</t>
  </si>
  <si>
    <t>Division of Research, Asian Growth Research Institute, Kitakyushu, Japan</t>
  </si>
  <si>
    <t>2-s2.0-85144094020</t>
  </si>
  <si>
    <t>Giannouli, V.</t>
  </si>
  <si>
    <t>School of Medicine, Aristotle University of Thessaloniki, Thessaloniki, Central Macedonia, Greece</t>
  </si>
  <si>
    <t>Elder financial abuse and the COVID-19 pandemic: A call to action through training programmes?</t>
  </si>
  <si>
    <t>2-s2.0-85121602292</t>
  </si>
  <si>
    <t>Ocran, G.</t>
  </si>
  <si>
    <t>Shield Group of Companies, Accra, Ghana</t>
  </si>
  <si>
    <t>Adoption of students' loan schemes: the contingent role of financial knowledge</t>
  </si>
  <si>
    <t>Caesar, L.D.</t>
  </si>
  <si>
    <t>Department of Maritime Business Administration, Texas A and M University at Galveston, Galveston, TX, United States</t>
  </si>
  <si>
    <t>2-s2.0-85217876097</t>
  </si>
  <si>
    <t>Hakim, L.</t>
  </si>
  <si>
    <t>Department of Actuarial Science, Sumbawa University of Technology, Sumbawa, West Nusa Tenggara, Indonesia</t>
  </si>
  <si>
    <t>MILLENNIAL FINANCIAL ATTRIBUTES: STRUCTURAL MODELING APPROACH</t>
  </si>
  <si>
    <t>Syafitri, R.</t>
  </si>
  <si>
    <t>Department of Management, Sumbawa University of Technology, Sumbawa, West Nusa Tenggara, Indonesia</t>
  </si>
  <si>
    <t>2-s2.0-85213693177</t>
  </si>
  <si>
    <t>Udovychenko, V.</t>
  </si>
  <si>
    <t>Department of Geography of Ukraine, Taras Shevchenko National University of Kyiv, Kyiv, Ukraine</t>
  </si>
  <si>
    <t>Lean-logistics in constructive geography: theoretical and methodological foundations</t>
  </si>
  <si>
    <t>Udovychenko, I.</t>
  </si>
  <si>
    <t>Sumy Regional Institute of Postgraduate Pedagogical Education, Sumy, Ukraine</t>
  </si>
  <si>
    <t>2-s2.0-85190535724</t>
  </si>
  <si>
    <t>Habyarimana, J.B.</t>
  </si>
  <si>
    <t>Department of Economics, University of Rwanda, Butare, Rwanda</t>
  </si>
  <si>
    <t>Financial literacy, the risk-as-feelings hypothesis, and passive income generation</t>
  </si>
  <si>
    <t>Kakkar, V.</t>
  </si>
  <si>
    <t>City University of Hong Kong, Hong Kong, Hong Kong</t>
  </si>
  <si>
    <t>2-s2.0-85173793680</t>
  </si>
  <si>
    <t>Aalaei, M.</t>
  </si>
  <si>
    <t>Personal Insurance Research Group, Insurance Research Center, Tehran, Tehran, Iran</t>
  </si>
  <si>
    <t>Pricing life settlements in the secondary market using fuzzy internal rate of return</t>
  </si>
  <si>
    <t>2-s2.0-85164767082</t>
  </si>
  <si>
    <t>Maguire-Jack, K.</t>
  </si>
  <si>
    <t>A Novel Strategy for Increasing Utilization of Earned Income Tax Credits and Reducing Adverse Childhood Experiences: The EITC Access Project</t>
  </si>
  <si>
    <t>Solomon, A.</t>
  </si>
  <si>
    <t>Michigan Public Health Institute, Okemos, MI, United States</t>
  </si>
  <si>
    <t>Greenberg, S.</t>
  </si>
  <si>
    <t>Children's Trust Fund of Michigan, Lansing, MI, United States</t>
  </si>
  <si>
    <t>Chang, O.D.</t>
  </si>
  <si>
    <t>Coggins, H.</t>
  </si>
  <si>
    <t>Michigan Department of Health and Human Services Office of Equity and Minority Health Lansing, Lansing, MI, United States</t>
  </si>
  <si>
    <t>2-s2.0-85150423150</t>
  </si>
  <si>
    <t>Tarique, M.</t>
  </si>
  <si>
    <t>An Enquiry into the Success of Pradhan Mantri Jan Dhan Yojana in Bihar: An Empirical Evidence</t>
  </si>
  <si>
    <t>Zafar, S.</t>
  </si>
  <si>
    <t>2-s2.0-85150374528</t>
  </si>
  <si>
    <t>Financial Literacy in Malaysia, 2015-2018</t>
  </si>
  <si>
    <t>2-s2.0-85148027365</t>
  </si>
  <si>
    <t>Freij, I.G.</t>
  </si>
  <si>
    <t>Department of Education, University of Sciences &amp; Arts in Lebanon (USAL), Lebanon</t>
  </si>
  <si>
    <t>Students’ Satisfaction with Blended Learning in Higher Education Context amid an Exacerbating Crisis</t>
  </si>
  <si>
    <t>2-s2.0-85146323581</t>
  </si>
  <si>
    <t>Tian, G.</t>
  </si>
  <si>
    <t>Executive Financial Literacy and Corporate Performance: Evidence from Small and Medium-Sized Enterprises in China</t>
  </si>
  <si>
    <t>Zhou, S.</t>
  </si>
  <si>
    <t>China Construction Bank, Beijing, China</t>
  </si>
  <si>
    <t>School of Information Management, Jiangxi University of Finance and Economics, Nanchang, Jiangxi, China</t>
  </si>
  <si>
    <t>2-s2.0-85146128786</t>
  </si>
  <si>
    <t>Raskin, D.I.</t>
  </si>
  <si>
    <t>The Fate of the Pension Statute of 1827 in the Russian Empire; Судьба Пенсионного устава 1827 г. в Российской империи</t>
  </si>
  <si>
    <t>2-s2.0-85146089958</t>
  </si>
  <si>
    <t>Borraz, F.</t>
  </si>
  <si>
    <t>Banco Central del Uruguay, Montevideo, Uruguay</t>
  </si>
  <si>
    <t>A randomised evaluation of a financial literacy programme for upper secondary school students in Uruguay</t>
  </si>
  <si>
    <t>Caro, A.</t>
  </si>
  <si>
    <t>Universidad de la Republica, Montevideo, Uruguay</t>
  </si>
  <si>
    <t>Caño-Guiral, M.</t>
  </si>
  <si>
    <t>Universidad de Montevideo, Montevideo, Uruguay</t>
  </si>
  <si>
    <t>Independent Researcher, Universidad Francisco de Vitoria, Pozuelo de Alarcon, Madrid, Spain</t>
  </si>
  <si>
    <t>2-s2.0-85145104547</t>
  </si>
  <si>
    <t>Pan-European University, Prague, Czech Republic</t>
  </si>
  <si>
    <t>The differences in the impact of entrepreneurial abilities of various European SMEs on their financial risk perceptions</t>
  </si>
  <si>
    <t>2-s2.0-85144907044</t>
  </si>
  <si>
    <t>Prayitno, P.H.</t>
  </si>
  <si>
    <t>Social Capital and Household Economic Welfare: Do Entrepreneurship, Financial and Digital Literacy Matter?</t>
  </si>
  <si>
    <t>2-s2.0-85144720598</t>
  </si>
  <si>
    <t>Nugraha, D.P.</t>
  </si>
  <si>
    <t>Fintech Adoption Drivers for Innovation for SMEs in Indonesia</t>
  </si>
  <si>
    <t>Department of Management, Universitas Islam Negeri Syarif Hidayatullah Jakarta, South Tangerang, Banten, Indonesia</t>
  </si>
  <si>
    <t>2-s2.0-85144716948</t>
  </si>
  <si>
    <t>Financial Literacy and Gender Differences: Women Choose People While Men Choose Things?</t>
  </si>
  <si>
    <t>2-s2.0-85144704355</t>
  </si>
  <si>
    <t>Lan, T.T.</t>
  </si>
  <si>
    <t>Faculty of Economics, Tay Nguyen University, Buon Ma Thuot, Viet Nam</t>
  </si>
  <si>
    <t>Risk Awareness for Vietnamese’s Life Insurance on Financial Protection: The Case Study of Daklak Province, Vietnam</t>
  </si>
  <si>
    <t>2-s2.0-85144394241</t>
  </si>
  <si>
    <t>Rahman, A.</t>
  </si>
  <si>
    <t>The Graduate Center, New York, NY, United States</t>
  </si>
  <si>
    <t>The Assessment of Functional Competence in a Clinical Sample of Older Adults along the Alzheimer’s Continuum</t>
  </si>
  <si>
    <t>Paré, N.</t>
  </si>
  <si>
    <t>Schmitter-Edgecombe, M.</t>
  </si>
  <si>
    <t>Washington State University Pullman, Pullman, WA, United States</t>
  </si>
  <si>
    <t>Chilton, R.</t>
  </si>
  <si>
    <t>Brooklyn College, New York, NY, United States</t>
  </si>
  <si>
    <t>Behm, L.</t>
  </si>
  <si>
    <t>2-s2.0-85144352452</t>
  </si>
  <si>
    <t>Department of Finance, Faculty of Economics and Administration, King Abdulaziz University, Jeddah, Makkah Province, Saudi Arabia</t>
  </si>
  <si>
    <t>Financial Literacy Levels among Saudi Citizens across Budgeting, Saving, Investment, Debt, and Insurance Dimensions</t>
  </si>
  <si>
    <t>2-s2.0-85143981506</t>
  </si>
  <si>
    <t>Endris, E.</t>
  </si>
  <si>
    <t>Department of Agricultural Economics, Woldia University, Woldia, Amhara, Ethiopia</t>
  </si>
  <si>
    <t>Loan repayment performance of micro and small-scale enterprise: evidence from North Wollo Zone, Ethiopia</t>
  </si>
  <si>
    <t>2-s2.0-85143507136</t>
  </si>
  <si>
    <t>Influence of Digital Finance on Household Leverage Ratio from the Perspective of Consumption Effect and Income Effect</t>
  </si>
  <si>
    <t>2-s2.0-85143088669</t>
  </si>
  <si>
    <t>Manisundaram, A.D.</t>
  </si>
  <si>
    <t>Department of General Surgery, University at Buffalo, The State University of New York, Buffalo, NY, United States</t>
  </si>
  <si>
    <t>Physician Loans: Understanding and Overcoming an Epidemic</t>
  </si>
  <si>
    <t>Nagai, M.Y.</t>
  </si>
  <si>
    <t>Department of Head &amp; Neck/Plastic &amp; Reconstructive Surgery, Erie County Medical Center, Buffalo, NY, United States</t>
  </si>
  <si>
    <t>Frey, J.D.</t>
  </si>
  <si>
    <t>2-s2.0-85142786475</t>
  </si>
  <si>
    <t>School of Finance, Shanghai Lixin University of Accounting and Finance, Shanghai, China</t>
  </si>
  <si>
    <t>Vulnerability and fraud: evidence from the COVID-19 pandemic</t>
  </si>
  <si>
    <t>University of Nevada, Reno, Reno, NV, United States</t>
  </si>
  <si>
    <t>Zhang, T.</t>
  </si>
  <si>
    <t>School of Business Administration, University of Dayton, Dayton, OH, United States</t>
  </si>
  <si>
    <t>2-s2.0-85142376028</t>
  </si>
  <si>
    <t>Rae, A.</t>
  </si>
  <si>
    <t>Institutionalization of the insane in the Russian Baltic provinces: a case study of the Hospital for Mental and Nervous Diseases in Tartu, 1881–95</t>
  </si>
  <si>
    <t>2-s2.0-85142155705</t>
  </si>
  <si>
    <t>Shao, J.</t>
  </si>
  <si>
    <t>Waseda University, Tokyo, Japan</t>
  </si>
  <si>
    <t>How do floods affect insurance demand? Evidence from flood insurance take-up in Japan</t>
  </si>
  <si>
    <t>2-s2.0-85141315375</t>
  </si>
  <si>
    <t>Universität Konstanz, Konstanz, Baden-Wurttemberg, Germany</t>
  </si>
  <si>
    <t>Game-based learning as a gateway for promoting financial literacy – how games in economics influence students’ financial interest</t>
  </si>
  <si>
    <t>2-s2.0-85140964453</t>
  </si>
  <si>
    <t>Is Financial Capability a Determinant of Health? Theory and Evidence</t>
  </si>
  <si>
    <t>2-s2.0-85140710581</t>
  </si>
  <si>
    <t>Ti, Y.-W.</t>
  </si>
  <si>
    <t>Yango University, Fuzhou, Fujian, China</t>
  </si>
  <si>
    <t>Feature generation and contribution comparison for electronic fraud detection</t>
  </si>
  <si>
    <t>Hsin, Y.-Y.</t>
  </si>
  <si>
    <t>217</t>
  </si>
  <si>
    <t>Institute of Finance, National Yang Ming Chiao Tung University, Hsinchu, Taiwan</t>
  </si>
  <si>
    <t>Dai, T.-S.</t>
  </si>
  <si>
    <t>Department of Information Management and Finance, National Yang Ming Chiao Tung University, Hsinchu, Taiwan</t>
  </si>
  <si>
    <t>Huang, M.-C.</t>
  </si>
  <si>
    <t>Department of Computer Science and Engineering, National Yang Ming Chiao Tung University, Hsinchu, Taiwan</t>
  </si>
  <si>
    <t>Liu, L.-C.</t>
  </si>
  <si>
    <t>Department of Information and Finance Management, National Taipei University of Technology, Taipei, Taiwan</t>
  </si>
  <si>
    <t>2-s2.0-85140395096</t>
  </si>
  <si>
    <t>Religious beliefs and stock market participation: Evidence from urban households in China</t>
  </si>
  <si>
    <t>Ma, J.</t>
  </si>
  <si>
    <t>College of Economics, Shenzhen University, Shenzhen, Guangdong, China</t>
  </si>
  <si>
    <t>2-s2.0-85140335549</t>
  </si>
  <si>
    <t>Li, T.-H.</t>
  </si>
  <si>
    <t>European University Institute, San Domenico di Fiesole, San Domenico di Fiesole, FI, Italy</t>
  </si>
  <si>
    <t>Credit card and payday loan borrowing: Evidence in the SCF 2010–2019</t>
  </si>
  <si>
    <t>2-s2.0-85140321524</t>
  </si>
  <si>
    <t>Introduction to the Special Issue on “Financial Capability and Asset Building for Family Financial Wellbeing”</t>
  </si>
  <si>
    <t>Rothwell, D.</t>
  </si>
  <si>
    <t>Oregon State University, Corvallis, OR, United States</t>
  </si>
  <si>
    <t>Jacobson Frey, J.J.</t>
  </si>
  <si>
    <t>Coffey, D.S.</t>
  </si>
  <si>
    <t>President and CEO, Alexandria, VA, United States</t>
  </si>
  <si>
    <t>2-s2.0-85138762060</t>
  </si>
  <si>
    <t>Psychological Self-Sufficiency and Financial Literacy among Low-Income Participants: An Empowerment-Based Approach to Financial Capability</t>
  </si>
  <si>
    <t>Shin, A.J.</t>
  </si>
  <si>
    <t>2-s2.0-85137541745</t>
  </si>
  <si>
    <t>Does financial literacy influence preventive health check-up behavior in Japan? a cross-sectional study</t>
  </si>
  <si>
    <t>2-s2.0-85137257826</t>
  </si>
  <si>
    <t>How does economic policy uncertainty affect the relationship between household debt and consumption?</t>
  </si>
  <si>
    <t>2-s2.0-85137256270</t>
  </si>
  <si>
    <t>Building financial capability among low-income older Asian immigrants: The roles of financial access and locus of control</t>
  </si>
  <si>
    <t>Lee, E.J.</t>
  </si>
  <si>
    <t>Asian American Resource and Information Network, Wood Ridge, NJ, United States</t>
  </si>
  <si>
    <t>2-s2.0-85136158322</t>
  </si>
  <si>
    <t>Suri, A.</t>
  </si>
  <si>
    <t>Jawaharlal Nehru University, New Delhi, DL, India</t>
  </si>
  <si>
    <t>Financial literacy for well-being: Scientific mapping and bibliometric analysis</t>
  </si>
  <si>
    <t>2-s2.0-85135085927</t>
  </si>
  <si>
    <t>Toutkoushian, R.</t>
  </si>
  <si>
    <t>How Do Faculty Select between Defined Benefit and Defined Contribution Retirement Plans? A Qualitative Investigation</t>
  </si>
  <si>
    <t>Riffe, K.</t>
  </si>
  <si>
    <t>Au burn University</t>
  </si>
  <si>
    <t>Sanford, P.</t>
  </si>
  <si>
    <t>Public Service Associate, University of Georgia, Athens, GA, United States</t>
  </si>
  <si>
    <t>2-s2.0-85133392914</t>
  </si>
  <si>
    <t>Finances and Fate: Parent Financial Socialization, Locus of Control, and Mental Health in Emerging Adulthood</t>
  </si>
  <si>
    <t>The Hong Kong Polytechnic University, Hong Kong, Hong Kong, Hong Kong</t>
  </si>
  <si>
    <t>2-s2.0-85133076768</t>
  </si>
  <si>
    <t>Childhood experience of parental affection and financial well-being in later life: Evidence from the Health and Retirement Study</t>
  </si>
  <si>
    <t>2-s2.0-85131928495</t>
  </si>
  <si>
    <t>Koroleva, E.</t>
  </si>
  <si>
    <t>Attitude Towards Using Fintech Services: Digital Immigrants Versus Digital Natives</t>
  </si>
  <si>
    <t>2-s2.0-85131536688</t>
  </si>
  <si>
    <t>Predicting Financial Well-Being Using the Financial Capability Perspective: The Roles of Financial Shocks, Income Volatility, Financial Products, and Savings Behaviors</t>
  </si>
  <si>
    <t>2-s2.0-85128986610</t>
  </si>
  <si>
    <t>Saxey, M.T.</t>
  </si>
  <si>
    <t>Less Than Fully Honest: Financial Deception in Emerging Adult Romantic Relationships</t>
  </si>
  <si>
    <t>2-s2.0-85127360252</t>
  </si>
  <si>
    <t>Best, R.</t>
  </si>
  <si>
    <t>Refining policies for financial stress</t>
  </si>
  <si>
    <t>2-s2.0-85125251047</t>
  </si>
  <si>
    <t>School of Social Work, The University of Southern Mississippi, Hattiesburg, MS, United States</t>
  </si>
  <si>
    <t>The Role of Secured and Unsecured Debt in Retirement Planning</t>
  </si>
  <si>
    <t>Zurlo, K.A.</t>
  </si>
  <si>
    <t>Rutgers School of Social Work, New Brunswick, NJ, United States</t>
  </si>
  <si>
    <t>2-s2.0-85124767990</t>
  </si>
  <si>
    <t>Piehlmaier, D.M.</t>
  </si>
  <si>
    <t>150</t>
  </si>
  <si>
    <t>University of Sussex Business School, Brighton, East Sussex, United Kingdom</t>
  </si>
  <si>
    <t>Overconfidence and the adoption of robo-advice: why overconfident investors drive the expansion of automated financial advice</t>
  </si>
  <si>
    <t>2-s2.0-85124551539</t>
  </si>
  <si>
    <t>How is Consumer Financial Capability Measured?</t>
  </si>
  <si>
    <t>Agar, M.</t>
  </si>
  <si>
    <t>2-s2.0-85124415575</t>
  </si>
  <si>
    <t>How Much Does State Context Matter in Emergency Savings? Disentangling the Individual and Contextual Contributions of the Financial Capability Constructs</t>
  </si>
  <si>
    <t>2-s2.0-85123895111</t>
  </si>
  <si>
    <t>Cossa, A.</t>
  </si>
  <si>
    <t>Financial literacy environment scan in Mozambique</t>
  </si>
  <si>
    <t>Chibuto College of Business and Entrepreneurship, Universidade Eduardo Mondlane, Maputo, Mozambique</t>
  </si>
  <si>
    <t>2-s2.0-85123477758</t>
  </si>
  <si>
    <t>Household Financial Capability and Economic Hardship: An Empirical Examination of the Financial Capability Framework</t>
  </si>
  <si>
    <t>2-s2.0-85122323221</t>
  </si>
  <si>
    <t>Anand, S.</t>
  </si>
  <si>
    <t>Identifying potential millennial customers for financial institutions using SVM</t>
  </si>
  <si>
    <t>2-s2.0-85121467346</t>
  </si>
  <si>
    <t>Daud, I.</t>
  </si>
  <si>
    <t>STIE Indonesia Banjarmasin, Banjarmasin, Indonesia</t>
  </si>
  <si>
    <t>The effect of digital marketing, digital finance and digital payment on finance performance of indonesian smes</t>
  </si>
  <si>
    <t>Faculty of Economics and Business, Universitas Muhammadiyah Malang, Malang, East Java, Indonesia</t>
  </si>
  <si>
    <t>Mohyi, A.</t>
  </si>
  <si>
    <t>Universitas Pramita Indonesia, Tangerang, Indonesia</t>
  </si>
  <si>
    <t>Ambarwati, T.</t>
  </si>
  <si>
    <t>Sekolah Tinggi Ilmu Ekonomi Ppi, Indonesia</t>
  </si>
  <si>
    <t>Cahyono, Y.</t>
  </si>
  <si>
    <t>STAB Dharma Widya, Tangerang, Indonesia</t>
  </si>
  <si>
    <t>Haryoko, A.-D.E.</t>
  </si>
  <si>
    <t>Handoko, A.L.</t>
  </si>
  <si>
    <t>STMIK Dharmapala Riau, Pekanbaru, Indonesia</t>
  </si>
  <si>
    <t>Putra, R.S.</t>
  </si>
  <si>
    <t>Universitas Pamulang, Tangerang, Indonesia</t>
  </si>
  <si>
    <t>2-s2.0-85118558273</t>
  </si>
  <si>
    <t>Faculty of Science, The Superior University, Lahore, Lahore, Punjab, Pakistan</t>
  </si>
  <si>
    <t>During COVID-19, impact of subjective and objective financial knowledge and economic insecurity on financial management behavior: Mediating role of financial wellbeing</t>
  </si>
  <si>
    <t>Talha, N.</t>
  </si>
  <si>
    <t>2-s2.0-85117021781</t>
  </si>
  <si>
    <t>Is Income Inequality Influenced by Financial Knowledge? A Macroeconomic and Longitudinal Analysis</t>
  </si>
  <si>
    <t>2-s2.0-85113644784</t>
  </si>
  <si>
    <t>A Decomposition Analysis of Racial/Ethnic Differences in Financial Knowledge and Overconfidence</t>
  </si>
  <si>
    <t>2-s2.0-85109397207</t>
  </si>
  <si>
    <t>Alharbi, R.K.</t>
  </si>
  <si>
    <t>Department of Financial and Administrative Sciences, Taif University, Taif, Makkah al Mukarramah, Saudi Arabia</t>
  </si>
  <si>
    <t>Impact of religiosity and branding on SMEs performance: does financial literacy play a role?</t>
  </si>
  <si>
    <t>Yahya, S.B.</t>
  </si>
  <si>
    <t>2-s2.0-105000225825</t>
  </si>
  <si>
    <t>Akanro, R.</t>
  </si>
  <si>
    <t>People’s Dynamics and Sustainable Development Laboratory, Benin Centre for Scientific Research and Innovation, Cotonou, Benin</t>
  </si>
  <si>
    <t>Estimation and determinants of technical efficiency of smallholder cashew (anacardium) farmers in Dassa district, Benin: a bootstrap data envelopment approach</t>
  </si>
  <si>
    <t>Amoussouga Gero, A.</t>
  </si>
  <si>
    <t>School of Agribusiness and Agricultural Policy, National University of Agriculture, Porto-Novo, Benin</t>
  </si>
  <si>
    <t>Attanasso, M.O.</t>
  </si>
  <si>
    <t>National School of Applied Economics and Management, University of Abomey-Calavi, Cotonou, Littoral, Benin</t>
  </si>
  <si>
    <t>2-s2.0-85146839885</t>
  </si>
  <si>
    <t>Budi Pramono, T.</t>
  </si>
  <si>
    <t>Department of Aquaculture, Universitas Jenderal Soedirman, Purwokerto, Central Java, Indonesia</t>
  </si>
  <si>
    <t>Application of the business incubation model to social entrepreneurship programs: a case study of extreme poverty in Brebes district</t>
  </si>
  <si>
    <t>Satriani, R.</t>
  </si>
  <si>
    <t>Departement of Agricultural Socio-Economic, Universitas Jenderal Soedirman, Purwokerto, Central Java, Indonesia</t>
  </si>
  <si>
    <t>Christiany Dwi Utami Boru Situmorang, S.</t>
  </si>
  <si>
    <t>Department of Food Technology, Universitas Jenderal Soedirman, Purwokerto, Central Java, Indonesia</t>
  </si>
  <si>
    <t>Sunendar</t>
  </si>
  <si>
    <t>Business Incubator Center, Universitas Jenderal Soedirman, Purwokerto, Central Java, Indonesia</t>
  </si>
  <si>
    <t>2-s2.0-85143705215</t>
  </si>
  <si>
    <t>School of Economics and Management, Southwest Petroleum University China, Chengdu, Sichuan, China</t>
  </si>
  <si>
    <t>The gap and two-level differentiation in kindergarten education funding groups in China</t>
  </si>
  <si>
    <t>Luo, X.</t>
  </si>
  <si>
    <t>2-s2.0-85138802619</t>
  </si>
  <si>
    <t>Chawla, D.</t>
  </si>
  <si>
    <t>Department of Decision Sciences, IMI Delhi, New Delhi, India</t>
  </si>
  <si>
    <t>Parental influence, financial literacy and investment behaviour of young adults</t>
  </si>
  <si>
    <t>Department of Finance and Accounting, IMI Delhi, New Delhi, India</t>
  </si>
  <si>
    <t>Department of Decision Science and Operations, Jaipuria Institute of Management, Noida, Noida, UP, India</t>
  </si>
  <si>
    <t>2-s2.0-85143908092</t>
  </si>
  <si>
    <t>Valle, L.</t>
  </si>
  <si>
    <t>College of Education, Cebu Technological University, Cebu, Cebu, Philippines</t>
  </si>
  <si>
    <t>Community extension MSME's entrepreneurial activities in relation to poverty reduction</t>
  </si>
  <si>
    <t>Costan, E.</t>
  </si>
  <si>
    <t>College of Management and Entrepreneurship, Cebu Technological University, Cebu, Cebu, Philippines</t>
  </si>
  <si>
    <t>Costan, F.</t>
  </si>
  <si>
    <t>College of Technology, Cebu Technological University, Cebu, Cebu, Philippines</t>
  </si>
  <si>
    <t>2-s2.0-85126271213</t>
  </si>
  <si>
    <t>Subekti, R.</t>
  </si>
  <si>
    <t>Department of Mathematics, Universitas Gadjah Mada, Yogyakarta, Yogyakarta, Indonesia</t>
  </si>
  <si>
    <t>Toward the Black–Litterman with Shariah-compliant asset pricing model: a case study on the Indonesian stock market during the COVID-19 pandemic</t>
  </si>
  <si>
    <t>Abdurakhman, n.</t>
  </si>
  <si>
    <t>Department of Mathematics Education, Universitas Negeri Yogyakarta, Yogyakarta, Yogyakarta, Indonesia</t>
  </si>
  <si>
    <t>2-s2.0-85106313792</t>
  </si>
  <si>
    <t>Nguyen, L.T.M.</t>
  </si>
  <si>
    <t>School of Business and Management, RMIT University Vietnam, Ho Chi Minh City, Viet Nam</t>
  </si>
  <si>
    <t>Why does subjective financial literacy hinder retirement saving? The mediating roles of risk tolerance and risk perception</t>
  </si>
  <si>
    <t>Nguyen, P.T.</t>
  </si>
  <si>
    <t>Tran, Q.N.N.</t>
  </si>
  <si>
    <t>School of Business, International University - Vietnam National University HCM City, Ho Chi Minh City, Viet Nam</t>
  </si>
  <si>
    <t>2-s2.0-85143333993</t>
  </si>
  <si>
    <t>Khuram, S.</t>
  </si>
  <si>
    <t>The impact of entrepreneurial education on the propensity of business students to support new ventures: A moderated mediation model</t>
  </si>
  <si>
    <t>2-s2.0-85130072509</t>
  </si>
  <si>
    <t>Faulkner, A.E.</t>
  </si>
  <si>
    <t>Financial literacy resources in US public libraries: website analysis</t>
  </si>
  <si>
    <t>2-s2.0-85129563489</t>
  </si>
  <si>
    <t>Institute of Library and Information Science, Eötvös Loránd Tudományegyetem, Budapest, Hungary</t>
  </si>
  <si>
    <t>Libraries and financial literacy</t>
  </si>
  <si>
    <t>Hutÿra Ferenc Library, University of Veterinary Medicine Budapest, Budapest, Hungary</t>
  </si>
  <si>
    <t>2-s2.0-85138405967</t>
  </si>
  <si>
    <t>Financial capability: a systematic conceptual review, extension and synthesis</t>
  </si>
  <si>
    <t>2-s2.0-85138335840</t>
  </si>
  <si>
    <t>The role of financial literacy for financial resilience in middle-age and older adulthood</t>
  </si>
  <si>
    <t>2-s2.0-85135725057</t>
  </si>
  <si>
    <t>Faculty of Business and Economics, Modern College of Business and Science, Muscat, Oman</t>
  </si>
  <si>
    <t>A systematic and bibliometric review of the financial well-being: advancements in the current status and future research agenda</t>
  </si>
  <si>
    <t>Malik, G.</t>
  </si>
  <si>
    <t>Department of Marketing and Sales, Amity University, Noida, UP, India</t>
  </si>
  <si>
    <t>2-s2.0-85178390989</t>
  </si>
  <si>
    <t>Does Digital Financial Inclusion Alleviate Income Gap? Empirical Evidence from China Family Panel Studies; 数字普惠金融缩小收入差距了吗? -来自中国家庭追踪调查的经验证据</t>
  </si>
  <si>
    <t>2-s2.0-85142458025</t>
  </si>
  <si>
    <t>Effect of natural hazards on the household financial asset allocation: Empirical analysis based on CHFS2019 data</t>
  </si>
  <si>
    <t>School of Statistics and Big Data, Henan University of Economics and Law, Zhengzhou, Henan, China</t>
  </si>
  <si>
    <t>Li, D.</t>
  </si>
  <si>
    <t>School of Economics, Henan University, Kaifeng, Henan, China</t>
  </si>
  <si>
    <t>2-s2.0-85142178675</t>
  </si>
  <si>
    <t>Academy of China Open Economy Studies, University of International Business and Economics, Beijing, China</t>
  </si>
  <si>
    <t>Informal financial education and consumer financial capability: The mediating role of financial knowledge</t>
  </si>
  <si>
    <t>2-s2.0-85211120282</t>
  </si>
  <si>
    <t>Carpenter, R.</t>
  </si>
  <si>
    <t>St. Joseph Family Medicine Residency, Denver, CO, United States</t>
  </si>
  <si>
    <t>MR. FISCAL medical residency financial skills curriculum to advance literacy</t>
  </si>
  <si>
    <t>Williams, A.P.</t>
  </si>
  <si>
    <t>School of Medicine Arnett Family Medicine Residency, Indiana University, Lafayette, IN, United States</t>
  </si>
  <si>
    <t>Clemente-Fuentes, R.W.</t>
  </si>
  <si>
    <t>Eglin Medicine Residency/Flight Medicine, Eglin Air Force Base, Valparaiso, FL, United States</t>
  </si>
  <si>
    <t>Huang, C.K.</t>
  </si>
  <si>
    <t>Lehigh Valley Hospital Family Medicine Residency Program, Allentown, PA, United States</t>
  </si>
  <si>
    <t>Poetta, R.</t>
  </si>
  <si>
    <t>American Academy of Family Physicians, Leawood, KS, United States</t>
  </si>
  <si>
    <t>Rerucha, C.M.</t>
  </si>
  <si>
    <t>Command and General Staff College, Fort Leavenworth, KS, United States</t>
  </si>
  <si>
    <t>Bryce, C.</t>
  </si>
  <si>
    <t>Offutt Family Medicine Residency, Offutt Air Force Base, Omaha, NE, United States</t>
  </si>
  <si>
    <t>Kemmet, R.K.</t>
  </si>
  <si>
    <t>Family Medicine Residency, The University of Tennessee, Knoxville, Knoxville, TN, United States</t>
  </si>
  <si>
    <t>Ewing, J.</t>
  </si>
  <si>
    <t>Camp Lejeune Family Medicine Residency, Camp Lejeune, NC, United States</t>
  </si>
  <si>
    <t>Kellner, S.</t>
  </si>
  <si>
    <t>AnMed Health, Anderson, SC, United States</t>
  </si>
  <si>
    <t>Zakrajsek, T.</t>
  </si>
  <si>
    <t>2-s2.0-85164427798</t>
  </si>
  <si>
    <t>Margolin, E.J.</t>
  </si>
  <si>
    <t>Department of Urology, Columbia University Irving Medical Center, New York, NY, United States</t>
  </si>
  <si>
    <t>Promoting Organizational Change: A Urology Department-wide Wellness Program to Reduce Burnout</t>
  </si>
  <si>
    <t>Kosber, R.L.</t>
  </si>
  <si>
    <t>Department of Urology, University of California, Los Angeles, Los Angeles, CA, United States</t>
  </si>
  <si>
    <t>Smigelski, M.B.</t>
  </si>
  <si>
    <t>Department of Urology, NYU Grossman School of Medicine, New York, NY, United States</t>
  </si>
  <si>
    <t>Rawjani, S.</t>
  </si>
  <si>
    <t>Montefiore Medical Center, New York, NY, United States</t>
  </si>
  <si>
    <t>2-s2.0-85160915734</t>
  </si>
  <si>
    <t>Anderson, A.</t>
  </si>
  <si>
    <t>Handelshögskolan i Stockholm, Stockholm, Stockholm, Sweden</t>
  </si>
  <si>
    <t>Financial Literacy in the Age of Green Investment</t>
  </si>
  <si>
    <t>Robinson, D.T.</t>
  </si>
  <si>
    <t>Fuqua School of Business, Durham, NC, United States</t>
  </si>
  <si>
    <t>2-s2.0-85149585126</t>
  </si>
  <si>
    <t>Department of Finance, Butler University, Indianapolis, IN, United States</t>
  </si>
  <si>
    <t>Family Communication, Privacy Orientation, &amp; Financial Literacy: A Survey of U.S. College Students</t>
  </si>
  <si>
    <t>2-s2.0-85148882246</t>
  </si>
  <si>
    <t>Nguyen, M.-H.</t>
  </si>
  <si>
    <t>Centre for Interdisciplinary Social Research, Phenikaa University, Hanoi, Viet Nam</t>
  </si>
  <si>
    <t>Mindsponge-Based Reasoning of Households’ Financial Resilience during the COVID-19 Crisis</t>
  </si>
  <si>
    <t>Khuc, Q.V.</t>
  </si>
  <si>
    <t>Faculty of Development Economics, VNU University of Economics and Business, Hanoi, Viet Nam</t>
  </si>
  <si>
    <t>La, V.-P.</t>
  </si>
  <si>
    <t>SP Jain School of Global Management, Australia, Sydney, NSW, Australia</t>
  </si>
  <si>
    <t>Le, T.-T.</t>
  </si>
  <si>
    <t>Commercial and Economic Law School, China University of Political Science and Law, Beijing, China</t>
  </si>
  <si>
    <t>Nguyen, Q.-L.</t>
  </si>
  <si>
    <t>Securities Research and Training Center, State Security Commission, Ho Chi Minh City, Viet Nam</t>
  </si>
  <si>
    <t>2-s2.0-85148061679</t>
  </si>
  <si>
    <t>Xiao, X.</t>
  </si>
  <si>
    <t>School of Business Administration, Guizhou University of Finance and Economics, Guiyang, Guizhou, China</t>
  </si>
  <si>
    <t>How Does Financial Literacy Affect Digital Entrepreneurship Willingness and Behavior—Evidence from Chinese Villagers’ Participation in Entrepreneurship</t>
  </si>
  <si>
    <t>2-s2.0-85145849806</t>
  </si>
  <si>
    <t>Nzuza, S.</t>
  </si>
  <si>
    <t>School of Education, University of KwaZulu-Natal, Durban, KwaZulu-Natal, South Africa</t>
  </si>
  <si>
    <t>Teachers' Experiences of Teaching Financial Literacy in Economic and Management Sciences (EMS) in Preparing Learners for FET Phase Accounting</t>
  </si>
  <si>
    <t>2-s2.0-85145288161</t>
  </si>
  <si>
    <t>44</t>
  </si>
  <si>
    <t>Department of Economics, University of Southern California, Los Angeles, CA, United States</t>
  </si>
  <si>
    <t>A Simple Question Goes a Long Way: A Wording Experiment on Bank Account Ownership</t>
  </si>
  <si>
    <t>Couper, M.P.</t>
  </si>
  <si>
    <t>Survey Research Center, University of Michigan, Ann Arbor, Ann Arbor, MI, United States</t>
  </si>
  <si>
    <t>2-s2.0-85144135989</t>
  </si>
  <si>
    <t>Department of Economics, Universität Zürich, Zurich, ZH, Switzerland</t>
  </si>
  <si>
    <t>Evaluating Deliberative Competence: A Simple Method with an Application to Financial Choice</t>
  </si>
  <si>
    <t>2-s2.0-85142741040</t>
  </si>
  <si>
    <t>The Mediating Effect of Financial Literacy and the Moderating Role of Social Capital in the Relationship between Financial Inclusion and Sustainable Development in Cameroon</t>
  </si>
  <si>
    <t>2-s2.0-85142706580</t>
  </si>
  <si>
    <t>Yuan, H.</t>
  </si>
  <si>
    <t>How Does Population Aging Impact Household Financial Asset Investment?</t>
  </si>
  <si>
    <t>Faculty of Economics and Management, Weifang Institute of Technology, Weifang, Shandong, China</t>
  </si>
  <si>
    <t>2-s2.0-85142682683</t>
  </si>
  <si>
    <t>School of Management Science and Information Engineering, Jilin University of Finance and Economics, Changchun, Jilin, China</t>
  </si>
  <si>
    <t>Digital Inclusive Finance and Family Wealth: Evidence from LightGBM Approach</t>
  </si>
  <si>
    <t>Key Laboratory of Financial Technology of Jilin Province, Changchun, Jilin, China</t>
  </si>
  <si>
    <t>Sun, J.</t>
  </si>
  <si>
    <t>Business Big Data Research Center of Jilin Province, Changchun, China</t>
  </si>
  <si>
    <t>2-s2.0-85142669598</t>
  </si>
  <si>
    <t>Examining the Impact of Financial Literacy, Financial Self-Control, and Demographic Determinants on Individual Financial Performance and Behavior: An Insight from the Lebanese Crisis Period</t>
  </si>
  <si>
    <t>Athari, S.A.</t>
  </si>
  <si>
    <t>Department of Business Administration, Uluslararası Kıbrıs Üniversitesi, Nicosia, Cyprus</t>
  </si>
  <si>
    <t>Khalife, D.</t>
  </si>
  <si>
    <t>Department of Finance, Université Antonine, Baabda, Mount Lebanon, Lebanon</t>
  </si>
  <si>
    <t>2-s2.0-85142512782</t>
  </si>
  <si>
    <t>Johnson-Motoyama, M.</t>
  </si>
  <si>
    <t>College of Social Work, The Ohio State University, Columbus, OH, United States</t>
  </si>
  <si>
    <t>Social Determinants of Health and Child Maltreatment Prevention: The Family Success Network Pilot</t>
  </si>
  <si>
    <t>Moon, D.</t>
  </si>
  <si>
    <t>University of Pittsburgh, Pittsburgh, PA, United States</t>
  </si>
  <si>
    <t>Rolock, N.</t>
  </si>
  <si>
    <t>Crampton, D.</t>
  </si>
  <si>
    <t>College of Engineering, Columbus, OH, United States</t>
  </si>
  <si>
    <t>Nichols, C.B.</t>
  </si>
  <si>
    <t>The Ohio Children’s Trust Fund, Columbus, OH, United States</t>
  </si>
  <si>
    <t>2-s2.0-85142362236</t>
  </si>
  <si>
    <t>Money attitudes, financial capabilities, and impulsiveness as predictors of wealth accumulation</t>
  </si>
  <si>
    <t>2-s2.0-85142085888</t>
  </si>
  <si>
    <t>Lux, D.</t>
  </si>
  <si>
    <t>Exploring Determinants of Desirable Financial Behaviors Using Decision Tree Analysis Evidence From Four Waves of National Financial Capability Study</t>
  </si>
  <si>
    <t>Kauzlarich, L.</t>
  </si>
  <si>
    <t>Northwest Missouri State University, Maryville, MO, United States</t>
  </si>
  <si>
    <t>2-s2.0-85142059153</t>
  </si>
  <si>
    <t>Identifying Factors of a Financial Literacy Scale Used among Vulnerable Populations</t>
  </si>
  <si>
    <t>2-s2.0-85142043943</t>
  </si>
  <si>
    <t>Associations Between Financial Stressors and Financial Behaviors: Does Race/Ethnicity Matter?</t>
  </si>
  <si>
    <t>Lopez, P.A.</t>
  </si>
  <si>
    <t>2-s2.0-85142035540</t>
  </si>
  <si>
    <t>Homeowner Characteristics Associated With the Occurrence of Negative Home Equity</t>
  </si>
  <si>
    <t>2-s2.0-85141821252</t>
  </si>
  <si>
    <t>Gedvilaite, D.</t>
  </si>
  <si>
    <t>Faculty of Economics, Vilniaus Kolegija/University of Applied Sciences, Vilnius, Lithuania</t>
  </si>
  <si>
    <t>Sustainability Literacy and Financial Literacy of Young People in the Baltic States</t>
  </si>
  <si>
    <t>Gudaitis, T.</t>
  </si>
  <si>
    <t>Lapinskiene, G.</t>
  </si>
  <si>
    <t>Faculty of Public Governance and Business, Mykolas Romeris University, Vilnius, Vilnius, Lithuania</t>
  </si>
  <si>
    <t>Brazaitis, J.</t>
  </si>
  <si>
    <t>Academic Department of Social Sciences, European Humanitarian University, Vilnius, Lithuania</t>
  </si>
  <si>
    <t>2-s2.0-85141745107</t>
  </si>
  <si>
    <t>Șimandan, R.</t>
  </si>
  <si>
    <t>Department of Economics, University Politehnica of Bucharest, Bucharest, Bucharest, Romania</t>
  </si>
  <si>
    <t>An Uphill Battle: Financial Education in Romania in the Midst of Societal Transformation</t>
  </si>
  <si>
    <t>2-s2.0-85141740996</t>
  </si>
  <si>
    <t>Gonzales, A.</t>
  </si>
  <si>
    <t>Factors associated with diphtheria vaccination completion among children under five years old in Peru 2010–2019: A cross-sectional population-based study</t>
  </si>
  <si>
    <t>Choque, D.</t>
  </si>
  <si>
    <t>Laboratorio de Investigación en Biología Molecular, Universidad Peruana Unión, Lima, Lima, Peru</t>
  </si>
  <si>
    <t>Marcos-Carbajal, P.</t>
  </si>
  <si>
    <t>Departamento de Ciencias Celulares y Moleculares, Universidad Peruana Cayetano Heredia, Lima, Lima, Peru</t>
  </si>
  <si>
    <t>2-s2.0-85141716938</t>
  </si>
  <si>
    <t>PA Putri, A.N.</t>
  </si>
  <si>
    <t>The Influence of Social and Personal Factors in Individual Investment Decision Making</t>
  </si>
  <si>
    <t>Wiksuana, I.</t>
  </si>
  <si>
    <t>2-s2.0-85141647315</t>
  </si>
  <si>
    <t>Slagel, N.</t>
  </si>
  <si>
    <t>Department of Kinesiology, University of Northern Colorado, Greeley, CO, United States</t>
  </si>
  <si>
    <t>Produce Prescriptions and Nutrition Education Improve Experiences and Perceptions of Farm Direct Settings in Adults With Low Income</t>
  </si>
  <si>
    <t>Thompson, J.J.</t>
  </si>
  <si>
    <t>Department of Crop and Soil Sciences, University of Georgia, Athens, GA, United States</t>
  </si>
  <si>
    <t>Lee, J.S.</t>
  </si>
  <si>
    <t>Department of Food and Nutrition, University of Georgia, Athens, GA, United States</t>
  </si>
  <si>
    <t>2-s2.0-85141563508</t>
  </si>
  <si>
    <t>Schuhen, M.</t>
  </si>
  <si>
    <t>Digital Economic Education, Universität Siegen, Siegen, Nordrhein-Westfalen, Germany</t>
  </si>
  <si>
    <t>Financial Literacy of Adults in Germany FILSA Study Results</t>
  </si>
  <si>
    <t>Kollmann, S.</t>
  </si>
  <si>
    <t>Department of Psychology, Deutsche Hochschule für Gesundheit &amp; Sport, Munich, Bayern, Germany</t>
  </si>
  <si>
    <t>2-s2.0-85141552718</t>
  </si>
  <si>
    <t>Leung, A.Y.M.</t>
  </si>
  <si>
    <t>Understanding the role of financial health literacy in midlife and old age: A scoping review</t>
  </si>
  <si>
    <t>Parial, L.L.B.</t>
  </si>
  <si>
    <t>Szeto, S.S.</t>
  </si>
  <si>
    <t>Research Institute for Smart Ageing, The Hong Kong Polytechnic University, Hong Kong, Hong Kong, Hong Kong</t>
  </si>
  <si>
    <t>Koduah, A.O.</t>
  </si>
  <si>
    <t>College of Nursing, University of the Philippines Manila, Manila, Philippines</t>
  </si>
  <si>
    <t>2-s2.0-85141098335</t>
  </si>
  <si>
    <t>Falling Short: Examining Medical Debt and Cost Avoidance in American Indian and Alaska Native Households</t>
  </si>
  <si>
    <t>Chen, P.M.</t>
  </si>
  <si>
    <t>Department of Population and Data Sciences, UT Southwestern Medical Center, Dallas, TX, United States</t>
  </si>
  <si>
    <t>2-s2.0-85140295431</t>
  </si>
  <si>
    <t>Galiani, S.</t>
  </si>
  <si>
    <t>Trust and saving in financial institutions by the poor</t>
  </si>
  <si>
    <t>Gertler, P.</t>
  </si>
  <si>
    <t>Navajas-Ahumada, C.</t>
  </si>
  <si>
    <t>2-s2.0-85139291882</t>
  </si>
  <si>
    <t>Setiadi, R.</t>
  </si>
  <si>
    <t>Family financial planning for disaster preparedness: A case study of North Semarang, Indonesia</t>
  </si>
  <si>
    <t>Frederika, R.</t>
  </si>
  <si>
    <t>Plan International Indonesia, South Jakarta, Indonesia</t>
  </si>
  <si>
    <t>2-s2.0-85139008753</t>
  </si>
  <si>
    <t>Grimes, P.W.</t>
  </si>
  <si>
    <t>Pittsburg State University, Pittsburgh, KS, United States</t>
  </si>
  <si>
    <t>Financial life-skills training and labor market outcomes in Indonesia</t>
  </si>
  <si>
    <t>Lopus, J.S.</t>
  </si>
  <si>
    <t>Center for Economic Education, California State University, East Bay, Hayward, CA, United States</t>
  </si>
  <si>
    <t>Amidjono, D.S.</t>
  </si>
  <si>
    <t>2-s2.0-85138804039</t>
  </si>
  <si>
    <t>Cupák, A.</t>
  </si>
  <si>
    <t>National Bank of Slovakia, Bratislava, Slovakia</t>
  </si>
  <si>
    <t>Investor confidence and high financial literacy jointly shape investments in risky assets</t>
  </si>
  <si>
    <t>Fessler, P.</t>
  </si>
  <si>
    <t>Hsu, J.W.</t>
  </si>
  <si>
    <t>Oesterreichische Nationalbank, Vienna, Vienna, Austria</t>
  </si>
  <si>
    <t>Paradowski, P.R.</t>
  </si>
  <si>
    <t>2-s2.0-85138765451</t>
  </si>
  <si>
    <t>Misconceptions about socially responsible investments</t>
  </si>
  <si>
    <t>2-s2.0-85137824608</t>
  </si>
  <si>
    <t>Kushardanto, H.</t>
  </si>
  <si>
    <t>Rare Indonesia, Kota Bogor, West Java, Indonesia</t>
  </si>
  <si>
    <t>Household finances and trust are key determinants of benefits from small-scale fisheries co-management</t>
  </si>
  <si>
    <t>Jakub, R.</t>
  </si>
  <si>
    <t>Rare Southeast Sulawesi, Kota Kendari, Indonesia</t>
  </si>
  <si>
    <t>Suherfian, W.</t>
  </si>
  <si>
    <t>Faculty of Fisheries and Marine Science, Universitas Halu Oleo, Kendari, Southeast Sulawesi, Indonesia</t>
  </si>
  <si>
    <t>Subarno, T.</t>
  </si>
  <si>
    <t>Faculty of Fisheries and Marine Study, Kota Kendari, Indonesia</t>
  </si>
  <si>
    <t>Ansyori, A.I.</t>
  </si>
  <si>
    <t>Marine and Fisheries Office of Southeast Sulawesi Province, Kota Kendari, Indonesia</t>
  </si>
  <si>
    <t>Sara, L.</t>
  </si>
  <si>
    <t>Rare, Arlington, VA, United States</t>
  </si>
  <si>
    <t>2-s2.0-85133678114</t>
  </si>
  <si>
    <t>Financial Capability, Financial Education, and Student Loan Debt: Expected and Unexpected Results</t>
  </si>
  <si>
    <t>2-s2.0-85131194092</t>
  </si>
  <si>
    <t>Fraysier, K.</t>
  </si>
  <si>
    <t>Grandis Evaluation Center, Asheville, NC, United States</t>
  </si>
  <si>
    <t>The role of high school student engagement in postsecondary enrollment</t>
  </si>
  <si>
    <t>Reschly, A.L.</t>
  </si>
  <si>
    <t>2-s2.0-85130379550</t>
  </si>
  <si>
    <t>Assessing the Quality of Self-Reported Financial Information</t>
  </si>
  <si>
    <t>Margaretic, P.</t>
  </si>
  <si>
    <t>School of Business, Universidad de San Andres, Victoria, Provincia de Buenos Aires, Argentina</t>
  </si>
  <si>
    <t>Martínez, F.</t>
  </si>
  <si>
    <t>Department of Economics, Georgetown University, Washington, D.C., United States</t>
  </si>
  <si>
    <t>2-s2.0-85126957144</t>
  </si>
  <si>
    <t>Carlsson Hauff, J.</t>
  </si>
  <si>
    <t>Handelshögskolan, Gothenburg, Vastra Gotaland, Sweden</t>
  </si>
  <si>
    <t>The impact of knowledge on labeling schemes promoting sustainable investing</t>
  </si>
  <si>
    <t>2-s2.0-85121792312</t>
  </si>
  <si>
    <t>Neuberger, L.</t>
  </si>
  <si>
    <t>Taking Financial Literacy Downtown: Leveraging Community Partnerships to Increase Communication of Essential Financial Information in an Urban Area</t>
  </si>
  <si>
    <t>2-s2.0-85141740547</t>
  </si>
  <si>
    <t>Elayaraja, M.S.</t>
  </si>
  <si>
    <t>Department of Humanities and Social Sciences, Indian Institute of Technology Madras, Chennai, TN, India</t>
  </si>
  <si>
    <t>Outreach of Formal Banking Services and Financial Inclusion- Evidence from Indian States</t>
  </si>
  <si>
    <t>Babu, M.</t>
  </si>
  <si>
    <t>Department of Management Studies, Indian Institute of Technology Madras, Chennai, TN, India</t>
  </si>
  <si>
    <t>2-s2.0-85145562961</t>
  </si>
  <si>
    <t>Qin, M.</t>
  </si>
  <si>
    <t>Department of Computing, Xi'an Jiaotong-Liverpool University, Suzhou, Jiangsu, China</t>
  </si>
  <si>
    <t>Cyber-attacks on SWIFT Systems of financial institutions</t>
  </si>
  <si>
    <t>2-s2.0-85141406996</t>
  </si>
  <si>
    <t>Mapping the knowledge domain of financial decision making: A scientometric and bibliometric study</t>
  </si>
  <si>
    <t>Research Institute of Foreign Languages, Beijing Foreign Studies University, Beijing, Beijing, China</t>
  </si>
  <si>
    <t>School of Foreign Languages, Guizhou Education University, Guiyang, Guizhou, China</t>
  </si>
  <si>
    <t>2-s2.0-85141488733</t>
  </si>
  <si>
    <t>Agustina, Y.</t>
  </si>
  <si>
    <t>How money circulates in indonesian smes: An analysis of financial literacy, business performance, financial management behavior, and financial attitude</t>
  </si>
  <si>
    <t>2-s2.0-85115002301</t>
  </si>
  <si>
    <t>Fisch, J.E.</t>
  </si>
  <si>
    <t>University of Pennsylvania Carey Law School, Philadelphia, PA, United States</t>
  </si>
  <si>
    <t>Trust, financial literacy, and financial market participation</t>
  </si>
  <si>
    <t>Seligman, J.S.</t>
  </si>
  <si>
    <t>Investment Company Institute, USA, Washington, D.C., United States</t>
  </si>
  <si>
    <t>2-s2.0-85140485302</t>
  </si>
  <si>
    <t>Bawono, I.</t>
  </si>
  <si>
    <t>The Role of Knowledge Management Capability, Financial Literacy, and Problem-Solving Skills on Organizational Performance for SMEs</t>
  </si>
  <si>
    <t>2-s2.0-85137627911</t>
  </si>
  <si>
    <t>Dube, V.S.</t>
  </si>
  <si>
    <t>Institute of Management, Shri Ramswaroop Memorial University, Barabanki, UP, India</t>
  </si>
  <si>
    <t>Ensuring financial resilience through financial literacy: A study of higher education students</t>
  </si>
  <si>
    <t>2-s2.0-85194283694</t>
  </si>
  <si>
    <t>Ponchio, M.C.</t>
  </si>
  <si>
    <t>PERCEIVED FINANCIAL WELL-BEING AS ANTECEDENT OF PSYCHOLOGICAL WELL-BEING: EVIDENCE FROM BRAZIL; BEM-ESTAR FINANCEIRO PERCEBIDO COMO ANTECEDENTES DO BEM-ESTAR PSICOLÓGICO: EVIDÊNCIAS DO BRASIL</t>
  </si>
  <si>
    <t>Rohden, S.F.</t>
  </si>
  <si>
    <t>Instituto Português de Administração de Marketing, Porto, Porto, Portugal</t>
  </si>
  <si>
    <t>Mette, F.M.B.</t>
  </si>
  <si>
    <t>Higher School of Advertising and Marketing, ESPM, Sao Paulo, SP, Brazil</t>
  </si>
  <si>
    <t>2-s2.0-85160323586</t>
  </si>
  <si>
    <t>Adepoju, A.</t>
  </si>
  <si>
    <t>Department of Agricultural Economics, University of Ibadan, Ibadan, Oyo, Nigeria</t>
  </si>
  <si>
    <t>FINANCIAL LITERACY, WOMEN’S EMPOWERMENT and FOOD SAFETY among FARMING HOUSEHOLDS in OYO STATE, NIGERIA</t>
  </si>
  <si>
    <t>2-s2.0-85143054111</t>
  </si>
  <si>
    <t>Nag, A.K.</t>
  </si>
  <si>
    <t>Department of Commerce, Bhopal School of Social Sciences, Bhopal, MP, India</t>
  </si>
  <si>
    <t>An Empirical Study on the Impact of Gen Z Investors’ Financial Literacy to Invest in the Indian Stock Market</t>
  </si>
  <si>
    <t>Shah, J.</t>
  </si>
  <si>
    <t>Assumption University, Bangkok, Bangkok, Thailand</t>
  </si>
  <si>
    <t>2-s2.0-85142611065</t>
  </si>
  <si>
    <t>D'Angelo, S.</t>
  </si>
  <si>
    <t>Gender Equality &amp; Social Inclusion, ODI, Dominican Republic</t>
  </si>
  <si>
    <t>Dominican Republic</t>
  </si>
  <si>
    <t>Building resilience now and for the future: Adolescent skills to address global challenges</t>
  </si>
  <si>
    <t>2-s2.0-85142068046</t>
  </si>
  <si>
    <t>Bhargava, M.</t>
  </si>
  <si>
    <t>Moderating Role of Personality in Relationship to Financial Attitude, Financial Behaviour, Financial Knowledge and Financial Capability</t>
  </si>
  <si>
    <t>School of Business and Management, Jaipur National University, Jaipur, RJ, India</t>
  </si>
  <si>
    <t>Mohanty, B.</t>
  </si>
  <si>
    <t>IPS College of Technical Education, Jaipur, India</t>
  </si>
  <si>
    <t>Lahiri, M.M.</t>
  </si>
  <si>
    <t>Compucom Institute of Technology and Management, Jaipur, RJ, India</t>
  </si>
  <si>
    <t>2-s2.0-85141979452</t>
  </si>
  <si>
    <t>Can Islamic Financial Literacy Minimize Bankruptcy Among the Muslims? An Exploratory Study in Malaysia</t>
  </si>
  <si>
    <t>Rahman, M.H.</t>
  </si>
  <si>
    <t>Accounting Research Institute (HICoE), Universiti Teknologi MARA, Shah Alam, Selangor, Malaysia</t>
  </si>
  <si>
    <t>2-s2.0-85141323979</t>
  </si>
  <si>
    <t>Kozina, F.L.</t>
  </si>
  <si>
    <t>Univerza v Ljubljani, Ljubljana, Slovenia</t>
  </si>
  <si>
    <t>Integrating the Contents of Financial Literacy in the Teaching Process: Teachers' Perspectives</t>
  </si>
  <si>
    <t>2-s2.0-85141070790</t>
  </si>
  <si>
    <t>Jančius, R.</t>
  </si>
  <si>
    <t>Institute of Environment and Ecology, Vytautas Magnus University, Kaunas, Kaunas, Lithuania</t>
  </si>
  <si>
    <t>The Influence of Values and Social Environment on Parents’ Environmental Attitudes: Lithuanian Case Study</t>
  </si>
  <si>
    <t>2-s2.0-85140837319</t>
  </si>
  <si>
    <t>Ammer, M.A.</t>
  </si>
  <si>
    <t>The Deanship of Scientific Research, King Faisal University, Al-Ahsa, Ash Sharqiyah, Saudi Arabia</t>
  </si>
  <si>
    <t>An Investigation into the Determinants of Investment Awareness: Evidence from the Young Saudi Generation</t>
  </si>
  <si>
    <t>Aldhyani, T.H.H.</t>
  </si>
  <si>
    <t>2-s2.0-85140824980</t>
  </si>
  <si>
    <t>Department of Management, United International College, Zhuhai, Guangdong, China</t>
  </si>
  <si>
    <t>Effective Crisis Management during Adversity: Organizing Resilience Capabilities of Firms and Sustainable Performance during COVID-19</t>
  </si>
  <si>
    <t>Yun, K.H.</t>
  </si>
  <si>
    <t>Department of International Trade, Jeonbuk National University, Jeonju, Jeollabuk-do, South Korea</t>
  </si>
  <si>
    <t>Su, Z.</t>
  </si>
  <si>
    <t>Department of Economics, The University of Hong Kong, Hong Kong, Hong Kong</t>
  </si>
  <si>
    <t>Xi, C.</t>
  </si>
  <si>
    <t>Financial Risk Management Program, UConn School of Business, Storrs, CT, United States</t>
  </si>
  <si>
    <t>2-s2.0-85140727481</t>
  </si>
  <si>
    <t>Ali, M.A.S.</t>
  </si>
  <si>
    <t>Determinants of Investment Awareness: A Moderating Structural Equation Modeling-Based Model in the Saudi Arabian Context</t>
  </si>
  <si>
    <t>Faculty of Commerce, Qena, Qena, Egypt</t>
  </si>
  <si>
    <t>2-s2.0-85140626004</t>
  </si>
  <si>
    <t>Murugesan, T.K.</t>
  </si>
  <si>
    <t>Developing and Validating Constructs: A Pragmatic Measurement of Financial Inclusion as a Tool for Sustainable Growth</t>
  </si>
  <si>
    <t>Ramirez, E.R.</t>
  </si>
  <si>
    <t>Faculty of Business Sciences, Universidad Señor de Sipán, Chiclayo, Lambayeque, Peru</t>
  </si>
  <si>
    <t>Jaheer Mukthar, J.M.</t>
  </si>
  <si>
    <t>Faculty of Law, Universidad Nacional Santiago Antúnez de Mayolo, Huaraz, Ancash, Peru</t>
  </si>
  <si>
    <t>Villanueva-Calderón, J.V.</t>
  </si>
  <si>
    <t>Faculty of Economics and Accounting, Universidad Nacional Santiago Antúnez de Mayolo, Huaraz, Ancash, Peru</t>
  </si>
  <si>
    <t>Julca Guerrero, F.J.</t>
  </si>
  <si>
    <t>Management and Tourism Faculty, Universidad Nacional Santiago Antúnez de Mayolo, Huaraz, Ancash, Peru</t>
  </si>
  <si>
    <t>2-s2.0-85140623378</t>
  </si>
  <si>
    <t>Pong, H.-K.</t>
  </si>
  <si>
    <t>Department of Business Management, Technological and Higher Education Institute of Hong Kong, Hong Kong, Hong Kong</t>
  </si>
  <si>
    <t>Money Attitude and Spiritual Well-Being</t>
  </si>
  <si>
    <t>2-s2.0-85140609772</t>
  </si>
  <si>
    <t>Can Bank Competition Promote the Export of Small and Micro Enterprises—Based on the Perspective of Offering Fuel in Snowy Weather</t>
  </si>
  <si>
    <t>2-s2.0-85140482706</t>
  </si>
  <si>
    <t>Alsarayreh, T.</t>
  </si>
  <si>
    <t>Department of Accounting, Mutah University, Karak, Karak, Jordan</t>
  </si>
  <si>
    <t>The Implication of IFRS Financial Instruments Disclosure on Value Relevance</t>
  </si>
  <si>
    <t>Altarawneh, M.S.</t>
  </si>
  <si>
    <t>School of Business and Management, Liverpool John Moores University, Liverpool, Merseyside, United Kingdom</t>
  </si>
  <si>
    <t>2-s2.0-85139975904</t>
  </si>
  <si>
    <t>Towards an Understanding of FinTech Users’ Adoption: Intention and e-Loyalty Post-COVID-19 from a Developing Country Perspective</t>
  </si>
  <si>
    <t>Esam Alharasis, E.E.</t>
  </si>
  <si>
    <t>Oudat, M.S.</t>
  </si>
  <si>
    <t>College of Business Administration, Umm Al Quwain University, Umm al Qaiwain, Umm al Qaiwain, United Arab Emirates</t>
  </si>
  <si>
    <t>Bani Atta, A.A.</t>
  </si>
  <si>
    <t>Department of Accounting and Finance, Middle East University Jordan, Amman, Amman, Jordan</t>
  </si>
  <si>
    <t>2-s2.0-85139911665</t>
  </si>
  <si>
    <t>Exploring the Relationships of Financial Literacy and Financial Behaviour with Health-Related Quality of Life (HRQOL) among the Low-Income Working Population in Malaysia during the COVID-19 Pandemic</t>
  </si>
  <si>
    <t>Said, M.A.</t>
  </si>
  <si>
    <t>Department of Social and Preventive Medicine, Universiti Malaya, Kuala Lumpur, Malaysia</t>
  </si>
  <si>
    <t>Magli, A.S.</t>
  </si>
  <si>
    <t>Tan, T.M.</t>
  </si>
  <si>
    <t>Department of Medicine, Universiti Malaya, Kuala Lumpur, Malaysia</t>
  </si>
  <si>
    <t>Rizal, H.</t>
  </si>
  <si>
    <t>Thangiah, N.</t>
  </si>
  <si>
    <t>Corporate Communication Unit, Kementerian Kesihatan Malaysia, Putrajaya, Malaysia</t>
  </si>
  <si>
    <t>Ithnin, M.</t>
  </si>
  <si>
    <t>Department of Nutrition, Universitas Airlangga, Surabaya, East Java, Indonesia</t>
  </si>
  <si>
    <t>Abdul Majid, H.</t>
  </si>
  <si>
    <t>Psychology and Human Wellbeing Research Centre, Universiti Kebangsaan Malaysia, Bangi, Selangor, Malaysia</t>
  </si>
  <si>
    <t>2-s2.0-85139779592</t>
  </si>
  <si>
    <t>A Multilevel Integrated Intervention to Reduce the Impact of HIV Stigma on HIV Treatment Outcomes Among Adolescents Living With HIV in Uganda: Protocol for a Randomized Controlled Trial</t>
  </si>
  <si>
    <t>Ssewamala, F.</t>
  </si>
  <si>
    <t>Namirembe, R.</t>
  </si>
  <si>
    <t>Neilands, T.</t>
  </si>
  <si>
    <t>2-s2.0-85139777336</t>
  </si>
  <si>
    <t>The Roles of FinTech with Perceived Mediators in Consumer Financial Satisfaction with Cashless Payments</t>
  </si>
  <si>
    <t>2-s2.0-85139511454</t>
  </si>
  <si>
    <t>Rafinda, A.</t>
  </si>
  <si>
    <t>The Most Suitable Topic of Personal Finance Education University Students: Study Case in Indonesia</t>
  </si>
  <si>
    <t>2-s2.0-85138535815</t>
  </si>
  <si>
    <t>Clune, T.</t>
  </si>
  <si>
    <t>Very good farmers, not particularly good business-people: A rural financial counsellor perspective on rural business failure</t>
  </si>
  <si>
    <t>Downey, H.</t>
  </si>
  <si>
    <t>2-s2.0-85137730700</t>
  </si>
  <si>
    <t>Kim, D.S.</t>
  </si>
  <si>
    <t>Chung-Ang University, Seoul, South Korea</t>
  </si>
  <si>
    <t>Credit supply and household long-term well-being: Evidence from banking deregulation</t>
  </si>
  <si>
    <t>Fount Investment, Seoul, South Korea</t>
  </si>
  <si>
    <t>2-s2.0-85136505124</t>
  </si>
  <si>
    <t>Sumardi, n.</t>
  </si>
  <si>
    <t>The determinants of willingness to continuously use financial technology among university students: Dataset from a private university in Indonesia</t>
  </si>
  <si>
    <t>2-s2.0-85136399268</t>
  </si>
  <si>
    <t>Faculty of Business, Economics and Accountancy, Universiti Malaysia Sabah, Kota Kinabalu, Sabah, Malaysia</t>
  </si>
  <si>
    <t>THE INFLUENCE OF FINANCIAL KNOWLEDGE ON FINANCIAL BEHAVIOR OF RURAL BREADWINNERS: THE MEDIATING EFFECT OF VALUE PERCEPTION</t>
  </si>
  <si>
    <t>Hebei University of Engineering, Handan, Hebei, China</t>
  </si>
  <si>
    <t>Department of Management, Handan Polytechnic College, Handan, Hebei, China</t>
  </si>
  <si>
    <t>2-s2.0-85135528333</t>
  </si>
  <si>
    <t>Consultant, ODI, Dominican Republic</t>
  </si>
  <si>
    <t>Teaching and learning for life skills development: Insights from Rwanda’s 12+ programme for adolescent girls: Special Issue Youth &amp; Adolescent Skills Development: Preparing young people for diverse global challenges</t>
  </si>
  <si>
    <t>Marcus, R.</t>
  </si>
  <si>
    <t>Gender Equality and Social Inclusion, ODI, United Kingdom</t>
  </si>
  <si>
    <t>Ngabonzima, E.</t>
  </si>
  <si>
    <t>Performance Analysis Associate, One Acre Fund, Kigali, Kigali, Rwanda</t>
  </si>
  <si>
    <t>2-s2.0-85134738393</t>
  </si>
  <si>
    <t>Merkoulova, Y.</t>
  </si>
  <si>
    <t>Why do individuals not participate in the stock market?</t>
  </si>
  <si>
    <t>2-s2.0-85133509907</t>
  </si>
  <si>
    <t>Jonker, N.</t>
  </si>
  <si>
    <t>Market Infrastructures and Payments Division, De Nederlandsche Bank, Amsterdam, Netherlands</t>
  </si>
  <si>
    <t>The interplay of financial education, financial inclusion and financial stability and the role of Big Tech</t>
  </si>
  <si>
    <t>Kosse, A.</t>
  </si>
  <si>
    <t>2-s2.0-85132249582</t>
  </si>
  <si>
    <t>Mousseuknadji Kouladoum, J.-C.</t>
  </si>
  <si>
    <t>Department of Economics, University of Moundou, Moundou, Chad</t>
  </si>
  <si>
    <t>Chad</t>
  </si>
  <si>
    <t>Digital technologies and financial inclusion in Sub-Saharan Africa</t>
  </si>
  <si>
    <t>2-s2.0-85130010763</t>
  </si>
  <si>
    <t>Effects of a Fruit and Vegetable Prescription Program With Expanded Education for Low-Income Adults</t>
  </si>
  <si>
    <t>2-s2.0-85122878180</t>
  </si>
  <si>
    <t>Khenfer, J.</t>
  </si>
  <si>
    <t>How materialism shapes the effectiveness of financial literacy messages: A cross-cultural perspective</t>
  </si>
  <si>
    <t>2-s2.0-85081304774</t>
  </si>
  <si>
    <t>Tuffour, J.K.</t>
  </si>
  <si>
    <t>Research and Consultancy Centre, University of Professional Studies, Accra, Accra, Ghana</t>
  </si>
  <si>
    <t>Assessing the Effect of Financial Literacy Among Managers on the Performance of Small-Scale Enterprises</t>
  </si>
  <si>
    <t>Amoako, A.A.</t>
  </si>
  <si>
    <t>University of Professional Studies, Accra, Accra, Ghana</t>
  </si>
  <si>
    <t>2-s2.0-85139936152</t>
  </si>
  <si>
    <t>Seraj, A.H.A.</t>
  </si>
  <si>
    <t>The roles of financial literacy and overconfidence in investment decisions in Saudi Arabia</t>
  </si>
  <si>
    <t>Alzain, E.</t>
  </si>
  <si>
    <t>College of Business Administration, King Faisal University, Al-Ahsa, Ash Sharqiyah, Saudi Arabia</t>
  </si>
  <si>
    <t>Alshebami, A.S.</t>
  </si>
  <si>
    <t>Applied College in Abqaiq, King Faisal University, Al-Ahsa, Ash Sharqiyah, Saudi Arabia</t>
  </si>
  <si>
    <t>2-s2.0-85139221199</t>
  </si>
  <si>
    <t>Kuzma, I.</t>
  </si>
  <si>
    <t>Psychology and Inclusive Education, Ternopil Regional Municipal Institute of Postgraduate Pedagogical Education, Ternopil, Ukraine</t>
  </si>
  <si>
    <t>FORMATION OF FINANCIAL LITERACY IN PRIMARY SCHOOL STUDENTS</t>
  </si>
  <si>
    <t>Chaikovska, H.</t>
  </si>
  <si>
    <t>Ternopil Volodymyr Hnatiuk National Pedagogical University, Ternopil, Ternopil Oblast, Ukraine</t>
  </si>
  <si>
    <t>2-s2.0-85138101975</t>
  </si>
  <si>
    <t>Banks and credit unions as providers of financial literacy: A complex relationship</t>
  </si>
  <si>
    <t>2-s2.0-85136495846</t>
  </si>
  <si>
    <t>Stella, G.P.</t>
  </si>
  <si>
    <t>Shedding light on the impact of financial literacy for corporate social responsibility during the COVID-19 crisis: managerial and financial perspectives</t>
  </si>
  <si>
    <t>Magni, D.</t>
  </si>
  <si>
    <t>Department of Management, Università degli Studi di Catania, Catania, CT, Italy</t>
  </si>
  <si>
    <t>Cillo, V.</t>
  </si>
  <si>
    <t>Department of Business Administration, Università degli Studi Roma Tre, Rome, RM, Italy</t>
  </si>
  <si>
    <t>Papa, A.</t>
  </si>
  <si>
    <t>Faculty of Communication Sciences, Università degli Studi di Teramo, Teramo, TE, Italy</t>
  </si>
  <si>
    <t>2-s2.0-85132807425</t>
  </si>
  <si>
    <t>Kakinuma, Y.</t>
  </si>
  <si>
    <t>Department of Finance, Chiang Mai University, Chiang Mai, Chiang Mai, Thailand</t>
  </si>
  <si>
    <t>Financial literacy and quality of life: a moderated mediation approach of fintech adoption and leisure</t>
  </si>
  <si>
    <t>2-s2.0-85139515084</t>
  </si>
  <si>
    <t>Weixiang, S.</t>
  </si>
  <si>
    <t>An empirical assessment of financial literacy and behavioral biases on investment decision: Fresh evidence from small investor perception</t>
  </si>
  <si>
    <t>Kler, R.</t>
  </si>
  <si>
    <t>Department of Commerce, Motilal Nehru College, New Delhi, India</t>
  </si>
  <si>
    <t>2-s2.0-85122410505</t>
  </si>
  <si>
    <t>Integrating financial literacy into economics courses through digital tools: the Finlite app</t>
  </si>
  <si>
    <t>Hiroshima Institute of Technology, Hiroshima, Hiroshima, Japan</t>
  </si>
  <si>
    <t>2-s2.0-85126219291</t>
  </si>
  <si>
    <t>Department of General Management, University of Petroleum and Energy Studies, Dehradun, UK, India</t>
  </si>
  <si>
    <t>Socio-economic development through self-help groups in rural India – a qualitative study</t>
  </si>
  <si>
    <t>2-s2.0-85139246937</t>
  </si>
  <si>
    <t>Di Domenico, S.I.</t>
  </si>
  <si>
    <t>Department of Psychology, University of Toronto, Toronto, ON, Canada</t>
  </si>
  <si>
    <t>Motivations for personal financial management: A Self-Determination Theory perspective</t>
  </si>
  <si>
    <t>Ryan, R.M.</t>
  </si>
  <si>
    <t>Australian Catholic University, Sydney, NSW, Australia</t>
  </si>
  <si>
    <t>2-s2.0-85161618801</t>
  </si>
  <si>
    <t>Damenshie-Brown, A.</t>
  </si>
  <si>
    <t>Covid-19 pandemic and digital banking trends: Managerial perspective on challenges and opportunities</t>
  </si>
  <si>
    <t>2-s2.0-85139203882</t>
  </si>
  <si>
    <t>Yun, X.</t>
  </si>
  <si>
    <t>Department of Public Security, Shanxi Police College, Taiyun, Shanxi, China</t>
  </si>
  <si>
    <t>The Nexus between sustainability of business model innovation, financial knowledge, and environment: A developing economy perspective</t>
  </si>
  <si>
    <t>School of Mechanics and Architecture Engineering, China University of Mining &amp; Technology, Beijing, Beijing, China</t>
  </si>
  <si>
    <t>Guizhou University of Commerce, Guiyang, Guizhou, China</t>
  </si>
  <si>
    <t>Khurram, H.</t>
  </si>
  <si>
    <t>Department of Management, Prince Sattam Bin Abdulaziz University, Al Kharj, Riyad, Saudi Arabia</t>
  </si>
  <si>
    <t>2-s2.0-85136518537</t>
  </si>
  <si>
    <t>Financial literacy, education and risk aversion: a survey of French students</t>
  </si>
  <si>
    <t>Outreville, J.-F.</t>
  </si>
  <si>
    <t>Burgundy School of Business, Dijon, Bourgogne-Franche-Comte, France</t>
  </si>
  <si>
    <t>2-s2.0-85132422605</t>
  </si>
  <si>
    <t>Financial capability and financial wellbeing of women in community-based organizations: mediating role of decision-making ability</t>
  </si>
  <si>
    <t>2-s2.0-85131450939</t>
  </si>
  <si>
    <t>Validating multi-dimensional model of financial literacy using confirmatory factor analysis</t>
  </si>
  <si>
    <t>2-s2.0-85130894233</t>
  </si>
  <si>
    <t>Erdem, D.</t>
  </si>
  <si>
    <t>Universidad Católica de Murcia, Murcia, Spain</t>
  </si>
  <si>
    <t>The influence of financial literacy on financial resilience – New evidence from Europe during the COVID-19 crisis</t>
  </si>
  <si>
    <t>Rojahn, J.</t>
  </si>
  <si>
    <t>isf Institute for Strategic Finance, FOM Hochschule für Oekonomie &amp; Management gemeinnützige Gesellschaft mbH, Essen, Nordrhein-Westfalen, Germany</t>
  </si>
  <si>
    <t>2-s2.0-85130294768</t>
  </si>
  <si>
    <t>Department of Management, Universitas Katolik Parahyangan, Bandung, West Java, Indonesia</t>
  </si>
  <si>
    <t>The nexus of financial literacy and depositor discipline in commercial banks</t>
  </si>
  <si>
    <t>Wardhana, L.I.</t>
  </si>
  <si>
    <t>2-s2.0-85127552425</t>
  </si>
  <si>
    <t>Lahiri, S.</t>
  </si>
  <si>
    <t>Does financial literacy improve financial behavior in emerging economies? Evidence from India</t>
  </si>
  <si>
    <t>2-s2.0-85127260559</t>
  </si>
  <si>
    <t>Mirzaei, M.</t>
  </si>
  <si>
    <t>First results on financial literacy in Oman</t>
  </si>
  <si>
    <t>2-s2.0-85127229892</t>
  </si>
  <si>
    <t>Does financial literacy affect investor's planned behavior as a moderator?</t>
  </si>
  <si>
    <t>2-s2.0-85126769141</t>
  </si>
  <si>
    <t>Indian Institute of Corporate Affairs, Gurugram, India</t>
  </si>
  <si>
    <t>An empirical analysis on household financial vulnerability in India: exploring the role of financial knowledge, impulsivity and money management skills</t>
  </si>
  <si>
    <t>2-s2.0-85124464778</t>
  </si>
  <si>
    <t>Anshika</t>
  </si>
  <si>
    <t>Financial literacy of entrepreneurs: a systematic review</t>
  </si>
  <si>
    <t>2-s2.0-85122411731</t>
  </si>
  <si>
    <t>Demographic characteristics influencing financial wellbeing: a multigroup analysis</t>
  </si>
  <si>
    <t>Alagarsamy, S.</t>
  </si>
  <si>
    <t>School of Business, Manipal Academy of Higher Education, Dubai Campus, Dubai, United Arab Emirates</t>
  </si>
  <si>
    <t>2-s2.0-85119502414</t>
  </si>
  <si>
    <t>Santos, E.M.M.</t>
  </si>
  <si>
    <t>The profile of the Portuguese regarding the perception of financial literacy</t>
  </si>
  <si>
    <t>Tavares, V.C.</t>
  </si>
  <si>
    <t>Ratten, V.</t>
  </si>
  <si>
    <t>Instituto Superior de Ciências Empresariais e do Turismo, Porto, Porto, Portugal</t>
  </si>
  <si>
    <t>2-s2.0-85118999300</t>
  </si>
  <si>
    <t>Chua, S.M.</t>
  </si>
  <si>
    <t>What drives working adults to be better prepared for their retirements?</t>
  </si>
  <si>
    <t>2-s2.0-85108002191</t>
  </si>
  <si>
    <t>Bu, D.</t>
  </si>
  <si>
    <t>Department of Finance, Macquarie University, Sydney, NSW, Australia</t>
  </si>
  <si>
    <t>Cultivating Self-Control in FinTech: Evidence from a Field Experiment on Online Consumer Borrowing</t>
  </si>
  <si>
    <t>Hanspal, T.</t>
  </si>
  <si>
    <t>Banking and Insurance, WU Vienna University of Economics and Business, Vienna, Vienna, Austria</t>
  </si>
  <si>
    <t>Liao, Y.</t>
  </si>
  <si>
    <t>Wuhan University of Science and Technology, Wuhan, Hubei, China</t>
  </si>
  <si>
    <t>2-s2.0-85146681823</t>
  </si>
  <si>
    <t>Kiaei, M.</t>
  </si>
  <si>
    <t>Student Research Committee, Qazvin University of Medical Sciences, Qazvin, Iran</t>
  </si>
  <si>
    <t>Assessing Mediating Role of Financial Satisfaction in the Relationship of Financial Literacy With Quality of Life in Retired Older Adults; بررسی نقش میانجیگری رضایت مالی در ارتباط بین سواد مالی و کیفیت زندگی در سالمندانبازنشسته شهر قزوین</t>
  </si>
  <si>
    <t>Mohammadi, F.</t>
  </si>
  <si>
    <t>Research Institute for Prevention of Non-Communicable Diseases, Qazvin University of Medical Sciences, Qazvin, Iran</t>
  </si>
  <si>
    <t>Hosseinkhani, Z.</t>
  </si>
  <si>
    <t>Metabolic Diseases Research Center, Qazvin University of Medical Sciences, Qazvin, Iran</t>
  </si>
  <si>
    <t>2-s2.0-85143268726</t>
  </si>
  <si>
    <t>Davis, H.</t>
  </si>
  <si>
    <t>Debt, Illiquidity, and Financial Illiteracy as Barriers to Annuity Ownership</t>
  </si>
  <si>
    <t>2-s2.0-85139756360</t>
  </si>
  <si>
    <t>Mohamadi Turkmani, E.M.</t>
  </si>
  <si>
    <t>Department of Sport Management, University of Tehran, Tehran, Tehran, Iran</t>
  </si>
  <si>
    <t>Elite athletes’ lifestyles: Consumerism to professionalism</t>
  </si>
  <si>
    <t>Jafarloo, H.R.S.</t>
  </si>
  <si>
    <t>Jahrom University, Jahrom, Fars, Iran</t>
  </si>
  <si>
    <t>2-s2.0-85139382830</t>
  </si>
  <si>
    <t>Family Financial Socialization and Financial Autonomy of Children in Malaysia</t>
  </si>
  <si>
    <t>2-s2.0-85139144384</t>
  </si>
  <si>
    <t>Sumani, S.</t>
  </si>
  <si>
    <t>Faculty of Economics, Universitas Jember, Jember, East Java, Indonesia</t>
  </si>
  <si>
    <t>Nautical Tourism Development Model Based on Coastal Community Empowerment and Financial Literacy in Indonesia</t>
  </si>
  <si>
    <t>2-s2.0-85138980309</t>
  </si>
  <si>
    <t>Hayo, B.</t>
  </si>
  <si>
    <t>School of Business and Economics, Philipps-Universität Marburg, Marburg, Hessen, Germany</t>
  </si>
  <si>
    <t>Who Is Successful in Foreign Exchange Margin Trading? New Survey Evidence from Japan</t>
  </si>
  <si>
    <t>Iwatsubo, K.</t>
  </si>
  <si>
    <t>Graduate School of Economics, Kobe University, Kobe, Hyogo, Japan</t>
  </si>
  <si>
    <t>2-s2.0-85138824917</t>
  </si>
  <si>
    <t>Louman, B.</t>
  </si>
  <si>
    <t>Tropenbos International, Wageningen, Netherlands</t>
  </si>
  <si>
    <t>Access to Landscape Finance for Small-Scale Producers and Local Communities: A Literature Review</t>
  </si>
  <si>
    <t>Girolami, E.D.</t>
  </si>
  <si>
    <t>EcoAgriculture Partners, Oakton, VA, United States</t>
  </si>
  <si>
    <t>Shames, S.</t>
  </si>
  <si>
    <t>Center for International Forestry Research, West Java, Bogor, West Java, Indonesia</t>
  </si>
  <si>
    <t>2-s2.0-85138817334</t>
  </si>
  <si>
    <t>Ramli, N.N.</t>
  </si>
  <si>
    <t>Faculty of Educational Studies, Universiti Putra Malaysia, Serdang, Selangor, Malaysia</t>
  </si>
  <si>
    <t>The Effect of a Smart Money Kit on the Financial Interest, Financial Management Behavior, and Prosocial Level of Preschoolers</t>
  </si>
  <si>
    <t>2-s2.0-85138619929</t>
  </si>
  <si>
    <t>Harahap, S.</t>
  </si>
  <si>
    <t>The Impact of Financial Literacy on Retirement Planning with Serial Mediation of Financial Risk Tolerance and Saving Behavior: Evidence of Medium Entrepreneurs in Indonesia</t>
  </si>
  <si>
    <t>2-s2.0-85138618264</t>
  </si>
  <si>
    <t>Voskovskaya, A.S.</t>
  </si>
  <si>
    <t>Department of English Language for Professional Communication, Financial University under the Government of the Russian Federation, Moscow, Russian Federation</t>
  </si>
  <si>
    <t>The Risk Management System as an Enhancement Factor for Investment Attractiveness of Russian Enterprises</t>
  </si>
  <si>
    <t>Karpova, T.A.</t>
  </si>
  <si>
    <t>Department of Tourism and Hotel Business, Financial University under the Government of the Russian Federation, Moscow, Russian Federation</t>
  </si>
  <si>
    <t>Tantsura, T.A.</t>
  </si>
  <si>
    <t>Department of Accounting, Russian State Agrarian University - Moscow Timiryazev Agricultural Academy, Moscow, Moscow Oblast, Russian Federation</t>
  </si>
  <si>
    <t>Shirokih, A.Y.</t>
  </si>
  <si>
    <t>Department of World Economy and International Business, Financial University under the Government of the Russian Federation, Moscow, Russian Federation</t>
  </si>
  <si>
    <t>2-s2.0-85138524365</t>
  </si>
  <si>
    <t>Simatele, M.</t>
  </si>
  <si>
    <t>Financial Inclusion in Rural South Africa: A Qualitative Approach</t>
  </si>
  <si>
    <t>2-s2.0-85138424805</t>
  </si>
  <si>
    <t>A Longitudinal Study on Loneliness during the COVID-19 Pandemic in Japan</t>
  </si>
  <si>
    <t>2-s2.0-85138181970</t>
  </si>
  <si>
    <t>Faculty member, Guangdong University of Finance, Guangzhou, Guangdong, China</t>
  </si>
  <si>
    <t>Financial Literacy: The Case of China</t>
  </si>
  <si>
    <t>2-s2.0-85137916085</t>
  </si>
  <si>
    <t>Department of Management, Shri Jairambhai Patel Institute of Business Management and Computer Applications, Gandhinagar, India</t>
  </si>
  <si>
    <t>Role of Gender in Predicting Determinant of Financial Risk Tolerance</t>
  </si>
  <si>
    <t>Faculty of Finance, Lok Jagruti University, Ahmedabad, GJ, India</t>
  </si>
  <si>
    <t>Sapovadia, V.</t>
  </si>
  <si>
    <t>Independent Researcher, Vernal, UT, United States</t>
  </si>
  <si>
    <t>Oza, A.D.</t>
  </si>
  <si>
    <t>Department of Computer Science and Engineering, Institute of Advanced Research, Gandhinagar, GJ, India</t>
  </si>
  <si>
    <t>Burduhos-Nergis, D.D.</t>
  </si>
  <si>
    <t>Faculty of Materials Science and Engineering, Universitatea Tehnica Gh. Asachi din IasI, Iasi, Iasi, Romania</t>
  </si>
  <si>
    <t>2-s2.0-85137887444</t>
  </si>
  <si>
    <t>Center of Excellence in Economic and Consumer Psychology, Universidad de la Frontera, Temuco, AR, Chile</t>
  </si>
  <si>
    <t>Relationship between Subjective Financial Knowledge and Financial Well-Being: The Mediating Role of the Financial Executive Function</t>
  </si>
  <si>
    <t>Scientific and Technological Department of Social Sciences and Humanities, Universidad de la Frontera, Temuco, AR, Chile</t>
  </si>
  <si>
    <t>2-s2.0-85137870347</t>
  </si>
  <si>
    <t>Entrepreneurial Competency, Financial Literacy, and Sustainable Performance—Examining the Mediating Role of Entrepreneurial Resilience among Saudi Entrepreneurs</t>
  </si>
  <si>
    <t>Fazal, S.A.</t>
  </si>
  <si>
    <t>2-s2.0-85137859115</t>
  </si>
  <si>
    <t>Investigating the Impact of Financial Inclusion Drivers, Financial Literacy and Financial Initiatives in Fostering Sustainable Growth in North India</t>
  </si>
  <si>
    <t>2-s2.0-85137334136</t>
  </si>
  <si>
    <t>Hamdana</t>
  </si>
  <si>
    <t>The effects of financial and technology literacy on the sustainability of Indonesian SMEs: Mediating role of supply chain practice</t>
  </si>
  <si>
    <t>Murwani, F.D.</t>
  </si>
  <si>
    <t>Universitas Mulia, Balikpapan, Indonesia</t>
  </si>
  <si>
    <t>2-s2.0-85137110883</t>
  </si>
  <si>
    <t>Alshater, M.M.</t>
  </si>
  <si>
    <t>Faculty of Business, Philadelphia University, Amman, Amman, Jordan</t>
  </si>
  <si>
    <t>Fintech in islamic finance literature: A review</t>
  </si>
  <si>
    <t>Saba, I.</t>
  </si>
  <si>
    <t>Institute of Business Administration Karachi, Karachi, Sindh, Pakistan</t>
  </si>
  <si>
    <t>Supriani, I.</t>
  </si>
  <si>
    <t>Rabbani, M.R.</t>
  </si>
  <si>
    <t>2-s2.0-85135719978</t>
  </si>
  <si>
    <t>Wuni, I.Y.</t>
  </si>
  <si>
    <t>Mapping the barriers to circular economy adoption in the construction industry: A systematic review, Pareto analysis, and mitigation strategy map</t>
  </si>
  <si>
    <t>2-s2.0-85134053330</t>
  </si>
  <si>
    <t>Factors that influence Malaysian-based financial literacy model among teenagers</t>
  </si>
  <si>
    <t>Wei, W.C.</t>
  </si>
  <si>
    <t>Department of Finance, Universiti Tunku Abdul Rahman, Kajang, Selangor, Malaysia</t>
  </si>
  <si>
    <t>2-s2.0-85133568987</t>
  </si>
  <si>
    <t>Richardson, J.</t>
  </si>
  <si>
    <t>Financial Literacy and Retirement Spending: A University Student Perspective</t>
  </si>
  <si>
    <t>Alpert, K.</t>
  </si>
  <si>
    <t>2-s2.0-85132899940</t>
  </si>
  <si>
    <t>Roy, P.</t>
  </si>
  <si>
    <t>Financial Inclusion of Women and Gender Gap in Access to Finance: A Systematic Literature Review</t>
  </si>
  <si>
    <t>2-s2.0-85129737822</t>
  </si>
  <si>
    <t>Ahn, S.Y.</t>
  </si>
  <si>
    <t>School of Business and Leadership, University of Puget Sound, Tacoma, WA, United States</t>
  </si>
  <si>
    <t>Does mobile payment use lead to overspending? The moderating role of financial knowledge</t>
  </si>
  <si>
    <t>2-s2.0-85129152160</t>
  </si>
  <si>
    <t>Correction to: Limited asset market participation and fiscal sustainability (Journal of Economics, (2022), 10.1007/s00712-022-00776-w)</t>
  </si>
  <si>
    <t>2-s2.0-85127806031</t>
  </si>
  <si>
    <t>Kurian, V.</t>
  </si>
  <si>
    <t>Krea University, Sri City, AP, India</t>
  </si>
  <si>
    <t>Calling the Shots: Determinants of Financial Decision-making and Behavior in Domestic Migrant Households in India</t>
  </si>
  <si>
    <t>Sreedharan, S.</t>
  </si>
  <si>
    <t>Valenti, F.</t>
  </si>
  <si>
    <t>KSAR &amp; Associates Inc., Ottawa, ON, Canada</t>
  </si>
  <si>
    <t>2-s2.0-85127307327</t>
  </si>
  <si>
    <t>Interventions Designed to Improve Financial Capability: A Systematic Review</t>
  </si>
  <si>
    <t>Maynard, B.</t>
  </si>
  <si>
    <t>2-s2.0-85124595431</t>
  </si>
  <si>
    <t>Faculty of Economics and Business Administration, The University of Kitakyushu, Kitakyushu, Fukuoka, Japan</t>
  </si>
  <si>
    <t>Limited asset market participation and fiscal sustainability</t>
  </si>
  <si>
    <t>2-s2.0-85123900055</t>
  </si>
  <si>
    <t>Peng, C.</t>
  </si>
  <si>
    <t>National Sun Yat-Sen University, Kaohsiung, Taiwan</t>
  </si>
  <si>
    <t>Financial Literacy and Portfolio Diversity in China</t>
  </si>
  <si>
    <t>She, P.-W.</t>
  </si>
  <si>
    <t>University of Cambridge, Cambridge, Cambridgeshire, United Kingdom</t>
  </si>
  <si>
    <t>Lin, M.-K.</t>
  </si>
  <si>
    <t>LungHwa University of Science and Technology, Taoyuan, Taoyuan, Taiwan</t>
  </si>
  <si>
    <t>2-s2.0-85120383768</t>
  </si>
  <si>
    <t>Chan, K.C.</t>
  </si>
  <si>
    <t>Effects of financial literacy on graduate school attitudes amidst COVID-19</t>
  </si>
  <si>
    <t>Chang, S.</t>
  </si>
  <si>
    <t>Snavely, J.C.</t>
  </si>
  <si>
    <t>Department of Finance, Western Kentucky University, Bowling Green, KY, United States</t>
  </si>
  <si>
    <t>2-s2.0-85120329892</t>
  </si>
  <si>
    <t>Hamed Ibrahim, N.M.</t>
  </si>
  <si>
    <t>Badr University in Cairo, Badr, Cairo, Egypt</t>
  </si>
  <si>
    <t>The determinants of Jordan's stability case study: The arab spring (2011–2019) and the COVID-19 pandemic</t>
  </si>
  <si>
    <t>2-s2.0-85119376708</t>
  </si>
  <si>
    <t>Effects of risk tolerance, financial literacy, and financial status on retirement planning</t>
  </si>
  <si>
    <t>Martin, W.</t>
  </si>
  <si>
    <t>Department of Finance, Eastern Washington University, Cheney, WA, United States</t>
  </si>
  <si>
    <t>2-s2.0-85109042933</t>
  </si>
  <si>
    <t>Jiya, A.N.</t>
  </si>
  <si>
    <t>Pan African University, Yaounde, Centre Region, Cameroon</t>
  </si>
  <si>
    <t>Achieving Financial Inclusion for Persons With Disabilities: Exploring Preparedness and Accessibility of Financial Services for Persons With Disabilities in Malawi</t>
  </si>
  <si>
    <t>Opoku, M.P.</t>
  </si>
  <si>
    <t>Nketsia, W.</t>
  </si>
  <si>
    <t>Dogbe, J.A.</t>
  </si>
  <si>
    <t>2-s2.0-85138180874</t>
  </si>
  <si>
    <t>FAST School of Management, Islamabad, Islamabad, Pakistan</t>
  </si>
  <si>
    <t>Determinants of mental and financial health during COVID-19: Evidence from data of a developing country</t>
  </si>
  <si>
    <t>Siddiqui, M.A.</t>
  </si>
  <si>
    <t>Imtiaz, S.</t>
  </si>
  <si>
    <t>Department of Software Engineering, International Islamic University, Islamabad, Islamabad, Pakistan</t>
  </si>
  <si>
    <t>Ahmed, S.A.</t>
  </si>
  <si>
    <t>Department of Electrical Engineering, Sukkur IBA University, Sukkur, Sindh, Pakistan</t>
  </si>
  <si>
    <t>Chen, C.-L.</t>
  </si>
  <si>
    <t>School of Information Engineering, Changchun University of Science and Technology, Changchun, Jilin, China</t>
  </si>
  <si>
    <t>Wu, C.-M.</t>
  </si>
  <si>
    <t>Department of Computer Science and Information Engineering, Chaoyang University of Technology, Taichung, Taiwan</t>
  </si>
  <si>
    <t>2-s2.0-85138113182</t>
  </si>
  <si>
    <t>Farmers’ personality traits and credit exclusion: Evidence from rural China</t>
  </si>
  <si>
    <t>Chinese Academy of Fiscal Sciences, Beijing, China</t>
  </si>
  <si>
    <t>He, G.</t>
  </si>
  <si>
    <t>2-s2.0-85137693226</t>
  </si>
  <si>
    <t>Financial Distress and Psychological Well-Being During the COVID-19 Pandemic</t>
  </si>
  <si>
    <t>2-s2.0-85137925710</t>
  </si>
  <si>
    <t>Xu, Q.</t>
  </si>
  <si>
    <t>Department of Economics, Shihezi University, Shihezi, Xinjiang, China</t>
  </si>
  <si>
    <t>Does financial inclusion promote investment and affect residents' happiness?—Evidence from China</t>
  </si>
  <si>
    <t>Department of Finance, Shandong Technology and Business University, Yantai, Shandong, China</t>
  </si>
  <si>
    <t>2-s2.0-85137700752</t>
  </si>
  <si>
    <t>Adlee, N.F.K.</t>
  </si>
  <si>
    <t>Perception on Malaysia fundmyhome crowdfunding initiative for affordable housing</t>
  </si>
  <si>
    <t>Center for Statistical and Decision Sciences Studies, Universiti Teknologi MARA, Shah Alam, Selangor, Malaysia</t>
  </si>
  <si>
    <t>2-s2.0-85138556015</t>
  </si>
  <si>
    <t>The Effect of Shariah Committee Composition on Malaysian Islamic Banks’ Audit Report Lag</t>
  </si>
  <si>
    <t>Zin, A.S.</t>
  </si>
  <si>
    <t>Ramli, J.</t>
  </si>
  <si>
    <t>Othman, J.</t>
  </si>
  <si>
    <t>Malaysian Institute of Accountants, Malaysia</t>
  </si>
  <si>
    <t>2-s2.0-85136885645</t>
  </si>
  <si>
    <t>The moderation effect of entrepreneurial resilience on the relationship between financial literacy and sustainable performance</t>
  </si>
  <si>
    <t>Murad, M.</t>
  </si>
  <si>
    <t>2-s2.0-85137823273</t>
  </si>
  <si>
    <t>Kaur, S.</t>
  </si>
  <si>
    <t>Government College of Commerce and Business Administration, Chandigarh, India</t>
  </si>
  <si>
    <t>An Evaluation of Factors Affecting the Usage of Financial Services in Punjab</t>
  </si>
  <si>
    <t>2-s2.0-85130472379</t>
  </si>
  <si>
    <t>Residential renewable energy adoption. Does financial literacy matter?</t>
  </si>
  <si>
    <t>Asante, D.</t>
  </si>
  <si>
    <t>College of Medicine and Public Health, Adelaide, SA, Australia</t>
  </si>
  <si>
    <t>Fosu, P.</t>
  </si>
  <si>
    <t>School of Analytics, Southern Illinois University Carbondale, Carbondale, IL, United States</t>
  </si>
  <si>
    <t>Faculty of IT Business, Ghana Communication Technology University, Accra, Ghana</t>
  </si>
  <si>
    <t>2-s2.0-85136590463</t>
  </si>
  <si>
    <t>Mechanism of human capital influence on household commercial insurance holding behavior—An empirical analysis based on China household finance survey (CHFS) data</t>
  </si>
  <si>
    <t>Zhang, B.</t>
  </si>
  <si>
    <t>Institute of Human Resource Management, Beijing Union University, Beijing, China</t>
  </si>
  <si>
    <t>2-s2.0-85129296991</t>
  </si>
  <si>
    <t>Wee, L.L.M.</t>
  </si>
  <si>
    <t>The effects of ethnicity, gender and parental financial socialisation on financial knowledge among Gen Z: the case of Sarawak, Malaysia</t>
  </si>
  <si>
    <t>Goy, S.C.</t>
  </si>
  <si>
    <t>Faculty of Social Sciences and Humanities, Universiti Malaysia Sarawak, Kota Samarahan, Sarawak, Malaysia</t>
  </si>
  <si>
    <t>2-s2.0-85115744320</t>
  </si>
  <si>
    <t>Ratanasiripong, P.</t>
  </si>
  <si>
    <t>The impact of resiliency on mental health and quality of life among older adults in Thailand</t>
  </si>
  <si>
    <t>Ratanasiripong, N.</t>
  </si>
  <si>
    <t>School of Nursing, California State University, Dominguez Hills, Carson, CA, United States</t>
  </si>
  <si>
    <t>Khamwong, M.</t>
  </si>
  <si>
    <t>Boromarajonani College of Nursing, Bangkok, Bangkok, Thailand</t>
  </si>
  <si>
    <t>Jingmark, S.</t>
  </si>
  <si>
    <t>Udon Thani Rajabhat University, Udon Thani, Thailand</t>
  </si>
  <si>
    <t>Thaniwattananon, P.</t>
  </si>
  <si>
    <t>Pisaipan, P.</t>
  </si>
  <si>
    <t>Phrapokklao Hospital, Chanthaburi, Chanthaburi, Thailand</t>
  </si>
  <si>
    <t>Sanseeha, L.</t>
  </si>
  <si>
    <t>Mahasarakham University, Maha Sarakham, Maha Sarakham, Thailand</t>
  </si>
  <si>
    <t>Rungnoei, N.</t>
  </si>
  <si>
    <t>Prachomklao College of Nursing, Petchaburi, Thailand</t>
  </si>
  <si>
    <t>Songprakun, W.</t>
  </si>
  <si>
    <t>Payap University, Chiangmai, Thailand</t>
  </si>
  <si>
    <t>Tonkuriman, A.</t>
  </si>
  <si>
    <t>Mae Fah Luang University, Chiang Rai, Thailand</t>
  </si>
  <si>
    <t>Bunyapakorn, S.</t>
  </si>
  <si>
    <t>Nongkham Hospital, Nakhonrachasima, Thailand</t>
  </si>
  <si>
    <t>2-s2.0-85138957012</t>
  </si>
  <si>
    <t>Bozdoğanoğlu, B.</t>
  </si>
  <si>
    <t>Department of Public Finance, Bandırma Onyedi Eylül University, Bandirma, Balikesir, Turkey</t>
  </si>
  <si>
    <t>Evaluation of the effects of technology literacy and digital financial literacy on the investment and taxation process in crypto assets</t>
  </si>
  <si>
    <t>2-s2.0-85136533033</t>
  </si>
  <si>
    <t>Wu, G.</t>
  </si>
  <si>
    <t>Department of Finance, Shanghai Sanda University, Shanghai, Shanghai, China</t>
  </si>
  <si>
    <t>Research on factors affecting people’s intention to use digital currency: Empirical evidence from China</t>
  </si>
  <si>
    <t>2-s2.0-85136297001</t>
  </si>
  <si>
    <t>FINANCIAL LITERACY AND FINANCIAL RISK TOLERANCE OF LOTTERY GAMBLERS IN THAILAND</t>
  </si>
  <si>
    <t>2-s2.0-85138123443</t>
  </si>
  <si>
    <t>Pensions and informal sector in India</t>
  </si>
  <si>
    <t>2-s2.0-85145854173</t>
  </si>
  <si>
    <t>Puwanenthiren, P.</t>
  </si>
  <si>
    <t>Faculty of Management Studies and Commerce, University of Jaffna, Jaffna, Sri Lanka</t>
  </si>
  <si>
    <t>Does Corporate Governance Matter for Audit Quality? Evidence from Sri Lanka</t>
  </si>
  <si>
    <t>2-s2.0-85140584519</t>
  </si>
  <si>
    <t>Castañeda, F.</t>
  </si>
  <si>
    <t>Escuela de Negocios, Universidad Mayor, Providencia, RM, Chile</t>
  </si>
  <si>
    <t>SOCIODEMOGRAPHIC DETERMINANTS OF FINANCIAL LITERACY LEVELS</t>
  </si>
  <si>
    <t>2-s2.0-85140368416</t>
  </si>
  <si>
    <t>Financial literacy: an exploratory analysis in Portugal</t>
  </si>
  <si>
    <t>ISVOUGA - Higher Institute of Between Douro and Vouga, Portugal</t>
  </si>
  <si>
    <t>Soares, V.J.</t>
  </si>
  <si>
    <t>2-s2.0-85137056004</t>
  </si>
  <si>
    <t>Qureshi, K.M.</t>
  </si>
  <si>
    <t>Accomplishing Sustainability in Manufacturing System for Small and Medium-Sized Enterprises (SMEs) through Lean Implementation</t>
  </si>
  <si>
    <t>Mewada, B.G.</t>
  </si>
  <si>
    <t>Department of Industrial Engineering, King Khalid University, Abha, Asir, Saudi Arabia</t>
  </si>
  <si>
    <t>Alghamdi, S.Y.</t>
  </si>
  <si>
    <t>Faculty of Engineering, Zagazig, Sharqia, Egypt</t>
  </si>
  <si>
    <t>2-s2.0-85136690998</t>
  </si>
  <si>
    <t>Thathsarani, U.S.</t>
  </si>
  <si>
    <t>School of Economics, Wuhan University of Technology, Wuhan, Hubei, China</t>
  </si>
  <si>
    <t>Do Digital Finance and the Technology Acceptance Model Strengthen Financial Inclusion and SME Performance?</t>
  </si>
  <si>
    <t>Jianguo, W.</t>
  </si>
  <si>
    <t>Department of Economics and Statistics, Sabaragamuwa University of Sri Lanka, Belihuloya, Sabaragamuwa Province, Sri Lanka</t>
  </si>
  <si>
    <t>2-s2.0-85136620860</t>
  </si>
  <si>
    <t>Haran Rosen, M.H.</t>
  </si>
  <si>
    <t>School of Business, Hebrew University of Jerusalem, Jerusalem, Israel</t>
  </si>
  <si>
    <t>The Disparate Effect of Nudges on Minority Groups</t>
  </si>
  <si>
    <t>2-s2.0-85136291029</t>
  </si>
  <si>
    <t>Munisamy, A.</t>
  </si>
  <si>
    <t>Socioeconomic Sustainability for Low-Income Households: The Mediating Role of Financial Well-Being</t>
  </si>
  <si>
    <t>2-s2.0-85135565049</t>
  </si>
  <si>
    <t>Meka, E.</t>
  </si>
  <si>
    <t>Universiteti Europian i Tiranës, Tirana, Tirana, Albania</t>
  </si>
  <si>
    <t>Financial Literacy on EU Financial Infrastructure and Institutions: Points of view from students of an EU candidate country</t>
  </si>
  <si>
    <t>2-s2.0-85133458417</t>
  </si>
  <si>
    <t>Ur-Rahman, M.</t>
  </si>
  <si>
    <t>Graduate School of International Cooperation Studies, Kobe University, Kobe, Hyogo, Japan</t>
  </si>
  <si>
    <t>Effect of financial literacy on usage of unconventional banking and non-banking financial services across countries</t>
  </si>
  <si>
    <t>2-s2.0-85132928810</t>
  </si>
  <si>
    <t>Institute for World Economy, Academia Româna, Bucharest, Romania</t>
  </si>
  <si>
    <t>Financial well-being and financial literacy in Romania: A survey dataset</t>
  </si>
  <si>
    <t>Clichici, D.</t>
  </si>
  <si>
    <t>2-s2.0-85131917224</t>
  </si>
  <si>
    <t>The potential use of robo-advisors among the young generation: Evidence from Italy</t>
  </si>
  <si>
    <t>2-s2.0-85130976149</t>
  </si>
  <si>
    <t>Understanding peasant household's land transfer decision-making: A perspective of financial literacy</t>
  </si>
  <si>
    <t>Cai, D.</t>
  </si>
  <si>
    <t>2-s2.0-85129630549</t>
  </si>
  <si>
    <t>Hou, J.</t>
  </si>
  <si>
    <t>Shenzhen University, Shenzhen, Guangdong, China</t>
  </si>
  <si>
    <t>The nonlinear effect of financial literacy on wealth: evidence from Germany</t>
  </si>
  <si>
    <t>Schuler, S.</t>
  </si>
  <si>
    <t>UMS (Consulting) GmbH, Frankfurt am Main, Germany</t>
  </si>
  <si>
    <t>2-s2.0-85127444050</t>
  </si>
  <si>
    <t>Kazemikhasragh, A.</t>
  </si>
  <si>
    <t>Department of Management, Alma Mater Studiorum Università di Bologna, Bologna, BO, Italy</t>
  </si>
  <si>
    <t>Financial inclusion and education: An empirical study of financial inclusion in the face of the pandemic emergency due to Covid-19 in Latin America and the Caribbean</t>
  </si>
  <si>
    <t>Buoni Pineda, M.V.</t>
  </si>
  <si>
    <t>Faculty of Economics, Alma Mater Studiorum Università di Bologna, Bologna, BO, Italy</t>
  </si>
  <si>
    <t>2-s2.0-85126335134</t>
  </si>
  <si>
    <t>Pérez-Roa, L.</t>
  </si>
  <si>
    <t>Universidad de Chile, Santiago, RM, Chile</t>
  </si>
  <si>
    <t>Women and Finances: Exploring the Place of Women in the Chilean Financial Education Programs</t>
  </si>
  <si>
    <t>2-s2.0-85117916861</t>
  </si>
  <si>
    <t>Financial education affects financial knowledge and downstream behaviors</t>
  </si>
  <si>
    <t>Menkhoff, L.</t>
  </si>
  <si>
    <t>2-s2.0-85110983958</t>
  </si>
  <si>
    <t>Fintech and responsibility: Buy-now-pay-later arrangements</t>
  </si>
  <si>
    <t>2-s2.0-85105700432</t>
  </si>
  <si>
    <t>Rutgers University–New Brunswick, New Brunswick, NJ, United States</t>
  </si>
  <si>
    <t>Improving Quality of Life Among Latina Intimate Partner Violence Survivors Through Economic Empowerment</t>
  </si>
  <si>
    <t>2-s2.0-105000392990</t>
  </si>
  <si>
    <t>Ribes, E.A.</t>
  </si>
  <si>
    <t>Centre d'Économie Industrielle, Paris, Ile-de-France, France</t>
  </si>
  <si>
    <t>Financial planning and optimal retirement timing for physically intensive occupations</t>
  </si>
  <si>
    <t>2-s2.0-85137984738</t>
  </si>
  <si>
    <t>Meiryani, M.</t>
  </si>
  <si>
    <t>WILL FINANCIAL BEHAVIOR BE ABLE TO MODERATE THE RELATIONSHIP BETWEEN LOCUS OF CONTROL AND FINANCIAL KNOWLEDGE ON YOUNG GENERATION'S DECISION MAKING IN CRYPTO INVESTMENT?</t>
  </si>
  <si>
    <t>2-s2.0-85136414286</t>
  </si>
  <si>
    <t>The effects of financial literacy and social media on financial behaviour</t>
  </si>
  <si>
    <t>Centre of Professional Courses, Aligarh Muslim University, Aligarh, UP, India</t>
  </si>
  <si>
    <t>2-s2.0-85134992124</t>
  </si>
  <si>
    <t>Khera, N.</t>
  </si>
  <si>
    <t>Department of Internal Medicine, Mayo Clinic Scottsdale-Phoenix, Arizona, Scottsdale, AZ, United States</t>
  </si>
  <si>
    <t>Association of Health Insurance Literacy With Financial Hardship in Patients With Cancer</t>
  </si>
  <si>
    <t>Zhang, N.</t>
  </si>
  <si>
    <t>Hilal, T.</t>
  </si>
  <si>
    <t>Mayo Clinic in Rochester, Minnesota, Rochester, MN, United States</t>
  </si>
  <si>
    <t>Durani, U.</t>
  </si>
  <si>
    <t>52</t>
  </si>
  <si>
    <t>Carnegie Mellon University, Pittsburgh, PA, United States</t>
  </si>
  <si>
    <t>Lee, M.</t>
  </si>
  <si>
    <t>American Cancer Society, Kennesaw, GA, United States</t>
  </si>
  <si>
    <t>2-s2.0-85135472395</t>
  </si>
  <si>
    <t>Household financial literacy and relative poverty: An analysis of the psychology of poverty and market participation</t>
  </si>
  <si>
    <t>Cao, P.</t>
  </si>
  <si>
    <t>School of Electronic Information, Hunan First Normal University, Changsha, Hunan, China</t>
  </si>
  <si>
    <t>2-s2.0-85143746489</t>
  </si>
  <si>
    <t>Santoso, F.</t>
  </si>
  <si>
    <t>Financial Literacy and Risk Tolerance of Indonesian Crypto-Asset Owners</t>
  </si>
  <si>
    <t>2-s2.0-85129712620</t>
  </si>
  <si>
    <t>Sam, P.A.</t>
  </si>
  <si>
    <t>Personal finance behaviour: a reasoned action approach</t>
  </si>
  <si>
    <t>Department of Accounting and Finance, University of Cape Coast Ghana, Cape Coast, Ghana</t>
  </si>
  <si>
    <t>Kendie, S.</t>
  </si>
  <si>
    <t>Department of Development Studies, University of Cape Coast Ghana, Cape Coast, Ghana</t>
  </si>
  <si>
    <t>2-s2.0-85106174267</t>
  </si>
  <si>
    <t>Samek, A.</t>
  </si>
  <si>
    <t>Using vignettes to improve understanding of Social Security and annuities</t>
  </si>
  <si>
    <t>Gray, A.</t>
  </si>
  <si>
    <t>2-s2.0-85133199113</t>
  </si>
  <si>
    <t>Schinckus, C.</t>
  </si>
  <si>
    <t>318</t>
  </si>
  <si>
    <t>School of Business, University of the Fraser Valley, Abbotsford, BC, Canada</t>
  </si>
  <si>
    <t>Opening the black boxes: financial algorithms and multi-paradigmatic research in information technology</t>
  </si>
  <si>
    <t>Gasparin, M.</t>
  </si>
  <si>
    <t>Copenhagen Business School, Frederiksberg, Hovedstaden, Denmark</t>
  </si>
  <si>
    <t>Green, W.</t>
  </si>
  <si>
    <t>Birmingham Business School, Birmingham, United Kingdom</t>
  </si>
  <si>
    <t>2-s2.0-85112504036</t>
  </si>
  <si>
    <t>Financial literacy and its determinants: the case of rural farm households in Ghana</t>
  </si>
  <si>
    <t>University of Electronic Science and Technology of China, Chengdu, Sichuan, China</t>
  </si>
  <si>
    <t>Adhikari, S.</t>
  </si>
  <si>
    <t>Department of Management, University of Cape Coast Ghana, Cape Coast, Ghana</t>
  </si>
  <si>
    <t>2-s2.0-85134587831</t>
  </si>
  <si>
    <t>Mathieu, S.</t>
  </si>
  <si>
    <t>School of Applied Psychology, Griffith Health, Brisbane, QLD, Australia</t>
  </si>
  <si>
    <t>The Role of Unemployment, Financial Hardship, and Economic Recession on Suicidal Behaviors and Interventions to Mitigate Their Impact: A Review</t>
  </si>
  <si>
    <t>2-s2.0-85124728658</t>
  </si>
  <si>
    <t>Tan, O.K.</t>
  </si>
  <si>
    <t>International Business School, Universiti Teknologi Malaysia, Johor Bahru, Johor, Malaysia</t>
  </si>
  <si>
    <t>Lean R&amp;D practices and its impact on organizational performance: evidence from R&amp;D-based manufacturers in Malaysia</t>
  </si>
  <si>
    <t>Mohd Hamel, N.</t>
  </si>
  <si>
    <t>2-s2.0-85202520327</t>
  </si>
  <si>
    <t>Masrom, N.A.S.</t>
  </si>
  <si>
    <t>DETERMINANTS OF DEBT MANAGEMENT AMONG FRESH GRADUATES; Penentu Pengurusan Hutang di Kalangan Lepasan Ijazah</t>
  </si>
  <si>
    <t>Fauzi, I.W.M.</t>
  </si>
  <si>
    <t>Measurement and Appraisal, Universiti Utara Malaysia, Sintok, Kedah, Malaysia</t>
  </si>
  <si>
    <t>Nazri, N.F.M.</t>
  </si>
  <si>
    <t>2-s2.0-85142667012</t>
  </si>
  <si>
    <t>Irsetskaya, E.A.</t>
  </si>
  <si>
    <t>Department of Sociology, Faculty of Social Sciences and Mass Communications, Russian Federation</t>
  </si>
  <si>
    <t>MODERN ECONOMIC CULTURE IN SEARCH OF AN OPTIMAL BALANCE OF DEVELOPMENT: REVIEWING THE MATERIALS OF THE XII INTERNATIONAL SOCIOLOGICAL GRUSHIN CONFERENCE; СОВРЕМЕННАЯ ЭКОНОМИЧЕСКАЯ КУЛЬТУРА В ПОИСКАХ ОПТИМАЛЬНОГО БАЛАНСА РАЗВИТИЯ: ПО МАТЕРИАЛАМ XII МЕЖДУНАРОДНОЙ СОЦИОЛОГИЧЕСКОЙ ГРУШИНСКОЙ КОНФЕРЕНЦИИ</t>
  </si>
  <si>
    <t>Tyurikov, A.G.</t>
  </si>
  <si>
    <t>2-s2.0-85142245965</t>
  </si>
  <si>
    <t>Rababah, A.</t>
  </si>
  <si>
    <t>Is Social Capital a Key Factor to enhance Firm’s Performance via Manager’s Intangible Capabilities?</t>
  </si>
  <si>
    <t>Department of Human Resource Management, Prince Sattam Bin Abdulaziz University, Al Kharj, Riyad, Saudi Arabia</t>
  </si>
  <si>
    <t>2-s2.0-85142236381</t>
  </si>
  <si>
    <t>Elinder, M.</t>
  </si>
  <si>
    <t>Department of Economics, Uppsala Universitet, Uppsala, Uppsala, Sweden</t>
  </si>
  <si>
    <t>Who Lacks Pension Knowledge, Why and Does it Matter? Evidence From Swedish Retirement Savers</t>
  </si>
  <si>
    <t>Hagen, J.</t>
  </si>
  <si>
    <t>Research Institute of Industrial Economics, Stockholm, Stockholm, Sweden</t>
  </si>
  <si>
    <t>Nordin, M.</t>
  </si>
  <si>
    <t>Centre for Entrepreneurship and Spatial Economics (CEnSE), Jönköping International Business School, Jonkoping, Jonkoping, Sweden</t>
  </si>
  <si>
    <t>Säve-Söderbergh, J.</t>
  </si>
  <si>
    <t>2-s2.0-85138692464</t>
  </si>
  <si>
    <t>Gender Difference in Financial Literacy and Socialization: Comparing Italy to Spain</t>
  </si>
  <si>
    <t>Salmieri, L.</t>
  </si>
  <si>
    <t>Joaquín Maria, V.M.</t>
  </si>
  <si>
    <t>National Institute for Educational Assessment, Spain</t>
  </si>
  <si>
    <t>2-s2.0-85137424484</t>
  </si>
  <si>
    <t>Ajayi, T.A.</t>
  </si>
  <si>
    <t>Department of Accounting, University of Nigeria, Naukka, Enugu, Nigeria</t>
  </si>
  <si>
    <t>Investigation of Financial Literacy and Money Attitudes Among First-Year Undergraduate Accounting Students: A Rational Emotive Behavior Therapy-Based Coaching Intervention</t>
  </si>
  <si>
    <t>Ugwoke, O.V.</t>
  </si>
  <si>
    <t>Department of Educational Foundations, University of Nigeria, Naukka, Enugu, Nigeria</t>
  </si>
  <si>
    <t>2-s2.0-85136976984</t>
  </si>
  <si>
    <t>School of Management Science and Engineering, Nanjing University of Information Science &amp; Technology, Nanjing, Jiangsu, China</t>
  </si>
  <si>
    <t>“How” and “When” CEO Duality Matter? Case of a Developing Economy</t>
  </si>
  <si>
    <t>Naseem, M.A.</t>
  </si>
  <si>
    <t>Jiang, J.</t>
  </si>
  <si>
    <t>Rehman, R.U.</t>
  </si>
  <si>
    <t>2-s2.0-85136914661</t>
  </si>
  <si>
    <t>Riaz, S.</t>
  </si>
  <si>
    <t>BUITEMS - Balochistan University of Information Technology, Engineering and Management Sciences, Quetta, Balochistan, Pakistan</t>
  </si>
  <si>
    <t>Influence of Financial Social Agents and Attitude Toward Money on Financial Literacy: The Mediating Role of Financial Self-Efficacy and Moderating Role of Mindfulness</t>
  </si>
  <si>
    <t>2-s2.0-85136830701</t>
  </si>
  <si>
    <t>Department of Family &amp; Community Medicine, Ministry of Health and Family Welfare, New Delhi, India</t>
  </si>
  <si>
    <t>Financial literacy and its correlates among healthcare professionals of India: An ignored educational need</t>
  </si>
  <si>
    <t>Biswas, B.</t>
  </si>
  <si>
    <t>2-s2.0-85136366199</t>
  </si>
  <si>
    <t>The Interplay of Social Influence, Financial Literacy, and Saving Behaviour among Saudi Youth and the Moderating Effect of Self-Control</t>
  </si>
  <si>
    <t>2-s2.0-85135860185</t>
  </si>
  <si>
    <t>Chapireau, F.</t>
  </si>
  <si>
    <t>Psychiatre des Hôpitaux, Paris, France</t>
  </si>
  <si>
    <t>Départements in the history of French psychiatry, 1838–1985; Les patients aux pièges du financement départemental en psychiatrie: France 1838-1985</t>
  </si>
  <si>
    <t>2-s2.0-85135312518</t>
  </si>
  <si>
    <t>Wahab, M.S.S.</t>
  </si>
  <si>
    <t>Financial literacy and behavioural disposition in retirement saving – A study on employee’s preparedness for a fully defined contribution pension scheme in Malaysia</t>
  </si>
  <si>
    <t>2-s2.0-85133725894</t>
  </si>
  <si>
    <t>Ranta, M.</t>
  </si>
  <si>
    <t>Entrepreneurship as a Neglected Pitfall in Future Finnish Teachers’ Readiness to Teach 21st Century Competencies and Financial Literacy: Expectancies, Values, and Capability</t>
  </si>
  <si>
    <t>Kruskopf, M.</t>
  </si>
  <si>
    <t>Department of Business Administration, Laurea-ammattikorkeakoulu, Vantaa, Uusimaa, Finland</t>
  </si>
  <si>
    <t>2-s2.0-85133637041</t>
  </si>
  <si>
    <t>The Impact of Financial Culture on the Operation of Hungarian SMEs before and during COVID-19</t>
  </si>
  <si>
    <t>Department of Public finance and finance law, Ludovika University of Public Service, Budapest, Hungary</t>
  </si>
  <si>
    <t>2-s2.0-85133556784</t>
  </si>
  <si>
    <t>Méndez Prado, S.M.M.</t>
  </si>
  <si>
    <t>Design and Evaluation among Young Adults of a Financial Literacy Scale Focused on Key Financial Decisions</t>
  </si>
  <si>
    <t>Chiluiza, K.</t>
  </si>
  <si>
    <t>Escuela Superior Politecnica del Litoral Ecuador, Guayaquil, Guayas, Ecuador</t>
  </si>
  <si>
    <t>Everaert, P.</t>
  </si>
  <si>
    <t>Valcke, M.</t>
  </si>
  <si>
    <t>2-s2.0-85133460839</t>
  </si>
  <si>
    <t>Causal Effects of Financial Education Intervention Aimed at University Students on Financial Knowledge and Financial Self-Efficacy</t>
  </si>
  <si>
    <t>2-s2.0-85133415038</t>
  </si>
  <si>
    <t>He, C.</t>
  </si>
  <si>
    <t>School of Economics, Xihua University, Chengdu, Sichuan, China</t>
  </si>
  <si>
    <t>Does Digital Inclusive Finance Mitigate the Negative Effect of Climate Variation on Rural Residents’ Income Growth in China?</t>
  </si>
  <si>
    <t>Li, A.</t>
  </si>
  <si>
    <t>School of Business Administration, Yonsei University, Seoul, South Korea</t>
  </si>
  <si>
    <t>2-s2.0-85133286125</t>
  </si>
  <si>
    <t>Becker, M.</t>
  </si>
  <si>
    <t>Tierärztliche Hochschule Hannover, Hannover, Niedersachsen, Germany</t>
  </si>
  <si>
    <t>Is Pet Health Insurance Able to Improve Veterinary Care? Why Pet Health Insurance for Dogs and Cats Has Limits: An Ethical Consideration on Pet Health Insurance</t>
  </si>
  <si>
    <t>Volk, H.</t>
  </si>
  <si>
    <t>2-s2.0-85132504471</t>
  </si>
  <si>
    <t>Lin, C.-A.</t>
  </si>
  <si>
    <t>Department of Psychology, The University of Edinburgh, Edinburgh, Scotland, United Kingdom</t>
  </si>
  <si>
    <t>Smart people know how the economy works: Cognitive ability, economic knowledge and financial literacy</t>
  </si>
  <si>
    <t>2-s2.0-85131409979</t>
  </si>
  <si>
    <t>School of Economics, Shandong Normal University, Jinan, Shandong, China</t>
  </si>
  <si>
    <t>An innovative MS-VAR model with integrated financial knowledge for measuring the impact of stock market bubbles on financial security</t>
  </si>
  <si>
    <t>2-s2.0-85130277687</t>
  </si>
  <si>
    <t>Guerrero Rosero, E.</t>
  </si>
  <si>
    <t>Department of Computer Science, Vaasan Yliopisto, Vaasa, Ostrobothnia, Finland</t>
  </si>
  <si>
    <t>Gamification Strategies: A Characterization Using Formal Argumentation Theory</t>
  </si>
  <si>
    <t>2-s2.0-85129694765</t>
  </si>
  <si>
    <t>Habtu, M.</t>
  </si>
  <si>
    <t>School of Public Health, University of Rwanda, Butare, Rwanda</t>
  </si>
  <si>
    <t>Effect of integrated nutrition-sensitive and nutrition-specific intervention package on maternal malnutrition among pregnant women in Rwanda</t>
  </si>
  <si>
    <t>Agena, A.G.</t>
  </si>
  <si>
    <t>Catholic Relief Services, Kigali, Kigali, Rwanda</t>
  </si>
  <si>
    <t>Umugwaneza, M.</t>
  </si>
  <si>
    <t>Department of Public Health, School of Health Sciences, University of Mount Kenya, Kigali, Kigali, Rwanda</t>
  </si>
  <si>
    <t>2-s2.0-85127637391</t>
  </si>
  <si>
    <t>Caravella, S.</t>
  </si>
  <si>
    <t>On the growth impact of different eco-innovation business strategies</t>
  </si>
  <si>
    <t>BRICK, Turin, Italy</t>
  </si>
  <si>
    <t>2-s2.0-85126904747</t>
  </si>
  <si>
    <t>Hu, X.</t>
  </si>
  <si>
    <t>The impact of digital finance on household insurance purchases: evidence from micro data in China</t>
  </si>
  <si>
    <t>International Business School, Beijing Foreign Studies University, Beijing, Beijing, China</t>
  </si>
  <si>
    <t>2-s2.0-85126387414</t>
  </si>
  <si>
    <t>Nowotny, D.J.</t>
  </si>
  <si>
    <t>Department of Surgery, School of Medicine &amp; Health Sciences, Grand Forks, ND, United States</t>
  </si>
  <si>
    <t>Financial status and literacy among residents and medical students</t>
  </si>
  <si>
    <t>2-s2.0-85122309219</t>
  </si>
  <si>
    <t>Reaching Financial Inclusion: Necessary and Sufficient Conditions</t>
  </si>
  <si>
    <t>2-s2.0-85120402839</t>
  </si>
  <si>
    <t>Young adults' financial advice-seeking behavior: The roles of parental financial socialization</t>
  </si>
  <si>
    <t>Department of Family Consumer Science, Minnesota State University Mankato, Mankato, MN, United States</t>
  </si>
  <si>
    <t>2-s2.0-85117355410</t>
  </si>
  <si>
    <t>Gender differences in financial knowledge overconfidence among older adults</t>
  </si>
  <si>
    <t>Department of Business Administration, Seoul School of Integrated Sciences &amp; Technologies, Seoul, South Korea</t>
  </si>
  <si>
    <t>2-s2.0-85126796136</t>
  </si>
  <si>
    <t>van Breda, A.D.</t>
  </si>
  <si>
    <t>Department of Social Work, University of Johannesburg, Johannesburg, Gauteng, South Africa</t>
  </si>
  <si>
    <t>Caregivers’ perspectives on preparing girls to leave care in Ethiopia</t>
  </si>
  <si>
    <t>Takele, A.M.</t>
  </si>
  <si>
    <t>Department of Sociology, Debre Markos University, Debra Marcos, Ethiopia</t>
  </si>
  <si>
    <t>Gebremariam Kotecho, M.G.</t>
  </si>
  <si>
    <t>School of Social Work, Addis Ababa University, Addis Ababa, Ethiopia</t>
  </si>
  <si>
    <t>2-s2.0-85133652390</t>
  </si>
  <si>
    <t>School of Public Health, Hangzhou Normal University, Hangzhou, Zhejiang, China</t>
  </si>
  <si>
    <t>Life Satisfaction of Rural-To-Urban Migrants: Exploring the Influence of Socio-Demographic and Urbanisation Features in China</t>
  </si>
  <si>
    <t>Zhou, W.</t>
  </si>
  <si>
    <t>Center for Population and Development Policy Studies, Fudan University, Shanghai, China</t>
  </si>
  <si>
    <t>2-s2.0-85133716624</t>
  </si>
  <si>
    <t>Does Financial Literacy Affect Household Financial Behavior? The Role of Limited Attention</t>
  </si>
  <si>
    <t>College of Finance, Jiangxi Normal University, Nanchang, Jiangxi, China</t>
  </si>
  <si>
    <t>Cui, J.</t>
  </si>
  <si>
    <t>College of Political Science and Law, Jiangxi Normal University, Nanchang, Jiangxi, China</t>
  </si>
  <si>
    <t>2-s2.0-85133583153</t>
  </si>
  <si>
    <t>Cunningham, J.L.</t>
  </si>
  <si>
    <t>Human Centered Design and Engineering, University of Washington, Seattle, WA, United States</t>
  </si>
  <si>
    <t>The Cost of Culture: An Analysis of Cash App and the Financial Inclusion of Black American Communities</t>
  </si>
  <si>
    <t>2-s2.0-85133486617</t>
  </si>
  <si>
    <t>The Impact of Financial Literacy on Entrepreneurial Intention: The Mediating Role of Saving Behavior</t>
  </si>
  <si>
    <t>Al Marri, S.H.</t>
  </si>
  <si>
    <t>2-s2.0-85122188764</t>
  </si>
  <si>
    <t>Edu, A.S.</t>
  </si>
  <si>
    <t>Department of Operations and Management Information Systems, University of Ghana Business School, Accra, Ghana</t>
  </si>
  <si>
    <t>Positioning big data analytics capabilities towards financial service agility</t>
  </si>
  <si>
    <t>2-s2.0-85132554579</t>
  </si>
  <si>
    <t>Isyandi, B.</t>
  </si>
  <si>
    <t>AN ANALYSIS OF REGIONAL ECONOMIC PERFORMANCE OF RIAU ON THE CAPITAL EXPENDITURE BUDGET: A STUDY OF INDONESIAN TERRITORIAL ECONOMICS</t>
  </si>
  <si>
    <t>Trihatmoko, R.A.</t>
  </si>
  <si>
    <t>and Postgraduate Study, Faculty of Agriculture, Surakarta, Indonesia</t>
  </si>
  <si>
    <t>2-s2.0-85161072099</t>
  </si>
  <si>
    <t>de Sousa Mateus Leandro, G.</t>
  </si>
  <si>
    <t>Universidade Agostinho Neto, Talatona, Luanda, Angola</t>
  </si>
  <si>
    <t>Angola</t>
  </si>
  <si>
    <t>Impact of covid-19 on businesses and consumers/2022: Strategic measures adopted by 2020 companies</t>
  </si>
  <si>
    <t>de Jesus Leandro, E.F.</t>
  </si>
  <si>
    <t>2-s2.0-85191823698</t>
  </si>
  <si>
    <t>Banks retail clients' profiles and the gender gap in subjective financial literacy of spouses</t>
  </si>
  <si>
    <t>2-s2.0-85141165026</t>
  </si>
  <si>
    <t>Al-Abdulrazag, B.</t>
  </si>
  <si>
    <t>Department of Economics, Mutah University, Karak, Karak, Jordan</t>
  </si>
  <si>
    <t>The Asymmetric Effect of Remittances on Financial Development in Jordan: A Nonlinear ARDL Analysis</t>
  </si>
  <si>
    <t>2-s2.0-85141159692</t>
  </si>
  <si>
    <t>Gusfei, A.D.</t>
  </si>
  <si>
    <t>Telkom University, Bandung, West Java, Indonesia</t>
  </si>
  <si>
    <t>The Effect of E-Service Quality and E-Trust on Mobile Payment Application E-Customer Loyalty Through E-Customer Satisfaction as Intervening Variable</t>
  </si>
  <si>
    <t>2-s2.0-85139509218</t>
  </si>
  <si>
    <t>Utami, S.H.</t>
  </si>
  <si>
    <t>Fintech Lending in Indonesia: A Sentiment Analysis, Topic Modelling, and Social Network Analysis using Twitter Data</t>
  </si>
  <si>
    <t>2-s2.0-85136782797</t>
  </si>
  <si>
    <t>Srilakshmi</t>
  </si>
  <si>
    <t>Adarsh Institute of Management and Information Technology, Bengaluru, India</t>
  </si>
  <si>
    <t>Financial Literacy a Key to Financial Inclusion: A Study conducted for Tier I and Tier II Cities</t>
  </si>
  <si>
    <t>Karpagam</t>
  </si>
  <si>
    <t>ISBR Research Centre, ISBR Business School, Bengaluru, KA, India</t>
  </si>
  <si>
    <t>2-s2.0-85135438965</t>
  </si>
  <si>
    <t>Bharwani, S.</t>
  </si>
  <si>
    <t>AcuityAds, Belmont, MA, United States</t>
  </si>
  <si>
    <t>Capitalising on brand purpose: Creating brand equity and business value from the ground up</t>
  </si>
  <si>
    <t>Nerubay, A.</t>
  </si>
  <si>
    <t>1605 W. Olympic Blvd., Los Angeles, CA, United States</t>
  </si>
  <si>
    <t>2-s2.0-85134602908</t>
  </si>
  <si>
    <t>University of Saskatchewan, Saskatoon, SK, Canada</t>
  </si>
  <si>
    <t>Do You Need the Machine? Tipping in Canada Is Unconscious (Part II)</t>
  </si>
  <si>
    <t>2-s2.0-85134493871</t>
  </si>
  <si>
    <t>Khalisharani, H.</t>
  </si>
  <si>
    <t>Department of Family and Consumer Sciences, IPB University, Bogor, West Java, Indonesia</t>
  </si>
  <si>
    <t>The Influence of Financial Literacy and Attitude towards Financial Behaviour Amongst Undergraduate Students: A Cross-Country Evidence</t>
  </si>
  <si>
    <t>Johan, I.R.</t>
  </si>
  <si>
    <t>2-s2.0-85134378679</t>
  </si>
  <si>
    <t>Kim, M.</t>
  </si>
  <si>
    <t>Chungnam National University, Daejeon, South Korea</t>
  </si>
  <si>
    <t>Financial capabilities and financial behavior of overseas Filipino workers in South Korea</t>
  </si>
  <si>
    <t>Koo, H.-G.</t>
  </si>
  <si>
    <t>Migration Research &amp; Training Centre, Seoul, Seoul, South Korea</t>
  </si>
  <si>
    <t>2-s2.0-85133974053</t>
  </si>
  <si>
    <t>Are Two Heads Really Better than one in Intra-Household Financial Management? Evidence on the Financial Behaviour of Couples in Poland</t>
  </si>
  <si>
    <t>2-s2.0-85133724702</t>
  </si>
  <si>
    <t>Student Debt and Healthcare Service Usage</t>
  </si>
  <si>
    <t>Consumer Studies, Minnesota State University, Saint Paul, MN, United States</t>
  </si>
  <si>
    <t>2-s2.0-85133693121</t>
  </si>
  <si>
    <t>Marley-Payne, J.</t>
  </si>
  <si>
    <t>Financial Life Cycle Education, New York, NY, United States</t>
  </si>
  <si>
    <t>Financial Education, Mathematical Confidence, and Financial Behavior</t>
  </si>
  <si>
    <t>2-s2.0-85133689379</t>
  </si>
  <si>
    <t>Consumer Financial Access Trends After the Great Recession: A Latent Transition Analysis</t>
  </si>
  <si>
    <t>Fu, Q.</t>
  </si>
  <si>
    <t>School of Arts and Sciences, Tufts University, Medford, MA, United States</t>
  </si>
  <si>
    <t>2-s2.0-85133677096</t>
  </si>
  <si>
    <t>Financial Knowledge and Financial Fragility: A Consideration of the Neighborhood Effect</t>
  </si>
  <si>
    <t>DeVaney, S.A.</t>
  </si>
  <si>
    <t>2-s2.0-85133675927</t>
  </si>
  <si>
    <t>Has Financial Knowledge Increased in the United States?</t>
  </si>
  <si>
    <t>2-s2.0-85133675371</t>
  </si>
  <si>
    <t>Lim, Y.</t>
  </si>
  <si>
    <t>Department of Social Work, University of Mississippi, University, MS, United States</t>
  </si>
  <si>
    <t>The Phenomenon of Repeat Payday Loan Borrowing in the United States: Assessing Risk and Protective Factors among the Financially Vulnerable</t>
  </si>
  <si>
    <t>Kim, Y.K.</t>
  </si>
  <si>
    <t>School of Social Work, Louisiana State University, Baton Rouge, LA, United States</t>
  </si>
  <si>
    <t>Maleku, A.</t>
  </si>
  <si>
    <t>2-s2.0-85133669007</t>
  </si>
  <si>
    <t>Make the Invisible Underbanked Visible: Who Are the Underbanked?</t>
  </si>
  <si>
    <t>Friedline, T.</t>
  </si>
  <si>
    <t>2-s2.0-85133658575</t>
  </si>
  <si>
    <t>Department of Accounting and Finance, Merrimack College, North Andover, MA, United States</t>
  </si>
  <si>
    <t>Exploring Individual and Group Financial Coaching for Building Financial Capability</t>
  </si>
  <si>
    <t>Seitchik, A.E.</t>
  </si>
  <si>
    <t>Department of Psychology, Merrimack College, North Andover, MA, United States</t>
  </si>
  <si>
    <t>Parent, J.D.</t>
  </si>
  <si>
    <t>Management Department, Merrimack College, North Andover, MA, United States</t>
  </si>
  <si>
    <t>2-s2.0-85133650261</t>
  </si>
  <si>
    <t>Hii, I.S.H.</t>
  </si>
  <si>
    <t>Division of Business and Management, United International College, Zhuhai, Guangdong, China</t>
  </si>
  <si>
    <t>Financial Literacy, Financial Advice, and Stock Market Participation: Evidence From Malaysia</t>
  </si>
  <si>
    <t>Ho, P.L.</t>
  </si>
  <si>
    <t>Riam Institute of Technology, Miri, Malaysia</t>
  </si>
  <si>
    <t>Yap, C.S.</t>
  </si>
  <si>
    <t>2-s2.0-85133421224</t>
  </si>
  <si>
    <t>Tay, L.-Y.</t>
  </si>
  <si>
    <t>Digital financial inclusion: A gateway to sustainable development</t>
  </si>
  <si>
    <t>2-s2.0-85132703430</t>
  </si>
  <si>
    <t>Bae, K.</t>
  </si>
  <si>
    <t>Department of Finance, Sungkyunkwan University, Seoul, South Korea</t>
  </si>
  <si>
    <t>Early Financial Education, Financial Literacy, and Gender Equity in Finance*</t>
  </si>
  <si>
    <t>Jang, G.-Y.</t>
  </si>
  <si>
    <t>Department of Finance, Hanyang University, Seoul, South Korea</t>
  </si>
  <si>
    <t>2-s2.0-85132571814</t>
  </si>
  <si>
    <t>Mpofu, O.</t>
  </si>
  <si>
    <t>Informal Finance: A Boon or Bane for African SMEs?</t>
  </si>
  <si>
    <t>2-s2.0-85132529461</t>
  </si>
  <si>
    <t>Gikonyo, N.W.</t>
  </si>
  <si>
    <t>Department of Agricultural Economics, University of Nairobi, Nairobi, Nairobi, Kenya</t>
  </si>
  <si>
    <t>Analysis of household savings and adoption of climate smart agricultural technologies. Evidence from smallholder farmers in Nyando Basin, Kenya</t>
  </si>
  <si>
    <t>Busienei, J.R.</t>
  </si>
  <si>
    <t>College of Humanities and Social Sciences, Nairobi, Nairobi, Kenya</t>
  </si>
  <si>
    <t>Gathiaka, J.K.</t>
  </si>
  <si>
    <t>Department of Land Resource Management and Agricultural Technology, University of Nairobi, Nairobi, Nairobi, Kenya</t>
  </si>
  <si>
    <t>2-s2.0-85131434272</t>
  </si>
  <si>
    <t>van Nguyen, H.</t>
  </si>
  <si>
    <t>Faculty of Business Administration, Banking Academy of Vietnam, Hanoi, Viet Nam</t>
  </si>
  <si>
    <t>Understanding financial literacy and associated factors among adult population in a low-middle income country</t>
  </si>
  <si>
    <t>Ha, G.H.</t>
  </si>
  <si>
    <t>Nguyen, D.N.</t>
  </si>
  <si>
    <t>Doan, A.H.</t>
  </si>
  <si>
    <t>School of Economics and Management, Hanoi, Viet Nam</t>
  </si>
  <si>
    <t>2-s2.0-85131422575</t>
  </si>
  <si>
    <t>Financial Literacy, Economic Development and Financial Development: A Cross-Country Analysis</t>
  </si>
  <si>
    <t>2-s2.0-85130727225</t>
  </si>
  <si>
    <t>A Study of Financial Literacy of Investors—A Bibliometric Analysis</t>
  </si>
  <si>
    <t>2-s2.0-85130618745</t>
  </si>
  <si>
    <t>Tinta, A.A.</t>
  </si>
  <si>
    <t>Department of Statistics and Economics, Université Joseph Ki-Zerbo, Ouagadougou, Burkina Faso</t>
  </si>
  <si>
    <t>The micro determinants of financial inclusion and financial resilience in Africa</t>
  </si>
  <si>
    <t>Ouédraogo, I.M.</t>
  </si>
  <si>
    <t>Department of Economics, Université Aube Nouvelle, Ouagadougou, Burkina Faso</t>
  </si>
  <si>
    <t>al-Hassan, R.M.</t>
  </si>
  <si>
    <t>Department of Agricultural Economics &amp; Agribusiness, University of Ghana, Accra, Ghana</t>
  </si>
  <si>
    <t>2-s2.0-85130355594</t>
  </si>
  <si>
    <t>Antwi, J.</t>
  </si>
  <si>
    <t>Generational Differences, Risk Tolerance, and Ownership of Financial Securities: Evidence from the United States</t>
  </si>
  <si>
    <t>Naanwaab, C.B.</t>
  </si>
  <si>
    <t>Department of Economics, North Carolina Agricultural and Technical State University, Greensboro, NC, United States</t>
  </si>
  <si>
    <t>2-s2.0-85130317366</t>
  </si>
  <si>
    <t>The impact of financial literacy on the quality of self-reported financial information</t>
  </si>
  <si>
    <t>2-s2.0-85130289717</t>
  </si>
  <si>
    <t>Addressing Financial Inclusion Challenges in Rural Areas from the Financial Services Marketing Employee Emotional Labor Dimension: Evidence from Nigeria</t>
  </si>
  <si>
    <t>2-s2.0-85130264976</t>
  </si>
  <si>
    <t>Economics and Vocational Education, Technische Universität München, Munich, Bayern, Germany</t>
  </si>
  <si>
    <t>Comparison of financial education and knowledge in the United States and Germany: Curriculum and assessment</t>
  </si>
  <si>
    <t>2-s2.0-85129986418</t>
  </si>
  <si>
    <t>Schoofs, A.</t>
  </si>
  <si>
    <t>Rheinisch-Westfaelisches Institut fuer Wirtschaftsforschung Essen, Essen, Nordrhein-Westfalen, Germany</t>
  </si>
  <si>
    <t>Promoting financial inclusion for savings groups: A financial education programme in rural Rwanda</t>
  </si>
  <si>
    <t>2-s2.0-85129867679</t>
  </si>
  <si>
    <t>Active learning improves financial education: Experimental evidence from Uganda</t>
  </si>
  <si>
    <t>2-s2.0-85129548331</t>
  </si>
  <si>
    <t>Financial knowledge of university students in Korea and Germany</t>
  </si>
  <si>
    <t>Hahn, J.</t>
  </si>
  <si>
    <t>Department of Social Studies Education, Gyeongin National University of Education, Incheon, South Korea</t>
  </si>
  <si>
    <t>Jang, K.</t>
  </si>
  <si>
    <t>Department of Social Studies Education, Inha University, Incheon, South Korea</t>
  </si>
  <si>
    <t>2-s2.0-85128445142</t>
  </si>
  <si>
    <t>Can educational interventions reduce susceptibility to financial fraud?</t>
  </si>
  <si>
    <t>Kieffer, C.</t>
  </si>
  <si>
    <t>2-s2.0-85128429748</t>
  </si>
  <si>
    <t>Journal of Behavioral and Experimental Finance: A bibliometric overview</t>
  </si>
  <si>
    <t>Rao, S.</t>
  </si>
  <si>
    <t>Goyal, N.</t>
  </si>
  <si>
    <t>2-s2.0-85128281787</t>
  </si>
  <si>
    <t>Kienzler, M.</t>
  </si>
  <si>
    <t>Individual differences in susceptibility to financial bullshit</t>
  </si>
  <si>
    <t>Decision Research, Eugene, OR, United States</t>
  </si>
  <si>
    <t>2-s2.0-85127527517</t>
  </si>
  <si>
    <t>Isler, O.</t>
  </si>
  <si>
    <t>School of Economics and Finance, Queensland University of Technology, Brisbane, QLD, Australia</t>
  </si>
  <si>
    <t>Easy to shove, difficult to show: Effect of educative and default nudges on financial self-management</t>
  </si>
  <si>
    <t>Rojas, A.</t>
  </si>
  <si>
    <t>QUT Business School, Brisbane, QLD, Australia</t>
  </si>
  <si>
    <t>Dulleck, U.</t>
  </si>
  <si>
    <t>Sunsuper, Brisbane, Australia</t>
  </si>
  <si>
    <t>2-s2.0-85126761770</t>
  </si>
  <si>
    <t>García, J.</t>
  </si>
  <si>
    <t>BEruns, Spain</t>
  </si>
  <si>
    <t>Financial overconfidence, promotion of financial advice, and aging</t>
  </si>
  <si>
    <t>Gómez, Y.</t>
  </si>
  <si>
    <t>DevStat, Valencia, Spain</t>
  </si>
  <si>
    <t>Vila, J.</t>
  </si>
  <si>
    <t>2-s2.0-85125776855</t>
  </si>
  <si>
    <t>Seldal, M.M.N.</t>
  </si>
  <si>
    <t>Financial Vulnerability, Financial Literacy, and the Use of Digital Payment Technologies</t>
  </si>
  <si>
    <t>2-s2.0-85125621300</t>
  </si>
  <si>
    <t>Cognitive ability, financial literacy, and narrow bracketing in time-preference elicitation</t>
  </si>
  <si>
    <t>2-s2.0-85124880462</t>
  </si>
  <si>
    <t>Scuola di Management, Milan, MI, Italy</t>
  </si>
  <si>
    <t>A comparative analysis of financial literacy levels and initiatives among students in five European countries</t>
  </si>
  <si>
    <t>Holz, O.</t>
  </si>
  <si>
    <t>KU Leuven, Leuven, Vlaams-Brabant, Belgium</t>
  </si>
  <si>
    <t>2-s2.0-85124512981</t>
  </si>
  <si>
    <t>Financial self-efficacy, financial literacy, and gender: A review</t>
  </si>
  <si>
    <t>2-s2.0-85124502651</t>
  </si>
  <si>
    <t>Gender and Youth Program, Population Council Nairobi, Nairobi, Nairobi, Kenya</t>
  </si>
  <si>
    <t>Impacts of Multisectoral Cash Plus Programs on Marriage and Fertility After 4 Years in Pastoralist Kenya: A Randomized Trial</t>
  </si>
  <si>
    <t>Maddox, N.</t>
  </si>
  <si>
    <t>Heilbrunn Department of Population and Family Health, Mailman School of Public Health, New York, NY, United States</t>
  </si>
  <si>
    <t>Diaw, M.</t>
  </si>
  <si>
    <t>Abuya, B.</t>
  </si>
  <si>
    <t>2-s2.0-85124289369</t>
  </si>
  <si>
    <t>Space, Context, and Human Capital: A Micro–Macro Perspective on the Social Environment and Financial Literacy in Later Life</t>
  </si>
  <si>
    <t>2-s2.0-85123987579</t>
  </si>
  <si>
    <t>Sekita, S.</t>
  </si>
  <si>
    <t>Faculty of Economics, Kyoto Sangyo University, Kyoto, Japan</t>
  </si>
  <si>
    <t>Wealth, Financial Literacy and Behavioral Biases in Japan: the Effects of Various Types of Financial Literacy</t>
  </si>
  <si>
    <t>Ogaki, M.</t>
  </si>
  <si>
    <t>2-s2.0-85123608767</t>
  </si>
  <si>
    <t>Martins, A.</t>
  </si>
  <si>
    <t>Are the energy literacy, financial knowledge, and education level faces of the same coin?</t>
  </si>
  <si>
    <t>2-s2.0-85123508542</t>
  </si>
  <si>
    <t>Valenzuela Montoya, M.M.</t>
  </si>
  <si>
    <t>Debt and financial education in university students; Endeudamiento y educación financiera en estudiantes universitarios</t>
  </si>
  <si>
    <t>2-s2.0-85120801785</t>
  </si>
  <si>
    <t>Selim, T.</t>
  </si>
  <si>
    <t>Department of Civil Engineering, Faculty of Engineering- Port Said University, Port Said, Port Said, Egypt</t>
  </si>
  <si>
    <t>Impact of COVID-19 lockdown on small-scale farming in Northeastern Nile Delta of Egypt and learned lessons for water conservation potentials</t>
  </si>
  <si>
    <t>2-s2.0-85119611866</t>
  </si>
  <si>
    <t>Consumers' knowledge of cashless payments: Development, validation, and usability of a measurement scale</t>
  </si>
  <si>
    <t>Institute of Economics and Finance, Uniwersytet Szczecinski, Szczecin, Poland</t>
  </si>
  <si>
    <t>Department of Sociology, Uniwersytet Marii Curie-Sklodowskiej w Lublinie, Lublin, LU, Poland</t>
  </si>
  <si>
    <t>Experimental Psychology Lab, WSEI University, Lublin, LU, Poland</t>
  </si>
  <si>
    <t>2-s2.0-85119334437</t>
  </si>
  <si>
    <t>Kass-Hanna, J.</t>
  </si>
  <si>
    <t>Social Science Campus, Université Saint-Joseph de Beyrouth, Beirut, Beirut Governorate, Lebanon</t>
  </si>
  <si>
    <t>Building financial resilience through financial and digital literacy in South Asia and Sub-Saharan Africa</t>
  </si>
  <si>
    <t>Lyons, A.C.</t>
  </si>
  <si>
    <t>Department of Agricultural and Consumer Economics, University of Illinois Urbana-Champaign, Urbana, IL, United States</t>
  </si>
  <si>
    <t>International Business School Suzhou, Xi'an Jiaotong-Liverpool University, Suzhou, Jiangsu, China</t>
  </si>
  <si>
    <t>2-s2.0-85117065935</t>
  </si>
  <si>
    <t>Financial capability and wellbeing of vulnerable consumers</t>
  </si>
  <si>
    <t>2-s2.0-85116980601</t>
  </si>
  <si>
    <t>Measurement error in research on financial literacy: How much error is there and how does it influence effect size estimates?</t>
  </si>
  <si>
    <t>2-s2.0-85115191917</t>
  </si>
  <si>
    <t>Jariwala, J.H.</t>
  </si>
  <si>
    <t>IES Management College and Research Centre, Bandra, Mumbai, India</t>
  </si>
  <si>
    <t>The Association of Financial Socialization with Financial Self-Efficacy and Autonomy: A Study of Young Students in India</t>
  </si>
  <si>
    <t>2-s2.0-85115086614</t>
  </si>
  <si>
    <t>Department of Personal Financial Planning, University of Missouri, Columbia, MO, United States</t>
  </si>
  <si>
    <t>A Structural Determinants Framework for Financial Well-Being</t>
  </si>
  <si>
    <t>2-s2.0-85113383113</t>
  </si>
  <si>
    <t>Fan, J.X.</t>
  </si>
  <si>
    <t>Department of Family and Consumer Studies, The University of Utah, Salt Lake City, UT, United States</t>
  </si>
  <si>
    <t>Prevalence and Risk Factors of Consumer Financial Fraud in China</t>
  </si>
  <si>
    <t>2-s2.0-85113360033</t>
  </si>
  <si>
    <t>Santos, D.B.</t>
  </si>
  <si>
    <t>Universidade Federal de São Paulo, Sao Paulo, SP, Brazil</t>
  </si>
  <si>
    <t>Parents Influence Responsible Credit Use in Young Adults: Empirical Evidence from the United States, France, and Brazil</t>
  </si>
  <si>
    <t>Mendes-Da-Silva, W.</t>
  </si>
  <si>
    <t>Norvilitis, J.M.</t>
  </si>
  <si>
    <t>Protin, P.</t>
  </si>
  <si>
    <t>2-s2.0-85109351587</t>
  </si>
  <si>
    <t>Skint: Retirement? Financial Hardship and Retirement Planning Behaviors</t>
  </si>
  <si>
    <t>Stebbins, R.</t>
  </si>
  <si>
    <t>2-s2.0-85109034700</t>
  </si>
  <si>
    <t>Stock return ignorance</t>
  </si>
  <si>
    <t>Veld, C.</t>
  </si>
  <si>
    <t>2-s2.0-85108217189</t>
  </si>
  <si>
    <t>Wang, A.</t>
  </si>
  <si>
    <t>UCI Medical Center, Orange, CA, United States</t>
  </si>
  <si>
    <t>Nationwide Needs Assessment Survey of Financial Literacy Among Psychiatry Residents</t>
  </si>
  <si>
    <t>2-s2.0-85104594542</t>
  </si>
  <si>
    <t>Watanapongvanich, S.</t>
  </si>
  <si>
    <t>Financial Literacy and Gambling Behavior in the United States</t>
  </si>
  <si>
    <t>2-s2.0-85100550591</t>
  </si>
  <si>
    <t>Khandelwal, R.</t>
  </si>
  <si>
    <t>IMSCDR, Ahmednagar, India</t>
  </si>
  <si>
    <t>Compulsive Buying Behaviour of Credit Card Users and Affecting Factors Such as Financial Knowledge, Prestige and Retention Time: A Cross-sectional Research</t>
  </si>
  <si>
    <t>Kolte, A.</t>
  </si>
  <si>
    <t>Department of Management Sciences (PUMBA), Savitribai Phule Pune University, Pune, MH, India</t>
  </si>
  <si>
    <t>2-s2.0-85121806704</t>
  </si>
  <si>
    <t>Chipunza, K.J.</t>
  </si>
  <si>
    <t>Quality financial inclusion and its determinants in South Africa: evidence from survey data</t>
  </si>
  <si>
    <t>2-s2.0-85131688030</t>
  </si>
  <si>
    <t>Knowing More Than Own Mother, Yet not Enough: Secondary School Students’ Experience of Financial Literacy Education; Žinantis daugiau nei mama, bet vis tiek nepakankamai: vidurinių mokyklų mokinių patirtys, mokantis finansinio raštingumo</t>
  </si>
  <si>
    <t>2-s2.0-85131208451</t>
  </si>
  <si>
    <t>Karthika, K.</t>
  </si>
  <si>
    <t>Department of Commerce, NSS Hindu College, Changanassery, Changanassery, KL, India</t>
  </si>
  <si>
    <t>Financial transition of women: Imperativeness for becoming financially empowered</t>
  </si>
  <si>
    <t>Joseph, K.A.</t>
  </si>
  <si>
    <t>Department of Commerce, S.B. College, Kottayam, India</t>
  </si>
  <si>
    <t>2-s2.0-85131177374</t>
  </si>
  <si>
    <t>Prasad, G.R.K.</t>
  </si>
  <si>
    <t>Faculty of Management, Kalinga University, Naya Raipur, CG, India</t>
  </si>
  <si>
    <t>Financial literacy levels among teachers in higher learning institutions in Hyderabad</t>
  </si>
  <si>
    <t>2-s2.0-85124769907</t>
  </si>
  <si>
    <t>Mamun, T.M.</t>
  </si>
  <si>
    <t>Economics Discipline, Khulna University, Khulna, Khulna, Bangladesh</t>
  </si>
  <si>
    <t>Assessing fiscal health of local governments in Bangladesh: evidence from some south-western municipalities</t>
  </si>
  <si>
    <t>2-s2.0-85132627815</t>
  </si>
  <si>
    <t>Boyer, M.M.</t>
  </si>
  <si>
    <t>TAX-PREFERRED SAVINGS VEHICLES: CAN FINANCIAL EDUCATION IMPROVE ASSET LOCATION DECISIONS?</t>
  </si>
  <si>
    <t>D'Astous, P.</t>
  </si>
  <si>
    <t>2-s2.0-85147526055</t>
  </si>
  <si>
    <t>Krulčić, E.</t>
  </si>
  <si>
    <t>Faculty of Engineering, University of Rijeka, Rijeka, Primorje-Gorski Kotar, Croatia</t>
  </si>
  <si>
    <t>Multi-Criteria Model for the Selection of New Process Equipment in Casting Manufacturing: A Case Study</t>
  </si>
  <si>
    <t>2-s2.0-85132887194</t>
  </si>
  <si>
    <t>León-Jurado, V.</t>
  </si>
  <si>
    <t>Department of Economics and CEDE, Universidad de Los Andes, Colombia, Bogota, Distrito Capital, Colombia</t>
  </si>
  <si>
    <t>A Graduation Approach-Based Program for Victims of Colombia's Armed Conflict: Lessons for Economic Inclusion</t>
  </si>
  <si>
    <t>2-s2.0-85132130561</t>
  </si>
  <si>
    <t>MIFID QUESTIONNAIRE ANSWERS AND STOCK MARKET PARTICIPATION; Questionnaire MiFID et participation sur les marchés actions</t>
  </si>
  <si>
    <t>2-s2.0-85132049771</t>
  </si>
  <si>
    <t>Chouzouris, M.</t>
  </si>
  <si>
    <t>Department of Statistics and Insurance Science, University of Piraeus, Piraeus, Attica, Greece</t>
  </si>
  <si>
    <t>Becoming ‘Homo Economicus’ as Learned Behavior among Numerate Greek University Students</t>
  </si>
  <si>
    <t>2-s2.0-85131364082</t>
  </si>
  <si>
    <t>Technical University of Denmark, Lyngby, Hovedstaden, Denmark</t>
  </si>
  <si>
    <t>Application of Expert Systems for Personalizing Financial Decisions</t>
  </si>
  <si>
    <t>Marjani Rasmussen, K.</t>
  </si>
  <si>
    <t>438</t>
  </si>
  <si>
    <t>Friedrich-Alexander-Universität Erlangen-Nürnberg, Erlangen, Bayern, Germany</t>
  </si>
  <si>
    <t>2-s2.0-85131261266</t>
  </si>
  <si>
    <t>Ghadwan, A.</t>
  </si>
  <si>
    <t>Financial Planning for Retirement: The Mediating Role of Culture</t>
  </si>
  <si>
    <t>2-s2.0-85130318775</t>
  </si>
  <si>
    <t>Pospíšil, J.</t>
  </si>
  <si>
    <t>Department of Christian Social Work, Palacký University Olomouc, Olomouc, Olomouc Region, Czech Republic</t>
  </si>
  <si>
    <t>Who Are the People at Socio-Economic Risk? Socio-Demographical Analysis of the Czech People in Specific Economical Situations Recognized in Value-Based Risk Prediction Model</t>
  </si>
  <si>
    <t>2-s2.0-85129998457</t>
  </si>
  <si>
    <t>Digital inclusive finance and asset allocation of Chinese residents: Evidence from the China Household Finance Survey</t>
  </si>
  <si>
    <t>Mengmeng, H.</t>
  </si>
  <si>
    <t>2-s2.0-85129387040</t>
  </si>
  <si>
    <t>Danesin, L.</t>
  </si>
  <si>
    <t>Ospedale San Camillo, Venice, Italy</t>
  </si>
  <si>
    <t>Financial Decision-Making in Neurological Patients</t>
  </si>
  <si>
    <t>2-s2.0-85129023514</t>
  </si>
  <si>
    <t>Does Financial Knowledge Matter in Using Fintech Services? Evidence from an Emerging Economy</t>
  </si>
  <si>
    <t>2-s2.0-85129009811</t>
  </si>
  <si>
    <t>Anderson, N.</t>
  </si>
  <si>
    <t>Department of Architecture and Built Environment, University of Northumbria, Newcastle, Tyne and Wear, United Kingdom</t>
  </si>
  <si>
    <t>Embodied Energy Consumption in the Residential Sector: A Case Study of Affordable Housing</t>
  </si>
  <si>
    <t>Wedawatta, G.</t>
  </si>
  <si>
    <t>Department of Civil Engineering, Aston University, Birmingham, West Midlands, United Kingdom</t>
  </si>
  <si>
    <t>Rathnayake, I.</t>
  </si>
  <si>
    <t>Domingo, N.</t>
  </si>
  <si>
    <t>School of the Built Environment, Massey University Auckland, Auckland, AUK, New Zealand</t>
  </si>
  <si>
    <t>2-s2.0-85128393826</t>
  </si>
  <si>
    <t>McKelvie-Sebileau, P.</t>
  </si>
  <si>
    <t>School of Population Health, The University of Auckland, Auckland, AUK, New Zealand</t>
  </si>
  <si>
    <t>Community Co-Design of Regional Actions for Children’s Nutritional Health Combining Indigenous Knowledge and Systems Thinking</t>
  </si>
  <si>
    <t>Rees, D.</t>
  </si>
  <si>
    <t>Research and Innovation Centre, Eastern Institute of Technology, Napier, HKB, New Zealand</t>
  </si>
  <si>
    <t>Tipene-Leach, D.</t>
  </si>
  <si>
    <t>Synergia Ltd, Auckland, AUK, New Zealand</t>
  </si>
  <si>
    <t>D’Souza, E.</t>
  </si>
  <si>
    <t>School of Future Environments, Auckland University of Technology, Auckland, AUK, New Zealand</t>
  </si>
  <si>
    <t>2-s2.0-85126037279</t>
  </si>
  <si>
    <t>Baulkaran, V.</t>
  </si>
  <si>
    <t>Dhillon School of Business, Lethbridge, AB, Canada</t>
  </si>
  <si>
    <t>Personal bankruptcy and consumer credit delinquency: The case of personal finance education</t>
  </si>
  <si>
    <t>2-s2.0-85124260823</t>
  </si>
  <si>
    <t>Darmon, E.</t>
  </si>
  <si>
    <t>Université Paris Nanterre, Nanterre, Ile-de-France, France</t>
  </si>
  <si>
    <t>Bids for speed: An empirical study of investment strategy automation in a peer-to-business lending platform</t>
  </si>
  <si>
    <t>Oriol, N.</t>
  </si>
  <si>
    <t>Université Côte d'Azur, Nice, Provence-Alpes-Cote d'Azur, France</t>
  </si>
  <si>
    <t>2-s2.0-85123235830</t>
  </si>
  <si>
    <t>Khan, H.R.</t>
  </si>
  <si>
    <t>Faculty of Business, University of Wollongong in Dubai, Dubai, United Arab Emirates</t>
  </si>
  <si>
    <t>The impact of carbon pricing, climate financing, and financial literacy on COVID-19 cases: go-for-green healthcare policies</t>
  </si>
  <si>
    <t>School of Management, Forman Christian College Lahore, Lahore, Pakistan</t>
  </si>
  <si>
    <t>Zaman, K.</t>
  </si>
  <si>
    <t>Department of Economics, The University of Haripur, Haripur, Khyber Pakhtunkhwa, Pakistan</t>
  </si>
  <si>
    <t>Nassani, A.A.</t>
  </si>
  <si>
    <t>Department of Management, College of Business Administration, Riyadh, Riyad, Saudi Arabia</t>
  </si>
  <si>
    <t>Haffar, M.</t>
  </si>
  <si>
    <t>Department of Management, Birmingham Business School, Birmingham, United Kingdom</t>
  </si>
  <si>
    <t>Muneer, G.</t>
  </si>
  <si>
    <t>Institute of Management Sciences, Bahauddin Zakariya University, Multan, Punjab, Pakistan</t>
  </si>
  <si>
    <t>2-s2.0-85122520162</t>
  </si>
  <si>
    <t>Iterbeke, K.</t>
  </si>
  <si>
    <t>The role of students’ interests during computer-assisted learning: A field experiment</t>
  </si>
  <si>
    <t>Antwerp School of Education, Universiteit Antwerpen, Antwerpen, VAN, Belgium</t>
  </si>
  <si>
    <t>2-s2.0-85119285539</t>
  </si>
  <si>
    <t>Ogunkua, O.T.</t>
  </si>
  <si>
    <t>UT Southwestern Medical School, Dallas, TX, United States</t>
  </si>
  <si>
    <t>Can financial literacy be a solution for physician burnout?</t>
  </si>
  <si>
    <t>Okoro, E.N.</t>
  </si>
  <si>
    <t>Outcomes Research Consortium, Cleveland, OH, United States</t>
  </si>
  <si>
    <t>2-s2.0-85117861503</t>
  </si>
  <si>
    <t>Financial advice seeking and behavioral bias</t>
  </si>
  <si>
    <t>2-s2.0-85116297233</t>
  </si>
  <si>
    <t>What drives retail portfolio exposure to ESG factors?</t>
  </si>
  <si>
    <t>2-s2.0-85113484447</t>
  </si>
  <si>
    <t>Australian women with good financial knowledge fare better in divorce</t>
  </si>
  <si>
    <t>2-s2.0-85110233462</t>
  </si>
  <si>
    <t>Assessing gender gaps in financial knowledge and self-confidence: Evidence from international data</t>
  </si>
  <si>
    <t>2-s2.0-85108848422</t>
  </si>
  <si>
    <t>Sen, A.</t>
  </si>
  <si>
    <t>Kabi Jagadram Roy Government General Degree College, Bankura, WB, India</t>
  </si>
  <si>
    <t>Financial Inclusion and Quality of Life: Empirical Evidences from Indian States with Special Reference to West Bengal</t>
  </si>
  <si>
    <t>Laha, A.</t>
  </si>
  <si>
    <t>2-s2.0-85108115894</t>
  </si>
  <si>
    <t>Klein, T.</t>
  </si>
  <si>
    <t>202</t>
  </si>
  <si>
    <t>Queen's Management School, Belfast, Northern Ireland, United Kingdom</t>
  </si>
  <si>
    <t>A note on GameStop, short squeezes, and autodidactic herding: An evolution in financial literacy?</t>
  </si>
  <si>
    <t>2-s2.0-85106333823</t>
  </si>
  <si>
    <t>Kruse, D.</t>
  </si>
  <si>
    <t>School of Management and Labor Relations, Rutgers University, Pittsburgh, PA, United States</t>
  </si>
  <si>
    <t>Do Employee Share Owners Face Too Much Financial Risk?</t>
  </si>
  <si>
    <t>Blasi, J.</t>
  </si>
  <si>
    <t>Ancell School of Business, Western Connecticut State University, Danbury, CT, United States</t>
  </si>
  <si>
    <t>Weltmann, D.</t>
  </si>
  <si>
    <t>College of Business Administration, Milwaukee, WI, United States</t>
  </si>
  <si>
    <t>2-s2.0-85100494474</t>
  </si>
  <si>
    <t>Anderson, J.T.</t>
  </si>
  <si>
    <t>Claremont McKenna College, Claremont, CA, United States</t>
  </si>
  <si>
    <t>How Much Are Borrowers Willing to Pay to Remove Uncertainty Surrounding Mortgage Defaults?</t>
  </si>
  <si>
    <t>Gibson, S.</t>
  </si>
  <si>
    <t>Luchtenberg, K.F.</t>
  </si>
  <si>
    <t>Kogod School of Business, Washington, D.C., United States</t>
  </si>
  <si>
    <t>Seiler, M.J.</t>
  </si>
  <si>
    <t>2-s2.0-85091731821</t>
  </si>
  <si>
    <t>State Bank Institute of Leadership, Kolkata, WB, India</t>
  </si>
  <si>
    <t>Toward a new conceptualization of financial well-being</t>
  </si>
  <si>
    <t>State Bank Institute of Credit and Risk Management, Gurugram, HR, India</t>
  </si>
  <si>
    <t>Hawkins, M.</t>
  </si>
  <si>
    <t>2-s2.0-85089915601</t>
  </si>
  <si>
    <t>Tirumala, R.D.</t>
  </si>
  <si>
    <t>Building and Planning, Melbourne School of Design, Melbourne, VIC, Australia</t>
  </si>
  <si>
    <t>Innovative financing mechanism for blue economy projects</t>
  </si>
  <si>
    <t>Tiwari, P.</t>
  </si>
  <si>
    <t>2-s2.0-85134704850</t>
  </si>
  <si>
    <t>Faculty of Social Sciences and Humanities, Escuela Superior Politecnica del Litoral Ecuador, Guayaquil, Guayas, Ecuador</t>
  </si>
  <si>
    <t>Robo-Advisors: A perspective on the Latin American context</t>
  </si>
  <si>
    <t>2-s2.0-85129742292</t>
  </si>
  <si>
    <t>Tang, X.</t>
  </si>
  <si>
    <t>College of Science and Technology, Ningbo University, Ningbo, Zhejiang, China</t>
  </si>
  <si>
    <t>New Schemes for Investment in of Small and Medium-Sized Enterprises of China: Role of Access to Finance, Innovation, and Sustainability</t>
  </si>
  <si>
    <t>2-s2.0-85130827093</t>
  </si>
  <si>
    <t>Yin, H.</t>
  </si>
  <si>
    <t>International Business School, Shaanxi Normal University, Xi'an, Shaanxi, China</t>
  </si>
  <si>
    <t>Investor Financial Literacy, Decision-Making Behavior, and Stock Price Volatility—Evidence From Behavioral Experiments</t>
  </si>
  <si>
    <t>2-s2.0-85127411620</t>
  </si>
  <si>
    <t>Chan, R.</t>
  </si>
  <si>
    <t>Towards an understanding of consumers’ FinTech adoption: the case of Open Banking</t>
  </si>
  <si>
    <t>2-s2.0-85124220357</t>
  </si>
  <si>
    <t>Good debt, bad debt: family debt portfolios and financial burdens</t>
  </si>
  <si>
    <t>2-s2.0-85129684562</t>
  </si>
  <si>
    <t>Financial Literacy and the Early Withdrawal of Funds From Retirement Accounts</t>
  </si>
  <si>
    <t>2-s2.0-85129679516</t>
  </si>
  <si>
    <t>What, Me Worry? Financial Knowledge Overconfidence and the Perception of Emergency Fund Needs</t>
  </si>
  <si>
    <t>2-s2.0-85121833839</t>
  </si>
  <si>
    <t>Gibson, P.</t>
  </si>
  <si>
    <t>Winthrop University, Rock Hill, SC, United States</t>
  </si>
  <si>
    <t>The Value of Financial Education During Multiple Life Stages</t>
  </si>
  <si>
    <t>Sam, J.K.</t>
  </si>
  <si>
    <t>Department of Business Administration, Shepherd University, Shepherdstown, WV, United States</t>
  </si>
  <si>
    <t>Cheng, Y.</t>
  </si>
  <si>
    <t>2-s2.0-85107591515</t>
  </si>
  <si>
    <t>Muhammad Zamri, N.E.M.</t>
  </si>
  <si>
    <t>Assessing housing preferences of young civil servants in Malaysia: do location, financial capability and neighbourhood really matter?</t>
  </si>
  <si>
    <t>Mahazril, M.A.</t>
  </si>
  <si>
    <t>Graduate School of Business, Universiti Utara Malaysia, Sintok, Kedah, Malaysia</t>
  </si>
  <si>
    <t>Mohd Suki, N.</t>
  </si>
  <si>
    <t>Institute of Sustainable Growth and Urban Development, Universiti Utara Malaysia, Sintok, Kedah, Malaysia</t>
  </si>
  <si>
    <t>2-s2.0-85129313839</t>
  </si>
  <si>
    <t>Is It Necessary to Launch a School-Based Financial Literacy Curriculum? Evidence From China</t>
  </si>
  <si>
    <t>2-s2.0-85097749994</t>
  </si>
  <si>
    <t>Muktadir-Al-Mukit, D.</t>
  </si>
  <si>
    <t>University of Liverpool Management School, Liverpool, Merseyside, United Kingdom</t>
  </si>
  <si>
    <t>Do sociodemographic factors have influence on risk tolerance level of stock market investors? An analysis from a developing country perspective</t>
  </si>
  <si>
    <t>2-s2.0-85092544681</t>
  </si>
  <si>
    <t>Yeh, T.-M.</t>
  </si>
  <si>
    <t>Kyushu University, Fukuoka, Fukuoka, Japan</t>
  </si>
  <si>
    <t>An empirical study on how financial literacy contributes to preparation for retirement</t>
  </si>
  <si>
    <t>2-s2.0-85128611945</t>
  </si>
  <si>
    <t>A Comparative Analysis of the Effects of Objective and Self-Assessed Financial Literacy on Stock Investment Return</t>
  </si>
  <si>
    <t>School of Business, Jiangsu University of Technology, Changzhou, Jiangsu, China</t>
  </si>
  <si>
    <t>Peng, G.</t>
  </si>
  <si>
    <t>2-s2.0-85122348406</t>
  </si>
  <si>
    <t>Jindal School of Banking and Finance, O.P. Jindal Global University, Sonipat, HR, India</t>
  </si>
  <si>
    <t>Mortgage delinquency during COVID-19: do financial literacy and personality traits matter?</t>
  </si>
  <si>
    <t>2-s2.0-85180209711</t>
  </si>
  <si>
    <t>Mbwambo, H.</t>
  </si>
  <si>
    <t>College of Business Education, Dar Es Salaam, Tanzania</t>
  </si>
  <si>
    <t>FINANCIAL LITERACY, INVESTMENT AND SAVINGS DECISIONS AMONG GOVERNMENT INSTITUTIONS’ WORKERS IN MWANZA, TANZANIA</t>
  </si>
  <si>
    <t>Magoma, A.</t>
  </si>
  <si>
    <t>Tanzania Institute of Accountancy, Mwanza, Tanzania</t>
  </si>
  <si>
    <t>2-s2.0-85139261315</t>
  </si>
  <si>
    <t>Tang, M.</t>
  </si>
  <si>
    <t>Impact of Financial Literacy on Individuals' Financial Decisions: A Comparative Analysis of Eastern, Central, and Western Regions in China</t>
  </si>
  <si>
    <t>Department of Development Studies, Universiti Malaya, Kuala Lumpur, Malaysia</t>
  </si>
  <si>
    <t>Selvarajan, S.K.</t>
  </si>
  <si>
    <t>Technology and Innovation Studies, Tshwane University of Technology, Pretoria, Gauteng, South Africa</t>
  </si>
  <si>
    <t>Baskaran, A.</t>
  </si>
  <si>
    <t>School of Management, Chongqing University of Technology, Chongqing, China</t>
  </si>
  <si>
    <t>2-s2.0-85135083204</t>
  </si>
  <si>
    <t>Ferrada, L.M.</t>
  </si>
  <si>
    <t>Académica, Universidad de Los Lagos, Osorno, Chile</t>
  </si>
  <si>
    <t>Inclusion and financial literacy: The case of higher education student workers in Los Lagos, Chile; Inclusão e alfabetização financeira: o caso dos trabalhadores estudantes do ensino superior em Los Lagos, Chile; Inclusión y alfabetización financiera: el caso de trabajadores estudiantes de nivel superior en Los Lagos, Chile</t>
  </si>
  <si>
    <t>2-s2.0-85133545307</t>
  </si>
  <si>
    <t>Financial Literation Analysis, Marketing Strategies, and Institutional Models of Coffee Farming Creation</t>
  </si>
  <si>
    <t>2-s2.0-85132224852</t>
  </si>
  <si>
    <t>Kagotho, N.</t>
  </si>
  <si>
    <t>Financial Challenges and Capacity among African Refugees in the Southern USA: A Study of Socio-demographic Differences</t>
  </si>
  <si>
    <t>Scott, J.</t>
  </si>
  <si>
    <t>Ketchum, M.M.</t>
  </si>
  <si>
    <t>2-s2.0-85131753955</t>
  </si>
  <si>
    <t>Ledwani, S.</t>
  </si>
  <si>
    <t>The Evolution of Indian Journal of Finance: A Retrospective Review and Future Directions</t>
  </si>
  <si>
    <t>Suman, S.</t>
  </si>
  <si>
    <t>Rama Devi Women's University, Bhubaneswar, OR, India</t>
  </si>
  <si>
    <t>2-s2.0-85130698701</t>
  </si>
  <si>
    <t>Timanyuk, T.</t>
  </si>
  <si>
    <t>National University of Pharmacy, Kharkiv, Ukraine</t>
  </si>
  <si>
    <t>Digitalization of Pharmaceutical Business in Ukraine</t>
  </si>
  <si>
    <t>2-s2.0-85129936370</t>
  </si>
  <si>
    <t>Xu, B.</t>
  </si>
  <si>
    <t>Jiangxi University of Finance and Economics, Nanchang, Jiangxi, China</t>
  </si>
  <si>
    <t>Foreign Investment, Financial Capability and Comprehensive Performance -A Study Based on the Data of China's Rare Earth Listed Companies; 对外投资, 财务能力与综合绩效-基于中国稀土上市公司数据的研究</t>
  </si>
  <si>
    <t>Peng, Q.-S.</t>
  </si>
  <si>
    <t>Institute of Industrial Economics, Jiangxi University of Finance and Economics, Nanchang, Jiangxi, China</t>
  </si>
  <si>
    <t>2-s2.0-85129847699</t>
  </si>
  <si>
    <t>Karolak, M.</t>
  </si>
  <si>
    <t>College of Humanities and Social Sciences, Zayed University, Dubai, United Arab Emirates</t>
  </si>
  <si>
    <t>Creating the culture of saving: Framing a life without excess in the Emirati media</t>
  </si>
  <si>
    <t>2-s2.0-85129126187</t>
  </si>
  <si>
    <t>What Factors Influence Customer Attitudes and Mindsets towards the Use of Services and Products of Islamic Banks in Bangladesh?</t>
  </si>
  <si>
    <t>Rahman, M.K.</t>
  </si>
  <si>
    <t>Said, J.</t>
  </si>
  <si>
    <t>Islamic Development Bank, Jeddah, Makkah al Mukarramah, Saudi Arabia</t>
  </si>
  <si>
    <t>Begum, F.</t>
  </si>
  <si>
    <t>Faculty of Arts and Social Sciences, Universiti Malaya, Kuala Lumpur, Malaysia</t>
  </si>
  <si>
    <t>2-s2.0-85129124887</t>
  </si>
  <si>
    <t>Huang, Y.-F.</t>
  </si>
  <si>
    <t>Department of Marketing and Logistics Management, Chaoyang University of Technology, Taichung, Taiwan</t>
  </si>
  <si>
    <t>Assessing the Barriers of Green Innovation Implementation: Evidence from the Vietnamese Manufacturing Sector</t>
  </si>
  <si>
    <t>Chen, A.P.-S.</t>
  </si>
  <si>
    <t>2-s2.0-85128773490</t>
  </si>
  <si>
    <t>Hsu, C.-H.</t>
  </si>
  <si>
    <t>College of Transportation, Fujian University of Technology, Fuzhou, Fujian, China</t>
  </si>
  <si>
    <t>Deploying Big Data Enablers to Strengthen Supply Chain Resilience to Mitigate Sustainable Risks Based on Integrated HOQ-MCDM Framework</t>
  </si>
  <si>
    <t>Li, M.-G.</t>
  </si>
  <si>
    <t>College of Management, Fujian University of Technology, Fuzhou, Fujian, China</t>
  </si>
  <si>
    <t>Zhang, T.-Y.</t>
  </si>
  <si>
    <t>Institute of Industrial Engineering and Management, National Formosa University Taiwan, Yunlin, Taiwan</t>
  </si>
  <si>
    <t>Chang, A.-Y.</t>
  </si>
  <si>
    <t>2-s2.0-85128418411</t>
  </si>
  <si>
    <t>Karimirad, M.R.</t>
  </si>
  <si>
    <t>Department of Psychiatric Nursing, School of Nursing Midwifery, Tehran, Tehran, Iran</t>
  </si>
  <si>
    <t>Barriers to Self-Care Planning for Family Caregivers of Patients with Severe Mental Illness</t>
  </si>
  <si>
    <t>Seyedfatemi, N.</t>
  </si>
  <si>
    <t>Nursing Care Research Center, Tehran, Tehran, Iran</t>
  </si>
  <si>
    <t>Mirsepassi, Z.</t>
  </si>
  <si>
    <t>Department of Psychiatry, School of Medicine, Tehran, Tehran, Iran</t>
  </si>
  <si>
    <t>Noughani, F.</t>
  </si>
  <si>
    <t>Department of Critical Care Nursing, School of Nursing Midwifery, Tehran, Tehran, Iran</t>
  </si>
  <si>
    <t>Cheraghi, M.A.</t>
  </si>
  <si>
    <t>Health Sciences Phenomenology Association, Iranian Ministry of Health and Medical Education, Tehran, Iran</t>
  </si>
  <si>
    <t>2-s2.0-85128316193</t>
  </si>
  <si>
    <t>Hurtado, L.H.</t>
  </si>
  <si>
    <t>Universidad Regional Autónoma de los Andes, Ambato, Tungurahua, Ecuador</t>
  </si>
  <si>
    <t>COMPETITIVENESS IN MICRO-CREDIT PLACEMENT BY CREDIT UNIONS IN SANTO DOMINGO; COMPETITIVIDAD EN COLOCACIÓN DE MICRO-CRÉDITOS DE COOPERATIVAS DE AHORRO Y CRÉDITO EN SANTO DOMINGO</t>
  </si>
  <si>
    <t>2-s2.0-85127602787</t>
  </si>
  <si>
    <t>Jałowiec, T.</t>
  </si>
  <si>
    <t>War Studies University, Warsaw, MA, Poland</t>
  </si>
  <si>
    <t>Analysis of Directional Activities for Industry 4.0 in the Example of Poland and Germany</t>
  </si>
  <si>
    <t>2-s2.0-85127576131</t>
  </si>
  <si>
    <t>Nguyen, T.X.T.</t>
  </si>
  <si>
    <t>Financial Literacy, Financial Education, and Cancer Screening Behavior: Evidence from Japan</t>
  </si>
  <si>
    <t>2-s2.0-85127456951</t>
  </si>
  <si>
    <t>A Systematic Review of Financial Literacy Research in Latin America and The Caribbean</t>
  </si>
  <si>
    <t>Franco, M.J.Z.</t>
  </si>
  <si>
    <t>Zapata, S.G.Z.</t>
  </si>
  <si>
    <t>2-s2.0-85127418870</t>
  </si>
  <si>
    <t>Hundertmark, S.</t>
  </si>
  <si>
    <t>University of Fribourg, Fribourg, FR, Switzerland</t>
  </si>
  <si>
    <t>Strengthening financial literacy with chatbots; Mit Chatbots die finanzielle Allgemeinbildung stärken</t>
  </si>
  <si>
    <t>Grüter, A.</t>
  </si>
  <si>
    <t>Institut für Finanzdienstleistungen Zug IFZ, Luzern, Switzerland</t>
  </si>
  <si>
    <t>2-s2.0-85127399081</t>
  </si>
  <si>
    <t>Research on the Effect of the Rural Wealth-Leader on Poverty Reduction of Farmers—Based on the Questionnaire Survey in China</t>
  </si>
  <si>
    <t>2-s2.0-85126305009</t>
  </si>
  <si>
    <t>Developing a Financial Literacy Storybook for Early Childhood in an Augmented Reality Context</t>
  </si>
  <si>
    <t>Aisyah, M.N.</t>
  </si>
  <si>
    <t>Ilyana, S.</t>
  </si>
  <si>
    <t>Hermawan, H.D.</t>
  </si>
  <si>
    <t>Informatics Engineering Department, Universitas Muhammadiyah Surakarta, Surakarta, Central Java, Indonesia</t>
  </si>
  <si>
    <t>2-s2.0-85125475766</t>
  </si>
  <si>
    <t>Digital and financial literacy as determinants of digital payments and personal finance</t>
  </si>
  <si>
    <t>2-s2.0-85124721940</t>
  </si>
  <si>
    <t>Bucciol, A.</t>
  </si>
  <si>
    <t>Università degli Studi di Verona, Verona, VR, Italy</t>
  </si>
  <si>
    <t>Family Financial Socialization and Wealth Decisions</t>
  </si>
  <si>
    <t>Manfrè, M.</t>
  </si>
  <si>
    <t>2-s2.0-85123941715</t>
  </si>
  <si>
    <t>Noh, M.</t>
  </si>
  <si>
    <t>Department of Recreation, Ohio University, Athens, OH, United States</t>
  </si>
  <si>
    <t>Effect of parental financial teaching on college students’ financial attitude and behavior: The mediating role of self-esteem</t>
  </si>
  <si>
    <t>2-s2.0-85113516329</t>
  </si>
  <si>
    <t>Cognitive functioning, financial literacy, and judgment in older age</t>
  </si>
  <si>
    <t>Asher, A.</t>
  </si>
  <si>
    <t>Earl, J.K.</t>
  </si>
  <si>
    <t>2-s2.0-85099057070</t>
  </si>
  <si>
    <t>Hillenbrand, C.</t>
  </si>
  <si>
    <t>Saving for a Rainy Day… or a Trip to the Bahamas? How the Framing of Investment Communication Impacts Retail Investors</t>
  </si>
  <si>
    <t>Saraeva, A.</t>
  </si>
  <si>
    <t>2-s2.0-85094667330</t>
  </si>
  <si>
    <t>Connecting Cash Transfers with Care for Better Child and Family Well-Being: Evidence from a Qualitative Evaluation in South Africa</t>
  </si>
  <si>
    <t>2-s2.0-85116721392</t>
  </si>
  <si>
    <t>Duarte, P.</t>
  </si>
  <si>
    <t>Are business students more financially literate? Evidence of differences in financial literacy amongst Portuguese college students</t>
  </si>
  <si>
    <t>Silva, S.</t>
  </si>
  <si>
    <t>Católica Porto Business School, Porto, Porto, Portugal</t>
  </si>
  <si>
    <t>Feitosa, W.R.</t>
  </si>
  <si>
    <t>2-s2.0-85128212558</t>
  </si>
  <si>
    <t>Top, Y.</t>
  </si>
  <si>
    <t>Financial Literacy in Micro-Scale Enterprises Operating in Forest Products Sector: Sample of Gumushane, Turkey; Financijska pismenost u mikropoduzećima sektora prerade drva: provincija Gumushane, Turska</t>
  </si>
  <si>
    <t>2-s2.0-85124907399</t>
  </si>
  <si>
    <t>Does robo-advisory increase retirement worry? A causal explanation</t>
  </si>
  <si>
    <t>2-s2.0-85119109276</t>
  </si>
  <si>
    <t>Meneau, L.K.</t>
  </si>
  <si>
    <t>Purdue University Fort Wayne, Fort Wayne, IN, United States</t>
  </si>
  <si>
    <t>Struggling to make ends meet: can consumer financial behaviors improve?</t>
  </si>
  <si>
    <t>Moorthy, J.</t>
  </si>
  <si>
    <t>Mitch Daniels School of Business, West Lafayette, IN, United States</t>
  </si>
  <si>
    <t>2-s2.0-85125690214</t>
  </si>
  <si>
    <t>Song, E.Y.</t>
  </si>
  <si>
    <t>Department of Laboratory Medicine, Seoul National University College of Medicine, Seoul, South Korea</t>
  </si>
  <si>
    <t>Differences in the diagnosis and treatment of hematologic malignancies attributable to health insurance coverage</t>
  </si>
  <si>
    <t>Shin, S.</t>
  </si>
  <si>
    <t>Department of Laboratory Medicine, Seoul Metropolitan Government - Seoul National University Borame Medical Center, Seoul, South Korea</t>
  </si>
  <si>
    <t>2-s2.0-85122809158</t>
  </si>
  <si>
    <t>Brous, P.</t>
  </si>
  <si>
    <t>Seattle University, Seattle, WA, United States</t>
  </si>
  <si>
    <t>Personal characteristics and risk tolerance in a natural experiment</t>
  </si>
  <si>
    <t>2-s2.0-85097500261</t>
  </si>
  <si>
    <t>Ingale, K.K.</t>
  </si>
  <si>
    <t>Financial literacy and financial behaviour: a bibliometric analysis</t>
  </si>
  <si>
    <t>Paluri, R.A.</t>
  </si>
  <si>
    <t>Symbiosis Institute of Operations Management, Nashik, MH, India</t>
  </si>
  <si>
    <t>2-s2.0-85202868209</t>
  </si>
  <si>
    <t>Cavalcante, A.</t>
  </si>
  <si>
    <t>Understanding Chinese students’ success in the PISA financial literacy: A praxeological analysis of financial numeracy</t>
  </si>
  <si>
    <t>Nankai University, Tianjin, China</t>
  </si>
  <si>
    <t>2-s2.0-85143309208</t>
  </si>
  <si>
    <t>Jain, G.</t>
  </si>
  <si>
    <t>Personal financial literacy among Indian postgraduate residents</t>
  </si>
  <si>
    <t>Agrawal, V.</t>
  </si>
  <si>
    <t>Department of Surgery, Netaji Subash Chandra Bose Medical College &amp; Hospital, Jabalpur, MP, India</t>
  </si>
  <si>
    <t>Department of Surgery, King George's Medical University, Lucknow, UP, India</t>
  </si>
  <si>
    <t>2-s2.0-85131559286</t>
  </si>
  <si>
    <t>Tooranloo, H.S.</t>
  </si>
  <si>
    <t>Faculty of Management, Meybod University, Meybod, Yazd, Iran</t>
  </si>
  <si>
    <t>Analysis of Causal Relationships Effective Factors on the Green Supplier Selection in Health Centers Using the Intuitionistic Fuzzy Cognitive Map (IFCM) Method</t>
  </si>
  <si>
    <t>Karimi, S.K.</t>
  </si>
  <si>
    <t>Faculty of Management, Vali-e-Asr University of Rafsanjan, Rafsanjan, Kerman, Iran</t>
  </si>
  <si>
    <t>Mohyadini, F.</t>
  </si>
  <si>
    <t>Vali-e-Asr University of Rafsanjan, Rafsanjan, Kerman, Iran</t>
  </si>
  <si>
    <t>2-s2.0-85130427428</t>
  </si>
  <si>
    <t>Fintech and Financial Health in Vietnam during the COVID-19 Pandemic: In-Depth Descriptive Analysis</t>
  </si>
  <si>
    <t>Quynh, M.N.</t>
  </si>
  <si>
    <t>2-s2.0-85129870490</t>
  </si>
  <si>
    <t>Predictors of Financial Anxiety among Indian Population due to COVID-19: A Hierarchical Regression Analysis1</t>
  </si>
  <si>
    <t>2-s2.0-85129448210</t>
  </si>
  <si>
    <t>Mondal, G.</t>
  </si>
  <si>
    <t>Department of Economics, Sidho-Kanho-Birsha University, Purulia, WB, India</t>
  </si>
  <si>
    <t>Entrepreneurship, Financial Literacy and Women: A Study of Street Vendors of Purulia District of West Bengal</t>
  </si>
  <si>
    <t>2-s2.0-85128599789</t>
  </si>
  <si>
    <t>Does Mental Accounting Play an Important Role in Young Entrepreneurs? Studies on Entrepreneurship Education</t>
  </si>
  <si>
    <t>Salim, I.</t>
  </si>
  <si>
    <t>Institute of Research and Community Development, Universitas Ciputra, Surabaya, East Java, Indonesia</t>
  </si>
  <si>
    <t>Christian, S.</t>
  </si>
  <si>
    <t>2-s2.0-85127645749</t>
  </si>
  <si>
    <t>Do You Need ‘The Machine’? Tipping in Canada Is Unconscious (Part I)</t>
  </si>
  <si>
    <t>2-s2.0-85127480954</t>
  </si>
  <si>
    <t>Halim, M.A.S.A.</t>
  </si>
  <si>
    <t>Universiti Malaysia Terengganu, Kuala Terengganu, Terengganu, Malaysia</t>
  </si>
  <si>
    <t>Analyzing the Factors that Influence the Entrepreneur Business Performance of Tourism Destination of Kuala Terengganu City Centre, Malaysia</t>
  </si>
  <si>
    <t>2-s2.0-85127445012</t>
  </si>
  <si>
    <t>Financial Regulation, Financial Inclusion and Competitiveness in the Banking Sector in SADC and SAARC Countries: The Moderating Role of Financial Stability</t>
  </si>
  <si>
    <t>2-s2.0-85126477757</t>
  </si>
  <si>
    <t>Tur-Sinai, A.</t>
  </si>
  <si>
    <t>Department of Health Systems Management, Max Stern Academic College of Emek Yezreel, Emek Yezreel, Israel</t>
  </si>
  <si>
    <t>Cessation of Care for Frail Older Adults: Physical, Psychological and Economic Outcomes for Family Carers</t>
  </si>
  <si>
    <t>Halperin, D.</t>
  </si>
  <si>
    <t>Ben-David, N.</t>
  </si>
  <si>
    <t>Department of Economics, Western Galilee College, Acre, HaZafon, Israel</t>
  </si>
  <si>
    <t>Lowenstein, A.</t>
  </si>
  <si>
    <t>Department of Gerontology, University of Haifa, Haifa, Israel</t>
  </si>
  <si>
    <t>Katz, R.</t>
  </si>
  <si>
    <t>Department of Human Services, Max Stern Academic College of Emek Yezreel, Emek Yezreel, Israel</t>
  </si>
  <si>
    <t>2-s2.0-85126430009</t>
  </si>
  <si>
    <t>Interventions designed to improve financial capability: A systematic review</t>
  </si>
  <si>
    <t>2-s2.0-85126318223</t>
  </si>
  <si>
    <t>Lee, C.-W.</t>
  </si>
  <si>
    <t>College of Business, Chung Yuan Christian University, Taoyuan, Taiwan</t>
  </si>
  <si>
    <t>Green Microfinance and Women’s Empowerment: Why Does Financial Literacy Matter?</t>
  </si>
  <si>
    <t>2-s2.0-85125549362</t>
  </si>
  <si>
    <t>Ng, P.</t>
  </si>
  <si>
    <t>Stony Brook University Hospital, Stony Brook, NY, United States</t>
  </si>
  <si>
    <t>Money Talks: Pilot Financial Wellness Programs to Promote Positive Financial Planning Behaviors Among Residents</t>
  </si>
  <si>
    <t>Raghavan, S.</t>
  </si>
  <si>
    <t>Department of Medicine, North Shore University Hospital, Manhasset, NY, United States</t>
  </si>
  <si>
    <t>Northwell Health System, New York, NY, United States</t>
  </si>
  <si>
    <t>Pan, J.-Y.</t>
  </si>
  <si>
    <t>Internal Medicine Residency Program, Icahn School of Medicine at Mount Sinai, New York, NY, United States</t>
  </si>
  <si>
    <t>O’Rourke, P.</t>
  </si>
  <si>
    <t>Department of Medicine, Johns Hopkins University School of Medicine, Baltimore, MD, United States</t>
  </si>
  <si>
    <t>Wong, R.</t>
  </si>
  <si>
    <t>2-s2.0-85125210358</t>
  </si>
  <si>
    <t>Brown School, Washington University in St. Louis, Columbus, OH, United States</t>
  </si>
  <si>
    <t>Assessing the Short-Term Stability of Financial Well-Being in Low- and Moderate-Income Households</t>
  </si>
  <si>
    <t>2-s2.0-85124328636</t>
  </si>
  <si>
    <t>Financial literacy overconfidence and investment fraud victimization</t>
  </si>
  <si>
    <t>2-s2.0-85124107003</t>
  </si>
  <si>
    <t>Rodríguez-Raga, S.</t>
  </si>
  <si>
    <t>Universidad de Los Andes, Facultad of Administración, Bogota, Distrito Capital, Colombia</t>
  </si>
  <si>
    <t>Game, guide or website for financial education improvement: Evidence from an experiment in Colombian schools</t>
  </si>
  <si>
    <t>Martinez-Camelo, N.</t>
  </si>
  <si>
    <t>Universidad de Los Andes, Colombia, Bogota, Distrito Capital, Colombia</t>
  </si>
  <si>
    <t>2-s2.0-85124106633</t>
  </si>
  <si>
    <t>Faculty of Economics and Business, Universitat Oberta de Catalunya, Barcelona, Barcelona, Spain</t>
  </si>
  <si>
    <t>Entrepreneurial Self-efficacy and Financial and Calculation Skills Can Shape Different Profiles of Venture Intentions</t>
  </si>
  <si>
    <t>2-s2.0-85123798008</t>
  </si>
  <si>
    <t>Colombelli, A.</t>
  </si>
  <si>
    <t>Department of Management and Production Engineering and Entrepreneurship and Innovation Centre (EIC), Politecnico di Torino, Turin, TO, Italy</t>
  </si>
  <si>
    <t>A Learning-by-Doing Approach to Entrepreneurship Education: Evidence from a Short Intensive Online International Program</t>
  </si>
  <si>
    <t>2-s2.0-85123788857</t>
  </si>
  <si>
    <t>Entrepreneurship Education: The Effects of Challenge-Based Learning on the Entrepreneurial Mindset of University Students</t>
  </si>
  <si>
    <t>Loccisano, S.</t>
  </si>
  <si>
    <t>Technology Transfer and Industrial Liaison Department, Politecnico di Torino, Turin, TO, Italy</t>
  </si>
  <si>
    <t>2-s2.0-85123686574</t>
  </si>
  <si>
    <t>Alexander, P.</t>
  </si>
  <si>
    <t>Executive Business Centre, Bournemouth University, Bournemouth, Dorset, United Kingdom</t>
  </si>
  <si>
    <t>Tax morale: Framing and fairness</t>
  </si>
  <si>
    <t>Balavac-Orlic, M.</t>
  </si>
  <si>
    <t>Univerzitet u Sarajevu, Sarajevo, Bosnia and Herzegovina</t>
  </si>
  <si>
    <t>2-s2.0-85123254442</t>
  </si>
  <si>
    <t>Unnikrishnan, V.</t>
  </si>
  <si>
    <t>Impact of an integrated youth skill training program on youth livelihoods: A case study of cocoa belt region in Ghana</t>
  </si>
  <si>
    <t>Pinet, M.</t>
  </si>
  <si>
    <t>Overseas Development Institute, London, United Kingdom</t>
  </si>
  <si>
    <t>Marć, L.</t>
  </si>
  <si>
    <t>Amoh Boateng, N.A.</t>
  </si>
  <si>
    <t>Solidaridad West Africa, East Legon, Accra, Ghana</t>
  </si>
  <si>
    <t>Boateng, E.S.</t>
  </si>
  <si>
    <t>Participatory Development Associates, Kumasi, Ghana</t>
  </si>
  <si>
    <t>Pasanen, T.</t>
  </si>
  <si>
    <t>Atta-Mensah, M.</t>
  </si>
  <si>
    <t>Civil Service Fast Stream, Cabinet Office, London, UK, United Kingdom</t>
  </si>
  <si>
    <t>2-s2.0-85121820483</t>
  </si>
  <si>
    <t>Vučetić, M.</t>
  </si>
  <si>
    <t>5 Milutina Milankovića Blvd., Vlatacom Research and Development Institute, Belgrade, Serbia</t>
  </si>
  <si>
    <t>Financial literacy and psychological disaster preparedness: applicability of approach based on fuzzy functional dependencies</t>
  </si>
  <si>
    <t>Faculty of National Economy, University of Economics Bratislava, Bratislava, Bratislava Region, Slovakia</t>
  </si>
  <si>
    <t>Hudec, M.</t>
  </si>
  <si>
    <t>VSB – Technical University of Ostrava, Ostrava, Moravian-Silesian Region, Czech Republic</t>
  </si>
  <si>
    <t>Pastoráková, E.</t>
  </si>
  <si>
    <t>Faculty of Economic Informatics, University of Economics Bratislava, Bratislava, Bratislava Region, Slovakia</t>
  </si>
  <si>
    <t>2-s2.0-85120878990</t>
  </si>
  <si>
    <t>Kazekami, S.</t>
  </si>
  <si>
    <t>Faculty of Business and Commerce, Tokyo, Japan</t>
  </si>
  <si>
    <t>Regional differences in the epidemic shock on the local labor market and its spread</t>
  </si>
  <si>
    <t>2-s2.0-85119613633</t>
  </si>
  <si>
    <t>SaveWise: The impact of a real-life financial education program for ninth grade students in the Netherlands</t>
  </si>
  <si>
    <t>van den Brink, H.M.</t>
  </si>
  <si>
    <t>Faculty of Economics and Business, Universiteit van Amsterdam, Amsterdam, Noord-Holland, Netherlands</t>
  </si>
  <si>
    <t>Groot, W.</t>
  </si>
  <si>
    <t>Wilschut, A.</t>
  </si>
  <si>
    <t>2-s2.0-85110147649</t>
  </si>
  <si>
    <t>Bagherzadeh, M.</t>
  </si>
  <si>
    <t>Department of Strategy and Entrepreneurship, NEOMA Business School, Mont-Saint-Aignan, Normandie, France</t>
  </si>
  <si>
    <t>Coopetition for innovation - the more, the better? An empirical study based on preference disaggregation analysis</t>
  </si>
  <si>
    <t>Ghaderi, M.</t>
  </si>
  <si>
    <t>Department of Economics and Business, Universitat Pompeu Fabra Barcelona, Barcelona, Barcelona, Spain</t>
  </si>
  <si>
    <t>Fernandez, A.-S.</t>
  </si>
  <si>
    <t>Barcelona School of Economics, Barcelona, Barcelona, Spain</t>
  </si>
  <si>
    <t>2-s2.0-85108977366</t>
  </si>
  <si>
    <t>Does it pay to invest? The personal equity risk premium and stock market participation</t>
  </si>
  <si>
    <t>2-s2.0-85108358070</t>
  </si>
  <si>
    <t>Experimental Effects of Child Development Accounts on Financial Capability of Young Mothers</t>
  </si>
  <si>
    <t>2-s2.0-85107928335</t>
  </si>
  <si>
    <t>CEO attributes, investment decisions, and firm performance: New insights from upper echelons theory</t>
  </si>
  <si>
    <t>School of Management, Xi'an Polytechnic University, Xi'an, Shaanxi, China</t>
  </si>
  <si>
    <t>Suleman, S.</t>
  </si>
  <si>
    <t>Southampton Business School, Southampton, Hampshire, United Kingdom</t>
  </si>
  <si>
    <t>2-s2.0-85107121857</t>
  </si>
  <si>
    <t>Guiso, L.</t>
  </si>
  <si>
    <t>EIEF, Rome, Lazio, Italy</t>
  </si>
  <si>
    <t>The cost of steering in financial markets: Evidence from the mortgage market</t>
  </si>
  <si>
    <t>Pozzi, A.</t>
  </si>
  <si>
    <t>Department of Economics, University of Toronto, Toronto, ON, Canada</t>
  </si>
  <si>
    <t>Tsoy, A.</t>
  </si>
  <si>
    <t>Gambacorta, L.</t>
  </si>
  <si>
    <t>29</t>
  </si>
  <si>
    <t>Centre for Economic Policy Research, London, London, United Kingdom</t>
  </si>
  <si>
    <t>Mistrulli, P.E.</t>
  </si>
  <si>
    <t>2-s2.0-85105496987</t>
  </si>
  <si>
    <t>An Integrated Framework of Young Adults’ Subjective Well-Being: The Roles of Personality Traits, Financial Responsibility, Perceived Financial Capability, and Race</t>
  </si>
  <si>
    <t>University of Maryland School of Public Health, College Park, MD, United States</t>
  </si>
  <si>
    <t>2-s2.0-85105462270</t>
  </si>
  <si>
    <t>Maldonado, J.E.</t>
  </si>
  <si>
    <t>The effects of parental involvement in homework: two randomised controlled trials in financial education</t>
  </si>
  <si>
    <t>139</t>
  </si>
  <si>
    <t>Center for Research in Economics (CEREC), Université Catholique de Louvain, Louvain-la-Neuve, WBR, Belgium</t>
  </si>
  <si>
    <t>2-s2.0-85105443033</t>
  </si>
  <si>
    <t>The Able Worry More? Debt Delinquency, Financial Capability, and Financial Stress</t>
  </si>
  <si>
    <t>2-s2.0-85105320027</t>
  </si>
  <si>
    <t>Confidence in Financial Literacy, Stock Market Participation, and Retirement Planning</t>
  </si>
  <si>
    <t>Ling, Y.</t>
  </si>
  <si>
    <t>2-s2.0-85105278011</t>
  </si>
  <si>
    <t>Wilson, J.M.</t>
  </si>
  <si>
    <t>Department of Psychology, West Virginia University, Morgantown, WV, United States</t>
  </si>
  <si>
    <t>Benefits of Experience and Knowledge for Older Adults’ Monetary Sequence Preferences</t>
  </si>
  <si>
    <t>Strough, J.</t>
  </si>
  <si>
    <t>School of Nursing, Storrs, CT, United States</t>
  </si>
  <si>
    <t>2-s2.0-85101329695</t>
  </si>
  <si>
    <t>Harrison, G.</t>
  </si>
  <si>
    <t>Department of Risk Management &amp; Insurance and Center for the Economic Analysis of Risk, J. Mack Robinson College of Business, Atlanta, GA, United States</t>
  </si>
  <si>
    <t>Literacy and the quality of index insurance decisions</t>
  </si>
  <si>
    <t>Morsink, K.</t>
  </si>
  <si>
    <t>School of Economics, University of Cape Town, Cape Town, Western Cape, South Africa</t>
  </si>
  <si>
    <t>Schneider, M.</t>
  </si>
  <si>
    <t>2-s2.0-85098501249</t>
  </si>
  <si>
    <t>Disability Type, Financial Capability, and Risky Asset Holding</t>
  </si>
  <si>
    <t>O'Neill, B.</t>
  </si>
  <si>
    <t>Rutgers New Jersey Agricultural Experiment Station, New Brunswick, NJ, United States</t>
  </si>
  <si>
    <t>2-s2.0-105011153808</t>
  </si>
  <si>
    <t>Bagby, I.</t>
  </si>
  <si>
    <t>Arabic &amp; Islamic Studies, University of Kentucky, Lexington, KY, United States</t>
  </si>
  <si>
    <t>African American Muslim Mosques and Philanthropy</t>
  </si>
  <si>
    <t>2-s2.0-85117169621</t>
  </si>
  <si>
    <t>Sol Murta, F.</t>
  </si>
  <si>
    <t>Does financial literacy “grease the wheels” of the loans market? A note</t>
  </si>
  <si>
    <t>2-s2.0-85106757427</t>
  </si>
  <si>
    <t>Mutlu, Ü.</t>
  </si>
  <si>
    <t>Department of Accounting and Tax, Kocaeli Üniversitesi, İzmit, Kocaeli, Turkey</t>
  </si>
  <si>
    <t>The moderator effect of financial literacy on the relationship between locus of control and financial behavior</t>
  </si>
  <si>
    <t>Özer, G.</t>
  </si>
  <si>
    <t>Faculty of Business Administration, Gebze Teknik Üniversitesi, Gebze, Kocaeli, Turkey</t>
  </si>
  <si>
    <t>2-s2.0-85124886627</t>
  </si>
  <si>
    <t>How financial literacy moderate the association between behaviour biases and investment decision?</t>
  </si>
  <si>
    <t>2-s2.0-85122411047</t>
  </si>
  <si>
    <t>Income satisfaction among Millennials during COVID-19: the interplay among cognitive, noncognitive and financial factors</t>
  </si>
  <si>
    <t>2-s2.0-85112733584</t>
  </si>
  <si>
    <t>Are women's entrepreneurial intentions and motivations influenced by financial skills?</t>
  </si>
  <si>
    <t>2-s2.0-85117755303</t>
  </si>
  <si>
    <t>Karakara, A.A.-W.</t>
  </si>
  <si>
    <t>School of Economics, University of Cape Coast Ghana, Cape Coast, Ghana</t>
  </si>
  <si>
    <t>Financial literacy, financial distress and socioeconomic characteristics of individuals in Ghana</t>
  </si>
  <si>
    <t>2-s2.0-85190693487</t>
  </si>
  <si>
    <t>Álvarez Avad, N.</t>
  </si>
  <si>
    <t>Financial literacy and credit card indebtedness of credit card customers of Plaza vea – Peru; Alfabetização financeira e endividamento com cartão de crédito entre os clientes do Plaza vea – Peru; Educación financiera y endeudamiento por uso de las tarjetas de crédito de los clientes de Plaza vea – Perú</t>
  </si>
  <si>
    <t>2-s2.0-85125133927</t>
  </si>
  <si>
    <t>Jariyapan, P.</t>
  </si>
  <si>
    <t>School of Business, King Mongkut's Institute of Technology Ladkrabang, Bangkok, Thailand</t>
  </si>
  <si>
    <t>Factors Influencing the Behavioural Intention to Use Cryptocurrency in Emerging Economies During the COVID-19 Pandemic: Based on Technology Acceptance Model 3, Perceived Risk, and Financial Literacy</t>
  </si>
  <si>
    <t>Mattayaphutron, S.</t>
  </si>
  <si>
    <t>Department of Agricultural Extension and Communication, Kasetsart University, Kamphaeng Saen Campus, Kamphaeng Saen, Nakhon Pathom, Thailand</t>
  </si>
  <si>
    <t>Gillani, S.N.</t>
  </si>
  <si>
    <t>Institute of Business, The Islamia University of Bahawalpur, Bahawalpur, Punjab, Pakistan</t>
  </si>
  <si>
    <t>Shafique, O.</t>
  </si>
  <si>
    <t>Department of Islamic and Conventional Banking, The Islamia University of Bahawalpur, Bahawalpur, Punjab, Pakistan</t>
  </si>
  <si>
    <t>2-s2.0-85124981755</t>
  </si>
  <si>
    <t>John, N.A.</t>
  </si>
  <si>
    <t>Intimate partner violence (IPV) prevention using a cross-sectoral couple-based intervention: Results from a cluster randomised control trial in Ibadan, Nigeria</t>
  </si>
  <si>
    <t>Adebayo, A.</t>
  </si>
  <si>
    <t>Department of Community Medicine, College of Medicine, University of Ibadan, Ibadan, Oyo, Nigeria</t>
  </si>
  <si>
    <t>2-s2.0-85124252709</t>
  </si>
  <si>
    <t>Cone, R.J.</t>
  </si>
  <si>
    <t>UAB Department of Orthopaedic Surgery, Birmingham, AL, United States</t>
  </si>
  <si>
    <t>Financial Literacy in Orthopaedic Surgery Residents: A COERG Survey</t>
  </si>
  <si>
    <t>Cone, B.M.</t>
  </si>
  <si>
    <t>Department of Epidemiology, Birmingham, AL, United States</t>
  </si>
  <si>
    <t>Paul, K.D.</t>
  </si>
  <si>
    <t>Department of Orthopaedic Surgery, Prisma Health Upstate, Greenville, SC, United States</t>
  </si>
  <si>
    <t>Arguello, A.M.</t>
  </si>
  <si>
    <t>Department of Orthopaedics and Rehabilitation, University of Vermont Medical Center, Burlington, VT, United States</t>
  </si>
  <si>
    <t>Mccalman, D.M.</t>
  </si>
  <si>
    <t>Hughston Clinic, P.C., Columbus, GA, United States</t>
  </si>
  <si>
    <t>2-s2.0-85108138062</t>
  </si>
  <si>
    <t>Department of Business and Management Sciences, The Superior University, Lahore, Lahore, Punjab, Pakistan</t>
  </si>
  <si>
    <t>Empirical nexus between financial and psychological entrepreneur characteristics and its analogy to entrepreneurship financial performance</t>
  </si>
  <si>
    <t>Nisar, Q.A.</t>
  </si>
  <si>
    <t>Faculty of Business and Management Sciences, The Superior University, Lahore, Lahore, Punjab, Pakistan</t>
  </si>
  <si>
    <t>2-s2.0-85197887561</t>
  </si>
  <si>
    <t>Overconfidence heuristic-driven bias in investment decision-making and performance: mediating effects of risk perception and moderating effects of financial literacy</t>
  </si>
  <si>
    <t>2-s2.0-85125837316</t>
  </si>
  <si>
    <t>The Mediating Role of Access to Financial Services in the Effect of Financial Literacy on Household Income: The Case of Rural Ghana</t>
  </si>
  <si>
    <t>2-s2.0-85125793182</t>
  </si>
  <si>
    <t>Kwon, S.</t>
  </si>
  <si>
    <t>Sangmyung University, Jongno-gu, Seoul, South Korea</t>
  </si>
  <si>
    <t>Formulation of Effective Regulations to Protect Financial Consumers from the Sale of High-risk Financial Products</t>
  </si>
  <si>
    <t>2-s2.0-85125180682</t>
  </si>
  <si>
    <t>El Sayad, S.</t>
  </si>
  <si>
    <t>Department of Accounting, Faculty of Commerce, Tanta, Gharbia, Egypt</t>
  </si>
  <si>
    <t>Bank Employee Perceptions of Corporate Social Responsibility Practices: Evidence from Egypt</t>
  </si>
  <si>
    <t>Diab, A.</t>
  </si>
  <si>
    <t>2-s2.0-85124287525</t>
  </si>
  <si>
    <t>Koech, J.</t>
  </si>
  <si>
    <t>Impacts of multisectoral cash plus programs after four years in an urban informal settlement: Adolescent Girls Initiative-Kenya (AGI-K) randomized trial</t>
  </si>
  <si>
    <t>Population Services International, Washington, D.C., United States</t>
  </si>
  <si>
    <t>Sapire, R.J.</t>
  </si>
  <si>
    <t>2-s2.0-85122299796</t>
  </si>
  <si>
    <t>Wang, H.</t>
  </si>
  <si>
    <t>Sun Yat-Sen University, Guangzhou, Guangdong, China</t>
  </si>
  <si>
    <t>University education, homeownership and housing wealth</t>
  </si>
  <si>
    <t>Sun, G.</t>
  </si>
  <si>
    <t>School of Business, Changshu Institute of Technology, Changshu, Jiangsu, China</t>
  </si>
  <si>
    <t>2-s2.0-85122144102</t>
  </si>
  <si>
    <t>Digital vs. in-person financial education: What works best for Generation Z?</t>
  </si>
  <si>
    <t>2-s2.0-85117374762</t>
  </si>
  <si>
    <t>Struckell, E.M.</t>
  </si>
  <si>
    <t>Department of Management, Cameron School of Business, Wilmington, NC, United States</t>
  </si>
  <si>
    <t>Financial literacy and self employment – The moderating effect of gender and race</t>
  </si>
  <si>
    <t>Patel, P.C.</t>
  </si>
  <si>
    <t>Department of Logistics and Operations Management, University of North Texas, Denton, TX, United States</t>
  </si>
  <si>
    <t>Ojha, D.</t>
  </si>
  <si>
    <t>Hanken - Svenska handelshögskolan, Helsinki, Uusimaa, Finland</t>
  </si>
  <si>
    <t>2-s2.0-85114682161</t>
  </si>
  <si>
    <t>Mobile investment technology adoption among investors</t>
  </si>
  <si>
    <t>2-s2.0-85098631740</t>
  </si>
  <si>
    <t>Influence Path Analysis of Rural Household Portfolio Selection: A Empirical Study Using Structural Equation Modelling Method</t>
  </si>
  <si>
    <t>2-s2.0-85081977280</t>
  </si>
  <si>
    <t>Vosylis, R.</t>
  </si>
  <si>
    <t>Institute of Psychology, Mykolas Romeris University, Vilnius, Vilnius, Lithuania</t>
  </si>
  <si>
    <t>How Does Financial Life Shape Emerging Adulthood? Short-Term Longitudinal Associations Between Perceived Features of Emerging Adulthood, Financial Behaviors, and Financial Well-Being</t>
  </si>
  <si>
    <t>Klimstra, T.</t>
  </si>
  <si>
    <t>Department of Developmental Psychology, Tilburg University, Tilburg, Noord-Brabant, Netherlands</t>
  </si>
  <si>
    <t>2-s2.0-85125089241</t>
  </si>
  <si>
    <t>Spenders and Savers, Tightwads and Spendthrifts: Individual Correlates of Personal Ratings of Being a Spender or a Saver</t>
  </si>
  <si>
    <t>Robinson, C.</t>
  </si>
  <si>
    <t>University of Bath, Department of Psychology, Bath, Somerset, United Kingdom</t>
  </si>
  <si>
    <t>Grover, S.</t>
  </si>
  <si>
    <t>UCL Faculty of Brain Sciences, London, United Kingdom</t>
  </si>
  <si>
    <t>2-s2.0-85206259633</t>
  </si>
  <si>
    <t>Scales, P.C.</t>
  </si>
  <si>
    <t>Search Institute, Minneapolis, MN, United States</t>
  </si>
  <si>
    <t>COVID-19 supply chain disruptions: opportunities for business growth created by the pandemic for young farmers in Orange Farm in South Africa</t>
  </si>
  <si>
    <t>D’Sa, N.</t>
  </si>
  <si>
    <t>University of Notre Dame, Notre Dame, IN, United States</t>
  </si>
  <si>
    <t>Gebru, T.E.</t>
  </si>
  <si>
    <t>Colorado Health Foundation, Denver, CO, United States</t>
  </si>
  <si>
    <t>2-s2.0-85153560022</t>
  </si>
  <si>
    <t>Redford, D.T.</t>
  </si>
  <si>
    <t>Policy Experimentation and Evaluation Platform (PEEP), Portugal</t>
  </si>
  <si>
    <t>Transforming Africa: How savings groups foster financial inclusion, resilience and economic development</t>
  </si>
  <si>
    <t>Verhoef, G.</t>
  </si>
  <si>
    <t>2-s2.0-85127367148</t>
  </si>
  <si>
    <t>Chuo University, Hachioji, Tokyo, Japan</t>
  </si>
  <si>
    <t>Will The Widespread Use of Cashless Payments Reduce the Frequency of the Use of Cash Payments?</t>
  </si>
  <si>
    <t>2-s2.0-85109392119</t>
  </si>
  <si>
    <t>Augmented reality (AR)-based sharia financial literacy system (AR-SFLS): a new approach to virtual sharia financial socialization for young learners</t>
  </si>
  <si>
    <t>Rika Fatimah, P.L.</t>
  </si>
  <si>
    <t>2-s2.0-85125047709</t>
  </si>
  <si>
    <t>Ceravolo, M.G.</t>
  </si>
  <si>
    <t>Department of Clinical and Experimental Medicine, Università Politecnica delle Marche, Ancona, AN, Italy</t>
  </si>
  <si>
    <t>Anchoring Effect in Visual Information Processing During Financial Decisions: An Eye-Tracking Study</t>
  </si>
  <si>
    <t>Farina, V.</t>
  </si>
  <si>
    <t>Fattobene, L.</t>
  </si>
  <si>
    <t>2-s2.0-85117376948</t>
  </si>
  <si>
    <t>Saito University College, Petaling Jaya, Selangor, Malaysia</t>
  </si>
  <si>
    <t>Psychological beliefs and financial well-being among working adults: the mediating role of financial behaviour</t>
  </si>
  <si>
    <t>School of Business, Asia Pacific University of Technology and Innovation, Kuala Lumpur, Malaysia</t>
  </si>
  <si>
    <t>Turner, J.J.</t>
  </si>
  <si>
    <t>Mazandaran University of Medical Sciences, Sari, Mazandaran, Iran</t>
  </si>
  <si>
    <t>2-s2.0-85111779573</t>
  </si>
  <si>
    <t>Asad, H.</t>
  </si>
  <si>
    <t>University of the Punjab, Lahore, Punjab, Pakistan</t>
  </si>
  <si>
    <t>A qualitative phenomenological exploration of social mood and investors’ risk tolerance in an emerging economy</t>
  </si>
  <si>
    <t>Toqeer, I.</t>
  </si>
  <si>
    <t>Department of Information Management, University of the Punjab, Lahore, Punjab, Pakistan</t>
  </si>
  <si>
    <t>2-s2.0-85106266200</t>
  </si>
  <si>
    <t>Cherotich, J.</t>
  </si>
  <si>
    <t>Department of Agricultural Economics and Agribusiness Management, Egerton University, Njoro, Kenya</t>
  </si>
  <si>
    <t>Analysis of extent of credit access among women farm-entrepreneurs based on membership in table banking (TB)</t>
  </si>
  <si>
    <t>Sibiko, K.W.</t>
  </si>
  <si>
    <t>Department of Agricultural Economics and Rural Development, Maseno University, Maseno, Nyanza, Kenya</t>
  </si>
  <si>
    <t>2-s2.0-85101693599</t>
  </si>
  <si>
    <t>Possner, A.</t>
  </si>
  <si>
    <t>A Cambodian smallholder farmer's choice between microfinance institutes and informal commercial moneylenders: the role of risk attitude</t>
  </si>
  <si>
    <t>2-s2.0-85109811528</t>
  </si>
  <si>
    <t>Alkebsee, R.</t>
  </si>
  <si>
    <t>Whose cash compensation has more influence on real earnings management, CEOs or CFOs?</t>
  </si>
  <si>
    <t>Alhebry, A.A.</t>
  </si>
  <si>
    <t>King Khalid University, Abha, Asir, Saudi Arabia</t>
  </si>
  <si>
    <t>Ibb University, Ibb, Yemen</t>
  </si>
  <si>
    <t>2-s2.0-85144842733</t>
  </si>
  <si>
    <t>Financial exclusion and financial literacy: Evidence from Mexico</t>
  </si>
  <si>
    <t>2-s2.0-85123347148</t>
  </si>
  <si>
    <t>Baihaqi, A.</t>
  </si>
  <si>
    <t>Department of Agribusiness, Universitas Syiah Kuala, Banda Aceh, Aceh, Indonesia</t>
  </si>
  <si>
    <t>The factors affecting Arabica coffee farmers behaviour in Aceh Tengah Regency</t>
  </si>
  <si>
    <t>Kasimin, S.</t>
  </si>
  <si>
    <t>Pusat Riset Pembangunan Pedesaan Dan Pertanian Berkelanjutan, Aceh, Indonesia</t>
  </si>
  <si>
    <t>2-s2.0-85106018186</t>
  </si>
  <si>
    <t>Financial literacy and awareness of investment scams among university students</t>
  </si>
  <si>
    <t>2-s2.0-85139706781</t>
  </si>
  <si>
    <t>Bhuttani, S.</t>
  </si>
  <si>
    <t>Boosting financial literacy in the 4th IR amongst working and non-working women in India</t>
  </si>
  <si>
    <t>2-s2.0-85103900978</t>
  </si>
  <si>
    <t>Munyuki, T.</t>
  </si>
  <si>
    <t>Institute for Social Development, University of the Western Cape, Bellville, Western Cape, South Africa</t>
  </si>
  <si>
    <t>The nexus between financial literacy and entrepreneurial success among young entrepreneurs from a low-income community in Cape Town: a mixed-method analysis</t>
  </si>
  <si>
    <t>Jonah, C.M.P.</t>
  </si>
  <si>
    <t>University of the Western Cape, Bellville, Western Cape, South Africa</t>
  </si>
  <si>
    <t>2-s2.0-85123755757</t>
  </si>
  <si>
    <t>Andriamahery, A.</t>
  </si>
  <si>
    <t>School of Economics and Management, Hubei Polytechnic University, Huangshi, Hubei, China</t>
  </si>
  <si>
    <t>Do Access to Finance, Technical Know-How, and Financial Literacy Offer Women Empowerment Through Women’s Entrepreneurial Development?</t>
  </si>
  <si>
    <t>2-s2.0-85118274930</t>
  </si>
  <si>
    <t>The impact of the CEO's financial literacy on family SMEs' growth: the moderating role of generational stage</t>
  </si>
  <si>
    <t>Martinez-Romero, M.J.</t>
  </si>
  <si>
    <t>Universidad de Almería, Almeria, Almeria, Spain</t>
  </si>
  <si>
    <t>Corten, M.</t>
  </si>
  <si>
    <t>2-s2.0-85117966882</t>
  </si>
  <si>
    <t>Türkmen, A.</t>
  </si>
  <si>
    <t>Akdeniz Üniversitesi, Antalya, Turkey</t>
  </si>
  <si>
    <t>What matters for pension planning in Turkey: financial literacy or perceived consumer risks?</t>
  </si>
  <si>
    <t>2-s2.0-85219313306</t>
  </si>
  <si>
    <t>ANALYZING THE ROLE OF FINANCIAL ATTITUDE AND ENVIRONMENTAL MANAGEMENT IN YOGYAKARTA’S SMEs</t>
  </si>
  <si>
    <t>2-s2.0-85214056101</t>
  </si>
  <si>
    <t>Gultom, P.</t>
  </si>
  <si>
    <t>Department of Mathematics, Universitas Sumatera Utara, Medan, North Sumatra, Indonesia</t>
  </si>
  <si>
    <t>Model Multiple Objective Stochastic Programming for Working Capital Management of Micro, Small and Medium Enterprises in Indonesia</t>
  </si>
  <si>
    <t>Widyasari, R.</t>
  </si>
  <si>
    <t>Department of Mathematics, Universitas Islam Negeri Sumatera Utara, Medan, North Sumatra, Indonesia</t>
  </si>
  <si>
    <t>2-s2.0-85210355300</t>
  </si>
  <si>
    <t>School of Statistics, Chengdu University of Information Technology, Chengdu, Sichuan, China</t>
  </si>
  <si>
    <t>Financial Knowledge, Capability to Guard Against Risks, and Rural Households’ Selection of Financial Assets: An Empirical Study Based on Rural Households in China</t>
  </si>
  <si>
    <t>2-s2.0-85208910806</t>
  </si>
  <si>
    <t>Diro, R.</t>
  </si>
  <si>
    <t>Tetra Tech, Inc., Pasadena, CA, United States</t>
  </si>
  <si>
    <t>Financial Education and Games in Weather-Index Insurance</t>
  </si>
  <si>
    <t>Braun, M.</t>
  </si>
  <si>
    <t>International Research Institute for Climate and Society, Palisades, NY, United States</t>
  </si>
  <si>
    <t>Hernandez-Aguilera, J.N.</t>
  </si>
  <si>
    <t>Yale School of the Environment, New Haven, CT, United States</t>
  </si>
  <si>
    <t>Ouni, S.</t>
  </si>
  <si>
    <t>Financial Instruments Sector Team, IRIS, OK, United States</t>
  </si>
  <si>
    <t>Mauerman, M.</t>
  </si>
  <si>
    <t>Tekeste, Y.T.</t>
  </si>
  <si>
    <t>Magima, N.</t>
  </si>
  <si>
    <t>2-s2.0-85207316252</t>
  </si>
  <si>
    <t>Methodologies for measuring financial competencies: An analysis of questionnaires; METODOLOGÍAS PARA LA MEDICIÓN DE LAS COMPETENCIAS FINANCIERAS: UN ANÁLISIS DE CUESTIONARIOS</t>
  </si>
  <si>
    <t>2-s2.0-85205875437</t>
  </si>
  <si>
    <t>Sangeeta, n.</t>
  </si>
  <si>
    <t>Finance Department, Sharda University, Greater Noida, UP, India</t>
  </si>
  <si>
    <t>Association between Financial Knowledge, Financial Attitude and Financial Behaviour among Young Population in India</t>
  </si>
  <si>
    <t>Panwar, A.K.S.</t>
  </si>
  <si>
    <t>Department of Management, Shri Venkateshwara University, Gajraula, UP, India</t>
  </si>
  <si>
    <t>Aggarwal, P.K.</t>
  </si>
  <si>
    <t>2-s2.0-85204369583</t>
  </si>
  <si>
    <t>Ferrell, T.</t>
  </si>
  <si>
    <t>How We Perceive and Trust Advice from Virtual Humans: The Influence of Voice Quality</t>
  </si>
  <si>
    <t>2-s2.0-85201461680</t>
  </si>
  <si>
    <t>Baek, H.Y.</t>
  </si>
  <si>
    <t>Nova Southeastern University, Fort Lauderdale, FL, United States</t>
  </si>
  <si>
    <t>Overconfidence and risky investment choices</t>
  </si>
  <si>
    <t>2-s2.0-85199365406</t>
  </si>
  <si>
    <t>Changning Institute of Education, Shanghai, Shanghai, China</t>
  </si>
  <si>
    <t>Integrating Education for Sustainable Development into a Local Formal Kindergarten Curriculum: A Curricular Practice From China</t>
  </si>
  <si>
    <t>Shanghai Changning Hongqiao Kindergarten, Shanghai, China</t>
  </si>
  <si>
    <t>2-s2.0-85192572003</t>
  </si>
  <si>
    <t>Hakro, D.N.</t>
  </si>
  <si>
    <t>JCU, Australia</t>
  </si>
  <si>
    <t>I-Fintech adoption readinesss</t>
  </si>
  <si>
    <t>Hamilton, J.R.</t>
  </si>
  <si>
    <t>James Cook University, Townsville, QLD, Australia</t>
  </si>
  <si>
    <t>Tee, S.</t>
  </si>
  <si>
    <t>Underdown, M.</t>
  </si>
  <si>
    <t>2-s2.0-85192542165</t>
  </si>
  <si>
    <t>Zhu, R.</t>
  </si>
  <si>
    <t>278</t>
  </si>
  <si>
    <t>Lancaster University, Lancaster, Lancashire, United Kingdom</t>
  </si>
  <si>
    <t>Digital financial literacy as a business model: The case study of a FinTech start-up</t>
  </si>
  <si>
    <t>Auckland, Auckland, New Zealand</t>
  </si>
  <si>
    <t>Muck, I.</t>
  </si>
  <si>
    <t>ff.next, Budapest, Hungary</t>
  </si>
  <si>
    <t>2-s2.0-85189968412</t>
  </si>
  <si>
    <t>Vlašić, G.</t>
  </si>
  <si>
    <t>Faculty of Economics and Business, Zagreb, Croatia</t>
  </si>
  <si>
    <t>THE ROLE OF FINANCIAL LITERACY AND WILLINGNESS TO LEARN FINANCE IN DRIVING GEN-Z PROPENCITY TOWARD ENTREPRENEURSHIP AND INVESTEMENTS IN SECURITIES; FINANCIJSKA PISMENOST I SPREMNOST NA UČENJE O FINANCIJAMA KAO ČIMBENICI SKLONOSTI PRIPADNIKA GENERACIJE Z PODUZETNIŠTVU I ULAGANJU NA TRŽIŠTU KAPITALA</t>
  </si>
  <si>
    <t>Gugić, A.</t>
  </si>
  <si>
    <t>Innovation Institute, Zagreb, Croatia</t>
  </si>
  <si>
    <t>Šubić, R.</t>
  </si>
  <si>
    <t>Catholic University of Croatia, Zagreb, Croatia</t>
  </si>
  <si>
    <t>2-s2.0-85182576597</t>
  </si>
  <si>
    <t>Auger, B.</t>
  </si>
  <si>
    <t>Université Marie et Louis Pasteur, Besancon, Bourgogne-Franche-Comte, France</t>
  </si>
  <si>
    <t>Construction of an ontology in the financial domain for fraud detection; Construction d'une ontologie dans le domaine financier pour la détection de fraudes</t>
  </si>
  <si>
    <t>Chergui, H.</t>
  </si>
  <si>
    <t>SKAIZen Group, Colombia</t>
  </si>
  <si>
    <t>2-s2.0-85179891225</t>
  </si>
  <si>
    <t>Ruhulessin, J.Q.</t>
  </si>
  <si>
    <t>Fraud Analysis on Illegal Online Lending in Indonesia</t>
  </si>
  <si>
    <t>2-s2.0-85179299113</t>
  </si>
  <si>
    <t>Ufodike, A.</t>
  </si>
  <si>
    <t>Enhancing Gender-Responsive Financing in Africa: A Sustainable Development Perspective</t>
  </si>
  <si>
    <t>Ally, S.</t>
  </si>
  <si>
    <t>Reconciliation Energy Transition Inc., Canada</t>
  </si>
  <si>
    <t>2-s2.0-85176244752</t>
  </si>
  <si>
    <t>Syahrin, A.</t>
  </si>
  <si>
    <t>SOCIOLOGICAL INTERPRETATION BY RELIGIOUS COURT JUDGES: Views of Bantul Religious Court Judges on the Husband's Financial Capability Requirement for Polygamy</t>
  </si>
  <si>
    <t>Sodiqin, A.</t>
  </si>
  <si>
    <t>Faculty of Theology, Herat University, Herat, Herat, Afghanistan</t>
  </si>
  <si>
    <t>2-s2.0-85166095121</t>
  </si>
  <si>
    <t>Bhattacharya, P.</t>
  </si>
  <si>
    <t>A-Star, Institute of High Performance Computing, Singapore City, Singapore</t>
  </si>
  <si>
    <t>A Data-Informed Approach to Financial Literacy Enhancement Using Cognitive and Behavioral Analytics</t>
  </si>
  <si>
    <t>Wan, K.S.</t>
  </si>
  <si>
    <t>Institute for Financial Literacy, Singapore City, Singapore</t>
  </si>
  <si>
    <t>2-s2.0-85166045837</t>
  </si>
  <si>
    <t>Syahfi, S.D.</t>
  </si>
  <si>
    <t>Rennes School of Business, Rennes, France</t>
  </si>
  <si>
    <t>Why Do Some Young Investors in Indonesia Integrate Sustainable Investment in their Portfolio?</t>
  </si>
  <si>
    <t>2-s2.0-85162002566</t>
  </si>
  <si>
    <t>Pervushina, O.N.</t>
  </si>
  <si>
    <t>Personality traits of phone fraud victims</t>
  </si>
  <si>
    <t>2-s2.0-85161211590</t>
  </si>
  <si>
    <t>Mukhlisin, M.</t>
  </si>
  <si>
    <t>Institut Agama Islam Tazkia, Bogor, Indonesia</t>
  </si>
  <si>
    <t>How Does Accounting Play a Role in Islamic Microfinance and Islamic Wealth Management Practices? Case Studies in Indonesia, Pakistan and Egypt</t>
  </si>
  <si>
    <t>2-s2.0-85161189337</t>
  </si>
  <si>
    <t>Why Race Matters in Financial Literacy Education</t>
  </si>
  <si>
    <t>2-s2.0-85160566524</t>
  </si>
  <si>
    <t>FINANCIAL LITERACY, WOMEN’S EMPOWERMENT AND FOOD SAFETY AMONG FARMING HOUSEHOLDS IN OYO STATE, NIGERIA</t>
  </si>
  <si>
    <t>2-s2.0-85160477089</t>
  </si>
  <si>
    <t>Faculty of Education, The University of Hong Kong, Hong Kong, Hong Kong</t>
  </si>
  <si>
    <t>Introducing Financial Literacy to Residential Colleges’ General Education: A Systematic Review</t>
  </si>
  <si>
    <t>Hou, S.</t>
  </si>
  <si>
    <t>Hospital of Stomatology, Sun Yat-Sen University, Guangzhou, Guangdong, China</t>
  </si>
  <si>
    <t>Yu, C.W.-M.</t>
  </si>
  <si>
    <t>2-s2.0-85160328747</t>
  </si>
  <si>
    <t>2-s2.0-85159515393</t>
  </si>
  <si>
    <t>Belle Isle, M.B.</t>
  </si>
  <si>
    <t>Top of the Grade: Factors that could influence small business literacy</t>
  </si>
  <si>
    <t>Freudenberg, B.</t>
  </si>
  <si>
    <t>2-s2.0-85159430159</t>
  </si>
  <si>
    <t>Arinushkina, A.A.</t>
  </si>
  <si>
    <t>Center for Learning Content and Technology, Federal State Budget Scientific Institution "Institute for Educational Management of the Russian Academy of Education", Moscow, Russian Federation</t>
  </si>
  <si>
    <t>Education of Children with Special Needs: Theoretical Foundations and Practical Experience in the Selected Works of Russian, Belarus, and Polish Scholars</t>
  </si>
  <si>
    <t>Korobeynikov, I.A.</t>
  </si>
  <si>
    <t>Russian Academy of Education, Moscow, Russian Federation</t>
  </si>
  <si>
    <t>2-s2.0-85159406128</t>
  </si>
  <si>
    <t>Belikova, A.I.</t>
  </si>
  <si>
    <t>Financial Literacy as a Special Subject of Research, Formation, and Development in the Structure of Life Competence of Schoolchildren with Special Educational Needs</t>
  </si>
  <si>
    <t>Solovyova, T.A.</t>
  </si>
  <si>
    <t>Financial Literacy Development Association, Moscow, Russian Federation</t>
  </si>
  <si>
    <t>2-s2.0-85158865556</t>
  </si>
  <si>
    <t>College of Media and International Culture, Zhejiang University, Hangzhou, Zhejiang, China</t>
  </si>
  <si>
    <t>Audience Research on Media-enterprise Cooperation Products of Knowledge Graph</t>
  </si>
  <si>
    <t>School of Media and Law, NingboTech University, Ningbo, Zhejiang, China</t>
  </si>
  <si>
    <t>2-s2.0-85153815539</t>
  </si>
  <si>
    <t>Department of Economics and Finance, University of New Orleans, New Orleans, LA, United States</t>
  </si>
  <si>
    <t>Fintech Trends: Industry 4.0, Islamic Fintech, and Its Digital Transformation</t>
  </si>
  <si>
    <t>Zulfikar, Z.</t>
  </si>
  <si>
    <t>Department of Business Process Management, Delhi Skill and Entrepreneurship University, New Delhi, DL, India</t>
  </si>
  <si>
    <t>Atif, M.</t>
  </si>
  <si>
    <t>2-s2.0-85153128240</t>
  </si>
  <si>
    <t>Pettersson, J.</t>
  </si>
  <si>
    <t>Göteborgs Universitet, Gothenburg, Vastra Gotaland, Sweden</t>
  </si>
  <si>
    <t>The Problematizing and Counter-Conducting Subjects of Financial Education</t>
  </si>
  <si>
    <t>2-s2.0-85152032010</t>
  </si>
  <si>
    <t>Teng, Y.-W.</t>
  </si>
  <si>
    <t>Graduate Institute of Information Management, National Taipei University, Taipei, Taipei, Taiwan</t>
  </si>
  <si>
    <t>Text Mining with Information Extraction for Chinese Financial Knowledge Graph</t>
  </si>
  <si>
    <t>2-s2.0-85150995455</t>
  </si>
  <si>
    <t>Tang, W.</t>
  </si>
  <si>
    <t>Liaoning Institute of Science and Technology, Liaoning, China</t>
  </si>
  <si>
    <t>Design of Intelligent Financial Education Assistant System Based on Blockchain</t>
  </si>
  <si>
    <t>Ltd., Wuhan, Hubei, China</t>
  </si>
  <si>
    <t>2-s2.0-85150979996</t>
  </si>
  <si>
    <t>Luo, Y.</t>
  </si>
  <si>
    <t>Design of Intelligent Accounting Education System Based on Data Processing Technology</t>
  </si>
  <si>
    <t>2-s2.0-85150978691</t>
  </si>
  <si>
    <t>Mining Algorithm of Massive Online Financial Education Resources Based on Apriori TIDS</t>
  </si>
  <si>
    <t>2-s2.0-85150702693</t>
  </si>
  <si>
    <t>Ciguino, H.</t>
  </si>
  <si>
    <t>Université Quisqueya, Port-au-Prince, Haiti</t>
  </si>
  <si>
    <t>Haiti</t>
  </si>
  <si>
    <t>Female entrepreneurship and financial literacy: the case of fruit merchants throughout the metropolitan area of Port au Prince; Entrepreneuriat féminin et littératie financière:cas des marchands de fruits à travers l’aire métropolitaine de Port-au-Prince</t>
  </si>
  <si>
    <t>Paul, B.</t>
  </si>
  <si>
    <t>2-s2.0-85150204049</t>
  </si>
  <si>
    <t>Prasetyaningtyas, S.W.</t>
  </si>
  <si>
    <t>Bitcoin Investment Instrumen in Indonesia: The Impact of Perceived Risk and Benefit on Investor Behaviour</t>
  </si>
  <si>
    <t>2-s2.0-85149996627</t>
  </si>
  <si>
    <t>Kalogeras, S.</t>
  </si>
  <si>
    <t>HCT-Abu Dhabi Baniyas Campus, Abu Dhabi, Abu Dhabi, United Arab Emirates</t>
  </si>
  <si>
    <t>The Neuroscience of Student engagement: Case Studies in Narrative Pedagogies in Mathematics, Science, and Technology</t>
  </si>
  <si>
    <t>Mejri, S.</t>
  </si>
  <si>
    <t>Efthimiou, F.</t>
  </si>
  <si>
    <t>2-s2.0-85149768251</t>
  </si>
  <si>
    <t>Megananda, T.B.</t>
  </si>
  <si>
    <t>Improving Financial Well-being in Indonesia: The Mediating Role of Financial Behavior</t>
  </si>
  <si>
    <t>2-s2.0-85149716783</t>
  </si>
  <si>
    <t>Hidayat, J.C.</t>
  </si>
  <si>
    <t>Personality Traits' Impact on Managing Debt: A Case Study in Indonesia</t>
  </si>
  <si>
    <t>2-s2.0-85149703225</t>
  </si>
  <si>
    <t>Mani, M.</t>
  </si>
  <si>
    <t>Financial Inclusion through Financial Literacy: Evidence, Policies, and Practices</t>
  </si>
  <si>
    <t>2-s2.0-85149482165</t>
  </si>
  <si>
    <t>Akbulaev, N.</t>
  </si>
  <si>
    <t>The Financial Literacy of the Population as a Factor of Social Development</t>
  </si>
  <si>
    <t>2-s2.0-85149447471</t>
  </si>
  <si>
    <t>Gupta, C.</t>
  </si>
  <si>
    <t>Knowledge or Personality: An Empirical Analysis of Behavioural Finance and Investor Cognitive Biases</t>
  </si>
  <si>
    <t>2-s2.0-85149361954</t>
  </si>
  <si>
    <t>Mundo Neto, M.</t>
  </si>
  <si>
    <t>Faculdade de Tecnologia de São Carlos – FATEC São Carlos, Sao Carlos, SP, Brazil</t>
  </si>
  <si>
    <t>Financial intermediation and innovation: linking international agents and local investors; Intermediação e inovação financeiras: ligando agentes internacionais e investidores locais</t>
  </si>
  <si>
    <t>Donadone, J.C.</t>
  </si>
  <si>
    <t>Department of Production Engineering, Universidade Federal de São Carlos, Sao Carlos, SP, Brazil</t>
  </si>
  <si>
    <t>2-s2.0-85149169360</t>
  </si>
  <si>
    <t>Medoh, C.</t>
  </si>
  <si>
    <t>SYSTEM INTEGRATION FOR SMALL ENTERPRISES: SYSTEMATIC LITERATURE REVIEW</t>
  </si>
  <si>
    <t>2-s2.0-85149128389</t>
  </si>
  <si>
    <t>Utama, W.</t>
  </si>
  <si>
    <t>Universitas Bung Hatta, Padang, West Sumatra, Indonesia</t>
  </si>
  <si>
    <t>Identification and Prioritization of The Determinant Factors for Selecting Construction Projects in Overseas: A Delphi Survey</t>
  </si>
  <si>
    <t>Ariani, V.</t>
  </si>
  <si>
    <t>Institut Teknologi Sepuluh Nopember, Surabaya, East Java, Indonesia</t>
  </si>
  <si>
    <t>Rohman, M.</t>
  </si>
  <si>
    <t>National University of Sciences and Technology, Islamabad, Pakistan</t>
  </si>
  <si>
    <t>Zahoor, H.</t>
  </si>
  <si>
    <t>2-s2.0-85148520335</t>
  </si>
  <si>
    <t>Level of Financial Education among University Students of Business: A Study in the Peruvian Scenario</t>
  </si>
  <si>
    <t>Tapara-Sinti, J.</t>
  </si>
  <si>
    <t>Faculty of Health Sciences, Universidad Continental, Huancayo, Junin, Peru</t>
  </si>
  <si>
    <t>2-s2.0-85148509830</t>
  </si>
  <si>
    <t>Promising research studies between mathematics literacy and financial literacy through project-based learning</t>
  </si>
  <si>
    <t>2-s2.0-85148455164</t>
  </si>
  <si>
    <t>Digital and financial skills in the first lockdown: The impact on the financial well-being of older adults; Competenze digitali e finanziarie nel primo lockdown: l’impatto sul benessere finanziario degli anziani</t>
  </si>
  <si>
    <t>Strizzolo, N.</t>
  </si>
  <si>
    <t>2-s2.0-85148433246</t>
  </si>
  <si>
    <t>Angeles, I.T.</t>
  </si>
  <si>
    <t>The Moderating effect of Digital and Financial Literacy on the Digital Financial Services and Financial Behavior of MSMEs</t>
  </si>
  <si>
    <t>2-s2.0-85147913697</t>
  </si>
  <si>
    <t>and Cybersecurity, State University of New York Albany, Albany, NY, United States</t>
  </si>
  <si>
    <t>Digital Financial Literacy, Risk Aversion, and College Students' Online Security Behavior</t>
  </si>
  <si>
    <t>Fisher, I.</t>
  </si>
  <si>
    <t>Department of Accounting and Law, Massry School of Business, Albany, NY, United States</t>
  </si>
  <si>
    <t>2-s2.0-85147740226</t>
  </si>
  <si>
    <t>Determinants of Financial Literacy and Digital Literacy on Financial Performance in Driving Post-Pandemic Economic Recovery</t>
  </si>
  <si>
    <t>2-s2.0-85147663970</t>
  </si>
  <si>
    <t>Inequality and Human Development Programme, Indian Institute of Science, Bengaluru, KA, India</t>
  </si>
  <si>
    <t>An insight into financial literacy of University faculties: A case study of University of Rajasthan employees, India</t>
  </si>
  <si>
    <t>2-s2.0-85147543095</t>
  </si>
  <si>
    <t>Matey, V.</t>
  </si>
  <si>
    <t>Department of Computer Engineering, International Institute of Information Technology, Pune, MH, India</t>
  </si>
  <si>
    <t>Real Estate Price Prediction using Supervised Learning</t>
  </si>
  <si>
    <t>2-s2.0-85147523040</t>
  </si>
  <si>
    <t>DEVELOPING FUTURE ENGINEERS WITH BROAD VIEWS AND DEEP SKILLS - THE EMERGENCE OF A NEW T2-CAPABILITY PROFILE</t>
  </si>
  <si>
    <t>2-s2.0-85147451135</t>
  </si>
  <si>
    <t>Paudel, L.N.</t>
  </si>
  <si>
    <t>The financialization of remittances in Nepal: Governing through the pedagogy of fear and hope</t>
  </si>
  <si>
    <t>2-s2.0-85147421163</t>
  </si>
  <si>
    <t>Tan, G.K.S.</t>
  </si>
  <si>
    <t>Singapore University of Technology and Design, Singapore City, Singapore</t>
  </si>
  <si>
    <t>The 'fintech revolution' is here! The disruptive impact of fintech on retail financial practices</t>
  </si>
  <si>
    <t>2-s2.0-85147338724</t>
  </si>
  <si>
    <t>Hangl, C.</t>
  </si>
  <si>
    <t>Faculty of Management, University of Applied Sciences Upper Austria, Wels, Upper Austria, Austria</t>
  </si>
  <si>
    <t>Does transaction atmosphere influence the decision-making behaviour of investors?</t>
  </si>
  <si>
    <t>2-s2.0-85147247630</t>
  </si>
  <si>
    <t>Shandong University of Science and Technology, Qingdao, Shandong, China</t>
  </si>
  <si>
    <t>Financial Indicator System Based on Data Mining Algorithm</t>
  </si>
  <si>
    <t>2-s2.0-85147041317</t>
  </si>
  <si>
    <t>Diaz, D.C.</t>
  </si>
  <si>
    <t>Financial Well-Being Profile: An Empirical Study on Graduated Students</t>
  </si>
  <si>
    <t>Chavez, M.E.E.</t>
  </si>
  <si>
    <t>Pena, E.T.</t>
  </si>
  <si>
    <t>2-s2.0-85147013470</t>
  </si>
  <si>
    <t>The Influence of Parental Financial Socialisation and Financial Literacy on University Student's Financial Behaviour</t>
  </si>
  <si>
    <t>2-s2.0-85146990121</t>
  </si>
  <si>
    <t>Zhigun, L.A.</t>
  </si>
  <si>
    <t>Department of Psychology and Human Capital Development, Financial University under the Government of the Russian Federation, Moscow, Russian Federation</t>
  </si>
  <si>
    <t>Formation of the Pre-Pensioner Segment in the Labor Market: Financial and Management aspects</t>
  </si>
  <si>
    <t>Kamneva, E.V.</t>
  </si>
  <si>
    <t>Department of Public and Municipal Administration, Plekhanov Russian University of Economics, Moscow, Russian Federation</t>
  </si>
  <si>
    <t>Polevaya, M.V.</t>
  </si>
  <si>
    <t>Department of Psychology, Alma Mater Studiorum Università di Bologna, Bologna, BO, Italy</t>
  </si>
  <si>
    <t>2-s2.0-85146976221</t>
  </si>
  <si>
    <t>Gautam, C.</t>
  </si>
  <si>
    <t>Examining Behavioural Aspects of Financial Decision Making: The Working Women Perspective</t>
  </si>
  <si>
    <t>Wadhwa, R.</t>
  </si>
  <si>
    <t>Department of Finance and Accounting, Birla Institute of Management Technology Greater Noida, Greater Noida, UP, India</t>
  </si>
  <si>
    <t>2-s2.0-85146973468</t>
  </si>
  <si>
    <t>Financial Education in School of Business Students: Case Study from Veracruz, Mexico</t>
  </si>
  <si>
    <t>2-s2.0-85146849293</t>
  </si>
  <si>
    <t>Surmanidze, N.</t>
  </si>
  <si>
    <t>Department of Business and Social Sciences, Guram Tavartkiladze Tbilisi Teaching University, Tbilisi, Georgia</t>
  </si>
  <si>
    <t>Financial literacy exchange and its challenges in Post-Soviet Georgia</t>
  </si>
  <si>
    <t>Tabagari, K.</t>
  </si>
  <si>
    <t>School of Business and Administrative Studies, The University of Georgia, Tbilisi, Tbilisi, Georgia</t>
  </si>
  <si>
    <t>Mushkudiani, Z.</t>
  </si>
  <si>
    <t>Technology and Education, Ilia State University (ISU), Tbilisi, Georgia</t>
  </si>
  <si>
    <t>Akhvlediani, M.</t>
  </si>
  <si>
    <t>Business Administration and Social Sciences Faculty, Guram Tavartkiladze Tbilisi Teaching University, Tbilisi, Georgia</t>
  </si>
  <si>
    <t>2-s2.0-85146746425</t>
  </si>
  <si>
    <t>Ngwenya, J.C.</t>
  </si>
  <si>
    <t>Commerce Department, University of KwaZulu-Natal, Durban, KwaZulu-Natal, South Africa</t>
  </si>
  <si>
    <t>Teachers’ views on the role of economic and management sciences in preparing learners for accounting in the Further Education and Training Phase</t>
  </si>
  <si>
    <t>2-s2.0-85146517134</t>
  </si>
  <si>
    <t>Gerasimova, E.N.</t>
  </si>
  <si>
    <t>Strategic Development and Internal Control, Bunin Yelets State University, Yelets, Lipetsk Oblast, Russian Federation</t>
  </si>
  <si>
    <t>Relationship between financial literacy of preschool children and their parents; Взаимосвязь финансовой грамотности детей дошкольного возраста и их родителей</t>
  </si>
  <si>
    <t>Krasova, T.D.</t>
  </si>
  <si>
    <t>Bunin Yelets State University, Yelets, Lipetsk Oblast, Russian Federation</t>
  </si>
  <si>
    <t>2-s2.0-85146487544</t>
  </si>
  <si>
    <t>Vijayalakshmi, R.</t>
  </si>
  <si>
    <t>Department of Commerce, Anna Adarsh College for Women, Chennai, TN, India</t>
  </si>
  <si>
    <t>An Empirical Study of Association Among Financial Literacy, Financial Attitude and Financial Behaviour of Gen - Z</t>
  </si>
  <si>
    <t>Sudha, B.</t>
  </si>
  <si>
    <t>Onaizah Colleges, Unaizah, Al Qasim, Saudi Arabia</t>
  </si>
  <si>
    <t>Farouk, M.</t>
  </si>
  <si>
    <t>Workers University, Tanta, Egypt</t>
  </si>
  <si>
    <t>Ahmed, G.</t>
  </si>
  <si>
    <t>Horizon University College, Ajman, Ajman, United Arab Emirates</t>
  </si>
  <si>
    <t>2-s2.0-85146426162</t>
  </si>
  <si>
    <t>Alghamdi, M.A.</t>
  </si>
  <si>
    <t>Department of Information Systems, University of Bahrain, Zallaq, Bahrain</t>
  </si>
  <si>
    <t>The Moderating Effects of Managerial Competencies and Organization Capabilities on ERP Implementation by Service Sector Enterprises in Saudi Arabia</t>
  </si>
  <si>
    <t>2-s2.0-85146394781</t>
  </si>
  <si>
    <t>Kanaev, A.V.</t>
  </si>
  <si>
    <t>Unfair commercial practice (misseling) as a barrier to the ESG transformation of the Russian banking business; Недобросовестная коммерческая практика (мисселинг) как барьер для ESG-трансформации российского банковского бизнеса</t>
  </si>
  <si>
    <t>2-s2.0-85146392926</t>
  </si>
  <si>
    <t>Belozyorov, S.A.</t>
  </si>
  <si>
    <t>Russian insurance market: Current state and prospects for development; Российский страховой рынок: современное состояние и перспективы развития</t>
  </si>
  <si>
    <t>Zlobin, E.V.</t>
  </si>
  <si>
    <t>All-Russian Union Rehabilitators, Moscow, Russian Federation</t>
  </si>
  <si>
    <t>Kotlobovskii, I.B.</t>
  </si>
  <si>
    <t>2-s2.0-85146369469</t>
  </si>
  <si>
    <t>Management Consultant, Auckland, New Zealand</t>
  </si>
  <si>
    <t>2-s2.0-85146367593</t>
  </si>
  <si>
    <t>2-s2.0-85146352865</t>
  </si>
  <si>
    <t>Kesavaraj, S.V.</t>
  </si>
  <si>
    <t>A Study on Upcoming Central Bank Digital Currency: Opportunities, Obstacles, and Potential FinTech Solutions using Cryptography in the Indian Scenario</t>
  </si>
  <si>
    <t>Jakhiya, C.M.</t>
  </si>
  <si>
    <t>School of Management and Commerce, Amity University Dubai, Dubai, United Arab Emirates</t>
  </si>
  <si>
    <t>2-s2.0-85146335167</t>
  </si>
  <si>
    <t>Board Game as Financial Literacy Education Media for Indonesian High School Students</t>
  </si>
  <si>
    <t>Department of Industrial Product Design, Institut Teknologi Sepuluh Nopember, Surabaya, East Java, Indonesia</t>
  </si>
  <si>
    <t>Department of Industrial Engineering, Institut Teknologi Sepuluh Nopember, Surabaya, East Java, Indonesia</t>
  </si>
  <si>
    <t>2-s2.0-85146122484</t>
  </si>
  <si>
    <t>Enablers to Financial Literacy: A DEMATEL Approach</t>
  </si>
  <si>
    <t>2-s2.0-85146118701</t>
  </si>
  <si>
    <t>A Validated Model to Analyze the Factors That Explain Credit Card Debt: A Case Study of Brazilian Federal District</t>
  </si>
  <si>
    <t>Gomes, A.F.D.O.</t>
  </si>
  <si>
    <t>2-s2.0-85146111915</t>
  </si>
  <si>
    <t>Arkhipova, N.</t>
  </si>
  <si>
    <t>Impact of Demographic Trends on Retail Banking</t>
  </si>
  <si>
    <t>2-s2.0-85145933333</t>
  </si>
  <si>
    <t>Strilets, V.</t>
  </si>
  <si>
    <t>Department of International Economics and International Economic Relations, Poltava University of Economics and Trade, Poltava, Poltava Oblast, Ukraine</t>
  </si>
  <si>
    <t>State support for the digitalization of SMEs in European countries</t>
  </si>
  <si>
    <t>Frolov, S.</t>
  </si>
  <si>
    <t>Department of Finance, Sumy National Agrarian University, Sumy, Sumy Oblast, Ukraine</t>
  </si>
  <si>
    <t>Datsenko, V.</t>
  </si>
  <si>
    <t>Faculty of Economics, University of Customs and Finance, Dnipro, Dnipropetrovsk Oblast, Ukraine</t>
  </si>
  <si>
    <t>Tymoshenko, O.</t>
  </si>
  <si>
    <t>Department of Economics, Poltava University of Economics and Trade, Poltava, Poltava Oblast, Ukraine</t>
  </si>
  <si>
    <t>Yatsko, M.</t>
  </si>
  <si>
    <t>Department of Accounting and Auditing, Uzhhorod National University, Uzhorod, Zakarpattia, Ukraine</t>
  </si>
  <si>
    <t>2-s2.0-85145837854</t>
  </si>
  <si>
    <t>Romero Álvarez, Y.P.R.</t>
  </si>
  <si>
    <t>Universidad de Sucre, Sincelejo, Sucre, Colombia</t>
  </si>
  <si>
    <t>Financial knowledge in children with preeconomic thinking in public and private schools, Sincelejo - Colombia; Análisis del conocimiento financiero en niños con pensamiento pre-económico: Colegios públicos y privados de Sincelejo-Colombia</t>
  </si>
  <si>
    <t>Parra, J.A.B.</t>
  </si>
  <si>
    <t>Universidad de Córdoba, Monteria, Monteria, Colombia</t>
  </si>
  <si>
    <t>2-s2.0-85145775348</t>
  </si>
  <si>
    <t>Key Elements of a Critical Approach to Financial Literacy</t>
  </si>
  <si>
    <t>2-s2.0-85145744737</t>
  </si>
  <si>
    <t>Cabrera-Baquedano, A.</t>
  </si>
  <si>
    <t>Institute of Mathematics, Pontificia Universidad Católica de Valparaíso, Valparaiso, VS, Chile</t>
  </si>
  <si>
    <t>Transitions when adjusting interdisciplinary mathematical models: the case of financial literacy; Transições no ajuste de modelos matemáticos interdisciplinares: o caso da alfabetização financeira; Tránsitos al ajustar modelos matemáticos interdisciplinares: el caso de la alfabetización financiera</t>
  </si>
  <si>
    <t>Huincahue, J.</t>
  </si>
  <si>
    <t>Gaete-Peralta, C.</t>
  </si>
  <si>
    <t>Departamento de Matemáticas y Ciencias de la Ingeniería, Universidad Bernardo O'Higgins, Santiago, RM, Chile</t>
  </si>
  <si>
    <t>2-s2.0-85145489278</t>
  </si>
  <si>
    <t>Melbourne School of Population and Global Health, Melbourne, VIC, Australia</t>
  </si>
  <si>
    <t>Widows' self-help groups in North India: a tool for financial and social improvement</t>
  </si>
  <si>
    <t>Bishop, N.</t>
  </si>
  <si>
    <t>Nossal Institute for Global Health, Melbourne, VIC, Australia</t>
  </si>
  <si>
    <t>Grills, N.</t>
  </si>
  <si>
    <t>2-s2.0-85145458899</t>
  </si>
  <si>
    <t>Csiszárik-Kocsir, Á.</t>
  </si>
  <si>
    <t>Obuda University, Budapest, Hungary</t>
  </si>
  <si>
    <t>Socialisation Determining Individual Financial Decisions from the Aspect of Financial Literacy</t>
  </si>
  <si>
    <t>2-s2.0-85145435949</t>
  </si>
  <si>
    <t>Factors Influencing Behavioral Intentions to Use Sharia Mobile Banking: Extended Theory of Planned Behavior</t>
  </si>
  <si>
    <t>2-s2.0-85145422584</t>
  </si>
  <si>
    <t>Widiyanto, W.</t>
  </si>
  <si>
    <t>Department of Economics Education, Universitas Negeri Semarang, Semarang, Central Java, Indonesia</t>
  </si>
  <si>
    <t>Locus of control as a mediating variable for the factors influencing consumptive behavior among students</t>
  </si>
  <si>
    <t>Lindiyatmi, P.</t>
  </si>
  <si>
    <t>2-s2.0-85145378958</t>
  </si>
  <si>
    <t>Rebelo, F.</t>
  </si>
  <si>
    <t>Departamento de Direito, Universidade Portucalense Infante D.Henrique, Porto, Portugal</t>
  </si>
  <si>
    <t>Online consumer behaviour, financial education and over-indebtedness: first thoughts on the Proposal for a Directive on Consumer Credit COM/2021/347final; Comportamento online do consumidor, formação financeira e sobreendividamento: primeiras reflexões sobre a Proposta de Diretiva relativa aos Créditos aos Consumidores COM/2021/347final</t>
  </si>
  <si>
    <t>Pereira, I.P.</t>
  </si>
  <si>
    <t>Universidade de Coimbra, Faculdade de Direito, Coimbra, Portugal</t>
  </si>
  <si>
    <t>2-s2.0-85145320684</t>
  </si>
  <si>
    <t>Wisnuwardhana University, Malang, East Java, Indonesia</t>
  </si>
  <si>
    <t>THE ROLE OF FINANCIAL BEHAVIOR AS A MEDIATOR OF THE INFLUENCE OF FINANCIAL LITERACY AND FINANCIAL ATTITUDES ON MSMES INVESTMENT DECISIONS IN INDONESIA</t>
  </si>
  <si>
    <t>Sudarmiatin, u.</t>
  </si>
  <si>
    <t>2-s2.0-85145313594</t>
  </si>
  <si>
    <t>Digital financial literacy among adults in India: measurement and validation</t>
  </si>
  <si>
    <t>Suresha, B.</t>
  </si>
  <si>
    <t>and Accountancy, Christ University, Bengaluru, KA, India</t>
  </si>
  <si>
    <t>2-s2.0-85145198727</t>
  </si>
  <si>
    <t>Hapsoro, D.</t>
  </si>
  <si>
    <t>Department of Accounting, Economics Faculty, Kupang, Timor, Indonesia</t>
  </si>
  <si>
    <t>Effect of gender as a moderating variable on financial vulnerability using hierarchical regressions: Survey evidence from Indonesian traditional market traders</t>
  </si>
  <si>
    <t>Saputro, J.A.</t>
  </si>
  <si>
    <t>2-s2.0-85145187383</t>
  </si>
  <si>
    <t>Bracey, E.N.</t>
  </si>
  <si>
    <t>US Naval War College, Newport, RI, United States</t>
  </si>
  <si>
    <t>RACIAL INEQUITIES IN AMERICAN BANKING: BLACK BANKS AND FINANCIAL INSTITUTIONS, AND THE DEMISE OF THE WESTSIDE FEDERAL CREDIT UNION IN LAS VEGAS, NEVADA</t>
  </si>
  <si>
    <t>2-s2.0-85144811404</t>
  </si>
  <si>
    <t>Petrachkova, A.</t>
  </si>
  <si>
    <t>The effect of financial literacy on policy preferences: evidence from Argentina</t>
  </si>
  <si>
    <t>2-s2.0-85144559859</t>
  </si>
  <si>
    <t>Grasping the concept of value: Exploring students’ economic and financial literacy in citizenship education</t>
  </si>
  <si>
    <t>Tväråna, M.</t>
  </si>
  <si>
    <t>Department of Education, Uppsala Universitet, Uppsala, Uppsala, Sweden</t>
  </si>
  <si>
    <t>2-s2.0-85143935690</t>
  </si>
  <si>
    <t>Iyer, A.K.</t>
  </si>
  <si>
    <t>Welldoc Inc, Columbia, MD, United States</t>
  </si>
  <si>
    <t>Building Digital Health and Therapeutic Solutions for the Future: What’s Required for Success?</t>
  </si>
  <si>
    <t>2-s2.0-85143871534</t>
  </si>
  <si>
    <t>Msomi, T.S.</t>
  </si>
  <si>
    <t>Department of Management Accounting, Durban University of Technology, Durban, South Africa</t>
  </si>
  <si>
    <t>Financial literacy and SME loan repayments in South Africa during the COVID-19 era</t>
  </si>
  <si>
    <t>Nzama, S.</t>
  </si>
  <si>
    <t>2-s2.0-85143810686</t>
  </si>
  <si>
    <t>Penarreta, M.Á.P.</t>
  </si>
  <si>
    <t>INTELLECTUAL CAPITAL MANAGEMENT IN TIMES OF TURBULENCE: AN ANALYSIS OF BANKING IN ECUADOR; GESTIÓN DEL CAPITAL INTELECTUAL EN TIEMPOS DE TURBULENCIA: UN ANÁLISIS DE LA BANCA EN ECUADOR</t>
  </si>
  <si>
    <t>Teijeiro-Álvarez, M.</t>
  </si>
  <si>
    <t>Universidade da Coruña, A Coruna, A Coruña, Spain</t>
  </si>
  <si>
    <t>2-s2.0-85143786708</t>
  </si>
  <si>
    <t>Ivkina, N.V.</t>
  </si>
  <si>
    <t>The “Shi‘a factor” in Nigeria’s Public and Political Life (1994–2020): Domestic and International Dimensions; «Шиитский фактор» в общественно-политической жизни Нигерии (1994–2020): внутреннее и международное измерения</t>
  </si>
  <si>
    <t>2-s2.0-85143528800</t>
  </si>
  <si>
    <t>Gwangju Institute of Science and Technology, Gwangju, South Korea</t>
  </si>
  <si>
    <t>Role of the Private Pension Programs</t>
  </si>
  <si>
    <t>2-s2.0-85143487818</t>
  </si>
  <si>
    <t>Rhee, M.C.</t>
  </si>
  <si>
    <t>School of International Liberal Studies, Waseda University, Tokyo, Japan</t>
  </si>
  <si>
    <t>US Pensions and Taxation</t>
  </si>
  <si>
    <t>2-s2.0-85143456660</t>
  </si>
  <si>
    <t>Elifneh, Y.W.</t>
  </si>
  <si>
    <t>Department of Management, Addis Ababa University, Addis Ababa, Ethiopia</t>
  </si>
  <si>
    <t>Financial literacy among Ethiopian high school teenagers</t>
  </si>
  <si>
    <t>2-s2.0-85143325897</t>
  </si>
  <si>
    <t>Endris, G.S.</t>
  </si>
  <si>
    <t>School of Rural Development and Agricultural Innovation, Haramaya University, Dire Dawa, Ethiopia</t>
  </si>
  <si>
    <t>A review of the socio-ecological and institutional contexts for youth livelihood transformation in Miesso Woreda, Eastern Ethiopia</t>
  </si>
  <si>
    <t>Wordofa, M.G.</t>
  </si>
  <si>
    <t>College of Social Sciences and Humanities, Haramaya University, Dire Dawa, Ethiopia</t>
  </si>
  <si>
    <t>Aweke, C.S.</t>
  </si>
  <si>
    <t>Hassen, J.Y.</t>
  </si>
  <si>
    <t>Haramaya University, Dire Dawa, Ethiopia</t>
  </si>
  <si>
    <t>2-s2.0-85143083005</t>
  </si>
  <si>
    <t>Guilin Institute of Information Technology, Guiling, China</t>
  </si>
  <si>
    <t>Microlearning Interactive Teaching to Enhance Chinese University Students' Financial Literacy</t>
  </si>
  <si>
    <t>Wei, Q.</t>
  </si>
  <si>
    <t>Guilin University of Electronic Technology, Guilin, Guangxi, China</t>
  </si>
  <si>
    <t>2-s2.0-85142912180</t>
  </si>
  <si>
    <t>Lytos, A.</t>
  </si>
  <si>
    <t>Sidroco Holdings Ltd, Nicosia, Cyprus</t>
  </si>
  <si>
    <t>The EVIDENT Platform: Leveraging Crowdsourcing Approaches for Assessing Consumers Behavior</t>
  </si>
  <si>
    <t>Pliatsios, D.</t>
  </si>
  <si>
    <t>Department of Electrical &amp; Computer Engineering, University of Western Macedonia, Kozani, Western Macedonia, Greece</t>
  </si>
  <si>
    <t>Karypidis, P.-A.</t>
  </si>
  <si>
    <t>Department of Economics, Democritus University of Thrace, Komotini, Eastern Macedonia and Thrace, Greece</t>
  </si>
  <si>
    <t>2-s2.0-85142905035</t>
  </si>
  <si>
    <t>The Influence of Attitude toward Behavior, Subjective Norms, Perceived Behavioral Control on the Behavioral Intention of using PayLater Apps moderated by Financial Literacy and Hedonic Value</t>
  </si>
  <si>
    <t>2-s2.0-85142823413</t>
  </si>
  <si>
    <t>Financial Literacy and Its Impact on Sustainable Development of India Using Internet Subscribers as Moderator</t>
  </si>
  <si>
    <t>2-s2.0-85142796831</t>
  </si>
  <si>
    <t>Determinants of Financial Literacy and its Influence on Financial Wellbeing — a Study of the Young Population in Haryana, India; Факторы финансовой грамотности и их влияние на финансовое благополучие — исследование молодого населения Харьяны, Индия</t>
  </si>
  <si>
    <t>2-s2.0-85142783953</t>
  </si>
  <si>
    <t>Krylova, L.V.</t>
  </si>
  <si>
    <t>The Department of World Finance, Financial University under the Government of the Russian Federation, Moscow, Russian Federation</t>
  </si>
  <si>
    <t>Cryptocurrencies vs Central Banks’ Digital Currencies: The Role of Financial Literacy; Криптовалюты vs цифровые валюты центральных банков: роль финансовой грамотности населения</t>
  </si>
  <si>
    <t>Lukashenko, I.V.</t>
  </si>
  <si>
    <t>World Finance Department, Financial University under the Government of the Russian Federation, Moscow, Russian Federation</t>
  </si>
  <si>
    <t>2-s2.0-85142366732</t>
  </si>
  <si>
    <t>The WALLET Study: Examining Early Memory Loss and Personal Finance</t>
  </si>
  <si>
    <t>Department of Health Care Sciences, Wayne State University, Detroit, MI, United States</t>
  </si>
  <si>
    <t>Rorai, V.O.</t>
  </si>
  <si>
    <t>Mike Ilitch School of Business, Detroit, MI, United States</t>
  </si>
  <si>
    <t>Roling, M.</t>
  </si>
  <si>
    <t>Rehabilitation Institute of Michigan, Detroit, MI, United States</t>
  </si>
  <si>
    <t>Moray, J.</t>
  </si>
  <si>
    <t>2-s2.0-85142281925</t>
  </si>
  <si>
    <t>Cossu, A.</t>
  </si>
  <si>
    <t>Communication and Sociology, Leicester Medical School, Leicester, Leicestershire, United Kingdom</t>
  </si>
  <si>
    <t>Cultures of digital finance: the rise of the financial public sphere</t>
  </si>
  <si>
    <t>2-s2.0-85142155672</t>
  </si>
  <si>
    <t>Blaschke, J.</t>
  </si>
  <si>
    <t>Department of Microeconomics, Universität Kassel, Kassel, Hessen, Germany</t>
  </si>
  <si>
    <t>Gender differences in financial literacy among teenagers - Can confidence bridge the gap?</t>
  </si>
  <si>
    <t>2-s2.0-85142141132</t>
  </si>
  <si>
    <t>Dagnachew, T.G.</t>
  </si>
  <si>
    <t>Department of Economics, Wollo University, Dessie, Ethiopia</t>
  </si>
  <si>
    <t>The analysis of financial inclusion and its determinants in the rural area of south Wollo zone, Amhara Region, Ethiopia</t>
  </si>
  <si>
    <t>2-s2.0-85141860294</t>
  </si>
  <si>
    <t>Putnoki, A.M.</t>
  </si>
  <si>
    <t>Faculty of Informatics, Eötvös Loránd Tudományegyetem, Budapest, Hungary</t>
  </si>
  <si>
    <t>Cognitive Human-Computer Interaction</t>
  </si>
  <si>
    <t>2-s2.0-85141827360</t>
  </si>
  <si>
    <t>Consumer segments according to their perception of the value of money after the coronavirus pandemic from the financial literacy aspect</t>
  </si>
  <si>
    <t>2-s2.0-85141815341</t>
  </si>
  <si>
    <t>Newar, N.</t>
  </si>
  <si>
    <t>Department of Business Administration, Tezpur University, Tezpur, AS, India</t>
  </si>
  <si>
    <t>Role of Banks in Promoting Financial Literacy among Agripreneurs in Assam, India</t>
  </si>
  <si>
    <t>2-s2.0-85141671462</t>
  </si>
  <si>
    <t>Exploration of Financial App Software Simulation Practice Learning in the Internet Era</t>
  </si>
  <si>
    <t>2-s2.0-85141535840</t>
  </si>
  <si>
    <t>Septianingrum, S.A.</t>
  </si>
  <si>
    <t>Faculty of Computer Science, Universitas Dian Nuswantoro, Semarang, Central Java, Indonesia</t>
  </si>
  <si>
    <t>Performance Analysis of Multiple Linear Regression and Random Forest for an Estimate of the Price of a House</t>
  </si>
  <si>
    <t>2-s2.0-85141436717</t>
  </si>
  <si>
    <t>Walsh, D.</t>
  </si>
  <si>
    <t>Range IQ Pty Ltd, NT, Australia</t>
  </si>
  <si>
    <t>Fortifying the financial and environmental capital banks in commercially grazed rangelands</t>
  </si>
  <si>
    <t>Holmes, P.R.</t>
  </si>
  <si>
    <t>Holmes and Company Pty Ltd, Huskisson, NSW, Australia</t>
  </si>
  <si>
    <t>2-s2.0-85141435565</t>
  </si>
  <si>
    <t>Modjo, M.I.</t>
  </si>
  <si>
    <t>Overconfidence Educated Young Males: A Study on Cryptocurrency Investors in Indonesia</t>
  </si>
  <si>
    <t>2-s2.0-85141427472</t>
  </si>
  <si>
    <t>Srisusilawati, P.</t>
  </si>
  <si>
    <t>Universitas Islam Bandung, Bandung, West Java, Indonesia</t>
  </si>
  <si>
    <t>The roles of self efficacy and sharia financial literacy to SMES performance: Business model as intermediate variable</t>
  </si>
  <si>
    <t>2-s2.0-85141426729</t>
  </si>
  <si>
    <t>The Effect of Financial Literacy and Fintech Knowledge on Fintech Services Usage</t>
  </si>
  <si>
    <t>2-s2.0-85141375928</t>
  </si>
  <si>
    <t>Financial education as political education: a framework for targeting systems as sites of change</t>
  </si>
  <si>
    <t>Wood, A.K.</t>
  </si>
  <si>
    <t>2-s2.0-85141287283</t>
  </si>
  <si>
    <t>Kaura, S.</t>
  </si>
  <si>
    <t>General Shivdev Singh Diwan Gurbachan Singh Khalsa College, Patiala, PB, India</t>
  </si>
  <si>
    <t>Factors affecting the demand of Health Insurance during COVID-19 pandemic in Punjab State</t>
  </si>
  <si>
    <t>Singhb, B.</t>
  </si>
  <si>
    <t>School of Applied Management, Punjabi University, Patiala, PB, India</t>
  </si>
  <si>
    <t>2-s2.0-85141179677</t>
  </si>
  <si>
    <t>Bisanti, M.</t>
  </si>
  <si>
    <t>245</t>
  </si>
  <si>
    <t>Università degli Studi di Firenze, Florence, FI, Italy</t>
  </si>
  <si>
    <t>Digital Escape Games in Educational Programs for Financial Literacy</t>
  </si>
  <si>
    <t>Di Paolo, R.</t>
  </si>
  <si>
    <t>Scuola IMT Alti Studi Lucca, Lucca, LU, Italy</t>
  </si>
  <si>
    <t>Pizziol, V.</t>
  </si>
  <si>
    <t>GAME Science Research Center, Lucca, Italy</t>
  </si>
  <si>
    <t>Accardi, S.</t>
  </si>
  <si>
    <t>Maggi, F.</t>
  </si>
  <si>
    <t>2-s2.0-85141179664</t>
  </si>
  <si>
    <t>Universitat Politècnica de València, Valencia, Valencia, Spain</t>
  </si>
  <si>
    <t>Public Policy on Science, Technology, and Innovation for Transformation and Its Relationship with Financial Education</t>
  </si>
  <si>
    <t>Franco-Castaño, S.F.</t>
  </si>
  <si>
    <t>Bran, L.</t>
  </si>
  <si>
    <t>Corporación Universitaria Americana, Barranquilla, Atlantico, Colombia</t>
  </si>
  <si>
    <t>2-s2.0-85141159066</t>
  </si>
  <si>
    <t>Wealth Creation: Serious Game Development to Improve Financial Literacy for High School Students</t>
  </si>
  <si>
    <t>2-s2.0-85141142319</t>
  </si>
  <si>
    <t>Unlock Financial Knowledge in Managers Through Games</t>
  </si>
  <si>
    <t>Ferreira Dias, M.F.</t>
  </si>
  <si>
    <t>Departamento de Ciência Política e Políticas Públicas, Iscte – Instituto Universitário de Lisboa, Lisbon, Portugal</t>
  </si>
  <si>
    <t>Sousa, M.J.</t>
  </si>
  <si>
    <t>Heriot-Watt University, Dubai Campus, Dubai, United Arab Emirates</t>
  </si>
  <si>
    <t>2-s2.0-85141093418</t>
  </si>
  <si>
    <t>Chechko, T.</t>
  </si>
  <si>
    <t>Municipal Preschool Educational Institution, Child Development Center I + Family, Kiev, Ukraine</t>
  </si>
  <si>
    <t>Needs Assessment of Parents Raising Children with Disabilities in Preschool Educational Institution</t>
  </si>
  <si>
    <t>Liakh, T.</t>
  </si>
  <si>
    <t>Department of Social Pedagogy and Social Work, Borys Grinchenko Kyiv Metropolitan University, Kyiv, Ukraine</t>
  </si>
  <si>
    <t>2-s2.0-85140843344</t>
  </si>
  <si>
    <t>Vargová, L.</t>
  </si>
  <si>
    <t>Institute of Psychology, University of Presov in Presov, Presov-Lubotice, Presov Region, Slovakia</t>
  </si>
  <si>
    <t>In Search of Determinants of Time-Discounting in Monetary Choices: Personal Characteristics Matter Only a Little</t>
  </si>
  <si>
    <t>Adamkovič, M.</t>
  </si>
  <si>
    <t>Institute of Social Sciences, Slovak Academy of Sciences, Bratislava, Slovakia</t>
  </si>
  <si>
    <t>2-s2.0-85140751174</t>
  </si>
  <si>
    <t>Sungkawaningrum, F.</t>
  </si>
  <si>
    <t>Sharia Economics Department, NahdatulUlama Islamic Institute Temanggung, Indonesia</t>
  </si>
  <si>
    <t>DETERMINANTS OF COMMUNITY DECISIONS TO LEND MONEY TO LOANERS; DETERMINANTES DE LAS DECISIONES COMUNITARIAS DE PRESTAR DINERO A LOS PRESTAMISTAS; DETERMINANTES DAS DECISÕES DA COMUNIDADE DE EMPRESTAR DINHEIRO AOS MUTUÁRIOS</t>
  </si>
  <si>
    <t>Hartono, S.</t>
  </si>
  <si>
    <t>Universitas Muhammadiyah Ponorogo, Ponorogo, East Java, Indonesia</t>
  </si>
  <si>
    <t>Holle, M.H.</t>
  </si>
  <si>
    <t>Sharia Economics Department, State Islamic Institution Ambon, Ambon, Indonesia</t>
  </si>
  <si>
    <t>Gustiawan, W.</t>
  </si>
  <si>
    <t>Department of Business Administration, Politeknik Negeri Padang, Padang, West Sumatra, Indonesia</t>
  </si>
  <si>
    <t>Siskawati, E.</t>
  </si>
  <si>
    <t>Department of Accounting, Politeknik Negeri Padang, Padang, West Sumatra, Indonesia</t>
  </si>
  <si>
    <t>Sharia Economics Department, Qomaruddin Gresik Islamic Institute, Indonesia</t>
  </si>
  <si>
    <t>Andiyan, A.</t>
  </si>
  <si>
    <t>Department of Architecture, Universitas Faletehan, Banten, Indonesia</t>
  </si>
  <si>
    <t>2-s2.0-85140649745</t>
  </si>
  <si>
    <t>Yamang, C.</t>
  </si>
  <si>
    <t>Review on the assessment of financial literacy across the globe</t>
  </si>
  <si>
    <t>2-s2.0-85140597591</t>
  </si>
  <si>
    <t>Alhajjaj, H.</t>
  </si>
  <si>
    <t>DRIVERS OF THE CONSUMERS ADOPTION OF FINTECH SERVICES</t>
  </si>
  <si>
    <t>2-s2.0-85140594930</t>
  </si>
  <si>
    <t>Baranyi, A.</t>
  </si>
  <si>
    <t>METHODS FOR DEVELOPING FINANCIAL LITERACY</t>
  </si>
  <si>
    <t>2-s2.0-85140496204</t>
  </si>
  <si>
    <t>Crawford-Singh, S.</t>
  </si>
  <si>
    <t>Sir George Monoux College, East London, United Kingdom</t>
  </si>
  <si>
    <t>TEACHING VOCATIONAL COURSES IN BUSINESS</t>
  </si>
  <si>
    <t>2-s2.0-85140490927</t>
  </si>
  <si>
    <t>Panja, S.</t>
  </si>
  <si>
    <t>Do Cognitive Traits and Education Level Influence Spiritual Oriented Investment Decisions—An Empirical Investigation</t>
  </si>
  <si>
    <t>2-s2.0-85140484878</t>
  </si>
  <si>
    <t>Balasubramanian, S.</t>
  </si>
  <si>
    <t>Department of Commerce, St. Francis College for Women, Hyderabad, TS, India</t>
  </si>
  <si>
    <t>A Review of the Pre-merger Performance of Select Public Sector Banks in India Using Key Performance Indicators</t>
  </si>
  <si>
    <t>2-s2.0-85140476833</t>
  </si>
  <si>
    <t>Capretto, M.</t>
  </si>
  <si>
    <t>IMDEA Software Institute, Pozuelo de Alarcon, Madrid, Spain</t>
  </si>
  <si>
    <t>Transaction Monitoring of Smart Contracts</t>
  </si>
  <si>
    <t>Ceresa, M.</t>
  </si>
  <si>
    <t>Universidad Politécnica de Madrid, Madrid, Madrid, Spain</t>
  </si>
  <si>
    <t>2-s2.0-85140466505</t>
  </si>
  <si>
    <t>Kondratyeva, N.B.</t>
  </si>
  <si>
    <t>The Institute of Europe, Russian Academy of Sciences, Moscow, Russian Federation</t>
  </si>
  <si>
    <t>TRANSFORMATION OF EU FINANCIAL REGULATION</t>
  </si>
  <si>
    <t>2-s2.0-85140444175</t>
  </si>
  <si>
    <t>Assessing Financial Literacy Considering Bhartiya Model and Its Impact on Financial Decision Making</t>
  </si>
  <si>
    <t>Purohit, H.</t>
  </si>
  <si>
    <t>Banasthali Vidyapith, Vanasthali, RJ, India</t>
  </si>
  <si>
    <t>2-s2.0-85140288320</t>
  </si>
  <si>
    <t>Haron, N.H.</t>
  </si>
  <si>
    <t>Financial literacy of school leaders in national secondary schools in kuala lumpur, malaysia</t>
  </si>
  <si>
    <t>2-s2.0-85140250958</t>
  </si>
  <si>
    <t>Rusetskaya, E.A.</t>
  </si>
  <si>
    <t>Problems and Prospects for the Development of Russian Population Insurance Against Emergencies</t>
  </si>
  <si>
    <t>Agarkova, L.V.</t>
  </si>
  <si>
    <t>Kovtun, E.N.</t>
  </si>
  <si>
    <t>Rostov State Transport University, Rostov-on-Don, Rostov Oblast, Russian Federation</t>
  </si>
  <si>
    <t>2-s2.0-85140127690</t>
  </si>
  <si>
    <t>Yap, J.M.</t>
  </si>
  <si>
    <t>Readiness of Public Libraries in Developing a Financial Literate Individual</t>
  </si>
  <si>
    <t>2-s2.0-85140005367</t>
  </si>
  <si>
    <t>de Souza, J.I.</t>
  </si>
  <si>
    <t>Mathematics education and the formation of the homo oeconomicus; Educação matemática e a formação do homo oeconomicus</t>
  </si>
  <si>
    <t>2-s2.0-85139801042</t>
  </si>
  <si>
    <t>Zhan, M.</t>
  </si>
  <si>
    <t>Financial Stress and Hardship among Young Adults: The Role of Student Loan Debt</t>
  </si>
  <si>
    <t>2-s2.0-85139797829</t>
  </si>
  <si>
    <t>Department of Finance, Sri Sri University, Cuttack, OR, India</t>
  </si>
  <si>
    <t>Do financial consultants exert a moderating effect on savings behavior?A study on the Indian rural population</t>
  </si>
  <si>
    <t>Department of Accounting and Finance, Management Development Institute, Gurgaon, Gurugram, HR, India</t>
  </si>
  <si>
    <t>2-s2.0-85139513004</t>
  </si>
  <si>
    <t>Stopczyński, A.R.</t>
  </si>
  <si>
    <t>Institute of Finance, University of Lodz, Lodz, LD, Poland</t>
  </si>
  <si>
    <t>Why Do Consumers Purchase Further Financial Services? Application of the Theory of Planned Behaviour</t>
  </si>
  <si>
    <t>2-s2.0-85139437039</t>
  </si>
  <si>
    <t>Kayode, O.S.</t>
  </si>
  <si>
    <t>Faculty of Law and Business Management, University of KwaZulu-Natal, Durban, KwaZulu-Natal, South Africa</t>
  </si>
  <si>
    <t>Analyzing the determinants of financial management behavior of administrators in Nigerian state-owned enterprises</t>
  </si>
  <si>
    <t>Sibanda, M.</t>
  </si>
  <si>
    <t>Olarewaju, O.M.</t>
  </si>
  <si>
    <t>2-s2.0-85139325169</t>
  </si>
  <si>
    <t>Dos Santos, É.T.</t>
  </si>
  <si>
    <t>Departamento de Administração, Pontifícia Universidade Católica do Rio de Janeiro, Rio de Janeiro, RJ, Brazil</t>
  </si>
  <si>
    <t>How do young low-income university students deal with risk and time preferences in Brazil?</t>
  </si>
  <si>
    <t>Klötzle, M.C.</t>
  </si>
  <si>
    <t>Programa de Pós-Graduação em Administração, Universidade Unigranrio Afya, Duque de Caxias, RJ, Brazil</t>
  </si>
  <si>
    <t>2-s2.0-85139317405</t>
  </si>
  <si>
    <t>Vázquez-Alonzo, D.E.</t>
  </si>
  <si>
    <t>Saving Habits of High-School Students Associated with Their Future Retirement As Financial Literacy Topics</t>
  </si>
  <si>
    <t>Misantla Institute of Technology, Veracruz, Mexico</t>
  </si>
  <si>
    <t>2-s2.0-85139267412</t>
  </si>
  <si>
    <t>Impact of Formal Financial Services on Per Capita Income in India: Evidence from Regression and Causality Approach</t>
  </si>
  <si>
    <t>Goyari, P.</t>
  </si>
  <si>
    <t>2-s2.0-85139188793</t>
  </si>
  <si>
    <t>Higher Technological Institute of Misantla, Misantla, Mexico</t>
  </si>
  <si>
    <t>Empirical Study on Financial Knowledge among High School Students in Veracruz</t>
  </si>
  <si>
    <t>2-s2.0-85139040557</t>
  </si>
  <si>
    <t>Identifying the Influencing Factors of Financial Literacy Across Pre-and “Post” Pandemic Times at the Hungarian SMEs</t>
  </si>
  <si>
    <t>2-s2.0-85138806061</t>
  </si>
  <si>
    <t>Ryzhkova, M.</t>
  </si>
  <si>
    <t>Tomsk State University, Tomsk, Tomsk Oblast, Russian Federation</t>
  </si>
  <si>
    <t>Stability of the Ponzi scheme phenomenon; Устойчивость феномена финансовой пирамиды</t>
  </si>
  <si>
    <t>2-s2.0-85138693139</t>
  </si>
  <si>
    <t>Dragotǎ, V.</t>
  </si>
  <si>
    <t>Department of Finance and CEFIMO, Bucharest University of Economic Studies, Bucharest, Romania</t>
  </si>
  <si>
    <t>HOW IMPORTANT IS THE TIME VALUE OF MONEY IN DECISION MAKING? RESULTS OF AN EXPERIMENT</t>
  </si>
  <si>
    <t>2-s2.0-85138658834</t>
  </si>
  <si>
    <t>Chunhachinda, P.</t>
  </si>
  <si>
    <t>Department of Finance, Thammasat University, Pathum Thani, Thailand</t>
  </si>
  <si>
    <t>Investor Sentiment Timing Ability of Mutual Fund Managers: A Comparative Study and Some Extensions</t>
  </si>
  <si>
    <t>2-s2.0-85138218082</t>
  </si>
  <si>
    <t>Sonsuphap, R.</t>
  </si>
  <si>
    <t>College of Social Innovation, Rangsit University, Pathum Thani, Thailand</t>
  </si>
  <si>
    <t>GOVERNANCE AND STRATEGIES OF GAMBLING BUSINESS IN SOUTHEAST ASIA</t>
  </si>
  <si>
    <t>2-s2.0-85138214888</t>
  </si>
  <si>
    <t>Financial literacy, access to digital finance and performance of SMEs: Evidence From Central region of Ghana</t>
  </si>
  <si>
    <t>Agyapong, G.</t>
  </si>
  <si>
    <t>Department of Marketing and Supply Chain Management, University of Cape Coast Ghana, Cape Coast, Ghana</t>
  </si>
  <si>
    <t>2-s2.0-85138205559</t>
  </si>
  <si>
    <t>Ko, E.-H.</t>
  </si>
  <si>
    <t>Department of International Trade, Dongguk University, Seoul, Seoul, South Korea</t>
  </si>
  <si>
    <t>The Effect of the Behavioral Biases of Korean Invertors on Performance with Financial Literacy as a Moderator</t>
  </si>
  <si>
    <t>2-s2.0-85138201101</t>
  </si>
  <si>
    <t>Khuc, T.A.</t>
  </si>
  <si>
    <t>FACTORS INFLUENCING FINANCIAL LITERACY OF THE POOR IN RURAL AREAS: EMPIRICAL RESEARCH WITH THE CASE OF VIETNAM</t>
  </si>
  <si>
    <t>Saigon - Hanoi Commercial Joint Stock Bank, Hanoi, Viet Nam</t>
  </si>
  <si>
    <t>2-s2.0-85138133352</t>
  </si>
  <si>
    <t>Zanki, V.</t>
  </si>
  <si>
    <t>University of Zagreb, Faculty of Geotechnical Engineering, Varazdin, Varaždin, Croatia</t>
  </si>
  <si>
    <t>Overcoming barriers for decarbonisation of multi residential buildings with Energy service company (ESCO) model - Is the REPowerEU plan game changer for ESCO model?</t>
  </si>
  <si>
    <t>2-s2.0-85138067390</t>
  </si>
  <si>
    <t>Gebeyehu, M.G.</t>
  </si>
  <si>
    <t>Department of Economics, Debre Markos University, Debra Marcos, Ethiopia</t>
  </si>
  <si>
    <t>Household saving culture and financial literacy in case of Wolaita Zone, Ethiopia</t>
  </si>
  <si>
    <t>2-s2.0-85138066300</t>
  </si>
  <si>
    <t>Mittal, V.</t>
  </si>
  <si>
    <t>A partial least squares approach to the financing behaviour of micro, small and medium enterprises</t>
  </si>
  <si>
    <t>2-s2.0-85138059929</t>
  </si>
  <si>
    <t>Wijaya, L.I.</t>
  </si>
  <si>
    <t>Does Financial Technology Matter? Evidence from the Indonesia Healthcare Industry during the Covid-19 Pandemic</t>
  </si>
  <si>
    <t>Rianawati, A.</t>
  </si>
  <si>
    <t>Department of Medicine, Universitas Surabaya, Surabaya, East Java, Indonesia</t>
  </si>
  <si>
    <t>2-s2.0-85137993716</t>
  </si>
  <si>
    <t>Konstantinidis, A.D.</t>
  </si>
  <si>
    <t>Department of Accounting and Finance, University of Western Macedonia, Kozani, Western Macedonia, Greece</t>
  </si>
  <si>
    <t>Cognitive/Emotional Errors and Financial Education</t>
  </si>
  <si>
    <t>Spinthiropoulos, S.</t>
  </si>
  <si>
    <t>Department of Management Science and Technology, University of Western Macedonia, Kozani, Western Macedonia, Greece</t>
  </si>
  <si>
    <t>Alexandros, G.</t>
  </si>
  <si>
    <t>Department of Accounting and Finance, School of Management and Economics Sciences, Kozani, Greece</t>
  </si>
  <si>
    <t>2-s2.0-85137563946</t>
  </si>
  <si>
    <t>Rumanti, A.A.</t>
  </si>
  <si>
    <t>Department of Industrial Engineering, Telkom University, Bandung, West Java, Indonesia</t>
  </si>
  <si>
    <t>Open Innovation in Organization Through Stakeholder Capability During Pandemic (COVID-19): Indonesian SMEs Perspective</t>
  </si>
  <si>
    <t>Aisha, A.N.</t>
  </si>
  <si>
    <t>Department of Information Systems, Telkom University, Bandung, West Java, Indonesia</t>
  </si>
  <si>
    <t>2-s2.0-85137320670</t>
  </si>
  <si>
    <t>Kandawinna, N.</t>
  </si>
  <si>
    <t>Department of Quantity Surveying, Sri Lanka Institute of Information Technology, Colombo, Sri Lanka</t>
  </si>
  <si>
    <t>SUCCESSFUL DELIVERY OF PUBLIC-PRIVATE PARTNERSHIP (PPP) IN THE CONSTRUCTION PROJECTS OF SRI LANKAN HIGHER EDUCATION SECTOR</t>
  </si>
  <si>
    <t>Mallawaarachchi, H.</t>
  </si>
  <si>
    <t>Vijerathne, D.</t>
  </si>
  <si>
    <t>Faculty of Graduate Studies, Sabaragamuwa University of Sri Lanka, Belihuloya, Sabaragamuwa Province, Sri Lanka</t>
  </si>
  <si>
    <t>2-s2.0-85137181005</t>
  </si>
  <si>
    <t>School of Information Science and Engineering, East China University of Science and Technology, Shanghai, China</t>
  </si>
  <si>
    <t>Design of the Financial Management Platform for College Students Based on Collaborative Filtering Recommendation Algorithm</t>
  </si>
  <si>
    <t>ECUST School of Business, Shanghai, China</t>
  </si>
  <si>
    <t>2-s2.0-85137067453</t>
  </si>
  <si>
    <t>Hoy, C.</t>
  </si>
  <si>
    <t>Can a Multipronged Strategy of “Soft” Interventions Surmount Structural Barriers for Financial Inclusion? Evidence From the Unbanked in Papua New Guinea</t>
  </si>
  <si>
    <t>Toth, R.</t>
  </si>
  <si>
    <t>2-s2.0-85136996049</t>
  </si>
  <si>
    <t>Adewumi, S.</t>
  </si>
  <si>
    <t>Department of Human Resource Management, Mangosuthu University of Technology, Umlazi, KwaZulu-Natal, South Africa</t>
  </si>
  <si>
    <t>Financial literacy and business risk-taking among business start-up students in Nigeria</t>
  </si>
  <si>
    <t>2-s2.0-85136979040</t>
  </si>
  <si>
    <t>Malki, B.</t>
  </si>
  <si>
    <t>Jönköping International Business School, Jonkoping, Jonkoping, Sweden</t>
  </si>
  <si>
    <t>The financial ambidexterity of the immigrant entrepreneurs: a conceptualization</t>
  </si>
  <si>
    <t>2-s2.0-85136901586</t>
  </si>
  <si>
    <t>UCL Social Research Institute, London, United Kingdom</t>
  </si>
  <si>
    <t>The link between financial education and financial literacy: A cross-national analysis</t>
  </si>
  <si>
    <t>2-s2.0-85136789676</t>
  </si>
  <si>
    <t>Banks, J.</t>
  </si>
  <si>
    <t>Department of Economics, The University of Manchester, Manchester, Greater Manchester, United Kingdom</t>
  </si>
  <si>
    <t>Managing Retirement Incomes</t>
  </si>
  <si>
    <t>Crawford, R.</t>
  </si>
  <si>
    <t>The Institute for Fiscal Studies, London, United Kingdom</t>
  </si>
  <si>
    <t>2-s2.0-85136614942</t>
  </si>
  <si>
    <t>Xiao, H.</t>
  </si>
  <si>
    <t>Financial Literacy Is Better Than Income to Predict Happiness</t>
  </si>
  <si>
    <t>2-s2.0-85136509868</t>
  </si>
  <si>
    <t>Makar, S.V.</t>
  </si>
  <si>
    <t>Financial behavior as a Result of People’s Interaction in the Socio-Economic Space</t>
  </si>
  <si>
    <t>Yarasheva, A.V.</t>
  </si>
  <si>
    <t>Federal Center of Theoretical and Applied Sociology of the Russian Academy of Sciences, Moscow, Russian Federation</t>
  </si>
  <si>
    <t>2-s2.0-85136313908</t>
  </si>
  <si>
    <t>Tobing, A.N.</t>
  </si>
  <si>
    <t>CHALLENGES OF CONSUMER PROTECTION IN THE LIFE INSURANCE INDUSTRY: A QUALITATIVE STUDY</t>
  </si>
  <si>
    <t>2-s2.0-85136092560</t>
  </si>
  <si>
    <t>Yao, Z.</t>
  </si>
  <si>
    <t>Kunming University of Science and Technology, Kunming, Yunnan, China</t>
  </si>
  <si>
    <t>Research on Financial Strategy and Financial Capability of Grassroots Power Supply Enterprises Based on Stochastic Matrix Model</t>
  </si>
  <si>
    <t>2-s2.0-85135957685</t>
  </si>
  <si>
    <t>Sargu, S.</t>
  </si>
  <si>
    <t>Department of Economics, University of European Studies of Moldova, Chisinau, Moldova</t>
  </si>
  <si>
    <t>Research of the need for training financial literacy under economic uncertainty in the framework of the educational process at schools</t>
  </si>
  <si>
    <t>Valeeva, V.</t>
  </si>
  <si>
    <t>Department of Economics, Kazan State Power Engineering University, Kazan, Tatarstan Republic, Russian Federation</t>
  </si>
  <si>
    <t>Gatina, G.E.</t>
  </si>
  <si>
    <t>Department of Economics, Russian University of Cooperation, Russian Federation</t>
  </si>
  <si>
    <t>2-s2.0-85135923438</t>
  </si>
  <si>
    <t>Building a Conscientious Personality is Not Sufficient to Manage Behavioral Biases: An Effective Intervention for Financial Literacy in Women Entrepreneurs</t>
  </si>
  <si>
    <t>Faculty of Business and Accountancy, Universiti Malaya, Kuala Lumpur, Malaysia</t>
  </si>
  <si>
    <t>2-s2.0-85135905514</t>
  </si>
  <si>
    <t>Paidi, P.</t>
  </si>
  <si>
    <t>Linkage between financial inclusion and Indonesian welfare: a recent evidence</t>
  </si>
  <si>
    <t>2-s2.0-85135762901</t>
  </si>
  <si>
    <t>Financial literacy, access to finance, SMEs performance and Islamic religiosity: Evidence from Saudi Arabia</t>
  </si>
  <si>
    <t>Yahya, S.</t>
  </si>
  <si>
    <t>2-s2.0-85135759704</t>
  </si>
  <si>
    <t>COVID-19 crisis – an opportunity for mainstreaming digital financial transactions</t>
  </si>
  <si>
    <t>2-s2.0-85135757528</t>
  </si>
  <si>
    <t>Smith, A.D.</t>
  </si>
  <si>
    <t>Department of Marketing, Robert Morris University, Pittsburgh, PA, United States</t>
  </si>
  <si>
    <t>Exploratory study of credit-card indebtedness during the COVID-19 pandemic</t>
  </si>
  <si>
    <t>2-s2.0-85135744509</t>
  </si>
  <si>
    <t>Rasheed, R.</t>
  </si>
  <si>
    <t>Impact of demand side factors on adoption of Islamic finance by SMEs: a way forward for sustainable financial markets</t>
  </si>
  <si>
    <t>Siddiqui, S.H.</t>
  </si>
  <si>
    <t>The Islamia University of Bahawalpur, Bahawalpur, Punjab, Pakistan</t>
  </si>
  <si>
    <t>2-s2.0-85135685027</t>
  </si>
  <si>
    <t>News Sentiment and the Risk of a Stock Price Crash Risk: Based on Financial Dictionary Combined BERT-DCA</t>
  </si>
  <si>
    <t>2-s2.0-85135488653</t>
  </si>
  <si>
    <t>Hancock, E.</t>
  </si>
  <si>
    <t>Aflatoun, Netherlands</t>
  </si>
  <si>
    <t>Social Franchise Models Enable Innovation in Social and Financial Education</t>
  </si>
  <si>
    <t>2-s2.0-85135467951</t>
  </si>
  <si>
    <t>Hristova, Y.</t>
  </si>
  <si>
    <t>University of Economics - Varna, Varna, Varna, Bulgaria</t>
  </si>
  <si>
    <t>LIFE INSURANCE PENETRATION DRIVERS IN BULGARIA</t>
  </si>
  <si>
    <t>2-s2.0-85135345619</t>
  </si>
  <si>
    <t>Li, C.Z.</t>
  </si>
  <si>
    <t>Hunan Institute of Technology, Hengyang, Hunan, China</t>
  </si>
  <si>
    <t>Construction and Push of Financial Instructional Resource Bank Based on Rough Set Theory</t>
  </si>
  <si>
    <t>2-s2.0-85135243385</t>
  </si>
  <si>
    <t>Ngango, J.</t>
  </si>
  <si>
    <t>Assessing rural farmers’ willingness to pay for crop insurance scheme: Evidence from Rwanda</t>
  </si>
  <si>
    <t>Nkurunziza, F.</t>
  </si>
  <si>
    <t>Department of Applied Economics, INES Ruhengeri, Musanze, Northern Province, Rwanda</t>
  </si>
  <si>
    <t>Ndagijimana, J.</t>
  </si>
  <si>
    <t>2-s2.0-85135144120</t>
  </si>
  <si>
    <t>Suasih, N.N.R.</t>
  </si>
  <si>
    <t>Inclusive crowdfunding scheme as capital source alternative for rural agriculture in Indonesia</t>
  </si>
  <si>
    <t>Budhi, M.K.S.</t>
  </si>
  <si>
    <t>Business and Tourism, Universitas Hindu Indonesia Denpasar, Denpasar, Bali, Indonesia</t>
  </si>
  <si>
    <t>2-s2.0-85135117115</t>
  </si>
  <si>
    <t>Hall, L.</t>
  </si>
  <si>
    <t>Financial Stressors and Resources Associated With Financial Exploitation</t>
  </si>
  <si>
    <t>2-s2.0-85135114196</t>
  </si>
  <si>
    <t>Financial stress, financial literacy, and financial insecurity in India's informal sector during COVID-19</t>
  </si>
  <si>
    <t>Sriram, M.</t>
  </si>
  <si>
    <t>2-s2.0-85135012673</t>
  </si>
  <si>
    <t>Gladkova, M.</t>
  </si>
  <si>
    <t>International Institute of Economics and Law, Moscow, Russian Federation</t>
  </si>
  <si>
    <t>Digital Profile of the Financial Service Utility in the Context of the Russian Financial Ecosystem Development</t>
  </si>
  <si>
    <t>Khudyakova, O.</t>
  </si>
  <si>
    <t>Ministry of Foreign Affairs of the Russian Federation, Moscow, Moscow Oblast, Russian Federation</t>
  </si>
  <si>
    <t>2-s2.0-85134984927</t>
  </si>
  <si>
    <t>Economic and Financial Education, University of Illinois Urbana-Champaign, Urbana, IL, United States</t>
  </si>
  <si>
    <t>The Evolution of Financial Services in the Digital Age</t>
  </si>
  <si>
    <t>Faculty of Business Administration and Management, Saint Joseph's University, United States, Philadelphia, PA, United States</t>
  </si>
  <si>
    <t>2-s2.0-85134968303</t>
  </si>
  <si>
    <t>Timmerman, I.</t>
  </si>
  <si>
    <t>Approaches to Saving</t>
  </si>
  <si>
    <t>2-s2.0-85134961423</t>
  </si>
  <si>
    <t>Personal Finance Research: An Editor's Perspective</t>
  </si>
  <si>
    <t>2-s2.0-85134956935</t>
  </si>
  <si>
    <t>The Role of Socialization in Shaping Personal Finance Attitudes and Behaviors</t>
  </si>
  <si>
    <t>2-s2.0-85134942963</t>
  </si>
  <si>
    <t>The Future of Personal Finance: An Educational and Research Agenda</t>
  </si>
  <si>
    <t>Journal of Financial Therapy and Financial Planning Review, University of Georgia, Athens, GA, United States</t>
  </si>
  <si>
    <t>2-s2.0-85134941231</t>
  </si>
  <si>
    <t>Money Psychology: Beliefs and Behaviors about Investing, Saving, and Spending</t>
  </si>
  <si>
    <t>2-s2.0-85134928654</t>
  </si>
  <si>
    <t>Warmath, D.</t>
  </si>
  <si>
    <t>and Consumer Economics, University of Georgia, Athens, GA, United States</t>
  </si>
  <si>
    <t>Measuring and Applying Financial Literacy</t>
  </si>
  <si>
    <t>2-s2.0-85134897083</t>
  </si>
  <si>
    <t>Joo, S.-H.</t>
  </si>
  <si>
    <t>Personal Finance: An International Perspective</t>
  </si>
  <si>
    <t>2-s2.0-85134895040</t>
  </si>
  <si>
    <t>Daza-Moran, F.J.</t>
  </si>
  <si>
    <t>IMPROVING SERVICE LEVEL PERFORMANCE BY IMPLEMENTING LEAN SIX SIGMA IN SMES OF THE GAMING PERIPHERALS INDUSTRY IN PERU: A CASE STUDY</t>
  </si>
  <si>
    <t>2-s2.0-85134770955</t>
  </si>
  <si>
    <t>Duháček Šebestová, J.</t>
  </si>
  <si>
    <t>Department of Business Economics and Management, Slezská univerzita v Opave, Opava, Czech Republic</t>
  </si>
  <si>
    <t>WHAT SITUATIONS CAUSE CRUCIAL FINANCIAL DECISIONS WITHIN SOCIAL BUSINESSES?</t>
  </si>
  <si>
    <t>Krejčí, P.</t>
  </si>
  <si>
    <t>Moravian Business College Olomouc, Olomouc, Czech Republic</t>
  </si>
  <si>
    <t>2-s2.0-85134616291</t>
  </si>
  <si>
    <t>Effects of Financial Knowledge on Risk Tolerance in College Students: A Moderated Mediation Model</t>
  </si>
  <si>
    <t>Graduate School of Arts and Sciences, Georgetown University, Washington, D.C., United States</t>
  </si>
  <si>
    <t>2-s2.0-85134605981</t>
  </si>
  <si>
    <t>Yanto, H.</t>
  </si>
  <si>
    <t>THE ROLES OF ENTREPRENEURIAL SKILLS, FINANCIAL LITERACY, AND DIGITAL LITERACY IN MAINTAINING MSMEs DURING THE COVID-19 PANDEMIC</t>
  </si>
  <si>
    <t>Kiswanto, K.</t>
  </si>
  <si>
    <t>2-s2.0-85134598012</t>
  </si>
  <si>
    <t>University of Leicester, Leicester, Leicestershire, United Kingdom</t>
  </si>
  <si>
    <t>The Performativity of Algorithmic Trading: The Epistemology of Flash Crashes</t>
  </si>
  <si>
    <t>University of the Fraser Valley, Abbotsford, BC, Canada</t>
  </si>
  <si>
    <t>2-s2.0-85134558738</t>
  </si>
  <si>
    <t>The Effect of the Economic Situation on Time and Risk Preferences: Does Financial Literacy Matter?</t>
  </si>
  <si>
    <t>Ropovik, I.</t>
  </si>
  <si>
    <t>Institute for Research and Development of Education, Charles University, Prague, Czech Republic</t>
  </si>
  <si>
    <t>Martončik, M.</t>
  </si>
  <si>
    <t>Department of Preschool and Elementary Education and Psychology, University of Presov in Presov, Presov-Lubotice, Presov Region, Slovakia</t>
  </si>
  <si>
    <t>2-s2.0-85134347656</t>
  </si>
  <si>
    <t>Miu, C.</t>
  </si>
  <si>
    <t>Department of Engineering Systems and Environment, University of Virginia, Charlottesville, VA, United States</t>
  </si>
  <si>
    <t>A Financial Literacy AI-Enabled Voice Assistant System for Educational Use</t>
  </si>
  <si>
    <t>Gopurathingal, J.</t>
  </si>
  <si>
    <t>MITRE Corporation, McLean, VA, United States</t>
  </si>
  <si>
    <t>2-s2.0-85134222995</t>
  </si>
  <si>
    <t>He, B.</t>
  </si>
  <si>
    <t>Dalhousie University, Faculty of Medicine, Halifax, NS, Canada</t>
  </si>
  <si>
    <t>Navigating Personal and Professional Development Through Social Media in Ophthalmology</t>
  </si>
  <si>
    <t>Tanya, S.M.</t>
  </si>
  <si>
    <t>Department of Medicine, Memorial University of Newfoundland, St John's, NL, Canada</t>
  </si>
  <si>
    <t>Costello, F.</t>
  </si>
  <si>
    <t>Departments of Clinical Neurosciences and Surgery, University of Calgary, Calgary, AB, Canada</t>
  </si>
  <si>
    <t>Kherani, F.</t>
  </si>
  <si>
    <t>Department of Surgery, University of Calgary, Calgary, AB, Canada</t>
  </si>
  <si>
    <t>Shamie, N.</t>
  </si>
  <si>
    <t>Maloney-Shamie Vision Institute, Los Angeles, CA, United States</t>
  </si>
  <si>
    <t>Zhu, D.</t>
  </si>
  <si>
    <t>NVISION Eye Centers, Los Angeles County, CA, United States</t>
  </si>
  <si>
    <t>2-s2.0-85134198645</t>
  </si>
  <si>
    <t>Davydova, T.</t>
  </si>
  <si>
    <t>Voronezh State Technical University, Voronezh, Voronezh Oblast, Russian Federation</t>
  </si>
  <si>
    <t>Differentiation of views on green energy in the concept of sustainable development</t>
  </si>
  <si>
    <t>2-s2.0-85134076938</t>
  </si>
  <si>
    <t>Puelz, D.</t>
  </si>
  <si>
    <t>Financial Literacy and Perceived Economic Outcomes</t>
  </si>
  <si>
    <t>Puelz, R.</t>
  </si>
  <si>
    <t>2-s2.0-85134008249</t>
  </si>
  <si>
    <t>UNDERSTANDING DRIVERS OF CONSUMER LOYALTY IN THE BANKING INDUSTRY: A COMPARATIVE STUDY OF GENERATION Z INDIVIDUALS EXHIBITING HIGH VS. LOW FINANCIAL LITERACY; RAZUMIJEVANJE POKRETAČA LOJALNOSTI POTROŠAČA U BANKARSKOJ DJELATNOSTI: KOMPARATIVNO ISTRAŽIVANJE POJEDINACA IZ GENERACIJE Z S VISOKOM I NISKOM FINANCIJSKOM PISMENOŠĆU</t>
  </si>
  <si>
    <t>Keleminić, K.</t>
  </si>
  <si>
    <t>Croatian National Bank, Zagreb, Croatia</t>
  </si>
  <si>
    <t>2-s2.0-85133782407</t>
  </si>
  <si>
    <t>de Los Santos-Gutiérrez, A.</t>
  </si>
  <si>
    <t>Financial Literacy, Savings Culture and Millennials Students Behavior Towards Retirement</t>
  </si>
  <si>
    <t>González-Fernandez, R.</t>
  </si>
  <si>
    <t>2-s2.0-85133735245</t>
  </si>
  <si>
    <t>Amity University Rajasthan, Jaipur, RJ, India</t>
  </si>
  <si>
    <t>Financial literacy: an imperative approach for SMEs growth</t>
  </si>
  <si>
    <t>2-s2.0-85133555792</t>
  </si>
  <si>
    <t>Assessing the Risks Associated with Green Digital Finance and Policies for Coping with Them</t>
  </si>
  <si>
    <t>2-s2.0-85133516654</t>
  </si>
  <si>
    <t>Ferrada, C.</t>
  </si>
  <si>
    <t>Department of Education, Universidad de Los Lagos, Osorno, Chile</t>
  </si>
  <si>
    <t>Systematic Review on Financial Education in the Primary Educational Context; Revisão Sistemática sobre educação financeira no contexto da escola primária; Revisión Sistemática Sobre Educación Financiera en el Contexto Educativo Primario</t>
  </si>
  <si>
    <t>Díaz-Levicoy, D.</t>
  </si>
  <si>
    <t>Institute of Mathematics, Universidad de Las Américas Chile, Santiago, Chile</t>
  </si>
  <si>
    <t>Puraivan, E.</t>
  </si>
  <si>
    <t>Facultad de Ciencias Básicas, Universidad Católica del Maule, Talca, ML, Chile</t>
  </si>
  <si>
    <t>Lizana, A.</t>
  </si>
  <si>
    <t>Escuela de Educación, Universidad Viña del Mar, Vina del Mar, VS, Chile</t>
  </si>
  <si>
    <t>2-s2.0-85133367462</t>
  </si>
  <si>
    <t>Haryono, A.</t>
  </si>
  <si>
    <t>Economic Learning Education and Financial Literacy Among Indonesian Students</t>
  </si>
  <si>
    <t>2-s2.0-85133308449</t>
  </si>
  <si>
    <t>Beranová, M.</t>
  </si>
  <si>
    <t>Czech University of Life Sciences Prague, Prague, Czech Republic</t>
  </si>
  <si>
    <t>Economic aspects of financial literacy in the context of sustainable management; Экономические аспекты финансовой грамотности в контексте устойчивого управления</t>
  </si>
  <si>
    <t>2-s2.0-85133299804</t>
  </si>
  <si>
    <t>Determinants of Financial Vulnerability Among Credit Counseling and Debt Management Agency Customers</t>
  </si>
  <si>
    <t>2-s2.0-85133295070</t>
  </si>
  <si>
    <t>Sohn, J.J.</t>
  </si>
  <si>
    <t>A Better Shopping Experience Through Intelligent Lists: Mobile Application and Service Design to Improve the Financial Lives of Young Adults</t>
  </si>
  <si>
    <t>2-s2.0-85133212284</t>
  </si>
  <si>
    <t>Lloyd, W.</t>
  </si>
  <si>
    <t>Open Universiteit, Heerlen, Limburg, Netherlands</t>
  </si>
  <si>
    <t>Women and Wealth Creation: Investigating Financial Self-Efficacy Differences Versus Men as a Barrier</t>
  </si>
  <si>
    <t>2-s2.0-85133200631</t>
  </si>
  <si>
    <t>Financial literacy and digital product use for financial inclusion: A GETU model to develop financial literacy</t>
  </si>
  <si>
    <t>Department of Commerce &amp; Management, Satyawati College, New Delhi, India</t>
  </si>
  <si>
    <t>2-s2.0-85133144532</t>
  </si>
  <si>
    <t>Banthia, D.</t>
  </si>
  <si>
    <t>Department of Commerce, Ravenshaw University, Cuttack, OR, India</t>
  </si>
  <si>
    <t>Impact of Financial Knowledge, Financial Attitude and Financial Behaviour on Financial Literacy: Structural Equitation Modeling Approach</t>
  </si>
  <si>
    <t>2-s2.0-85133134155</t>
  </si>
  <si>
    <t>Kukucka, J.</t>
  </si>
  <si>
    <t>The Exoneree Health and Life Experiences (ExHaLE) Study: Trauma Exposure and Mental Health Among Wrongly Convicted Individuals</t>
  </si>
  <si>
    <t>2-s2.0-85133121837</t>
  </si>
  <si>
    <t>Development of Inclusive Finance Amidst Pandemic in India: A Conceptual Framework</t>
  </si>
  <si>
    <t>2-s2.0-85133022747</t>
  </si>
  <si>
    <t>Digital Social Capital and Financial Inclusion for Small Medium Enterprises</t>
  </si>
  <si>
    <t>2-s2.0-85133001207</t>
  </si>
  <si>
    <t>Soepriyanto, G.</t>
  </si>
  <si>
    <t>Jouska: a lesson on financial (il)literacy of Indonesian millennials?</t>
  </si>
  <si>
    <t>Limijaya, A.</t>
  </si>
  <si>
    <t>2-s2.0-85132864798</t>
  </si>
  <si>
    <t>Melekhina, T.L.</t>
  </si>
  <si>
    <t>University Tuition Fees: Comparative Analysis of Financial Benefits for Applicants</t>
  </si>
  <si>
    <t>2-s2.0-85132760350</t>
  </si>
  <si>
    <t>András, A.</t>
  </si>
  <si>
    <t>Green finance: the neglected consumer demand</t>
  </si>
  <si>
    <t>2-s2.0-85132709437</t>
  </si>
  <si>
    <t>Barth, A.</t>
  </si>
  <si>
    <t>Michlala Jerusalem College, Jerusalem, Israel</t>
  </si>
  <si>
    <t>A Financial Education Program for Future Bridegrooms in Ultra-Orthodox Yeshivas: The Graduate’s Perspective</t>
  </si>
  <si>
    <t>Trachtengot, I.</t>
  </si>
  <si>
    <t>Department of Psychology, Hebrew University of Jerusalem, Jerusalem, Israel</t>
  </si>
  <si>
    <t>2-s2.0-85132670108</t>
  </si>
  <si>
    <t>Effect of financial knowledge and information behavior on sustainable investments: evidence from India</t>
  </si>
  <si>
    <t>2-s2.0-85132300314</t>
  </si>
  <si>
    <t>Faculty of Management, Darma Cendika Catholic University, Surabaya, East Java, Indonesia</t>
  </si>
  <si>
    <t>The effect of financial literacy and social media on micro capital through financial technology in the creative industry sector in East Java</t>
  </si>
  <si>
    <t>2-s2.0-85132208307</t>
  </si>
  <si>
    <t>Generation-specific analysis of the pandemic's impact on financial culture</t>
  </si>
  <si>
    <t>2-s2.0-85132160350</t>
  </si>
  <si>
    <t>Generation-specific perceptions of financial literacy and digital solutions</t>
  </si>
  <si>
    <t>2-s2.0-85131965643</t>
  </si>
  <si>
    <t>The role of personality traits, financial literacy and behavior on investment intentions and family support as a moderating variable</t>
  </si>
  <si>
    <t>2-s2.0-85131957452</t>
  </si>
  <si>
    <t>Kobets, V.</t>
  </si>
  <si>
    <t>Kherson State University, Kherson, Kherson Oblast, Ukraine</t>
  </si>
  <si>
    <t>Using Telegram Bots for Personalized Financial Advice for Staff of Manufacturing Engineering Enterprises</t>
  </si>
  <si>
    <t>2-s2.0-85131665051</t>
  </si>
  <si>
    <t>Raudeliunaite, R.</t>
  </si>
  <si>
    <t>Institute of Educational Sciences and Social Work, Mykolas Romeris University, Vilnius, Vilnius, Lithuania</t>
  </si>
  <si>
    <t>The Development of Independent Living Skills in Children at Community Children’s Care Home: the Analysis of Children’s Experiences; Vaikų savarankiško gyvenimo įgūdžių ugdymasis bendruomeniniuose vaikų globos namuose: vaikų patirčių analizė</t>
  </si>
  <si>
    <t>2-s2.0-85131582513</t>
  </si>
  <si>
    <t>Eberhardt, W.</t>
  </si>
  <si>
    <t>Universiteit Twente, Enschede, Overijssel, Netherlands</t>
  </si>
  <si>
    <t>Exploring the first steps of retirement engagement: a conceptual model and field evidence</t>
  </si>
  <si>
    <t>Hoet, C.</t>
  </si>
  <si>
    <t>Brüggen, E.</t>
  </si>
  <si>
    <t>Aegon, The Hague, Netherlands</t>
  </si>
  <si>
    <t>2-s2.0-85131471862</t>
  </si>
  <si>
    <t>Bag, S.</t>
  </si>
  <si>
    <t>Department of Business Administration, Vidyasagar University, Purba Midnapore, WB, India</t>
  </si>
  <si>
    <t>Factors involved in using plastic money in the Jangalmahal region of West Bengal: An empirical study</t>
  </si>
  <si>
    <t>Ray, N.</t>
  </si>
  <si>
    <t>Adamas University, Kolkata, WB, India</t>
  </si>
  <si>
    <t>2-s2.0-85131406224</t>
  </si>
  <si>
    <t>Chung, J.</t>
  </si>
  <si>
    <t>Institutional Economics Team, Economic Research Institute, Seoul, South Korea</t>
  </si>
  <si>
    <t>Heterogeneous Relationship between Financial Literacy and Fund Investment Behaviors: Evidence from South Korea during the Financial Crisis</t>
  </si>
  <si>
    <t>Graduate School of Environmental Studies, Seoul National University, Seoul, South Korea</t>
  </si>
  <si>
    <t>2-s2.0-85131375380</t>
  </si>
  <si>
    <t>Anisimova, T.Yu.</t>
  </si>
  <si>
    <t>All-Russian Scientific Research Institute of Organic Fertilizers and Peat, Vyatkino, Russian Federation</t>
  </si>
  <si>
    <t>Use of peat in Russian agriculture: Current condition and prospects</t>
  </si>
  <si>
    <t>2-s2.0-85131120053</t>
  </si>
  <si>
    <t>How do demographic and socioeconomic factors affect financial literacy and its variables?</t>
  </si>
  <si>
    <t>2-s2.0-85131074008</t>
  </si>
  <si>
    <t>Drábeková, J.</t>
  </si>
  <si>
    <t>Department of Statistics, Slovak University of Agriculture in Nitra, Nitra, Nitra Region, Slovakia</t>
  </si>
  <si>
    <t>Numeracy as a Part of Financial Literacy: Student Case Study in Slovakia</t>
  </si>
  <si>
    <t>Rumanova, L.</t>
  </si>
  <si>
    <t>Department of Mathematics, Constantine the Philosopher University in Nitra, Nitra, Nitra, Slovakia</t>
  </si>
  <si>
    <t>2-s2.0-85130886827</t>
  </si>
  <si>
    <t>Tsyganov, A.A.</t>
  </si>
  <si>
    <t>Incompleteness of information on the housing market under construction; Неполнота информации на рынке строящегося жилья</t>
  </si>
  <si>
    <t>2-s2.0-85130839976</t>
  </si>
  <si>
    <t>Majid, R.</t>
  </si>
  <si>
    <t>CROWDFUNDING AND ISLAMIC SECURITIES: THE ROLE OF FINANCIAL LITERACY</t>
  </si>
  <si>
    <t>Nugraha, R.A.</t>
  </si>
  <si>
    <t>Department of Accounting, Brawijaya University, Malang, East Java, Indonesia</t>
  </si>
  <si>
    <t>2-s2.0-85130826896</t>
  </si>
  <si>
    <t>Exploring the Linkages between Financial Literacy, Behavioral Biases, and Stock Market Decisions</t>
  </si>
  <si>
    <t>Karani, A.</t>
  </si>
  <si>
    <t>Sardar Patel University, Vallabh Vidyanagar, GJ, India</t>
  </si>
  <si>
    <t>2-s2.0-85130760203</t>
  </si>
  <si>
    <t>Mediating Effect of Financial Behaviour on the Relationship Between Perceived Financial Wellbeing and Its Factors Among Low-Income Young Adults in Malaysia</t>
  </si>
  <si>
    <t>Department of Human Development and Family Studies, Universiti Putra Malaysia, Serdang, Selangor, Malaysia</t>
  </si>
  <si>
    <t>2-s2.0-85130733862</t>
  </si>
  <si>
    <t>Department of Computer Science, University of Oxford, Oxford, Oxfordshire, United Kingdom</t>
  </si>
  <si>
    <t>Democratizing Financial Knowledge Graph Construction by Mining Massive Brokerage Research Reports</t>
  </si>
  <si>
    <t>Institute of Logic and Computation, TU Wien, Vienna, Vienna, Austria</t>
  </si>
  <si>
    <t>2-s2.0-85130728472</t>
  </si>
  <si>
    <t>Vlad, A.</t>
  </si>
  <si>
    <t>Towards Hybrid Logic-based and Embedding-based Reasoning on Financial Knowledge Graphs</t>
  </si>
  <si>
    <t>Vahdati, S.</t>
  </si>
  <si>
    <t>Faculty of Informatics, TU Wien, Vienna, Vienna, Austria</t>
  </si>
  <si>
    <t>Nayyeri, M.</t>
  </si>
  <si>
    <t>Institute for Applied Informatics (InfAI), Universität Leipzig, Leipzig, Sachsen, Germany</t>
  </si>
  <si>
    <t>Banca d’Italia, Frascati, Italy</t>
  </si>
  <si>
    <t>2-s2.0-85130705459</t>
  </si>
  <si>
    <t>Department of Computer Science and Engineering, Università degli Studi Roma Tre, Rome, RM, Italy</t>
  </si>
  <si>
    <t>Heuristic-based Reasoning on Financial Knowledge Graphs</t>
  </si>
  <si>
    <t>Benedetto, D.</t>
  </si>
  <si>
    <t>Brandetti, M.</t>
  </si>
  <si>
    <t>2-s2.0-85130611050</t>
  </si>
  <si>
    <t>Extent of Financial Inclusion in Haryana: A District-level Analysis</t>
  </si>
  <si>
    <t>2-s2.0-85130592711</t>
  </si>
  <si>
    <t>EXPLORATORY FACTOR AND RELIABILITY ANALYSIS OF FINANCIAL LITERACY INSTRUMENT TO ASSESS LOW-INCOME GROUPS IN MALAYSIA</t>
  </si>
  <si>
    <t>2-s2.0-85130586261</t>
  </si>
  <si>
    <t>Hong, H.J.</t>
  </si>
  <si>
    <t>Faculty of Health Sciences and Sport, University of Stirling, Stirling, Stirlingshire, United Kingdom</t>
  </si>
  <si>
    <t>Organisational Support for High-Performance Athletes to Develop Financial Literacy and Self-Management Skills</t>
  </si>
  <si>
    <t>Fraser, I.</t>
  </si>
  <si>
    <t>Stirling Management School, Stirling, Stirlingshire, United Kingdom</t>
  </si>
  <si>
    <t>2-s2.0-85130531736</t>
  </si>
  <si>
    <t>FinTech: Answer for Financial Literacy and Financial Inclusion in India</t>
  </si>
  <si>
    <t>Department of Management Studies, Kongu Engineering College, Erode, TN, India</t>
  </si>
  <si>
    <t>2-s2.0-85130514271</t>
  </si>
  <si>
    <t>Kaur, A.</t>
  </si>
  <si>
    <t>Financial Literacy and Financial Inclusion: A Systematic Literature Review</t>
  </si>
  <si>
    <t>2-s2.0-85130236203</t>
  </si>
  <si>
    <t>Khan, K.A.</t>
  </si>
  <si>
    <t>Faculty of Management and Economics, Tomas Bata University in Zlin, Zlin, Zlin Region, Czech Republic</t>
  </si>
  <si>
    <t>FINANCIAL CAPABILITY AS A FUNCTION OF FINANCIAL LITERACY, FINANCIAL ADVICE, AND FINANCIAL SATISFACTION</t>
  </si>
  <si>
    <t>Çera, G.</t>
  </si>
  <si>
    <t>2-s2.0-85130211874</t>
  </si>
  <si>
    <t>Paul, S.N.</t>
  </si>
  <si>
    <t>Department of Management Studies, Graphic Era Hill University, Dehradun, UK, India</t>
  </si>
  <si>
    <t>Locus of control and investment decision: an investor's perspective</t>
  </si>
  <si>
    <t>Mishra, A.K.</t>
  </si>
  <si>
    <t>2-s2.0-85130143391</t>
  </si>
  <si>
    <t>Forman, J.B.</t>
  </si>
  <si>
    <t>The University of Oklahoma, Norman, OK, United States</t>
  </si>
  <si>
    <t>The United States: The evolution of the US pension system - 1994-2019</t>
  </si>
  <si>
    <t>Muir, D.M.</t>
  </si>
  <si>
    <t>Turner, J.A.</t>
  </si>
  <si>
    <t>Pension Policy Center, United Kingdom</t>
  </si>
  <si>
    <t>2-s2.0-85130110565</t>
  </si>
  <si>
    <t>Garrett, C.C.</t>
  </si>
  <si>
    <t>Graduate Medical Education, Community Memorial Health System, Ventura, CA, United States</t>
  </si>
  <si>
    <t>Student loan debt and financial education: a qualitative analysis of resident perceptions and implications for resident well-being</t>
  </si>
  <si>
    <t>Doonan, R.L.</t>
  </si>
  <si>
    <t>Orthopaedic Surgery Residency Program, Community Memorial Health System, Ventura, CA, United States</t>
  </si>
  <si>
    <t>2-s2.0-85129818161</t>
  </si>
  <si>
    <t>A Qualitative Study on Financial Inclusion Initiatives in India: Experiences of Bank Managers</t>
  </si>
  <si>
    <t>2-s2.0-85129734491</t>
  </si>
  <si>
    <t>Resmi, S.</t>
  </si>
  <si>
    <t>Sekolah Tinggi Ilmu Manajemen YKPN, Yogyakarta, Indonesia</t>
  </si>
  <si>
    <t>IMPROVING ENVIRONMENTAL MANAGEMENT LITERACY AND PERFORMANCE OF MICRO, SMALL AND MEDIUM ENTERPRISES (MSMEs) THROUGH FINANCIAL TRAINING</t>
  </si>
  <si>
    <t>Pahlevi, R.W.</t>
  </si>
  <si>
    <t>Department of Entepreneurship, Universitas Amikom Yogyakarta, Yogyakarta, Java, Indonesia</t>
  </si>
  <si>
    <t>Sayekti, F.</t>
  </si>
  <si>
    <t>Department of Accounting, Universitas Teknologi Yogyakarta, Yogyakarta, Java, Indonesia</t>
  </si>
  <si>
    <t>2-s2.0-85129595206</t>
  </si>
  <si>
    <t>School of Economics, Sichuan Agricultural University, Ya'an, Sichuan, China</t>
  </si>
  <si>
    <t>Study on the impact of digital inclusive finance on rural land transfer and its mechanism : - Empirical evidence from CFPS and PKU-DFIIC</t>
  </si>
  <si>
    <t>2-s2.0-85129396513</t>
  </si>
  <si>
    <t>Rizkiwati, B.Y.</t>
  </si>
  <si>
    <t>Financial Literacy Education Models for 7–12 Years Old Based on the Local Wisdom of Sasak Tribe Lombok Indonesia</t>
  </si>
  <si>
    <t>Widjaja, S.U.M.</t>
  </si>
  <si>
    <t>Universitas Hamzanwadi, East Lombok, West Nusa Tenggara, Indonesia</t>
  </si>
  <si>
    <t>2-s2.0-85129295377</t>
  </si>
  <si>
    <t>Rosemberg, M.-A.S.</t>
  </si>
  <si>
    <t>Populations and Leadership, University of Michigan School of Nursing, Ann Arbor, MI, United States</t>
  </si>
  <si>
    <t>Intervention needs among hotel employees and managers</t>
  </si>
  <si>
    <t>Granner, J.R.</t>
  </si>
  <si>
    <t>Li, W.V.</t>
  </si>
  <si>
    <t>Center for Research on Ethnicity, University of Michigan School of Public Health, Ann Arbor, MI, United States</t>
  </si>
  <si>
    <t>2-s2.0-85129250102</t>
  </si>
  <si>
    <t>Elmonshid, L.B.E.-F.</t>
  </si>
  <si>
    <t>Department of Finance and Investment, University of Tabuk, Tabuk, Tabuk, Saudi Arabia</t>
  </si>
  <si>
    <t>FINANCIAL INCLUSION AND ECONOMIC GROWTH IN SAUDI ARABIA: AN EMPIRICAL ANALYSIS</t>
  </si>
  <si>
    <t>Yousif, G.M.A.</t>
  </si>
  <si>
    <t>Sarabdeen, M.</t>
  </si>
  <si>
    <t>Department of Accounting, Princess Nourah Bint Abdulrahman University, Riyadh, Riyad, Saudi Arabia</t>
  </si>
  <si>
    <t>2-s2.0-85129192164</t>
  </si>
  <si>
    <t>Microfinance and Women’s Empowerment in Myanmar</t>
  </si>
  <si>
    <t>Dong, T.</t>
  </si>
  <si>
    <t>2-s2.0-85129143008</t>
  </si>
  <si>
    <t>School of Social Work, Saint Louis University, St. Louis, MO, United States</t>
  </si>
  <si>
    <t>Financial Outcomes of Interventions Designed to Improve Financial Capability through Individual Development Accounts: A Systematic Review</t>
  </si>
  <si>
    <t>2-s2.0-85129132975</t>
  </si>
  <si>
    <t>Fang, J.</t>
  </si>
  <si>
    <t>Financial advice, financial literacy and social interaction: what matters to retirement saving decisions?</t>
  </si>
  <si>
    <t>Hao, W.</t>
  </si>
  <si>
    <t>Reyers, M.</t>
  </si>
  <si>
    <t>Department of Financial Management, University of Pretoria, Pretoria, Gauteng, South Africa</t>
  </si>
  <si>
    <t>2-s2.0-85129000554</t>
  </si>
  <si>
    <t>Worasatepongsa, P.</t>
  </si>
  <si>
    <t>Mahidol University, Nakhon Pathom, Nakhon Pathom, Thailand</t>
  </si>
  <si>
    <t>THE STRUCTURAL EQUATION MODELLING OF FACTORS AFFECTING SAVINGS AND INVESTMENT BEHAVIORS OF GENERATIONS Z IN THAILAND</t>
  </si>
  <si>
    <t>Deesukanan, C.</t>
  </si>
  <si>
    <t>Bangkok Thonburi University, Thawi Watthana, Thailand</t>
  </si>
  <si>
    <t>2-s2.0-85128878911</t>
  </si>
  <si>
    <t>Sánchez, F.C.H.</t>
  </si>
  <si>
    <t>Universidad de Guayaquil, Guayaquil, Guayas, Ecuador</t>
  </si>
  <si>
    <t>THE EVALUATION OF INVESTMENT PROJECTS IN THE FINANCIAL EDUCATION OF UNIVERSITY STUDENTS; LA EVALUACIÓN DE PROYECTOS DE INVERSIÓN EN LA FORMACIÓN FINANCIERA DE LOS ESTUDIANTES NIVERSITARIOS</t>
  </si>
  <si>
    <t>Arreaga, C.M.L.</t>
  </si>
  <si>
    <t>EMAPAD-EP, Ecuador</t>
  </si>
  <si>
    <t>2-s2.0-85128780556</t>
  </si>
  <si>
    <t>Seebeck, A.</t>
  </si>
  <si>
    <t>EURO-FH - Europäische Fernhochschule Hamburg, Hamburg, Germany</t>
  </si>
  <si>
    <t>Financial education of founders, is it important? A case study of Jacobs Startup Competition</t>
  </si>
  <si>
    <t>Wolter, R.M.</t>
  </si>
  <si>
    <t>Constructor University, Bremen, Bremen, Germany</t>
  </si>
  <si>
    <t>2-s2.0-85128765851</t>
  </si>
  <si>
    <t>Tian, C.</t>
  </si>
  <si>
    <t>Shanghai Stock Exchange, Shanghai, China</t>
  </si>
  <si>
    <t>Financial literacy education and high school students - overview, analysis, suggestions and implications</t>
  </si>
  <si>
    <t>2-s2.0-85128759136</t>
  </si>
  <si>
    <t>Narula, S.</t>
  </si>
  <si>
    <t>Achieving sustainability through financial literacy training</t>
  </si>
  <si>
    <t>2-s2.0-85128608887</t>
  </si>
  <si>
    <t>Determinants of user's behavioural intention to use blockchain technology in the digital banking services</t>
  </si>
  <si>
    <t>2-s2.0-85128550229</t>
  </si>
  <si>
    <t>Zhukova, T.V.</t>
  </si>
  <si>
    <t>International Experience in Financing Self-Employed Pensions</t>
  </si>
  <si>
    <t>2-s2.0-85128413464</t>
  </si>
  <si>
    <t>Novoa-Hoyos, A.</t>
  </si>
  <si>
    <t>Universidad Pablo de Olavide, de Sevilla, Sevilla, Seville, Spain</t>
  </si>
  <si>
    <t>ROLE OF FINANCIAL LITERACY AND AWARENESS OF TAX IMPACTS IN AN EMERGING ECONOMY FACING TAX REFORM</t>
  </si>
  <si>
    <t>Depoo, L.</t>
  </si>
  <si>
    <t>Vysoké Školy Ekonomie a Managementu, Prague, Czech Republic</t>
  </si>
  <si>
    <t>2-s2.0-85128403678</t>
  </si>
  <si>
    <t>López-Rodríguez, C.E.</t>
  </si>
  <si>
    <t>Corporación Universitaria Minuto de Dios, Bogota, Colombia</t>
  </si>
  <si>
    <t>FINANCIAL EDUCATION IN COLOMBIA: CHALLENGES FROM THE PERCEPTION OF ITS POPULATION WITH SOCIOECONOMIC VULNERABILITY</t>
  </si>
  <si>
    <t>2-s2.0-85128361413</t>
  </si>
  <si>
    <t>Ifediora, C.</t>
  </si>
  <si>
    <t>Financial inclusion and its impact on economic growth: Empirical evidence from sub-Saharan Africa</t>
  </si>
  <si>
    <t>Offor, K.O.</t>
  </si>
  <si>
    <t>Department of Banking and Finance, University of Nigeria, Naukka, Enugu, Nigeria</t>
  </si>
  <si>
    <t>Eze, E.F.</t>
  </si>
  <si>
    <t>Department of Economics, University of Nigeria, Naukka, Enugu, Nigeria</t>
  </si>
  <si>
    <t>Takon, S.M.</t>
  </si>
  <si>
    <t>Department of Banking and Finance, University of Calabar, Calabar, Cross River, Nigeria</t>
  </si>
  <si>
    <t>2-s2.0-85128359928</t>
  </si>
  <si>
    <t>Teachers' Financial Literacy</t>
  </si>
  <si>
    <t>Huzdik, K.</t>
  </si>
  <si>
    <t>Hungarian University of Agriculture and Life Sciences, Godollo, Pest, Hungary</t>
  </si>
  <si>
    <t>2-s2.0-85128357659</t>
  </si>
  <si>
    <t>Hernández-Mejía, S.H.</t>
  </si>
  <si>
    <t>FINANCIAL LITERACY AND ITS RELATIONSHIP WITH SOCIODEMOGRAPHIC VARIABLES</t>
  </si>
  <si>
    <t>2-s2.0-85128352505</t>
  </si>
  <si>
    <t>Zeka, B.</t>
  </si>
  <si>
    <t>Faculty of Business, Government &amp; Law, Canberra, ACT, Australia</t>
  </si>
  <si>
    <t>THE NECESSARY AND SUFFICIENT CONDITIONS FOR RETIREMENT FUNDING ADEQUACY: A FUZZY SET ANALYSIS</t>
  </si>
  <si>
    <t>Veri, F.</t>
  </si>
  <si>
    <t>2-s2.0-85128324737</t>
  </si>
  <si>
    <t>Mekonen, E.K.</t>
  </si>
  <si>
    <t>Department of Economics, Wolkite University, Wolkite, Ethiopia</t>
  </si>
  <si>
    <t>The effect of households financial behaviour on urban poverty status in Ethiopia: The case of Gurage Zone</t>
  </si>
  <si>
    <t>Degif, D.T.</t>
  </si>
  <si>
    <t>Department of Sociology, Wolkite University, Wolkite, Ethiopia</t>
  </si>
  <si>
    <t>Beyene, M.Y.</t>
  </si>
  <si>
    <t>Department of Management, Wolkite University, Wolkite, Ethiopia</t>
  </si>
  <si>
    <t>2-s2.0-85128314422</t>
  </si>
  <si>
    <t>Attitude of Hungarian Young Adults Towards Bank Loans: The Risk Mitigation Trap</t>
  </si>
  <si>
    <t>2-s2.0-85127824861</t>
  </si>
  <si>
    <t>Pasa, A.T.</t>
  </si>
  <si>
    <t>Department of Economics and Economic Policies, Bucharest University of Economic Studies, Bucharest, Romania</t>
  </si>
  <si>
    <t>Financial Literacy and Economic Growth: How Eastern Europe is Doing?</t>
  </si>
  <si>
    <t>Picatoste, X.</t>
  </si>
  <si>
    <t>Department of Economics, Facultade de Economía e Empresa, Universidade de A Coruña, A Coruna, A Coruna, Spain</t>
  </si>
  <si>
    <t>2-s2.0-85127396615</t>
  </si>
  <si>
    <t>Asyik, N.F.</t>
  </si>
  <si>
    <t>Department of Accounting, Sekolah Tinggi Ilmu Ekonomi Indonesia Surabaya, Surabaya, East Java, Indonesia</t>
  </si>
  <si>
    <t>The Role of Intellectual Capital in Intervening Financial Behavior and Financial Literacy on Financial Inclusion</t>
  </si>
  <si>
    <t>Wahidahwati, W.</t>
  </si>
  <si>
    <t>Department of Management, Sekolah Tinggi Ilmu Ekonomi Indonesia Surabaya, Surabaya, East Java, Indonesia</t>
  </si>
  <si>
    <t>2-s2.0-85127385907</t>
  </si>
  <si>
    <t>Jain, V.</t>
  </si>
  <si>
    <t>Department of Mechanical Engineering, Mewat Engineering College, Nuh, HR, India</t>
  </si>
  <si>
    <t>Fuzzy TISM and DEMATEL approach to analyse lean variables in Indian healthcare industry</t>
  </si>
  <si>
    <t>Ajmera, P.</t>
  </si>
  <si>
    <t>Department of Public Health, Delhi Pharmaceutical Sciences and Research University, New Delhi, DL, India</t>
  </si>
  <si>
    <t>2-s2.0-85127228605</t>
  </si>
  <si>
    <t>Namey, E.</t>
  </si>
  <si>
    <t>Behavioral, FHI 360, Durham, NC, United States</t>
  </si>
  <si>
    <t>The financial lives of female sex workers in Addis Ababa, Ethiopia: Implications for economic strengthening interventions for HIV prevention</t>
  </si>
  <si>
    <t>Lorenzetti, L.</t>
  </si>
  <si>
    <t>O’Regan, A.</t>
  </si>
  <si>
    <t>FHI 360, Durham, NC, United States</t>
  </si>
  <si>
    <t>2-s2.0-85127170828</t>
  </si>
  <si>
    <t>Harbin University of Commerce, Harbin, Heilongjiang, China</t>
  </si>
  <si>
    <t>Obstacles and Innovation Path of Rural Financial Services for Rural Revitalization Based on Mining Algorithm</t>
  </si>
  <si>
    <t>Vijayakumar, K.</t>
  </si>
  <si>
    <t>2-s2.0-85127147931</t>
  </si>
  <si>
    <t>Predicting Financial Literacy via Semi-supervised Learning</t>
  </si>
  <si>
    <t>2-s2.0-85127132105</t>
  </si>
  <si>
    <t>Chang, D.</t>
  </si>
  <si>
    <t>The Impact of Financial Literacy on Rural Household Self-Employment: The Mediating Role of Financial Ability</t>
  </si>
  <si>
    <t>College of Economics and Management, Shanxi Normal University, Taiyuan, Shanxi, China</t>
  </si>
  <si>
    <t>Tai, X.</t>
  </si>
  <si>
    <t>School of Public Finance and Taxation, Zhejiang University of Finance and Economics, Hangzhou, China</t>
  </si>
  <si>
    <t>2-s2.0-85126643810</t>
  </si>
  <si>
    <t>Universiti Malaysia Sarawak, Kota Samarahan, Sarawak, Malaysia</t>
  </si>
  <si>
    <t>A Light Purse Is a Heavy Curse: A Systematic Review</t>
  </si>
  <si>
    <t>2-s2.0-85126461063</t>
  </si>
  <si>
    <t>Kuznyetsova, A.</t>
  </si>
  <si>
    <t>Banking University, Kyiv, Kyiv, Ukraine</t>
  </si>
  <si>
    <t>Development of financial inclusion from the standpoint of ensuring financial stability</t>
  </si>
  <si>
    <t>2-s2.0-85126386925</t>
  </si>
  <si>
    <t>Hebei University of Chinese Medicine, Shijiazhuang, Hebei, China</t>
  </si>
  <si>
    <t>Implementation of Financial Audited Robot Question and Answer Technology of Feature Processing and Improved Bi-LSTM</t>
  </si>
  <si>
    <t>Department of Accounting, Xingtai University, Xingtai, Hebei, China</t>
  </si>
  <si>
    <t>2-s2.0-85126383182</t>
  </si>
  <si>
    <t>Bagui, S.K.</t>
  </si>
  <si>
    <t>Intercontinental Consultants and Technocrats Pvt. Ltd., New Delhi, India</t>
  </si>
  <si>
    <t>Modification of NPV Value Based on Real Option Study</t>
  </si>
  <si>
    <t>Das, A.</t>
  </si>
  <si>
    <t>G R Infraprojects Limited, Gurugram, India</t>
  </si>
  <si>
    <t>2-s2.0-85126258992</t>
  </si>
  <si>
    <t>Kashapova, E.</t>
  </si>
  <si>
    <t>Tomsk Polytechnic University, Tomsk, Tomsk Oblast, Russian Federation</t>
  </si>
  <si>
    <t>Analysis of the Relationship Between Resilience and Financial Well-Being of Older People</t>
  </si>
  <si>
    <t>2-s2.0-85126231989</t>
  </si>
  <si>
    <t>Karlovskaya, E.A.</t>
  </si>
  <si>
    <t>Pacific National University, Khabarovsk, Khabarovsk Krai, Russian Federation</t>
  </si>
  <si>
    <t>Impact of Financial Literacy on Overcoming the Consequences of Financial Crises</t>
  </si>
  <si>
    <t>2-s2.0-85125996432</t>
  </si>
  <si>
    <t>Golka, P.</t>
  </si>
  <si>
    <t>Experts versus representatives? Financialised valuation and institutional change in financial governance</t>
  </si>
  <si>
    <t>2-s2.0-85125868120</t>
  </si>
  <si>
    <t>Tumba, N.J.</t>
  </si>
  <si>
    <t>Financial literacy and business performance among female micro-entrepreneurs</t>
  </si>
  <si>
    <t>Onodugo, V.A.</t>
  </si>
  <si>
    <t>Department of Banking and Finance, Modibbo Adama University of Technology, Yola, Yola, Adamawa, Nigeria</t>
  </si>
  <si>
    <t>Akpan, E.E.</t>
  </si>
  <si>
    <t>2-s2.0-85125864122</t>
  </si>
  <si>
    <t>Shankar, N.</t>
  </si>
  <si>
    <t>Financial well-being – A Generation Z perspective using a Structural Equation Modeling approach</t>
  </si>
  <si>
    <t>Vinod, S.</t>
  </si>
  <si>
    <t>Department of Computer Science, Christ University, Bengaluru, KA, India</t>
  </si>
  <si>
    <t>Kamath, R.</t>
  </si>
  <si>
    <t>2-s2.0-85125825170</t>
  </si>
  <si>
    <t>Crocker, T.</t>
  </si>
  <si>
    <t>School of Social Work, The University of North Carolina at Charlotte, Charlotte, NC, United States</t>
  </si>
  <si>
    <t>Exploring the Online Banking Practices of Subsidized Housing Residents</t>
  </si>
  <si>
    <t>Williams, T.</t>
  </si>
  <si>
    <t>School of Social Work, Carolinas College of Health Sciences, Charlotte, NC, United States</t>
  </si>
  <si>
    <t>2-s2.0-85125730752</t>
  </si>
  <si>
    <t>Role of financial literacy in achieving financial inclusion: A review, synthesis and research agenda</t>
  </si>
  <si>
    <t>Department of Computer Science and Software Engineering, International Islamic University, Islamabad, Islamabad, Pakistan</t>
  </si>
  <si>
    <t>2-s2.0-85125422791</t>
  </si>
  <si>
    <t>Department of Agricultural &amp; Rural Development Research, Korea Rural Economic Institute, Naju, South Korea</t>
  </si>
  <si>
    <t>Financial literacy and its relation to lottery gambling consumption</t>
  </si>
  <si>
    <t>2-s2.0-85125414349</t>
  </si>
  <si>
    <t>The effects of game-based financial education: New survey evidence from lower-secondary school students in Finland</t>
  </si>
  <si>
    <t>2-s2.0-85125404268</t>
  </si>
  <si>
    <t>Chettri, M.</t>
  </si>
  <si>
    <t>Anthropology and Sociology, The UWA Business School, Perth, WA, Australia</t>
  </si>
  <si>
    <t>Next-gen precarity: gender and informal labor in the Eastern Himalaya</t>
  </si>
  <si>
    <t>2-s2.0-85125080018</t>
  </si>
  <si>
    <t>Rongsirikul, P.</t>
  </si>
  <si>
    <t>Graduate School of Applied Statistics, National Institute of Development Administration, Bangkok, Thailand</t>
  </si>
  <si>
    <t>DOLLAR EQUIVALENCE: ALTERNATIVE APPROACH FOR MEASURING RISK PREFERENCE</t>
  </si>
  <si>
    <t>2-s2.0-85124455254</t>
  </si>
  <si>
    <t>Herman, H.</t>
  </si>
  <si>
    <t>English Education Department, Universitas HKBP Nommensen, Medan, Indonesia</t>
  </si>
  <si>
    <t>Teachers’ Attitude towards Minimum Competency Assessment at Sultan Agung Senior High School in Pematangsiantar, Indonesia</t>
  </si>
  <si>
    <t>Shara, A.M.</t>
  </si>
  <si>
    <t>English Education Department, Pematangsiantar, Sumatera Utara, Indonesia</t>
  </si>
  <si>
    <t>Silalahi, T.F.</t>
  </si>
  <si>
    <t>Pematangsiantar, Sumatera Utara, Indonesia</t>
  </si>
  <si>
    <t>2-s2.0-85124396547</t>
  </si>
  <si>
    <t>Cawyer, C.R.</t>
  </si>
  <si>
    <t>Division of Maternal-Fetal Medicine, Birmingham, AL, United States</t>
  </si>
  <si>
    <t>Financial Literacy and Physician Wellness: Can a Financial Curriculum Improve an Obstetrician/Gynecologist Resident and Fellow's Well-Being?</t>
  </si>
  <si>
    <t>Blanchard, C.</t>
  </si>
  <si>
    <t>The University of Alabama at Birmingham, Birmingham, AL, United States</t>
  </si>
  <si>
    <t>Kim, K.H.</t>
  </si>
  <si>
    <t>Division of Gynecologic Oncology, Birmingham, AL, United States</t>
  </si>
  <si>
    <t>2-s2.0-85124145418</t>
  </si>
  <si>
    <t>(Specialization-Islamic Banking and Finance), Ministry of Education, Isa, Bahrain</t>
  </si>
  <si>
    <t>Islamic Banking Strategies in the World of Fintech: Success Story of Bahrain</t>
  </si>
  <si>
    <t>Sarea, A.</t>
  </si>
  <si>
    <t>Department of Accounting and Economics, Ahlia University, Manama, Bahrain</t>
  </si>
  <si>
    <t>2-s2.0-85123788530</t>
  </si>
  <si>
    <t>Morris, R.V.</t>
  </si>
  <si>
    <t>School Supplies and Financial Literacy for Families in Poverty</t>
  </si>
  <si>
    <t>Shockley, D.</t>
  </si>
  <si>
    <t>Gallia-Vinton Educational Service Center, Vinton, OH, United States</t>
  </si>
  <si>
    <t>2-s2.0-85123756542</t>
  </si>
  <si>
    <t>McNeill, D.</t>
  </si>
  <si>
    <t>School of Architecture, The University of Sydney, Sydney, NSW, Australia</t>
  </si>
  <si>
    <t>Splintering Volumes: Architecture, Engineering, Finance, and Urban Form</t>
  </si>
  <si>
    <t>2-s2.0-85123743611</t>
  </si>
  <si>
    <t>Akpene Akakpo, A.</t>
  </si>
  <si>
    <t>Financial literacy, financial inclusion and participation of individual on the Ghana stock market</t>
  </si>
  <si>
    <t>Amidu, M.</t>
  </si>
  <si>
    <t>2-s2.0-85123591390</t>
  </si>
  <si>
    <t>Building Financial Capability and Assets in America’s Families</t>
  </si>
  <si>
    <t>Callahan, C.</t>
  </si>
  <si>
    <t>2-s2.0-85123478968</t>
  </si>
  <si>
    <t>Madinga, N.W.</t>
  </si>
  <si>
    <t>Marketing Section, University of Cape Town, Cape Town, Western Cape, South Africa</t>
  </si>
  <si>
    <t>An Investigation of the Impact of Financial Literacy and Financial Socialization on Financial Satisfaction: Mediating Role of Financial Risk Attitude</t>
  </si>
  <si>
    <t>Maziriri, E.T.</t>
  </si>
  <si>
    <t>Department of Business Management, University of the Free State, Bloemfontein, Free State, South Africa</t>
  </si>
  <si>
    <t>Chuchu, T.</t>
  </si>
  <si>
    <t>Marketing Division, University of the Witwatersrand, Johannesburg, Johannesburg, Gauteng, South Africa</t>
  </si>
  <si>
    <t>Magoda, Z.</t>
  </si>
  <si>
    <t>Department of Entrepreneurship and Business Management, Cape Peninsula University of Technology, Bellville, South Africa</t>
  </si>
  <si>
    <t>2-s2.0-85123256685</t>
  </si>
  <si>
    <t>Lasco, G.</t>
  </si>
  <si>
    <t>School of Government, Ateneo de Manila University, Quezon City, Philippines</t>
  </si>
  <si>
    <t>The Lived Realities of Health Financing: A Qualitative Exploration of Catastrophic Health Expenditure in the Philippines</t>
  </si>
  <si>
    <t>Yu, V.G.</t>
  </si>
  <si>
    <t>Department of Anthropology, University of the Philippines Diliman, Quezon City, Philippines</t>
  </si>
  <si>
    <t>2-s2.0-85123255395</t>
  </si>
  <si>
    <t>Mahmood, Z.M.</t>
  </si>
  <si>
    <t>University of Kerbala, Karbala, Iraq</t>
  </si>
  <si>
    <t>The mediating role of strategic foresight in the relationship between financial knowledge and strategic responses</t>
  </si>
  <si>
    <t>2-s2.0-85123006307</t>
  </si>
  <si>
    <t>Wikoff, N.</t>
  </si>
  <si>
    <t>Numeracy and Financial Wellbeing During the COVID-19 Pandemic</t>
  </si>
  <si>
    <t>2-s2.0-85122784728</t>
  </si>
  <si>
    <t>Faculté d'Administration, Université de Moncton, Moncton, NB, Canada</t>
  </si>
  <si>
    <t>Financial knowledge, financial confidence and learning capacity on financial behavior: a Canadian study</t>
  </si>
  <si>
    <t>2-s2.0-85122732635</t>
  </si>
  <si>
    <t>Santiago, A.M.</t>
  </si>
  <si>
    <t>Family Self-Sufficiency Program Outcomes for Participants Enrolling During and After the Great Recession</t>
  </si>
  <si>
    <t>2-s2.0-85122724880</t>
  </si>
  <si>
    <t>Noreen, M.</t>
  </si>
  <si>
    <t>Role of Government Policies to Fintech Adoption and Financial Inclusion: A Study in Pakistan</t>
  </si>
  <si>
    <t>Mia, M.S.</t>
  </si>
  <si>
    <t>Faculty of Economics, Prince of Songkla University, Hatyai, Songkhla, Thailand</t>
  </si>
  <si>
    <t>2-s2.0-85122278583</t>
  </si>
  <si>
    <t>Ketkaew, C.</t>
  </si>
  <si>
    <t>Khon Kaen University International College, Khon Kaen, Khon Kaen, Thailand</t>
  </si>
  <si>
    <t>Towards Sustainable Retirement Planning of Wageworkers in Thailand: A Qualitative Approach in Behavioral Segmentation and Financial Pain Point Identification</t>
  </si>
  <si>
    <t>Van Wouwe, M.</t>
  </si>
  <si>
    <t>Faculty of Business and Economics, Universiteit Antwerpen, Antwerpen, VAN, Belgium</t>
  </si>
  <si>
    <t>Jorissen, A.</t>
  </si>
  <si>
    <t>Cassimon, D.</t>
  </si>
  <si>
    <t>2-s2.0-85122233377</t>
  </si>
  <si>
    <t>Financial Education during COVID-19 - Assessing the effectiveness of an online programme in a high school</t>
  </si>
  <si>
    <t>2-s2.0-85122163463</t>
  </si>
  <si>
    <t>Fergus, D.</t>
  </si>
  <si>
    <t>Department of History, University of Missouri, Columbia, MO, United States</t>
  </si>
  <si>
    <t>The Long Afterlife of Slavery in Asset Stripping, Historical Memory, and Family Burden: Toward a Third Reconstruction</t>
  </si>
  <si>
    <t>Shanks, T.R.</t>
  </si>
  <si>
    <t>2-s2.0-85122163277</t>
  </si>
  <si>
    <t>Kightley, M.</t>
  </si>
  <si>
    <t>Taming Wolves: The High Risk of Unethical Behavior in the Polish Financial Sector and Possible Solution</t>
  </si>
  <si>
    <t>2-s2.0-85122123762</t>
  </si>
  <si>
    <t>Finsel, C.</t>
  </si>
  <si>
    <t>Inc, Jupiter, FL, United States</t>
  </si>
  <si>
    <t>Financial Capability and Asset Building With a Racial- and Gender-Equity Lens: Advances From the Field</t>
  </si>
  <si>
    <t>Watson Grote, M.</t>
  </si>
  <si>
    <t>founder and CEO, Change Machine, Brooklyn, NY, United States</t>
  </si>
  <si>
    <t>Libby, M.</t>
  </si>
  <si>
    <t>Mahon, C.</t>
  </si>
  <si>
    <t>INCLUSIV, INC, New York, NY, United States</t>
  </si>
  <si>
    <t>2-s2.0-85121999735</t>
  </si>
  <si>
    <t>Indian Institute of Technology Kanpur, Kanpur, UP, India</t>
  </si>
  <si>
    <t>Evaluation of Bid in Construction Industry Based on Multi-criteria Approach Using TOPSIS</t>
  </si>
  <si>
    <t>2-s2.0-85121977621</t>
  </si>
  <si>
    <t>Mavlutova, I.</t>
  </si>
  <si>
    <t>Department of Economics and Finance, Banku Augstskola, Riga, Latvia</t>
  </si>
  <si>
    <t>Opportunities to increase financial well-being by investing in environmental, social and governance with respect to improving financial literacy under covid-19: The case of Latvia</t>
  </si>
  <si>
    <t>Fomins, A.</t>
  </si>
  <si>
    <t>Department of Management, Banku Augstskola, Riga, Latvia</t>
  </si>
  <si>
    <t>Spilbergs, A.</t>
  </si>
  <si>
    <t>Circular Economics Center, RTU Liepaja Academy, Liepaja, Latvia</t>
  </si>
  <si>
    <t>Atstaja, D.</t>
  </si>
  <si>
    <t>Department of Environmental Sciences, Latvijas Universitāte, Riga, Latvia</t>
  </si>
  <si>
    <t>2-s2.0-85121745258</t>
  </si>
  <si>
    <t>López-Medina, T.</t>
  </si>
  <si>
    <t>Facultad de Postgrado, Universidad Tecnológica Centroamericana, Tegucigalpa, Francisco Morazán, Honduras</t>
  </si>
  <si>
    <t>Bibliometric mapping of research trends on financial behavior for sustainability</t>
  </si>
  <si>
    <t>Mendoza-Ávila, I.</t>
  </si>
  <si>
    <t>Facultad de Ciencias Económicas Administrativas y Contabilidad, Universidad Nacional Autónoma de Honduras, Tegucigalpa, Francisco Morazán, Honduras</t>
  </si>
  <si>
    <t>Contreras-Barraza, N.</t>
  </si>
  <si>
    <t>201</t>
  </si>
  <si>
    <t>Facultad de Economía y Negocios, Universidad Andrés Bello, Santiago, RM, Chile</t>
  </si>
  <si>
    <t>Salazar-Sepúlveda, G.</t>
  </si>
  <si>
    <t>Department of Industrial Engineering, Universidad Catolica de la Santisima Concepcion, Concepcion, BI, Chile</t>
  </si>
  <si>
    <t>Vega-Muñoz, A.</t>
  </si>
  <si>
    <t>Public Policy Observatory, Universidad Autónoma de Chile, Temuco, AR, Chile</t>
  </si>
  <si>
    <t>2-s2.0-85121730593</t>
  </si>
  <si>
    <t>Guo, C.</t>
  </si>
  <si>
    <t>Digital Finance and the Efficiency of Household Investment Portfolios</t>
  </si>
  <si>
    <t>2-s2.0-85121708740</t>
  </si>
  <si>
    <t>Zaitsev, A.</t>
  </si>
  <si>
    <t>Designing financial education applications for development: applying action design research in Cambodian countryside</t>
  </si>
  <si>
    <t>2-s2.0-85121626902</t>
  </si>
  <si>
    <t>Foster, B.</t>
  </si>
  <si>
    <t>Faculty of Economics and Business, Bandung, Indonesia</t>
  </si>
  <si>
    <t>Analysis of the effect of financial literacy, practicality and consumer lifestyle on the use of chip‐based electronic money using sem</t>
  </si>
  <si>
    <t>Sukono, n.</t>
  </si>
  <si>
    <t>Department of Mathematics, Universitas Padjadjaran, Bandung, West Java, Indonesia</t>
  </si>
  <si>
    <t>2-s2.0-85121433574</t>
  </si>
  <si>
    <t>Faulkner, A.</t>
  </si>
  <si>
    <t>Financial Literacy around the World: What We Can Learn from the National Strategies and Contexts of the Top Ten Most Financially Literate Nations</t>
  </si>
  <si>
    <t>2-s2.0-85121370980</t>
  </si>
  <si>
    <t>A Financial Social Work Certificate Program for Community and Family Practitioners</t>
  </si>
  <si>
    <t>Jacobson Frey, J.</t>
  </si>
  <si>
    <t>2-s2.0-85121357122</t>
  </si>
  <si>
    <t>Miller, J.</t>
  </si>
  <si>
    <t>1</t>
  </si>
  <si>
    <t>Massachusetts Institute of Technology, Cambridge, MA, United States</t>
  </si>
  <si>
    <t>Help When You Need It: Sources of Advice for Student Loan Borrowers Across the Life Course</t>
  </si>
  <si>
    <t>Balmuth, A.</t>
  </si>
  <si>
    <t>Brady, S.</t>
  </si>
  <si>
    <t>2-s2.0-85120881278</t>
  </si>
  <si>
    <t>Neprokina, I.V.</t>
  </si>
  <si>
    <t>Togliatti State University, Tolyatti, Samara Oblast, Russian Federation</t>
  </si>
  <si>
    <t>Financial Literacy as the Basis of Economic Knowledge of the Younger Generation</t>
  </si>
  <si>
    <t>2-s2.0-85120652917</t>
  </si>
  <si>
    <t>The disposition effect among mutual fund participants: a re-examination</t>
  </si>
  <si>
    <t>Abreu, M.</t>
  </si>
  <si>
    <t>Universidade Autónoma de Lisboa Luís de Camões, Lisbon, Lisbon, Portugal</t>
  </si>
  <si>
    <t>2-s2.0-85120433785</t>
  </si>
  <si>
    <t>Hermansson, C.</t>
  </si>
  <si>
    <t>Department of Real Estate and Construction Management, The Royal Institute of Technology (KTH), Stockholm, Stockholms, Sweden</t>
  </si>
  <si>
    <t>The medium is the message: Learning channels, financial literacy, and stock market participation</t>
  </si>
  <si>
    <t>Jonsson, S.</t>
  </si>
  <si>
    <t>Department of Finance, Stockholm Business School, Stockholm, Stockholm, Sweden</t>
  </si>
  <si>
    <t>2-s2.0-85119827726</t>
  </si>
  <si>
    <t>New Jersey City University, Jersey City, NJ, United States</t>
  </si>
  <si>
    <t>Effectiveness of an Intelligent Question Answering System for Teaching Financial Literacy: A Pilot Study</t>
  </si>
  <si>
    <t>Black, J.</t>
  </si>
  <si>
    <t>2-s2.0-85119437685</t>
  </si>
  <si>
    <t>Air pollutions and loan decision bias</t>
  </si>
  <si>
    <t>2-s2.0-85119282309</t>
  </si>
  <si>
    <t>Metamemory and Financial Decision Making in Older Adults Without Dementia</t>
  </si>
  <si>
    <t>Wilson, R.S.</t>
  </si>
  <si>
    <t>FINRA Investor Education Foundation, District of Columbia, WA, United States</t>
  </si>
  <si>
    <t>Valdes, O.</t>
  </si>
  <si>
    <t>2-s2.0-85119054367</t>
  </si>
  <si>
    <t>Women and financial literacy in spain. Does marital status matter?</t>
  </si>
  <si>
    <t>Department of Applied Economic Analysis, Universidad de Las Palmas de Gran Canaria, Las Palmas de Gran Canaria, Canary Islands, Spain</t>
  </si>
  <si>
    <t>2-s2.0-85118997790</t>
  </si>
  <si>
    <t>Yau, P.C.Y.</t>
  </si>
  <si>
    <t>Powering Financial Literacy Through Blockchain and Gamification: How Digital Transformation Impacts Fintech Education</t>
  </si>
  <si>
    <t>Wong, D.</t>
  </si>
  <si>
    <t>Department of Computer Science, The State University of New York, Korea, Incheon, South Korea</t>
  </si>
  <si>
    <t>2-s2.0-85118995882</t>
  </si>
  <si>
    <t>Lindawati, R.D.</t>
  </si>
  <si>
    <t>Directorate General of Customs and Excise, Jakarta, Jakarta, Indonesia</t>
  </si>
  <si>
    <t>Indonesian Customs and Excise Training Center During COVID-19 Pandemic: Innovative System of Educational Process Management</t>
  </si>
  <si>
    <t>Maslova, Z.N.</t>
  </si>
  <si>
    <t>2-s2.0-85118484681</t>
  </si>
  <si>
    <t>Zahler, A.</t>
  </si>
  <si>
    <t>Faculty of Economics and Business, Universidad Diego Portales, Santiago, RM, Chile</t>
  </si>
  <si>
    <t>The primacy of demand and financial obstacles in hindering innovation</t>
  </si>
  <si>
    <t>Goya, D.</t>
  </si>
  <si>
    <t>School of Business and Economics, Pontificia Universidad Católica de Valparaíso, Valparaiso, VS, Chile</t>
  </si>
  <si>
    <t>Caamaño, M.</t>
  </si>
  <si>
    <t>Universidad Finis Terrae, Santiago, RM, Chile</t>
  </si>
  <si>
    <t>2-s2.0-85118451564</t>
  </si>
  <si>
    <t>Stuart, P.H.</t>
  </si>
  <si>
    <t>A Century of Family Budget Counseling</t>
  </si>
  <si>
    <t>2-s2.0-85118421642</t>
  </si>
  <si>
    <t>Hamdan, J.S.</t>
  </si>
  <si>
    <t>Department International Economics, Humboldt-Universität zu Berlin, Berlin, Germany</t>
  </si>
  <si>
    <t>Mobile Money, Financial Inclusion, and Unmet Opportunities: Evidence from Uganda</t>
  </si>
  <si>
    <t>Lehmann-Uschner, K.</t>
  </si>
  <si>
    <t>Climate Science and Impacts, Climate Analytics, Berlin, Germany</t>
  </si>
  <si>
    <t>2-s2.0-85117442314</t>
  </si>
  <si>
    <t>Tseng, Y.-C.</t>
  </si>
  <si>
    <t>Decomposing the factors influencing household debt: the case of China</t>
  </si>
  <si>
    <t>Hsiao, I.-F.</t>
  </si>
  <si>
    <t>2-s2.0-85117199709</t>
  </si>
  <si>
    <t>Institute of Quantitative Economics, Huaqiao University, Quanzhou, Fujian, China</t>
  </si>
  <si>
    <t>Age structure of the population and the choice of household financial assets</t>
  </si>
  <si>
    <t>2-s2.0-85115644879</t>
  </si>
  <si>
    <t>Tlapek, S.M.</t>
  </si>
  <si>
    <t>A Process to Identify and Address Barriers to Providing Financial Capability Programming to Survivors of Intimate Partner Violence</t>
  </si>
  <si>
    <t>Knott, L.H.</t>
  </si>
  <si>
    <t>2-s2.0-85115382589</t>
  </si>
  <si>
    <t>Financial behaviors, financial satisfaction, and goal attainment among college-educated young adults: A mediating analysis with latent change scores</t>
  </si>
  <si>
    <t>Curran, M.</t>
  </si>
  <si>
    <t>Shim, S.</t>
  </si>
  <si>
    <t>2-s2.0-85115125582</t>
  </si>
  <si>
    <t>Nikonova, N.</t>
  </si>
  <si>
    <t>St. Petersburg Federal Research Center of the Russian Academy of Sciences, Saint Petersburg, Russian Federation</t>
  </si>
  <si>
    <t>Analysis of Potential Demand in the Market of Organic Milk and Dairy Products</t>
  </si>
  <si>
    <t>2-s2.0-85114048939</t>
  </si>
  <si>
    <t>The association between objective and subjective financial literacy: Failure to observe the Dunning-Kruger effect</t>
  </si>
  <si>
    <t>2-s2.0-85113852232</t>
  </si>
  <si>
    <t>Channak, A.</t>
  </si>
  <si>
    <t>Population Education Program, Mahidol University, Nakhon Pathom, Nakhon Pathom, Thailand</t>
  </si>
  <si>
    <t>Understanding the financial literacy of undergraduate students at Thai universities</t>
  </si>
  <si>
    <t>Chai-Aroon, T.</t>
  </si>
  <si>
    <t>Faculty of Sports Science, Chulalongkorn University, Bangkok, Thailand</t>
  </si>
  <si>
    <t>2-s2.0-85112647992</t>
  </si>
  <si>
    <t>Kim, J.Y.</t>
  </si>
  <si>
    <t>Department of Social Welfare, Sungkyunkwan University, Seoul, South Korea</t>
  </si>
  <si>
    <t>Asset Effects on the Life Satisfaction of Workers with Disabilities in Korea: The Mediating Effects of Self-Esteem and Job Satisfaction</t>
  </si>
  <si>
    <t>2-s2.0-85112527746</t>
  </si>
  <si>
    <t>Urbanization and financial literacy: the knowledge spillover effect</t>
  </si>
  <si>
    <t>Shao, W.</t>
  </si>
  <si>
    <t>School of Economics, Shanxi University of Finance and EcoNomics, Taiyuan, Shanxi, China</t>
  </si>
  <si>
    <t>2-s2.0-85112389010</t>
  </si>
  <si>
    <t>Christian, P.</t>
  </si>
  <si>
    <t>Do private consultants promote savings and investments in rural Mozambique?</t>
  </si>
  <si>
    <t>Glover, S.</t>
  </si>
  <si>
    <t>Valerie Mueller, Arizona State University, Tempe, AZ, United States</t>
  </si>
  <si>
    <t>Kondylis, F.</t>
  </si>
  <si>
    <t>2-s2.0-85112022477</t>
  </si>
  <si>
    <t>Department of Computer Science and Technology, Tongji University, Shanghai, China</t>
  </si>
  <si>
    <t>Financial time series forecasting with multi-modality graph neural network</t>
  </si>
  <si>
    <t>Xiang, S.</t>
  </si>
  <si>
    <t>2-s2.0-85110075861</t>
  </si>
  <si>
    <t>School of Economics, Qufu Normal University, Qufu, Shandong, China</t>
  </si>
  <si>
    <t>COVID-19 and stock market nexus: evidence from Shanghai Stock Exchange</t>
  </si>
  <si>
    <t>Su, C.-W.</t>
  </si>
  <si>
    <t>Altuntaş, M.</t>
  </si>
  <si>
    <t>Department of Economics, Istanbul Nisantasi University, Istanbul, Turkey</t>
  </si>
  <si>
    <t>2-s2.0-85108312210</t>
  </si>
  <si>
    <t>Preparedness of early childhood teachers to teach financial literacy: evidence from the US</t>
  </si>
  <si>
    <t>Adesanya, R.</t>
  </si>
  <si>
    <t>Department of Early Childhood Education, New Jersey City University, Jersey City, NJ, United States</t>
  </si>
  <si>
    <t>2-s2.0-85107838127</t>
  </si>
  <si>
    <t>Persistence is Futile: Chasing of Past Performance in Repeated Investment Choices</t>
  </si>
  <si>
    <t>Newall, P.W.S.</t>
  </si>
  <si>
    <t>Ayton, P.</t>
  </si>
  <si>
    <t>Centre for Decision Research, Leeds University Business School, Leeds, West Yorkshire, United Kingdom</t>
  </si>
  <si>
    <t>2-s2.0-85107490384</t>
  </si>
  <si>
    <t>Department of Sociology and Work Science, Göteborgs Universitet, Gothenburg, Vastra Gotaland, Sweden</t>
  </si>
  <si>
    <t>The problematization of consumers in Swedish financial literacy education</t>
  </si>
  <si>
    <t>2-s2.0-85107043724</t>
  </si>
  <si>
    <t>Yamori, N.</t>
  </si>
  <si>
    <t>Kobe University, Kobe, Hyogo, Japan</t>
  </si>
  <si>
    <t>Financial Literacy and Low Stock Market Participation of Japanese Households</t>
  </si>
  <si>
    <t>Ueyama, H.</t>
  </si>
  <si>
    <t>Nagoya Gakuin University, Nagoya, Aichi, Japan</t>
  </si>
  <si>
    <t>2-s2.0-85106567369</t>
  </si>
  <si>
    <t>Gallego-Losada, R.</t>
  </si>
  <si>
    <t>Paseo de los Artilleros s/n, Universidad Rey Juan Carlos, Madrid, Madrid, Spain</t>
  </si>
  <si>
    <t>Retirement planning and financial literacy, at the crossroads. A bibliometric analysis</t>
  </si>
  <si>
    <t>2-s2.0-85104332248</t>
  </si>
  <si>
    <t>Pension scheme trustees as surrogate decision makers</t>
  </si>
  <si>
    <t>2-s2.0-85103045404</t>
  </si>
  <si>
    <t>Gold, L.A.</t>
  </si>
  <si>
    <t>Department of Teacher Education, University of Dayton, Dayton, OH, United States</t>
  </si>
  <si>
    <t>Financial literacy in the Ohio K–2 classroom: a mixed methods study</t>
  </si>
  <si>
    <t>2-s2.0-85102566637</t>
  </si>
  <si>
    <t>Rabbani, A.G.</t>
  </si>
  <si>
    <t>A latent profile analysis of college students' financial knowledge: The role of financial education, financial well-being, and financial risk tolerance</t>
  </si>
  <si>
    <t>School of Health and Consumer Sciences, South Dakota State University, Brookings, SD, United States</t>
  </si>
  <si>
    <t>2-s2.0-85101501395</t>
  </si>
  <si>
    <t>Silva, T.C.</t>
  </si>
  <si>
    <t>Universidade Católica de Brasília, Brasilia, DF, Brazil</t>
  </si>
  <si>
    <t>Financial Literacy and the Perceived Value of Stress Testing: An Experiment Using Students in Brazil</t>
  </si>
  <si>
    <t>Braz, T.</t>
  </si>
  <si>
    <t>Department of Mathematics and Computer Science, Universidade de São Paulo, Sao Paulo, SP, Brazil</t>
  </si>
  <si>
    <t>Amancio, D.R.</t>
  </si>
  <si>
    <t>Institute of Mathematics and Computer Science, Universidade de São Paulo, Sao Paulo, SP, Brazil</t>
  </si>
  <si>
    <t>2-s2.0-85101370437</t>
  </si>
  <si>
    <t>Does Financial Knowledge at Older Ages Matter? Placing Income and Hardship in Context</t>
  </si>
  <si>
    <t>2-s2.0-85100638340</t>
  </si>
  <si>
    <t>Ling, H.L.</t>
  </si>
  <si>
    <t>The University of Hong Kong, Hong Kong, Hong Kong</t>
  </si>
  <si>
    <t>A Vignette-Based Transformative Multiphase Mixed Methods Interventional Study Featuring Venn Diagram Joint Displays: Financial Education With Hong Kong Early Adolescent Ethnic Minority Students</t>
  </si>
  <si>
    <t>2-s2.0-85099934956</t>
  </si>
  <si>
    <t>Department of Environmental Health, Harvard T.H. Chan School of Public Health, Boston, MA, United States</t>
  </si>
  <si>
    <t>Consumer financial literacy and the efficiency of mortgage-related decisions: New evidence from the Panel Study of Income dynamics</t>
  </si>
  <si>
    <t>Department of Management, WSB University, Dabrowa Gornicza, Dabrowa Gornicza, Silesian, Poland</t>
  </si>
  <si>
    <t>2-s2.0-85099749479</t>
  </si>
  <si>
    <t>Household financial services, financial literacy, and COVID-19 pandemic</t>
  </si>
  <si>
    <t>2-s2.0-85099434420</t>
  </si>
  <si>
    <t>Examining the financial knowledge of immigrants in Canada: a new dimension of economic inequality</t>
  </si>
  <si>
    <t>Ferrer, I.</t>
  </si>
  <si>
    <t>Lee, Y.</t>
  </si>
  <si>
    <t>College of Public Health, Oregon State University, Corvallis, OR, United States</t>
  </si>
  <si>
    <t>2-s2.0-85099359824</t>
  </si>
  <si>
    <t>Zhu, T.</t>
  </si>
  <si>
    <t>Renmin Business School, Beijing, China</t>
  </si>
  <si>
    <t>Consumer financial education and risky financial asset holding in China</t>
  </si>
  <si>
    <t>2-s2.0-85098883593</t>
  </si>
  <si>
    <t>Meoli, M.</t>
  </si>
  <si>
    <t>Financial literacy and security-based crowdfunding</t>
  </si>
  <si>
    <t>Rossi, A.</t>
  </si>
  <si>
    <t>2-s2.0-85096870777</t>
  </si>
  <si>
    <t>Yu, Y.-Q.</t>
  </si>
  <si>
    <t>Institute of Chinese Financial Studies, Southwestern University of Finance and Economics, Chengdu, Sichuan, China</t>
  </si>
  <si>
    <t>Financial literacy and asset allocation among retired residents: evidence from China</t>
  </si>
  <si>
    <t>2-s2.0-85096793270</t>
  </si>
  <si>
    <t>Williams, P.</t>
  </si>
  <si>
    <t>Business, Avondale University, Cooranbong, NSW, Australia</t>
  </si>
  <si>
    <t>Enhancing financial literacy in children 5–12 years old using authentic learning within a school market garden programme</t>
  </si>
  <si>
    <t>Morton, J.K.</t>
  </si>
  <si>
    <t>Avondale University, Cooranbong, NSW, Australia</t>
  </si>
  <si>
    <t>Christian, B.J.</t>
  </si>
  <si>
    <t>Education, Avondale University, Cooranbong, NSW, Australia</t>
  </si>
  <si>
    <t>2-s2.0-85096161628</t>
  </si>
  <si>
    <t>An analysis of the interaction between mathematical literacy and financial literacy in PISA*</t>
  </si>
  <si>
    <t>Ozdemir Erdoǧan, E.</t>
  </si>
  <si>
    <t>Department of Educational Sciences, Anadolu Üniversitesi, Eskisehir, Eskisehir, Turkey</t>
  </si>
  <si>
    <t>2-s2.0-85096104325</t>
  </si>
  <si>
    <t>Proposing a network of advisors that could guide a professional athlete’s financial decisions in pursuit of sustainable financial well-being</t>
  </si>
  <si>
    <t>2-s2.0-85095858498</t>
  </si>
  <si>
    <t>Rissman, A.R.</t>
  </si>
  <si>
    <t>Department of Forest and Wildlife Ecology, University of Wisconsin-Madison, Madison, WI, United States</t>
  </si>
  <si>
    <t>“Maxed Out on Efficiency”: Logger Perceptions of Financial Challenges Facing Timber Operations</t>
  </si>
  <si>
    <t>Geisler, E.</t>
  </si>
  <si>
    <t>Wisconsin Department of Natural Resources, Madison, WI, United States</t>
  </si>
  <si>
    <t>2-s2.0-85089529329</t>
  </si>
  <si>
    <t>Sunderaraman, P.</t>
  </si>
  <si>
    <t>Columbia University Irving Medical Center, New York, NY, United States</t>
  </si>
  <si>
    <t>Assessing numerical reasoning provides insight into financial literacy</t>
  </si>
  <si>
    <t>2-s2.0-85089183647</t>
  </si>
  <si>
    <t>Setiawan, M.</t>
  </si>
  <si>
    <t>Department of Economics, Universitas Padjadjaran, Bandung, West Java, Indonesia</t>
  </si>
  <si>
    <t>Digital financial literacy, current behavior of saving and spending and its future foresight</t>
  </si>
  <si>
    <t>2-s2.0-85084323524</t>
  </si>
  <si>
    <t>Hu, W.</t>
  </si>
  <si>
    <t>School of Accounting, Jilin University of Finance and Economics, Changchun, Jilin, China</t>
  </si>
  <si>
    <t>Does individual investors’ online search activities reduce information asymmetry? Evidence from stock exchanges’ comment letters in China</t>
  </si>
  <si>
    <t>Fu, X.</t>
  </si>
  <si>
    <t>School of Accounting and Finance, The Hong Kong Polytechnic University, Hong Kong, Hong Kong, Hong Kong</t>
  </si>
  <si>
    <t>2-s2.0-85082314881</t>
  </si>
  <si>
    <t>Riepe, J.</t>
  </si>
  <si>
    <t>School of Business and Economics, Eberhard Karls Universität Tübingen, Tubingen, Baden-Wurttemberg, Germany</t>
  </si>
  <si>
    <t>Financial literacy and entrepreneurial risk aversion</t>
  </si>
  <si>
    <t>Rudeloff, M.</t>
  </si>
  <si>
    <t>Economic Education, Eberhard Karls Universität Tübingen, Tubingen, Baden-Wurttemberg, Germany</t>
  </si>
  <si>
    <t>2-s2.0-85082310478</t>
  </si>
  <si>
    <t>Self-employment, financial knowledge, and retirement planning</t>
  </si>
  <si>
    <t>2-s2.0-85071396790</t>
  </si>
  <si>
    <t>Financial education and student financial literacy: A cross-country analysis using PISA 2012 data</t>
  </si>
  <si>
    <t>Gil-Izquierdo, M.</t>
  </si>
  <si>
    <t>2-s2.0-105018881588</t>
  </si>
  <si>
    <t>Khassenova, K.Y.</t>
  </si>
  <si>
    <t>Non-profit joint-stock company Shakаrim University of Semey, Semey, Kazakhstan</t>
  </si>
  <si>
    <t>Methods of Financial Literature Assessment: Kazakhstan’s Experience</t>
  </si>
  <si>
    <t>2-s2.0-105018568993</t>
  </si>
  <si>
    <t>Lucey, T.A.</t>
  </si>
  <si>
    <t>School of Teaching and Learning, Illinois State University, Chicago, IL, United States</t>
  </si>
  <si>
    <t>“I am not a field hand”: Spirituality, Mindfulness, and Financial Literacy</t>
  </si>
  <si>
    <t>Cooter, K.S.</t>
  </si>
  <si>
    <t>Louisville Metro Government, Louisville, KY, United States</t>
  </si>
  <si>
    <t>2-s2.0-105007237982</t>
  </si>
  <si>
    <t>Banciu, D.</t>
  </si>
  <si>
    <t>Sunway College (KL), Malaysia</t>
  </si>
  <si>
    <t>Digital financial literacy and microfinancing among underprivileged communities in Cambodia; Alfabetizare financiară digitală și microfinanțare în rândul comunităților defavorizate din Cambodgia</t>
  </si>
  <si>
    <t>Arulanandam, B.V.</t>
  </si>
  <si>
    <t>Journey with our Communities, Cambodia</t>
  </si>
  <si>
    <t>Munhenga, T.</t>
  </si>
  <si>
    <t>Universitatea Politehnica Timisoara, Timisoara, Timis, Romania</t>
  </si>
  <si>
    <t>2-s2.0-85128223416</t>
  </si>
  <si>
    <t>Fazal, A.</t>
  </si>
  <si>
    <t>Department of Management Sciences, BUITEMS - Balochistan University of Information Technology, Engineering and Management Sciences, Quetta, Balochistan, Pakistan</t>
  </si>
  <si>
    <t>Influence of Cognitive Ability, Money Management Skills, and Cultural Norms on the Financial Literacy of Women Working in the Cottage Industry</t>
  </si>
  <si>
    <t>KHAN, H.H.</t>
  </si>
  <si>
    <t>Sarwar, B.</t>
  </si>
  <si>
    <t>Ahmed, W.</t>
  </si>
  <si>
    <t>Haq, S.M.</t>
  </si>
  <si>
    <t>Department of Economics, BUITEMS - Balochistan University of Information Technology, Engineering and Management Sciences, Quetta, Balochistan, Pakistan</t>
  </si>
  <si>
    <t>2-s2.0-85141425875</t>
  </si>
  <si>
    <t>Irman, M.</t>
  </si>
  <si>
    <t>Management Study Program, Institute of Business and Technology Pelita Indonesia, Jakarta, Indonesia</t>
  </si>
  <si>
    <t>Financial inclusion as mediator in the relationship of social capital and financial literacy towards business performance of the trade sector SMEs in Pekanbaru, Indonesia; Финансовая инклюзивность как посредник во взаимосвязи социального капитала и финансовой грамотности с эффективностью бизнеса малых и средних предприятий торгового сектора в Пеканбару, Индонезия; Фінансова інклюзивність як посередник у взаємозв’язку соціального капіталу та фінансової грамотності з діловою ефективністю торговельного сектору малих і середніх підприємств у Пеканбару, Індонезія</t>
  </si>
  <si>
    <t>Budiyanto</t>
  </si>
  <si>
    <t>Supervisor in Writing a Dissertation, Sekolah Tinggi Ilmu Ekonomi Indonesia Jl. Kayu Jati, Jakarta, Indonesia</t>
  </si>
  <si>
    <t>Suwitho, S.</t>
  </si>
  <si>
    <t>2-s2.0-85125918840</t>
  </si>
  <si>
    <t>Innovation Lab, Shanghai Financial Futures Information Technology Co. Ltd, Shanghai, China</t>
  </si>
  <si>
    <t>Automatic chinese financial knowledge graph constructing framework</t>
  </si>
  <si>
    <t>2-s2.0-85124039694</t>
  </si>
  <si>
    <t>Nemos, C.L.</t>
  </si>
  <si>
    <t>Instituto Federal de Educação, Ciȇncia e Tecnologia do Rio Grande do Sul, Bento Goncalves, RS, Brazil</t>
  </si>
  <si>
    <t>The financial education as a practice of individual financial autonomy in basic school; A educação financeira enquanto prática de autonomia financeira individual na escola básica</t>
  </si>
  <si>
    <t>2-s2.0-85127464021</t>
  </si>
  <si>
    <t>How much do young professionals know about the Ecuadorian capital market?</t>
  </si>
  <si>
    <t>Liliana Quishpillo, S.</t>
  </si>
  <si>
    <t>2-s2.0-85128682847</t>
  </si>
  <si>
    <t>Mamadiyarov, Z.</t>
  </si>
  <si>
    <t>IMPACT OF COVID-19 PANDEMIC ON ACCELERATING THE DIGITIZATION AND TRANSFORMATION OF BANKS</t>
  </si>
  <si>
    <t>2-s2.0-85122548890</t>
  </si>
  <si>
    <t>Greene, E.M.</t>
  </si>
  <si>
    <t>Belmont University, Nashville, TN, United States</t>
  </si>
  <si>
    <t>Addressing the burden of student loan debt: A case-based review of influencing considerations</t>
  </si>
  <si>
    <t>Greene, W.N.</t>
  </si>
  <si>
    <t>Cairn Education Group, Nashville, TN, United States</t>
  </si>
  <si>
    <t>Greene, W.L.</t>
  </si>
  <si>
    <t>Cairn Financial Group, Nashville, TN, United States</t>
  </si>
  <si>
    <t>2-s2.0-85122175942</t>
  </si>
  <si>
    <t>Nuryanah, S.</t>
  </si>
  <si>
    <t>Sustainability of Agriculture: An Analysis Based on Financial Performance and Good Governance</t>
  </si>
  <si>
    <t>2-s2.0-85127280590</t>
  </si>
  <si>
    <t>Western University, London, ON, Canada</t>
  </si>
  <si>
    <t>The Maximum and Minimum Price in Trinomial Model</t>
  </si>
  <si>
    <t>NanJing TianJiabin Senior High School, Nanjing, China</t>
  </si>
  <si>
    <t>Chengdu No.7 High School, Chengdu, Sichuan, China</t>
  </si>
  <si>
    <t>2-s2.0-85121366797</t>
  </si>
  <si>
    <t>Siegfried, C.</t>
  </si>
  <si>
    <t>Business Education, Goethe-Universität Frankfurt am Main, Frankfurt am Main, Hessen, Germany</t>
  </si>
  <si>
    <t>What Influences the Financial Literacy of Young Adults? A Combined Analysis of Socio-Demographic Characteristics and Delay of Gratification</t>
  </si>
  <si>
    <t>2-s2.0-85218147461</t>
  </si>
  <si>
    <t>Program Studi Manajemen, NTB, Sumbawa, Indonesia</t>
  </si>
  <si>
    <t>Financial Planning Pattern Modelling Based on Marriage Status; PERMODELAN POLA PERENCANAAN KEUANGAN BERDASARKAN STATUS PERNIKAHAN</t>
  </si>
  <si>
    <t>2-s2.0-85127929554</t>
  </si>
  <si>
    <t>Kanime, M.M.</t>
  </si>
  <si>
    <t>University of Namibia, Windhoek, Namibia</t>
  </si>
  <si>
    <t>The Determinants of Retirement Planning Behaviour: Evidence from the Ministry of Home Affairs and Immigration in Namibia</t>
  </si>
  <si>
    <t>Kaulihowa, T.</t>
  </si>
  <si>
    <t>2-s2.0-85125435536</t>
  </si>
  <si>
    <t>Letshwene, M.J.</t>
  </si>
  <si>
    <t>The challenges of implementing the Curriculum and Assessment Policy Statement in accounting</t>
  </si>
  <si>
    <t>2-s2.0-85124969303</t>
  </si>
  <si>
    <t>Park, Y.K.</t>
  </si>
  <si>
    <t>Sungkyunkwan University, Seoul, South Korea</t>
  </si>
  <si>
    <t>Comparing the Performance and Management Style of Retirement Pension Funds before and after the Private Pension Activation Plan</t>
  </si>
  <si>
    <t>2-s2.0-85123951363</t>
  </si>
  <si>
    <t>Mayo, F.L.</t>
  </si>
  <si>
    <t>Engineering Graduate Program, University of San Carlos, Cebu, Philippines</t>
  </si>
  <si>
    <t>Exploring the changes in travel behavior in a developing country amidst the COVID-19 pandemic: Insights from Metro Cebu, Philippines</t>
  </si>
  <si>
    <t>Maglasang, R.S.</t>
  </si>
  <si>
    <t>Department of Industrial Engineering, University of San Carlos, Cebu, Philippines</t>
  </si>
  <si>
    <t>Moridpour, S.</t>
  </si>
  <si>
    <t>School of Engineering, RMIT University, Melbourne, VIC, Australia</t>
  </si>
  <si>
    <t>2-s2.0-85123767849</t>
  </si>
  <si>
    <t>Harison, E.</t>
  </si>
  <si>
    <t>Department of Industrial Engineering and Management, Shenkar College of Engineering and Design, Israel</t>
  </si>
  <si>
    <t>On Financial Bubbles and Earthworms: Lessons from Hungary's Rural Pyramid during its Economic Transition</t>
  </si>
  <si>
    <t>Mihaly, N.</t>
  </si>
  <si>
    <t>Faculty of Economics and Social Sciences, Hungarian University of Agriculture and Life Sciences, Godollo, Pest, Hungary</t>
  </si>
  <si>
    <t>2-s2.0-85122883839</t>
  </si>
  <si>
    <t>Guptan, V.</t>
  </si>
  <si>
    <t>Saito University College, Selangor, Malaysia</t>
  </si>
  <si>
    <t>Retirement Preparedness and Subjective Well-Being: Evidence from Malaysia</t>
  </si>
  <si>
    <t>Kaur, H.K.A.P.</t>
  </si>
  <si>
    <t>Asia Pacific University of Technology and Innovation, Kuala Lumpur, Malaysia</t>
  </si>
  <si>
    <t>2-s2.0-85122488179</t>
  </si>
  <si>
    <t>UTHealth Houston School of Public Health, Houston, TX, United States</t>
  </si>
  <si>
    <t>Receipt, Spending, and Clinical Correlates of the Economic Impact Payment Among Middle- and Low-Income U.S. Adults</t>
  </si>
  <si>
    <t>2-s2.0-85121729642</t>
  </si>
  <si>
    <t>Impact of Financial Literacy on Retirement Financial Portfolio: Evidence from China*</t>
  </si>
  <si>
    <t>ZHang, H.</t>
  </si>
  <si>
    <t>Turvey, C.G.</t>
  </si>
  <si>
    <t>2-s2.0-85121395271</t>
  </si>
  <si>
    <t>Park, C.M.</t>
  </si>
  <si>
    <t>Wheelock College of Education &amp; Human Development, Boston, MA, United States</t>
  </si>
  <si>
    <t>Empowering women in finance through developing girls’ financial literacy skills in the United States</t>
  </si>
  <si>
    <t>Kraus, A.D.</t>
  </si>
  <si>
    <t>Girls Who Invest, New York, NY, United States</t>
  </si>
  <si>
    <t>2-s2.0-85121328869</t>
  </si>
  <si>
    <t>Miloş, M.C.</t>
  </si>
  <si>
    <t>Impact of MiFID II on Romanian stock market liquidity—Comparative analysis with a developed stock market</t>
  </si>
  <si>
    <t>Faculty of Economics and Business Administration, Universitatea de Vest din Timișoara, Timisoara, Timis, Romania</t>
  </si>
  <si>
    <t>2-s2.0-85120968435</t>
  </si>
  <si>
    <t>Department of Electronic Commerce, Guangdong University of Science and Technology, Dongguan, Guangdong, China</t>
  </si>
  <si>
    <t>Are credit-based internet consumer finance platforms sustainable? A study on continuous use intention of Chinese users</t>
  </si>
  <si>
    <t>2-s2.0-85120678355</t>
  </si>
  <si>
    <t>Impacts of two-year multisectoral cash plus programs on young adolescent girls’ education, health and economic outcomes: Adolescent Girls Initiative-Kenya (AGI-K) randomized trial</t>
  </si>
  <si>
    <t>2-s2.0-85119432681</t>
  </si>
  <si>
    <t>Berhanu, A.</t>
  </si>
  <si>
    <t>Department of Rural Development and Agricultural Extension, Jimma University, Jimma, Ethiopia</t>
  </si>
  <si>
    <t>Does microcredit use helps farmers win battle against food insecurity: evidence from Jimma zone of Southwest Ethiopia</t>
  </si>
  <si>
    <t>Amare, A.</t>
  </si>
  <si>
    <t>Department of Agricultural Economics and Agribusiness Management, Jimma University, Jimma, Ethiopia</t>
  </si>
  <si>
    <t>2-s2.0-85119407919</t>
  </si>
  <si>
    <t>Financial literacy among Finnish adolescents in PISA 2018: the role of financial learning and dispositional factors</t>
  </si>
  <si>
    <t>2-s2.0-85118678262</t>
  </si>
  <si>
    <t>“Mortgage renegotiation, monetary gains and financial literacy: A dataset of Chilean households”</t>
  </si>
  <si>
    <t>2-s2.0-85118591667</t>
  </si>
  <si>
    <t>Gender differences in financial literacy: The role of stereotype threat</t>
  </si>
  <si>
    <t>Lind, T.</t>
  </si>
  <si>
    <t>The Ratio Institute, Stockholm, Stockholms, Sweden</t>
  </si>
  <si>
    <t>2-s2.0-85118261927</t>
  </si>
  <si>
    <t>Bachmann, R.</t>
  </si>
  <si>
    <t>Financial competencies and deficits in Germany—a current review; Finanzielle Kompetenzen und Defizite in Deutschland – eine aktuelle Bestandsaufnahme</t>
  </si>
  <si>
    <t>Rulff, C.</t>
  </si>
  <si>
    <t>Heinrich-Heine-Universität Düsseldorf, Dusseldorf, Nordrhein-Westfalen, Germany</t>
  </si>
  <si>
    <t>Schmidt, C.M.</t>
  </si>
  <si>
    <t>IZA - Institute of Labor Economics, Bonn, Nordrhein-Westfalen, Germany</t>
  </si>
  <si>
    <t>2-s2.0-85118249130</t>
  </si>
  <si>
    <t>Zhu, B.</t>
  </si>
  <si>
    <t>School of Accountancy, Central University of Finance and Economics, Beijing, China</t>
  </si>
  <si>
    <t>One way out of the share pledging quagmire: Evidence from mergers and acquisitions</t>
  </si>
  <si>
    <t>Xia, X.</t>
  </si>
  <si>
    <t>2-s2.0-85118176544</t>
  </si>
  <si>
    <t>Determinants of financial literacy: Empirical evidence from micro and small enterprises in India</t>
  </si>
  <si>
    <t>Singla, A.</t>
  </si>
  <si>
    <t>2-s2.0-85115940330</t>
  </si>
  <si>
    <t>Financial literacy and household asset allocation: Evidence from micro-data in China</t>
  </si>
  <si>
    <t>2-s2.0-85115824605</t>
  </si>
  <si>
    <t>Digital financial inclusion development, investment diversification, and household extreme portfolio risk</t>
  </si>
  <si>
    <t>Guotai Junan Securities Co. Ltd., Shanghai, China</t>
  </si>
  <si>
    <t>Zhou, H.</t>
  </si>
  <si>
    <t>School of Political Science and Public Administration, Shandong University, Jinan, Shandong, China</t>
  </si>
  <si>
    <t>2-s2.0-85115396267</t>
  </si>
  <si>
    <t>Marschner, P.F.</t>
  </si>
  <si>
    <t>Centro de Ciências Sociais e Humanas, Universidade Federal de Santa Maria, Santa Maria, RS, Brazil</t>
  </si>
  <si>
    <t>Investor sentiment, economic uncertainty, and monetary policy in Brazi</t>
  </si>
  <si>
    <t>2-s2.0-85115025488</t>
  </si>
  <si>
    <t>Corsini, L.</t>
  </si>
  <si>
    <t>Università di Pisa, Pisa, PI, Italy</t>
  </si>
  <si>
    <t>Economics education and financial literacy acquisition: Evidence from a field experiment</t>
  </si>
  <si>
    <t>Giannelli, G.C.</t>
  </si>
  <si>
    <t>2-s2.0-85114634498</t>
  </si>
  <si>
    <t>School of Electrical and Electronic Engineering, Zhaoqing University, Zhaoqing, Guangdong, China</t>
  </si>
  <si>
    <t>Financial literacy, self-efficacy and risky credit behavior among college students: Evidence from online consumer credit</t>
  </si>
  <si>
    <t>School of Economics and Management, Zhaoqing University, Zhaoqing, Guangdong, China</t>
  </si>
  <si>
    <t>2-s2.0-85114320669</t>
  </si>
  <si>
    <t>Lee, V.C.-J.</t>
  </si>
  <si>
    <t>McGill Faculty of Medicine and Health Sciences, Montreal, QC, Canada</t>
  </si>
  <si>
    <t>The Health Impact Fund: making the case for engagement with pharmaceutical laboratories in Brazil, Russia, India, and China</t>
  </si>
  <si>
    <t>Yao, J.</t>
  </si>
  <si>
    <t>2-s2.0-85113639086</t>
  </si>
  <si>
    <t>Promoting financial literacy among the elderly: Consequences on confidence</t>
  </si>
  <si>
    <t>Quercia, S.</t>
  </si>
  <si>
    <t>Sapienza Università di Roma, Rome, RM, Italy</t>
  </si>
  <si>
    <t>2-s2.0-85112719797</t>
  </si>
  <si>
    <t>The role of financial literacy in describing the use of professional financial advisors before and during the COVID-19 pandemic</t>
  </si>
  <si>
    <t>2-s2.0-85110800369</t>
  </si>
  <si>
    <t>Reinholtz, N.</t>
  </si>
  <si>
    <t>Department of Marketing, Leeds School of Business, Boulder, CO, United States</t>
  </si>
  <si>
    <t>Do People Understand the Benefit of Diversification?</t>
  </si>
  <si>
    <t>Fernbach, P.M.</t>
  </si>
  <si>
    <t>Department of Marketing, Universitat Ramon Llull, Barcelona, Barcelona, Spain</t>
  </si>
  <si>
    <t>2-s2.0-85110294865</t>
  </si>
  <si>
    <t>Poteat, T.</t>
  </si>
  <si>
    <t>Department of Social Medicine, UNC School of Medicine, Chapel Hill, NC, United States</t>
  </si>
  <si>
    <t>U.S. transgender women’s preferences for microeconomic interventions to address structural determinants of HIV vulnerability: a qualitative assessment</t>
  </si>
  <si>
    <t>Department of Applied Health Science, Indiana University Bloomington, Bloomington, IN, United States</t>
  </si>
  <si>
    <t>Pereira, N.</t>
  </si>
  <si>
    <t>Community, Johns Hopkins School of Nursing, Baltimore, MD, United States</t>
  </si>
  <si>
    <t>Wright, B.N.</t>
  </si>
  <si>
    <t>Smout, S.A.</t>
  </si>
  <si>
    <t>Sawyer, A.N.</t>
  </si>
  <si>
    <t>College of Nursing, University of Missouri-St. Louis, St. Louis, MO, United States</t>
  </si>
  <si>
    <t>2-s2.0-85107613206</t>
  </si>
  <si>
    <t>Mulwa, S.</t>
  </si>
  <si>
    <t>Faculty of Epidemiology and Population Health, London School of Hygiene &amp; Tropical Medicine, London, United Kingdom</t>
  </si>
  <si>
    <t>Reaching early adolescents with a complex intervention for HIV prevention: findings from a cohort study to evaluate DREAMS in two informal settlements in Nairobi, Kenya</t>
  </si>
  <si>
    <t>Osindo, J.</t>
  </si>
  <si>
    <t>Wambiya, E.O.</t>
  </si>
  <si>
    <t>Center for Geographic Medicine Research, Kenya Medical Research Institute, Nairobi, Kenya</t>
  </si>
  <si>
    <t>2-s2.0-85107155343</t>
  </si>
  <si>
    <t>How does financial literacy impact on inclusive finance?</t>
  </si>
  <si>
    <t>2-s2.0-85106033276</t>
  </si>
  <si>
    <t>Exploring Differences in Financial Literacy Across Countries: The Role of Individual Characteristics and Institutions</t>
  </si>
  <si>
    <t>Silgoner, M.</t>
  </si>
  <si>
    <t>Ulbrich, E.</t>
  </si>
  <si>
    <t>Johannes Kepler University Linz, Linz, Upper Austria, Austria</t>
  </si>
  <si>
    <t>2-s2.0-85102561685</t>
  </si>
  <si>
    <t>Muller, L.A.</t>
  </si>
  <si>
    <t>Grand Valley State University, Allendale, MI, United States</t>
  </si>
  <si>
    <t>Financial literacy, the “high-fee puzzle,” and knowledge about the importance of fees</t>
  </si>
  <si>
    <t>Pension Policy Center, Washington, D.C., DC, United States</t>
  </si>
  <si>
    <t>2-s2.0-85099946602</t>
  </si>
  <si>
    <t>Suubi+Adherence-Round 2: A study protocol to examine the longitudinal HIV treatment adherence among youth living with HIV transitioning into young adulthood in Southern Uganda</t>
  </si>
  <si>
    <t>University of California, San Francisco, San Francisco, CA, United States</t>
  </si>
  <si>
    <t>HIV Center for Clinical and Behavioral Studies, New York State Psychiatric Institute, New York, NY, United States</t>
  </si>
  <si>
    <t>Damulira, C.</t>
  </si>
  <si>
    <t>Mukasa, B.</t>
  </si>
  <si>
    <t>2-s2.0-85098953386</t>
  </si>
  <si>
    <t>Department of Clinical Sciences, Lunds Universitet, Lund, Skane, Sweden</t>
  </si>
  <si>
    <t>Evaluation of a training program for life skills education and financial literacy to community health workers in India: a quasi-experimental study</t>
  </si>
  <si>
    <t>Arora, K.</t>
  </si>
  <si>
    <t>Child and Adolescent Health Division, MAMTA Health Institute for Mother and Child, New Delhi, DL, India</t>
  </si>
  <si>
    <t>Chandrashekhar</t>
  </si>
  <si>
    <t>MAMTA Health Institute for Mother and Child, New Delhi, DL, India</t>
  </si>
  <si>
    <t>2-s2.0-85098718615</t>
  </si>
  <si>
    <t>Bottazzi, L.</t>
  </si>
  <si>
    <t>Stereotypes in financial literacy: Evidence from PISA</t>
  </si>
  <si>
    <t>2-s2.0-85091736692</t>
  </si>
  <si>
    <t>Are Indian professional women financially literate and prepared for retirement?</t>
  </si>
  <si>
    <t>Tomar, S.</t>
  </si>
  <si>
    <t>2-s2.0-85089197147</t>
  </si>
  <si>
    <t>Center for Financial Development and Stability, Henan University, Kaifeng, Henan, China</t>
  </si>
  <si>
    <t>Financial capability and investment management of Chinese households: An application of hybrid item response theory</t>
  </si>
  <si>
    <t>2-s2.0-85122960073</t>
  </si>
  <si>
    <t>Trapero, H.</t>
  </si>
  <si>
    <t>University of the Philippines, Quezon City, Philippines</t>
  </si>
  <si>
    <t>Development of an AR App to Improve Healthcare Students' Classroom Experience</t>
  </si>
  <si>
    <t>2-s2.0-85126303371</t>
  </si>
  <si>
    <t>Belsky, K.S.</t>
  </si>
  <si>
    <t>Russian State University of Justice, Moscow, Russian Federation</t>
  </si>
  <si>
    <t>FINANCE AND THE SCIENCE OF FINANCIAL LAW DURING THE REIGN OF EMPEROR NICHOLAS I</t>
  </si>
  <si>
    <t>2-s2.0-85116491451</t>
  </si>
  <si>
    <t>Department of Construction Engineering and Management, North China University of Water Resources and Electric Power, Zhengzhou, Henan, China</t>
  </si>
  <si>
    <t>Sustainable supplier selection for water environment treatment public-private partnership projects</t>
  </si>
  <si>
    <t>College of Engineering and Physical Sciences, Laramie, WY, United States</t>
  </si>
  <si>
    <t>College of Water Resources, North China University of Water Resources and Electric Power, Zhengzhou, Henan, China</t>
  </si>
  <si>
    <t>Ltd., Zhengzhou, Henan, China</t>
  </si>
  <si>
    <t>2-s2.0-85120416673</t>
  </si>
  <si>
    <t>Institute for Optimization and Decision Analytics, Liaoning Technical University, Fuxin, Liaoning, China</t>
  </si>
  <si>
    <t>The Behavioral Role of Digital Economy Adaptation in Sustainable Financial Literacy and Financial Inclusion</t>
  </si>
  <si>
    <t>Department of Commerce, Government College University Faisalabad, Faisalabad, Pakistan</t>
  </si>
  <si>
    <t>Latif, K.</t>
  </si>
  <si>
    <t>Faisalabad Business School, National Textile University Faisalabad, Faisalabad, Pakistan</t>
  </si>
  <si>
    <t>2-s2.0-85139590500</t>
  </si>
  <si>
    <t>Yuliadi, I.</t>
  </si>
  <si>
    <t>Economic Growth Determinants of Asean Economic Community: Feasible Generalized Least Square Approach</t>
  </si>
  <si>
    <t>Yudhi, W.S.A.</t>
  </si>
  <si>
    <t>Sampoerna University, South Jakarta, Jakarta, Indonesia</t>
  </si>
  <si>
    <t>2-s2.0-85087299790</t>
  </si>
  <si>
    <t>Financial well-being for a sustainable society: a road less travelled</t>
  </si>
  <si>
    <t>2-s2.0-85116427767</t>
  </si>
  <si>
    <t>Misra, R.</t>
  </si>
  <si>
    <t>Examining drivers and deterrents of individuals’ investment intentions: a qualitative multistage analysis</t>
  </si>
  <si>
    <t>Goel, P.</t>
  </si>
  <si>
    <t>Department of Management, Dayalbagh Educational Institute, Agra, UP, India</t>
  </si>
  <si>
    <t>2-s2.0-85111121483</t>
  </si>
  <si>
    <t>Joshi, G.</t>
  </si>
  <si>
    <t>Symbiosis School of Economics, Pune, MH, India</t>
  </si>
  <si>
    <t>Are small finance banks acting as catalysts for financial inclusion in India? A phenomenological study</t>
  </si>
  <si>
    <t>Kohli, B.</t>
  </si>
  <si>
    <t>2-s2.0-85160671261</t>
  </si>
  <si>
    <t>Effect of inclusive finance on farming households’ homestead exit：A case of 401 households in the pilot area of Chengdu City; 普惠金融对农户宅基地退出行为的影响——基于成都市试点区域 401 份农户样本</t>
  </si>
  <si>
    <t>Yuan, S.</t>
  </si>
  <si>
    <t>School of Public Administration, Zhejiang Gongshang University, Hangzhou, Zhejiang, China</t>
  </si>
  <si>
    <t>Zhu, C.</t>
  </si>
  <si>
    <t>School of Environment and Resources, Zhejiang University, Hangzhou, Zhejiang, China</t>
  </si>
  <si>
    <t>2-s2.0-85143727319</t>
  </si>
  <si>
    <t>Broekema, S.P.M.</t>
  </si>
  <si>
    <t>Overconfidence, Financial Advice Seeking and Household Portfolio Under-Diversification</t>
  </si>
  <si>
    <t>2-s2.0-85143612568</t>
  </si>
  <si>
    <t>Fanta, A.</t>
  </si>
  <si>
    <t>Financial Literacy as a Driver of Financial Inclusion in Kenya and Tanzania</t>
  </si>
  <si>
    <t>Mutsonziwa, K.</t>
  </si>
  <si>
    <t>Finmark Trust, Johannesburg, South Africa</t>
  </si>
  <si>
    <t>2-s2.0-85126034241</t>
  </si>
  <si>
    <t>Australians’ Financial Wellbeing and Household Debt: A Panel Analysis</t>
  </si>
  <si>
    <t>2-s2.0-85122965286</t>
  </si>
  <si>
    <t>Lombardi, E.</t>
  </si>
  <si>
    <t>Learning to Wait and Be Altruistic: Testing A Conversational Training in Economic Education for Primary School Children</t>
  </si>
  <si>
    <t>2-s2.0-85121846136</t>
  </si>
  <si>
    <t>Archuleta, K.L.</t>
  </si>
  <si>
    <t>I Know I Should, But Do I Do It? Connecting Covert and Overt Financial Behaviors</t>
  </si>
  <si>
    <t>Glenn, C.</t>
  </si>
  <si>
    <t>Department of Economics, Fort Hays State University, Hays, KS, United States</t>
  </si>
  <si>
    <t>Lawson, D.R.</t>
  </si>
  <si>
    <t>Clady, J.P.</t>
  </si>
  <si>
    <t>Grand Canyon University, Phoenix, AZ, United States</t>
  </si>
  <si>
    <t>Solomon, S.</t>
  </si>
  <si>
    <t>Lifewise Strategies, Hamilton, MT, United States</t>
  </si>
  <si>
    <t>2-s2.0-85121842226</t>
  </si>
  <si>
    <t>Johnson, J.</t>
  </si>
  <si>
    <t>University of Massachusetts System, Boston, MA, United States</t>
  </si>
  <si>
    <t>Impact of the FutureSmart Online Financial Education Course on Financial Knowledge of Middle School Students</t>
  </si>
  <si>
    <t>Spraggon, D.</t>
  </si>
  <si>
    <t>University of Massachusetts Donahue Institute, Hadley, MA, United States</t>
  </si>
  <si>
    <t>Stevenson, G.</t>
  </si>
  <si>
    <t>Aurora Institute, Vienna, VA, United States</t>
  </si>
  <si>
    <t>Levine, E.</t>
  </si>
  <si>
    <t>Springfield College, Springfield, MA, United States</t>
  </si>
  <si>
    <t>2-s2.0-85121827345</t>
  </si>
  <si>
    <t>Center for Financial Security, University of Wisconsin-Madison, Madison, WI, United States</t>
  </si>
  <si>
    <t>Financial Coaching in Practice: Findings From a Survey of Financial Coaches</t>
  </si>
  <si>
    <t>2-s2.0-85121816900</t>
  </si>
  <si>
    <t>Financial literacy, institutions and education: Lessons from the German reunification</t>
  </si>
  <si>
    <t>2-s2.0-85121814863</t>
  </si>
  <si>
    <t>Factors Contributing to the Financial Self-Efficacy of Student Loan Borrowers</t>
  </si>
  <si>
    <t>2-s2.0-85121795574</t>
  </si>
  <si>
    <t>Measuring water affordability and the financial capability of utilities</t>
  </si>
  <si>
    <t>2-s2.0-85121780321</t>
  </si>
  <si>
    <t>Everybody Dies: Financial Education and Basic Estate Planning</t>
  </si>
  <si>
    <t>2-s2.0-85121774352</t>
  </si>
  <si>
    <t>Horwitz, E.</t>
  </si>
  <si>
    <t>Department of Economics and Finance, Creighton University, Omaha, NE, United States</t>
  </si>
  <si>
    <t>Workplace Financial Education and Change in Financial Knowledge: A Quasi-Experimental Approach</t>
  </si>
  <si>
    <t>Seay, M.C.</t>
  </si>
  <si>
    <t>Anderson, S.G.</t>
  </si>
  <si>
    <t>Maryville University, St. Louis, MO, United States</t>
  </si>
  <si>
    <t>2-s2.0-85121765841</t>
  </si>
  <si>
    <t>Palmer, L.</t>
  </si>
  <si>
    <t>Financial Self-Efficacy: Mediating the Association Between Self-Regulation and Financial Management Behaviors</t>
  </si>
  <si>
    <t>Goetz, J.</t>
  </si>
  <si>
    <t>Futris, T.G.</t>
  </si>
  <si>
    <t>Gale, J.</t>
  </si>
  <si>
    <t>2-s2.0-85120436119</t>
  </si>
  <si>
    <t>Indian Institute of Management Ahmedabad, Ahmedabad, GJ, India</t>
  </si>
  <si>
    <t>A bibliometric analysis of behavioral finance and behavioral accounting</t>
  </si>
  <si>
    <t>2-s2.0-85119415156</t>
  </si>
  <si>
    <t>Okamoto, S.</t>
  </si>
  <si>
    <t>Tokyo Metropolitan Institute of Gerontology, Tokyo, Japan</t>
  </si>
  <si>
    <t>Age, gender, and financial literacy in Japan</t>
  </si>
  <si>
    <t>Institute for Global Health Policy Research, National Center for Global Health and Medicine, Tokyo, Japan</t>
  </si>
  <si>
    <t>2-s2.0-85119281957</t>
  </si>
  <si>
    <t>Can financial literacy explain lack of investment in risky assets in Japan?</t>
  </si>
  <si>
    <t>Rabbani, N.</t>
  </si>
  <si>
    <t>Department of Banking and Insurance, University of Dhaka, Dhaka, Bangladesh</t>
  </si>
  <si>
    <t>2-s2.0-85118569954</t>
  </si>
  <si>
    <t>Kousa, C.</t>
  </si>
  <si>
    <t>Department of Architectural Engineering and Technology, Faculteit Bouwkunde van de TU Delft, Delft, Zuid-Holland, Netherlands</t>
  </si>
  <si>
    <t>Post-syrian war residential heritage transformations in the old city of aleppo: Socio-cultural sustainability aspects</t>
  </si>
  <si>
    <t>Pottgiesser, U.</t>
  </si>
  <si>
    <t>Hochschule Ostwestfalen Lippe, Lemgo, Nordrhein-Westfalen, Germany</t>
  </si>
  <si>
    <t>2-s2.0-85118378687</t>
  </si>
  <si>
    <t>Covid-19 vaccine hesitancy among the younger generation in japan</t>
  </si>
  <si>
    <t>2-s2.0-85118249738</t>
  </si>
  <si>
    <t>Notargiacomo, P.</t>
  </si>
  <si>
    <t>Universidade Presbiteriana Mackenzie, Sao Paulo, SP, Brazil</t>
  </si>
  <si>
    <t>Multiagent intelligent tutoring system for financial literacy rafael marin, mackenzie presbyterian university, Brazil</t>
  </si>
  <si>
    <t>2-s2.0-85117345285</t>
  </si>
  <si>
    <t>Ciobotaru, L.-C.</t>
  </si>
  <si>
    <t>Household Preferences for Investing in Crowdfunding</t>
  </si>
  <si>
    <t>2-s2.0-85115105539</t>
  </si>
  <si>
    <t>Dinkova, M.</t>
  </si>
  <si>
    <t>Universiteit Utrecht, Utrecht, Netherlands</t>
  </si>
  <si>
    <t>Know More, Spend More? The Impact of Financial Literacy on Household Consumption</t>
  </si>
  <si>
    <t>Kalwij, A.</t>
  </si>
  <si>
    <t>CPB Netherlands Bureau for Economic Policy Analysis, The Hague, Netherlands</t>
  </si>
  <si>
    <t>Alessie, R.</t>
  </si>
  <si>
    <t>2-s2.0-85113175644</t>
  </si>
  <si>
    <t>Vörös, Z.</t>
  </si>
  <si>
    <t>University of Pécs Faculty of Business and Economics, Pecs, Baranya, Hungary</t>
  </si>
  <si>
    <t>The forms of financial literacy overconfidence and their role in financial well-being</t>
  </si>
  <si>
    <t>Szabo, Z.</t>
  </si>
  <si>
    <t>Department of Economics and Econometrics, University of Pécs Faculty of Business and Economics, Pecs, Baranya, Hungary</t>
  </si>
  <si>
    <t>2-s2.0-85112849896</t>
  </si>
  <si>
    <t>Latifi, H.</t>
  </si>
  <si>
    <t>Department of Photogrammetry and Remote Sensing, K. N. Toosi University of Technology, Tehran, Tehran, Iran</t>
  </si>
  <si>
    <t>A laboratory for conceiving Essential Biodiversity Variables (EBVs)—The ‘Data pool initiative for the Bohemian Forest Ecosystem’</t>
  </si>
  <si>
    <t>Holzwarth, S.</t>
  </si>
  <si>
    <t>440</t>
  </si>
  <si>
    <t>Department of Remote Sensing, Julius-Maximilians-Universität Würzburg, Wurzburg, Bayern, Germany</t>
  </si>
  <si>
    <t>Skidmore, A.</t>
  </si>
  <si>
    <t>Earth Observation Center (EOC), Deutsches Zentrum für Luft- und Raumfahrt (DLR), Koln, Nordrhein-Westfalen, Germany</t>
  </si>
  <si>
    <t>Brůna, J.</t>
  </si>
  <si>
    <t>Faculty of Geo-Information Science and Earth Observation – ITC, Enschede, Overijssel, Netherlands</t>
  </si>
  <si>
    <t>Červenka, J.</t>
  </si>
  <si>
    <t>Department of Environmental Sciences, Macquarie University, Sydney, NSW, Australia</t>
  </si>
  <si>
    <t>Darvishzadeh, R.</t>
  </si>
  <si>
    <t>Institute of Botany of the Academy of Sciences of the Czech Republic, Pruhonice, Czech Republic</t>
  </si>
  <si>
    <t>Hais, M.</t>
  </si>
  <si>
    <t>Šumava National Park Administration, Vimperk, Czech Republic</t>
  </si>
  <si>
    <t>Heiden, U.</t>
  </si>
  <si>
    <t>Department of Ecosystem Biology, Jihočeská Univerzita v Českých Budějovicích, Ceske Budejovice, Czech Republic</t>
  </si>
  <si>
    <t>Homolová, L.</t>
  </si>
  <si>
    <t>Deutsches Zentrum für Luft- und Raumfahrt (DLR), Koln, Nordrhein-Westfalen, Germany</t>
  </si>
  <si>
    <t>Krzystek, P.</t>
  </si>
  <si>
    <t>Academy of Sciences of the Czech Republic, Prague, Czech Republic</t>
  </si>
  <si>
    <t>Schneider, T.</t>
  </si>
  <si>
    <t>Department of Geoinformatics, Hochschule München, Munich, Bayern, Germany</t>
  </si>
  <si>
    <t>Starý, M.</t>
  </si>
  <si>
    <t>Institute of Forest Management, Technische Universität München, Munich, Bayern, Germany</t>
  </si>
  <si>
    <t>Nationalpark Bayerischer Wald, Grafenau, Bayern, Germany</t>
  </si>
  <si>
    <t>Müller, J.</t>
  </si>
  <si>
    <t>Field Station Fabrikschleichach, Biozentrum der Universität Würzburg, Wurzburg, Bayern, Germany</t>
  </si>
  <si>
    <t>Heurich, M.</t>
  </si>
  <si>
    <t>Chair of Wildlife Ecology and Management, Universität Freiburg, Freiburg im Breisgau, Baden-Wurttemberg, Germany</t>
  </si>
  <si>
    <t>2-s2.0-85112204942</t>
  </si>
  <si>
    <t>Luik, M.-A.</t>
  </si>
  <si>
    <t>Department of Economics, Helmut Schmidt University - University of the Federal Armed Forces Hamburg, Hamburg, Hamburg, Germany</t>
  </si>
  <si>
    <t>Child health, human capital, and adult financial behavior</t>
  </si>
  <si>
    <t>Guha Thakurta, A.</t>
  </si>
  <si>
    <t>Department of Economics, University of Otago, Dunedin, OTA, New Zealand</t>
  </si>
  <si>
    <t>2-s2.0-85111527681</t>
  </si>
  <si>
    <t>Financial fragility and financial optimism linkage during COVID-19: Does financial literacy matter?</t>
  </si>
  <si>
    <t>Mishra, S.K.</t>
  </si>
  <si>
    <t>2-s2.0-85109465973</t>
  </si>
  <si>
    <t>Financial literacy and fraud detection——Evidence from China</t>
  </si>
  <si>
    <t>2-s2.0-85108087411</t>
  </si>
  <si>
    <t>Who is more important, parents or children? Economic and environmental factors and health insurance purchase</t>
  </si>
  <si>
    <t>Tsinghua University School of Economics and Management, Beijing, China</t>
  </si>
  <si>
    <t>2-s2.0-85107306852</t>
  </si>
  <si>
    <t>Digital financial capability and entrepreneurial performance</t>
  </si>
  <si>
    <t>School of Finance, Central University of Finance and Economics, Beijing, China</t>
  </si>
  <si>
    <t>Zeng, L.</t>
  </si>
  <si>
    <t>2-s2.0-85100475667</t>
  </si>
  <si>
    <t>Per aspera ad astra: The big challenge of consumers' insurance literacy</t>
  </si>
  <si>
    <t>2-s2.0-85088866109</t>
  </si>
  <si>
    <t>Building up financial literacy and financial resilience</t>
  </si>
  <si>
    <t>Global Financial Literacy Excellence Center, Washington, DC, United States</t>
  </si>
  <si>
    <t>Yakoboski, P.J.</t>
  </si>
  <si>
    <t>2-s2.0-85119065497</t>
  </si>
  <si>
    <t>Wangzhou, K.</t>
  </si>
  <si>
    <t>School of Management, Hainan Medical University, Haikou, Hainan, China</t>
  </si>
  <si>
    <t>Effect of Regret Aversion and Information Cascade on Investment Decisions in the Real Estate Sector: The Mediating Role of Risk Perception and the Moderating Effect of Financial Literacy</t>
  </si>
  <si>
    <t>Khan, M.</t>
  </si>
  <si>
    <t>The University of Faisalabad, Faisalabad, Punjab, Pakistan</t>
  </si>
  <si>
    <t>Faculty of Management Sciences, Foundation University, Islamabad, Islamabad, Pakistan</t>
  </si>
  <si>
    <t>Ishfaq, M.</t>
  </si>
  <si>
    <t>Farooqi, R.</t>
  </si>
  <si>
    <t>Department of Psychology, University of Central Punjab, Lahore, Pakistan</t>
  </si>
  <si>
    <t>2-s2.0-85096220920</t>
  </si>
  <si>
    <t>Commerce and Management, Ludhiana, India</t>
  </si>
  <si>
    <t>Prioritizing intentions behind investment in cryptocurrency: a fuzzy analytical framework</t>
  </si>
  <si>
    <t>Shri Shankaracharya Institute of Professional Management and Technology, Raipur, CG, India</t>
  </si>
  <si>
    <t>Mathew, M.</t>
  </si>
  <si>
    <t>2-s2.0-85118891564</t>
  </si>
  <si>
    <t>Bobushkina, S.V.</t>
  </si>
  <si>
    <t>Northern Research Institute of Forestry, Arkhangelsk, Russian Federation</t>
  </si>
  <si>
    <t>Development of process flow charts for growing ball-rooted planting stock: Issues and solutions</t>
  </si>
  <si>
    <t>2-s2.0-85113724437</t>
  </si>
  <si>
    <t>Martillo Jeremías, L.D.</t>
  </si>
  <si>
    <t>Department of Marketing and Market Research, Universidad de Granada, Granada, Granada, Spain</t>
  </si>
  <si>
    <t>Exploring the antecedents of retail banks’ reputation in low-bankarization markets: brand equity, value co-creation and brand experience</t>
  </si>
  <si>
    <t>Polo-Peña, A.I.</t>
  </si>
  <si>
    <t>2-s2.0-85109408904</t>
  </si>
  <si>
    <t>Financial literacy and financial well-being of Australian consumers: a moderated mediation model of impulsivity and financial capability</t>
  </si>
  <si>
    <t>2-s2.0-85107480273</t>
  </si>
  <si>
    <t>Does financial literacy reduce financial fragility during COVID-19? The moderation effect of psychological, economic and social factors</t>
  </si>
  <si>
    <t>2-s2.0-85107406299</t>
  </si>
  <si>
    <t>Antecedents and consequences of Personal Financial Management Behavior: a systematic literature review and future research agenda</t>
  </si>
  <si>
    <t>2-s2.0-85107399043</t>
  </si>
  <si>
    <t>Financial literacy or investment experience: which is more influential in cryptocurrency investment?</t>
  </si>
  <si>
    <t>2-s2.0-85106014978</t>
  </si>
  <si>
    <t>School of Commerce and Administration Victoria, Universidad Autónoma de Tamaulipas, Ciudad Victoria, TAM, Mexico</t>
  </si>
  <si>
    <t>The effect of financial literacy and gender on retirement planning among young adults</t>
  </si>
  <si>
    <t>2-s2.0-105007541561</t>
  </si>
  <si>
    <t>Faculty of Economics and Management, Université Evangélique en Afrique, Bukavu, South Kivu, Democratic Republic Congo</t>
  </si>
  <si>
    <t>Financial literacy and personal retirement planning: a socioeconomic approach</t>
  </si>
  <si>
    <t>Njoka, C.</t>
  </si>
  <si>
    <t>Université Evangélique en Afrique, Bukavu, South Kivu, Democratic Republic Congo</t>
  </si>
  <si>
    <t>Munkwa, M.G.</t>
  </si>
  <si>
    <t>Kenyatta University, Nairobi, Nairobi, Kenya</t>
  </si>
  <si>
    <t>2-s2.0-85171900373</t>
  </si>
  <si>
    <t>Tyapkina, M.</t>
  </si>
  <si>
    <t>Irkutsk State Agrarian University Named after A.A. Ezhevsky, Irkutsk, Irkutsk Oblast, Russian Federation</t>
  </si>
  <si>
    <t>Structural changes in the agricultural sector</t>
  </si>
  <si>
    <t>Samaruha, V.</t>
  </si>
  <si>
    <t>Baikal State University, Irkutsk, Irkutsk Oblast, Russian Federation</t>
  </si>
  <si>
    <t>2-s2.0-85128416820</t>
  </si>
  <si>
    <t>Institutionen för Kliniska Vetenskaper, Malmö, Malmo, Skane, Sweden</t>
  </si>
  <si>
    <t>A qualitative evaluation of an integrated health and livelihood development project for marginalized communities in India</t>
  </si>
  <si>
    <t>and Adolescent Health, Child, New Delhi, India</t>
  </si>
  <si>
    <t>2-s2.0-85162261828</t>
  </si>
  <si>
    <t>McCauley, K.</t>
  </si>
  <si>
    <t>University of Roehampton, London, United Kingdom</t>
  </si>
  <si>
    <t>Higher education dance, drama and performance through distance learning beyond times of crisis</t>
  </si>
  <si>
    <t>2-s2.0-85126725297</t>
  </si>
  <si>
    <t>College of Accounting, Zhanjiang University of Science and Technology, Zhanjiang, Guangdong, China</t>
  </si>
  <si>
    <t>Design and Implementation of Financial Learning System Based on Computer Simulation Technology</t>
  </si>
  <si>
    <t>2-s2.0-85126650281</t>
  </si>
  <si>
    <t>Computer Intelligent Evaluation Model and Empirical Study on Farmer Income Relying on CHFS Data and Cloud Computing</t>
  </si>
  <si>
    <t>2-s2.0-85201827278</t>
  </si>
  <si>
    <t>Balasubramanian, S.A.</t>
  </si>
  <si>
    <t>Department of Management Studies, National Institute of Technology Tiruchirappalli, Tiruchirappalli, TN, India</t>
  </si>
  <si>
    <t>Does female labour force participation contribute to better financial inclusion? Evidence from cross-country analysis</t>
  </si>
  <si>
    <t>2-s2.0-85088828215</t>
  </si>
  <si>
    <t>Larisa, L.E.</t>
  </si>
  <si>
    <t>Faculty of Business and Economics, Universitas Kristen Petra, Surabaya, East Java, Indonesia</t>
  </si>
  <si>
    <t>Female workers' readiness for retirement planning: an evidence from Indonesia</t>
  </si>
  <si>
    <t>2-s2.0-85124012349</t>
  </si>
  <si>
    <t>Lee, W.</t>
  </si>
  <si>
    <t>The Effects of Financial Literacy on Fresh Graduates Employability Rate in Malaysia</t>
  </si>
  <si>
    <t>Neo, K.W.</t>
  </si>
  <si>
    <t>Institute of Computer Science and Digital Innovation, UCSI University, Kuala Lumpur, Malaysia</t>
  </si>
  <si>
    <t>2-s2.0-85118228192</t>
  </si>
  <si>
    <t>Determinants of Financial Empowerment Among Women in Saudi Arabia</t>
  </si>
  <si>
    <t>Ali, I.</t>
  </si>
  <si>
    <t>Newcastle Business School, Newcastle, Tyne and Wear, United Kingdom</t>
  </si>
  <si>
    <t>2-s2.0-85093075021</t>
  </si>
  <si>
    <t>Hamurcu, C.</t>
  </si>
  <si>
    <t>Can financial literacy overconfidence be predicted by narcissistic tendencies?</t>
  </si>
  <si>
    <t>Psychiatry Clinic, Ankara Oncology Education and Research Hospital, Ankara, Turkey</t>
  </si>
  <si>
    <t>2-s2.0-85113863353</t>
  </si>
  <si>
    <t>Arsyianti, L.D.</t>
  </si>
  <si>
    <t>Charity and debt behaviors comparison: perception of low-income households</t>
  </si>
  <si>
    <t>2-s2.0-85121405328</t>
  </si>
  <si>
    <t>Mosenhauer, M.</t>
  </si>
  <si>
    <t>The stock market as a casino: Associations between stock market trading frequency and problem gambling</t>
  </si>
  <si>
    <t>Walasek, L.</t>
  </si>
  <si>
    <t>Department of Psychology, University of Warwick, Coventry, West Midlands, United Kingdom</t>
  </si>
  <si>
    <t>2-s2.0-85118181916</t>
  </si>
  <si>
    <t>Polisetty, A.</t>
  </si>
  <si>
    <t>Department of Finance, Symbiosis Centre for Management Studies, Nagpur, Nagpur, MH, India</t>
  </si>
  <si>
    <t>Factors affecting financial literacy among budding entrepreneurs</t>
  </si>
  <si>
    <t>Lalitha, N.</t>
  </si>
  <si>
    <t>Singu, H.B.</t>
  </si>
  <si>
    <t>2-s2.0-85117726082</t>
  </si>
  <si>
    <t>Radke, M.P.</t>
  </si>
  <si>
    <t>Faculty of Economics, Hochschule Furtwangen, Furtwangen, Baden-Wurttemberg, Germany</t>
  </si>
  <si>
    <t>Pension system: Financial education alleviates reform backlog; Rentensystem: Finanzbildung mildert Reformstau</t>
  </si>
  <si>
    <t>Rupprecht, M.</t>
  </si>
  <si>
    <t>Fachbereich Wirtschaft, Fachhochschule Münster, Munster, Nordrhein-Westfalen, Germany</t>
  </si>
  <si>
    <t>2-s2.0-85117125712</t>
  </si>
  <si>
    <t>Institute of National Economy, Bucharest, Romania</t>
  </si>
  <si>
    <t>Financial inclusion paradigm shift in the postpandemic period. Digital-divide and gender gap</t>
  </si>
  <si>
    <t>Apostu, S.-A.</t>
  </si>
  <si>
    <t>2-s2.0-85116609447</t>
  </si>
  <si>
    <t>Julion, W.</t>
  </si>
  <si>
    <t>College of Nursing, Chicago, IL, United States</t>
  </si>
  <si>
    <t>Recruitment, Retention, and Intervention Outcomes from the Dedicated African American Dad (DAAD) Study</t>
  </si>
  <si>
    <t>Sumo, J.</t>
  </si>
  <si>
    <t>Schoeny, M.E.</t>
  </si>
  <si>
    <t>UCI Susan &amp; Henry Samueli College of Health Sciences, Irvine, CA, United States</t>
  </si>
  <si>
    <t>2-s2.0-85116461047</t>
  </si>
  <si>
    <t>Center for Health Facilities Design and Testing, Clemson University, Clemson, SC, United States</t>
  </si>
  <si>
    <t>Understanding Key Home and Community Environment Challenges Encountered by Older Adults Undergoing Total Knee or Hip Arthroplasty</t>
  </si>
  <si>
    <t>Joseph, A.</t>
  </si>
  <si>
    <t>College of Behavioral, Social and Health Sciences, Clemson University School of Nursing, Clemson, SC, United States</t>
  </si>
  <si>
    <t>Mihandoust, S.</t>
  </si>
  <si>
    <t>Department of Public Health Sciences, Clemson University, Clemson, SC, United States</t>
  </si>
  <si>
    <t>Hoskins, L.</t>
  </si>
  <si>
    <t>Department of Industrial Engineering, Clemson University, Clemson, SC, United States</t>
  </si>
  <si>
    <t>2-s2.0-85116194050</t>
  </si>
  <si>
    <t>Sun, C.-C.</t>
  </si>
  <si>
    <t>Department of International Business, Tamkang University, Taipei, Taiwan</t>
  </si>
  <si>
    <t>An assessment model for wealth management banks based on the fuzzy evaluation method</t>
  </si>
  <si>
    <t>2-s2.0-85116117826</t>
  </si>
  <si>
    <t>Financial knowledge, confidence, and sustainable financial behavior</t>
  </si>
  <si>
    <t>2-s2.0-85114502536</t>
  </si>
  <si>
    <t>What you think you know can hurt you: Under/over confidence in financial knowledge and preparedness for retirement</t>
  </si>
  <si>
    <t>Casanova, M.</t>
  </si>
  <si>
    <t>2-s2.0-85114471690</t>
  </si>
  <si>
    <t>Rural breadwinners’ financial investment decision-making behavior in hebei province: The influence of financial knowledge, risk perception and social factors</t>
  </si>
  <si>
    <t>School of Management Engineering and Business, Hebei University of Engineering, Handan, Hebei, China</t>
  </si>
  <si>
    <t>2-s2.0-85114459667</t>
  </si>
  <si>
    <t>The potential impact of policies to reduce Social Security funding shortfalls on consumers' expected benefits and behavior</t>
  </si>
  <si>
    <t>NUS Yong Loo Lin School of Medicine, Singapore City, Singapore</t>
  </si>
  <si>
    <t>2-s2.0-85113686087</t>
  </si>
  <si>
    <t>Maraví Zavaleta, L.M.</t>
  </si>
  <si>
    <t>I.E. N° 80915 “Miguel Grau Seminario”, Huamachuco, La Libertad, Peru</t>
  </si>
  <si>
    <t>Emergent curriculum in basic education for the new normality in Peru: orientations proposed from mathematics education</t>
  </si>
  <si>
    <t>2-s2.0-85112759222</t>
  </si>
  <si>
    <t>Frimpong Boamah, E.</t>
  </si>
  <si>
    <t>Department of Urban and Regional Planning, University at Buffalo, The State University of New York, Buffalo, NY, United States</t>
  </si>
  <si>
    <t>A network understanding of FinTech (in)capabilities in the global South</t>
  </si>
  <si>
    <t>Murshid, N.S.</t>
  </si>
  <si>
    <t>School of Social Work, University at Buffalo, The State University of New York, Buffalo, NY, United States</t>
  </si>
  <si>
    <t>Mozumder, M.G.N.</t>
  </si>
  <si>
    <t>Bangladesh Institute of Development Studies, Dhaka, Bangladesh</t>
  </si>
  <si>
    <t>2-s2.0-85112684989</t>
  </si>
  <si>
    <t>Bradley, S.L.</t>
  </si>
  <si>
    <t>Department of Sociology, Radford University, Radford, VA, United States</t>
  </si>
  <si>
    <t>Financial literacy education: An opportunity for colleges and sociology</t>
  </si>
  <si>
    <t>2-s2.0-85108407544</t>
  </si>
  <si>
    <t>Kim, H.H.</t>
  </si>
  <si>
    <t>Darla Moore School of Business, Columbia, SC, United States</t>
  </si>
  <si>
    <t>How financial literacy shapes the demand for financial advice at older ages</t>
  </si>
  <si>
    <t>Maurer, R.</t>
  </si>
  <si>
    <t>2-s2.0-85098486325</t>
  </si>
  <si>
    <t>Andreou, P.C.</t>
  </si>
  <si>
    <t>Department of Commerce, Cyprus University of Technology, Limassol, Cyprus</t>
  </si>
  <si>
    <t>Financial literacy and its influence on internet banking behavior</t>
  </si>
  <si>
    <t>Anyfantaki, S.</t>
  </si>
  <si>
    <t>355</t>
  </si>
  <si>
    <t>Durham University Business School, Durham, County Durham, United Kingdom</t>
  </si>
  <si>
    <t>2-s2.0-85097770529</t>
  </si>
  <si>
    <t>Gender differences in risky asset behavior: The importance of self-confidence and financial literacy</t>
  </si>
  <si>
    <t>Schneebaum, A.</t>
  </si>
  <si>
    <t>2-s2.0-85095832642</t>
  </si>
  <si>
    <t>Schlegelmilch, A.</t>
  </si>
  <si>
    <t>University of Wisconsin-Stout, Menomonie, WI, United States</t>
  </si>
  <si>
    <t>Stages of Change Scale to Measure Work Readiness of Transition-Age Youth With Disabilities: A Promising Approach</t>
  </si>
  <si>
    <t>Roskowski, M.</t>
  </si>
  <si>
    <t>University of North Dakota, Grand Forks, ND, United States</t>
  </si>
  <si>
    <t>Brinck, E.A.</t>
  </si>
  <si>
    <t>Anderson, C.A.</t>
  </si>
  <si>
    <t>WORKFORCE DEVELOPMENT, WISCONSIN DEPARTMENT OF, MADISON, WI, United States</t>
  </si>
  <si>
    <t>2-s2.0-85092298969</t>
  </si>
  <si>
    <t>Jones, W.D.</t>
  </si>
  <si>
    <t>Marquette University, Milwaukee, WI, United States</t>
  </si>
  <si>
    <t>The Relationship Among Demographic Factors, Transition Services, and Individual Development Account (IDA) Saving Participation Among Transition-Age Youth With Disabilities</t>
  </si>
  <si>
    <t>Phillips, B.N.</t>
  </si>
  <si>
    <t>Hartman, E.</t>
  </si>
  <si>
    <t>Bishop, M.</t>
  </si>
  <si>
    <t>2-s2.0-85062429244</t>
  </si>
  <si>
    <t>Barcellos, S.H.</t>
  </si>
  <si>
    <t>Unbanked status and use of alternative financial services among minority populations</t>
  </si>
  <si>
    <t>Zamarro, G.</t>
  </si>
  <si>
    <t>Department of Education Reform, University of Arkansas, Fayetteville, AR, United States</t>
  </si>
  <si>
    <t>2-s2.0-85062415106</t>
  </si>
  <si>
    <t>Alternative measures of non-cognitive skills and their effect on retirement preparation and financial capability</t>
  </si>
  <si>
    <t>2-s2.0-85108142185</t>
  </si>
  <si>
    <t>İstanbul Sabahattin Zaim University, Kucukcekmece, Istanbul, Turkey</t>
  </si>
  <si>
    <t>Islamic financial literacy scale: an amendment in the sphere of contemporary financial literacy</t>
  </si>
  <si>
    <t>2-s2.0-85099553191</t>
  </si>
  <si>
    <t>Sam, V.</t>
  </si>
  <si>
    <t>Formal credit usage and gender income gap: the case of farmers in Cambodia</t>
  </si>
  <si>
    <t>2-s2.0-85117097952</t>
  </si>
  <si>
    <t>Department of Public Policy and Management, I-Shou University, Kaohsiung, Taiwan</t>
  </si>
  <si>
    <t>Impact of Internet Integrated Financial Education on Students’ Financial Awareness and Financial Behavior</t>
  </si>
  <si>
    <t>2-s2.0-85102201342</t>
  </si>
  <si>
    <t>Dempere, J.</t>
  </si>
  <si>
    <t>Consumer financial fraud in the United Arab Emirates</t>
  </si>
  <si>
    <t>2-s2.0-85163468184</t>
  </si>
  <si>
    <t>Ojwang, E.</t>
  </si>
  <si>
    <t>Department of Marketing, College of Business Education, Dar Es Salaam, Tanzania</t>
  </si>
  <si>
    <t>THE CHALLENGES OF FINANCIAL COMMUNICATION ON THE GROWTH OF SMES IN TANZANIA</t>
  </si>
  <si>
    <t>Shau, I.R.</t>
  </si>
  <si>
    <t>Department of Accounting, College of Business Education, Dar Es Salaam, Tanzania</t>
  </si>
  <si>
    <t>2-s2.0-85116279077</t>
  </si>
  <si>
    <t>Grawe, L.</t>
  </si>
  <si>
    <t>Welfare policy as a nazi propaganda tool during the Second World War; Sozialpolitik als nationalsozialistisches Propagandamittel während des Zweiten Weltkrieges</t>
  </si>
  <si>
    <t>2-s2.0-85119010101</t>
  </si>
  <si>
    <t>Lin, M.-C.</t>
  </si>
  <si>
    <t>Department of Finance, National Changhua University of Education, Changhua, Changhua, Taiwan</t>
  </si>
  <si>
    <t>CBCT for mindfulness in financial literacy</t>
  </si>
  <si>
    <t>2-s2.0-85119609905</t>
  </si>
  <si>
    <t>Santos, R.A.T.</t>
  </si>
  <si>
    <t>Universidade de Coimbra, Faculdade de Economia, Coimbra, Portugal</t>
  </si>
  <si>
    <t>Impacts of financial education on the reduction of economic vulnerability of low income elderly; Impactos da educação financeira na redução da vulnerabilidade econômica de idosos de baixa renda</t>
  </si>
  <si>
    <t>Rodrigues, W.</t>
  </si>
  <si>
    <t>Universidade Federal do Tocantins, Palmas, TO, Brazil</t>
  </si>
  <si>
    <t>Lanza, J.I.H.</t>
  </si>
  <si>
    <t>Technological University of Honduras San Pedro Sula, Cortes, Honduras</t>
  </si>
  <si>
    <t>2-s2.0-85127873628</t>
  </si>
  <si>
    <t>Boolaky, A.</t>
  </si>
  <si>
    <t>School of Business, University of Technology, Mauritius, Port Louis, Port Louis, Mauritius</t>
  </si>
  <si>
    <t>Mauritius</t>
  </si>
  <si>
    <t>FINANCIAL LITERACY OF YOUNG PROFESSIONALS IN THE CONTEXT OF FINANCIAL TECHNOLOGY DEVELOPMENTS IN MAURITIUS</t>
  </si>
  <si>
    <t>2-s2.0-85117860099</t>
  </si>
  <si>
    <t>DataGrand Inc., Shanghai, China</t>
  </si>
  <si>
    <t>Data set and evaluation of automated construction of financial knowledge graph</t>
  </si>
  <si>
    <t>2-s2.0-85208005897</t>
  </si>
  <si>
    <t>Borg, M.E.</t>
  </si>
  <si>
    <t>Department of Psychology, Wilfrid Laurier University, Waterloo, ON, Canada</t>
  </si>
  <si>
    <t>Gender differences in perceptions of and experiences with remuneration and negotiation among early workers</t>
  </si>
  <si>
    <t>2-s2.0-85151159782</t>
  </si>
  <si>
    <t>The Imperial Examination System Tradition and Household Stock Market Participation</t>
  </si>
  <si>
    <t>2-s2.0-85139212162</t>
  </si>
  <si>
    <t>Dion, K.W.</t>
  </si>
  <si>
    <t>Mastering the Health Savings Account</t>
  </si>
  <si>
    <t>Oerther, D.B.</t>
  </si>
  <si>
    <t>Dept. of Civil, Architecture and Environmental Engineering, College of Engineering and Computing, Rolla, MO, United States</t>
  </si>
  <si>
    <t>White, K.M.</t>
  </si>
  <si>
    <t>2-s2.0-85130555427</t>
  </si>
  <si>
    <t>Gerth, F.</t>
  </si>
  <si>
    <t>The Behavioural Aspects of Financial Literacy</t>
  </si>
  <si>
    <t>Lopez, K.</t>
  </si>
  <si>
    <t>Researchers Sans Frontiers, Dubai, United Arab Emirates</t>
  </si>
  <si>
    <t>Ramiah, V.</t>
  </si>
  <si>
    <t>Department of Humanities and Social Sciences, Khalifa University of Science and Technology, Abu Dhabi, Abu Dhabi, United Arab Emirates</t>
  </si>
  <si>
    <t>Muschert, G.</t>
  </si>
  <si>
    <t>Faculty of Management, Canadian University Dubai, Dubai, United Arab Emirates</t>
  </si>
  <si>
    <t>2-s2.0-85130512766</t>
  </si>
  <si>
    <t>Gan, L.Y.</t>
  </si>
  <si>
    <t>Understanding consumer's adoption of financial robo-advisors at the outbreak of the COVID-19 crisis in Malaysia</t>
  </si>
  <si>
    <t>Human-Centric Technology Interaction SIG, Multimedia University, Cyberjaya, Selangor, Malaysia</t>
  </si>
  <si>
    <t>2-s2.0-85126816564</t>
  </si>
  <si>
    <t>Department of Leadership and Organizational Behaviour, Handelshøyskolen BI, Oslo, Oslo, Norway</t>
  </si>
  <si>
    <t>A facet measure of money madness: A preliminary analyses of a new questionnaire</t>
  </si>
  <si>
    <t>Horne, G.</t>
  </si>
  <si>
    <t>2-s2.0-85115919378</t>
  </si>
  <si>
    <t>Gomes, F.</t>
  </si>
  <si>
    <t>Household finance</t>
  </si>
  <si>
    <t>Haliassos, M.</t>
  </si>
  <si>
    <t>Ramadorai, T.</t>
  </si>
  <si>
    <t>2-s2.0-85115793917</t>
  </si>
  <si>
    <t>De La Fuente-Mella, H.</t>
  </si>
  <si>
    <t>Escuela de Comercio, Pontificia Universidad Católica de Valparaíso, Valparaiso, VS, Chile</t>
  </si>
  <si>
    <t>Multinomial logistic regression to estimate the financial education and financial knowledge of university students in Chile</t>
  </si>
  <si>
    <t>Umaña-Hermosilla, B.</t>
  </si>
  <si>
    <t>Departamento de Gestión Empresarial, Universidad del Bio Bio, Concepcion, BI, Chile</t>
  </si>
  <si>
    <t>Fonseca-Fuentes, M.</t>
  </si>
  <si>
    <t>Escuela de Periodismo, Pontificia Universidad Católica de Valparaíso, Valparaiso, VS, Chile</t>
  </si>
  <si>
    <t>2-s2.0-85115388531</t>
  </si>
  <si>
    <t>University of Santo Tomas, Santo, PA, United States</t>
  </si>
  <si>
    <t>Remittances and the financial capabilities of migrant households in the Philippines</t>
  </si>
  <si>
    <t>2-s2.0-85114997749</t>
  </si>
  <si>
    <t>Loyola, L.A.</t>
  </si>
  <si>
    <t>Stories of diaspora of overseas filipino workers in singapore: A management perspective</t>
  </si>
  <si>
    <t>de Los Santos, M.M.</t>
  </si>
  <si>
    <t>Colegio de San Juan de Letran, Calamba, Philippines</t>
  </si>
  <si>
    <t>2-s2.0-85114628988</t>
  </si>
  <si>
    <t>Blanco-Mesa, F.</t>
  </si>
  <si>
    <t>Facultad de Ciencias Económicas y Administrativas, Universidad Pedagógica y Tecnológica de Colombia, Tunja, Boyaca, Colombia</t>
  </si>
  <si>
    <t>Pythagorean membership grade aggregation operators: Application in financial knowledge</t>
  </si>
  <si>
    <t>Leon-Castro, E.</t>
  </si>
  <si>
    <t>Facultad de Ciencias Administrativas y Sociales, Universidad Autónoma de Baja California, Mexicali, BCN, Mexico</t>
  </si>
  <si>
    <t>Romero-Muñoz, J.</t>
  </si>
  <si>
    <t>Facultad de Ciencias Económicas y Administrativas, Universidad Catolica de la Santisima Concepcion, Concepcion, BI, Chile</t>
  </si>
  <si>
    <t>2-s2.0-85114504279</t>
  </si>
  <si>
    <t>Hashmi, F.</t>
  </si>
  <si>
    <t>Institute of Business and Information Technology, University of the Punjab, Lahore, Punjab, Pakistan</t>
  </si>
  <si>
    <t>The role of self-esteem, optimism, deliberative thinking and self-control in shaping the financial behavior and financial well-being of young adults</t>
  </si>
  <si>
    <t>Aftab, H.</t>
  </si>
  <si>
    <t>Instituto Politécnico de Lisboa, Lisbon, Lisbon, Portugal</t>
  </si>
  <si>
    <t>Martins, J.M.</t>
  </si>
  <si>
    <t>Mata, M.N.</t>
  </si>
  <si>
    <t>Instituto Superior de Contabilidade e Administração de Lisboa, Lisbon, Lisboa, Portugal</t>
  </si>
  <si>
    <t>Qureshi, H.A.</t>
  </si>
  <si>
    <t>Abreu, A.</t>
  </si>
  <si>
    <t>Instituto Superior de Engenharia de Lisboa, Lisbon, Portugal</t>
  </si>
  <si>
    <t>Mata, P.N.</t>
  </si>
  <si>
    <t>Instituto de Desenvolvimento de Novas Tecnologias, Caparica, Setubal, Portugal</t>
  </si>
  <si>
    <t>2-s2.0-85114036536</t>
  </si>
  <si>
    <t>Bartholomae, S.</t>
  </si>
  <si>
    <t>Iowa State University, Ames, IA, United States</t>
  </si>
  <si>
    <t>Rural Healthcare Providers’ Perceptions of Patient Financial Well-Being and Integrating Financial Capability Services</t>
  </si>
  <si>
    <t>Johnson, C.L.</t>
  </si>
  <si>
    <t>North Dakota State University, Fargo, ND, United States</t>
  </si>
  <si>
    <t>Janney, C.A.</t>
  </si>
  <si>
    <t>Pine Rest Christian Mental Health Services, Pine, MI, United States</t>
  </si>
  <si>
    <t>2-s2.0-85113796683</t>
  </si>
  <si>
    <t>Department of Plastic and Reconstructive Surgery, Jacobs School of Medicine and Biomedical Sciences, Buffalo, NY, United States</t>
  </si>
  <si>
    <t>Reply: The Importance of Financial Education as a Plastic Surgery Trainee and beyond</t>
  </si>
  <si>
    <t>2-s2.0-85113743292</t>
  </si>
  <si>
    <t>User innovativeness and fintech adoption in indonesia</t>
  </si>
  <si>
    <t>Irawan, A.</t>
  </si>
  <si>
    <t>2-s2.0-85113733427</t>
  </si>
  <si>
    <t>Sun, P.</t>
  </si>
  <si>
    <t>Department of Auricular Reconstruction, Plastic Surgery Institute &amp; Hospital, Chinese Academy of Medical Sciences &amp; Peking Union Medical College, Beijing, China</t>
  </si>
  <si>
    <t>The Importance of Financial Education as a Plastic Surgery Trainee and beyond</t>
  </si>
  <si>
    <t>2-s2.0-85112781337</t>
  </si>
  <si>
    <t>Association between Financial Education, Affective and Cognitive Financial Knowledge, and Financial Behavior</t>
  </si>
  <si>
    <t>2-s2.0-85112566168</t>
  </si>
  <si>
    <t>Shri Jairambhai Patel Institute of Business Management and Computer Applications, Gujarat, GJ, India</t>
  </si>
  <si>
    <t>Determinants of Financial Risk Tolerance (FRT): An empirical investigation</t>
  </si>
  <si>
    <t>Baser, N.</t>
  </si>
  <si>
    <t>School of Petroleum Management, Pandit Deendayal Energy University, Gandhinagar, GJ, India</t>
  </si>
  <si>
    <t>2-s2.0-85112530775</t>
  </si>
  <si>
    <t>What explains millennials’ intention to invest in the stock market? An extension to the theory of planned behavior</t>
  </si>
  <si>
    <t>Nidhi, N.</t>
  </si>
  <si>
    <t>2-s2.0-85111839869</t>
  </si>
  <si>
    <t>The impact of information provision to parents: Experimental evidence on student outcomes</t>
  </si>
  <si>
    <t>United Nations University – Maastricht Economic and Social Research Institute on Innovation and Technology, Maastricht, Limburg, Netherlands</t>
  </si>
  <si>
    <t>2-s2.0-85111829528</t>
  </si>
  <si>
    <t>Sadak, K.T.</t>
  </si>
  <si>
    <t>Masonic Cancer Center, Minneapolis, MN, United States</t>
  </si>
  <si>
    <t>Identifying metrics of success for transitional care practices in childhood cancer survivorship: A qualitative interview study of parents</t>
  </si>
  <si>
    <t>Gemeda, M.</t>
  </si>
  <si>
    <t>Grafelman, M.C.</t>
  </si>
  <si>
    <t>University of Minnesota Medical School, Minneapolis, MN, United States</t>
  </si>
  <si>
    <t>Aremu, T.O.</t>
  </si>
  <si>
    <t>Children's Center for Cancer and Blood Diseases, Children's Hospital Los Angeles, Los Angeles, CA, United States</t>
  </si>
  <si>
    <t>Neglia, J.P.</t>
  </si>
  <si>
    <t>USC Norris Comprehensive Cancer Center, Los Angeles, CA, United States</t>
  </si>
  <si>
    <t>Freyer, D.R.</t>
  </si>
  <si>
    <t>Departments of Pediatrics and Medicine, Keck School of Medicine of USC, Los Angeles, CA, United States</t>
  </si>
  <si>
    <t>Harwood, E.</t>
  </si>
  <si>
    <t>Division of Epidemiology &amp; Community Health, School of Public Health, Minneapolis, MN, United States</t>
  </si>
  <si>
    <t>Mikal, J.</t>
  </si>
  <si>
    <t>Division of Health Policy and Management, School of Public Health, Minneapolis, MN, United States</t>
  </si>
  <si>
    <t>2-s2.0-85110597932</t>
  </si>
  <si>
    <t>Psychological determinants of retirement financial planning behavior</t>
  </si>
  <si>
    <t>2-s2.0-85110385137</t>
  </si>
  <si>
    <t>Energy-related financial literacy and electricity consumption: Survey-based evidence from Finland</t>
  </si>
  <si>
    <t>Trotta, G.</t>
  </si>
  <si>
    <t>Faculty of Science and Engineering, Aalborg University, Aalborg, Nordjylland, Denmark</t>
  </si>
  <si>
    <t>Kažukauskas, A.</t>
  </si>
  <si>
    <t>2-s2.0-85110367895</t>
  </si>
  <si>
    <t>Grohmann, A.</t>
  </si>
  <si>
    <t>Department of Economics and Business Economics, Aarhus Universitet, Aarhus, Midtjylland, Denmark</t>
  </si>
  <si>
    <t>Financial literacy: Thai middle-class women do not lag behind</t>
  </si>
  <si>
    <t>Hübler, O.</t>
  </si>
  <si>
    <t>German Institute for Economic Research, Berlin, Germany</t>
  </si>
  <si>
    <t>Kouwenberg, R.</t>
  </si>
  <si>
    <t>Wirtschaftswissenschaftlichen Fakultät, Hannover, Niedersachsen, Germany</t>
  </si>
  <si>
    <t>2-s2.0-85109797870</t>
  </si>
  <si>
    <t>Pendleton, A.</t>
  </si>
  <si>
    <t>Why walk away from an easy gain in wealth? Evidence from a UK stock option plan</t>
  </si>
  <si>
    <t>Robinson, A.</t>
  </si>
  <si>
    <t>2-s2.0-85109419499</t>
  </si>
  <si>
    <t>Financial literacy, debt, risk tolerance and retirement preparedness: Evidence from New Zealand</t>
  </si>
  <si>
    <t>2-s2.0-85108801528</t>
  </si>
  <si>
    <t>The Role of Entrepreneurial Finance in Corporate Social Responsibility and New Venture Performance in an Emerging Market</t>
  </si>
  <si>
    <t>Universität Witten/Herdecke, Witten, Nordrhein-Westfalen, Germany</t>
  </si>
  <si>
    <t>Clauss, T.</t>
  </si>
  <si>
    <t>Faculty of Management, Universität Witten/Herdecke, Witten, Nordrhein-Westfalen, Germany</t>
  </si>
  <si>
    <t>2-s2.0-85107726109</t>
  </si>
  <si>
    <t>Ghafoori, E.</t>
  </si>
  <si>
    <t>The impacts of a large-scale financial education intervention on retirement saving behaviors and portfolio allocation: Evidence from pension fund data</t>
  </si>
  <si>
    <t>Ip, E.</t>
  </si>
  <si>
    <t>United Kingdom, University of Exeter, Exeter, Devon, United Kingdom</t>
  </si>
  <si>
    <t>Kabátek, J.</t>
  </si>
  <si>
    <t>2-s2.0-85105464599</t>
  </si>
  <si>
    <t>Quantifying Australia’s Gender Superannuation Gap</t>
  </si>
  <si>
    <t>2-s2.0-85100832557</t>
  </si>
  <si>
    <t>Mediation between financial risk tolerance and equity ownership: assessing the role of financial knowledge underconfidence</t>
  </si>
  <si>
    <t>2-s2.0-85099083480</t>
  </si>
  <si>
    <t>Allowances: Incidence in the US and Relationship to Financial Capability in Young Adulthood</t>
  </si>
  <si>
    <t>2-s2.0-85097798703</t>
  </si>
  <si>
    <t>Increasing Financial Empowerment among Survivors of Intimate Partner Violence: A Growth Curve Analysis</t>
  </si>
  <si>
    <t>2-s2.0-85092237897</t>
  </si>
  <si>
    <t>Department of Consumer Sciences, South Dakota State University, Brookings, SD, United States</t>
  </si>
  <si>
    <t>Mediation Effect of Financial Education between Financial Stress and Use of Financial Technology</t>
  </si>
  <si>
    <t>2-s2.0-85089201663</t>
  </si>
  <si>
    <t>Liaqat, F.</t>
  </si>
  <si>
    <t>Demographic and socio-economic differences in financial information literacy among university students</t>
  </si>
  <si>
    <t>2-s2.0-85079148059</t>
  </si>
  <si>
    <t>Charron-Chénier, R.</t>
  </si>
  <si>
    <t>Racialized Debts: Racial Exclusion From Credit Tools and Information Networks</t>
  </si>
  <si>
    <t>Seamster, L.</t>
  </si>
  <si>
    <t>2-s2.0-105000347467</t>
  </si>
  <si>
    <t>Haamukwanza, C.L.</t>
  </si>
  <si>
    <t>Mukuba Pension Trust, Kitwe, Zambia</t>
  </si>
  <si>
    <t>To insure or not to insure—the role that government and insurance practice should play: a thematic comparison of the urban poor and the workers in the pensions and insurance industry</t>
  </si>
  <si>
    <t>2-s2.0-85114938747</t>
  </si>
  <si>
    <t>Facultad de Comercio y Administración Victoria, Universidad Autónoma de Tamaulipas, Ciudad Victoria, TAM, Mexico</t>
  </si>
  <si>
    <t>Financial Literacy among millennials in Ciudad Victoria, Tamaulipas, Mexico; Alfabetização financeira entre millenials em Ciudad Victoria, Tamaulipas, México; Alfabetismo financiero entre millennials en Ciudad Victoria, Tamaulipas, México</t>
  </si>
  <si>
    <t>2-s2.0-85114727884</t>
  </si>
  <si>
    <t>Social Capital, Financial Literacy, and Rural Household Entrepreneurship: A Mediating Effect Analysis</t>
  </si>
  <si>
    <t>2-s2.0-85175256733</t>
  </si>
  <si>
    <t>Fujii, M.</t>
  </si>
  <si>
    <t>Equity crowdfunding and financial literacy of individual investors in Japan</t>
  </si>
  <si>
    <t>2-s2.0-85118941465</t>
  </si>
  <si>
    <t>Corporate governance, credit risk, and financial literacy for small medium enterprise in Indonesia</t>
  </si>
  <si>
    <t>Tholib, M.</t>
  </si>
  <si>
    <t>2-s2.0-85126995675</t>
  </si>
  <si>
    <t>Department of Business Management, Xavier Institute of Management, Harirajpur, OR, India</t>
  </si>
  <si>
    <t>Could franchising electricity distribution sustain rural electrification efforts?</t>
  </si>
  <si>
    <t>2-s2.0-85113700259</t>
  </si>
  <si>
    <t>Yuktadatta, P.</t>
  </si>
  <si>
    <t>Financial literacy and exercise behavior in the United States</t>
  </si>
  <si>
    <t>2-s2.0-85113261684</t>
  </si>
  <si>
    <t>Department of Applied Economics I, Universidad Rey Juan Carlos, Madrid, Madrid, Spain</t>
  </si>
  <si>
    <t>Financial literacy and sustainable consumer behavior</t>
  </si>
  <si>
    <t>Ibar-Alonso, R.</t>
  </si>
  <si>
    <t>Department of Applied Mathematics and Statistics, Universidad CEU San Pablo, Madrid, Spain</t>
  </si>
  <si>
    <t>2-s2.0-85112321312</t>
  </si>
  <si>
    <t>Putthinun, P.</t>
  </si>
  <si>
    <t>Financial literacy and alcohol drinking behavior: Evidence from Japan</t>
  </si>
  <si>
    <t>2-s2.0-85131313566</t>
  </si>
  <si>
    <t>D'Alessio, G.</t>
  </si>
  <si>
    <t>Statistical Analysis Directorate, Banca d'Italia, Rome, Italy</t>
  </si>
  <si>
    <t>FINANCIAL LITERACY IN ITALY: THE RESULTS OF THE BANK OF ITALY’S 2020 SURVEY</t>
  </si>
  <si>
    <t>Financial Education Directorate, Banca d'Italia, Rome, Italy</t>
  </si>
  <si>
    <t>2-s2.0-85117727614</t>
  </si>
  <si>
    <t>Digital Engagement as a Predictor of Financial Capability, Financial Advice, and Financial Satisfaction</t>
  </si>
  <si>
    <t>IMT Business School, Dubai International Academic City, Dubai, Dubai, United Arab Emirates</t>
  </si>
  <si>
    <t>2-s2.0-85116783317</t>
  </si>
  <si>
    <t>Blake, D.</t>
  </si>
  <si>
    <t>Bayes Business School, City University of London, London, United Kingdom</t>
  </si>
  <si>
    <t>Quantifying loss aversion: Evidence from a UK population survey</t>
  </si>
  <si>
    <t>Cannon, E.</t>
  </si>
  <si>
    <t>School of Economics, University of Bristol, Bristol, United Kingdom</t>
  </si>
  <si>
    <t>2-s2.0-85115293830</t>
  </si>
  <si>
    <t>Mishra, D.K.</t>
  </si>
  <si>
    <t>Symbiosis Institute of International Business, Pune, MH, India</t>
  </si>
  <si>
    <t>Factors Contributing to Financial Literacy and Financial Inclusion among Women in Indian SHGs</t>
  </si>
  <si>
    <t>2-s2.0-85115273494</t>
  </si>
  <si>
    <t>The efficacy of promoting financial literacy with MOOC among economics pre-service teachers</t>
  </si>
  <si>
    <t>Watson, D.</t>
  </si>
  <si>
    <t>University of Sunderland, Sunderland, Tyne and Wear, United Kingdom</t>
  </si>
  <si>
    <t>2-s2.0-85115255987</t>
  </si>
  <si>
    <t>Molise, H.</t>
  </si>
  <si>
    <t>Department of Education Studies, University of Limpopo, Sovenga, South Africa</t>
  </si>
  <si>
    <t>The relationships between experience, qualification and subject specialization and content knowledge mastery of economic and management sciences teachers: A case of accounting teaching</t>
  </si>
  <si>
    <t>2-s2.0-85113895434</t>
  </si>
  <si>
    <t>Financial Literacy, Behavior and Vulnerability Among Malaysian Households: Does Gender Matter?</t>
  </si>
  <si>
    <t>Husniyah, H.A.</t>
  </si>
  <si>
    <t>Department of Social and Development Sciences, Universiti Putra Malaysia, Serdang, Selangor, Malaysia</t>
  </si>
  <si>
    <t>Burhan, N.A.S.</t>
  </si>
  <si>
    <t>2-s2.0-85113815643</t>
  </si>
  <si>
    <t>Financial inclusion of rural sector: Imperative for sustainable economic growth of India</t>
  </si>
  <si>
    <t>Chaudhry, S.</t>
  </si>
  <si>
    <t>Department of Management Studies, Christ University, Bengaluru, KA, India</t>
  </si>
  <si>
    <t>2-s2.0-85111777944</t>
  </si>
  <si>
    <t>Eliciting risk preferences experimentally versus using a general risk question. Does financial literacy bridge the gap?</t>
  </si>
  <si>
    <t>Koumba, U.</t>
  </si>
  <si>
    <t>Department of Mathematics, University of the Free State, Bloemfontein, Free State, South Africa</t>
  </si>
  <si>
    <t>2-s2.0-85111296136</t>
  </si>
  <si>
    <t>Barthel, A.-C.</t>
  </si>
  <si>
    <t>West Texas A&amp;M University, Canton, TX, United States</t>
  </si>
  <si>
    <t>Investment in financial literacy and financial advice-seeking: Substitutes or complements?</t>
  </si>
  <si>
    <t>Lei, S.</t>
  </si>
  <si>
    <t>Salisbury University, Salisbury, MD, United States</t>
  </si>
  <si>
    <t>2-s2.0-85110874147</t>
  </si>
  <si>
    <t>Inheriting the family farm: Generational wealth transfers in rural Kenya</t>
  </si>
  <si>
    <t>Salim, N.N.</t>
  </si>
  <si>
    <t>Department of Social Work, University of Nairobi, Nairobi, Nairobi, Kenya</t>
  </si>
  <si>
    <t>Patak-Pietrafesa, M.</t>
  </si>
  <si>
    <t>Adelphi University, Garden City, NY, United States</t>
  </si>
  <si>
    <t>2-s2.0-85109584775</t>
  </si>
  <si>
    <t>Do retail investors bite off more than they can chew? A close look at their return objectives</t>
  </si>
  <si>
    <t>De Winne, R.</t>
  </si>
  <si>
    <t>2-s2.0-85109092820</t>
  </si>
  <si>
    <t>Karlstads Universitet, Karlstad, Värmland, Sweden</t>
  </si>
  <si>
    <t>Inviting students to independent judgement: Teaching financial literacy as citizenship education</t>
  </si>
  <si>
    <t>Sandahl, J.</t>
  </si>
  <si>
    <t>2-s2.0-85108882013</t>
  </si>
  <si>
    <t>The effect of financial education on students’ consumer choices: Evidence from a randomized experiment</t>
  </si>
  <si>
    <t>Faculty of Business Economics, Universiteit Hasselt, Hasselt, VLI, Belgium</t>
  </si>
  <si>
    <t>van Campenhout, G.</t>
  </si>
  <si>
    <t>2-s2.0-85108297428</t>
  </si>
  <si>
    <t>Gilenko, E.</t>
  </si>
  <si>
    <t>Graduate School of Management, St. Petersburg State University, Saint Petersburg, Russian Federation</t>
  </si>
  <si>
    <t>Saving behavior and financial literacy of Russian high school students: An application of a copula-based bivariate probit-regression approach</t>
  </si>
  <si>
    <t>Chernova, A.</t>
  </si>
  <si>
    <t>National Agency for Financial Studies (NAFI), Moscow, Russian Federation</t>
  </si>
  <si>
    <t>2-s2.0-85108273287</t>
  </si>
  <si>
    <t>Amin, K.A.</t>
  </si>
  <si>
    <t>Northeast Ohio Medical University (NEOMED), Rootstown, OH, United States</t>
  </si>
  <si>
    <t>Prioritizing financial knowledge and skills within the doctor of pharmacy curriculum</t>
  </si>
  <si>
    <t>Hoffmaster, B.S.</t>
  </si>
  <si>
    <t>PGY-1 Pharmacy Practice Resident, Akron, OH, United States</t>
  </si>
  <si>
    <t>2-s2.0-85106230324</t>
  </si>
  <si>
    <t>Stenholm, P.</t>
  </si>
  <si>
    <t>Turun yliopisto, Turku, Southwest Finland, Finland</t>
  </si>
  <si>
    <t>Unintentional teaching of entrepreneurial competences</t>
  </si>
  <si>
    <t>2-s2.0-85105907854</t>
  </si>
  <si>
    <t>School of Advanced Agricultural Sciences, Peking University, Beijing, China</t>
  </si>
  <si>
    <t>Impact of e-commerce adoption on farmers’ participation in the digital financial market: Evidence from rural china</t>
  </si>
  <si>
    <t>Institute of Regional Economics and Finance, Sichuan Agricultural University, Ya'an, Sichuan, China</t>
  </si>
  <si>
    <t>Kong, R.</t>
  </si>
  <si>
    <t>School of Economics and Management, Northwest A&amp;F University, Yangling, Shaanxi, China</t>
  </si>
  <si>
    <t>2-s2.0-85101468862</t>
  </si>
  <si>
    <t>Salazar, A.M.</t>
  </si>
  <si>
    <t>Department of Human Development, Washington State University Vancouver, Vancouver, WA, United States</t>
  </si>
  <si>
    <t>Building financial capability in youth transitioning from foster care to adulthood</t>
  </si>
  <si>
    <t>Lopez, J.M.</t>
  </si>
  <si>
    <t>Parent with Science, Seattle, WA, United States</t>
  </si>
  <si>
    <t>2-s2.0-85101124266</t>
  </si>
  <si>
    <t>Olaniyan, A.</t>
  </si>
  <si>
    <t>Department of Behavioral and Community Health Sciences, University of Pittsburgh Graduate School of Public Health, Pittsburgh, PA, United States</t>
  </si>
  <si>
    <t>More Than a Means to an End: Alignment of Social Service Organizations' Missions with Representative Payee Program Goals</t>
  </si>
  <si>
    <t>Creasy, S.L.</t>
  </si>
  <si>
    <t>Youngstown State University, Youngstown, OH, United States</t>
  </si>
  <si>
    <t>2-s2.0-85095427835</t>
  </si>
  <si>
    <t>Kiss, T.</t>
  </si>
  <si>
    <t>A Longitudinal Study of the Skills and Attitudes Conveyed by Two Business Simulation Games in Pécs, Hungary</t>
  </si>
  <si>
    <t>Schmuck, R.</t>
  </si>
  <si>
    <t>2-s2.0-85089009085</t>
  </si>
  <si>
    <t>Financial literacy and financial strategies: The mediating role of financial concerns</t>
  </si>
  <si>
    <t>2-s2.0-85111608446</t>
  </si>
  <si>
    <t>Analysis of the effect of usefulness, ease of use, and security perception on intentions to use the paylater application</t>
  </si>
  <si>
    <t>Bhatara, R.</t>
  </si>
  <si>
    <t>Anwar, N.</t>
  </si>
  <si>
    <t>Faculty of Information Management, Universiti Teknologi MARA, Shah Alam, Selangor, Malaysia</t>
  </si>
  <si>
    <t>Johan</t>
  </si>
  <si>
    <t>2-s2.0-85145170558</t>
  </si>
  <si>
    <t>Razumovskaia, E.</t>
  </si>
  <si>
    <t>Ural State University of Economics, Yekaterinburg, Sverdlovskaya, Russian Federation</t>
  </si>
  <si>
    <t>Regional Features of the Financial Literacy the Population of the Sverdlovsk Region</t>
  </si>
  <si>
    <t>Razumovskiy, D.</t>
  </si>
  <si>
    <t>Ovsyannikova, E.</t>
  </si>
  <si>
    <t>Russian Presidential Academy of National Economy and Public Administration, Moscow, Moscow Oblast, Russian Federation</t>
  </si>
  <si>
    <t>2-s2.0-85124554466</t>
  </si>
  <si>
    <t>Wersant, K.A.</t>
  </si>
  <si>
    <t>Overview of a Multi-Disciplinary Online Engagement Model for Female Hispanic Students in Pre-College STEM-Oriented Programs (Work in Progress)</t>
  </si>
  <si>
    <t>2-s2.0-85124507385</t>
  </si>
  <si>
    <t>Virtual Summer Research Program with Professional Development and Financial Literacy Training</t>
  </si>
  <si>
    <t>2-s2.0-85111931670</t>
  </si>
  <si>
    <t>Sehrawat, K.</t>
  </si>
  <si>
    <t>Understanding the Path Toward Financial Well-Being: Evidence From India</t>
  </si>
  <si>
    <t>Vij, M.</t>
  </si>
  <si>
    <t>2-s2.0-85117194019</t>
  </si>
  <si>
    <t>Mesquita, A.</t>
  </si>
  <si>
    <t>Financial literacy and its importance: An overall picture from Portugal</t>
  </si>
  <si>
    <t>De Oliveira, A.</t>
  </si>
  <si>
    <t>Sauer, P.</t>
  </si>
  <si>
    <t>Oliveira, L.</t>
  </si>
  <si>
    <t>Sa Sequeira, A.S.</t>
  </si>
  <si>
    <t>2-s2.0-85145466083</t>
  </si>
  <si>
    <t>Piontkevich, N.</t>
  </si>
  <si>
    <t>Sustainable functioning of the finances of organizations in various sectors of the economy</t>
  </si>
  <si>
    <t>2-s2.0-85116448322</t>
  </si>
  <si>
    <t>East China Normal University, Shanghai, China</t>
  </si>
  <si>
    <t>Industry Chain Graph Building Based on Text Semantic Association Mining</t>
  </si>
  <si>
    <t>Shanghai Chinafortune Co. Ltd, Shanghai, China</t>
  </si>
  <si>
    <t>2-s2.0-85111454430</t>
  </si>
  <si>
    <t>Saleem, S.</t>
  </si>
  <si>
    <t>Determinants of Investment Behavior in Mutual Funds: Evidence From Pakistan</t>
  </si>
  <si>
    <t>Department of Management Sciences, University of Gujrat, Gujrat, Punjab, Pakistan</t>
  </si>
  <si>
    <t>2-s2.0-85114703646</t>
  </si>
  <si>
    <t>Chimatapu, R.</t>
  </si>
  <si>
    <t>459</t>
  </si>
  <si>
    <t>University of Essex, Colchester, Essex, United Kingdom</t>
  </si>
  <si>
    <t>Enhanced Deep Type-2 Fuzzy Logic System for Global Interpretability</t>
  </si>
  <si>
    <t>Hagras, H.</t>
  </si>
  <si>
    <t>British Telecommunications plc, London, United Kingdom</t>
  </si>
  <si>
    <t>2-s2.0-85123419846</t>
  </si>
  <si>
    <t>Department of Investment, Hungarian University of Agriculture and Life Sciences, Godollo, Pest, Hungary</t>
  </si>
  <si>
    <t>Trends of standard of living preferences of economics university students as a result of the economic crisis</t>
  </si>
  <si>
    <t>Kálmán, B.</t>
  </si>
  <si>
    <t>2-s2.0-85123364401</t>
  </si>
  <si>
    <t>Győri, Z.</t>
  </si>
  <si>
    <t>Management Department, Budapest University of Economics and Business, Budapest, Hungary</t>
  </si>
  <si>
    <t>Financial literacy programmes targeting the poor: The possibilities of using fnancial literacy as a tool for fnancial inclusion</t>
  </si>
  <si>
    <t>2-s2.0-85129990096</t>
  </si>
  <si>
    <t>‘My Sport Won’t Pay the Bills Forever’: High-Performance Athletes’ Need for Financial Literacy and Self-Management</t>
  </si>
  <si>
    <t>2-s2.0-85114717754</t>
  </si>
  <si>
    <t>Golubić, G.</t>
  </si>
  <si>
    <t>Golubić and Partners Law Firm, Zagreb, Croatia</t>
  </si>
  <si>
    <t>Focusing on financial literacy - A step towards sustainable financing (infrastructure) for SMEs</t>
  </si>
  <si>
    <t>Huertas, M.</t>
  </si>
  <si>
    <t>Dentons, Washington, D.C., United States</t>
  </si>
  <si>
    <t>2-s2.0-85110819647</t>
  </si>
  <si>
    <t>Kadravello, A.</t>
  </si>
  <si>
    <t>Breast Cancer Welfare Association Malaysia, Petaling Jaya, Selangor, Malaysia</t>
  </si>
  <si>
    <t>Exploring unmet needs from an online metastatic breast cancer support group: A qualitative study</t>
  </si>
  <si>
    <t>Tan, S.-B.</t>
  </si>
  <si>
    <t>Faculty of Medicine, University of Malaya Medical Centre, Kuala Lumpur, Malaysia</t>
  </si>
  <si>
    <t>Ho, G.-F.</t>
  </si>
  <si>
    <t>Breast Centre, Subang Jaya Medical Centre, Subang Jaya, Selangor, Malaysia</t>
  </si>
  <si>
    <t>2-s2.0-85109400285</t>
  </si>
  <si>
    <t>Declan French, D.</t>
  </si>
  <si>
    <t>Personal finance apps and low-income households</t>
  </si>
  <si>
    <t>2-s2.0-85109379074</t>
  </si>
  <si>
    <t>Impact of financial literacy models on the financial behavior of individuals: An empirical study on the Indian context</t>
  </si>
  <si>
    <t>Guha, S.</t>
  </si>
  <si>
    <t>West Bengal State University, Kolkata, WB, India</t>
  </si>
  <si>
    <t>2-s2.0-85107903479</t>
  </si>
  <si>
    <t>Schuster, C.E.</t>
  </si>
  <si>
    <t>‘Risky Data’ for Inclusive Microinsurance Infrastructures</t>
  </si>
  <si>
    <t>2-s2.0-85107618385</t>
  </si>
  <si>
    <t>Pinnington, B.</t>
  </si>
  <si>
    <t>Value as capital-in-use: Unpacking the temporal impacts and managerial implications for organisational value</t>
  </si>
  <si>
    <t>Keränen, J.</t>
  </si>
  <si>
    <t>Graduate School of Business and Law, Melbourne, VIC, Australia</t>
  </si>
  <si>
    <t>Kearney, T.</t>
  </si>
  <si>
    <t>LUT kauppakorkeakoulu, Lappeenranta, South Karelia, Finland</t>
  </si>
  <si>
    <t>2-s2.0-85107377798</t>
  </si>
  <si>
    <t>The role of financial conditions for physical and mental health. Evidence from a longitudinal survey and insurance claims data</t>
  </si>
  <si>
    <t>Lee, M.T.</t>
  </si>
  <si>
    <t>Department of Epidemiology, Harvard T.H. Chan School of Public Health, Boston, MA, United States</t>
  </si>
  <si>
    <t>2-s2.0-85105162703</t>
  </si>
  <si>
    <t>Almenberg, J.</t>
  </si>
  <si>
    <t>Attitudes towards Debt and Debt Behavior*</t>
  </si>
  <si>
    <t>2-s2.0-85104475042</t>
  </si>
  <si>
    <t>Gonçalves, V.N.</t>
  </si>
  <si>
    <t>Department of Marketing, Escola Superior de Propaganda e Marketing, Rio de Janeiro, RJ, Brazil</t>
  </si>
  <si>
    <t>Women’s financial well-being: A systematic literature review and directions for future research</t>
  </si>
  <si>
    <t>Department of Technology and Data Science, Fundacao Getulio Vargas, Rio de Janeiro, RJ, Brazil</t>
  </si>
  <si>
    <t>2-s2.0-85104110847</t>
  </si>
  <si>
    <t>The effects of computer-assisted adaptive instruction and elaborated feedback on learning outcomes. A randomized control trial</t>
  </si>
  <si>
    <t>2-s2.0-85103337773</t>
  </si>
  <si>
    <t>Korkmaz, A.G.</t>
  </si>
  <si>
    <t>Dominican University of California, San Rafael, CA, United States</t>
  </si>
  <si>
    <t>Does financial literacy alleviate risk attitude and risk behavior inconsistency?</t>
  </si>
  <si>
    <t>Cleveland State University, Cleveland, OH, United States</t>
  </si>
  <si>
    <t>2-s2.0-85102837454</t>
  </si>
  <si>
    <t>Nanda, A.P.</t>
  </si>
  <si>
    <t>Department of Marketing, Rajagiri Business School, Kochi, KL, India</t>
  </si>
  <si>
    <t>Consumer’s subjective financial well-being: A systematic review and research agenda</t>
  </si>
  <si>
    <t>Banerjee, R.</t>
  </si>
  <si>
    <t>Department of Marketing, S.P. Jain Institute of Management and Research, Mumbai, MH, India</t>
  </si>
  <si>
    <t>2-s2.0-85102583880</t>
  </si>
  <si>
    <t>Financial judgment determination in adults with ADHD</t>
  </si>
  <si>
    <t>Department of Psychology, Universiteit van Amsterdam, Amsterdam, Noord-Holland, Netherlands</t>
  </si>
  <si>
    <t>Department of Social Work and Education, University of Applied Sciences Bochum, Bochum, Germany</t>
  </si>
  <si>
    <t>Department of Psychiatry and Psychotherapy, Universität Duisburg-Essen, Duisburg, Nordrhein-Westfalen, Germany</t>
  </si>
  <si>
    <t>2-s2.0-85101084352</t>
  </si>
  <si>
    <t>de Freitas, C.</t>
  </si>
  <si>
    <t>Master’s of Health Science Education Program, McMaster University, Hamilton, ON, Canada</t>
  </si>
  <si>
    <t>Admissions experiences of aspiring physicians from low-income backgrounds</t>
  </si>
  <si>
    <t>Buckley, R.</t>
  </si>
  <si>
    <t>Innovation and Theory (MERIT) program, McMaster Education Research, Hamilton, ON, Canada</t>
  </si>
  <si>
    <t>Klimo, R.</t>
  </si>
  <si>
    <t>Biology and Psychology, McMaster University, Hamilton, ON, Canada</t>
  </si>
  <si>
    <t>Daniel, J.M.</t>
  </si>
  <si>
    <t>Undergraduate MD Program, McMaster University, Hamilton, ON, Canada</t>
  </si>
  <si>
    <t>Mountjoy, M.</t>
  </si>
  <si>
    <t>Department of Biology, McMaster University, Hamilton, ON, Canada</t>
  </si>
  <si>
    <t>Vanstone, M.</t>
  </si>
  <si>
    <t>Department of Family Medicine, McMaster University, Hamilton, ON, Canada</t>
  </si>
  <si>
    <t>2-s2.0-85095749464</t>
  </si>
  <si>
    <t>Financial Socialization: A Decade in Review</t>
  </si>
  <si>
    <t>2-s2.0-85095591669</t>
  </si>
  <si>
    <t>Dibb, S.</t>
  </si>
  <si>
    <t>Whose rationality? Muddling through the messy emotional reality of financial decision-making</t>
  </si>
  <si>
    <t>Merendino, A.</t>
  </si>
  <si>
    <t>2-s2.0-85092728164</t>
  </si>
  <si>
    <t>Does financial literacy mitigate gender differences in investment behavioral bias?</t>
  </si>
  <si>
    <t>Huang, P.-K.</t>
  </si>
  <si>
    <t>Payroll Specialist of Finance, Taipei, Taiwan</t>
  </si>
  <si>
    <t>2-s2.0-85091038348</t>
  </si>
  <si>
    <t>The racial/ethnic gap in financial literacy in the population and by income</t>
  </si>
  <si>
    <t>Barrera, S.</t>
  </si>
  <si>
    <t>Public Policy and Economics, Pepperdine University, Malibu, CA, United States</t>
  </si>
  <si>
    <t>Contreras, S.</t>
  </si>
  <si>
    <t>2-s2.0-85089454510</t>
  </si>
  <si>
    <t>Teaching financial education in schools and students' financial literacy: A cross-country analysis with PISA data</t>
  </si>
  <si>
    <t>2-s2.0-85089292588</t>
  </si>
  <si>
    <t>Lim, S.</t>
  </si>
  <si>
    <t>Department of Business Economics, Erasmus School of Economics, Rotterdam, Zuid-Holland, Netherlands</t>
  </si>
  <si>
    <t>Digital customization of consumer investments in multiple funds: virtual integration improves risk–return decisions</t>
  </si>
  <si>
    <t>Donkers, B.</t>
  </si>
  <si>
    <t>Department of Marketing, Monash University, Melbourne, VIC, Australia</t>
  </si>
  <si>
    <t>2-s2.0-85086744635</t>
  </si>
  <si>
    <t>Moreira Costa, V.</t>
  </si>
  <si>
    <t>Human and Social Development (IPCDHS), Universidade de Coimbra, Instituto de Psicologia Cognitiva, Desenvolvimento Humano e Social, Coimbra, Portugal</t>
  </si>
  <si>
    <t>When more is less in financial decision-making: financial literacy magnifies framing effects</t>
  </si>
  <si>
    <t>de Sá Teixeira, N.A.</t>
  </si>
  <si>
    <t>Department of Education and Psychology, Universidade de Aveiro, Aveiro, Aveiro, Portugal</t>
  </si>
  <si>
    <t>University of Coimbra, Centre for Social Studies, Coimbra, Portugal</t>
  </si>
  <si>
    <t>2-s2.0-85123782621</t>
  </si>
  <si>
    <t>Igbinakhase, I.</t>
  </si>
  <si>
    <t>Determinants for SMEs and entrepreneurship success post-pandemic</t>
  </si>
  <si>
    <t>2-s2.0-85108654479</t>
  </si>
  <si>
    <t>Shcherbina, E.</t>
  </si>
  <si>
    <t>Financial literacy of young people with different self-fulfillment strategies</t>
  </si>
  <si>
    <t>2-s2.0-85128148914</t>
  </si>
  <si>
    <t>Moghavvemi, S.</t>
  </si>
  <si>
    <t>The effect of early age involvement to individuals' financial literacy and financial well-being: Impact of COVID-19 on economic well-being</t>
  </si>
  <si>
    <t>Muniandy, D.</t>
  </si>
  <si>
    <t>2-s2.0-85114277520</t>
  </si>
  <si>
    <t>Department of Management, Beijing Normal University, Beijing, China</t>
  </si>
  <si>
    <t>Semi-automatic Construction of Financial Knowledge Graph Based on Web</t>
  </si>
  <si>
    <t>2-s2.0-85108732844</t>
  </si>
  <si>
    <t>Kurnosova, N.S.</t>
  </si>
  <si>
    <t>Kuban State Agrarian University, Krasnodar, Krasnodar Krai, Russian Federation</t>
  </si>
  <si>
    <t>About models of agriculture digital transformation</t>
  </si>
  <si>
    <t>Kurnosov, S.A.</t>
  </si>
  <si>
    <t>Voronezh State Agricultural University, Voronezh, Voronezh Oblast, Russian Federation</t>
  </si>
  <si>
    <t>2-s2.0-85189250276</t>
  </si>
  <si>
    <t>Finke, M.</t>
  </si>
  <si>
    <t>The unsophisticated “sophisticated”: Old age and the accredited investors definition</t>
  </si>
  <si>
    <t>Guo, T.</t>
  </si>
  <si>
    <t>Department of Economics, William Paterson University, Wayne, United States</t>
  </si>
  <si>
    <t>Huston, S.</t>
  </si>
  <si>
    <t>2-s2.0-85164972982</t>
  </si>
  <si>
    <t>Imhanrenialena, I.B.</t>
  </si>
  <si>
    <t>Department of Business Administration, University of Nigeria, Naukka, Enugu, Nigeria</t>
  </si>
  <si>
    <t>Potential for indigenous communication systems to improve financial literacy: evidence from Nigeria</t>
  </si>
  <si>
    <t>2-s2.0-85138989479</t>
  </si>
  <si>
    <t>Namakavarani, O.M.</t>
  </si>
  <si>
    <t>Department of Accounting, Islamic Azad University, Qazvin Branch, Qazvin, Qazvin Province, Iran</t>
  </si>
  <si>
    <t>Audit Committee Characteristics and Quality of Financial Information: The Role of the Internal Information Environment and Political Connections</t>
  </si>
  <si>
    <t>Daryaei, A.A.</t>
  </si>
  <si>
    <t>Department of Accounting, Imam Khomeini International University, Qazvin, Qazvin, Iran</t>
  </si>
  <si>
    <t>Askarany, D.</t>
  </si>
  <si>
    <t>Department of Accounting and Finance, The University of Auckland Business School, Auckland, AUK, New Zealand</t>
  </si>
  <si>
    <t>Askary, S.</t>
  </si>
  <si>
    <t>Department of Accounting and MIS, Gulf University for Science and Technology Kuwait, Hawally, Kuwait</t>
  </si>
  <si>
    <t>2-s2.0-85136228283</t>
  </si>
  <si>
    <t>Agabalinda, C.</t>
  </si>
  <si>
    <t>Planning and Economic Development, Ministry of Finance, Kampala, Uganda</t>
  </si>
  <si>
    <t>Training vs. informal financial services for the promotion of financial literacy and inclusion in Uganda</t>
  </si>
  <si>
    <t>Steel, W.F.</t>
  </si>
  <si>
    <t>Institute of Statistical, University of Ghana, Accra, Ghana</t>
  </si>
  <si>
    <t>2-s2.0-85134113836</t>
  </si>
  <si>
    <t>Financial Literacy and Intra-household Decision Making: Evidence from Rwanda</t>
  </si>
  <si>
    <t>Universität Passau, Passau, Bayern, Germany</t>
  </si>
  <si>
    <t>2-s2.0-85124717956</t>
  </si>
  <si>
    <t>Faculty of Science, Universiteit Antwerpen, Antwerpen, VAN, Belgium</t>
  </si>
  <si>
    <t>Collaborative Curriculum Design in the Context of Financial Literacy Education</t>
  </si>
  <si>
    <t>2-s2.0-85121225476</t>
  </si>
  <si>
    <t>Younas, K.</t>
  </si>
  <si>
    <t>Department of Finance, University of Management and Technology Lahore, Lahore, Pakistan</t>
  </si>
  <si>
    <t>Women entrepreneurship and financial literacy: The case of female borrowers in Pakistan</t>
  </si>
  <si>
    <t>2-s2.0-85116862506</t>
  </si>
  <si>
    <t>Department of Economics Management, GOVCOPP – Research Unit on Governance, Competitiveness and Public Policies, Aveiro, Aveiro, Portugal</t>
  </si>
  <si>
    <t>FINANCIAL LITERACY and FINANCIAL INCLUSION EFFECTS on STABILITY and COMPETITIVENESS INDICATORS in the BANKING SECTOR: CROSS COUNTRY EVIDENCE for AFRICA and the WORLD</t>
  </si>
  <si>
    <t>2-s2.0-85116550151</t>
  </si>
  <si>
    <t>Coda Moscarola, F.</t>
  </si>
  <si>
    <t>Compagnia di San Paolo</t>
  </si>
  <si>
    <t>The Effectiveness of a Formal Financial Education Program at Primary Schools and the Role of Informal Financial Education</t>
  </si>
  <si>
    <t>CeRP, Turin, Italy</t>
  </si>
  <si>
    <t>2-s2.0-85115124748</t>
  </si>
  <si>
    <t>Qianyu, Z.</t>
  </si>
  <si>
    <t>Research on financial consumer behavior based on deep Learning</t>
  </si>
  <si>
    <t>Dongping, L.</t>
  </si>
  <si>
    <t>Shanghai Zixun Credit Service Ltd, Shanghai, China</t>
  </si>
  <si>
    <t>Zhou, Z.</t>
  </si>
  <si>
    <t>2-s2.0-85114444043</t>
  </si>
  <si>
    <t>Taylor, J.</t>
  </si>
  <si>
    <t>'Distrust all Advice ... And Make No Exception in Favour of our Advice': Financial Knowledge and Knowingness in Late Victorian Britain</t>
  </si>
  <si>
    <t>2-s2.0-85114253926</t>
  </si>
  <si>
    <t>A methodological overview to defining and measuring “digital” financial literacy</t>
  </si>
  <si>
    <t>Faculty of Business and Administration, Université Saint-Joseph de Beyrouth, Beirut, Beirut Governorate, Lebanon</t>
  </si>
  <si>
    <t>2-s2.0-85112525819</t>
  </si>
  <si>
    <t>Clark, R.</t>
  </si>
  <si>
    <t>Factors contributing to financial well-being among black and hispanic women</t>
  </si>
  <si>
    <t>2-s2.0-85112506330</t>
  </si>
  <si>
    <t>Bruckner, C.L.</t>
  </si>
  <si>
    <t>Shoring up shortfalls: women, retirement, and the growing gigsupp economy</t>
  </si>
  <si>
    <t>College of Law, The University of Oklahoma, Norman, OK, United States</t>
  </si>
  <si>
    <t>2-s2.0-85111125950</t>
  </si>
  <si>
    <t>Sukumaran, K.</t>
  </si>
  <si>
    <t>Demystifying financial literacy in covid-19 environment: A review</t>
  </si>
  <si>
    <t>2-s2.0-85109981117</t>
  </si>
  <si>
    <t>Naiwen, L.</t>
  </si>
  <si>
    <t>College of Business Administration, Liaoning Technical University, Fuxin, Liaoning, China</t>
  </si>
  <si>
    <t>The role of financial literacy and risk tolerance: An analysis of gender differences in the textile sector of Pakistan; Rolul alfabetizării financiare și al toleranței la risc: O analiză a diferențelor de gen în sectorul textil din Pakistan</t>
  </si>
  <si>
    <t>Department of Management Sciences, National Textile University Faisalabad, Faisalabad, Pakistan</t>
  </si>
  <si>
    <t>Mohsin, M.</t>
  </si>
  <si>
    <t>2-s2.0-85109463882</t>
  </si>
  <si>
    <t>Henderson, G.E.</t>
  </si>
  <si>
    <t>Queen's University Belfast, Belfast, Northern Ireland, United Kingdom</t>
  </si>
  <si>
    <t>Financial Literacy Education In Ontario: An Exploratory Study Of Elementary Teachers’ Perceptions, Attitudes, And Practices</t>
  </si>
  <si>
    <t>2-s2.0-85109152009</t>
  </si>
  <si>
    <t>Unified Payment Interface (UPI): A digital innovation and its impact on financial inclusion and economic development</t>
  </si>
  <si>
    <t>2-s2.0-85108585469</t>
  </si>
  <si>
    <t>Avendaño, W.R.</t>
  </si>
  <si>
    <t>Facultad de Ciencias Empresariales, Universidad Francisco de Paula Santander, Cucuta, Colombia</t>
  </si>
  <si>
    <t>Financial Perceptions and Skills Among University Students</t>
  </si>
  <si>
    <t>Rueda, G.</t>
  </si>
  <si>
    <t>Facultad de Ciencias Administrativas y Económicas, Universidad Francisco de Paula Santander, Cucuta, Colombia</t>
  </si>
  <si>
    <t>2-s2.0-85108346268</t>
  </si>
  <si>
    <t>Institute of Economy and Finance, Uniwersytet Szczecinski, Szczecin, Poland</t>
  </si>
  <si>
    <t>Consumer financial knowledge and cashless payment behavior for sustainable development in poland</t>
  </si>
  <si>
    <t>Terefenko, P.</t>
  </si>
  <si>
    <t>Wiśniewski, T.</t>
  </si>
  <si>
    <t>Institute of Management, Uniwersytet Szczecinski, Szczecin, Poland</t>
  </si>
  <si>
    <t>2-s2.0-85108131458</t>
  </si>
  <si>
    <t>Tanaka, H.</t>
  </si>
  <si>
    <t>The Sasakawa Peace Foundation, Tokyo, Japan</t>
  </si>
  <si>
    <t>Impact assessment and a fiscal recovery policy for tsunami risk: GIS and the general equilibrium approach in Hakodate city, Japan</t>
  </si>
  <si>
    <t>2-s2.0-85107547231</t>
  </si>
  <si>
    <t>Department of Economics and Business Administration, Azerbaijan State University of Economics (UNEC), Baku, Azerbaijan</t>
  </si>
  <si>
    <t>Demographic analysis of financial literacy level in Azerbaijan</t>
  </si>
  <si>
    <t>Mammadova, M.</t>
  </si>
  <si>
    <t>2-s2.0-85107151612</t>
  </si>
  <si>
    <t>Financial Inclusiveness and Mobilization of Household Savings in Rural Area: Are They Related?</t>
  </si>
  <si>
    <t>2-s2.0-85107123730</t>
  </si>
  <si>
    <t>Seng, K.</t>
  </si>
  <si>
    <t>Center for Strategy and Innovation Policy, Cambodia</t>
  </si>
  <si>
    <t>The mobile money's poverty-reducing promise: Evidence from Cambodia</t>
  </si>
  <si>
    <t>2-s2.0-85105541225</t>
  </si>
  <si>
    <t>University of Missouri, Fulton, MO, United States</t>
  </si>
  <si>
    <t>The Influence of Financial Education Sources on Emergency Savings: The Role of Financial Literacy</t>
  </si>
  <si>
    <t>2-s2.0-85105502930</t>
  </si>
  <si>
    <t>Mothers, Fathers, and Student Loans: Contributing Factors of Familial Conflict Among Parents Repaying Student Loan Debt for Children</t>
  </si>
  <si>
    <t>2-s2.0-85104866677</t>
  </si>
  <si>
    <t>Georgieva, V.</t>
  </si>
  <si>
    <t>Budgeting and Gender: Employees and Self-Employed</t>
  </si>
  <si>
    <t>Nitani, M.</t>
  </si>
  <si>
    <t>277</t>
  </si>
  <si>
    <t>University of Ottawa, Ottawa, ON, Canada</t>
  </si>
  <si>
    <t>2-s2.0-85104749527</t>
  </si>
  <si>
    <t>Undergraduate student financial education interventions: Medium term evidence of retention, decay, and confidence in financial literacy</t>
  </si>
  <si>
    <t>2-s2.0-85103579553</t>
  </si>
  <si>
    <t>Financial knowledge and trust in financial institutions</t>
  </si>
  <si>
    <t>de Haan, J.</t>
  </si>
  <si>
    <t>Roerink, R.</t>
  </si>
  <si>
    <t>CESifo GmbH, Munich, Bayern, Germany</t>
  </si>
  <si>
    <t>2-s2.0-85103399123</t>
  </si>
  <si>
    <t>Revisiting the determinants of individual sustainable investment—The case of Japan</t>
  </si>
  <si>
    <t>Nakai, M.</t>
  </si>
  <si>
    <t>Faculty of Economics, Fukui Prefectural University, Yoshida District, Fukui, Japan</t>
  </si>
  <si>
    <t>Arimura, T.H.</t>
  </si>
  <si>
    <t>Faculty of Political Science and Economics, Waseda University, Tokyo, Japan</t>
  </si>
  <si>
    <t>2-s2.0-85102573747</t>
  </si>
  <si>
    <t>Association between investment risk tolerance and portfolio risk: The role of confidence level</t>
  </si>
  <si>
    <t>2-s2.0-85102496974</t>
  </si>
  <si>
    <t>Gui, Z.</t>
  </si>
  <si>
    <t>Whom to educate? Financial literacy and investor awareness</t>
  </si>
  <si>
    <t>Zhao, X.</t>
  </si>
  <si>
    <t>2-s2.0-85102291426</t>
  </si>
  <si>
    <t>Peng, X.</t>
  </si>
  <si>
    <t>Measuring public-involving economic crime: A case study in Beijing, China</t>
  </si>
  <si>
    <t>Cheng, L.</t>
  </si>
  <si>
    <t>Zhejiang University, Hangzhou, Zhejiang, China</t>
  </si>
  <si>
    <t>Gong, M.</t>
  </si>
  <si>
    <t>2-s2.0-85102261653</t>
  </si>
  <si>
    <t>Czar, K.</t>
  </si>
  <si>
    <t>Department of Finance, Faculty of Business, Economics and Law, Auckland, AUK, New Zealand</t>
  </si>
  <si>
    <t>Life lessons: Leaving home and financial capability of young adults</t>
  </si>
  <si>
    <t>2-s2.0-85101645489</t>
  </si>
  <si>
    <t>Kawamura, T.</t>
  </si>
  <si>
    <t>Faculty of Economics and Business Management, Tezukayama University, Nara, Nara, Japan</t>
  </si>
  <si>
    <t>Is Financial Literacy Dangerous? Financial Literacy, Behavioral Factors, and Financial Choices of Households</t>
  </si>
  <si>
    <t>Mori, T.</t>
  </si>
  <si>
    <t>College of Comprehensive Psychology, Ritsumeikan University, Kyoto, Kyoto, Japan</t>
  </si>
  <si>
    <t>Faculty of Sociology, Kansai University, Suita, Osaka, Japan</t>
  </si>
  <si>
    <t>2-s2.0-85101465037</t>
  </si>
  <si>
    <t>Research Department, Grand Rapids, MI, United States</t>
  </si>
  <si>
    <t>Social service provider's perceptions of financial education for adults with mental illness and/or cognitive impairments</t>
  </si>
  <si>
    <t>Tobe, E.</t>
  </si>
  <si>
    <t>Department of Biostatistics and Epidemiology, MSU College of Human Medicine, Grand Rapids, MI, United States</t>
  </si>
  <si>
    <t>2-s2.0-85100891718</t>
  </si>
  <si>
    <t>Puzzles of insurance demand and its biases: A survey on the role of behavioural biases and financial literacy on insurance demand</t>
  </si>
  <si>
    <t>2-s2.0-85100595873</t>
  </si>
  <si>
    <t>Ju, B.</t>
  </si>
  <si>
    <t>Slippery Rock University, Slippery Rock, PA, United States</t>
  </si>
  <si>
    <t>A Meta-Analytic Review of the Relationship Between Learning Organization and Organizational Performance and Employee Attitudes: Using the Dimensions of Learning Organization Questionnaire</t>
  </si>
  <si>
    <t>Hanyang University, Seoul, South Korea</t>
  </si>
  <si>
    <t>Louisiana State University, Baton Rouge, LA, United States</t>
  </si>
  <si>
    <t>Yoon, S.W.</t>
  </si>
  <si>
    <t>Texas A&amp;M University-Commerce, Commerce, TX, United States</t>
  </si>
  <si>
    <t>2-s2.0-85100164147</t>
  </si>
  <si>
    <t>Goodstein, R.M.</t>
  </si>
  <si>
    <t>Center for Financial Research, Federal Deposit Insurance Corporation, Washington, D.C., United States</t>
  </si>
  <si>
    <t>What accounts for racial and ethnic differences in credit use?</t>
  </si>
  <si>
    <t>Lloro, A.</t>
  </si>
  <si>
    <t>Consumer and Community Development Research Section, Federal Reserve System, Washington, D.C., DC, United States</t>
  </si>
  <si>
    <t>Rhine, S.L.W.</t>
  </si>
  <si>
    <t>Division of Depositor and Consumer Protection, Federal Deposit Insurance Corporation, Washington, D.C., United States</t>
  </si>
  <si>
    <t>2-s2.0-85096653873</t>
  </si>
  <si>
    <t>Racial/ethnic differences in holding a retirement saving motive: A decomposition analysis</t>
  </si>
  <si>
    <t>2-s2.0-85096207909</t>
  </si>
  <si>
    <t>Johan, I.</t>
  </si>
  <si>
    <t>The Effect of Personal Finance Education on The Financial Knowledge, Attitudes and Behaviour of University Students in Indonesia</t>
  </si>
  <si>
    <t>School of Social Policy, University of Birmingham, Birmingham, West Midlands, United Kingdom</t>
  </si>
  <si>
    <t>Appleyard, L.</t>
  </si>
  <si>
    <t>2-s2.0-85094946207</t>
  </si>
  <si>
    <t>Kim, J.H.</t>
  </si>
  <si>
    <t>Korean Institute of Child Care and Education, Seoul, South Korea</t>
  </si>
  <si>
    <t>Are You Close with Your Parents? The Mediation Effects of Parent–Child Closeness on Young Adults’ Financial Socialization Through Young Adults’ Self-reported Responsibility</t>
  </si>
  <si>
    <t>Torquati, J.</t>
  </si>
  <si>
    <t>University of Neraska-Lincoln, Lincoln, United States</t>
  </si>
  <si>
    <t>2-s2.0-85091528474</t>
  </si>
  <si>
    <t>Martini, A.</t>
  </si>
  <si>
    <t>Increasing College Going by Incentivizing Savings: Evidence from a Randomized Controlled Trial in Italy</t>
  </si>
  <si>
    <t>Azzolini, D.</t>
  </si>
  <si>
    <t>Urban Institute, Trento, Italy</t>
  </si>
  <si>
    <t>Romano, B.</t>
  </si>
  <si>
    <t>Fondazione Giovanni Agnelli, Turin, Italy</t>
  </si>
  <si>
    <t>Vergolini, L.</t>
  </si>
  <si>
    <t>Bruno Kessler Foundation, Trento, TN, Italy</t>
  </si>
  <si>
    <t>2-s2.0-85082820552</t>
  </si>
  <si>
    <t>Department of Economics, Hiroshima University, Higashihiroshima, Hiroshima, Japan</t>
  </si>
  <si>
    <t>Financial Literacy and Gambling Behavior: Evidence from Japan</t>
  </si>
  <si>
    <t>2-s2.0-85107774949</t>
  </si>
  <si>
    <t>Ma, R.</t>
  </si>
  <si>
    <t>School of Software and Services Outsourcing, Suzhou, China</t>
  </si>
  <si>
    <t>Design and implementation of financial information system for mobile devices</t>
  </si>
  <si>
    <t>2-s2.0-85143884634</t>
  </si>
  <si>
    <t>Kurnia, A.I.</t>
  </si>
  <si>
    <t>Department of Industrial Engineering, Universitas Indonesia, Depok, West Java, Indonesia</t>
  </si>
  <si>
    <t>Multigeneration Perspective on Financial Literacy in Indonesia: A Conceptual Model</t>
  </si>
  <si>
    <t>2-s2.0-85108155798</t>
  </si>
  <si>
    <t>Yao, Y.</t>
  </si>
  <si>
    <t>Ideological and Political Theory Teaching Department of Yunnan College of Business Management, Kunming, Yunnan, China</t>
  </si>
  <si>
    <t>An analysis of the trend of yunnan education development under the background of healthy china</t>
  </si>
  <si>
    <t>2-s2.0-85107354441</t>
  </si>
  <si>
    <t>Thomas, A.</t>
  </si>
  <si>
    <t>Delhi School of Management, Delhi Technological University, New Delhi, India</t>
  </si>
  <si>
    <t>Social Capital Theory, Social Exchange Theory, Social Cognitive Theory, Financial Literacy, and the Role of Knowledge Sharing as a Moderator in Enhancing Financial Well-Being: From Bibliometric Analysis to a Conceptual Framework Model</t>
  </si>
  <si>
    <t>2-s2.0-85107264122</t>
  </si>
  <si>
    <t>Zabelina, E.</t>
  </si>
  <si>
    <t>Chelyabinsk State University, Chelyabinsk, Chelyabinsk Oblast, Russian Federation</t>
  </si>
  <si>
    <t>Features of entrepreneurial economic mind in Russian small eco-business</t>
  </si>
  <si>
    <t>Deyneka, O.</t>
  </si>
  <si>
    <t>Shakhmatov, M.</t>
  </si>
  <si>
    <t>Yti Advertising Agency, Chelyabinsk, Russian Federation</t>
  </si>
  <si>
    <t>2-s2.0-85106978287</t>
  </si>
  <si>
    <t>Shapoval, Y.</t>
  </si>
  <si>
    <t>Department of Monetary Relations, National Academy of Sciences of Ukraine, Kyiv, Ukraine</t>
  </si>
  <si>
    <t>The level of financial inclusion in Ukraine: Measuring access, quality, and usage of financial products and services</t>
  </si>
  <si>
    <t>2-s2.0-85106644101</t>
  </si>
  <si>
    <t>Khusaini, K.</t>
  </si>
  <si>
    <t>Islamic Syekh-Yusuf University, Tangerang Banten, Indonesia</t>
  </si>
  <si>
    <t>Vocational and senior high school differences in financial literacy</t>
  </si>
  <si>
    <t>2-s2.0-85106628716</t>
  </si>
  <si>
    <t>Witono, P.H.</t>
  </si>
  <si>
    <t>Department of Industrial Engineering, Bina Nusantara University, Jakarta, Indonesia</t>
  </si>
  <si>
    <t>Pancasila and Saving Lifestyle: A Case Study in Bina Nusantara University Jakarta Students</t>
  </si>
  <si>
    <t>Prasojo, A.</t>
  </si>
  <si>
    <t>Department of Computer Science, Bina Nusantara University, Jakarta, Indonesia</t>
  </si>
  <si>
    <t>2-s2.0-85108308215</t>
  </si>
  <si>
    <t>Tanyushcheva, N.Yu.</t>
  </si>
  <si>
    <t>Astrakhan State University, Astrakhan, Astrakhan Oblast, Russian Federation</t>
  </si>
  <si>
    <t>Assessment of public opinion on compliance with anti-cleaning legislation; ОЦЕНКА ОБЩЕСТВЕННОГО МНЕНИЯ О СОБЛЮДЕНИИ АНТИОТМЫВОЧНОГО ЗАКОНОДАТЕЛЬСТВА В РОССИИ</t>
  </si>
  <si>
    <t>2-s2.0-105002588815</t>
  </si>
  <si>
    <t>Barros Pena, B.B.</t>
  </si>
  <si>
    <t>Financial technologies in the cycle of poor mental health and financial hardship: Towards financial citizenship</t>
  </si>
  <si>
    <t>Kursar, B.</t>
  </si>
  <si>
    <t>Touco London, London, United Kingdom</t>
  </si>
  <si>
    <t>Clarke, R.E.</t>
  </si>
  <si>
    <t>Newcastle University, Newcastle, Tyne and Wear, United Kingdom</t>
  </si>
  <si>
    <t>2-s2.0-85183207977</t>
  </si>
  <si>
    <t>del Carmen Castillo Martínez, C.</t>
  </si>
  <si>
    <t>Universitat de València Académica de Número de la Real Academia Valenciana de Jurisprudencia y Legislación, Valencia, Spain</t>
  </si>
  <si>
    <t>Transparency as a transversal value. A concrete application to the Mortgage Loan Reference Index; La transparencia como valor transversal. Una aplicación concreta al índice de referencia de los préstamos hipotecarios</t>
  </si>
  <si>
    <t>2-s2.0-85139246535</t>
  </si>
  <si>
    <t>Nurse Leaders and Financial Literacy: Learning to Become CFO of Me</t>
  </si>
  <si>
    <t>College of Engineering and Computing, Rolla, MO, United States</t>
  </si>
  <si>
    <t>Davidson, P.M.</t>
  </si>
  <si>
    <t>2-s2.0-85138557077</t>
  </si>
  <si>
    <t>Lara Ibarra, G.</t>
  </si>
  <si>
    <t>Estimating Treatment Effects with Big Data When Take-up is Low: An Application to Financial Education</t>
  </si>
  <si>
    <t>2-s2.0-85132726510</t>
  </si>
  <si>
    <t>Cunningham, J.A.</t>
  </si>
  <si>
    <t>Graduate School of Education and Information Studies, University of California, Los Angeles, Los Angeles, CA, United States</t>
  </si>
  <si>
    <t>“We Made Math!”: Black Parents as a Guide for Supporting Black Children's Mathematical Identities</t>
  </si>
  <si>
    <t>2-s2.0-85131099042</t>
  </si>
  <si>
    <t>Ponpunthin, N.</t>
  </si>
  <si>
    <t>Institute for Continuing Education and Human Resources, Thammasat University, Pathum Thani, Thailand</t>
  </si>
  <si>
    <t>Are Thai Non-Agricultural Workers Financially Fragile?</t>
  </si>
  <si>
    <t>2-s2.0-85119249365</t>
  </si>
  <si>
    <t>Sae-Lim, P.</t>
  </si>
  <si>
    <t>King Mongkut's University of Technology Thonburi, Bangkok, Thailand</t>
  </si>
  <si>
    <t>Longevity risk mitigation and its determinants: An empirical study of Thai society</t>
  </si>
  <si>
    <t>Tulyanitikul, B.</t>
  </si>
  <si>
    <t>2-s2.0-85105628183</t>
  </si>
  <si>
    <t>Statistical analyses on factors affecting retirement savings decision in Malaysia</t>
  </si>
  <si>
    <t>2-s2.0-85105556272</t>
  </si>
  <si>
    <t>Burchi, A.</t>
  </si>
  <si>
    <t>The effects of financial literacy on sustainable entrepreneurship</t>
  </si>
  <si>
    <t>Włodarczyk, B.</t>
  </si>
  <si>
    <t>Department of Finance, Uniwersytet Warminsko-Mazurski w Olsztynie, Olsztyn, WM, Poland</t>
  </si>
  <si>
    <t>2-s2.0-85105504782</t>
  </si>
  <si>
    <t>El-Bassel, N.</t>
  </si>
  <si>
    <t>A cluster-randomized controlled trial of a combination HIV risk reduction and microfinance intervention for female sex workers who use drugs in Kazakhstan</t>
  </si>
  <si>
    <t>McCrimmon, T.</t>
  </si>
  <si>
    <t>Global Health Research Center of Central Asia, Almaty, Almaty, Kazakhstan</t>
  </si>
  <si>
    <t>Mergenova, G.</t>
  </si>
  <si>
    <t>Kazakh Scientific Center of Dermatology and Infectious Diseases, Almaty, Almaty, Kazakhstan</t>
  </si>
  <si>
    <t>Chang, M.</t>
  </si>
  <si>
    <t>Center of Prevention and Control of AIDS, Almaty, Almaty, Kazakhstan</t>
  </si>
  <si>
    <t>Terlikbayeva, A.</t>
  </si>
  <si>
    <t>Temirtau Branch, Karaganda Oblast Center for the Prevention and Control of AIDS, Temirtau, Kazakhstan</t>
  </si>
  <si>
    <t>2-s2.0-85104988065</t>
  </si>
  <si>
    <t>Kadoya, Y.</t>
  </si>
  <si>
    <t>Willing or hesitant? A socioeconomic study on the potential acceptance of COVID-19 vaccine in Japan</t>
  </si>
  <si>
    <t>Department of Biostatistics and Epidemiology, Indiana University Bloomington, Bloomington, IN, United States</t>
  </si>
  <si>
    <t>2-s2.0-85101778868</t>
  </si>
  <si>
    <t>Bayuk, J.B.</t>
  </si>
  <si>
    <t>University of Delaware, Newark, DE, United States</t>
  </si>
  <si>
    <t>Is the uphill road the one more taken? How task complexity prompts action on non-pressing tasks</t>
  </si>
  <si>
    <t>Patrick, V.M.</t>
  </si>
  <si>
    <t>2-s2.0-85101521504</t>
  </si>
  <si>
    <t>Nguyen, T.V.</t>
  </si>
  <si>
    <t>School of Economics and Management, Northeast Forestry University, Harbin, Heilongjiang, China</t>
  </si>
  <si>
    <t>Factors determining upland farmers' participation in non-timber forest product value chains for sustainable poverty reduction in Vietnam</t>
  </si>
  <si>
    <t>Lv, J.H.</t>
  </si>
  <si>
    <t>Sao Do University, Chi Linh, Viet Nam</t>
  </si>
  <si>
    <t>Ngo, V.Q.</t>
  </si>
  <si>
    <t>Faculty of Business Management, Hanoi University of Industry, Hanoi, Viet Nam</t>
  </si>
  <si>
    <t>2-s2.0-85101117285</t>
  </si>
  <si>
    <t>Rink, U.</t>
  </si>
  <si>
    <t>The financial literacy gender gap and the role of culture</t>
  </si>
  <si>
    <t>2-s2.0-85100203991</t>
  </si>
  <si>
    <t>Lee, D.H.L.</t>
  </si>
  <si>
    <t>Identity grafting for educational change in chinese school systems</t>
  </si>
  <si>
    <t>2-s2.0-85096964606</t>
  </si>
  <si>
    <t>Cao-Alvira, J.J.</t>
  </si>
  <si>
    <t>Department of Economics and Business, Lehman College, New York, NY, United States</t>
  </si>
  <si>
    <t>On the financial literacy, indebtedness, and wealth of Colombian households</t>
  </si>
  <si>
    <t>PRIME Business School, Universidad Sergio Arboleda, Bogota, Colombia</t>
  </si>
  <si>
    <t>Núñez-Torres, A.</t>
  </si>
  <si>
    <t>Universidad Pablo de Olavide - Facultad de Ciencias Empresariales, Sevilla, Seville, Spain</t>
  </si>
  <si>
    <t>2-s2.0-85096686693</t>
  </si>
  <si>
    <t>Racial/ethnic differences in consumer financial capability: The role of financial education</t>
  </si>
  <si>
    <t>2-s2.0-85094656681</t>
  </si>
  <si>
    <t>Awidi, S.J.</t>
  </si>
  <si>
    <t>Situating Adult Learning and Education in Refugee Livelihood Adaptation and Progression Toward Self-Reliance: The Case of Refugees in the Kyaka II Settlement in Southwestern Uganda</t>
  </si>
  <si>
    <t>2-s2.0-85091873084</t>
  </si>
  <si>
    <t>The impact of entrepreneurs’s financial literacy on innovation within small and medium-sized enterprises</t>
  </si>
  <si>
    <t>Western Kentucky University, Bowling Green, KY, United States</t>
  </si>
  <si>
    <t>Fung, A.</t>
  </si>
  <si>
    <t>American University, Washington, D.C., United States</t>
  </si>
  <si>
    <t>2-s2.0-85091429977</t>
  </si>
  <si>
    <t>Pramahender</t>
  </si>
  <si>
    <t>Department of Commerce, KM Govt College, Narwana, HR, India</t>
  </si>
  <si>
    <t>Determining interlinkages between the measures of financial literacy: An MCDM approach</t>
  </si>
  <si>
    <t>Himanshu</t>
  </si>
  <si>
    <t>Department of Commerce, Government College, Tonk, Tonk, RJ, India</t>
  </si>
  <si>
    <t>School of Business, University of Petroleum and Energy Studies, Dehradun, UK, India</t>
  </si>
  <si>
    <t>2-s2.0-85091023067</t>
  </si>
  <si>
    <t>Benchmarking the private sector banks in India using MCDM approach</t>
  </si>
  <si>
    <t>Department of Mechanical Engineering, Shri Shankaracharya Institute of Professional Management and Technology, Raipur, CG, India</t>
  </si>
  <si>
    <t>2-s2.0-85089897970</t>
  </si>
  <si>
    <t>Razen, M.</t>
  </si>
  <si>
    <t>Financial literacy, economic preferences, and adolescents’ field behavior</t>
  </si>
  <si>
    <t>2-s2.0-85089141144</t>
  </si>
  <si>
    <t>Integrating positive financial attitudes to nurture students’ identity as informed financial decision-makers in high power distance Chinese contexts</t>
  </si>
  <si>
    <t>2-s2.0-85066856215</t>
  </si>
  <si>
    <t>Lingnan University, Hong Kong, Hong Kong, Hong Kong</t>
  </si>
  <si>
    <t>Improving Financial Literacy in Secondary School Students: An Randomized Experiment</t>
  </si>
  <si>
    <t>Yu, C.W.M.</t>
  </si>
  <si>
    <t>2-s2.0-85112813414</t>
  </si>
  <si>
    <t>Tang, L.</t>
  </si>
  <si>
    <t>The Impact of Financial Literacy on Household Consumption Decisions</t>
  </si>
  <si>
    <t>2-s2.0-85097001040</t>
  </si>
  <si>
    <t>Ianole-Calin, R.</t>
  </si>
  <si>
    <t>Understanding sources of financial well-being in Romania: a prerequisite for transformative financial services</t>
  </si>
  <si>
    <t>Hubona, G.</t>
  </si>
  <si>
    <t>Texas A and M International University, Laredo, TX, United States</t>
  </si>
  <si>
    <t>Druica, E.</t>
  </si>
  <si>
    <t>Universitatea din Bucuresti, Bucharest, Bucharest, Romania</t>
  </si>
  <si>
    <t>2-s2.0-85100419876</t>
  </si>
  <si>
    <t>Lubis, A.W.</t>
  </si>
  <si>
    <t>Conceptualizing financial capability: evidence from Indonesia</t>
  </si>
  <si>
    <t>2-s2.0-85104616743</t>
  </si>
  <si>
    <t>Department of Management, Faculty Economic and Business, Universitas Widya Dharma Pontianak, Pontianak, Indonesia</t>
  </si>
  <si>
    <t>Predicting stock market investment intention and behavior among malaysian working adults using partial least squares structural equation modeling</t>
  </si>
  <si>
    <t>Mohiuddin, M.</t>
  </si>
  <si>
    <t>Faculty of Business Administration, Université Laval, Quebec, QC, Canada</t>
  </si>
  <si>
    <t>Al Shami, S.S.</t>
  </si>
  <si>
    <t>Institute of Technology Management and Entrepreneurship, Universiti Teknikal Malaysia Melaka, Malacca, Malacca, Malaysia</t>
  </si>
  <si>
    <t>2-s2.0-85104584998</t>
  </si>
  <si>
    <t>Ono, S.</t>
  </si>
  <si>
    <t>Financial literacy and exercise behavior: Evidence from japan</t>
  </si>
  <si>
    <t>2-s2.0-85103998732</t>
  </si>
  <si>
    <t>Zheng, Q.</t>
  </si>
  <si>
    <t>Financial literacy, health engagement and residents’ health: Evidence from China</t>
  </si>
  <si>
    <t>Peng, Z.</t>
  </si>
  <si>
    <t>School of Medical Business, Guangdong Pharmaceutical University, Guangzhou, Guangdong, China</t>
  </si>
  <si>
    <t>2-s2.0-85190457803</t>
  </si>
  <si>
    <t>Department of State, University of Customs and Finance, Dnipro, Dnipropetrovsk Oblast, Ukraine</t>
  </si>
  <si>
    <t>STRATEGIC AND TACTICAL BENCHMARKS FOR RESTRUCTURING THE FINANCIAL SYSTEM OF UKRAINE</t>
  </si>
  <si>
    <t>Orlov, V.</t>
  </si>
  <si>
    <t>University of Customs and Finance, Dnipro, Dnipropetrovsk Oblast, Ukraine</t>
  </si>
  <si>
    <t>Lozynska, O.</t>
  </si>
  <si>
    <t>Simon Kuznets Kharkiv National University of Economics, Kharkiv, Kharkiv Oblast, Ukraine</t>
  </si>
  <si>
    <t>2-s2.0-85175709294</t>
  </si>
  <si>
    <t>Adhayanto, O.</t>
  </si>
  <si>
    <t>Universitas Maritim Raja Ali Haji, Tanjung Pinang, Kepulauan Riau, Indonesia</t>
  </si>
  <si>
    <t>PRE RECORD PRISONERS NARCOTICS BEFORE ENTERING THE PRISONS OF TANJUNGPINANG; REKAM JEJAK NARAPIDANA SEBELUM MASUK LEMBAGA PEMASYARAKATAN NARKOTIKA TANJUNGPINANG</t>
  </si>
  <si>
    <t>Irman</t>
  </si>
  <si>
    <t>Sekolah Tinggi Agama Islam Negeri Sultan Abdurrahman, Kepulauan Riau, Indonesia</t>
  </si>
  <si>
    <t>2-s2.0-85151249254</t>
  </si>
  <si>
    <t>Abadi, H.E.M.</t>
  </si>
  <si>
    <t>Department of Accounting and Management, Islamic Azad University, Tehran, Tehran, Iran</t>
  </si>
  <si>
    <t>The effect of human resources financial literacy and risk attitude on investor motivation</t>
  </si>
  <si>
    <t>Neghabi, Z.H.</t>
  </si>
  <si>
    <t>Department of Management, Islamic Azad University, Islamshahr Branch, Eslamshahr, Tehran, Iran</t>
  </si>
  <si>
    <t>Rafiee, S.M.</t>
  </si>
  <si>
    <t>Department of Management and Economics, Islamic Azad University, Science and Research Branch, Tehran, Iran</t>
  </si>
  <si>
    <t>2-s2.0-85109815067</t>
  </si>
  <si>
    <t>Kijkasiwat, P.</t>
  </si>
  <si>
    <t>OPPORTUNITIES AND CHALLENGES FOR FINTECH STARTUPS: THE CASE STUDY OF THAILAND</t>
  </si>
  <si>
    <t>2-s2.0-85104254580</t>
  </si>
  <si>
    <t>Mungaray, A.</t>
  </si>
  <si>
    <t>Department of Economics, Universidad de Sonora, Hermosillo, SON, Mexico</t>
  </si>
  <si>
    <t>Financial education and its effect on income in Mexico; Educación financiera y su efecto en el ingreso en México</t>
  </si>
  <si>
    <t>Gonzalez, N.</t>
  </si>
  <si>
    <t>Facultad de Economía y Relaciones Internacionales, Universidad Autónoma de Baja California, Mexicali, BCN, Mexico</t>
  </si>
  <si>
    <t>2-s2.0-85104056118</t>
  </si>
  <si>
    <t>Boogen, N.</t>
  </si>
  <si>
    <t>Energy efficiency and the role of energy-related financial literacy: evidence from the European residential sector</t>
  </si>
  <si>
    <t>Cattaneo, C.</t>
  </si>
  <si>
    <t>Euro-Mediterranean Center on Climate Change, Milan, Milan, Italy</t>
  </si>
  <si>
    <t>2-s2.0-85104013216</t>
  </si>
  <si>
    <t>Institute of Finance, Szkola Glówna Handlowa w Warszawie, Warsaw, MA, Poland</t>
  </si>
  <si>
    <t>Household’s overindebtedness during the covid‐19 crisis: The role of debt and financial literacy</t>
  </si>
  <si>
    <t>2-s2.0-85102965461</t>
  </si>
  <si>
    <t>Elbogen, E.B.</t>
  </si>
  <si>
    <t>Financial Strain, Mental Illness, and Homelessness: Results from a National Longitudinal Study</t>
  </si>
  <si>
    <t>Lanier, M.</t>
  </si>
  <si>
    <t>Education, Durham VA Medical Center, Durham, NC, United States</t>
  </si>
  <si>
    <t>Wagner, H.R.</t>
  </si>
  <si>
    <t>Department of Psychiatry and Behavioral Sciences, Duke University School of Medicine, Durham, NC, United States</t>
  </si>
  <si>
    <t>2-s2.0-85100647527</t>
  </si>
  <si>
    <t>‘Growing out of the growing pain’: Financial literacy and life insurance demand in China</t>
  </si>
  <si>
    <t>Fan, G.-Z.</t>
  </si>
  <si>
    <t>2-s2.0-85099128392</t>
  </si>
  <si>
    <t>Collins, J.</t>
  </si>
  <si>
    <t>Johns Hopkins Medical Institutions, Baltimore, MD, United States</t>
  </si>
  <si>
    <t>Financial Literacy: Should It Be a Required Part of the Residency Curriculum?</t>
  </si>
  <si>
    <t>2-s2.0-85091814832</t>
  </si>
  <si>
    <t>Sordo, V.M.</t>
  </si>
  <si>
    <t>130</t>
  </si>
  <si>
    <t>Ludwig-Maximilians-Universität München, Munich, Bayern, Germany</t>
  </si>
  <si>
    <t>“Republican” mutinies in the Spanish Navy: Resonances of an era of rebellion and the erosion of an empire</t>
  </si>
  <si>
    <t>2-s2.0-85091007626</t>
  </si>
  <si>
    <t>Lu, P.</t>
  </si>
  <si>
    <t>Departments of Political Science and Statistics, Iowa State University, Ames, IA, United States</t>
  </si>
  <si>
    <t>Reexamining the poverty cycle in middle and late adulthood: Evidence from the Health and Retirement Study 2002–2014</t>
  </si>
  <si>
    <t>Shelley, M.</t>
  </si>
  <si>
    <t>Department of Social Work, Fu Jen Catholic University, New Taipei City, Taiwan</t>
  </si>
  <si>
    <t>2-s2.0-85090062665</t>
  </si>
  <si>
    <t>Bartel, R.C.</t>
  </si>
  <si>
    <t>Financializing the soul: Christian microfinance and economic missionization in Colombia</t>
  </si>
  <si>
    <t>2-s2.0-85088943748</t>
  </si>
  <si>
    <t>Prasad, S.</t>
  </si>
  <si>
    <t>Influence of financial literacy on retail investors' decisions in relation to return, risk and market analysis</t>
  </si>
  <si>
    <t>2-s2.0-85087298787</t>
  </si>
  <si>
    <t>Expanding the Transformative Explanatory Sequential Mixed Methods Design Archetype in a Cross-Cultural Context: The Polemics of African Refugee Livelihoods in Places of Resettlement</t>
  </si>
  <si>
    <t>2-s2.0-85085010418</t>
  </si>
  <si>
    <t>Behavioural portfolio theory revisited: lessons learned from the field</t>
  </si>
  <si>
    <t>2-s2.0-105017032864</t>
  </si>
  <si>
    <t>Correia Brioso Dias, I.M.M.</t>
  </si>
  <si>
    <t>Financial constraint and foreign direct investment of SMEs: evidence from Portugal; Restricción financiera e inversión extranjera directa de las PYME: evidencia de Portugal</t>
  </si>
  <si>
    <t>2-s2.0-85108495088</t>
  </si>
  <si>
    <t>University ofSanto Tomas, Philippines, United States</t>
  </si>
  <si>
    <t>Remittance owners' financial capabilities: Can these bridge diaspora and development?</t>
  </si>
  <si>
    <t>2-s2.0-85104765272</t>
  </si>
  <si>
    <t>Bach, P.S.</t>
  </si>
  <si>
    <t>Robo-advisory: An opportunity for innovation in sharia-compliant markets</t>
  </si>
  <si>
    <t>2-s2.0-85107415408</t>
  </si>
  <si>
    <t>Ünvan, Y.A.</t>
  </si>
  <si>
    <t>Department of Banking and Finance, Ankara Yildirim Beyazit University, Ankara, Turkey</t>
  </si>
  <si>
    <t>Financial Literacy Concept and the Importance of Financial Education</t>
  </si>
  <si>
    <t>2-s2.0-85104748039</t>
  </si>
  <si>
    <t>Hizgilov, A.</t>
  </si>
  <si>
    <t>A fuzzy approach to financial literacy measurement</t>
  </si>
  <si>
    <t>2-s2.0-85089741349</t>
  </si>
  <si>
    <t>A test of the association between the initial surge in COVID-19 cases and subsequent changes in financial risk tolerance</t>
  </si>
  <si>
    <t>Department of Financial Planing, University of Georgia, Athens, GA, United States</t>
  </si>
  <si>
    <t>2-s2.0-85108026353</t>
  </si>
  <si>
    <t>Sibi, M.S.</t>
  </si>
  <si>
    <t>Intelligent Statistical Modeling and Approaches of Financial Literacy</t>
  </si>
  <si>
    <t>2-s2.0-85160934514</t>
  </si>
  <si>
    <t>Augustine, A.A.</t>
  </si>
  <si>
    <t>COVID-19 Pandemic and Internally Generated Revenues in Local Governments: Nigeria Experience</t>
  </si>
  <si>
    <t>Agbetunde, A.L.</t>
  </si>
  <si>
    <t>Department of Accounting, Yaba College of Technology, Yaba, Lagos, Nigeria</t>
  </si>
  <si>
    <t>Olalekan, A.O.</t>
  </si>
  <si>
    <t>Department of Accounting, Caleb University, Lagos, Lagos, Nigeria</t>
  </si>
  <si>
    <t>2-s2.0-85102435312</t>
  </si>
  <si>
    <t>Sukma, D.T.</t>
  </si>
  <si>
    <t>Student's rationality in decision making on infusion of analytical thinking skill's framework in biology learning</t>
  </si>
  <si>
    <t>2-s2.0-85132261686</t>
  </si>
  <si>
    <t>Kuchciak, I.</t>
  </si>
  <si>
    <t>Empowering Financial Education by Banks—Social Media as a Modern Channel</t>
  </si>
  <si>
    <t>Wiktorowicz, J.</t>
  </si>
  <si>
    <t>Department of Economic and Social Statistics, University of Lodz, Lodz, LD, Poland</t>
  </si>
  <si>
    <t>2-s2.0-85127701839</t>
  </si>
  <si>
    <t>Husbands, wives, and financial knowledge in wealthy households</t>
  </si>
  <si>
    <t>Lindamood, S.</t>
  </si>
  <si>
    <t>Independent Researcher, Columbus, OH, United States</t>
  </si>
  <si>
    <t>2-s2.0-85111081350</t>
  </si>
  <si>
    <t>Sahai, A.</t>
  </si>
  <si>
    <t>A cross country study of financial inclusion and economic development with special emphasis on india</t>
  </si>
  <si>
    <t>2-s2.0-85108349282</t>
  </si>
  <si>
    <t>Levantesi, S.</t>
  </si>
  <si>
    <t>Department of Statistics, Sapienza Università di Roma, Rome, RM, Italy</t>
  </si>
  <si>
    <t>Machine Learning and Financial Literacy: An Exploration of Factors Influencing Financial Knowledge in Italy</t>
  </si>
  <si>
    <t>2-s2.0-85108205417</t>
  </si>
  <si>
    <t>Vangelisti, M.I.</t>
  </si>
  <si>
    <t>Financial Education Department, Banca d’Italia, Italy</t>
  </si>
  <si>
    <t>How small and medium-sized retail enterprises can make the best use of payment innovations</t>
  </si>
  <si>
    <t>2-s2.0-85108087899</t>
  </si>
  <si>
    <t>Antecedents and extent of financial inclusion: A cross-sectional study</t>
  </si>
  <si>
    <t>I.T.S College, Mohan Nagar, Ghaziabad, UP, India</t>
  </si>
  <si>
    <t>2-s2.0-85104650244</t>
  </si>
  <si>
    <t>Post-graduation Program in Administration, Universidade Federal do Rio Grande do Sul, Porto Alegre, RS, Brazil</t>
  </si>
  <si>
    <t>Financial well-being of the beneficiaries of the minha casa minha vida program: Perception and antecedents</t>
  </si>
  <si>
    <t>Department of Agricultural Economics, Universidade Federal de Vicosa, Vicosa, MG, Brazil</t>
  </si>
  <si>
    <t>Fraga, L.S.</t>
  </si>
  <si>
    <t>2-s2.0-85103086121</t>
  </si>
  <si>
    <t>Piasecki, K.</t>
  </si>
  <si>
    <t>Institute of Economics and Finance, Wyzsza Szkola Bankowa w Poznaniu, Poznan, WP, Poland</t>
  </si>
  <si>
    <t>On present value evaluation under the impact of behavioural factors using oriented fuzzy numbers</t>
  </si>
  <si>
    <t>2-s2.0-85103021943</t>
  </si>
  <si>
    <t>Vlasiadis, K.</t>
  </si>
  <si>
    <t>Dental Clinic, Heraklion University Hospital, Heraklion, Crete, Greece</t>
  </si>
  <si>
    <t>Social inequalities in general and oral health, and the factors that affect the level of health of the individual: Τhe role of the supportive framework</t>
  </si>
  <si>
    <t>Maisi, E.</t>
  </si>
  <si>
    <t>Department of Nursing, Hellenic Mediterranean University, Heraklion, Crete, Greece</t>
  </si>
  <si>
    <t>Patelarou, A.</t>
  </si>
  <si>
    <t>Department of Social Work, Heraklion University Hospital, Heraklion, Crete, Greece</t>
  </si>
  <si>
    <t>Trigoni, M.</t>
  </si>
  <si>
    <t>2-s2.0-85102720959</t>
  </si>
  <si>
    <t>Exploring the Relationship between Locus of Control and Financial Behavior of Accounting Student from the Social Construction Theory Approach</t>
  </si>
  <si>
    <t>Kristama, B.Y.</t>
  </si>
  <si>
    <t>Universitas Ciptura Surabaya, Centre of Research and Community Development, Surabaya, East Java, Indonesia</t>
  </si>
  <si>
    <t>2-s2.0-85102684530</t>
  </si>
  <si>
    <t>Lokanan, M.</t>
  </si>
  <si>
    <t>Faculty of Management, Royal Roads University, Victoria, BC, Canada</t>
  </si>
  <si>
    <t>Predicting fraud victimization using classical machine learning</t>
  </si>
  <si>
    <t>2-s2.0-85102178198</t>
  </si>
  <si>
    <t>Islam, M.</t>
  </si>
  <si>
    <t>Prime University, Dhaka, Bangladesh</t>
  </si>
  <si>
    <t>Inequalities in private tutoring of English: A phenomenological qualitative study based on bangladeshi higher secondary students</t>
  </si>
  <si>
    <t>Hoque, S.</t>
  </si>
  <si>
    <t>Daffodil International University, Dhaka, Bangladesh</t>
  </si>
  <si>
    <t>Hoque, K.E.</t>
  </si>
  <si>
    <t>2-s2.0-85101943407</t>
  </si>
  <si>
    <t>Inder, S.</t>
  </si>
  <si>
    <t>An integrated model of financial literacy among B-school graduates using Fuzzy AHP and factor analysis</t>
  </si>
  <si>
    <t>Aggarwal, A.</t>
  </si>
  <si>
    <t>2-s2.0-85101935714</t>
  </si>
  <si>
    <t>Do financial literacy and financial education influence smoking behavior in the United States?</t>
  </si>
  <si>
    <t>Hiroshima University, Higashihiroshima, Hiroshima, Japan</t>
  </si>
  <si>
    <t>2-s2.0-85101229645</t>
  </si>
  <si>
    <t>Community intervention strategies to reduce the impact of financial strain and promote financial well-being: a comprehensive rapid review</t>
  </si>
  <si>
    <t>Allen-Scott, L.</t>
  </si>
  <si>
    <t>Alberta Health Services, Edmonton, AB, Canada</t>
  </si>
  <si>
    <t>Hokanson, T.</t>
  </si>
  <si>
    <t>Department of Community Health Sciences, Cumming School of Medicine, Calgary, AB, Canada</t>
  </si>
  <si>
    <t>Gustafson, K.</t>
  </si>
  <si>
    <t>Stoops, M.A.</t>
  </si>
  <si>
    <t>Location and Access in Community Environments Research Lab, University of Alberta, Edmonton, AB, Canada</t>
  </si>
  <si>
    <t>2-s2.0-85100950594</t>
  </si>
  <si>
    <t>Shehata, S.M.</t>
  </si>
  <si>
    <t>The moderating role of perceived risks in the relationship between financial knowledge and the intention to invest in the Saudi Arabian stock market</t>
  </si>
  <si>
    <t>2-s2.0-85100337895</t>
  </si>
  <si>
    <t>Five decades of the Journal of Consumer Affairs: A bibliometric analysis</t>
  </si>
  <si>
    <t>2-s2.0-85099460200</t>
  </si>
  <si>
    <t>Department of Mathematical Sciences, Bentley University, Waltham, MA, United States</t>
  </si>
  <si>
    <t>Does robo-advisory help reduce the likelihood of carrying a credit card debt? Evidence from an instrumental variable approach</t>
  </si>
  <si>
    <t>2-s2.0-85099236246</t>
  </si>
  <si>
    <t>Mirzaee, Z.</t>
  </si>
  <si>
    <t>Department of Social Work, University of Social Welfare and Rehabilitation Sciences, Tehran, Iran</t>
  </si>
  <si>
    <t>Stakeholders’ perspectives on girls’ early marriage in Maneh and Samalqan, Iran</t>
  </si>
  <si>
    <t>Maarefvand, M.</t>
  </si>
  <si>
    <t>Social Welfare Management Research Center, University of Social Welfare and Rehabilitation Sciences, Tehran, Iran</t>
  </si>
  <si>
    <t>Mousavi, M.T.</t>
  </si>
  <si>
    <t>Pourzand, N.</t>
  </si>
  <si>
    <t>Biostatistics Department, University of Social Welfare and Rehabilitation Sciences, Tehran, Iran</t>
  </si>
  <si>
    <t>Hossienzadeh, S.</t>
  </si>
  <si>
    <t>Department of Public Health Sciences, New Mexico State University, Las Cruces, NM, United States</t>
  </si>
  <si>
    <t>2-s2.0-85098576857</t>
  </si>
  <si>
    <t>The impact of financial literacy and financial interest on risk tolerance</t>
  </si>
  <si>
    <t>2-s2.0-85097755425</t>
  </si>
  <si>
    <t>Antecedents of consumer indebtedness in a majority-Muslim country: Assessing the moderating effects of gender and religiosity using PLS-MGA</t>
  </si>
  <si>
    <t>2-s2.0-85097746972</t>
  </si>
  <si>
    <t>Gao, M.</t>
  </si>
  <si>
    <t>Determinants of defaults on P2P lending platforms in China</t>
  </si>
  <si>
    <t>2-s2.0-85097382140</t>
  </si>
  <si>
    <t>Shah, S.Z.A.</t>
  </si>
  <si>
    <t>Top managers' attributes, innovation, and the participation in China–Pakistan Economic Corridor: A study of energy sector small and medium-sized enterprises</t>
  </si>
  <si>
    <t>2-s2.0-85096159583</t>
  </si>
  <si>
    <t>Wahyono</t>
  </si>
  <si>
    <t>The relationships between market orientation, learning orientation, financial literacy, on the knowledge competence, innovation, and performance of small and medium textile industries in Java and Bali</t>
  </si>
  <si>
    <t>2-s2.0-85095583672</t>
  </si>
  <si>
    <t>Llamosas, C.</t>
  </si>
  <si>
    <t>University of Sussex, Brighton, East Sussex, United Kingdom</t>
  </si>
  <si>
    <t>The future of hydropower? A systematic review of the drivers, benefits and governance dynamics of transboundary dams</t>
  </si>
  <si>
    <t>Sovacool, B.K.</t>
  </si>
  <si>
    <t>Facultad Politécnica, Universidad Nacional de Asuncion, San Lorenzo, Paraguay</t>
  </si>
  <si>
    <t>Paraguay</t>
  </si>
  <si>
    <t>2-s2.0-85092899754</t>
  </si>
  <si>
    <t>A Conceptual Framework of Financial Advice-Seeking and Short- and Long-Term Financial Behaviors: An Age Comparison</t>
  </si>
  <si>
    <t>2-s2.0-85091827378</t>
  </si>
  <si>
    <t>School of Distance Education, Universiti Sains Malaysia, Gelugor, Penang, Malaysia</t>
  </si>
  <si>
    <t>Financial literacy, money management skill and credit card repayments</t>
  </si>
  <si>
    <t>School of Social Science, Universiti Sains Malaysia, Gelugor, Penang, Malaysia</t>
  </si>
  <si>
    <t>2-s2.0-85090100805</t>
  </si>
  <si>
    <t>Hopkins, S.</t>
  </si>
  <si>
    <t>Faculty of Education, Monash University, Melbourne, VIC, Australia</t>
  </si>
  <si>
    <t>Using complex learning tasks to build procedural fluency and financial literacy for young people with intellectual disability</t>
  </si>
  <si>
    <t>2-s2.0-85089744794</t>
  </si>
  <si>
    <t>Bunnell, L.</t>
  </si>
  <si>
    <t>Department of Information Systems, Virginia Commonwealth University, Richmond, VA, United States</t>
  </si>
  <si>
    <t>Development of a consumer financial goals ontology for use with FinTech applications for improving financial capability</t>
  </si>
  <si>
    <t>2-s2.0-85089383996</t>
  </si>
  <si>
    <t>Financial Capability and Financial Planning at the Verge of Retirement Age</t>
  </si>
  <si>
    <t>2-s2.0-85086408546</t>
  </si>
  <si>
    <t>Mountain, T.P.</t>
  </si>
  <si>
    <t>Does Type of Financial Learning Matter for Young Adults’ Objective Financial Knowledge and Financial Behaviors? A Longitudinal and Mediation Analysis</t>
  </si>
  <si>
    <t>Kim, N.</t>
  </si>
  <si>
    <t>Department of Agricultural &amp; Rural Policy Research, Korea Rural Economic Institute, Seoul, South Korea</t>
  </si>
  <si>
    <t>2-s2.0-85078948040</t>
  </si>
  <si>
    <t>Discipline of Finance, The University of Sydney Business School, Sydney, NSW, Australia</t>
  </si>
  <si>
    <t>Medicaid and long-term care: The effects of penalizing strategic asset transfers</t>
  </si>
  <si>
    <t>Mukherjee, A.</t>
  </si>
  <si>
    <t>Department of Risk and Insurance, Wisconsin School of Business, Madison, WI, United States</t>
  </si>
  <si>
    <t>2-s2.0-105021448470</t>
  </si>
  <si>
    <t>School of Economics and Management, China University of Petroleum (East China), Qingdao, Shandong, China</t>
  </si>
  <si>
    <t>Research on key points control of ERP sand table simulation for teaching quality improvement; ERP 沙盘模拟教学质量提升的关键点控制研究</t>
  </si>
  <si>
    <t>2-s2.0-105003852251</t>
  </si>
  <si>
    <t>Behavioural, Socio-economic Factors, Financial Literacy and Investment Decisions: Are Men More Rational and Women More Emotional?</t>
  </si>
  <si>
    <t>2-s2.0-85159206485</t>
  </si>
  <si>
    <t>Ramme, A.J.</t>
  </si>
  <si>
    <t>Steindler Orthopedic Clinic, Iowa City, IA, United States</t>
  </si>
  <si>
    <t>Personal Finance Primer for the Future Orthopaedic Surgeon: A Starting Point</t>
  </si>
  <si>
    <t>University of Michigan Medical School, Ann Arbor, MI, United States</t>
  </si>
  <si>
    <t>Patel, K.A.</t>
  </si>
  <si>
    <t>Department of Orthopaedic Surgery, Mayo Clinic Scottsdale-Phoenix, Arizona, Scottsdale, AZ, United States</t>
  </si>
  <si>
    <t>Montag, W.H.</t>
  </si>
  <si>
    <t>North Star Resource Group, Iowa City, IA, United States</t>
  </si>
  <si>
    <t>2-s2.0-85092313576</t>
  </si>
  <si>
    <t>Baah, C.</t>
  </si>
  <si>
    <t>College of Transportation Engineering, Dalian Maritime University, Dalian, Liaoning, China</t>
  </si>
  <si>
    <t>Understanding the influence of environmental production practices on firm performance: a proactive versus reactive approach</t>
  </si>
  <si>
    <t>Opoku-Agyeman, D.</t>
  </si>
  <si>
    <t>Department of Marketing and Entrepreneurship, University of Ghana, Accra, Ghana</t>
  </si>
  <si>
    <t>Acquah, I.S.K.</t>
  </si>
  <si>
    <t>2-s2.0-85100997549</t>
  </si>
  <si>
    <t>Analysis of asset risk and household Financial Asset Allocation structure - Empirical analysis from a nonlinear model</t>
  </si>
  <si>
    <t>2-s2.0-85100326156</t>
  </si>
  <si>
    <t>Financial Citizenship Perception (FCP) Scale: proposition and validation of a measure</t>
  </si>
  <si>
    <t>Delanoy, M.M.</t>
  </si>
  <si>
    <t>2-s2.0-85101803949</t>
  </si>
  <si>
    <t>Radicic, D.</t>
  </si>
  <si>
    <t>Lincoln International Business School, Lincoln, Lincolnshire, United Kingdom</t>
  </si>
  <si>
    <t>Financial and non-financial barriers to innovation and the degree of radicalness</t>
  </si>
  <si>
    <t>2-s2.0-85101046178</t>
  </si>
  <si>
    <t>Arias-Oliva, M.</t>
  </si>
  <si>
    <t>Fuzzy set qualitative comparative analysis of factors influencing the use of cryptocurrencies in spanish households</t>
  </si>
  <si>
    <t>de Andrés-Sánchez, J.</t>
  </si>
  <si>
    <t>Social and Business Research Laboratory, Universitat Rovira i Virgili, Tarragona, Tarragona, Spain</t>
  </si>
  <si>
    <t>Pelegrín-Borondo, J.</t>
  </si>
  <si>
    <t>Department of Economics and Business, Universidad de La Rioja, Logrono, La Rioja, Spain</t>
  </si>
  <si>
    <t>2-s2.0-85100856067</t>
  </si>
  <si>
    <t>Johnson, D.</t>
  </si>
  <si>
    <t>Analyzing the impacts of financial services regulation to make the case that buy-now-pay-later regulation is failing</t>
  </si>
  <si>
    <t>Rodwell, J.</t>
  </si>
  <si>
    <t>School of Business, Swinburne University of Technology, Hawthorn, VIC, Australia</t>
  </si>
  <si>
    <t>2-s2.0-85152720544</t>
  </si>
  <si>
    <t>Syafril, S.</t>
  </si>
  <si>
    <t>Islamic Management and Finance Academy of Islamic Studies, Universiti Malaya, Kuala Lumpur, Malaysia</t>
  </si>
  <si>
    <t>REFORMULATING THE APPLICABLE STRATEGIES IN IMPROVING FINANCIAL LITERACY AND INCLUSION INDEX TOWARD ISLAMIC CAPITAL MARKET</t>
  </si>
  <si>
    <t>2-s2.0-85105562464</t>
  </si>
  <si>
    <t>Nieddu, M.</t>
  </si>
  <si>
    <t>Università degli Studi di Cagliari, Cagliari, CA, Italy</t>
  </si>
  <si>
    <t>Cutting through the Fog: Financial Literacy and Financial Investment Choices</t>
  </si>
  <si>
    <t>Pandolfi, L.</t>
  </si>
  <si>
    <t>2-s2.0-85100711928</t>
  </si>
  <si>
    <t>Herrador-Alcaide, T.C.</t>
  </si>
  <si>
    <t>Faculty of Economics and Business Administration, Universidad Nacional de Educacion a Distancia, Madrid, Spain</t>
  </si>
  <si>
    <t>A model for personal financial planning towards retirement</t>
  </si>
  <si>
    <t>Hernández Solís, M.</t>
  </si>
  <si>
    <t>Faculty of Psychology, Universidad Nacional de Educacion a Distancia, Madrid, Spain</t>
  </si>
  <si>
    <t>2-s2.0-85100668457</t>
  </si>
  <si>
    <t>Stix, H.</t>
  </si>
  <si>
    <t>Ownership and purchase intention of crypto-assets: survey results</t>
  </si>
  <si>
    <t>2-s2.0-85100445729</t>
  </si>
  <si>
    <t>Hansjörg Wyss Department of Plastic Surgery, NYU Langone Health, New York, NY, United States</t>
  </si>
  <si>
    <t>The Importance of Financial Education as a Plastic Surgery Trainee and Beyond</t>
  </si>
  <si>
    <t>2-s2.0-85099207242</t>
  </si>
  <si>
    <t>García-Pérez-de-Lema, D.</t>
  </si>
  <si>
    <t>Department of Accounting and Finance, Universidad Politecnica de Cartagena, Cartagena, Murcia, Spain</t>
  </si>
  <si>
    <t>Analysing the roles of CEO's financial literacy and financial constraints on Spanish SMEs technological innovation</t>
  </si>
  <si>
    <t>2-s2.0-85098741771</t>
  </si>
  <si>
    <t>Aziz, A.</t>
  </si>
  <si>
    <t>Digital Media Research Centre, Queensland University of Technology, Brisbane, QLD, Australia</t>
  </si>
  <si>
    <t>Rethinking digital financial inclusion: Evidence from Bangladesh</t>
  </si>
  <si>
    <t>Naima, U.</t>
  </si>
  <si>
    <t>Department of Business Administration, International Islamic University Chittagong, Dhaka, Bangladesh</t>
  </si>
  <si>
    <t>2-s2.0-85098725919</t>
  </si>
  <si>
    <t>Economic condition and financial cognition</t>
  </si>
  <si>
    <t>2-s2.0-85097872108</t>
  </si>
  <si>
    <t>Improving the level of financial literacy and the influence of the cognitive ability in this process</t>
  </si>
  <si>
    <t>da Costa, N.</t>
  </si>
  <si>
    <t>Pontifícia Universidade Católica do Paraná, Curitiba, PR, Brazil</t>
  </si>
  <si>
    <t>2-s2.0-85097471980</t>
  </si>
  <si>
    <t>Financial literacy and financial decision-making at older ages</t>
  </si>
  <si>
    <t>Rohwedder, S.</t>
  </si>
  <si>
    <t>RAND Corporation, Santa Monica, CA, United States</t>
  </si>
  <si>
    <t>2-s2.0-85096967804</t>
  </si>
  <si>
    <t>Nicholas, L.H.</t>
  </si>
  <si>
    <t>Institute for Social Research, Johns Hopkins Bloomberg School of Public Health, Baltimore, MD, United States</t>
  </si>
  <si>
    <t>Financial Presentation of Alzheimer Disease and Related Dementias</t>
  </si>
  <si>
    <t>Langa, K.M.</t>
  </si>
  <si>
    <t>Colorado School of Public Health, Aurora, CO, United States</t>
  </si>
  <si>
    <t>Bynum, J.P.W.</t>
  </si>
  <si>
    <t>2-s2.0-85092938129</t>
  </si>
  <si>
    <t>Trust and retirement preparedness: Evidence from Singapore</t>
  </si>
  <si>
    <t>2-s2.0-85091584899</t>
  </si>
  <si>
    <t>Kovar, A.</t>
  </si>
  <si>
    <t>Department of Surgery, University of Colorado School of Medicine, Aurora, CO, United States</t>
  </si>
  <si>
    <t>Over Worked and Under Paid: How Resident Finances Impact Perceived Stress, Career Choices, and Family Life</t>
  </si>
  <si>
    <t>Carmichael, H.</t>
  </si>
  <si>
    <t>Department of Surgery, University of Wisconsin School of Medicine and Public Health, Madison, WI, United States</t>
  </si>
  <si>
    <t>2-s2.0-85089582098</t>
  </si>
  <si>
    <t>Chin, A.</t>
  </si>
  <si>
    <t>Public Company Accounting Oversight Board (PCAOB), Washington, D.C., DC, United States</t>
  </si>
  <si>
    <t>Attrition in a Longitudinal Online Randomized Controlled Trial with Prospective Homeowners</t>
  </si>
  <si>
    <t>Institute for Social Research, University of Michigan, Ann Arbor, Ann Arbor, MI, United States</t>
  </si>
  <si>
    <t>Beckett, D.</t>
  </si>
  <si>
    <t>Office of Research, Consumer Financial Protection Bureau, Washington, D.C., DC, United States</t>
  </si>
  <si>
    <t>2-s2.0-85089357218</t>
  </si>
  <si>
    <t>Measuring financial knowledge: a macroeconomic perspective</t>
  </si>
  <si>
    <t>2-s2.0-85089295133</t>
  </si>
  <si>
    <t>Department of Operations and Information Systems, University of Massachusetts Lowell, Lowell, MA, United States</t>
  </si>
  <si>
    <t>Integrating Financial Literacy into Introductory Programming</t>
  </si>
  <si>
    <t>Frank Batten College of Engineering and Technology, Norfolk, VA, United States</t>
  </si>
  <si>
    <t>2-s2.0-85086097391</t>
  </si>
  <si>
    <t>Illinois State University, Chicago, IL, United States</t>
  </si>
  <si>
    <t>Teachers’ Interpretation of the Cultural Relevancy of MoneySKILL®</t>
  </si>
  <si>
    <t>2-s2.0-85081594363</t>
  </si>
  <si>
    <t>Gyasi, R.M.</t>
  </si>
  <si>
    <t>How Far Is Inclusivity of Financial Services Associated With Food Insecurity in Later Life? Implications for Health Policy and Sustainable Development Goals</t>
  </si>
  <si>
    <t>Phillips, D.R.</t>
  </si>
  <si>
    <t>Adam, A.M.</t>
  </si>
  <si>
    <t>University of Cape Coast Ghana, Cape Coast, Ghana</t>
  </si>
  <si>
    <t>2-s2.0-105012139743</t>
  </si>
  <si>
    <t>INVESTMENT DECISION MAKING TOWARDS INVESTING IN ISLAMIC UNIT TRUSTS AMONGST WOMEN</t>
  </si>
  <si>
    <t>2-s2.0-85091181657</t>
  </si>
  <si>
    <t>Ouachani, S.</t>
  </si>
  <si>
    <t>Department of Economics, University of Carthage, Ecole Supérieure des Communications de Tunis, Ariana, Ariana, Tunisia</t>
  </si>
  <si>
    <t>Measuring financial literacy: a literature review</t>
  </si>
  <si>
    <t>Belhassine, O.</t>
  </si>
  <si>
    <t>Department of Finance and Accountancy, Ecole Supérieure de Commerce de Tunis, Manouba, Manouba, Tunisia</t>
  </si>
  <si>
    <t>Kammoun, A.</t>
  </si>
  <si>
    <t>Department of Management, Institut Supérieur d'Administration des Affaires, Sfax, Sfax, Tunisia</t>
  </si>
  <si>
    <t>2-s2.0-85086571515</t>
  </si>
  <si>
    <t>Consumer finance / household finance: the definition and scope</t>
  </si>
  <si>
    <t>Tao, C.</t>
  </si>
  <si>
    <t>Minzu University of China, Beijing, China</t>
  </si>
  <si>
    <t>2-s2.0-85106165404</t>
  </si>
  <si>
    <t>Koya, K.</t>
  </si>
  <si>
    <t>Sheffield Business School, Sheffield, South Yorkshire, United Kingdom</t>
  </si>
  <si>
    <t>A path of roses and financial literacy: Exploring the usability of UK's digital banking services to improve younger adult adoption</t>
  </si>
  <si>
    <t>Matrix Consultants, V.</t>
  </si>
  <si>
    <t>Sheffield Hallam University, Sheffield, South Yorkshire, United Kingdom</t>
  </si>
  <si>
    <t>2-s2.0-85100272359</t>
  </si>
  <si>
    <t>Financial Literacy, Financial Education, and Smoking Behavior: Evidence From Japan</t>
  </si>
  <si>
    <t>2-s2.0-85111685244</t>
  </si>
  <si>
    <t>van Niekerk, M.G.</t>
  </si>
  <si>
    <t>University of Limpopo, Sovenga, South Africa</t>
  </si>
  <si>
    <t>Digital financial services: Prospects and challenges</t>
  </si>
  <si>
    <t>2-s2.0-85128032330</t>
  </si>
  <si>
    <t>Geylani, O.</t>
  </si>
  <si>
    <t>İstanbul Teknik Üniversitesi, Istanbul, Turkey</t>
  </si>
  <si>
    <t>Business literacy education in the digital age</t>
  </si>
  <si>
    <t>2-s2.0-85083958957</t>
  </si>
  <si>
    <t>School of Business, Sichuan Normal University, Chengdu, Sichuan, China</t>
  </si>
  <si>
    <t>The sustainable development of university student loans based on the evolutionary game</t>
  </si>
  <si>
    <t>Faculty of Social Sciences, The University of Hong Kong, Hong Kong, Hong Kong</t>
  </si>
  <si>
    <t>2-s2.0-85083796531</t>
  </si>
  <si>
    <t>Department of Geography, The University of Adelaide, Adelaide, SA, Australia</t>
  </si>
  <si>
    <t>The ‘new’ Philippine future “beside” the exodus</t>
  </si>
  <si>
    <t>2-s2.0-85219023021</t>
  </si>
  <si>
    <t>Schuller, K.</t>
  </si>
  <si>
    <t>STAT-UP Statistical Consulting &amp; Data Science GmbH, Munich, Germany</t>
  </si>
  <si>
    <t>Quality Education by Investment: How Can FinTechs Contribute to Financial Literacy?</t>
  </si>
  <si>
    <t>2-s2.0-85217999193</t>
  </si>
  <si>
    <t>Roten, I.C.</t>
  </si>
  <si>
    <t>Financial Education</t>
  </si>
  <si>
    <t>Hamiter, M.</t>
  </si>
  <si>
    <t>2-s2.0-85216867740</t>
  </si>
  <si>
    <t>Ruiz, E.D.</t>
  </si>
  <si>
    <t>Utilization of financial products SMEs entrepreneurs in Mexico; Usabilidad de los productos financieros en empresarios de las MIPYMES en México</t>
  </si>
  <si>
    <t>2-s2.0-85193966328</t>
  </si>
  <si>
    <t>Terzi, O.</t>
  </si>
  <si>
    <t>Turksh Economy Bank, Istanbul, Turkey</t>
  </si>
  <si>
    <t>A Study on the Financial Resources of the Businesses in terms of Cattle Breeding in Mixed Production Enterprises: The Case of Tekirdag; Karma Üretm Yapan İşletmelerde Büyükbaş Süt Hayvancılığı Yönüyle İşletmelern Fnans Kaynakları Üzerne Br Araştırma: Tekrdağ Örneğ Özet</t>
  </si>
  <si>
    <t>2-s2.0-85182472465</t>
  </si>
  <si>
    <t>Sartoris, C.</t>
  </si>
  <si>
    <t>Banking Contracts: the concept of transparency and its evolution</t>
  </si>
  <si>
    <t>2-s2.0-85179837640</t>
  </si>
  <si>
    <t>CHALLENGE-BASED LEARNING AS A PRACTICE FOR ENGINEERING EDUCATION TO DEVELOP STUDENTS' ENTREPRENEURIAL MINDSET</t>
  </si>
  <si>
    <t>2-s2.0-85175308013</t>
  </si>
  <si>
    <t>Matey, J.</t>
  </si>
  <si>
    <t>Development Institute for Vocational and Secretarial Studies, Bolgatanga, Ghana</t>
  </si>
  <si>
    <t>Financial Literacy Education: Implication on the Economic and Social Life of the Teacher in Ghana</t>
  </si>
  <si>
    <t>Duut, J.Y.</t>
  </si>
  <si>
    <t>Municipal GNAT Secretariat, Bolgatanga, Ghana</t>
  </si>
  <si>
    <t>2-s2.0-85173467535</t>
  </si>
  <si>
    <t>Maurer, F.</t>
  </si>
  <si>
    <t>Department Business Informatics, FHV - Vorarlberg University of Applied Sciences, Dornbirn, Vorarlberg, Austria</t>
  </si>
  <si>
    <t>Business Intelligence and Innovation: An European Digital Innovation Hub to Increase System Interaction and Value Co-creation within and among Service Systems</t>
  </si>
  <si>
    <t>2-s2.0-85170698078</t>
  </si>
  <si>
    <t>Ancho, I.</t>
  </si>
  <si>
    <t>College of Graduate Studies and Teacher Education Research, Philippine Normal University, Manila, Philippines</t>
  </si>
  <si>
    <t>Cross-Border Education: The Experiences of Filipino Scholars Educated in South Korea</t>
  </si>
  <si>
    <t>College of Education, Jeonbuk National University, Jeonju, Jeollabuk-do, South Korea</t>
  </si>
  <si>
    <t>2-s2.0-85168910622</t>
  </si>
  <si>
    <t>Jin, A.</t>
  </si>
  <si>
    <t>Contemporary Guizhou, China</t>
  </si>
  <si>
    <t>Qiannan Rural Credit Cooperative Sets Up “Financial Night Schools” to Extend Financial Knowledge</t>
  </si>
  <si>
    <t>2-s2.0-85163454798</t>
  </si>
  <si>
    <t>Economics and Business Studies Department, Mazoon College, Muscat, Oman</t>
  </si>
  <si>
    <t>Impact of Financial Factors on Social and Financial Sustainability in Banking Sector: AMediating Role of Financial Literacy</t>
  </si>
  <si>
    <t>2-s2.0-85163217388</t>
  </si>
  <si>
    <t>Szederjei, E.</t>
  </si>
  <si>
    <t>CND, St Gallen, Switzerland</t>
  </si>
  <si>
    <t>Owner–CEO Collaboration Case</t>
  </si>
  <si>
    <t>2-s2.0-85161823140</t>
  </si>
  <si>
    <t>Gwena, K.R.</t>
  </si>
  <si>
    <t>Centre for Water Resources Research, University of KwaZulu-Natal, Durban, KwaZulu-Natal, South Africa</t>
  </si>
  <si>
    <t>Analysis of International Yield Modelling Approaches to Ensure Adaptation Under Different Climate Futures and Spatiotemporal Scales for Semiarid Developing Countries</t>
  </si>
  <si>
    <t>2-s2.0-85159870582</t>
  </si>
  <si>
    <t>Bolekhan, V.N.</t>
  </si>
  <si>
    <t>Military Medical Academy, Saint Petersburg, Saint Petersburg, Saint Petersburg, Russian Federation</t>
  </si>
  <si>
    <t>THE PSYCHOSOCIAL IMPACT ON SOCIETY OF THE COVID-19 EPIDEMIC; ПСИХОСОЦИАЛЬНОЕ ВЛИЯНИЕ НА ОБЩЕСТВО ЭПИДЕМИИ COVID-19</t>
  </si>
  <si>
    <t>2-s2.0-85153311338</t>
  </si>
  <si>
    <t>Neumann, K.</t>
  </si>
  <si>
    <t>Leibniz Institute for Science and Mathematics Education, Kiel, Schleswig-Holstein, Germany</t>
  </si>
  <si>
    <t>Instructional Coherence and the Development of Student Competence in Physics</t>
  </si>
  <si>
    <t>Nordine, J.</t>
  </si>
  <si>
    <t>2-s2.0-85152668912</t>
  </si>
  <si>
    <t>Arellano, A.</t>
  </si>
  <si>
    <t>BBVA S.A., Bilbao, Biscay, Spain</t>
  </si>
  <si>
    <t>Financial vulnerability of households: evidence for the Basque Country and the rest of Spain</t>
  </si>
  <si>
    <t>Cámara, N.</t>
  </si>
  <si>
    <t>Universidad Complutense de Madrid, Madrid, Madrid, Spain</t>
  </si>
  <si>
    <t>2-s2.0-85152263357</t>
  </si>
  <si>
    <t>Center for Management Studies, JAIN (Deemed-to-be University), Bengaluru, KA, India</t>
  </si>
  <si>
    <t>Transforming Financial Sector Through Financial Literacy and Fintech Revolution</t>
  </si>
  <si>
    <t>Chacko, E.</t>
  </si>
  <si>
    <t>2-s2.0-85150106129</t>
  </si>
  <si>
    <t>BeBetter Education: Introduce Financial Education to the Young People</t>
  </si>
  <si>
    <t>2-s2.0-85149395326</t>
  </si>
  <si>
    <t>AN ALTERNATIVE CREDIT GUARANTEE SCHEME FOR FINANCING MSEs IN ISLAMIC BANKING</t>
  </si>
  <si>
    <t>Salahudin, F.</t>
  </si>
  <si>
    <t>2-s2.0-85145843835</t>
  </si>
  <si>
    <t>Pachter, J.</t>
  </si>
  <si>
    <t>Smith Pachter McWhorter PLC, United States</t>
  </si>
  <si>
    <t>US Debarment: An Introduction</t>
  </si>
  <si>
    <t>Yukins, C.</t>
  </si>
  <si>
    <t>Tillipman, J.</t>
  </si>
  <si>
    <t>2-s2.0-85143849657</t>
  </si>
  <si>
    <t>Ahiakpor, F.</t>
  </si>
  <si>
    <t>Access to Finance and Efficiency of Firms in Ghana</t>
  </si>
  <si>
    <t>2-s2.0-85143662250</t>
  </si>
  <si>
    <t>Temin, M.</t>
  </si>
  <si>
    <t>and Youth Program, The Population Council, Inc., New York, NY, United States</t>
  </si>
  <si>
    <t>Inclusive HIV Prevention in South Africa: Reaching Foreign Migrant Adolescent Girls</t>
  </si>
  <si>
    <t>Milford, C.</t>
  </si>
  <si>
    <t>Department of Obstetrics and Gynecology, University of the Witwatersrand, Johannesburg, Johannesburg, Gauteng, South Africa</t>
  </si>
  <si>
    <t>2-s2.0-85137496098</t>
  </si>
  <si>
    <t>P2P Lending platforms in Malaysia: the awareness among young adults</t>
  </si>
  <si>
    <t>2-s2.0-85133305429</t>
  </si>
  <si>
    <t>Investment Strategies, Personality Traits, and Overconfidence: Evidence from Iran</t>
  </si>
  <si>
    <t>Faculty of Management and Economics, University of Sistan and Baluchestan, Zahedan, Sistan and Baluchestan, Iran</t>
  </si>
  <si>
    <t>2-s2.0-85133264628</t>
  </si>
  <si>
    <t>Faculty of Computing and Informatics, Multimedia University, Cyberjaya, Selangor, Malaysia</t>
  </si>
  <si>
    <t>Performance profiling of the unit trust funds in Malaysia with data mining techniques</t>
  </si>
  <si>
    <t>Khairuddin, A.F.</t>
  </si>
  <si>
    <t>2-s2.0-85133131451</t>
  </si>
  <si>
    <t>Fernando, E.</t>
  </si>
  <si>
    <t>A Proposed Model to Measure the Influence Factor of Adoption for Online Investment Application</t>
  </si>
  <si>
    <t>Tjhin, S.W.H.</t>
  </si>
  <si>
    <t>2-s2.0-85132749750</t>
  </si>
  <si>
    <t>The Design of a Mobile App to Promote Young People’s Digital Financial Literacy</t>
  </si>
  <si>
    <t>2-s2.0-85132418135</t>
  </si>
  <si>
    <t>Jaskulak, M.</t>
  </si>
  <si>
    <t>Faculty of Infrastructure and Environment, Częstochowa University Of Technology, Czestochowa, Silesian, Poland</t>
  </si>
  <si>
    <t>Forest Degradation Prevention</t>
  </si>
  <si>
    <t>Grobelak, A.</t>
  </si>
  <si>
    <t>Laboratoire Génie Civil et Géo-Environnement Lille Nord de France (LGCgE), Villeneuve-d'Ascq, Hauts-de-France, France</t>
  </si>
  <si>
    <t>2-s2.0-85132358002</t>
  </si>
  <si>
    <t>Horky, F.</t>
  </si>
  <si>
    <t>Zeppelin University, Friedrichshafen, Baden-Wurttemberg, Germany</t>
  </si>
  <si>
    <t>Pandemic Versus Financial Shocks: Comparison of Two Episodes on the Bitcoin Market</t>
  </si>
  <si>
    <t>Mutaşcu, M.</t>
  </si>
  <si>
    <t>Universitatea de Vest din Timișoara, Timisoara, Timis, Romania</t>
  </si>
  <si>
    <t>Fidrmuc, J.</t>
  </si>
  <si>
    <t>369</t>
  </si>
  <si>
    <t>Faculté de Droit d'Economie et de Gestion, Université d'Orléans, Orleans, Centre-Val de Loire, France</t>
  </si>
  <si>
    <t>2-s2.0-85132128269</t>
  </si>
  <si>
    <t>Kramářová, Z.</t>
  </si>
  <si>
    <t>Institute of Technology and Business, Ceske Budejovice, Czech Republic</t>
  </si>
  <si>
    <t>CATEGORIZATION OF PUBLIC SPACE FOR THE PURPOSES OF DETERMINING THE REQUIRED WIDTH OF SIDEWALKS</t>
  </si>
  <si>
    <t>2-s2.0-85130972591</t>
  </si>
  <si>
    <t>Finley, S.Y.</t>
  </si>
  <si>
    <t>NCSS, UT, United States</t>
  </si>
  <si>
    <t>Financial literacy, financial liberation: Toward a critical race approach to financial education</t>
  </si>
  <si>
    <t>2-s2.0-85130965138</t>
  </si>
  <si>
    <t>Prevett, P.</t>
  </si>
  <si>
    <t>Manchester Metropolitan University Business School, Manchester, Greater Manchester, United Kingdom</t>
  </si>
  <si>
    <t>Piggy banking to personal banking: Toward a sociocultural mixed methods approach to advance research in financial literacy</t>
  </si>
  <si>
    <t>2-s2.0-85130959199</t>
  </si>
  <si>
    <t>Financialization, Financial Literacy, and Social Education</t>
  </si>
  <si>
    <t>2-s2.0-85130940024</t>
  </si>
  <si>
    <t>Financial socialization: Past, present, and future</t>
  </si>
  <si>
    <t>2-s2.0-85130932884</t>
  </si>
  <si>
    <t>Disrupting the alibi: Toward a postcolonial financial literacy and entrepreneurship ideal</t>
  </si>
  <si>
    <t>Pinto, L.E.</t>
  </si>
  <si>
    <t>2-s2.0-85130930610</t>
  </si>
  <si>
    <t>The Québec Financial Education Program: A necessary change of perspective</t>
  </si>
  <si>
    <t>2-s2.0-85130924422</t>
  </si>
  <si>
    <t>McGregor, S.L.T.</t>
  </si>
  <si>
    <t>Transdisciplinary financial literacy</t>
  </si>
  <si>
    <t>2-s2.0-85130917230</t>
  </si>
  <si>
    <t>Calderone, S.M.</t>
  </si>
  <si>
    <t>Department of Educational Leadership &amp; Sport Management, Washington State University, Burlington, WA, United States</t>
  </si>
  <si>
    <t>The power of relational work: Reimagining new forms of financial citizenship through sociability</t>
  </si>
  <si>
    <t>2-s2.0-85130900193</t>
  </si>
  <si>
    <t>2-s2.0-85130896865</t>
  </si>
  <si>
    <t>Shanks, N.</t>
  </si>
  <si>
    <t>Baylor University, Waco, TX, United States</t>
  </si>
  <si>
    <t>“And I know the money don’t really make me whole”: Feminist financial literacy through Hip-Hop pedagogy</t>
  </si>
  <si>
    <t>Hall, D.</t>
  </si>
  <si>
    <t>Georgia Southern University, Statesboro, GA, United States</t>
  </si>
  <si>
    <t>2-s2.0-85130892059</t>
  </si>
  <si>
    <t>Harris, J.</t>
  </si>
  <si>
    <t>Department of Finance, University of South Carolina, Carolina, SC, United States</t>
  </si>
  <si>
    <t>Exploring how developmental theories could shape the integration of financial education into K-3rd grade curriculum</t>
  </si>
  <si>
    <t>Machiz, I.</t>
  </si>
  <si>
    <t>Mc Coy, M.</t>
  </si>
  <si>
    <t>2-s2.0-85130884880</t>
  </si>
  <si>
    <t>Conclusion</t>
  </si>
  <si>
    <t>2-s2.0-85130864672</t>
  </si>
  <si>
    <t>Financial literacy education reforms in Québec, Ontario, and North Carolina: Cautionary tales for the social studies</t>
  </si>
  <si>
    <t>2-s2.0-85130658261</t>
  </si>
  <si>
    <t>Inclusive finance, financial literacy and livelihood activities of households in Ghana</t>
  </si>
  <si>
    <t>Joshua Yindenaba Abor</t>
  </si>
  <si>
    <t>Issahaku, H.</t>
  </si>
  <si>
    <t>Centre for Global Finance, SOAS University of London, London, United Kingdom</t>
  </si>
  <si>
    <t>2-s2.0-85130017358</t>
  </si>
  <si>
    <t>Merdekawati, A.</t>
  </si>
  <si>
    <t>The Prospect of an Independent Enterprise under UNCLOS 1982: A Study on the Sound Commercial Principles Fulfillment</t>
  </si>
  <si>
    <t>Triatmodjo, M.</t>
  </si>
  <si>
    <t>2-s2.0-85129908699</t>
  </si>
  <si>
    <t>Viale, R.</t>
  </si>
  <si>
    <t>Herbert Simon Society, Torino, Italy</t>
  </si>
  <si>
    <t>2-s2.0-85129906474</t>
  </si>
  <si>
    <t>Financial Education and Risk Literacy: Behavioural Financial Regulation and Policy (BEFAIRLY) series</t>
  </si>
  <si>
    <t>Alemanni, B.</t>
  </si>
  <si>
    <t>Mousavi, S.</t>
  </si>
  <si>
    <t>Università degli Studi di Genova, Genoa, Italy</t>
  </si>
  <si>
    <t>2-s2.0-85129906121</t>
  </si>
  <si>
    <t>Berti, A.E.</t>
  </si>
  <si>
    <t>Università degli Studi di Padova, Padua, PD, Italy</t>
  </si>
  <si>
    <t>From financial education to economic education for citizenship</t>
  </si>
  <si>
    <t>2-s2.0-85129893728</t>
  </si>
  <si>
    <t>Linciano, N.</t>
  </si>
  <si>
    <t>Consob, Rome, Italy</t>
  </si>
  <si>
    <t>Enhancing financial knowledge and risk literacy through edutainment: CONSOB’s experience</t>
  </si>
  <si>
    <t>2-s2.0-85129880722</t>
  </si>
  <si>
    <t>Shefrin, H.</t>
  </si>
  <si>
    <t>Leavey School of Business, Santa Clara University, Santa Clara, CA, United States</t>
  </si>
  <si>
    <t>Broadening the scope of financial literacy to incorporate self-control, budgeting and heuristics</t>
  </si>
  <si>
    <t>2-s2.0-85129866232</t>
  </si>
  <si>
    <t>Old age and the decline in investment performance</t>
  </si>
  <si>
    <t>2-s2.0-85129853352</t>
  </si>
  <si>
    <t>How financial decisions are affected by financial literacy levels, behavioral aspects and individual propensities: An empirical analysis of Italian young adult</t>
  </si>
  <si>
    <t>246</t>
  </si>
  <si>
    <t>Università Ca' Foscari Venezia, Venice, VE, Italy</t>
  </si>
  <si>
    <t>2-s2.0-85129837185</t>
  </si>
  <si>
    <t>Financial education in action for socially fragile groups</t>
  </si>
  <si>
    <t>2-s2.0-85129826656</t>
  </si>
  <si>
    <t>Giorgiantonio, C.</t>
  </si>
  <si>
    <t>Finance, technology and financial education</t>
  </si>
  <si>
    <t>Rotondi, Z.</t>
  </si>
  <si>
    <t>UniCredit, LUISS University, Rome, Italy</t>
  </si>
  <si>
    <t>2-s2.0-85129822473</t>
  </si>
  <si>
    <t>Zaffuto, F.D.</t>
  </si>
  <si>
    <t>The effect of ex-post information in choice under ambiguity</t>
  </si>
  <si>
    <t>Joffily, M.</t>
  </si>
  <si>
    <t>CNRS Centre National de la Recherche Scientifique, Paris, Ile-de-France, France</t>
  </si>
  <si>
    <t>Coricelli, G.</t>
  </si>
  <si>
    <t>2-s2.0-85129818056</t>
  </si>
  <si>
    <t>Pesando, L.M.</t>
  </si>
  <si>
    <t>Centre on Population Dynamics, Université McGill, Montreal, QC, Canada</t>
  </si>
  <si>
    <t>Financial and demographic education effectiveness in academic and vocational high schools: A randomised experiment</t>
  </si>
  <si>
    <t>Dondena Centre for Research on Social Dynamics and Public Policy, Università Bocconi, Milan, Italy</t>
  </si>
  <si>
    <t>Favero, C.</t>
  </si>
  <si>
    <t>Finance and Regulation, Università Bocconi, Milan, Italy</t>
  </si>
  <si>
    <t>2-s2.0-85129810999</t>
  </si>
  <si>
    <t>Cultural Finance: How is financial information received?</t>
  </si>
  <si>
    <t>Max Planck Institute for Human Development, Berlin, Germany</t>
  </si>
  <si>
    <t>2-s2.0-85129797135</t>
  </si>
  <si>
    <t>Marchetti, A.</t>
  </si>
  <si>
    <t>Learning to wait, be altruistic, and fair: A primary school training in economic education</t>
  </si>
  <si>
    <t>2-s2.0-85129788294</t>
  </si>
  <si>
    <t>Guelpa, F.</t>
  </si>
  <si>
    <t>Financial education among Italian SMEs</t>
  </si>
  <si>
    <t>2-s2.0-85129448707</t>
  </si>
  <si>
    <t>College of Information Science and Technology, Beijing University of Chemical Technology, Beijing, China</t>
  </si>
  <si>
    <t>The Influence of Financial Knowledge on Household Investment Return Rate : - Based on the Big Data Research of Sharpe ratio</t>
  </si>
  <si>
    <t>2-s2.0-85129064609</t>
  </si>
  <si>
    <t>Alnabulsi, Z.H.</t>
  </si>
  <si>
    <t>FINANCIAL INCLUSION STRATEGY AND ITS IMPACT ON ECONOMIC DEVELOPMENT</t>
  </si>
  <si>
    <t>2-s2.0-85128365794</t>
  </si>
  <si>
    <t>García-Mata, O.G.</t>
  </si>
  <si>
    <t>A regional approach to financial literacy in Mexico; Una aproximación regional al alfabetismo financiero en México</t>
  </si>
  <si>
    <t>2-s2.0-85128069121</t>
  </si>
  <si>
    <t>Akintola, S.L.</t>
  </si>
  <si>
    <t>Fisheries Department, Lagos State University, Lagos, Lagos, Nigeria</t>
  </si>
  <si>
    <t>Postharvest Practices in Small-Scale Fisheries</t>
  </si>
  <si>
    <t>Fakoya, K.A.</t>
  </si>
  <si>
    <t>Brandenburgische Technische Universität Cottbus, Cottbus, Brandenburg, Germany</t>
  </si>
  <si>
    <t>Elegbede, I.O.</t>
  </si>
  <si>
    <t>Department of Aquaculture and Fisheries Management, Federal University of Agriculture, Abeokuta, Abeokuta, Ogun, Nigeria</t>
  </si>
  <si>
    <t>2-s2.0-85127352614</t>
  </si>
  <si>
    <t>Boháč, R.</t>
  </si>
  <si>
    <t>Financial Law and Financial Science; Finanční právo a finanční věda</t>
  </si>
  <si>
    <t>2-s2.0-85127245393</t>
  </si>
  <si>
    <t>Ramjattan, R.</t>
  </si>
  <si>
    <t>The University of the West Indies, St. Augustine Campus, St Augustine, Tunapuna–Piarco, Trinidad and Tobago</t>
  </si>
  <si>
    <t>Trinidad and Tobago</t>
  </si>
  <si>
    <t>Using Chatbot Technologies to Help Individuals Make Sound Personalized Financial Decisions</t>
  </si>
  <si>
    <t>Hosein, P.</t>
  </si>
  <si>
    <t>Arthur Lok Jack Global School of Business, Mount Hope, Trinidad and Tobago</t>
  </si>
  <si>
    <t>2-s2.0-85127191174</t>
  </si>
  <si>
    <t>Espinach-Giutta, C.</t>
  </si>
  <si>
    <t>Financial education: A debt to the deaf community</t>
  </si>
  <si>
    <t>Soto-Lopez, A.</t>
  </si>
  <si>
    <t>Sign Language Interpreter, Instituto Tecnológico de Costa Rica, Cartago, Cartago, Costa Rica</t>
  </si>
  <si>
    <t>Alfaro-Urena, I.</t>
  </si>
  <si>
    <t>Coope Ande No.1 RL., Sãn Jose, Costa Rica</t>
  </si>
  <si>
    <t>Chacón-Rivas, M.</t>
  </si>
  <si>
    <t>2-s2.0-85126899825</t>
  </si>
  <si>
    <t>Gao, T.</t>
  </si>
  <si>
    <t>The Connection between Education Input and Economic Growth-An Empirical Analysis Based on Eastern, Central and Western Cities</t>
  </si>
  <si>
    <t>2-s2.0-85126853263</t>
  </si>
  <si>
    <t>College of Accounting, Lingnan Normal University, Zhanjiang, Guangdong, China</t>
  </si>
  <si>
    <t>The Construction of Financial Teaching System Platform Based on Digital Intelligence Technology</t>
  </si>
  <si>
    <t>2-s2.0-85126718525</t>
  </si>
  <si>
    <t>Financial Capability, Financial Threat, and Health: Implications for Social Work Practice</t>
  </si>
  <si>
    <t>Pecukonis, E.</t>
  </si>
  <si>
    <t>2-s2.0-85126679161</t>
  </si>
  <si>
    <t>Sholin, T.L.</t>
  </si>
  <si>
    <t>The Money Scripts Related to the Use and Trust of Investment Advice</t>
  </si>
  <si>
    <t>Lim, H.N.</t>
  </si>
  <si>
    <t>2-s2.0-85126362662</t>
  </si>
  <si>
    <t>Łuszczyński, J.</t>
  </si>
  <si>
    <t>Department of Genetics, Uniwersytet Rolniczy im. Hugona Kołłątaja w Krakowie, Krakow, MP, Poland</t>
  </si>
  <si>
    <t>COMPARISON OF THE WELFARE OF FELIN PONIES KEPT IN SELECTED STABLES DURING WINTER SEASON</t>
  </si>
  <si>
    <t>2-s2.0-85126131978</t>
  </si>
  <si>
    <t>Saliya, C.A.</t>
  </si>
  <si>
    <t>College of Business, Fiji National University, Nasinu, Fiji</t>
  </si>
  <si>
    <t>Driving Forces of Individual Investors in Stock Market Participation</t>
  </si>
  <si>
    <t>2-s2.0-85126018342</t>
  </si>
  <si>
    <t>Customer Preferences in Bank Selection before and after the Pandemic in the Light of Financial Culture and Awareness</t>
  </si>
  <si>
    <t>2-s2.0-85125411134</t>
  </si>
  <si>
    <t>Karpenko, V.</t>
  </si>
  <si>
    <t>A Study of Personal Finance Practices. The Case of Online Discussions on Reddit</t>
  </si>
  <si>
    <t>2-s2.0-85125249154</t>
  </si>
  <si>
    <t>Rectorate Building, Balikesir Üniversitesi, Balikesir, Balikesir, Turkey</t>
  </si>
  <si>
    <t>Determinants of Positive Financial Behaviors: A Study Among University Students</t>
  </si>
  <si>
    <t>2-s2.0-85124806176</t>
  </si>
  <si>
    <t>Ruiz, E.R.</t>
  </si>
  <si>
    <t>Resources and new educational modules for Sustainable Finantial Literacy</t>
  </si>
  <si>
    <t>SanCristóbal, E.</t>
  </si>
  <si>
    <t>Asociación Fress, Spain</t>
  </si>
  <si>
    <t>Castro, M.</t>
  </si>
  <si>
    <t>Effebi, Italy</t>
  </si>
  <si>
    <t>Miralles, I.</t>
  </si>
  <si>
    <t>Munster Technological University (MTU), Bishopstown, Cork, Ireland</t>
  </si>
  <si>
    <t>Spatafora, M.</t>
  </si>
  <si>
    <t>Suilleabhai, O.</t>
  </si>
  <si>
    <t>Regional Dir. Thessaly P.D.E.Th, Greece</t>
  </si>
  <si>
    <t>Kuhmonen, A.</t>
  </si>
  <si>
    <t>Ebtn, Belgium</t>
  </si>
  <si>
    <t>Xesfigouli, D.</t>
  </si>
  <si>
    <t>Agora Niekée Roermon, Netherlands</t>
  </si>
  <si>
    <t>2-s2.0-85124541368</t>
  </si>
  <si>
    <t>King Faisal University, Al-Ahsa, Ash Sharqiyah, Saudi Arabia</t>
  </si>
  <si>
    <t>The Antecedents of Saving Behavior and Entrepreneurial Intention of Saudi Arabia University Students</t>
  </si>
  <si>
    <t>2-s2.0-85124403311</t>
  </si>
  <si>
    <t>Vinnikova, I.S.</t>
  </si>
  <si>
    <t>THE EXPERIENCE OF ORGANIZATION OF EDUCATIONAL SPACE AND INCREASING THE FINANCIAL LITERACY OF ALL LAYERS AT MININ UNIVERSITY</t>
  </si>
  <si>
    <t>2-s2.0-85124363610</t>
  </si>
  <si>
    <t>Budaya, I.G.B.A.</t>
  </si>
  <si>
    <t>Department of Information Systems, STIKOM Bali, Denpasar, Bali, Indonesia</t>
  </si>
  <si>
    <t>Prediction Model for the Tenant's Potential Failure from Business Incubation Process during COVID-19 Period Using Supervised Learning</t>
  </si>
  <si>
    <t>2-s2.0-85124158658</t>
  </si>
  <si>
    <t>Kistóth, K.</t>
  </si>
  <si>
    <t>State Audit Office of Hungary, Budapest, Hungary</t>
  </si>
  <si>
    <t>Measuring and Analysing the Financial Performance of State-Owned Economic Entities</t>
  </si>
  <si>
    <t>2-s2.0-85124147016</t>
  </si>
  <si>
    <t>Khatik, S.K.</t>
  </si>
  <si>
    <t>Department of Commerce, Barkatullah University, Bhopal, MP, India</t>
  </si>
  <si>
    <t>Inferring The Role Of Social Media On Gen Z’S Investments Decisions</t>
  </si>
  <si>
    <t>2-s2.0-85123824413</t>
  </si>
  <si>
    <t>Financial Literacy Level: An Empirical Study on Savings, Credit and Budget Management Habits in High School Students</t>
  </si>
  <si>
    <t>Lizzeth, N.-I.</t>
  </si>
  <si>
    <t>Instituto Tecnológico de Sonora, Ciudad Obregon, SON, Mexico</t>
  </si>
  <si>
    <t>Castro, D.L.Q.</t>
  </si>
  <si>
    <t>2-s2.0-85123759359</t>
  </si>
  <si>
    <t>Adinda, K.S.</t>
  </si>
  <si>
    <t>Designing for Financial Literacy: How Adolescent Learning through a Mobile Application</t>
  </si>
  <si>
    <t>2-s2.0-85123361001</t>
  </si>
  <si>
    <t>Asli, A.A.</t>
  </si>
  <si>
    <t>The Moderating Effects of Financial Literacy on Intention Towards Indebtedness Amongst Government Servants: A Proposed Framework</t>
  </si>
  <si>
    <t>2-s2.0-85123114492</t>
  </si>
  <si>
    <t>Kolachev, N.I.</t>
  </si>
  <si>
    <t>Research Assistant, HSE University, Moscow, Russian Federation</t>
  </si>
  <si>
    <t>Predictors of Russian Students' Financial Literacy: The PISA 2018 Results</t>
  </si>
  <si>
    <t>Rutkovskaya, E.L.</t>
  </si>
  <si>
    <t>Laboratory for General Social and Humanities Education, Russian Academy of Education, Moscow, Russian Federation</t>
  </si>
  <si>
    <t>Kovaleva, G.S.</t>
  </si>
  <si>
    <t>Polovnikova, A.V.</t>
  </si>
  <si>
    <t>Associate Professor, Moscow City University, Moscow, Moscow Oblast, Russian Federation</t>
  </si>
  <si>
    <t>2-s2.0-85123006620</t>
  </si>
  <si>
    <t>Youssef, A.</t>
  </si>
  <si>
    <t>Graduate School of Business, Arab Academy for Science, Technology and Maritime Transport, Alexandria, Alexandria, Egypt</t>
  </si>
  <si>
    <t>THE EFFECT OF FINANCIAL LITERACY ON BEHAVIORAL BIASES OF INDIVIDUAL INVESTORS IN THE EGYPTIAN STOCK EXCHANGE</t>
  </si>
  <si>
    <t>Tantawi, P.</t>
  </si>
  <si>
    <t>Arab Academy for Science, Technology and Maritime Transport, Alexandria, Alexandria, Egypt</t>
  </si>
  <si>
    <t>2-s2.0-85123000738</t>
  </si>
  <si>
    <t>Entrepreneurship Motivation among Accounting Students: The Role of Financial Literacy and Financial Behaviour; Motivasi Keusahawanan dalam Kalangan Pelajar Perakaunan: Peranan Literasi Kewangan dan Tingkah Laku Kewangan</t>
  </si>
  <si>
    <t>Fazil, N.F.M.</t>
  </si>
  <si>
    <t>Department of Economics, Universiti Teknologi MARA, Shah Alam, Selangor, Malaysia</t>
  </si>
  <si>
    <t>2-s2.0-85122981720</t>
  </si>
  <si>
    <t>Chun, Y.K.</t>
  </si>
  <si>
    <t>Faculty of Business, BERJAYA University College, Kuala Lumpur, Malaysia</t>
  </si>
  <si>
    <t>The Relationship between Socio-Demographics and Financial Literacy with Financial Planning Among Young Adults in Klang Valley, Malaysia; Hubungan Antara Sosio-Demografi dan Literasi Kewangan dengan Perancangan Kewangan dalam Kalangan Belia di Klang Valley, Malaysia</t>
  </si>
  <si>
    <t>2-s2.0-85122917209</t>
  </si>
  <si>
    <t>2-s2.0-85122811814</t>
  </si>
  <si>
    <t>Kos, D.</t>
  </si>
  <si>
    <t>Znanstvenoraziskovalni Center Slovenske Akademije Znanosti in Umetnosti, Ljubljana, Slovenia</t>
  </si>
  <si>
    <t>HEALTH PREVENTION, TREATMENT AND PERCEPTIONS OF HEALTHY LIVING AMONG THE CARNIOLIAN NOBILITY IN THE MIDDLE OF THE 18TH CENTURY; PREVENZIONE DELLA SALUTE, LA CURA E LA PERCEZIONE DI UNA VITA SANA TRA I NOBILI CARNIOLI A METÀ DEL SECOLO XVIII; ZDRAVSTVENA PREVENTIVA, ZDRAVLJENJE IN ZAZNAVE ZDRAVEGA ŽIVLJENJA MED KRANJSKIM PLEMSTVOM SREDI 18. STOLETJA</t>
  </si>
  <si>
    <t>2-s2.0-85122732076</t>
  </si>
  <si>
    <t>Sang, N.M.</t>
  </si>
  <si>
    <t>FINANCIAL WELL-BEING OF VIETNAMESE STUDENTS</t>
  </si>
  <si>
    <t>2-s2.0-85122332337</t>
  </si>
  <si>
    <t>Financial literacy and the use of credit cards in Mexico</t>
  </si>
  <si>
    <t>Instituto Tecnológico Superior de Misantla, Veracruz, VER, Mexico</t>
  </si>
  <si>
    <t>2-s2.0-85122262108</t>
  </si>
  <si>
    <t>Zaytseva, A.A.</t>
  </si>
  <si>
    <t>Department of Theoretical Sociology and Methodology of Regional Researches, Southern Federal University, Rostov-on-Don, Rostov Oblast, Russian Federation</t>
  </si>
  <si>
    <t>Social Behavior of University Students in the Educational Sphere in the Rostov Region and the Republic of Crimea: A Comparative Perspective</t>
  </si>
  <si>
    <t>2-s2.0-85122218066</t>
  </si>
  <si>
    <t>FINANCIAL ADVICE, LITERACY, INCLUSION AND RISK TOLERANCE: THE MODERATING EFFECT OF UNCERTAINTY AVOIDANCE</t>
  </si>
  <si>
    <t>School of Expertness and Valuation, Institute of Technology and Business in České Budějovice, Ceske Budejovice, Czech Republic</t>
  </si>
  <si>
    <t>Rowland, Z.</t>
  </si>
  <si>
    <t>2-s2.0-85122095720</t>
  </si>
  <si>
    <t>Mavlyutova, G.Sh.</t>
  </si>
  <si>
    <t>Tyumen Scientific Center of the Siberian Branch, Russian Academy of Sciences, Tyumen, Tyumen Oblast, Russian Federation</t>
  </si>
  <si>
    <t>Islamic religious buildings in the Tobolsk Province in the late 18th- Early 20thcentury; ИСЛАМСКИЕ КУЛЬТОВЫЕ СООРУЖЕНИЯ В ТОБОЛЬСКОЙ ГУБЕРНИИ В КОНЦЕ XVIII — НАЧАЛЕ XX в.</t>
  </si>
  <si>
    <t>2-s2.0-85121983514</t>
  </si>
  <si>
    <t>Marza, B.</t>
  </si>
  <si>
    <t>Faculty of Economic Sciences, Universitatea Lucian Blaga din Sibiu, Sibiu, Sibiu, Romania</t>
  </si>
  <si>
    <t>Applying ahp and fuzzy ahp management methods to assess the level of financial and digital inclusion</t>
  </si>
  <si>
    <t>Bratu, R.</t>
  </si>
  <si>
    <t>Faculty of Military Management, “Nicolae Bălcescu” Land Forces Academy, Sibiu, Sibiu, Romania</t>
  </si>
  <si>
    <t>2-s2.0-85121148961</t>
  </si>
  <si>
    <t>Patiño-Castro, P.C.</t>
  </si>
  <si>
    <t>Faculty of Administration, Finance and Economic Sciences, Universidad EAN, Bogota, Colombia</t>
  </si>
  <si>
    <t>Financial education from school age - analysis in small municipalities in colombia</t>
  </si>
  <si>
    <t>Díaz, J.A.R.</t>
  </si>
  <si>
    <t>School of Business, Fundacion Universitaria Agraria de Colombia, Facatativa, Colombia</t>
  </si>
  <si>
    <t>Patiño-Gutiérrez, L.M.</t>
  </si>
  <si>
    <t>Faculty of Administrative Sciences, Fundación Universitaria Cafam, Bogota, Colombia</t>
  </si>
  <si>
    <t>2-s2.0-85121014931</t>
  </si>
  <si>
    <t>Ejem, E.A.</t>
  </si>
  <si>
    <t>Department of Transport Management Technology, Federal University of Technology, Owerri, Owerri, Imo, Nigeria</t>
  </si>
  <si>
    <t>Evaluation and Selection of Nigerian Third-Party Logistics Service Providers Using Multi-Criteria Decision Models</t>
  </si>
  <si>
    <t>2-s2.0-85120965509</t>
  </si>
  <si>
    <t>Byram, J.L.</t>
  </si>
  <si>
    <t>Virginia Polytechnic Institute and State University, Blacksburg, VA, United States</t>
  </si>
  <si>
    <t>Improving Youth Financial Literacy: A Profile of Middle School Camp Attendees</t>
  </si>
  <si>
    <t>White, K.J.</t>
  </si>
  <si>
    <t>University of Alabama, Florence, AL, United States</t>
  </si>
  <si>
    <t>2-s2.0-85120899629</t>
  </si>
  <si>
    <t>Adams, A.L.</t>
  </si>
  <si>
    <t>California State University, East Bay, Hayward, CA, United States</t>
  </si>
  <si>
    <t>Financial literacy resources</t>
  </si>
  <si>
    <t>2-s2.0-85120876250</t>
  </si>
  <si>
    <t>Afolabi, A.O.</t>
  </si>
  <si>
    <t>Evaluation of women's access to building credits from banks in Nigeria</t>
  </si>
  <si>
    <t>Akinlolu, I.R.</t>
  </si>
  <si>
    <t>2-s2.0-85120812342</t>
  </si>
  <si>
    <t>Kubák, M.</t>
  </si>
  <si>
    <t>Faculty of Economics, Technická Univerzita v Košiciach, Kosice, Kosice Region, Slovakia</t>
  </si>
  <si>
    <t>Gender differences in rationality and financial literacy; Lyčių skirtumai kalbant apie racionalumą ir finansinį raštingumą</t>
  </si>
  <si>
    <t>Gavurová, B.</t>
  </si>
  <si>
    <t>Process Control and Geotechnologies, Technická Univerzita v Košiciach, Kosice, Kosice Region, Slovakia</t>
  </si>
  <si>
    <t>Majcherova, N.</t>
  </si>
  <si>
    <t>Faculty of Aeronautics, Technická Univerzita v Košiciach, Kosice, Kosice Region, Slovakia</t>
  </si>
  <si>
    <t>Nemec, J.</t>
  </si>
  <si>
    <t>Faculty of Management, University of Presov in Presov, Presov-Lubotice, Presov Region, Slovakia</t>
  </si>
  <si>
    <t>2-s2.0-85120785317</t>
  </si>
  <si>
    <t>Alí, Í.</t>
  </si>
  <si>
    <t>Departamento de Cognición, Universitat de Barcelona, Barcelona, Barcelona, Spain</t>
  </si>
  <si>
    <t>The impact of attitudes on behavioural change: A multilevel analysis of predictors of changes in consumer behaviour; El impacto de las actitudes en el cambio comportamental: Un análisis multinivel de los predictores de los cambios en el comportamiento del consumidor</t>
  </si>
  <si>
    <t>Sepúlveda, J.</t>
  </si>
  <si>
    <t>Núcleo Científico y Tecnológico en Ciencias Sociales, Universidad de la Frontera, Temuco, AR, Chile</t>
  </si>
  <si>
    <t>2-s2.0-85120675071</t>
  </si>
  <si>
    <t>Kubina, E.</t>
  </si>
  <si>
    <t>Universal sprint game that teaches the basics of financial literacy</t>
  </si>
  <si>
    <t>2-s2.0-85120083810</t>
  </si>
  <si>
    <t>Huebinger, R.M.</t>
  </si>
  <si>
    <t>Department of Emergency Medicine, McGovern Medical School, Houston, TX, United States</t>
  </si>
  <si>
    <t>Survey-based evaluation of resident and attending financial literacy</t>
  </si>
  <si>
    <t>Hussain, R.</t>
  </si>
  <si>
    <t>Department of Internal Medicine, McGovern Medical School, Houston, TX, United States</t>
  </si>
  <si>
    <t>2-s2.0-85120056145</t>
  </si>
  <si>
    <t>Dávila-Aragón, G.D.</t>
  </si>
  <si>
    <t>The finance of Mexican households: Analysis with Bayesian networks; Las finanzas de los hogares mexicanos: Análisis con redes Bayesianas</t>
  </si>
  <si>
    <t>Ortiz-Arango, F.O.</t>
  </si>
  <si>
    <t>Unidad Profesional Interdisciplinaria de Biotecnología, Instituto Politécnico Nacional, Mexico, DF, Mexico</t>
  </si>
  <si>
    <t>2-s2.0-85119892206</t>
  </si>
  <si>
    <t>An analysis of financial literacy level of households of Punjab and Haryana state</t>
  </si>
  <si>
    <t>2-s2.0-85119834403</t>
  </si>
  <si>
    <t>Attitude of beneficiaries towards financial literacy initiatives taken up by private sector banks for sustainable development with special reference to Rajasthan</t>
  </si>
  <si>
    <t>2-s2.0-85119678512</t>
  </si>
  <si>
    <t>Méndez, F.Q.</t>
  </si>
  <si>
    <t>Attitudes towards hedonic indebtedness in Chilean high school students; Actitudes hacia el endeudamiento hedónico en estudiantes secundarios Chilenos</t>
  </si>
  <si>
    <t>Denegri Coria, M.D.</t>
  </si>
  <si>
    <t>Núcleo de Ciencias Sociales, Universidad de la Frontera, Temuco, AR, Chile</t>
  </si>
  <si>
    <t>2-s2.0-85119522786</t>
  </si>
  <si>
    <t>Lestari, D.</t>
  </si>
  <si>
    <t>Faculty of Business, Institut Teknologi dan Bisnis Kalbis, Jakarta Timur, Indonesia</t>
  </si>
  <si>
    <t>Financial Decision under Uncertainty: Lessons from Indonesian Millennial</t>
  </si>
  <si>
    <t>2-s2.0-85119491932</t>
  </si>
  <si>
    <t>Misantla Institute of Technology (MIT) at National Technology of Mexico, Mexico</t>
  </si>
  <si>
    <t>Money Management, Savings and Investment as Central Topics in Financial Education: How Do High School Students Perceive Them?</t>
  </si>
  <si>
    <t>Zamora-Lobato, T.</t>
  </si>
  <si>
    <t>2-s2.0-85119438094</t>
  </si>
  <si>
    <t>Tong, G.-K.</t>
  </si>
  <si>
    <t>Construction of Optimal Stock Market Portfolios Using Outlier Detection Algorithm</t>
  </si>
  <si>
    <t>2-s2.0-85119247840</t>
  </si>
  <si>
    <t>Bible, J.</t>
  </si>
  <si>
    <t>Office of the Provost, Illinois State University, Chicago, IL, United States</t>
  </si>
  <si>
    <t>An Empirical Exploration of Materialism, Social Media, and Self-Stigma</t>
  </si>
  <si>
    <t>Lannin, D.G.</t>
  </si>
  <si>
    <t>Heath, P.J.</t>
  </si>
  <si>
    <t>Department of Psychology, Gustavus Adolphus College, Saint Peter, MN, United States</t>
  </si>
  <si>
    <t>2-s2.0-85119172586</t>
  </si>
  <si>
    <t>Diversification opportunities in European stock markets and their impact on textile industry development based on a financial education approach</t>
  </si>
  <si>
    <t>Faculty of Education Science, C-tin Brancusi University of Targu Jiu, Targu Jiu, Romania</t>
  </si>
  <si>
    <t>Oluwi, V.</t>
  </si>
  <si>
    <t>Concordia University of Edmonton, Edmonton, AB, Canada</t>
  </si>
  <si>
    <t>Ejaz, A.</t>
  </si>
  <si>
    <t>Department of Anthropology, MacEwan University, Edmonton, AB, Canada</t>
  </si>
  <si>
    <t>Gorun, T.H.</t>
  </si>
  <si>
    <t>2-s2.0-85119153672</t>
  </si>
  <si>
    <t>Kam, K.J.</t>
  </si>
  <si>
    <t>School of Architecture, Building and Design, Taylor's University Malaysia, Subang Jaya, Selangor, Malaysia</t>
  </si>
  <si>
    <t>Purchasing decision of property buyers: The housing quality, financial capabilities, and government policies studies</t>
  </si>
  <si>
    <t>2-s2.0-85119039051</t>
  </si>
  <si>
    <t>Kariv, D.</t>
  </si>
  <si>
    <t>Adelson School of Entrepreneurship, Reichman University, Herzliya, Tel Aviv, Israel</t>
  </si>
  <si>
    <t>Financial capabilities, entrepreneurial self-belief and motivations among Israeli female and male entrepreneurs</t>
  </si>
  <si>
    <t>Elisha, D.</t>
  </si>
  <si>
    <t>Schwartz, D.</t>
  </si>
  <si>
    <t>Multidisciplinary Department of Social Sciences, Ashkelon Academic College, Ashkelon, Southern Province, Israel</t>
  </si>
  <si>
    <t>2-s2.0-85118864260</t>
  </si>
  <si>
    <t>Baidoo, S.T.</t>
  </si>
  <si>
    <t>Enhancing domestic savings mobilisation in Ghana: Does religion matter?</t>
  </si>
  <si>
    <t>Akoto, L.</t>
  </si>
  <si>
    <t>Department of Economics, University of Ghana, Accra, Ghana</t>
  </si>
  <si>
    <t>Tayviah, M.M.</t>
  </si>
  <si>
    <t>Department of Religious Studies, Kwame Nkrumah University of Science &amp; Technology, Kumasi, Ghana</t>
  </si>
  <si>
    <t>2-s2.0-85118826624</t>
  </si>
  <si>
    <t>Hauri, S.B.</t>
  </si>
  <si>
    <t>Universidad Autónoma de Chile, Temuco, AR, Chile</t>
  </si>
  <si>
    <t>Towards a curriculum that strengthens financial education in law degrees; Rumo a um currículo que fortalece a educaçao financeira na carreira de direito; Hacia un currículo que fortalezca la educación financiera en las carreras de derecho</t>
  </si>
  <si>
    <t>2-s2.0-85118672969</t>
  </si>
  <si>
    <t>Slaughter, K.T.</t>
  </si>
  <si>
    <t>TCU, United States</t>
  </si>
  <si>
    <t>Is knowledge power or ignorance bliss? Delegate and educate in robo-advising: A proposed study of the human-agentic IS artifacts Dyad's shared domain knowledge</t>
  </si>
  <si>
    <t>2-s2.0-85118662342</t>
  </si>
  <si>
    <t>The Role Of Financial Self-Efficacy: Mediating Effects Of Financial Literacy &amp; Financial Inclusion Of Students In West Java, Indonesia</t>
  </si>
  <si>
    <t>2-s2.0-85118621495</t>
  </si>
  <si>
    <t>Describing Gambling Affinity: The Role of Personality Traits</t>
  </si>
  <si>
    <t>Ewha Womans University, Seoul, Seoul, South Korea</t>
  </si>
  <si>
    <t>2-s2.0-85118486014</t>
  </si>
  <si>
    <t>Effendi, K.A.</t>
  </si>
  <si>
    <t>Faculty of Economics and Business, Universitas Widyatama, Bandung, West Java, Indonesia</t>
  </si>
  <si>
    <t>The Importance of Financial Literacy in Preventing Illegal Fintech in MSMEs in Indonesia</t>
  </si>
  <si>
    <t>2-s2.0-85118261361</t>
  </si>
  <si>
    <t>Southern Illinois University Carbondale, Carbondale, IL, United States</t>
  </si>
  <si>
    <t>The effectiveness of a financial literacy and job-readiness curriculum for youth from low-income households</t>
  </si>
  <si>
    <t>The University of Tennessee, Knoxville, Knoxville, TN, United States</t>
  </si>
  <si>
    <t>Yazedjian, A.</t>
  </si>
  <si>
    <t>Teacher at Lemont High School, Lemont, IL, United States</t>
  </si>
  <si>
    <t>2-s2.0-85118214227</t>
  </si>
  <si>
    <t>Genta Maragni, F.T.</t>
  </si>
  <si>
    <t>Healthily crazy business! solidarity economy and financial education as emancipation tools for the mentally ill; Des affaires sainement folles ! l'économie solidaire et l'éducation financière comme outils d'émancipation des malades mentaux; Negócios saudavelmente loucos! economia solidária e educação financeira como ferramentas de emancipação para pessoas com doenças mentais; ¡negocio sanamente loco! economía solidaria y educación financiera como herramientas de emancipación para personas con enfermedades mentales</t>
  </si>
  <si>
    <t>2-s2.0-85117919968</t>
  </si>
  <si>
    <t>al-Hamdani, R.I.</t>
  </si>
  <si>
    <t>College of Administration and Economics, University of Mosul, Mosul, Nineveh, Iraq</t>
  </si>
  <si>
    <t>The Family Budget And The Extent Of The Iraqi Family's Awareness Of It _ A Suggested Model Paper</t>
  </si>
  <si>
    <t>Mohammed, J.H.</t>
  </si>
  <si>
    <t>College of Administration and Economics, Tikrit University, Tikrit, Salah Al-Din, Iraq</t>
  </si>
  <si>
    <t>2-s2.0-85117886992</t>
  </si>
  <si>
    <t>Saving management in Malaysia; Gestión del Ahorro en Malasia</t>
  </si>
  <si>
    <t>2-s2.0-85117599381</t>
  </si>
  <si>
    <t>Locatelli, R.</t>
  </si>
  <si>
    <t>Università degli Studi dell'Insubria, Varese, VA, Italy</t>
  </si>
  <si>
    <t>Financial education in times of digitalization and FinTech (r)evolution</t>
  </si>
  <si>
    <t>Università degli Studi di Pavia, Pavia, PV, Italy</t>
  </si>
  <si>
    <t>2-s2.0-85117301172</t>
  </si>
  <si>
    <t>Budapest University of Technology and Economics, Budapest, Hungary</t>
  </si>
  <si>
    <t>Household green finances: Demand in focus</t>
  </si>
  <si>
    <t>2-s2.0-85117290303</t>
  </si>
  <si>
    <t>The impact of the first wave of COVID-19 on the financial security of economics students in higher education</t>
  </si>
  <si>
    <t>2-s2.0-85117162300</t>
  </si>
  <si>
    <t>Baharin, S.N.</t>
  </si>
  <si>
    <t>Assessing organisational resilience of private higher learning institutions</t>
  </si>
  <si>
    <t>Yusof, F.</t>
  </si>
  <si>
    <t>2-s2.0-85117081972</t>
  </si>
  <si>
    <t>Market discipline in the behavioral finance perspective: a case of Sharia mutual funds in Indonesia</t>
  </si>
  <si>
    <t>Sutisna, S.</t>
  </si>
  <si>
    <t>2-s2.0-85117043193</t>
  </si>
  <si>
    <t>Khan, S.M.</t>
  </si>
  <si>
    <t>Cumming School of Medicine, Calgary, AB, Canada</t>
  </si>
  <si>
    <t>A Mixed Methods Population Health Approach to Explore Radon-Induced Lung Cancer Risk Perception in Canada</t>
  </si>
  <si>
    <t>Gomes, J.</t>
  </si>
  <si>
    <t>Interdisciplinary School of Health Sciences, University of Ottawa, Ottawa, ON, Canada</t>
  </si>
  <si>
    <t>Chreim, S.</t>
  </si>
  <si>
    <t>2-s2.0-85116952592</t>
  </si>
  <si>
    <t>Universiteti i Prishtinës, Pristina, Pristina, Serbia</t>
  </si>
  <si>
    <t>The importance of financial education for the bank clients‟ protection in kosovo</t>
  </si>
  <si>
    <t>2-s2.0-85116907753</t>
  </si>
  <si>
    <t>Bulla, M.</t>
  </si>
  <si>
    <t>Department of Computer Science, Universität Bonn, Bonn, Nordrhein-Westfalen, Germany</t>
  </si>
  <si>
    <t>Knowledge Graph Based Question Answering System for Financial Securities</t>
  </si>
  <si>
    <t>Hillebrand, L.</t>
  </si>
  <si>
    <t>Fraunhofer Institute for Intelligent Analysis and Information Systems IAIS, Sankt Augustin, Nordrhein-Westfalen, Germany</t>
  </si>
  <si>
    <t>2-s2.0-85116883050</t>
  </si>
  <si>
    <t>DeGroote School of Business, Hamilton, ON, Canada</t>
  </si>
  <si>
    <t>Does Citizens’ Financial Literacy Relate to Bank Financial Reporting Transparency?</t>
  </si>
  <si>
    <t>Liu, Y.I.</t>
  </si>
  <si>
    <t>School of Business, Trent University, Peterborough, ON, Canada</t>
  </si>
  <si>
    <t>2-s2.0-85116696748</t>
  </si>
  <si>
    <t>Orap, M.</t>
  </si>
  <si>
    <t>Department of Psychology, Ternopil Volodymyr Hnatiuk National Pedagogical University, Ternopil, Ternopil Oblast, Ukraine</t>
  </si>
  <si>
    <t>Economic Behavior as Information Processes: Peculiarities of Decision-Making Styles in Ukrainian Students</t>
  </si>
  <si>
    <t>2-s2.0-85116640383</t>
  </si>
  <si>
    <t>Low, D.L.E.</t>
  </si>
  <si>
    <t>Asia e University, Kuala Lumpur, Malaysia</t>
  </si>
  <si>
    <t>The demand for life insurance in a developing country and the mediating role of persuasion</t>
  </si>
  <si>
    <t>Gorgenyi-Hegyes, E.</t>
  </si>
  <si>
    <t>2-s2.0-85116459280</t>
  </si>
  <si>
    <t>Chatterjee, A.</t>
  </si>
  <si>
    <t>Madras School of Economics, Chennai, TN, India</t>
  </si>
  <si>
    <t>Information communication technology diffusion and financial inclusion: an inter-state analysis for India</t>
  </si>
  <si>
    <t>2-s2.0-85116457503</t>
  </si>
  <si>
    <t>Jabar, M.A.</t>
  </si>
  <si>
    <t>Impulse buying and financial literacy among public elementary and high school teachers in the philippines</t>
  </si>
  <si>
    <t>Delayco, M.L.C.</t>
  </si>
  <si>
    <t>Asian Institute of Management Makati City, Makati, Philippines</t>
  </si>
  <si>
    <t>2-s2.0-85116271217</t>
  </si>
  <si>
    <t>Retirement Confidence: Development of an Index</t>
  </si>
  <si>
    <t>Mata, F.</t>
  </si>
  <si>
    <t>AustralianSuper, Melbourne, VIC, Australia</t>
  </si>
  <si>
    <t>Borg, K.</t>
  </si>
  <si>
    <t>2-s2.0-85115842228</t>
  </si>
  <si>
    <t>Frempong, L.N.</t>
  </si>
  <si>
    <t>Does financial literacy inevitably lead to access to finance services? Evidence from rural ghana; A educação financeira leva inevitavelmente ao acesso a serviços financeiros? Provas da zona rural de gana</t>
  </si>
  <si>
    <t>Acheampong, M.O.</t>
  </si>
  <si>
    <t>School of Management, University of Cape Coast Ghana, Cape Coast, Ghana</t>
  </si>
  <si>
    <t>2-s2.0-85115814166</t>
  </si>
  <si>
    <t>Drobysheva, T.V.</t>
  </si>
  <si>
    <t>Institute of Psychology, Russian Academy of Sciences, Moscow, Russian Federation</t>
  </si>
  <si>
    <t>Economic-psychological maturity of a personality under different conditions of secondary economic socialization: Statement of the problem and research results</t>
  </si>
  <si>
    <t>2-s2.0-85115795121</t>
  </si>
  <si>
    <t>Financial attitude, financial behaviour, and financial knowledge, in Mexico.; Atitude financeira, comportamento financeiro e conhecimento financeiro no México.; Actitud financiera, comportamiento financiero y conocimiento financiero en México.</t>
  </si>
  <si>
    <t>2-s2.0-85115760229</t>
  </si>
  <si>
    <t>Poh, L.M.</t>
  </si>
  <si>
    <t>Determinants of financial vulnerability among civil servants in Peninsular Malaysia</t>
  </si>
  <si>
    <t>2-s2.0-85115706201</t>
  </si>
  <si>
    <t>DO WOMEN BEHAVE FINANCIALLY WORSE THAN MEN? EVIDENCE FROM MARRIED AND COHABITING COUPLES</t>
  </si>
  <si>
    <t>2-s2.0-85115614357</t>
  </si>
  <si>
    <t>Mediation effect of financial behaviour on financial vulnerability among b40 households</t>
  </si>
  <si>
    <t>Department of Economics, Universiti Malaya, Kuala Lumpur, Malaysia</t>
  </si>
  <si>
    <t>Othman, M.A.</t>
  </si>
  <si>
    <t>Finance Cluster, Universiti Kebangsaan Malaysia, Bangi, Selangor, Malaysia</t>
  </si>
  <si>
    <t>2-s2.0-85115612714</t>
  </si>
  <si>
    <t>Husain, W.R.W.</t>
  </si>
  <si>
    <t>Kulliyyah of Economics and Management Sciences, International Islamic University Malaysia, Kuala Lumpur, Malaysia</t>
  </si>
  <si>
    <t>The impact of wasatiyyah/moderation on student’s financial decisions</t>
  </si>
  <si>
    <t>Ramlee, R.</t>
  </si>
  <si>
    <t>Department of Finance, International Islamic University Malaysia, Kuala Lumpur, Malaysia</t>
  </si>
  <si>
    <t>2-s2.0-85115425830</t>
  </si>
  <si>
    <t>George, E.E.</t>
  </si>
  <si>
    <t>United States Equal Employment Opportunity Commission, Washington, D.C., DC, United States</t>
  </si>
  <si>
    <t>Overconfidence and the Credit Card Debt Puzzle</t>
  </si>
  <si>
    <t>Leszczyszyn, N.</t>
  </si>
  <si>
    <t>Department of Economics, American University, Washington, D.C., United States</t>
  </si>
  <si>
    <t>2-s2.0-85115411246</t>
  </si>
  <si>
    <t>Financial Planning for Retirement: Bibliometric Analysis and Future Research Directions</t>
  </si>
  <si>
    <t>2-s2.0-85115411209</t>
  </si>
  <si>
    <t>Student Loans and Financial Satisfaction: The Moderating Role of Financial Education</t>
  </si>
  <si>
    <t>2-s2.0-85115376426</t>
  </si>
  <si>
    <t>Research Assistant Professor, Lingnan University, Hong Kong, Hong Kong, Hong Kong</t>
  </si>
  <si>
    <t>Financial Literacy Types and Financial Behaviors Among Adolescents: Role of Financial Education</t>
  </si>
  <si>
    <t>2-s2.0-85115360641</t>
  </si>
  <si>
    <t>Behavior Change for Low-Income Individuals Resulting From a Cooperative Extension Financial Capability Program</t>
  </si>
  <si>
    <t>Eschbach, C.</t>
  </si>
  <si>
    <t>Weber, R.</t>
  </si>
  <si>
    <t>Ortquist, J.</t>
  </si>
  <si>
    <t>Money Management Education, Michigan State University, East Lansing, MI, United States</t>
  </si>
  <si>
    <t>Hendrian, W.V.</t>
  </si>
  <si>
    <t>2-s2.0-85115101475</t>
  </si>
  <si>
    <t>Factors Mediating the Association Between Financial Socialization and Well-Being of Young Adults: Testing a Conceptual Framework</t>
  </si>
  <si>
    <t>Postdoctoral Research Associate, Texas State University, San Marcos, TX, United States</t>
  </si>
  <si>
    <t>2-s2.0-85115073458</t>
  </si>
  <si>
    <t>Prasetya, P.</t>
  </si>
  <si>
    <t>Universitas Prasetiya Mulya, Jakarta, Indonesia</t>
  </si>
  <si>
    <t>The role of relationship value in manufacturer-retailer context; Peranan nilai hubungan dalam konteks pengilang-peruncit</t>
  </si>
  <si>
    <t>Najib, M.</t>
  </si>
  <si>
    <t>Department of Management, IPB University, Bogor, West Java, Indonesia</t>
  </si>
  <si>
    <t>2-s2.0-85114412776</t>
  </si>
  <si>
    <t>Laktionova, O.</t>
  </si>
  <si>
    <t>Vasyl‘ Stus Donetsk National University, Vinnytsia, Vinnytsia Oblast, Ukraine</t>
  </si>
  <si>
    <t>The models of matching financial development and human capital in national economy</t>
  </si>
  <si>
    <t>Savina, N.</t>
  </si>
  <si>
    <t>National University of Water and Environmental Engineering, Rivne, Rivne Oblast, Ukraine</t>
  </si>
  <si>
    <t>Gechbaia, B.</t>
  </si>
  <si>
    <t>Faculty of Economics and Business, Batumi Shota Rustaveli State University, Batumi, GA, Georgia</t>
  </si>
  <si>
    <t>2-s2.0-85114240534</t>
  </si>
  <si>
    <t>Devi, K.</t>
  </si>
  <si>
    <t>Financial knowledge and financial behavior to financial satisfaction to the millennial generation in the city of Bandung</t>
  </si>
  <si>
    <t>Politeknik Pos Indonesia, Bandung, West Java, Indonesia</t>
  </si>
  <si>
    <t>2-s2.0-85114216823</t>
  </si>
  <si>
    <t>Junviani, N.</t>
  </si>
  <si>
    <t>The role of financial ability as a mediator of financial education and financial satisfaction case study at productive in Makassar city</t>
  </si>
  <si>
    <t>Business Administration, Jalan Terusan Buah Batu, Bandung, Indonesia</t>
  </si>
  <si>
    <t>2-s2.0-85114157038</t>
  </si>
  <si>
    <t>197</t>
  </si>
  <si>
    <t>Indian Institute of Technology Delhi, New Delhi, DL, India</t>
  </si>
  <si>
    <t>Critical factors in capacity building of NGOs in the intellectual disability sector in India: PLS SEM modelling</t>
  </si>
  <si>
    <t>2-s2.0-85114111540</t>
  </si>
  <si>
    <t>Mažárová, M.</t>
  </si>
  <si>
    <t>Jihomoravské muzeum ve Znojmĕ, Znojmo, Czech Republic</t>
  </si>
  <si>
    <t>Didactic aspects of numismatic collections in museums; Didaktické aspekty numismatických sbírek v muzeích</t>
  </si>
  <si>
    <t>2-s2.0-85113385154</t>
  </si>
  <si>
    <t>Ogaili, A.A.K.A.</t>
  </si>
  <si>
    <t>Collage of Engineering, University of Al-Qadisiyah, Al-Qadisiyah, Qadisiyah Province, Iraq</t>
  </si>
  <si>
    <t>The Available Resources and Capabilities Are a Means of Attracting Sports Investment in the Diwaniyah Club</t>
  </si>
  <si>
    <t>Abdulrasool, M.D.</t>
  </si>
  <si>
    <t>College of Education, University of Al-Qadisiyah, Al-Qadisiyah, Qadisiyah Province, Iraq</t>
  </si>
  <si>
    <t>Abbas, W.A.R.</t>
  </si>
  <si>
    <t>College of Computer Science and Information Technology, University of Al-Qadisiyah, Al-Qadisiyah, Qadisiyah Province, Iraq</t>
  </si>
  <si>
    <t>2-s2.0-85113382039</t>
  </si>
  <si>
    <t>Octavia, D.E.</t>
  </si>
  <si>
    <t>Universitas Widyatama, Bandung, West Java, Indonesia</t>
  </si>
  <si>
    <t>The Effect of Deffered Taxes, Tax Ratio and Board Financial Education on the Financial Statements of Indonesian Stock Exchange: Role of Regional Disparity Knowledge</t>
  </si>
  <si>
    <t>2-s2.0-85113381424</t>
  </si>
  <si>
    <t>Kartadjumena, E.</t>
  </si>
  <si>
    <t>Financial Performance and Employee Education Expenditure Effect on the Market Responses of Stock Price: A Study on the Mining Companies in Indonesia</t>
  </si>
  <si>
    <t>2-s2.0-85113314982</t>
  </si>
  <si>
    <t>Korovin, G.</t>
  </si>
  <si>
    <t>Institute of Economics of the Urals Branch of the Russian Academy of Sciences, Yekaterinburg, Sverdlovskaya, Russian Federation</t>
  </si>
  <si>
    <t>Modeling the Digital Transformation of the Region’s Industry</t>
  </si>
  <si>
    <t>2-s2.0-85112857940</t>
  </si>
  <si>
    <t>Britze, D.</t>
  </si>
  <si>
    <t>Department of Electronic Systems, Aalborg University, Aalborg, Nordjylland, Denmark</t>
  </si>
  <si>
    <t>Sustainability-focused international PBL project: Rethinking digital education for individuals of low socioeconomic status</t>
  </si>
  <si>
    <t>Torres, M.H.</t>
  </si>
  <si>
    <t>Production Engineering, Universidade de Brasília, Brasília, DF, Brazil</t>
  </si>
  <si>
    <t>Jensen, J.V.</t>
  </si>
  <si>
    <t>Master´s Degree Program in Cybersecurity, Aalborg University, Aalborg, Nordjylland, Denmark</t>
  </si>
  <si>
    <t>2-s2.0-85112854906</t>
  </si>
  <si>
    <t>FINANCIAL INCLUSION IN AGRICULTURE: LESSONS FROM ZIMBABWE</t>
  </si>
  <si>
    <t>Dunga, S.H.</t>
  </si>
  <si>
    <t>North-West University</t>
  </si>
  <si>
    <t>2-s2.0-85112850891</t>
  </si>
  <si>
    <t>Brito, J.S.</t>
  </si>
  <si>
    <t>The development of an integration methodology for project management in an adapted online environment</t>
  </si>
  <si>
    <t>2-s2.0-85112843708</t>
  </si>
  <si>
    <t>Using PBL to design a gamified application prototype: The case of waste picker’s children financial education</t>
  </si>
  <si>
    <t>2-s2.0-85112723510</t>
  </si>
  <si>
    <t>Harter, C.</t>
  </si>
  <si>
    <t>Breaking It Down: Disaggregated Personal Finance Test Scores of Teachers and Students</t>
  </si>
  <si>
    <t>2-s2.0-85112702938</t>
  </si>
  <si>
    <t>Rakshit, S.</t>
  </si>
  <si>
    <t>School of Information Technology and Computing, American University of Nigeria, Yola, Adamawa, Nigeria</t>
  </si>
  <si>
    <t>Standard microfinance bank, Nigeria: developing underserved markets</t>
  </si>
  <si>
    <t>Mehdi, M.M.</t>
  </si>
  <si>
    <t>2-s2.0-85112587555</t>
  </si>
  <si>
    <t>Hartmann, A.L.B.</t>
  </si>
  <si>
    <t>Financial education in high school: An analysis of didactic activities related to uniform periodic series from the point of view of critical mathematics education; Educação Financeira no Ensino Médio: Uma análise de atividades didáticas relacionadas a séries periódicas uniformes sob o ponto de vista da Educação Matemática Crítica</t>
  </si>
  <si>
    <t>de Cássia Pistóia Mariani, R.</t>
  </si>
  <si>
    <t>2-s2.0-85112185608</t>
  </si>
  <si>
    <t>Shvaher, O.A.</t>
  </si>
  <si>
    <t>The effect of social media on financial literacy</t>
  </si>
  <si>
    <t>Degtyarev, S.I.</t>
  </si>
  <si>
    <t>Polyakova, L.G.</t>
  </si>
  <si>
    <t>2-s2.0-85111995612</t>
  </si>
  <si>
    <t>Financial Technology and Islamic Mutual Funds Investment</t>
  </si>
  <si>
    <t>2-s2.0-85111946180</t>
  </si>
  <si>
    <t>Department of Finance, Jaipuria Institute of Management, Indore, Indore, MP, India</t>
  </si>
  <si>
    <t>Audit committee characteristics and bank performance: evidence from India</t>
  </si>
  <si>
    <t>2-s2.0-85111828844</t>
  </si>
  <si>
    <t>Hocine, N.</t>
  </si>
  <si>
    <t>Université Abdelhamid Ibn Badis Mostaganem, Mostaganem, Mostaganem, Algeria</t>
  </si>
  <si>
    <t>Dynamic access control framework for enterprise content management systems</t>
  </si>
  <si>
    <t>2-s2.0-85111715928</t>
  </si>
  <si>
    <t>Programa de Pós-Graduação em Antropologia Social, Universidade Federal do Rio de Janeiro, Rio de Janeiro, RJ, Brazil</t>
  </si>
  <si>
    <t>From Education To Nudg E: Behavior Al Sciences In Financial Education Programs</t>
  </si>
  <si>
    <t>2-s2.0-85111655703</t>
  </si>
  <si>
    <t>Plourde, K.F.</t>
  </si>
  <si>
    <t>Global Health, FHI 360, Durham, NC, United States</t>
  </si>
  <si>
    <t>Implementation of Anyaka Makwiri: A multicomponent mentoring program for adolescent girls and young women in Uganda</t>
  </si>
  <si>
    <t>Nanda, G.</t>
  </si>
  <si>
    <t>Reproductive, FHI 360, Durham, NC, United States</t>
  </si>
  <si>
    <t>Healy, E.</t>
  </si>
  <si>
    <t>Kibwola, D.</t>
  </si>
  <si>
    <t>Anyaka Makwiri and The Aids Support Organization (TASO) Gulu, Gulu, Uganda</t>
  </si>
  <si>
    <t>Mutonyi, P.</t>
  </si>
  <si>
    <t>The AIDS Support Organisation Gulu, Gulu, Uganda</t>
  </si>
  <si>
    <t>Ochwo, M.</t>
  </si>
  <si>
    <t>Varimetrics Group Limited</t>
  </si>
  <si>
    <t>2-s2.0-85111408024</t>
  </si>
  <si>
    <t>Dewi, M.K.</t>
  </si>
  <si>
    <t>Enhancing Islamic financial literacy through community-based workshops: a transtheoretical model</t>
  </si>
  <si>
    <t>Ferdian, I.R.</t>
  </si>
  <si>
    <t>Lariba Consulting, Jakarta, Indonesia</t>
  </si>
  <si>
    <t>2-s2.0-85111383430</t>
  </si>
  <si>
    <t>Majeed, M.T.</t>
  </si>
  <si>
    <t>Quaid-i-Azam University, Islamabad, Islamabad, Pakistan</t>
  </si>
  <si>
    <t>A comparative analysis of financial performance of Islamic banks vis-à-vis conventional banks: evidence from Pakistan</t>
  </si>
  <si>
    <t>Zainab, A.</t>
  </si>
  <si>
    <t>Planning Commission, Islamabad, Islamabad, Pakistan</t>
  </si>
  <si>
    <t>2-s2.0-85111270839</t>
  </si>
  <si>
    <t>Özdemir, B.</t>
  </si>
  <si>
    <t>Sakarya Üniversitesi, Serdivan, Sakarya, Turkey</t>
  </si>
  <si>
    <t>Evaluation of a Developed Financial Literacy Program in High School Students</t>
  </si>
  <si>
    <t>2-s2.0-85111266616</t>
  </si>
  <si>
    <t>Kanduri, S.</t>
  </si>
  <si>
    <t>Avinash College of Commerce, Hyderabad, India</t>
  </si>
  <si>
    <t>Financial literacy knowledge assessment among college students in Hyderabad, India</t>
  </si>
  <si>
    <t>2-s2.0-85111083892</t>
  </si>
  <si>
    <t>Adrianto, F.</t>
  </si>
  <si>
    <t>The prospect of indonesian government retail sukuk: From the perspective of sharia financial knowledge, education, and behavior</t>
  </si>
  <si>
    <t>2-s2.0-85110893783</t>
  </si>
  <si>
    <t>Amari, M.</t>
  </si>
  <si>
    <t>Université de Gabès, Gabes, Gabes, Tunisia</t>
  </si>
  <si>
    <t>Exploring the impact of socio-demographic characteristics on financial inclusion: empirical evidence from Tunisia</t>
  </si>
  <si>
    <t>Jarboui, J.</t>
  </si>
  <si>
    <t>Institut Supérieur d'Administration des Affaires, Sfax, Sfax, Tunisia</t>
  </si>
  <si>
    <t>2-s2.0-85110342619</t>
  </si>
  <si>
    <t>The impact of financial literacy on risk seeking and patient attitudes of university students</t>
  </si>
  <si>
    <t>2-s2.0-85110047408</t>
  </si>
  <si>
    <t>Survey of Hungarian high school students' financial literacy in the last 10 years based on the econventio test</t>
  </si>
  <si>
    <t>2-s2.0-85109985691</t>
  </si>
  <si>
    <t>Gourrier, A.G.</t>
  </si>
  <si>
    <t>University of Baltimore, Baltimore, MD, United States</t>
  </si>
  <si>
    <t>Banking the Black Community: An Analysis of Banking Among Baltimore’s Predominately Black Communities</t>
  </si>
  <si>
    <t>2-s2.0-85109885898</t>
  </si>
  <si>
    <t>The roles of peers and social media in building financial literacy among the millennial generation: A case of indonesian economics and business students</t>
  </si>
  <si>
    <t>2-s2.0-85109851488</t>
  </si>
  <si>
    <t>Szobonya, R.</t>
  </si>
  <si>
    <t>Competences in the field of finance - Results of a population survey</t>
  </si>
  <si>
    <t>2-s2.0-85109821026</t>
  </si>
  <si>
    <t>The Influence of Financial Socialisation Mechanisms on Young Financial Professionals' Financial Literacy Levels in the Eastern Cape</t>
  </si>
  <si>
    <t>Saayman, M.</t>
  </si>
  <si>
    <t>2-s2.0-85109626314</t>
  </si>
  <si>
    <t>Knowledge about past and present financial crises in relation to financial education</t>
  </si>
  <si>
    <t>2-s2.0-85109439561</t>
  </si>
  <si>
    <t>Economic behaviour strategies of the northern small-numbered indigenous peoples and their impact on subjective well-being; Стратегии экономического поведения коренных малочисленных народов Севера и их влияние на субъективное благополучие</t>
  </si>
  <si>
    <t>Kurnosova, S.A.</t>
  </si>
  <si>
    <t>Siberian Federal University, Krasnoyarsk, Krasnoyarsk Krai, Russian Federation</t>
  </si>
  <si>
    <t>2-s2.0-85109049682</t>
  </si>
  <si>
    <t>Muhamad, S.</t>
  </si>
  <si>
    <t>Savings behaviour of bottom income group: Is there any role for financial efficacy and risk preference?</t>
  </si>
  <si>
    <t>2-s2.0-85109037281</t>
  </si>
  <si>
    <t>Hvorecký, J.</t>
  </si>
  <si>
    <t>Institute of Technology and Business in České Budějovice, Ceske Budejovice, Czech Republic</t>
  </si>
  <si>
    <t>Linkages between pisa results and e-working</t>
  </si>
  <si>
    <t>2-s2.0-85108977169</t>
  </si>
  <si>
    <t>Kandari, P.</t>
  </si>
  <si>
    <t>Socio-economic based differentiation in financial literacy and its association with financial inclusion in underdeveloped regions: A case study in india</t>
  </si>
  <si>
    <t>Bahuguna, U.</t>
  </si>
  <si>
    <t>Department of Sociology and Social Work, H.N.B.Garhwal University, Garhwal, UK, India</t>
  </si>
  <si>
    <t>Salgotra, A.K.</t>
  </si>
  <si>
    <t>Department of Economics, University of Jammu, Jammu, JK, India</t>
  </si>
  <si>
    <t>2-s2.0-85108862628</t>
  </si>
  <si>
    <t>Financial distress and COVID-19: evidence from working individuals in India</t>
  </si>
  <si>
    <t>Fortune Institute of International Business, New Delhi, India</t>
  </si>
  <si>
    <t>Rao, P.</t>
  </si>
  <si>
    <t>Department of Accounting and Finance, Federation University Australia, Ballarat, VIC, Australia</t>
  </si>
  <si>
    <t>Colombage, S.</t>
  </si>
  <si>
    <t>Department of Finance and Accounting, Chandragupt Institute of Management Patna, Patna, BR, India</t>
  </si>
  <si>
    <t>2-s2.0-85108710637</t>
  </si>
  <si>
    <t>The system of relationships between sustainable corporate governance and corporate financial literacy; System relacji między zrównoważonym ładem korporacyjnym a literacją finansową przedsiębiorstwa</t>
  </si>
  <si>
    <t>Túróczi, I.</t>
  </si>
  <si>
    <t>Debreceni Egyetem Gazdaságtudományi Kar, Debrecen, Hajdu-Bihar, Hungary</t>
  </si>
  <si>
    <t>Oláh, J.</t>
  </si>
  <si>
    <t>external lecturer, Károli Gáspár Református Egyetem, Budapest, Budapest, Hungary</t>
  </si>
  <si>
    <t>2-s2.0-85108606453</t>
  </si>
  <si>
    <t>Santoyo-Ledesma, D.S.</t>
  </si>
  <si>
    <t>Universidad Autónoma de Baja California Sur, La Paz, BCS, Mexico</t>
  </si>
  <si>
    <t>Exploratory experience of validation of an instrument on the level of financial literacy in the millennial generation; Experiencia exploratoria de validación de un instrumento sobre nivel de cultura financiera en la generación millennial</t>
  </si>
  <si>
    <t>Luna-Nemecio, J.</t>
  </si>
  <si>
    <t>Centro Universitario CIFE, Brazil</t>
  </si>
  <si>
    <t>2-s2.0-85108503190</t>
  </si>
  <si>
    <t>Vizcaino, M.E.G.</t>
  </si>
  <si>
    <t>And their commercial functiontrusts; Fideicomisos y su función mercantil</t>
  </si>
  <si>
    <t>Díaz, M.P.M.</t>
  </si>
  <si>
    <t>Universidad Antonio Nariño, Bogota, Colombia</t>
  </si>
  <si>
    <t>2-s2.0-85108382293</t>
  </si>
  <si>
    <t>Rasco, A.</t>
  </si>
  <si>
    <t>Evolution of serious games to support lifelong learning and decision making: Design and implementation of a financial literacy game</t>
  </si>
  <si>
    <t>2-s2.0-85107786441</t>
  </si>
  <si>
    <t>Chauhan, S.</t>
  </si>
  <si>
    <t>Gamification in banking: a review, synthesis and setting research agenda</t>
  </si>
  <si>
    <t>Department of Marketing, Indian Institute of Foreign Trade, New Delhi, India</t>
  </si>
  <si>
    <t>2-s2.0-85107691754</t>
  </si>
  <si>
    <t>Zyed, Z.A.S.</t>
  </si>
  <si>
    <t>Department of Real Estate, Universiti Malaya, Kuala Lumpur, Malaysia</t>
  </si>
  <si>
    <t>Governing housing affordability problems among younger working households</t>
  </si>
  <si>
    <t>Tedong, P.A.</t>
  </si>
  <si>
    <t>Department of Urban and Regional Planning, Universiti Malaya, Kuala Lumpur, Malaysia</t>
  </si>
  <si>
    <t>2-s2.0-85107624849</t>
  </si>
  <si>
    <t>Jamil, N.A.</t>
  </si>
  <si>
    <t>Faculty of Business and Technology, UNITAR International University, Petaling Jaya, Selangor, Malaysia</t>
  </si>
  <si>
    <t>Personal Financial Well-Being as Determinant to Work Performance among Members of 93 Royal Signals Regiment</t>
  </si>
  <si>
    <t>2-s2.0-85107462603</t>
  </si>
  <si>
    <t>Sigidov, Y.I.</t>
  </si>
  <si>
    <t>Bankruptcy Prevention with the Unified Accounting System</t>
  </si>
  <si>
    <t>2-s2.0-85107384127</t>
  </si>
  <si>
    <t>Kuznetsova, V.</t>
  </si>
  <si>
    <t>The Fuzzy Approach for Classification Borrowers of Microfinance Organizations</t>
  </si>
  <si>
    <t>2-s2.0-85107311501</t>
  </si>
  <si>
    <t>Information Search, Financial Advice Use, and Consumer Financial Behavior</t>
  </si>
  <si>
    <t>2-s2.0-85107299932</t>
  </si>
  <si>
    <t>Zeamer, C.A.</t>
  </si>
  <si>
    <t>The Institute of Consumer Money Management, Raleigh, NC, United States</t>
  </si>
  <si>
    <t>For Love or Money? Factors Associated With the Choice Between Couple-Based Versus Individual Financial Coaching</t>
  </si>
  <si>
    <t>Estey, A.</t>
  </si>
  <si>
    <t>2-s2.0-85107291594</t>
  </si>
  <si>
    <t>Thrive Financial Wellness, Winston Ridge, South Africa</t>
  </si>
  <si>
    <t>Factors Associated With the Ownership of Individual Retirement Accounts (IRAs): Applying the Theory of Planned Behavior</t>
  </si>
  <si>
    <t>School of Family Studies and Human Services, Kansas State University, Manhattan, KS, United States</t>
  </si>
  <si>
    <t>2-s2.0-85107261909</t>
  </si>
  <si>
    <t>Enete, S.</t>
  </si>
  <si>
    <t>Biola University, La Mirada, CA, United States</t>
  </si>
  <si>
    <t>Financial Attitudes and Charitable Giving</t>
  </si>
  <si>
    <t>Heckman, S.</t>
  </si>
  <si>
    <t>Lawson, D.</t>
  </si>
  <si>
    <t>2-s2.0-85106845735</t>
  </si>
  <si>
    <t>College of Business Administration, The University of Akron, Akron, OH, United States</t>
  </si>
  <si>
    <t>Corrigendum to “Impact of inflated perceptions of financial literacy on financial decision making” [J. Econ. Psychol. 80 (2020) 102306] (Journal of Economic Psychology (2020) 80, (S0167487020300672), (10.1016/j.joep.2020.102306))</t>
  </si>
  <si>
    <t>School of Business, Middle Georgia State University, Macon, GA, United States</t>
  </si>
  <si>
    <t>2-s2.0-85106663288</t>
  </si>
  <si>
    <t>Şeker, M.</t>
  </si>
  <si>
    <t>Davutpasa Campus, Yıldız Teknik Üniversitesi, Istanbul, Turkey</t>
  </si>
  <si>
    <t>An Investigation into Social Studies Teachers’ Self-Efficacy Perceptions about Basic Skills in the Social Studies Curriculum</t>
  </si>
  <si>
    <t>2-s2.0-85106657403</t>
  </si>
  <si>
    <t>Janposri, P.</t>
  </si>
  <si>
    <t>The Role of Financial Literacy in Retirement Planning and Wealth Accumulation Among Selfemployed Thai Workers</t>
  </si>
  <si>
    <t>2-s2.0-85106318775</t>
  </si>
  <si>
    <t>Crypto asset ownership, financial literacy, and investment experience</t>
  </si>
  <si>
    <t>2-s2.0-85106280370</t>
  </si>
  <si>
    <t>Chun, S.</t>
  </si>
  <si>
    <t>Division of Business and Economics, Dankook University, Seoul, Seoul, South Korea</t>
  </si>
  <si>
    <t>The effects of mental budgeting and pain of payment on the financial decision making of socially excluded people</t>
  </si>
  <si>
    <t>Johnson, D.S.</t>
  </si>
  <si>
    <t>Montclair State University, Montclair, NJ, United States</t>
  </si>
  <si>
    <t>2-s2.0-85106258969</t>
  </si>
  <si>
    <t>Sithole, N.</t>
  </si>
  <si>
    <t>Financial well-being of customer-to-customer co-creation experience: a comparative qualitative focus group study of savings/credit groups</t>
  </si>
  <si>
    <t>Sullivan-Mort, G.</t>
  </si>
  <si>
    <t>Eudemonia Institute, Brisbane, Australia</t>
  </si>
  <si>
    <t>2-s2.0-85106257611</t>
  </si>
  <si>
    <t>School of Management, Pondicherry University, Puducherry, PY, India</t>
  </si>
  <si>
    <t>Examining the influence of financial inclusion on financial well-being of marginalized street vendors: an empirical evidence from India</t>
  </si>
  <si>
    <t>Velayutham, A.</t>
  </si>
  <si>
    <t>2-s2.0-85106186078</t>
  </si>
  <si>
    <t>Thakur, S.</t>
  </si>
  <si>
    <t>Development of a financial literacy model for individuals in India using structural equation modelling</t>
  </si>
  <si>
    <t>Mago, M.</t>
  </si>
  <si>
    <t>Department of Management, Punjabi University, Patiala, PB, India</t>
  </si>
  <si>
    <t>2-s2.0-85106165395</t>
  </si>
  <si>
    <t>Nuryakin, N.</t>
  </si>
  <si>
    <t>The importance of market information accessibility to enhancing SMEs Indonesian superior financial performance</t>
  </si>
  <si>
    <t>Widayanti, R.</t>
  </si>
  <si>
    <t>Management Department, Universitas Islam Batik Surakarta, Surakarta, Central Java, Indonesia</t>
  </si>
  <si>
    <t>2-s2.0-85106064973</t>
  </si>
  <si>
    <t>Vaikunth Mehta National Institute of Co-operative Management, Pune, MH, India</t>
  </si>
  <si>
    <t>Exploring demand-side barriers to credit uptake and financial inclusion</t>
  </si>
  <si>
    <t>2-s2.0-85105981777</t>
  </si>
  <si>
    <t>Zehra, S.</t>
  </si>
  <si>
    <t>Financial Knowledge Graph Based Financial Report Query System</t>
  </si>
  <si>
    <t>Mohsin, S.F.M.</t>
  </si>
  <si>
    <t>2-s2.0-85105949127</t>
  </si>
  <si>
    <t>Abdu, E.</t>
  </si>
  <si>
    <t>Department of Accounting and Finance, Samara University, Ethiopia, Semera, Afar, Ethiopia</t>
  </si>
  <si>
    <t>Determinants of financial inclusion in Afar Region: Evidence from selected woredas</t>
  </si>
  <si>
    <t>2-s2.0-85105821284</t>
  </si>
  <si>
    <t>Safitri, K.A.</t>
  </si>
  <si>
    <t>Vocational Education Program, Universitas Indonesia, Depok, West Java, Indonesia</t>
  </si>
  <si>
    <t>An analysis of Indonesian farmer’s financial literacy</t>
  </si>
  <si>
    <t>2-s2.0-85105432418</t>
  </si>
  <si>
    <t>Hassan, M.F.</t>
  </si>
  <si>
    <t>Financial wellbeing and mental health: A systematic review</t>
  </si>
  <si>
    <t>Federal Territory Islamic Religious Department, JAWI, Malaysia</t>
  </si>
  <si>
    <t>2-s2.0-85105430236</t>
  </si>
  <si>
    <t>Davydov, D.</t>
  </si>
  <si>
    <t>Investor attention and portfolio performance: what information does it pay to pay attention to?</t>
  </si>
  <si>
    <t>Khrashchevskyi, I.</t>
  </si>
  <si>
    <t>Stockholm Business School, Stockholm, Stockholm, Sweden</t>
  </si>
  <si>
    <t>2-s2.0-85105381969</t>
  </si>
  <si>
    <t>Pension Policy Center, Washington, DC, United States</t>
  </si>
  <si>
    <t>Improving on defaults: Helping pension participants manage financial market risk in target date funds</t>
  </si>
  <si>
    <t>2-s2.0-85104978925</t>
  </si>
  <si>
    <t>Barnard, C.R.</t>
  </si>
  <si>
    <t>The Institute &amp; Faculty of Actuaries, Financial Literacy Working Party, Germany</t>
  </si>
  <si>
    <t>Money, Knowledge and Power</t>
  </si>
  <si>
    <t>2-s2.0-85104709216</t>
  </si>
  <si>
    <t>Patel, A.K.</t>
  </si>
  <si>
    <t>Department of Library &amp; Information Science, Banaras Hindu University, Varanasi, UP, India</t>
  </si>
  <si>
    <t>Mapping of Global Research Trends in Financial Literacy: A Scientometric Approach</t>
  </si>
  <si>
    <t>2-s2.0-85104704499</t>
  </si>
  <si>
    <t>Maduku, H.</t>
  </si>
  <si>
    <t>Success indicators among black owned informal Small Micro and Medium Enterprises’ (SMMEs) in South Africa</t>
  </si>
  <si>
    <t>Kaseeram, I.</t>
  </si>
  <si>
    <t>Administration and Law, University of Zululand, Ulundi, KwaZulu-Natal, South Africa</t>
  </si>
  <si>
    <t>2-s2.0-85104583150</t>
  </si>
  <si>
    <t>What influences the willingness of university students to invest in stocks?</t>
  </si>
  <si>
    <t>Anokye, F.K.</t>
  </si>
  <si>
    <t>2-s2.0-85104556004</t>
  </si>
  <si>
    <t>Determinants of life satisfaction among female-headed households in Malaysia</t>
  </si>
  <si>
    <t>Dass, T.M.</t>
  </si>
  <si>
    <t>2-s2.0-85104452754</t>
  </si>
  <si>
    <t>Sabri, N.A.A.</t>
  </si>
  <si>
    <t>Self-efficacy on Social Capital and Financial Empowerment Towards Socioeconomic Wellbeing Development Among Women Participants in Malaysia</t>
  </si>
  <si>
    <t>2-s2.0-85104407323</t>
  </si>
  <si>
    <t>Nga, J.H.-N.</t>
  </si>
  <si>
    <t>Factors influencing financial planning for marriage amongst young malaysian couples</t>
  </si>
  <si>
    <t>Yeoh, K.K.</t>
  </si>
  <si>
    <t>2-s2.0-85104104443</t>
  </si>
  <si>
    <t>Sumiati, A.</t>
  </si>
  <si>
    <t>The millennials generation’s intention to invest: A modified model of the theory of reasoned action</t>
  </si>
  <si>
    <t>2-s2.0-85104085724</t>
  </si>
  <si>
    <t>Sentiments and recovery of the hospitality sector from Covid-19–a managerial perspective through phenomenology</t>
  </si>
  <si>
    <t>Upadhya, A.</t>
  </si>
  <si>
    <t>American College of Dubai, Dubai, Dubai, United Arab Emirates</t>
  </si>
  <si>
    <t>Abidi, N.</t>
  </si>
  <si>
    <t>2-s2.0-85104008457</t>
  </si>
  <si>
    <t>Educated to be indebted: “Social-financial” inclusion in Chile</t>
  </si>
  <si>
    <t>2-s2.0-85103983082</t>
  </si>
  <si>
    <t>The role of women's entrepreneurial orientation to access external financial supports: Empirical evidence from the small and medium enterprises (SMEs) in Indonesia using PLS-SEM</t>
  </si>
  <si>
    <t>2-s2.0-85103947444</t>
  </si>
  <si>
    <t>Firli, A.</t>
  </si>
  <si>
    <t>Influence of financial literacy, financial attitude, and parental income on personal financial management behaviour: A case study on the millennial generation in Indonesia</t>
  </si>
  <si>
    <t>2-s2.0-85103897979</t>
  </si>
  <si>
    <t>The power of materialism among young adults: exploring the effects of values on impulsiveness and responsible financial behavior</t>
  </si>
  <si>
    <t>2-s2.0-85103886595</t>
  </si>
  <si>
    <t>Raharja, S.J.</t>
  </si>
  <si>
    <t>Financial literacy of SMEs in Citarum Watershed Area, Indonesia</t>
  </si>
  <si>
    <t>2-s2.0-85103857088</t>
  </si>
  <si>
    <t>Business intelligence and innovation: An european digital innovation Hub to increase system interaction and value co-creation within and among service systems</t>
  </si>
  <si>
    <t>2-s2.0-85103585870</t>
  </si>
  <si>
    <t>Popova, N.V.</t>
  </si>
  <si>
    <t>Sports management in corporate social program implementation</t>
  </si>
  <si>
    <t>2-s2.0-85103504221</t>
  </si>
  <si>
    <t>Korostelkina, I.</t>
  </si>
  <si>
    <t>Orel State University, Orel, Oryol Oblast, Russian Federation</t>
  </si>
  <si>
    <t>The Prosperity Pyramid as a Consequence of the Low Level of Financial Culture of the Population</t>
  </si>
  <si>
    <t>2-s2.0-85103435318</t>
  </si>
  <si>
    <t>Foo, M.Y.E.E.</t>
  </si>
  <si>
    <t>Green purchasing: Capabilities, practices and effects on firms’ triple bottom line performance</t>
  </si>
  <si>
    <t>Kanapathy, K.</t>
  </si>
  <si>
    <t>Zailani, S.</t>
  </si>
  <si>
    <t>Shaharudin, M.R.</t>
  </si>
  <si>
    <t>2-s2.0-85103343877</t>
  </si>
  <si>
    <t>Trinh, T.T.H.</t>
  </si>
  <si>
    <t>Quy Nhon University, Quy Nhon, Gia Lai, Viet Nam</t>
  </si>
  <si>
    <t>The Determinants of Accessibility of Financial Services in Vietnam</t>
  </si>
  <si>
    <t>2-s2.0-85103342849</t>
  </si>
  <si>
    <t>Sneed, C.T.</t>
  </si>
  <si>
    <t>University of Tennessee, UNIVERSITY OF TENNESSEE EXTENSION, Lebanon, TN, United States</t>
  </si>
  <si>
    <t>Money Minute: Using Short Informational Videos to Address Financial Hardships Caused by the COVID-19 Pandemic</t>
  </si>
  <si>
    <t>Berry, A.A.</t>
  </si>
  <si>
    <t>University of Tennessee, University of Tennessee Extension-Wilson County, United States</t>
  </si>
  <si>
    <t>Barnes, S.N.</t>
  </si>
  <si>
    <t>University of Tennessee, University of Tennessee Extension-Polk County, United States</t>
  </si>
  <si>
    <t>Calhoun, D.D.</t>
  </si>
  <si>
    <t>UT-TSU Extension-Lawrence County, Tennessee State University, Nashville, TN, United States</t>
  </si>
  <si>
    <t>Hagan, T.V.</t>
  </si>
  <si>
    <t>UT-TSU Extension-Haywood County, Tennessee State University, Nashville, TN, United States</t>
  </si>
  <si>
    <t>2-s2.0-85103313094</t>
  </si>
  <si>
    <t>Sahela, K.Z.</t>
  </si>
  <si>
    <t>Management Department, Lincoln University College, Malaysia, Petaling Jaya, Selangor, Malaysia</t>
  </si>
  <si>
    <t>The Influence of Government Dimension on Financial Education and Empowerment of Micro-, Smalland Medium-Sized Enterprises in Indonesia</t>
  </si>
  <si>
    <t>Susanti, R.</t>
  </si>
  <si>
    <t>2-s2.0-85103245890</t>
  </si>
  <si>
    <t>Financial literacy of students of technical universities: Analysis of opinions and development prospects; Финансовая грамотность студентов технических вузов: анализ мнений и перспективы развития</t>
  </si>
  <si>
    <t>2-s2.0-85103230743</t>
  </si>
  <si>
    <t>Ayad, A.E.</t>
  </si>
  <si>
    <t>Anesthesia, Cairo University, Giza, Giza, Egypt</t>
  </si>
  <si>
    <t>Opioid epidemics during the pandemic: Further insights to the same story</t>
  </si>
  <si>
    <t>2-s2.0-85103218000</t>
  </si>
  <si>
    <t>Financial Literacy Literature in U.S. Public Libraries: Exploring Common Resources in Our Collections</t>
  </si>
  <si>
    <t>2-s2.0-85103066672</t>
  </si>
  <si>
    <t>Vaaler, A.</t>
  </si>
  <si>
    <t>They seek, but do they find? Investigating the financial information-seeking behavior of college students</t>
  </si>
  <si>
    <t>Reiter, L.</t>
  </si>
  <si>
    <t>2-s2.0-85102959305</t>
  </si>
  <si>
    <t>Duch, R.</t>
  </si>
  <si>
    <t>Centre for Experimental Social Sciences, Nuffield College, University Of Oxford, Oxford, Oxfordshire, United Kingdom</t>
  </si>
  <si>
    <t>Choice architecture improves pension selection</t>
  </si>
  <si>
    <t>Granados, P.</t>
  </si>
  <si>
    <t>Centre for Experimental Social Sciences and Department of Management, Universidad de Santiago de Chile, Santiago, RM, Chile</t>
  </si>
  <si>
    <t>López, M.</t>
  </si>
  <si>
    <t>Centre for Experimental Social Sciences, Universidad de Santiago de Chile, Santiago, RM, Chile</t>
  </si>
  <si>
    <t>2-s2.0-85102746723</t>
  </si>
  <si>
    <t>Leartlam, C.</t>
  </si>
  <si>
    <t>Department of Agricultural and Resource Economics, Kasetsart University, Bangkok, Thailand</t>
  </si>
  <si>
    <t>Investment of rice farming households in Thailand and Vietnam</t>
  </si>
  <si>
    <t>2-s2.0-85102504040</t>
  </si>
  <si>
    <t>Micro and Small Businesses Access to Finance and Financial Literacy of their Owners: Evidence from Latvia, Estonia and Georgia</t>
  </si>
  <si>
    <t>International Black Sea University, Tbilisi, Georgia</t>
  </si>
  <si>
    <t>2-s2.0-85102502822</t>
  </si>
  <si>
    <t>Department of Marketing, University of Greenwich, London, United Kingdom</t>
  </si>
  <si>
    <t>Marketing bank services to financially vulnerable customers: evidence from an emerging economy</t>
  </si>
  <si>
    <t>Adeola, O.</t>
  </si>
  <si>
    <t>Hinson, R.E.</t>
  </si>
  <si>
    <t>Nwoba, A.C.</t>
  </si>
  <si>
    <t>Department of Research Administration and International Relations, University of Economics Ho Chi Minh City, Ho Chi Minh City, Viet Nam</t>
  </si>
  <si>
    <t>Soetan, T.O.</t>
  </si>
  <si>
    <t>School of Business, IT and Applied Arts, Winnipeg, Canada</t>
  </si>
  <si>
    <t>2-s2.0-85102486309</t>
  </si>
  <si>
    <t>Kabongo, K.K.T.L.</t>
  </si>
  <si>
    <t>Department of Religion Studies, University of Pretoria, Pretoria, Gauteng, South Africa</t>
  </si>
  <si>
    <t>Practical ministry and finances: A case study from innerchange south africa</t>
  </si>
  <si>
    <t>2-s2.0-85102315807</t>
  </si>
  <si>
    <t>Chong, K.F.</t>
  </si>
  <si>
    <t>The Effects of Financial Literacy, Self-Efficacy and Self-Coping on Financial Behavior of Emerging Adults</t>
  </si>
  <si>
    <t>2-s2.0-85102298752</t>
  </si>
  <si>
    <t>Kuznetsov, O.V.</t>
  </si>
  <si>
    <t>Financially Literate Behavior in the Course of Achieving National Goals and Strategic Objectives of Russia</t>
  </si>
  <si>
    <t>2-s2.0-85102281912</t>
  </si>
  <si>
    <t>Socio-Economic and Demographic Determinants of Financial Inclusion in Underdeveloped Regions: A Case Study in India</t>
  </si>
  <si>
    <t>2-s2.0-85101675339</t>
  </si>
  <si>
    <t>Haini, H.</t>
  </si>
  <si>
    <t>Financial access and the finance–growth nexus: evidence from developing economies</t>
  </si>
  <si>
    <t>2-s2.0-85101525955</t>
  </si>
  <si>
    <t>Banca d’Italia, Rome, Italy</t>
  </si>
  <si>
    <t>Neither in the Programs Nor in the Data: Mining the Hidden Financial Knowledge with Knowledge Graphs and Reasoning</t>
  </si>
  <si>
    <t>Magnanimi, D.</t>
  </si>
  <si>
    <t>Nissl, M.</t>
  </si>
  <si>
    <t>2-s2.0-85101468588</t>
  </si>
  <si>
    <t>Cazenave, B.</t>
  </si>
  <si>
    <t>École Supérieure de Commerce Extérieur, Courbevoie, Ile-de-France, France</t>
  </si>
  <si>
    <t>NGO responses to financial evaluation: auditability, purification and performance</t>
  </si>
  <si>
    <t>Morales, J.</t>
  </si>
  <si>
    <t>King's College London, London, United Kingdom</t>
  </si>
  <si>
    <t>2-s2.0-85101424570</t>
  </si>
  <si>
    <t>Abiodun, S.W.</t>
  </si>
  <si>
    <t>Department of Accounting, Crescent University, Abeokuta, Ogun, Nigeria</t>
  </si>
  <si>
    <t>Board attributes and external audit firm choice of nigerian listed non-financial firms: Evidence from logit regression</t>
  </si>
  <si>
    <t>2-s2.0-85101334418</t>
  </si>
  <si>
    <t>Novak, M.</t>
  </si>
  <si>
    <t>Financial literacy survey in the Slovak Republic</t>
  </si>
  <si>
    <t>2-s2.0-85101300852</t>
  </si>
  <si>
    <t>Blasch, J.</t>
  </si>
  <si>
    <t>159</t>
  </si>
  <si>
    <t>Vrije Universiteit Amsterdam Instituut voor Milieuvraagstukken, Amsterdam, Noord-Holland, Netherlands</t>
  </si>
  <si>
    <t>Empower the consumer! energy-related financial literacy and its implications for economic decision making</t>
  </si>
  <si>
    <t>Daminato, C.</t>
  </si>
  <si>
    <t>2-s2.0-85101232400</t>
  </si>
  <si>
    <t>Accelerating the impact of financial literacy training programmes on household consumption by empowering women</t>
  </si>
  <si>
    <t>2-s2.0-85101079226</t>
  </si>
  <si>
    <t>How does entrepreneurship influence the efficiency of household portfolios?</t>
  </si>
  <si>
    <t>Zhejiang University of Finance and Economics, Hangzhou, China</t>
  </si>
  <si>
    <t>2-s2.0-85101034068</t>
  </si>
  <si>
    <t>Liquidity variations and variability cohesiveness with revenue and profitability: A case of saudi energy sector companies</t>
  </si>
  <si>
    <t>2-s2.0-85101024147</t>
  </si>
  <si>
    <t>Kevser, M.</t>
  </si>
  <si>
    <t>Department of Banking and Insurance, Bandırma Onyedi Eylül University, Bandirma, Balikesir, Turkey</t>
  </si>
  <si>
    <t>Islamic financial literacy and its determinants: A field study on Turkey</t>
  </si>
  <si>
    <t>Doğan, M.</t>
  </si>
  <si>
    <t>Department of Business Adminastration, Afyon Kocatepe Üniversitesi, Afyonkarahisar, Afyonkarahisar, Turkey</t>
  </si>
  <si>
    <t>2-s2.0-85100993013</t>
  </si>
  <si>
    <t>The Effect of Financial and Taxation Literation on Competitive Advantages and Business Performance: A Case Study in Indonesia</t>
  </si>
  <si>
    <t>Universitas Teknologi Yogyakarta, Yogyakarta, Java, Indonesia</t>
  </si>
  <si>
    <t>2-s2.0-85100967996</t>
  </si>
  <si>
    <t>Zahra, D.R.</t>
  </si>
  <si>
    <t>Management Department, STIE Bank BPD Jateng, Semarang, Indonesia</t>
  </si>
  <si>
    <t>The Influence of Lifestyle, Financial Literacy, and Social Demographics on Consumptive Behavior</t>
  </si>
  <si>
    <t>2-s2.0-85100957408</t>
  </si>
  <si>
    <t>Matsuo, T.</t>
  </si>
  <si>
    <t>Ergonomics Research Group, Japan Organization of Occupational Health and Safety, Kawasaki, Kanagawa, Japan</t>
  </si>
  <si>
    <t>Socioeconomic status relates to exercise habits and cardiorespiratory fitness among workers in the Tokyo area</t>
  </si>
  <si>
    <t>2-s2.0-85100694601</t>
  </si>
  <si>
    <t>Panita Rachapaettayakom is a Ph.D. student, Chulalongkorn University, Bangkok, Thailand</t>
  </si>
  <si>
    <t>THE NEED FOR KNOWLEDGE ACQUISITION TOOLS BY SMALL BUSINESS ENTREPRENEURS: THE CASE OF FINANCIAL KNOWLEDGE ACQUISITION OF RESTAURANT ENTREPRENEURS</t>
  </si>
  <si>
    <t>Wiriyapinit, M.</t>
  </si>
  <si>
    <t>Department of Commerce, Chulalongkorn Business School, Bangkok, Thailand</t>
  </si>
  <si>
    <t>Cooharojananone, N.</t>
  </si>
  <si>
    <t>University of Warwick, Coventry, West Midlands, United Kingdom</t>
  </si>
  <si>
    <t>Tanthanongsakkun, S.</t>
  </si>
  <si>
    <t>Nagul Cooharojananone is an associate professor, Chulalongkorn University, Bangkok, Thailand</t>
  </si>
  <si>
    <t>Charoenruk, N.</t>
  </si>
  <si>
    <t>2-s2.0-85100531427</t>
  </si>
  <si>
    <t>Arrondel, L.</t>
  </si>
  <si>
    <t>Financial literacy and french behaviour on the stock market</t>
  </si>
  <si>
    <t>2-s2.0-85100514218</t>
  </si>
  <si>
    <t>Tanrisever, F.</t>
  </si>
  <si>
    <t>Managing capital market frictions via cost-reduction investments</t>
  </si>
  <si>
    <t>Joglekar, N.</t>
  </si>
  <si>
    <t>Questrom School of Business, Boston, MA, United States</t>
  </si>
  <si>
    <t>Erzurumlu, S.</t>
  </si>
  <si>
    <t>Babson College, Babson Park, MA, United States</t>
  </si>
  <si>
    <t>Lévesque, M.</t>
  </si>
  <si>
    <t>2-s2.0-85100493134</t>
  </si>
  <si>
    <t>Hernández Rivera, A.</t>
  </si>
  <si>
    <t>Benemérita Universidad Autónoma de Puebla, Puebla, PUE, Mexico</t>
  </si>
  <si>
    <t>Technological gender gap in university financial education in Mexico; Brecha de género tecnológica en la educación financiera universitaria en México</t>
  </si>
  <si>
    <t>Rendón-Rojas, L.</t>
  </si>
  <si>
    <t>2-s2.0-85099981473</t>
  </si>
  <si>
    <t>Bilal, M.A.</t>
  </si>
  <si>
    <t>Influence of Financial Literacy and Educational Skills on Entrepreneurial Intent: Empirical Evidence from Young Entrepreneurs of Pakistan</t>
  </si>
  <si>
    <t>Haq, S.M.N.U.</t>
  </si>
  <si>
    <t>Brohi, M.</t>
  </si>
  <si>
    <t>Kakar, A.</t>
  </si>
  <si>
    <t>2-s2.0-85099967330</t>
  </si>
  <si>
    <t>Castro, A.C.W.</t>
  </si>
  <si>
    <t>Universidad Francisco de Paula Santander, Cucuta, Colombia</t>
  </si>
  <si>
    <t>Perceptions, knowledge, and financial skills in middle education students; Percepciones, conocimientos y habilidades financieras en estudiantes de educación media</t>
  </si>
  <si>
    <t>2-s2.0-85099814403</t>
  </si>
  <si>
    <t>Valkama, P.</t>
  </si>
  <si>
    <t>School of Management, Vaasan Yliopisto, Vaasa, Ostrobothnia, Finland</t>
  </si>
  <si>
    <t>How Finland copes with an ageing population: adjusting structures and equalising the financial capabilities of local governments</t>
  </si>
  <si>
    <t>Oulasvirta, L.</t>
  </si>
  <si>
    <t>Faculty of Management and Busines, Tampere University, Tampere, Pirkanmaa, Finland</t>
  </si>
  <si>
    <t>2-s2.0-85099742288</t>
  </si>
  <si>
    <t>Explaining Financial Satisfaction in Marriage: The Role of Financial Stress, Financial Knowledge, and Financial Behavior</t>
  </si>
  <si>
    <t>2-s2.0-85099663415</t>
  </si>
  <si>
    <t>Iramani, R.</t>
  </si>
  <si>
    <t>STIE Perbanas Surabaya, Surabaya, East Java, Indonesia</t>
  </si>
  <si>
    <t>An integrated model of financial well-being: The role of financial behavior</t>
  </si>
  <si>
    <t>2-s2.0-85099635632</t>
  </si>
  <si>
    <t>Fernández-Larragueta, S.</t>
  </si>
  <si>
    <t>Economic and financial literacy in the school context: Perspectives and proposals; Alfabetización económica y financiera en el contexto escolar: Perspectivas y propuestas</t>
  </si>
  <si>
    <t>2-s2.0-85099503714</t>
  </si>
  <si>
    <t>What explains the investment decision-making behaviour? The role of financial literacy and financial risk tolerance</t>
  </si>
  <si>
    <t>Noreen, U.</t>
  </si>
  <si>
    <t>College of Business Administration, Prince Sultan University, Riyadh, Riyad, Saudi Arabia</t>
  </si>
  <si>
    <t>Ramakrishnan, S.A.L.</t>
  </si>
  <si>
    <t>2-s2.0-85099324324</t>
  </si>
  <si>
    <t>Vengaloor Thomas, T.V.</t>
  </si>
  <si>
    <t>Strategies to improve financial literacy and related outcomes among medical students, residents, and fellows in the United States: A scoping review protocol</t>
  </si>
  <si>
    <t>Christian, R.</t>
  </si>
  <si>
    <t>Mississippi Centre for Evidence-Based Practice: A JBI Centre of Excellence, Jackson, MS, United States</t>
  </si>
  <si>
    <t>Palokas, M.</t>
  </si>
  <si>
    <t>School of Nursing, University of Mississippi Medical Center, Jackson, MS, United States</t>
  </si>
  <si>
    <t>2-s2.0-85099208001</t>
  </si>
  <si>
    <t>Toward critically compassionate financial literacy: How elementary preservice teachers view the standards</t>
  </si>
  <si>
    <t>Henning, M.B.</t>
  </si>
  <si>
    <t>University of Mount Union, Alliance, OH, United States</t>
  </si>
  <si>
    <t>2-s2.0-85099151317</t>
  </si>
  <si>
    <t>Karasz, A.</t>
  </si>
  <si>
    <t>Albert Einstein College of Medicine, New York, NY, United States</t>
  </si>
  <si>
    <t>The asha (Hope) project: Testing an integrated depression treatment and economic strengthening intervention in rural Bangladesh: A pilot randomized controlled trial</t>
  </si>
  <si>
    <t>Anne, S.</t>
  </si>
  <si>
    <t>Nutrition and Clinical Services Division, International Centre for Diarrhoeal Disease Research Bangladesh, Dhaka, Bangladesh</t>
  </si>
  <si>
    <t>Hamadani, J.D.</t>
  </si>
  <si>
    <t>Maternal and Child Health Division, International Centre for Diarrhoeal Disease Research Bangladesh, Dhaka, Bangladesh</t>
  </si>
  <si>
    <t>2-s2.0-85098115766</t>
  </si>
  <si>
    <t>Kaur, S.J.</t>
  </si>
  <si>
    <t>Department of Commerce, H.R. College, Commerce, India</t>
  </si>
  <si>
    <t>The emerging mutual fund industry in India: An impact analysis of investors' awareness on investment behaviour</t>
  </si>
  <si>
    <t>Bharucha, J.</t>
  </si>
  <si>
    <t>Lincoln University, Lincoln, Selangor, Malaysia</t>
  </si>
  <si>
    <t>2-s2.0-85097940608</t>
  </si>
  <si>
    <t>Financial Outcomes of Interventions Designed to Improve Retirement Savings: A Systematic Review</t>
  </si>
  <si>
    <t>2-s2.0-85097939191</t>
  </si>
  <si>
    <t>Larina, O.I.</t>
  </si>
  <si>
    <t>The State University of Management, Moscow, Russian Federation</t>
  </si>
  <si>
    <t>The Prospects for Using Distributed Ledger Technology in the Russian Insurance Sector</t>
  </si>
  <si>
    <t>2-s2.0-85097678129</t>
  </si>
  <si>
    <t>Fatoki, O.</t>
  </si>
  <si>
    <t>Department of Business Management, University of Limpopo, Sovenga, South Africa</t>
  </si>
  <si>
    <t>Access to finance and performance of small firms in South Africa: The moderating effect of financial literacy</t>
  </si>
  <si>
    <t>2-s2.0-85097664555</t>
  </si>
  <si>
    <t>Omankhanlen, A.E.</t>
  </si>
  <si>
    <t>Department of Banking and Finance, Covenant University, Ota, Ogun, Nigeria</t>
  </si>
  <si>
    <t>Impact of economic and financial literacy on the spending behaviour of selected public servants in Lagos state Nigeria</t>
  </si>
  <si>
    <t>2-s2.0-85097203120</t>
  </si>
  <si>
    <t>Department of Economics, Universidad de Jaén, Jaen, Jaen, Spain</t>
  </si>
  <si>
    <t>Are there urban-rural gaps in Spaniards financial knowledge?</t>
  </si>
  <si>
    <t>Guarnido-Rueda, A.</t>
  </si>
  <si>
    <t>Research Group SEJ579, Universidad de Almería, Almeria, Almeria, Spain</t>
  </si>
  <si>
    <t>Amate-Fortes, I.</t>
  </si>
  <si>
    <t>2-s2.0-85096771346</t>
  </si>
  <si>
    <t>Easton-Calabria, E.</t>
  </si>
  <si>
    <t>In the interest of saving: Refugee-led microfinance in Kampala, Uganda</t>
  </si>
  <si>
    <t>Hakiza, R.</t>
  </si>
  <si>
    <t>Young African Refugees for Integral Development (YARID), Kampala, Uganda</t>
  </si>
  <si>
    <t>2-s2.0-85096752527</t>
  </si>
  <si>
    <t>Bylander, M.</t>
  </si>
  <si>
    <t>Lewis &amp; Clark College, Portland, Portland, OR, United States</t>
  </si>
  <si>
    <t>‘If You Fall, Stand Up Again’: The Moral Nature of Financial Literacy in the Global South</t>
  </si>
  <si>
    <t>Res, P.</t>
  </si>
  <si>
    <t>Université Paris 1 Panthéon-Sorbonne, Paris, Ile-de-France, France</t>
  </si>
  <si>
    <t>2-s2.0-85096702073</t>
  </si>
  <si>
    <t>Crossley, T.F.</t>
  </si>
  <si>
    <t>Interviewer effects and the measurement of financial literacy</t>
  </si>
  <si>
    <t>Schmidt, T.</t>
  </si>
  <si>
    <t>Tzamourani, P.</t>
  </si>
  <si>
    <t>Deutsche Bundesbank, Frankfurt am Main, Hessen, Germany</t>
  </si>
  <si>
    <t>Winter, J.K.</t>
  </si>
  <si>
    <t>2-s2.0-85096467352</t>
  </si>
  <si>
    <t>Buchori, I.</t>
  </si>
  <si>
    <t>Factors distinguishing the decision to migrate from the flooded and inundated community of Sayung, Demak: A suburban area of Semarang City, Indonesia</t>
  </si>
  <si>
    <t>Pramitasari, A.</t>
  </si>
  <si>
    <t>Vocational School, Universitas Diponegoro, Semarang, Central Java, Indonesia</t>
  </si>
  <si>
    <t>2-s2.0-85096296307</t>
  </si>
  <si>
    <t>Kurach, R.</t>
  </si>
  <si>
    <t>What does ‘Big Three’ tell us about retirement planning skills?</t>
  </si>
  <si>
    <t>Kośny, M.</t>
  </si>
  <si>
    <t>Centre de Recherche en Economie Appliquée pour le Développement, Bouzareah, Algiers Province, Algeria</t>
  </si>
  <si>
    <t>2-s2.0-85096165434</t>
  </si>
  <si>
    <t>Governing by emotions in financial education</t>
  </si>
  <si>
    <t>2-s2.0-85092924985</t>
  </si>
  <si>
    <t>Trust and financial advice</t>
  </si>
  <si>
    <t>Hung, A.A.</t>
  </si>
  <si>
    <t>2-s2.0-85092655734</t>
  </si>
  <si>
    <t>Department of Financial Studies, IIS (Deemed to be University), Jaipur, RJ, India</t>
  </si>
  <si>
    <t>Financial Knowledge Prediction from Artificial Neural Network (ANN)</t>
  </si>
  <si>
    <t>2-s2.0-85091731005</t>
  </si>
  <si>
    <t>Building Hopefulness Through Financial Education and Coaching</t>
  </si>
  <si>
    <t>2-s2.0-85091571798</t>
  </si>
  <si>
    <t>Kartashov, K.A.</t>
  </si>
  <si>
    <t>Competitiveness of the organization of consumer cooperation: Effective management in the modern market sector</t>
  </si>
  <si>
    <t>Ovcharenko, N.A.</t>
  </si>
  <si>
    <t>Kuban State Technological University, Krasnodar, Krasnodar Krai, Russian Federation</t>
  </si>
  <si>
    <t>2-s2.0-85091181703</t>
  </si>
  <si>
    <t>Lee, K.</t>
  </si>
  <si>
    <t>School of Social Work, The University of Texas at Arlington, Arlington, TX, United States</t>
  </si>
  <si>
    <t>The Money Smart for Older Adults Program: A Qualitative Study of the Participants’ Financial Well-Being</t>
  </si>
  <si>
    <t>2-s2.0-85090476276</t>
  </si>
  <si>
    <t>The impact of teacher engagement in an interactive webinar series on the effectiveness of financial literacy education</t>
  </si>
  <si>
    <t>2-s2.0-85090457609</t>
  </si>
  <si>
    <t>Improving financial capability: the mediating role of financial behaviour</t>
  </si>
  <si>
    <t>Faculty of Economics and Agribusiness, Agricultural University of Tirana, Tirana, Tirana, Albania</t>
  </si>
  <si>
    <t>Mlouk, A.</t>
  </si>
  <si>
    <t>School of Economics, University of Staffordshire, Stoke-on-Trent, Staffordshire, United Kingdom</t>
  </si>
  <si>
    <t>Brabenec, T.</t>
  </si>
  <si>
    <t>Faculty of Finance and Accounting, Prague University of Economics and Business, Prague, Czech Republic</t>
  </si>
  <si>
    <t>2-s2.0-85090256076</t>
  </si>
  <si>
    <t>Vafashoar, R.</t>
  </si>
  <si>
    <t>Department of Computer Engineering, Amirkabir University of Technology, Tehran, Tehran, Iran</t>
  </si>
  <si>
    <t>Cellular learning automata for collaborative loss sharing</t>
  </si>
  <si>
    <t>Morshedlou, H.</t>
  </si>
  <si>
    <t>Department of Computer Engineering and Information Technology, Shahrood University of Technology, Shahrood, Semnan, Iran</t>
  </si>
  <si>
    <t>Rezvanian, A.</t>
  </si>
  <si>
    <t>School of Computer Science, Iranian Research Institute for Fundamental Sciences, Tehran, Tehran, Iran</t>
  </si>
  <si>
    <t>Meybodi, M.R.</t>
  </si>
  <si>
    <t>Department of Computer Engineering, University of Science and Culture, Tehran, Tehran, Iran</t>
  </si>
  <si>
    <t>2-s2.0-85090226625</t>
  </si>
  <si>
    <t>Prandini, M.</t>
  </si>
  <si>
    <t>Penso a Te APS, University of the Philippines Los Banos, Los Banos, Laguna, Philippines</t>
  </si>
  <si>
    <t>Changing lives: Transformative learning and financial attitudes of Filipino women migrants in Italy</t>
  </si>
  <si>
    <t>Baconguis, R.D.T.</t>
  </si>
  <si>
    <t>College of Public Affairs and Development, University of the Philippines Los Banos, Los Banos, Laguna, Philippines</t>
  </si>
  <si>
    <t>2-s2.0-85090096012</t>
  </si>
  <si>
    <t>Pal, K.</t>
  </si>
  <si>
    <t>Department of Computer Science and Engineering, Defence Institute of Advanced Technology, Pune, MH, India</t>
  </si>
  <si>
    <t>QR Code Based Smart Document Implementation Using Blockchain and Digital Signature</t>
  </si>
  <si>
    <t>2-s2.0-85089918592</t>
  </si>
  <si>
    <t>Transaction factors’ influence on the choice of payment by Polish consumers</t>
  </si>
  <si>
    <t>Paprotny, D.</t>
  </si>
  <si>
    <t>Section Hydrology, GFZ Helmholtz Centre for Geosciences, Potsdam, Germany</t>
  </si>
  <si>
    <t>2-s2.0-85089861778</t>
  </si>
  <si>
    <t>The Bank Staff Perspective on Reducing Financial Exclusion through Affordable Bank Accounts</t>
  </si>
  <si>
    <t>2-s2.0-85089722862</t>
  </si>
  <si>
    <t>Mori, M.</t>
  </si>
  <si>
    <t>Università degli Studi dell'Aquila, L'Aquila, AQ, Italy</t>
  </si>
  <si>
    <t>Technology-Enhanced Financial Education and Sustainability Goals</t>
  </si>
  <si>
    <t>2-s2.0-85088967690</t>
  </si>
  <si>
    <t>Financial literacy: A systematic review and bibliometric analysis</t>
  </si>
  <si>
    <t>2-s2.0-85088695571</t>
  </si>
  <si>
    <t>Research Associate, Harvard T.H. Chan School of Public Health, Boston, MA, United States</t>
  </si>
  <si>
    <t>Decomposition of the Financial Capability Construct: A Structural Model of Debt Knowledge, Skills, Confidence, Attitudes, and Behavior</t>
  </si>
  <si>
    <t>Cwynar, W.</t>
  </si>
  <si>
    <t>Business and Management, WSEI University, Lublin, LU, Poland</t>
  </si>
  <si>
    <t>2-s2.0-85088469521</t>
  </si>
  <si>
    <t>Bitca, I.</t>
  </si>
  <si>
    <t>Transaction Advisory Services, Ernst and Young GmbH, Frankfurt am Main, Germany</t>
  </si>
  <si>
    <t>Financial Literacy and Generation Y: Relationships Between Instruction Level and Financial Choices</t>
  </si>
  <si>
    <t>Ellero, A.</t>
  </si>
  <si>
    <t>Ferretti, P.</t>
  </si>
  <si>
    <t>Department of Economics, Università Ca' Foscari Venezia, Venice, VE, Italy</t>
  </si>
  <si>
    <t>2-s2.0-85087061681</t>
  </si>
  <si>
    <t>Caplan, M.A.</t>
  </si>
  <si>
    <t>School of Social Work, University of Georgia, Athens, GA, United States</t>
  </si>
  <si>
    <t>Financial exclusion in OECD countries: A scoping review*</t>
  </si>
  <si>
    <t>2-s2.0-85087026822</t>
  </si>
  <si>
    <t>Khajar, I.</t>
  </si>
  <si>
    <t>External funding implications on smes performance (a conceptual model)</t>
  </si>
  <si>
    <t>2-s2.0-85087001416</t>
  </si>
  <si>
    <t>Amilahaq, F.</t>
  </si>
  <si>
    <t>Digital platform of zakat management organization for young adults in indonesia</t>
  </si>
  <si>
    <t>Wijayanti, P.</t>
  </si>
  <si>
    <t>2-s2.0-85084793142</t>
  </si>
  <si>
    <t>Celiktas, M.</t>
  </si>
  <si>
    <t>Department of Management, Boğaziçi Üniversitesi, Bebek, Istanbul, Turkey</t>
  </si>
  <si>
    <t>Money illusion, financial literacy and implications of self-perceptions</t>
  </si>
  <si>
    <t>2-s2.0-85084701195</t>
  </si>
  <si>
    <t>Budescu, M.</t>
  </si>
  <si>
    <t>Department of Psychology, Lehman College, New York, NY, United States</t>
  </si>
  <si>
    <t>An Experimental Approach to Assessing the Attitudes of Social Service and Healthcare Employees toward the Homeless</t>
  </si>
  <si>
    <t>Sisselman-Borgia, A.</t>
  </si>
  <si>
    <t>Lehman College, New York, NY, United States</t>
  </si>
  <si>
    <t>Torino, G.C.</t>
  </si>
  <si>
    <t>Department of Psychology, SUNY Empire State College, Saratoga Springs, NY, United States</t>
  </si>
  <si>
    <t>2-s2.0-85083575012</t>
  </si>
  <si>
    <t>Bađun, M.</t>
  </si>
  <si>
    <t>Senior research associate, The Institute of Public Finance, Zagreb, Zagreb, Croatia</t>
  </si>
  <si>
    <t>Financial Industry Views on the Prospective Role of Long-Term Care Insurance and Reverse Mortgages in Financing Long-Term Care in Croatia</t>
  </si>
  <si>
    <t>Krišto, J.</t>
  </si>
  <si>
    <t>2-s2.0-85082577469</t>
  </si>
  <si>
    <t>Cui, W.</t>
  </si>
  <si>
    <t>Effect of trust on financial market participation: evidence from China</t>
  </si>
  <si>
    <t>2-s2.0-85082125020</t>
  </si>
  <si>
    <t>Risk attitude, financial literacy and household consumption: Evidence from stock market crash in China</t>
  </si>
  <si>
    <t>2-s2.0-85081690831</t>
  </si>
  <si>
    <t>Folke, T.</t>
  </si>
  <si>
    <t>Electricity Policy Research Group, University of Cambridge, Cambridge, Cambridgeshire, United Kingdom</t>
  </si>
  <si>
    <t>ASSET:? A new measure of economic and financial literacy</t>
  </si>
  <si>
    <t>Gjorgjiovska, J.</t>
  </si>
  <si>
    <t>405</t>
  </si>
  <si>
    <t>Department of Psychology, University of Cambridge, Cambridge, Cambridgeshire, United Kingdom</t>
  </si>
  <si>
    <t>Paul, A.</t>
  </si>
  <si>
    <t>Department of Social and Organisational Psychology, Universiteit Leiden, Leiden, Zuid-Holland, Netherlands</t>
  </si>
  <si>
    <t>Jakob, L.</t>
  </si>
  <si>
    <t>Department of Psychology, Charles University, Prague, Czech Republic</t>
  </si>
  <si>
    <t>Department of Health Policy and Management, Mailman School of Public Health, New York, NY, United States</t>
  </si>
  <si>
    <t>2-s2.0-85079804178</t>
  </si>
  <si>
    <t>Preparing Social Work Faculty to Teach Financial Capability: Where We Stand</t>
  </si>
  <si>
    <t>Hageman, S.</t>
  </si>
  <si>
    <t>Department of Sociology, Social Work and Criminology, Idaho State University, Pocatello, ID, United States</t>
  </si>
  <si>
    <t>2-s2.0-85079712172</t>
  </si>
  <si>
    <t>Teaching Note—Course Models for Increased Competency for Practice Integrated With Financial Capability and Asset Building</t>
  </si>
  <si>
    <t>Lane, L.B.</t>
  </si>
  <si>
    <t>University of Houston-Downtown, Houston, TX, United States</t>
  </si>
  <si>
    <t>2-s2.0-85079394756</t>
  </si>
  <si>
    <t>Factors affecting knowledge about the adult guardianship and civil trust systems: evidence from Japan</t>
  </si>
  <si>
    <t>2-s2.0-85079153510</t>
  </si>
  <si>
    <t>Harun, H.</t>
  </si>
  <si>
    <t>The Canberra Business School, Canberra, ACT, Australia</t>
  </si>
  <si>
    <t>A Critical Analysis of the Impacts of Financial Literacy and NPM on Village Funds Initiative in Indonesia</t>
  </si>
  <si>
    <t>Graham, P.</t>
  </si>
  <si>
    <t>Department of Accounting, Universitas Tadulako, Palu, Central Sulawesi, Indonesia</t>
  </si>
  <si>
    <t>2-s2.0-85078844270</t>
  </si>
  <si>
    <t>Bazley, W.J.</t>
  </si>
  <si>
    <t>Financial Self-awareness: Who Knows What They Don't Know?</t>
  </si>
  <si>
    <t>Bonaparte, Y.</t>
  </si>
  <si>
    <t>University of Colorado Denver, Denver, CO, United States</t>
  </si>
  <si>
    <t>Korniotis, G.M.</t>
  </si>
  <si>
    <t>University of Miami, Coral Gables, FL, United States</t>
  </si>
  <si>
    <t>2-s2.0-85078471678</t>
  </si>
  <si>
    <t>Financial System Stability Directorate, Central Bank of Nigeria, Lagos, Nigeria</t>
  </si>
  <si>
    <t>Financial inclusion research around the world: A review</t>
  </si>
  <si>
    <t>2-s2.0-85077877402</t>
  </si>
  <si>
    <t>Ofosu-Mensah Ababio, J.</t>
  </si>
  <si>
    <t>Department of Banking and Finance, University of Professional Studies, Accra, Accra, Ghana</t>
  </si>
  <si>
    <t>Financial inclusion and human development in frontier countries</t>
  </si>
  <si>
    <t>Attah-Botchwey, E.</t>
  </si>
  <si>
    <t>2-s2.0-85076088261</t>
  </si>
  <si>
    <t>International Business School and School of Finance, Zhejiang Gongshang University, Hangzhou, Zhejiang, China</t>
  </si>
  <si>
    <t>Promoting financial literacy through a digital platform: A pilot study in Luxembourg</t>
  </si>
  <si>
    <t>Meyer-Cirkel, A.</t>
  </si>
  <si>
    <t>Innovation Lab, International Monetary Fund, Washington, D.C., DC, United States</t>
  </si>
  <si>
    <t>2-s2.0-85075429441</t>
  </si>
  <si>
    <t>Sakyi, D.</t>
  </si>
  <si>
    <t>Empirical Determinants of Saving Habits among Commercial Drivers in Ghana</t>
  </si>
  <si>
    <t>2-s2.0-85074656294</t>
  </si>
  <si>
    <t>For When It Rains: How One Community College Established an Incentivized Student Savings Account</t>
  </si>
  <si>
    <t>Center for Professional Education, The University of Texas at Austin, Austin, TX, United States</t>
  </si>
  <si>
    <t>Department of Educational Leadership and Policy, The University of Texas at Austin, Austin, TX, United States</t>
  </si>
  <si>
    <t>2-s2.0-85073836450</t>
  </si>
  <si>
    <t>Jia, D.</t>
  </si>
  <si>
    <t>College of Business, Changzhou University, Changzhou, Jiangsu, China</t>
  </si>
  <si>
    <t>Financial Planning Ability, Risk Perception and Household Portfolio Choice</t>
  </si>
  <si>
    <t>School of Management, Shanghai Lixin University of Accounting and Finance, Shanghai, China</t>
  </si>
  <si>
    <t>Bian, S.</t>
  </si>
  <si>
    <t>School of Statistics and Management, Shanghai University of Finance and Economics, Shanghai, China</t>
  </si>
  <si>
    <t>Faculty of Agribusiness and Commerce, Lincoln University, Lincoln, CAN, New Zealand</t>
  </si>
  <si>
    <t>2-s2.0-85071429113</t>
  </si>
  <si>
    <t>Sole, M.A.</t>
  </si>
  <si>
    <t>Guttman Community College, The City University of New York, New York, NY, United States</t>
  </si>
  <si>
    <t>Interdisciplinary Thinking: Financial Literacy Crosses Disciplinary Boundaries</t>
  </si>
  <si>
    <t>2-s2.0-85068338262</t>
  </si>
  <si>
    <t>Phillips, S.D.</t>
  </si>
  <si>
    <t>School of Public Policy and Administration, Carleton University, Ottawa, ON, Canada</t>
  </si>
  <si>
    <t>Inching to Impact: The Demand Side of Social Impact Investing</t>
  </si>
  <si>
    <t>Johnson, B.</t>
  </si>
  <si>
    <t>Public Policy and Evaluation, Toronto, ON, Canada</t>
  </si>
  <si>
    <t>2-s2.0-85064759093</t>
  </si>
  <si>
    <t>Financial Inclusion, Financial Literacy and Economically Vulnerable Populations in the Middle East and North Africa</t>
  </si>
  <si>
    <t>Faculty of Business and Management, Université Saint-Joseph de Beyrouth, Beirut, Beirut Governorate, Lebanon</t>
  </si>
  <si>
    <t>2-s2.0-105019089926</t>
  </si>
  <si>
    <t>Satpayeva, Z.T.</t>
  </si>
  <si>
    <t>Ministry of Education and Science of the Republic of Kazakhstan, Almaty, Kazakhstan</t>
  </si>
  <si>
    <t>The Impact of the Financial Wellbeing of the Elderly of Kazakhstan on Their Family Life</t>
  </si>
  <si>
    <t>Bekbossinova, A.S.</t>
  </si>
  <si>
    <t>2-s2.0-105011920571</t>
  </si>
  <si>
    <t>Prabhakar, R.</t>
  </si>
  <si>
    <t>The Open University, Milton Keynes, Buckinghamshire, United Kingdom</t>
  </si>
  <si>
    <t>Financial Inclusion: Critique and Alternatives</t>
  </si>
  <si>
    <t>2-s2.0-105008337987</t>
  </si>
  <si>
    <t>Insurance Innovations as a Part of the Financial Inclusion</t>
  </si>
  <si>
    <t>Sidelnyk, N.</t>
  </si>
  <si>
    <t>Sumy Representative Office of the Insurance Company “VUSO”, Sumy, Ukraine</t>
  </si>
  <si>
    <t>2-s2.0-105007811342</t>
  </si>
  <si>
    <t>Kumari, S.</t>
  </si>
  <si>
    <t>Business Management, Indus International University, Una, HP, India</t>
  </si>
  <si>
    <t>Importance of Financial literacy For Sustainable Future Environment: A Research Among People In Rural Areas With Special Reference To Mandi District, Himachal Pradesh</t>
  </si>
  <si>
    <t>2-s2.0-105007652426</t>
  </si>
  <si>
    <t>Firmansyah, M.F.</t>
  </si>
  <si>
    <t>Department of Economic Development, Faculty Economics and Business, Kota Tangerang Selatan, Indonesia</t>
  </si>
  <si>
    <t>Empirical Study of E-Learning on Financial Literacy and Lifestyle: A Millenial Urban Generations Cased Study</t>
  </si>
  <si>
    <t>Maulana, H.Z.</t>
  </si>
  <si>
    <t>Department of Accounting, Faculty Economics and Business, Kota Tangerang Selatan, Indonesia</t>
  </si>
  <si>
    <t>2-s2.0-105005454256</t>
  </si>
  <si>
    <t>Epaphra, M.</t>
  </si>
  <si>
    <t>Institute of Accountancy Arusha, Arusha, Tanzania</t>
  </si>
  <si>
    <t>Financial literacy and participation in the financial markets in Tanzania: An application of the logit regression model</t>
  </si>
  <si>
    <t>2-s2.0-105004868173</t>
  </si>
  <si>
    <t>Vidovićová, L.</t>
  </si>
  <si>
    <t>2-s2.0-85100025409</t>
  </si>
  <si>
    <t>Setyawan, I.R.</t>
  </si>
  <si>
    <t>Department of Management, Faculty of Economics and Business, Bandung, West Java, Indonesia</t>
  </si>
  <si>
    <t>Design development of financial citizenship model for women in Indonesia</t>
  </si>
  <si>
    <t>Ramli, I.</t>
  </si>
  <si>
    <t>Department of Accounting, Faculty of Economics and Business, Bandung, West Java, Indonesia</t>
  </si>
  <si>
    <t>Listyarti, I.</t>
  </si>
  <si>
    <t>Department of Management, STIE Perbanas, Surabaya, East Java, Indonesia</t>
  </si>
  <si>
    <t>2-s2.0-85098272726</t>
  </si>
  <si>
    <t>Rasool, N.</t>
  </si>
  <si>
    <t>Department of Commerce and Finance, Government College University Lahore, Lahore, Punjab, Pakistan</t>
  </si>
  <si>
    <t>Financial literacy and behavioural biases of individual investors: empirical evidence of Pakistan stock exchange</t>
  </si>
  <si>
    <t>2-s2.0-105012509985</t>
  </si>
  <si>
    <t>Pozniakova, O.</t>
  </si>
  <si>
    <t>Department of Finance, Lviv Polytechnic National University, Lviv, Lviv, Ukraine</t>
  </si>
  <si>
    <t>DEVELOPMENT OF DIGITALIZATION MECHANISM OF INSTITUTE OF FINANCIAL OMBUDSMAN ON EXAMPLE OF UKRAINE</t>
  </si>
  <si>
    <t>Dobosh, N.</t>
  </si>
  <si>
    <t>2-s2.0-85103450904</t>
  </si>
  <si>
    <t>Hoseiny, S.</t>
  </si>
  <si>
    <t>Faculty of Digital Arts School, Iran Broadcasting University, Tehran, Iran</t>
  </si>
  <si>
    <t>Study of the Serious Games Capacity in Promoting Financial Literacy</t>
  </si>
  <si>
    <t>Niknafas, A.</t>
  </si>
  <si>
    <t>Communication School, Broadcasting University, Iran</t>
  </si>
  <si>
    <t>2-s2.0-85103835721</t>
  </si>
  <si>
    <t>China Asset Management Co. Ltd., Beijing, China</t>
  </si>
  <si>
    <t>Exchange Traded Fund Clustering via Metric Learning</t>
  </si>
  <si>
    <t>2-s2.0-85094134755</t>
  </si>
  <si>
    <t>Aljaouni, N.W.</t>
  </si>
  <si>
    <t>Financial literacy programs and youth entrepreneurial attitudes: some insights from the Jordanian community</t>
  </si>
  <si>
    <t>Ahmad Alserhan, B.</t>
  </si>
  <si>
    <t>American University of Sharjah, Sharjah, United Arab Emirates</t>
  </si>
  <si>
    <t>South East European University, Tetovo, North Macedonia</t>
  </si>
  <si>
    <t>2-s2.0-85086778707</t>
  </si>
  <si>
    <t>Analyzing the relationship between financial literacy and financial inclusion by microfinance banks in developing countries: social network theoretical approach</t>
  </si>
  <si>
    <t>2-s2.0-85086470568</t>
  </si>
  <si>
    <t>Department of Finance, University of Sfax, Sfax, Sfax, Tunisia</t>
  </si>
  <si>
    <t>Evaluating the effects of sociodemographic characteristics and financial education on saving behavior</t>
  </si>
  <si>
    <t>Salhi, B.</t>
  </si>
  <si>
    <t>Department of Accounting, Majmaah University, Al-Majmaah, Riyad, Saudi Arabia</t>
  </si>
  <si>
    <t>Jarboui, A.</t>
  </si>
  <si>
    <t>University of Sfax, Sfax, Sfax, Tunisia</t>
  </si>
  <si>
    <t>2-s2.0-85151119351</t>
  </si>
  <si>
    <t>Ren, C.</t>
  </si>
  <si>
    <t>Can Education Affect Household Stock Market Participation Behaviors? Evidence from China’s Compulsory Schooling Law</t>
  </si>
  <si>
    <t>2-s2.0-85135777574</t>
  </si>
  <si>
    <t>Frączek, B.</t>
  </si>
  <si>
    <t>A System to Support the Transparency of Consumer Credit Offers</t>
  </si>
  <si>
    <t>2-s2.0-85113787119</t>
  </si>
  <si>
    <t>Che Mohd Salleh, M.C.M.</t>
  </si>
  <si>
    <t>The impact of cognitive factors on individuals’ financial decisions</t>
  </si>
  <si>
    <t>Chowdhury, M.A.M.</t>
  </si>
  <si>
    <t>2-s2.0-85109873819</t>
  </si>
  <si>
    <t>The importance of accounting for microcredit beneficiaries in developing countries: A social experiment in Spanish universities</t>
  </si>
  <si>
    <t>del Campo, C.</t>
  </si>
  <si>
    <t>CUNEF University, Madrid, Madrid, Spain</t>
  </si>
  <si>
    <t>2-s2.0-85104570845</t>
  </si>
  <si>
    <t>Rieger, M.O.</t>
  </si>
  <si>
    <t>Department IV, Universität Trier, Trier, Rheinland-Pfalz, Germany</t>
  </si>
  <si>
    <t>How to Measure Financial Literacy?</t>
  </si>
  <si>
    <t>2-s2.0-85103326037</t>
  </si>
  <si>
    <t>School of Business, Mody University of Science and Technology, Lakshmangarh, RJ, India</t>
  </si>
  <si>
    <t>The impact of mobile banking on financial performance of commercial banks in India</t>
  </si>
  <si>
    <t>Civil Aerodrome Post, PSG College of Arts &amp; Science, Coimbatore, TN, India</t>
  </si>
  <si>
    <t>2-s2.0-85100645587</t>
  </si>
  <si>
    <t>Horobet, A.</t>
  </si>
  <si>
    <t>Financial Literacy in Romania: A Test of Economics and Business Students</t>
  </si>
  <si>
    <t>2-s2.0-85099460368</t>
  </si>
  <si>
    <t>Yildirim, M.M.</t>
  </si>
  <si>
    <t>Faculty of Education, Universiteti i Prizrenit, Prizren, Serbia</t>
  </si>
  <si>
    <t>Mathematical and financial literacy: A research with prizren University students</t>
  </si>
  <si>
    <t>Vardari, L.</t>
  </si>
  <si>
    <t>Department of Business and Management, UNI - Universum International College, Pristina, Pristina, Serbia</t>
  </si>
  <si>
    <t>2-s2.0-85099287729</t>
  </si>
  <si>
    <t>Shustik, L.P.</t>
  </si>
  <si>
    <t>Leonid Pogorilyy UkrNDIPVT), Leonid Pogorilyy Ukrainian Scientific Research Institute of Forecasting and Testing of Machinery and Technologies for Agricultural Production, Doslidnytske, Kyiv Oblast, Ukraine</t>
  </si>
  <si>
    <t>Influence of structural characteristics of harrow teeth on the dynamics of their abrasive wear and resource forecast</t>
  </si>
  <si>
    <t>Pogoriliy, V.V.</t>
  </si>
  <si>
    <t>Bureau of Transmissions and Chassis", Limited Liability Company "Ukrainian Design, Kharkiv, Ukraine</t>
  </si>
  <si>
    <t>2-s2.0-85098577852</t>
  </si>
  <si>
    <t>de Abreu, E.S.</t>
  </si>
  <si>
    <t>Department of Management, Universidade de Brasília, Brasília, DF, Brazil</t>
  </si>
  <si>
    <t>Determinants of efficiency in state-chartered financial institutions: Why financial education and freedom matter</t>
  </si>
  <si>
    <t>Kimura, H.</t>
  </si>
  <si>
    <t>Central Bank of Brazil, Brasilia, DF, Brazil</t>
  </si>
  <si>
    <t>2-s2.0-85098542651</t>
  </si>
  <si>
    <t>Monsura, M.P.</t>
  </si>
  <si>
    <t>Department of Economics, Polytechnic University of the Philippines, Manila, Metro Manila, Philippines</t>
  </si>
  <si>
    <t>The Importance of Financial Literacy: Household's Income Mobility Measurement and Decomposition Approach</t>
  </si>
  <si>
    <t>2-s2.0-85098495625</t>
  </si>
  <si>
    <t>From Financial Literacy to Financial Capability: A Preliminary Study of Difference Generations in Informal Labor Market</t>
  </si>
  <si>
    <t>2-s2.0-85098190852</t>
  </si>
  <si>
    <t>Hala, Y.</t>
  </si>
  <si>
    <t>Department of Accounting, UIN Alauddin Makassar, Makassar, South Sulawesi, Indonesia</t>
  </si>
  <si>
    <t>The Financial Behavior of Investment Decision Making Between Real and Financial Assets Sectors</t>
  </si>
  <si>
    <t>Abdullah, M.W.</t>
  </si>
  <si>
    <t>Andayani, W.</t>
  </si>
  <si>
    <t>Department of Management, STIE AMKOP, Makassar, Indonesia</t>
  </si>
  <si>
    <t>2-s2.0-85097847688</t>
  </si>
  <si>
    <t>Mukong, A.</t>
  </si>
  <si>
    <t>A decomposition of the gender gap in financial inclusion: Evidence from Namibia</t>
  </si>
  <si>
    <t>2-s2.0-85097830379</t>
  </si>
  <si>
    <t>Obagbuwa, O.</t>
  </si>
  <si>
    <t>Determinants of students' spending habits: A case study of students at a premier university of african scholarship</t>
  </si>
  <si>
    <t>2-s2.0-85096796737</t>
  </si>
  <si>
    <t>Propensity to Plan, Financial Knowledge, Overconfidence, and Credit Card Management Behaviors of Millennials</t>
  </si>
  <si>
    <t>University of Alabama, St. Louis, MO, United States</t>
  </si>
  <si>
    <t>2-s2.0-85096680190</t>
  </si>
  <si>
    <t>Handiwibowo, G.A.</t>
  </si>
  <si>
    <t>Department of Information Technology Management, Institut Teknologi Sepuluh Nopember, Surabaya, East Java, Indonesia</t>
  </si>
  <si>
    <t>Correlation of internal enterprise adequacy factors in supporting corporate social responsibility activity performance</t>
  </si>
  <si>
    <t>Syairudin, B.</t>
  </si>
  <si>
    <t>Faculty of Social and Political Sciences, Universitas Muhammadiyah Sidoarjo, Sidoarjo, East Java, Indonesia</t>
  </si>
  <si>
    <t>Multazam, M.T.</t>
  </si>
  <si>
    <t>2-s2.0-85096585315</t>
  </si>
  <si>
    <t>Ismanto, H.</t>
  </si>
  <si>
    <t>UNISNU Jepara, Jepara, Central Java, Indonesia</t>
  </si>
  <si>
    <t>The impact of risk and financial knowledge, business culture and financial practice on sme performance</t>
  </si>
  <si>
    <t>Widiastuti, A.</t>
  </si>
  <si>
    <t>2-s2.0-85096380667</t>
  </si>
  <si>
    <t>Measuring financial literacy with a Situational Judgement Test: do some groups really perform worse or is it the measuring instrument?</t>
  </si>
  <si>
    <t>2-s2.0-85094627402</t>
  </si>
  <si>
    <t>Morshed, Z.</t>
  </si>
  <si>
    <t>Torrens University Australia, Adelaide, SA, Australia</t>
  </si>
  <si>
    <t>Does regulation influence microfinance institutions to be more client-responsive?</t>
  </si>
  <si>
    <t>Swinburne Business School, Hawthorn, VIC, Australia</t>
  </si>
  <si>
    <t>2-s2.0-85094595942</t>
  </si>
  <si>
    <t>Ongo Nkoa, B.E.</t>
  </si>
  <si>
    <t>Department of Economics, University of Dschang, Dschang, Cameroon</t>
  </si>
  <si>
    <t>Does institutional quality affect financial inclusion in Africa? A panel data analysis</t>
  </si>
  <si>
    <t>Song, J.S.</t>
  </si>
  <si>
    <t>2-s2.0-85093820287</t>
  </si>
  <si>
    <t>Financial capability of student loan holders who are college students, graduates, or dropouts</t>
  </si>
  <si>
    <t>2-s2.0-85093647966</t>
  </si>
  <si>
    <t>School of Finance, Nankai University, Tianjin, China</t>
  </si>
  <si>
    <t>When financial literacy meets textual analysis: A conceptual review</t>
  </si>
  <si>
    <t>2-s2.0-85092571976</t>
  </si>
  <si>
    <t>Technoprenurship and Innovation Management Program, Chulalongkorn University, Bangkok, Thailand</t>
  </si>
  <si>
    <t>The need for financial knowledge acquisition tools and technology by small business entrepreneurs</t>
  </si>
  <si>
    <t>Department of Mathematics and Computer Science, Chulalongkorn University, Bangkok, Thailand</t>
  </si>
  <si>
    <t>Department of Banking and Finance, Chulalongkorn Business School, Bangkok, Thailand</t>
  </si>
  <si>
    <t>Department of Statistics, Chulalongkorn Business School, Bangkok, Thailand</t>
  </si>
  <si>
    <t>2-s2.0-85092295037</t>
  </si>
  <si>
    <t>A proposal of a financial knowledge scale based on item response theory</t>
  </si>
  <si>
    <t>2-s2.0-85092108222</t>
  </si>
  <si>
    <t>Russell, R.</t>
  </si>
  <si>
    <t>RMIT University, Melbourne, VIC, Australia</t>
  </si>
  <si>
    <t>Introduction to the Special Issue: Financial Capabilities and Well-being</t>
  </si>
  <si>
    <t>2-s2.0-85091539178</t>
  </si>
  <si>
    <t>Humanities and Social Sciences, Singapore University of Technology and Design, Singapore City, Singapore</t>
  </si>
  <si>
    <t>Robo-advisors and the financialization of lay investors</t>
  </si>
  <si>
    <t>2-s2.0-85091219908</t>
  </si>
  <si>
    <t>Who adopts crypto assets in Japan? Evidence from the 2019 financial literacy survey</t>
  </si>
  <si>
    <t>2-s2.0-85090759200</t>
  </si>
  <si>
    <t>Jayasinghe, M.</t>
  </si>
  <si>
    <t>Asia Pacific College of Business &amp; Law, Darwin, NT, Australia</t>
  </si>
  <si>
    <t>The Financial Resilience and Life Satisfaction Nexus of Indigenous Australians*</t>
  </si>
  <si>
    <t>Selvanathan, E.A.</t>
  </si>
  <si>
    <t>2-s2.0-85090477997</t>
  </si>
  <si>
    <t>The Role of Financial Capability and Culture in Financial Satisfaction</t>
  </si>
  <si>
    <t>Belas, J.</t>
  </si>
  <si>
    <t>2-s2.0-85089989268</t>
  </si>
  <si>
    <t>Brown, J.T.</t>
  </si>
  <si>
    <t>Centre for Social Impact, UNSW Sydney, Sydney, NSW, Australia</t>
  </si>
  <si>
    <t>From me to us: Strengthening our Financial Capabilities</t>
  </si>
  <si>
    <t>Banks, M.</t>
  </si>
  <si>
    <t>Bowman, D.</t>
  </si>
  <si>
    <t>2-s2.0-85089534104</t>
  </si>
  <si>
    <t>Gany, F.</t>
  </si>
  <si>
    <t>Department of Psychiatry and Behavioral Sciences, Memorial Sloan-Kettering Cancer Center, New York, NY, United States</t>
  </si>
  <si>
    <t>Predictors of Health Insurance, Life Insurance, and Retirement Savings Among NYC’s Immigrant Taxi and For-Hire Vehicle Drivers</t>
  </si>
  <si>
    <t>Mirpuri, S.</t>
  </si>
  <si>
    <t>Department of Public Health, Weill Cornell Medicine, New York, NY, United States</t>
  </si>
  <si>
    <t>2-s2.0-85089509259</t>
  </si>
  <si>
    <t>Westermann, S.</t>
  </si>
  <si>
    <t>School of Business and Tourism, Southern Cross University, Lismore, NSW, Australia</t>
  </si>
  <si>
    <t>Financial Advice Seeking: A Review of the Barriers and Benefits</t>
  </si>
  <si>
    <t>2-s2.0-85089363579</t>
  </si>
  <si>
    <t>Dossou, S.A.R.</t>
  </si>
  <si>
    <t>Socio-Anthropology and Communication for Rural Development, University of Abomey-Calavi, Cotonou, Littoral, Benin</t>
  </si>
  <si>
    <t>Microfinance services for smallholder farmers: an assessment from rice farmers’ expectations in Central Benin</t>
  </si>
  <si>
    <t>2-s2.0-85085979045</t>
  </si>
  <si>
    <t>Alamsyah, H.</t>
  </si>
  <si>
    <t>Indonesia Deposit Insurance Corporation, Jakarta, Jakarta, Indonesia</t>
  </si>
  <si>
    <t>Depositors’ trust: Some empirical evidence from Indonesia</t>
  </si>
  <si>
    <t>Ariefianto, M.D.</t>
  </si>
  <si>
    <t>Master of Management Study Program, Bina Nusantara University, Jakarta, Indonesia</t>
  </si>
  <si>
    <t>Saheruddin, H.</t>
  </si>
  <si>
    <t>2-s2.0-85085516074</t>
  </si>
  <si>
    <t>Lyon, E.</t>
  </si>
  <si>
    <t>Consumer Misconceptions about Tax Laws: Results from a Survey in the United States</t>
  </si>
  <si>
    <t>2-s2.0-85085485683</t>
  </si>
  <si>
    <t>Dressel, A.</t>
  </si>
  <si>
    <t>University of Wisconsin-Milwaukee, Milwaukee, WI, United States</t>
  </si>
  <si>
    <t>Nia Imani Model of Care’s Impact on Homeless African-American Women</t>
  </si>
  <si>
    <t>Joseph J. Zilber School of Public Health, University of Wisconsin-Milwaukee, Milwaukee, WI, United States</t>
  </si>
  <si>
    <t>Lopez, A.A.</t>
  </si>
  <si>
    <t>Nia Imani Family, Milwaukee, WI, United States</t>
  </si>
  <si>
    <t>2-s2.0-85084606507</t>
  </si>
  <si>
    <t>Financial Literacy: An Intra-Household Case Study from West Bengal, India</t>
  </si>
  <si>
    <t>2-s2.0-85081897469</t>
  </si>
  <si>
    <t>Competence, Confidence, and Gender: The Role of Objective and Subjective Financial Knowledge in Household Finance</t>
  </si>
  <si>
    <t>Strömbäck, C.</t>
  </si>
  <si>
    <t>Division of Health Care Analysis, Linköpings Universitet, Linkoping, Östergötland, Sweden</t>
  </si>
  <si>
    <t>2-s2.0-85081031989</t>
  </si>
  <si>
    <t>Gender Differences in Financial Literacy and Financial Behaviour Among Young Adults: The Role of Parents and Information Seeking</t>
  </si>
  <si>
    <t>Ahadzadeh, A.S.</t>
  </si>
  <si>
    <t>Department of Journalism, Xiamen University Malaysia, Sepang, Selangor, Malaysia</t>
  </si>
  <si>
    <t>Technology Park Malaysia, Asia Pacific University of Technology and Innovation, Kuala Lumpur, Malaysia</t>
  </si>
  <si>
    <t>2-s2.0-85079375169</t>
  </si>
  <si>
    <t>Department of Social Policy and Intervention, Oxford Social Sciences Division, Oxford, Oxfordshire, United Kingdom</t>
  </si>
  <si>
    <t>Opening the Black Box: A Mixed-Methods Investigation of Social and Psychological Mechanisms Underlying Changes in Financial Behaviour</t>
  </si>
  <si>
    <t>Cluver, L.D.</t>
  </si>
  <si>
    <t>Chair of Development Economics, Georg-August-Universität Göttingen, Gottingen, Niedersachsen, Germany</t>
  </si>
  <si>
    <t>Meinck, F.</t>
  </si>
  <si>
    <t>Department of Psychiatry and Mental Health, University of Cape Town, Cape Town, Western Cape, South Africa</t>
  </si>
  <si>
    <t>Nzima, D.</t>
  </si>
  <si>
    <t>School of Social and Political Science, The University of Edinburgh, Edinburgh, Scotland, United Kingdom</t>
  </si>
  <si>
    <t>Doubt, J.</t>
  </si>
  <si>
    <t>Faculty of Health Sciences, North-West University, Potchefstroom, North West, South Africa</t>
  </si>
  <si>
    <t>2-s2.0-85078478966</t>
  </si>
  <si>
    <t>Pereira, M.C.</t>
  </si>
  <si>
    <t>Regulatory Focus, Money Attitudes and Financial Literacy: Evidence from Portuguese Young Adults</t>
  </si>
  <si>
    <t>2-s2.0-85077164975</t>
  </si>
  <si>
    <t>The Economic Stress Model in Emerging Adulthood: The Role of Social Relationships and Financial Capability</t>
  </si>
  <si>
    <t>Punamäki, R.-L.</t>
  </si>
  <si>
    <t>Faculty of Social Sciences, Tampere University, Tampere, Pirkanmaa, Finland</t>
  </si>
  <si>
    <t>Chow, A.</t>
  </si>
  <si>
    <t>School of Public Health, Indiana University Bloomington, Bloomington, IN, United States</t>
  </si>
  <si>
    <t>2-s2.0-85074682386</t>
  </si>
  <si>
    <t>Sirsch, U.</t>
  </si>
  <si>
    <t>Faculty of Psychology, Universität Wien, Vienna, Vienna, Austria</t>
  </si>
  <si>
    <t>Does Parental Financial Socialization for Emerging Adults Matter? The Case of Austrian and Slovene First-Year University Students</t>
  </si>
  <si>
    <t>Faculty of Arts, Univerza v Ljubljani, Ljubljana, Slovenia</t>
  </si>
  <si>
    <t>Poredoš, M.</t>
  </si>
  <si>
    <t>2-s2.0-85073942878</t>
  </si>
  <si>
    <t>Financial well-being amongst elderly Australians: the role of consumption patterns and financial literacy</t>
  </si>
  <si>
    <t>2-s2.0-85068846310</t>
  </si>
  <si>
    <t>Financial Behavior Change and Progress Toward Self-Sufficiency: A Goal-Framing Theory Application</t>
  </si>
  <si>
    <t>Tang, C.</t>
  </si>
  <si>
    <t>Strome College of Business, Norfolk, VA, United States</t>
  </si>
  <si>
    <t>Department of Business Management, Washington College, Chestertown, Chestertown, MD, United States</t>
  </si>
  <si>
    <t>2-s2.0-85099720460</t>
  </si>
  <si>
    <t>Hafez Rady, M.G.</t>
  </si>
  <si>
    <t>College of Computing and Information Technology, Alexandria, Alexandria, Egypt</t>
  </si>
  <si>
    <t>A multi agent broker framework and decision support for enhanced cloud computing discovery</t>
  </si>
  <si>
    <t>2-s2.0-85096861747</t>
  </si>
  <si>
    <t>Van Deventer, M.</t>
  </si>
  <si>
    <t>Department of Management, North-West University, Potchefstroom, North West, South Africa</t>
  </si>
  <si>
    <t>African generation y students’ personal finance behavior and knowledge</t>
  </si>
  <si>
    <t>2-s2.0-85058857958</t>
  </si>
  <si>
    <t>Losada-Otálora, M.</t>
  </si>
  <si>
    <t>Colegio de Estudios Superiores de Administración - CESA, Bogota, Colombia</t>
  </si>
  <si>
    <t>Enhancing customer knowledge: the role of banks in financial well-being</t>
  </si>
  <si>
    <t>Valencia, C.A.</t>
  </si>
  <si>
    <t>Pontificia Universidad Javeriana, Bogota, Distrito Capital, Colombia</t>
  </si>
  <si>
    <t>Juliao-Rossi, J.</t>
  </si>
  <si>
    <t>Facultad de Ciencias Administrativas y Contables, Universidad de La Salle, Bogota, Bogota, Distrito Capital, Colombia</t>
  </si>
  <si>
    <t>Donado, P.M.</t>
  </si>
  <si>
    <t>Ramírez F, E.</t>
  </si>
  <si>
    <t>Department of Sales and Marketing, Atlantic Food Service, Medellin, Colombia</t>
  </si>
  <si>
    <t>2-s2.0-85097650614</t>
  </si>
  <si>
    <t>Asteria, D.</t>
  </si>
  <si>
    <t>Department of Communication, Universitas Indonesia, Depok, West Java, Indonesia</t>
  </si>
  <si>
    <t>The effects of higher education and financial literacy to pro-environmental behavior in women community</t>
  </si>
  <si>
    <t>Adi Negoro, H.</t>
  </si>
  <si>
    <t>Utari, D.</t>
  </si>
  <si>
    <t>Universitas Pembangunan Nasional Veteran, Faculty of Health Science, Depok, West Java, Indonesia</t>
  </si>
  <si>
    <t>2-s2.0-85097186083</t>
  </si>
  <si>
    <t>Ariyati, I.</t>
  </si>
  <si>
    <t>Universitas Bina Sarana Informatika, Sistem Informasi, Jakarta, Jakarta, Indonesia</t>
  </si>
  <si>
    <t>Optimization of the Decision Tree Algorithm Used Particle Swarm Optimization in the Selection of Digital Payments</t>
  </si>
  <si>
    <t>2-s2.0-85113118201</t>
  </si>
  <si>
    <t>Debt close to retirement and its implications for retirement well-being</t>
  </si>
  <si>
    <t>GWSB’s Global Financial Literacy Excellence Center, United States</t>
  </si>
  <si>
    <t>International Foundation of Employee Benefit Plans, Brookfield, WI, United States</t>
  </si>
  <si>
    <t>2-s2.0-85109412198</t>
  </si>
  <si>
    <t>Financial well-being of state and local government retirees in North Carolina</t>
  </si>
  <si>
    <t>2-s2.0-85099185965</t>
  </si>
  <si>
    <t>Sivaji, A.</t>
  </si>
  <si>
    <t>Technology Park Malaysia, Malaysian Institute of Microelectronic Systems Berhad, Kuala Lumpur, Malaysia</t>
  </si>
  <si>
    <t>IV&amp;V Software Testing as a Measure of Digital and Entrepreneurship Competence towards Quality Education of Skills for Future Work</t>
  </si>
  <si>
    <t>Hashim, S.H.</t>
  </si>
  <si>
    <t>American University of Sovereign Nations, San Carlos, AZ, United States</t>
  </si>
  <si>
    <t>2-s2.0-85097050220</t>
  </si>
  <si>
    <t>Vasil’eva, E.V.</t>
  </si>
  <si>
    <t>Department of Ecology and Industrial Safety, Platov South-Russian State Polytechnic University (NPI), Novocherkassk, Rostov Oblast, Russian Federation</t>
  </si>
  <si>
    <t>The improvement of safety and reliability of Ground dams and small pond dams</t>
  </si>
  <si>
    <t>2-s2.0-85074031106</t>
  </si>
  <si>
    <t>Arkorful, V.E.</t>
  </si>
  <si>
    <t>School of Public Affairs, University of Science and Technology of China, Hefei, Anhui, China</t>
  </si>
  <si>
    <t>Social Protection Policy or a Political Largesse: Disability Fund Efficacy Assessment and Roadblocks to Sustainable Development Goals</t>
  </si>
  <si>
    <t>Anokye, R.</t>
  </si>
  <si>
    <t>Graduate Research School, Edith Cowan University, Perth, WA, Australia</t>
  </si>
  <si>
    <t>Basiru, I.</t>
  </si>
  <si>
    <t>Department of Health Promotion, Kwame Nkrumah University of Science &amp; Technology, Kumasi, Ghana</t>
  </si>
  <si>
    <t>Hammond, A.</t>
  </si>
  <si>
    <t>Department of Psychology, University of Ghana, Accra, Ghana</t>
  </si>
  <si>
    <t>Mohammed, S.</t>
  </si>
  <si>
    <t>Department of Teaching, Ghana Education Service, Region, Ghana</t>
  </si>
  <si>
    <t>2-s2.0-85106420352</t>
  </si>
  <si>
    <t>Hermawan, F.</t>
  </si>
  <si>
    <t>Prof. Sudharto SH, Universitas Diponegoro, Semarang, Central Java, Indonesia</t>
  </si>
  <si>
    <t>Strategies for revitalisation of Semarang heritage area: A stakeholders perspective</t>
  </si>
  <si>
    <t>Sani, K.K.</t>
  </si>
  <si>
    <t>2-s2.0-85165761212</t>
  </si>
  <si>
    <t>Dong, H.</t>
  </si>
  <si>
    <t>340</t>
  </si>
  <si>
    <t>Department of Economics, Southern Methodist University, Dallas, TX, United States</t>
  </si>
  <si>
    <t>Propensity Score Weighting with Mismeasured Covariates: An Application to Two Financial Literacy Interventions</t>
  </si>
  <si>
    <t>2-s2.0-85096807024</t>
  </si>
  <si>
    <t>Franzoni, P.</t>
  </si>
  <si>
    <t>Instituto de Ciências Econômicas, Universidade Federal do Rio Grande, Rio Grande, RS, Brazil</t>
  </si>
  <si>
    <t>Mathematical investigation contributions for the financial education and economics teaching; Contribuições da Investigação Matemática no Ensino de Educação Financeira e Economia</t>
  </si>
  <si>
    <t>Quartieri, M.T.</t>
  </si>
  <si>
    <t>Centro de Ciências Exatas e Tecnológicas, Universidade do Vale do Taquari - Univates, Lajeado, RS, Brazil</t>
  </si>
  <si>
    <t>2-s2.0-85096789794</t>
  </si>
  <si>
    <t>Programa de Pós-Graduação em Educação Científica e Tecnológica, Universidade Federal de Santa Catarina, Florianopolis, SC, Brazil</t>
  </si>
  <si>
    <t>Extemporaneous intervention to construct a financial education history; Intervenção Extemporânea para Construção de uma História da Educação Financeira</t>
  </si>
  <si>
    <t>Flores, C.R.</t>
  </si>
  <si>
    <t>Departamento de Metodologia de Ensino, Universidade Federal de Santa Catarina, Florianopolis, SC, Brazil</t>
  </si>
  <si>
    <t>2-s2.0-85094573775</t>
  </si>
  <si>
    <t>Afthanorhan, A.</t>
  </si>
  <si>
    <t>Framing the retirement planning behavior model towards sustainable wellbeing among youth: The moderating effect of public profiles</t>
  </si>
  <si>
    <t>Al Mamun, A.A.</t>
  </si>
  <si>
    <t>Faculty of Entrepreneurship and Business, University Malaysia Kelantan, Kota Bharu, Kelantan, Malaysia</t>
  </si>
  <si>
    <t>2-s2.0-85089351247</t>
  </si>
  <si>
    <t>Hall, J.P.</t>
  </si>
  <si>
    <t>Institute for Health and Disability Policy Studies, University of Kansas, Lawrence, KS, United States</t>
  </si>
  <si>
    <t>How family crises may limit engagement of youth with disabilities in services to support successful transitions to postsecondary education and employment</t>
  </si>
  <si>
    <t>Ipsen, C.</t>
  </si>
  <si>
    <t>Department of Applied Behavioral Science, University of Kansas, Lawrence, KS, United States</t>
  </si>
  <si>
    <t>Kurth, N.K.</t>
  </si>
  <si>
    <t>Rural Institute for Inclusive Communities, University of Montana, Missoula, MT, United States</t>
  </si>
  <si>
    <t>McCormick, S.</t>
  </si>
  <si>
    <t>College of Nursing, The University of Utah, Salt Lake City, UT, United States</t>
  </si>
  <si>
    <t>Chambless, C.</t>
  </si>
  <si>
    <t>2-s2.0-85082940299</t>
  </si>
  <si>
    <t>The Financial Identity Scale (FIS): A multinational validation and measurement invariance study among emerging adults</t>
  </si>
  <si>
    <t>Mykolas Romeris University, Vilnius, Vilnius, Lithuania</t>
  </si>
  <si>
    <t>Lanz, M.</t>
  </si>
  <si>
    <t>2-s2.0-85082575409</t>
  </si>
  <si>
    <t>Catch them young: Impact of financial socialization, financial literacy and attitude towards money on financial well-being of young adults</t>
  </si>
  <si>
    <t>Ashta, A.</t>
  </si>
  <si>
    <t>2-s2.0-85077384692</t>
  </si>
  <si>
    <t>Ben Douissa, I.B.</t>
  </si>
  <si>
    <t>Factors affecting College students’ multidimensional financial literacy in the Middle East</t>
  </si>
  <si>
    <t>2-s2.0-85074034526</t>
  </si>
  <si>
    <t>Economic Analysis and Research Department, Oesterreichische Nationalbank, Vienna, Vienna, Austria</t>
  </si>
  <si>
    <t>Financial knowledge, attitude and behavior: evidence from the Austrian Survey of Financial Literacy</t>
  </si>
  <si>
    <t>Foreign Research Division, Oesterreichische Nationalbank, Vienna, Vienna, Austria</t>
  </si>
  <si>
    <t>Department of Sociology, Stockholms universitet, Stockholm, Stockholm, Sweden</t>
  </si>
  <si>
    <t>2-s2.0-85096478529</t>
  </si>
  <si>
    <t>Saarrankan, A.</t>
  </si>
  <si>
    <t>Department of Fiscal Policy, Ministry of Finance, The Hague, Sri Lanka</t>
  </si>
  <si>
    <t>Identify association of appropriate technological application with per capita income of small scale fishing household - A case of Jaffna small scale fishing community, Srilanka</t>
  </si>
  <si>
    <t>2-s2.0-85096498206</t>
  </si>
  <si>
    <t>Ma’ruf, B.</t>
  </si>
  <si>
    <t>Deputy for TIRBR-BBPT, Indonesia</t>
  </si>
  <si>
    <t>Analysis of business entities affecting the competitiveness of the construction industry in Indonesia with the multivariate approach</t>
  </si>
  <si>
    <t>Ratnaningsih, A.</t>
  </si>
  <si>
    <t>Department of Civil Engineering, Universitas Jember, Jember, East Java, Indonesia</t>
  </si>
  <si>
    <t>2-s2.0-85092568459</t>
  </si>
  <si>
    <t>Talking money at home: the value of family financial socialization</t>
  </si>
  <si>
    <t>2-s2.0-85089981306</t>
  </si>
  <si>
    <t>Lee, T.</t>
  </si>
  <si>
    <t>School of Public Policy and Management, KDI, Sejong, South Korea</t>
  </si>
  <si>
    <t>Readability of Korean-Language advertising disclosures moderates knowledge effects</t>
  </si>
  <si>
    <t>Huhmann, B.A.</t>
  </si>
  <si>
    <t>Department of Marketing, Virginia Commonwealth University, Richmond, VA, United States</t>
  </si>
  <si>
    <t>Yun, T.</t>
  </si>
  <si>
    <t>Department of Business Administration, Incheon National University, Incheon, South Korea</t>
  </si>
  <si>
    <t>2-s2.0-85102862573</t>
  </si>
  <si>
    <t>Méndez Prado, S.</t>
  </si>
  <si>
    <t>Is the dosed video-vignettes intervention more effective with a longer-lasting effect? A financial literacy Study.</t>
  </si>
  <si>
    <t>2-s2.0-85102953252</t>
  </si>
  <si>
    <t>Galustyan, M.</t>
  </si>
  <si>
    <t>Tula State University, Tula, Russian Federation</t>
  </si>
  <si>
    <t>Improving the profitability of a private investor by mastering digital trading skills in the face of digital transformation of stock markets</t>
  </si>
  <si>
    <t>Sycheva, I.</t>
  </si>
  <si>
    <t>2-s2.0-85095680745</t>
  </si>
  <si>
    <t>Nadeem, M.A.</t>
  </si>
  <si>
    <t>Department of Management Sciences, COMSATS Institute of Information Technology Lahore, Lahore, Punjab, Pakistan</t>
  </si>
  <si>
    <t>How Investors Attitudes Shape Stock Market Participation in the Presence of Financial Self-Efficacy</t>
  </si>
  <si>
    <t>Qamar, M.A.J.</t>
  </si>
  <si>
    <t>Nazir, M.S.</t>
  </si>
  <si>
    <t>Ahmed, I.</t>
  </si>
  <si>
    <t>School of Economics and Management, Southeast University, Nanjing, Jiangsu, China</t>
  </si>
  <si>
    <t>2-s2.0-85092077454</t>
  </si>
  <si>
    <t>Skills and household financial decision-making in Indonesia</t>
  </si>
  <si>
    <t>2-s2.0-85078900610</t>
  </si>
  <si>
    <t>Department of Business Administration, Yıldız Teknik Üniversitesi, Istanbul, Turkey</t>
  </si>
  <si>
    <t>Relationship between risk aversion, risky investment intention, investment choices: Impact of personality traits and emotion</t>
  </si>
  <si>
    <t>2-s2.0-85100534304</t>
  </si>
  <si>
    <t>Energy Literacy: Does age matters?</t>
  </si>
  <si>
    <t>Ferreira Dias, M.</t>
  </si>
  <si>
    <t>2-s2.0-85083269812</t>
  </si>
  <si>
    <t>Palmer, J.C.</t>
  </si>
  <si>
    <t>Department of Management, Florida State University, Tallahassee, FL, United States</t>
  </si>
  <si>
    <t>Affectivity and riskiness of retirement investment decisions</t>
  </si>
  <si>
    <t>Chung, Y.</t>
  </si>
  <si>
    <t>Department of Business, University of Idaho, Moscow, ID, United States</t>
  </si>
  <si>
    <t>2-s2.0-85082185776</t>
  </si>
  <si>
    <t>Retirement funding adequacy in black South African townships</t>
  </si>
  <si>
    <t>2-s2.0-85098912385</t>
  </si>
  <si>
    <t>Lyubchenko, V.Y.</t>
  </si>
  <si>
    <t>Department of Industrial Power Supply Systems, Novosibirsk State Technical University, Novosibirsk, Novosibirsk Oblast, Russian Federation</t>
  </si>
  <si>
    <t>Rating of Organization's Energy Efficiency Based on Harrington's Desirability Function</t>
  </si>
  <si>
    <t>2-s2.0-85110949424</t>
  </si>
  <si>
    <t>Kovács, E.</t>
  </si>
  <si>
    <t>Institute of Mathematics and Statistical Modelling, Budapesti Corvinus Egyetem, Budapest, Budapest, Hungary</t>
  </si>
  <si>
    <t>Pension pessimism in the young generation: Basics or instincts to blame?</t>
  </si>
  <si>
    <t>Vaskövi, Á.</t>
  </si>
  <si>
    <t>Institute of Accounting and Law, Budapesti Corvinus Egyetem, Budapest, Budapest, Hungary</t>
  </si>
  <si>
    <t>2-s2.0-85098205154</t>
  </si>
  <si>
    <t>Buchdadi, A.D.</t>
  </si>
  <si>
    <t>THE INFLUENCE OF FINANCIAL LITERACY ON SMES PERFORMANCE THROUGH ACCESS TO FINANCE AND FINANCIAL RISK ATTITUDE AS MEDIATION VARIABLES</t>
  </si>
  <si>
    <t>Sholeha, A.</t>
  </si>
  <si>
    <t>Universitas Muhadi Setiabudi, Brebes, Indonesia</t>
  </si>
  <si>
    <t>2-s2.0-85096066584</t>
  </si>
  <si>
    <t>Baicu, C.G.</t>
  </si>
  <si>
    <t>The impact of COVID-19 on consumer behavior in retail banking. Evidence from Romania</t>
  </si>
  <si>
    <t>Gârdan, I.P.</t>
  </si>
  <si>
    <t>Universitatea Spiru Haret, Bucharest, Romania</t>
  </si>
  <si>
    <t>Gârdan, D.A.</t>
  </si>
  <si>
    <t>Epuran, G.</t>
  </si>
  <si>
    <t>Universitatea Transilvania din Brașov, Brasov, Brasov, Romania</t>
  </si>
  <si>
    <t>2-s2.0-85095566107</t>
  </si>
  <si>
    <t>Untangling financial stress and workplace productivity: A serial mediation model</t>
  </si>
  <si>
    <t>2-s2.0-85095451039</t>
  </si>
  <si>
    <t>Marotta, G.</t>
  </si>
  <si>
    <t>Department of Economics, Università degli Studi di Modena e Reggio Emilia, Modena, MO, Italy</t>
  </si>
  <si>
    <t>Behind the success of dominated personal pension plans: Sales force and financial literacy factors</t>
  </si>
  <si>
    <t>2-s2.0-85093084311</t>
  </si>
  <si>
    <t>Ou, W.</t>
  </si>
  <si>
    <t>Department of Electronic and Information Engineering, Hunan University of Science and Engineering, Yongzhou, Hunan, China</t>
  </si>
  <si>
    <t>A homomorphic-encryption-based vertical federated learning scheme for rick management</t>
  </si>
  <si>
    <t>Zeng, J.</t>
  </si>
  <si>
    <t>Artificial Intelligence Research Center, Qianhai Institute for Innovative Research, Shenzhen, China</t>
  </si>
  <si>
    <t>Guo, Z.</t>
  </si>
  <si>
    <t>2-s2.0-85092643639</t>
  </si>
  <si>
    <t>Alabbadi, H.</t>
  </si>
  <si>
    <t>National Center for Security and Crises Management, Amman, Jordan</t>
  </si>
  <si>
    <t>The impact of ICT on coronavirus crisis management case study: National center for security and crises management in Jordan</t>
  </si>
  <si>
    <t>Al-Masaeed, S.</t>
  </si>
  <si>
    <t>E-Business Department, Al-Ahliyya Amman University, Amman, Jordan</t>
  </si>
  <si>
    <t>2-s2.0-85092604079</t>
  </si>
  <si>
    <t>Indefenso, E.E.</t>
  </si>
  <si>
    <t>Department of Education, Laguna Science Integrated High School, Philippines</t>
  </si>
  <si>
    <t>Numeracy level, mathematics problem skills, and financial literacy</t>
  </si>
  <si>
    <t>Yazon, A.D.</t>
  </si>
  <si>
    <t>College of Teacher Education, Laguna State Polytechnic University, Santa Cruz, Laguna, Philippines</t>
  </si>
  <si>
    <t>2-s2.0-85092282745</t>
  </si>
  <si>
    <t>Watabayashi, K.</t>
  </si>
  <si>
    <t>Fred Hutchinson Cancer Center, Seattle, WA, United States</t>
  </si>
  <si>
    <t>A pilot study of a comprehensive financial navigation program in patients with cancer and caregivers</t>
  </si>
  <si>
    <t>Steelquist, J.</t>
  </si>
  <si>
    <t>Consumer Education and Training Services, Seattle, WA, United States</t>
  </si>
  <si>
    <t>Overstreet, K.A.</t>
  </si>
  <si>
    <t>Patient Advocate Foundation, Hampton, VA, United States</t>
  </si>
  <si>
    <t>Leahy, A.</t>
  </si>
  <si>
    <t>Reach, Boston, MA, United States</t>
  </si>
  <si>
    <t>Bradshaw, E.</t>
  </si>
  <si>
    <t>Seattle Cancer Care Alliance, Seattle, WA, United States</t>
  </si>
  <si>
    <t>Gallagher, K.D.</t>
  </si>
  <si>
    <t>Division of Medical Oncology, University of Washington School of Medicine, Seattle, WA, United States</t>
  </si>
  <si>
    <t>2-s2.0-85090192833</t>
  </si>
  <si>
    <t>Juraqulova, Z.H.</t>
  </si>
  <si>
    <t>Department of Economics, Denison University, Granville, OH, United States</t>
  </si>
  <si>
    <t>Women’s bargaining power and contraception use in post-Soviet Tajikistan</t>
  </si>
  <si>
    <t>Henry, E.B.</t>
  </si>
  <si>
    <t>Department of Maternal and Child Health, UNC Gillings School of Global Public Health, Chapel Hill, NC, United States</t>
  </si>
  <si>
    <t>2-s2.0-85089952570</t>
  </si>
  <si>
    <t>Impact of inflated perceptions of financial literacy on financial decision making</t>
  </si>
  <si>
    <t>2-s2.0-85089241413</t>
  </si>
  <si>
    <t>Al Azizah, U.S.A.</t>
  </si>
  <si>
    <t>University of Muhammadiyah Prof. DR. HAMKA, Jakarta, Jakarta, Indonesia</t>
  </si>
  <si>
    <t>Dataset on determinants of intention and investment behaviour amongst young Indonesian millennials</t>
  </si>
  <si>
    <t>2-s2.0-85089150737</t>
  </si>
  <si>
    <t>Hong, J.</t>
  </si>
  <si>
    <t>Department of Urban Studies, University of Glasgow, Glasgow, Scotland, United Kingdom</t>
  </si>
  <si>
    <t>The role of numeracy and financial literacy skills in the relationship between information and communication technology use and travel behaviour</t>
  </si>
  <si>
    <t>Thakuriah, P.V.</t>
  </si>
  <si>
    <t>Edward J. Bloustein School of Planning and Public Policy, New Brunswick, NJ, United States</t>
  </si>
  <si>
    <t>Mason, P.</t>
  </si>
  <si>
    <t>College of Social Sciences, Glasgow, Scotland, United Kingdom</t>
  </si>
  <si>
    <t>2-s2.0-85087428311</t>
  </si>
  <si>
    <t>Ravago, M.-L.V.</t>
  </si>
  <si>
    <t>Department of Economics, Ateneo de Manila University, Quezon City, Philippines</t>
  </si>
  <si>
    <t>Survey data of finalists and winners in the search for outstanding teachers in the Philippines, 1988–2010</t>
  </si>
  <si>
    <t>Mapa, C.D.S.</t>
  </si>
  <si>
    <t>School of Statistics, University of the Philippines Diliman, Quezon City, Philippines</t>
  </si>
  <si>
    <t>2-s2.0-85086739753</t>
  </si>
  <si>
    <t>Batty, M.</t>
  </si>
  <si>
    <t>Experiential financial education: A field study of my classroom economy in elementary schools</t>
  </si>
  <si>
    <t>O'Rourke, C.</t>
  </si>
  <si>
    <t>2-s2.0-85086734240</t>
  </si>
  <si>
    <t>Culture and adult financial literacy: Evidence from the United States</t>
  </si>
  <si>
    <t>2-s2.0-85083592310</t>
  </si>
  <si>
    <t>Streeter, J.L.</t>
  </si>
  <si>
    <t>Littlefield Center, Stanford University, Stanford, CA, United States</t>
  </si>
  <si>
    <t>Gender differences in widowhood in the short-run and long-run: Financial, emotional, and mental wellbeing</t>
  </si>
  <si>
    <t>2-s2.0-85082189021</t>
  </si>
  <si>
    <t>Lambregts, T.R.</t>
  </si>
  <si>
    <t>Erasmus School of Health Policy &amp; Management, Rotterdam, Zuid-Holland, Netherlands</t>
  </si>
  <si>
    <t>Displaced, disliked and misunderstood: A systematic review of the reasons for low uptake of long-term care insurance and life annuities</t>
  </si>
  <si>
    <t>2-s2.0-85081300932</t>
  </si>
  <si>
    <t>Ajayi, K.F.</t>
  </si>
  <si>
    <t>The effects of education on financial outcomes: Evidence from kenya</t>
  </si>
  <si>
    <t>Ross, P.H.</t>
  </si>
  <si>
    <t>2-s2.0-85078951992</t>
  </si>
  <si>
    <t>Taking control: Active investment choice in Singapore's national defined contribution scheme</t>
  </si>
  <si>
    <t>2-s2.0-85077718646</t>
  </si>
  <si>
    <t>Mielitz, K.K.S.</t>
  </si>
  <si>
    <t>233 Human Sciences, Oklahoma State University, Stillwater, OK, United States</t>
  </si>
  <si>
    <t>A Consideration for Increasing Post-Release Financial Success</t>
  </si>
  <si>
    <t>Marcum, C.</t>
  </si>
  <si>
    <t>Department of Government and Justice Studies, Appalachian State University, Boone, NC, United States</t>
  </si>
  <si>
    <t>2-s2.0-85076934456</t>
  </si>
  <si>
    <t>Nguyen, V.T.</t>
  </si>
  <si>
    <t>Investment Strategist, 1 North Wealth Services, LLC, Annapolis, MD, United States</t>
  </si>
  <si>
    <t>Understanding asset holdings of Vietnamese households</t>
  </si>
  <si>
    <t>Floro, M.S.</t>
  </si>
  <si>
    <t>2-s2.0-85076829071</t>
  </si>
  <si>
    <t>The effect of ability matching and differentiated instruction in financial literacy education. Evidence from two randomised control trials</t>
  </si>
  <si>
    <t>Fonds de la Recherche Scientifique - FNRS, Brussels, BRU, Belgium</t>
  </si>
  <si>
    <t>2-s2.0-85075582522</t>
  </si>
  <si>
    <t>Abarcar, P.</t>
  </si>
  <si>
    <t>Financial education and financial access for transnational households: Field experimental evidence from the philippines</t>
  </si>
  <si>
    <t>Barua, R.</t>
  </si>
  <si>
    <t>2-s2.0-85075356244</t>
  </si>
  <si>
    <t>Financial literacy and formal credit accessibility: Evidence from informal businesses in China</t>
  </si>
  <si>
    <t>Shi, J.</t>
  </si>
  <si>
    <t>East Lake High-tech Development Zone, Zhongnan University of Economics and Law, Wuhan, Hubei, China</t>
  </si>
  <si>
    <t>2-s2.0-85075147127</t>
  </si>
  <si>
    <t>Fraser, B.</t>
  </si>
  <si>
    <t>Department of Tourism, Sport and Hotel Management, Griffith University, Brisbane, QLD, Australia</t>
  </si>
  <si>
    <t>From Hospitality Classrooms to Successful Careers: A Current Appraisal of Australian International Hotel Requirements</t>
  </si>
  <si>
    <t>2-s2.0-85071987393</t>
  </si>
  <si>
    <t>Financial education for female foreign domestic workers in Singapore</t>
  </si>
  <si>
    <t>Shastry, G.K.</t>
  </si>
  <si>
    <t>Yang, D.</t>
  </si>
  <si>
    <t>2-s2.0-85070238940</t>
  </si>
  <si>
    <t>Financial education in schools: A meta-analysis of experimental studies</t>
  </si>
  <si>
    <t>2-s2.0-85070185588</t>
  </si>
  <si>
    <t>The impact of financial education for youth</t>
  </si>
  <si>
    <t>2-s2.0-85066289382</t>
  </si>
  <si>
    <t>Assessing the impact of financial education programs: A quantitative model</t>
  </si>
  <si>
    <t>2-s2.0-85059938240</t>
  </si>
  <si>
    <t>Linking Identity Processes to Spending Self-Control Capacities in Emerging Adulthood: The Mediating Role of Self-Regulatory Identity Functions</t>
  </si>
  <si>
    <t>Žukauskienė, R.</t>
  </si>
  <si>
    <t>Alma Mater Studiorum, Alma Mater Studiorum Università di Bologna, Bologna, BO, Italy</t>
  </si>
  <si>
    <t>2-s2.0-85059704230</t>
  </si>
  <si>
    <t>Castleman, B.L.</t>
  </si>
  <si>
    <t>University of Virginia, Charlottesville, VA, United States</t>
  </si>
  <si>
    <t>Benefits left on the table: Evidence from the Servicemembers’ Civil Relief Act</t>
  </si>
  <si>
    <t>Patterson, R.</t>
  </si>
  <si>
    <t>The U.S. Military Academy at West Point, West Point, NY, United States</t>
  </si>
  <si>
    <t>2-s2.0-85057415622</t>
  </si>
  <si>
    <t>Financial knowledge and portfolio complexity in Singapore</t>
  </si>
  <si>
    <t>2-s2.0-85044529709</t>
  </si>
  <si>
    <t>The effects of high school personal financial education policies on financial behavior</t>
  </si>
  <si>
    <t>Schmeiser, M.</t>
  </si>
  <si>
    <t>Amazon.com (previously, Federal Reserve System, Washington, D.C., DC, United States</t>
  </si>
  <si>
    <t>Associate Professor of Public Affairs and Human Ecology, University of Wisconsin-Madison, Madison, WI, United States</t>
  </si>
  <si>
    <t>Brown, A.</t>
  </si>
  <si>
    <t>Joint Program of Survey Methodology, University of Maryland (previously Federal Reserve Board), United States</t>
  </si>
  <si>
    <t>2-s2.0-85137863111</t>
  </si>
  <si>
    <t>Chiluwa, I.M.</t>
  </si>
  <si>
    <t>Covenant University, Ota, Ogun, Nigeria</t>
  </si>
  <si>
    <t>"Truth," Lies, and deception in ponzi and pyramid schemes</t>
  </si>
  <si>
    <t>2-s2.0-85138916882</t>
  </si>
  <si>
    <t>Camisón-Haba, S.</t>
  </si>
  <si>
    <t>2-s2.0-85097158834</t>
  </si>
  <si>
    <t>Perdikoulias, C.</t>
  </si>
  <si>
    <t>Digital Education Company Ltd., Waterloo, ON, Canada</t>
  </si>
  <si>
    <t>Online Mathematics Education Outreach: Designing for Global, Open Access</t>
  </si>
  <si>
    <t>2-s2.0-85093083357</t>
  </si>
  <si>
    <t>Electronic payment system use: A mediator and a predictor of financial satisfaction</t>
  </si>
  <si>
    <t>IMT Business School, Dubai, United Arab Emirates</t>
  </si>
  <si>
    <t>2-s2.0-85135839073</t>
  </si>
  <si>
    <t>da Silva Dias, N.</t>
  </si>
  <si>
    <t>Department of Agronomic and Forest Sciences, Universidade Federal Rural do Semi-Árido, Mossoro, RN, Brazil</t>
  </si>
  <si>
    <t>Environmental, agricultural, and socioeconomic impacts of salinization to family-based irrigated agriculture in the Brazilian semiarid region</t>
  </si>
  <si>
    <t>da Silva, J.F.</t>
  </si>
  <si>
    <t>Faculdade Pecege, Piracicaba, SP, Brazil</t>
  </si>
  <si>
    <t>Moreno-Pizani, M.A.</t>
  </si>
  <si>
    <t>Department of Agroforest Ecosystems, Universitat Politècnica de València, Valencia, Valencia, Spain</t>
  </si>
  <si>
    <t>Lima, M.C.F.</t>
  </si>
  <si>
    <t>Food and Agriculture Organization of the United Nations, Rome, Italy</t>
  </si>
  <si>
    <t>Ferreira, J.F.</t>
  </si>
  <si>
    <t>USDA ARS Salinity Laboratory, Riverside, CA, United States</t>
  </si>
  <si>
    <t>Linhares, E.L.R.</t>
  </si>
  <si>
    <t>Universidade Federal Rural do Semi-Árido, Mossoro, RN, Brazil</t>
  </si>
  <si>
    <t>de Sousa-Neto, O.N.</t>
  </si>
  <si>
    <t>Multidisciplinary Center of Angicos, Angicos, Brazil</t>
  </si>
  <si>
    <t>Portela, J.C.</t>
  </si>
  <si>
    <t>University of Rio Grande do Norte State, Mossoro, RN, Brazil</t>
  </si>
  <si>
    <t>2-s2.0-85087809482</t>
  </si>
  <si>
    <t>Malaysia and Tazkia Institute, International Institute of Advanced Islamic Studies Malaysia, Bogor, Indonesia</t>
  </si>
  <si>
    <t>Islamic financial inclusion determinants in Indonesia: an ANP approach</t>
  </si>
  <si>
    <t>Devi, A.</t>
  </si>
  <si>
    <t>Universitas Ibn Khaldun Bogor, Bogor, Indonesia</t>
  </si>
  <si>
    <t>Furqani, H.</t>
  </si>
  <si>
    <t>Universitas Islam Negeri Ar-Raniry, Banda Aceh, Aceh, Indonesia</t>
  </si>
  <si>
    <t>Hamzah, H.</t>
  </si>
  <si>
    <t>Pakuan University, Bogor, Jakarta, Indonesia</t>
  </si>
  <si>
    <t>2-s2.0-85107226145</t>
  </si>
  <si>
    <t>Damayanti, L.E.</t>
  </si>
  <si>
    <t>Master of Economic Education, Universitas Sebelas Maret, Surakarta, Central Java, Indonesia</t>
  </si>
  <si>
    <t>Financial literacy in student financial management behavior in the digital age</t>
  </si>
  <si>
    <t>2-s2.0-85133806529</t>
  </si>
  <si>
    <t>Walsh, B.</t>
  </si>
  <si>
    <t>Millennials' adoption of personal financial management (PFM) technology and financial behavior</t>
  </si>
  <si>
    <t>2-s2.0-85116682104</t>
  </si>
  <si>
    <t>School of Law, Liberty University, Lynchburg, Lynchburg, VA, United States</t>
  </si>
  <si>
    <t>Financial attributes, financial behaviors, financial-advisor-use beliefs, and investing characteristics associated with having used a robo-advisor</t>
  </si>
  <si>
    <t>2-s2.0-85096787870</t>
  </si>
  <si>
    <t>AUM-Based compensation and financial advice</t>
  </si>
  <si>
    <t>Academy of Home Equity in Financial Planning, University of Illinois Urbana-Champaign, Urbana, IL, United States</t>
  </si>
  <si>
    <t>2-s2.0-85093852230</t>
  </si>
  <si>
    <t>Alnassar, W.I.</t>
  </si>
  <si>
    <t>College of Administration and Economics, University of Baghdad, Baghdad, Iraq</t>
  </si>
  <si>
    <t>Economic analysis of the financial literacy effects in G20</t>
  </si>
  <si>
    <t>2-s2.0-85092801418</t>
  </si>
  <si>
    <t>Ferreira, S.M.</t>
  </si>
  <si>
    <t>Campus Cerro Largo, Universidade Federal da Fronteira Sul, Chapeco, SC, Brazil</t>
  </si>
  <si>
    <t>Construction of mathematical and financial concepts based on realistic mathematics education; Construção de conceitos matemáticos e financeiros fundamentados pela educação matemática realística</t>
  </si>
  <si>
    <t>Bisognin, V.</t>
  </si>
  <si>
    <t>Universidade Franciscana, Santa Maria, RS, Brazil</t>
  </si>
  <si>
    <t>2-s2.0-85091920218</t>
  </si>
  <si>
    <t>TIAA Institute, Charlotte, NC, United States</t>
  </si>
  <si>
    <t>Financial literacy and wellness among African-Americans: New insights from the personal finance (P-Fin) index</t>
  </si>
  <si>
    <t>Global Financial Literacy Excellence Center, Washington, D.C., DC, United States</t>
  </si>
  <si>
    <t>2-s2.0-85091806889</t>
  </si>
  <si>
    <t>Binhai College, Nankai University Business School, Tianjin, China</t>
  </si>
  <si>
    <t>Unpacking the importance of intangible skills in new product development and sustainable business performance; strategies for marketing managers</t>
  </si>
  <si>
    <t>Yang, P.</t>
  </si>
  <si>
    <t>2-s2.0-85091696062</t>
  </si>
  <si>
    <t>Is financial literacy associated with investment in financial markets in the United States?</t>
  </si>
  <si>
    <t>2-s2.0-85091147413</t>
  </si>
  <si>
    <t>Financial knowledge, personality traits, and risky borrowing behaviors in Iranian households</t>
  </si>
  <si>
    <t>2-s2.0-85090391930</t>
  </si>
  <si>
    <t>Chidambaranathan, M.</t>
  </si>
  <si>
    <t>Centre for Social Entrepreneurship, Tata Institute of Social Sciences, Mumbai, MH, India</t>
  </si>
  <si>
    <t>Can behavioral biases improve the financial capability of microfinance clients in the tribal states of India?</t>
  </si>
  <si>
    <t>2-s2.0-85090343560</t>
  </si>
  <si>
    <t>Business experience or Financial Literacy? Which one is better for opportunity recognition and superior performance?</t>
  </si>
  <si>
    <t>Shuangjie, L.</t>
  </si>
  <si>
    <t>Gomal University, Dera Ismail Khan, North-West Frontier Province, Pakistan</t>
  </si>
  <si>
    <t>2-s2.0-85090261752</t>
  </si>
  <si>
    <t>School of Health Professions, UT Southwestern Medical Center, Dallas, TX, United States</t>
  </si>
  <si>
    <t>Financial literacy among health professions graduate students</t>
  </si>
  <si>
    <t>2-s2.0-85089697112</t>
  </si>
  <si>
    <t>Yuesti, A.</t>
  </si>
  <si>
    <t>University of Mahasaraswati Denpasar, Badung, Indonesia</t>
  </si>
  <si>
    <t>Financial literacy in the covid-19 pandemic: Pressure conditions in indonesia</t>
  </si>
  <si>
    <t>2-s2.0-85089094807</t>
  </si>
  <si>
    <t>Toosi, N.R.</t>
  </si>
  <si>
    <t>Do Financial Literacy Training and Clarifying Pay Calculations Reduce Abuse at Work?</t>
  </si>
  <si>
    <t>Voegeli, E.N.</t>
  </si>
  <si>
    <t>Antolin, A.</t>
  </si>
  <si>
    <t>2-s2.0-85088240244</t>
  </si>
  <si>
    <t>Immigrants, Financial Knowledge, and Financial Behavior</t>
  </si>
  <si>
    <t>2-s2.0-85088145870</t>
  </si>
  <si>
    <t>Are the actual and intended sources of financial knowledge the same? Evidence from Japan</t>
  </si>
  <si>
    <t>2-s2.0-85088049950</t>
  </si>
  <si>
    <t>Salamanca, N.</t>
  </si>
  <si>
    <t>ARC Centre of Excellence for Children and Families over the Life Course, Melbourne Institute: Applied Economic &amp; Social Research, Melbourne, VIC, Australia</t>
  </si>
  <si>
    <t>Locus of control and investment in risky assets</t>
  </si>
  <si>
    <t>De Grip, A.</t>
  </si>
  <si>
    <t>Fouarge, D.</t>
  </si>
  <si>
    <t>2-s2.0-85087662745</t>
  </si>
  <si>
    <t>Ranyard, R.</t>
  </si>
  <si>
    <t>An item response theory approach to constructing and evaluating brief and in-depth financial literacy scales</t>
  </si>
  <si>
    <t>McNair, S.</t>
  </si>
  <si>
    <t>Consumer Markets Team, Behavioural Insights Team, London, United Kingdom</t>
  </si>
  <si>
    <t>Accounting and Finance, Newcastle University Business School, United Kingdom, Newcastle, Tyne and Wear, United Kingdom</t>
  </si>
  <si>
    <t>2-s2.0-85087400679</t>
  </si>
  <si>
    <t>Carpena, F.</t>
  </si>
  <si>
    <t>School of Business, OsloMet – StorbyUniversitetet, Oslo, Oslo, Norway</t>
  </si>
  <si>
    <t>The causal mechanism of financial education: Evidence from mediation analysis</t>
  </si>
  <si>
    <t>2-s2.0-85087171189</t>
  </si>
  <si>
    <t>Robson, J.</t>
  </si>
  <si>
    <t>Clayton H. Riddell Graduate Program in Political Management, Carleton University, Ottawa, ON, Canada</t>
  </si>
  <si>
    <t>Gender differences in financial knowledge, attitudes, and behaviors: Accounting for socioeconomic disparities and psychological traits</t>
  </si>
  <si>
    <t>Peetz, J.</t>
  </si>
  <si>
    <t>Department of Psychology, Carleton University, Ottawa, ON, Canada</t>
  </si>
  <si>
    <t>2-s2.0-85087161806</t>
  </si>
  <si>
    <t>Give mind to the gap: Measuring gender differences in financial knowledge</t>
  </si>
  <si>
    <t>2-s2.0-85087143919</t>
  </si>
  <si>
    <t>The role of national culture in financial literacy: Cross-country evidence</t>
  </si>
  <si>
    <t>DG FISMA, European Commission, Brussels, Belgium</t>
  </si>
  <si>
    <t>2-s2.0-85086850844</t>
  </si>
  <si>
    <t>Masa, R.</t>
  </si>
  <si>
    <t>Youth food insecurity in Ghana and South Africa: Prevalence, socioeconomic correlates, and moderation effect of gender</t>
  </si>
  <si>
    <t>Chowa, G.</t>
  </si>
  <si>
    <t>2-s2.0-85086412781</t>
  </si>
  <si>
    <t>Sim, K.</t>
  </si>
  <si>
    <t>Department of Mathematical Sciences, Korea Advanced Institute of Science and Technology, Daejeon, South Korea</t>
  </si>
  <si>
    <t>Nonlinear temperature-suicide association in Japan from 1972 to 2015: Its heterogeneity and the role of climate, demographic, and socioeconomic factors</t>
  </si>
  <si>
    <t>Department of Global Environmental Health, Graduate School of Medicine, Tokyo, Japan</t>
  </si>
  <si>
    <t>Hashizume, M.</t>
  </si>
  <si>
    <t>Department of Global Health Policy, Graduate School of Medicine, Tokyo, Japan</t>
  </si>
  <si>
    <t>Gasparrini, A.</t>
  </si>
  <si>
    <t>Department of Public Health, London School of Hygiene &amp; Tropical Medicine, London, United Kingdom</t>
  </si>
  <si>
    <t>Armstrong, B.</t>
  </si>
  <si>
    <t>Centre for Statistical Methodology, London School of Hygiene &amp; Tropical Medicine, London, United Kingdom</t>
  </si>
  <si>
    <t>Sera, F.</t>
  </si>
  <si>
    <t>Centre on Climate Change and Planetary Health, London School of Hygiene &amp; Tropical Medicine, London, United Kingdom</t>
  </si>
  <si>
    <t>Ng, C.F.S.</t>
  </si>
  <si>
    <t>School of Tropical Medicine and Global Health, Nagasaki University, Nagasaki, Nagasaki, Japan</t>
  </si>
  <si>
    <t>Honda, Y.</t>
  </si>
  <si>
    <t>Faculty of Health and Sport Sciences, University of Tsukuba, Tsukuba, Ibaraki, Japan</t>
  </si>
  <si>
    <t>2-s2.0-85086120953</t>
  </si>
  <si>
    <t>Financial literacy, household portfolio choice and investment return</t>
  </si>
  <si>
    <t>Wei, X.</t>
  </si>
  <si>
    <t>2-s2.0-85085337301</t>
  </si>
  <si>
    <t>Despard, M.R.</t>
  </si>
  <si>
    <t>Why Do Households Lack Emergency Savings? The Role of Financial Capability</t>
  </si>
  <si>
    <t>School of Social Work, University of Michigan, Ann Arbor, Ann Arbor, MI, United States</t>
  </si>
  <si>
    <t>West, S.</t>
  </si>
  <si>
    <t>College of Social Work, University of Tennessee, Nashville, TN, United States</t>
  </si>
  <si>
    <t>2-s2.0-85085325454</t>
  </si>
  <si>
    <t>Executive financial literacy and firm innovation in China</t>
  </si>
  <si>
    <t>Hsu, S.</t>
  </si>
  <si>
    <t>50</t>
  </si>
  <si>
    <t>Fudan University, Shanghai, China</t>
  </si>
  <si>
    <t>2-s2.0-85081030868</t>
  </si>
  <si>
    <t>Haile/US Bank College of Business, Northern Kentucky University, Highland Heights, KY, United States</t>
  </si>
  <si>
    <t>Early Causes of Financial Disquiet and the Gender Gap in Financial Literacy: Evidence from College Students in the Southeastern United States</t>
  </si>
  <si>
    <t>Buser, W.</t>
  </si>
  <si>
    <t>Department of Business and Public Policy, Young Harris College, Young Harris, GA, United States</t>
  </si>
  <si>
    <t>Patel, D.</t>
  </si>
  <si>
    <t>232</t>
  </si>
  <si>
    <t>Gatton College of Business and Economics, Lexington, KY, United States</t>
  </si>
  <si>
    <t>2-s2.0-85078820131</t>
  </si>
  <si>
    <t>Cloutier, J.</t>
  </si>
  <si>
    <t>Department of Agricultural Economics and Consumer Science, Université Laval, Quebec, QC, Canada</t>
  </si>
  <si>
    <t>Consumer Credit Use of Undergraduate, Graduate and Postgraduate Students: An Application of the Theory of Planned Behaviour</t>
  </si>
  <si>
    <t>2-s2.0-85077560561</t>
  </si>
  <si>
    <t>Carlsson Hauff, J.C.</t>
  </si>
  <si>
    <t>Retirement Financial Behaviour: How Important Is Being Financially Literate?</t>
  </si>
  <si>
    <t>Carlander, A.</t>
  </si>
  <si>
    <t>Department of Psychology, Göteborgs Universitet, Gothenburg, Vastra Gotaland, Sweden</t>
  </si>
  <si>
    <t>Gar̈ling, T.</t>
  </si>
  <si>
    <t>University Foundation Hospital Tor Vergata, Rome, Italy</t>
  </si>
  <si>
    <t>2-s2.0-85074618945</t>
  </si>
  <si>
    <t>Hazarika, B.</t>
  </si>
  <si>
    <t>National Institute of Public Finance and Policy, New Delhi, India</t>
  </si>
  <si>
    <t>Gender income gap in rural informal micro-enterprises: an unconditional quantile decomposition approach in the handloom industry</t>
  </si>
  <si>
    <t>2-s2.0-85070877896</t>
  </si>
  <si>
    <t>Klapper, L.</t>
  </si>
  <si>
    <t>Development Research Group, The World Bank, USA, Washington, D.C., United States</t>
  </si>
  <si>
    <t>Financial literacy and financial resilience: Evidence from around the world</t>
  </si>
  <si>
    <t>2-s2.0-85068602961</t>
  </si>
  <si>
    <t>McGarity, S.V.</t>
  </si>
  <si>
    <t>Assessing financial capability among people with disabilities</t>
  </si>
  <si>
    <t>Okech, D.O.</t>
  </si>
  <si>
    <t>2-s2.0-85052962607</t>
  </si>
  <si>
    <t>Department of Finance, University of Melbourne, Melbourne, VIC, Australia</t>
  </si>
  <si>
    <t>Financial Product Design, Retail Investor Sophistication and Issuer Incentives: A Case Study</t>
  </si>
  <si>
    <t>2-s2.0-85137702011</t>
  </si>
  <si>
    <t>Widyanto, H.A.</t>
  </si>
  <si>
    <t>Mapping the e-business ecosystem in Indonesia: A comprehensive analysis</t>
  </si>
  <si>
    <t>2-s2.0-85079457595</t>
  </si>
  <si>
    <t>Department of Commerce, Arka Jain University, Jamshedpur, JK, India</t>
  </si>
  <si>
    <t>Investor personality and investment performance: from the perspective of psychological traits</t>
  </si>
  <si>
    <t>Department of Management Studies, Indian Institute of Technology (Indian School of Mines), Dhanbad, Dhanbad, JH, India</t>
  </si>
  <si>
    <t>2-s2.0-85091669241</t>
  </si>
  <si>
    <t>del Pilar López-Peña, S.</t>
  </si>
  <si>
    <t>Financial education for MSMEs: entrepreneur’s perceptions and behaviors in bogotá</t>
  </si>
  <si>
    <t>2-s2.0-85085368228</t>
  </si>
  <si>
    <t>Parente, R.</t>
  </si>
  <si>
    <t>Department of Management and International Business College of Business, Florida International University, Miami, FL, United States</t>
  </si>
  <si>
    <t>Cross-border mergers and acquisitions: links between acquiring firm capabilities and resources and target country location</t>
  </si>
  <si>
    <t>Kelley, K.J.</t>
  </si>
  <si>
    <t>School of Management, University of Michigan-Flint, Flint, MI, United States</t>
  </si>
  <si>
    <t>Thams, Y.</t>
  </si>
  <si>
    <t>Department of Strategy and International Business, Suffolk University, Boston, MA, United States</t>
  </si>
  <si>
    <t>Alvarado-Vargas, M.J.</t>
  </si>
  <si>
    <t>John B. and Lillian E. Neff College of Business and Innovation, Toledo, OH, United States</t>
  </si>
  <si>
    <t>2-s2.0-85088704135</t>
  </si>
  <si>
    <t>Financial management, division of financial management power and financial literacy in the family context – evidence from relationship partner dyads</t>
  </si>
  <si>
    <t>2-s2.0-85085016293</t>
  </si>
  <si>
    <t>Ana, A.S.</t>
  </si>
  <si>
    <t>Financial literacy among Malaysian Muslim undergraduates</t>
  </si>
  <si>
    <t>2-s2.0-85098727816</t>
  </si>
  <si>
    <t>Ehmke, C.</t>
  </si>
  <si>
    <t>University of Wyoming, Laramie, WY, United States</t>
  </si>
  <si>
    <t>Master Money Manager Coach: A Financial Literacy Train-the-Trainer Program</t>
  </si>
  <si>
    <t>2-s2.0-85096309215</t>
  </si>
  <si>
    <t>Bernal, N.</t>
  </si>
  <si>
    <t>School of Economics and Finance, Universidad del Pacífico, Lima, Lima, Peru</t>
  </si>
  <si>
    <t>Choice of pension management fees and effects on pension wealth</t>
  </si>
  <si>
    <t>Olivera, J.</t>
  </si>
  <si>
    <t>2-s2.0-85096065990</t>
  </si>
  <si>
    <t>Molise, H.V.</t>
  </si>
  <si>
    <t>Sol Plaatje University, Kimberley, Northern Cape, South Africa</t>
  </si>
  <si>
    <t>Exploring the content knowledge of accounting teachers in rural contexts: A call for a decoloniality approach</t>
  </si>
  <si>
    <t>2-s2.0-85093925334</t>
  </si>
  <si>
    <t>Kirana, M.Y.</t>
  </si>
  <si>
    <t>Financial literacy and mobile payment usage as financial inclusion determinants</t>
  </si>
  <si>
    <t>Havidz, S.A.H.</t>
  </si>
  <si>
    <t>2-s2.0-85093892679</t>
  </si>
  <si>
    <t>International College, National Institute of Development Administration, Bangkok, Thailand</t>
  </si>
  <si>
    <t>Bank financial capability on MSME lending amid economic change and the growth of Fintech companies in Indonesia</t>
  </si>
  <si>
    <t>Aumeboonsuke, V.</t>
  </si>
  <si>
    <t>2-s2.0-85092352055</t>
  </si>
  <si>
    <t>Kraemer, K.</t>
  </si>
  <si>
    <t>Department of Sociology, Universität Graz, Graz, Styria, Austria</t>
  </si>
  <si>
    <t>Money Knowledge or Money Myths? Results of a population survey on money and the monetary order</t>
  </si>
  <si>
    <t>2-s2.0-85092028847</t>
  </si>
  <si>
    <t>Hofmann, R.M.</t>
  </si>
  <si>
    <t>Universidade Federal do Parana, Curitiba, PR, Brazil</t>
  </si>
  <si>
    <t>Cognitive biases and their implications for financial education: The "brumadinho effect" case in graphs construction; Os vieses cognitivos e suas implicações para educação financeira: O caso do "efeito Brumadinho" na construção de gráficos</t>
  </si>
  <si>
    <t>2-s2.0-85091813177</t>
  </si>
  <si>
    <t>Baihaqqy, M.R.I.</t>
  </si>
  <si>
    <t>The correlation between education level and understanding of financial literacy and its effect on investment decisions in capital markets</t>
  </si>
  <si>
    <t>2-s2.0-85089985894</t>
  </si>
  <si>
    <t>Universitas Ciputra, Surabaya, East Java, Indonesia</t>
  </si>
  <si>
    <t>Young entrepreneur, parental socioeconomic status, and financial literacy: Does supply chain mediate entrepreneurship education?</t>
  </si>
  <si>
    <t>Wijaya, O.Y.A.</t>
  </si>
  <si>
    <t>Akademi Sekretari dan Manajemen Indonesia (ASMI), Surabaya, East Java, Indonesia</t>
  </si>
  <si>
    <t>Syahrial, R.</t>
  </si>
  <si>
    <t>Department of Agribusiness, Universitas Wijaya Putra, Surabaya, East Java, Indonesia</t>
  </si>
  <si>
    <t>2-s2.0-85088375433</t>
  </si>
  <si>
    <t>Sholevar, M.</t>
  </si>
  <si>
    <t>SOAS University of London, London, United Kingdom</t>
  </si>
  <si>
    <t>Women are invisible?! A literature survey on gender gap and financial training</t>
  </si>
  <si>
    <t>2-s2.0-85086572386</t>
  </si>
  <si>
    <t>Sharma, A.N.</t>
  </si>
  <si>
    <t>Department of Dermatology, University of California, Irvine, Irvine, CA, United States</t>
  </si>
  <si>
    <t>Assessing the financial literacy of dermatology residents: A nationwide survey</t>
  </si>
  <si>
    <t>2-s2.0-85086510076</t>
  </si>
  <si>
    <t>Litterscheidt, R.</t>
  </si>
  <si>
    <t>Financial education and digital asset management: What's in the black box?</t>
  </si>
  <si>
    <t>2-s2.0-85086250443</t>
  </si>
  <si>
    <t>Matheson, M.N.</t>
  </si>
  <si>
    <t>An assessment of personal financial literacy teaching and learning in Ontario high schools</t>
  </si>
  <si>
    <t>2-s2.0-85086159080</t>
  </si>
  <si>
    <t>Abbink, K.</t>
  </si>
  <si>
    <t>Whose voice matters? An experimental examination of gender bias in intra-household decision-making</t>
  </si>
  <si>
    <t>Islam, A.</t>
  </si>
  <si>
    <t>2-s2.0-85085747517</t>
  </si>
  <si>
    <t>Krische, S.</t>
  </si>
  <si>
    <t>The impact of financial literacy on negotiation behavior</t>
  </si>
  <si>
    <t>2-s2.0-85085662034</t>
  </si>
  <si>
    <t>Impact of school financial education on parental saving socialization in Hong Kong adolescents</t>
  </si>
  <si>
    <t>2-s2.0-85084991317</t>
  </si>
  <si>
    <t>Nadon, M.L.</t>
  </si>
  <si>
    <t>The University of Chicago Crown Family School of Social Work, Policy, and Practice, Chicago, IL, United States</t>
  </si>
  <si>
    <t>Making the transition: How asset building services can promote positive adult outcomes for foster youth</t>
  </si>
  <si>
    <t>2-s2.0-85084048835</t>
  </si>
  <si>
    <t>Cai, J.</t>
  </si>
  <si>
    <t>Subsidy policies and insurance demand</t>
  </si>
  <si>
    <t>De Janvry, A.</t>
  </si>
  <si>
    <t>Sadoulet, E.</t>
  </si>
  <si>
    <t>2-s2.0-85083509285</t>
  </si>
  <si>
    <t>Pomeroy, R.</t>
  </si>
  <si>
    <t>Connecticut Sea Grant, University of Connecticut Avery Point Campus, Groton, CT, United States</t>
  </si>
  <si>
    <t>Financial inclusion to build economic resilience in small-scale fisheries</t>
  </si>
  <si>
    <t>Arango, C.</t>
  </si>
  <si>
    <t>Lomboy, C.G.</t>
  </si>
  <si>
    <t>Rare Philippines, Cebu, Philippines</t>
  </si>
  <si>
    <t>2-s2.0-85083299531</t>
  </si>
  <si>
    <t>Magistro, B.</t>
  </si>
  <si>
    <t>Department of Political Science, University of Washington, Seattle, WA, United States</t>
  </si>
  <si>
    <t>Financial literacy and support for free trade in the UK</t>
  </si>
  <si>
    <t>2-s2.0-85082687574</t>
  </si>
  <si>
    <t>Energy-related financial literacy and bounded rationality in appliance replacement attitudes: Evidence from Nepal</t>
  </si>
  <si>
    <t>2-s2.0-85077431495</t>
  </si>
  <si>
    <t>Ho, M.C.S.</t>
  </si>
  <si>
    <t>School Banding Effects on Student Financial Literacy Acquisition in a Standardised Financial Literacy Curriculum</t>
  </si>
  <si>
    <t>2-s2.0-85077042077</t>
  </si>
  <si>
    <t>Debt and Financial Vulnerability on the Verge of Retirement</t>
  </si>
  <si>
    <t>2-s2.0-85076588384</t>
  </si>
  <si>
    <t>Impact of Financial Education on Adolescent Financial Capability: Evidence from a Pilot Randomized Experiment</t>
  </si>
  <si>
    <t>2-s2.0-85076527552</t>
  </si>
  <si>
    <t>Entrepreneurial spirits in women and men. The role of financial literacy and digital skills</t>
  </si>
  <si>
    <t>Rossi, M.C.</t>
  </si>
  <si>
    <t>Ughetto, E.</t>
  </si>
  <si>
    <t>2-s2.0-85042618655</t>
  </si>
  <si>
    <t>Developing and Validating the Scale of Economic Self-Efficacy</t>
  </si>
  <si>
    <t>Stylianou, A.M.</t>
  </si>
  <si>
    <t>Safe Horizon, New York, NY, United States</t>
  </si>
  <si>
    <t>2-s2.0-85079243796</t>
  </si>
  <si>
    <t>Devaraj, S.</t>
  </si>
  <si>
    <t>Center for Business and Economic Research, Ball State University, Muncie, IN, United States</t>
  </si>
  <si>
    <t>Student debt, income-based repayment, and self-employment: evidence from NLSY 1997 and NFCS 2015</t>
  </si>
  <si>
    <t>Villanova School of Business, Villanova University, Villanova, PA, United States</t>
  </si>
  <si>
    <t>2-s2.0-85089498434</t>
  </si>
  <si>
    <t>Kadhim, S.N.</t>
  </si>
  <si>
    <t>Prediction of the performance related to financial capabilities using multilayer perceptron</t>
  </si>
  <si>
    <t>2-s2.0-85083980794</t>
  </si>
  <si>
    <t>Nasseri, A.</t>
  </si>
  <si>
    <t>University of Sistan and Baluchestan, Zahedan, Sistan and Baluchestan, Iran</t>
  </si>
  <si>
    <t>Evaluating the performances of over-the-counter companies in developing countries using a stochastic dominance criterion and a PSO-ANN hybrid optimization model</t>
  </si>
  <si>
    <t>Jamshidi, S.</t>
  </si>
  <si>
    <t>Bournemouth University, Bournemouth, Dorset, United Kingdom</t>
  </si>
  <si>
    <t>Yazdifar, H.</t>
  </si>
  <si>
    <t>University of Salford, Salford, Greater Manchester, United Kingdom</t>
  </si>
  <si>
    <t>2-s2.0-85082325936</t>
  </si>
  <si>
    <t>Self-employment, gender, financial knowledge, and high-cost borrowing</t>
  </si>
  <si>
    <t>2-s2.0-85087053167</t>
  </si>
  <si>
    <t>Does formal and business education expand the levels of financial education?</t>
  </si>
  <si>
    <t>Soares, F.M.</t>
  </si>
  <si>
    <t>2-s2.0-85075517599</t>
  </si>
  <si>
    <t>Meyll, T.</t>
  </si>
  <si>
    <t>Department of Financial Services, Justus-Liebig-Universität Gießen, Giessen, Hessen, Germany</t>
  </si>
  <si>
    <t>Why do Households Leave Money on the Table? The Case of Subsidized Pension Products</t>
  </si>
  <si>
    <t>House of Finance, Goethe-Universität Frankfurt am Main, Frankfurt am Main, Hessen, Germany</t>
  </si>
  <si>
    <t>2-s2.0-85090610723</t>
  </si>
  <si>
    <t>Ćurak, M.</t>
  </si>
  <si>
    <t>Faculty of Economics, Business and Tourism, Faculty of Economics, Business and Tourism, University of Split, Split, Split-Dalmatia, Croatia</t>
  </si>
  <si>
    <t>Does financial literacy make the difference in non-life insurance demand among european countries?; Stvara li financltska pismenost razlike u potražnji za neživotnim osiguranjima među europskim zemljama?</t>
  </si>
  <si>
    <t>2-s2.0-85090041272</t>
  </si>
  <si>
    <t>Department of Economics, Management, Industrial Engineering and Tourism, Universidade de Aveiro, Aveiro, Aveiro, Portugal</t>
  </si>
  <si>
    <t>Financial knowledge's role in portuguese energy literacy</t>
  </si>
  <si>
    <t>2-s2.0-85089808784</t>
  </si>
  <si>
    <t>Arango, M.</t>
  </si>
  <si>
    <t>Universidad de Medellín, Medellin, Antioquia, Colombia</t>
  </si>
  <si>
    <t>Development of a financial software for the simulation of investment portfolios in the colombian capital market; Desarrollo de un software financiero para la simulación de portafolios de inversión en el mercado de capitales colombiano</t>
  </si>
  <si>
    <t>Rodriguez, J.</t>
  </si>
  <si>
    <t>Instructor Investigador del SENA Centro de Comercio, Medellin, Colombia</t>
  </si>
  <si>
    <t>Montiel, C.</t>
  </si>
  <si>
    <t>Líder de Investigación Sennova - SENA Centro de Comercio, Medellin, Colombia</t>
  </si>
  <si>
    <t>Luna, E.</t>
  </si>
  <si>
    <t>2-s2.0-85088428139</t>
  </si>
  <si>
    <t>Bayar, Y.</t>
  </si>
  <si>
    <t>Usak University, Usak, Turkey</t>
  </si>
  <si>
    <t>Financial Literacy and Financial Risk Tolerance of Individual Investors: Multinomial Logistic Regression Approach</t>
  </si>
  <si>
    <t>Sezgin, H.F.</t>
  </si>
  <si>
    <t>Istanbul University-Cerrahpasa, Istanbul, Turkey</t>
  </si>
  <si>
    <t>2-s2.0-85088274373</t>
  </si>
  <si>
    <t>Brlić, I.</t>
  </si>
  <si>
    <t>Institut Drustvenih Znanosti Ivo Pilar, Zagreb, Croatia</t>
  </si>
  <si>
    <t>The plitvice lakes national park – protection and/or development of the korenica region – communal infrastructure as the basis for the development of tourism (1949–1990); Nacionalni park Plitvička jezera – zaštita i(li) razvoj koreničkoga kraja – komunalna infrastruktura kao podloga za turistički razvoj (1949. – 1990.)</t>
  </si>
  <si>
    <t>2-s2.0-85085147330</t>
  </si>
  <si>
    <t>Dew, J.</t>
  </si>
  <si>
    <t>A Review of Effectiveness Evidence in the Financial-Helping Fields</t>
  </si>
  <si>
    <t>Dean, L.</t>
  </si>
  <si>
    <t>Utah Valley University, Orem, UT, United States</t>
  </si>
  <si>
    <t>Duncan, S.F.</t>
  </si>
  <si>
    <t>2-s2.0-85084235867</t>
  </si>
  <si>
    <t>FinPathlight: Framework for an multiagent recommender system designed to increase consumer financial capability</t>
  </si>
  <si>
    <t>2-s2.0-85060365489</t>
  </si>
  <si>
    <t>What determines financial literacy in Japan</t>
  </si>
  <si>
    <t>2-s2.0-85058047013</t>
  </si>
  <si>
    <t>Brugiavini, A.</t>
  </si>
  <si>
    <t>On the effect of financial education on financial literacy: Evidence from a sample of college students</t>
  </si>
  <si>
    <t>Cavapozzi, D.</t>
  </si>
  <si>
    <t>Commissione di Vigilanza sui Fondi Pensione (COVIP), Rome, Italy</t>
  </si>
  <si>
    <t>Padula, M.</t>
  </si>
  <si>
    <t>Max Planck Institute for Social Law and Social Policy, Munich, Bayern, Germany</t>
  </si>
  <si>
    <t>2-s2.0-85175656307</t>
  </si>
  <si>
    <t>Arif, F.M.</t>
  </si>
  <si>
    <t>Institut Agama Islam Negeri Palopo, Palopo, South Sulawesi, Indonesia</t>
  </si>
  <si>
    <t>Mitigasi resiko investasi bodong dan aktualisasi nalar istiṣlāḥ</t>
  </si>
  <si>
    <t>2-s2.0-85086763574</t>
  </si>
  <si>
    <t>Zheng, M.</t>
  </si>
  <si>
    <t>Department of Agricultural and Applied Economics, College of Agricultural and Environmental Sciences Athens Campus, Athens, GA, United States</t>
  </si>
  <si>
    <t>Banks' sustainable growth challenge under economic recessionary pressure</t>
  </si>
  <si>
    <t>2-s2.0-85079452719</t>
  </si>
  <si>
    <t>Gürgün, A.P.</t>
  </si>
  <si>
    <t>Department of Civil Engineering, Yıldız Teknik Üniversitesi, Istanbul, Turkey</t>
  </si>
  <si>
    <t>Contractor prequalification for green buildings—evidence from Turkey</t>
  </si>
  <si>
    <t>2-s2.0-85078280735</t>
  </si>
  <si>
    <t>Guizhou University, Guiyang, Guizhou, China</t>
  </si>
  <si>
    <t>Is financial education an effective means to improve financial literacy? Evidence from rural China</t>
  </si>
  <si>
    <t>Huazhong Agricultural University, Wuhan, Hubei, China</t>
  </si>
  <si>
    <t>2-s2.0-85071569265</t>
  </si>
  <si>
    <t>Boyd, N.E.</t>
  </si>
  <si>
    <t>Department of Finance, West Virginia University, Morgantown, WV, United States</t>
  </si>
  <si>
    <t>Value added: West Virginia University’s approach to innovative experiential learning</t>
  </si>
  <si>
    <t>2-s2.0-85082200940</t>
  </si>
  <si>
    <t>Koporcic, N.</t>
  </si>
  <si>
    <t>Interactive Network Branding: demonstrating the importance of firm representatives for small and medium-sized enterprises in emerging markets</t>
  </si>
  <si>
    <t>2-s2.0-85085990748</t>
  </si>
  <si>
    <t>Department of Marketing, Indian Institute of Management Raipur, Raipur, CG, India</t>
  </si>
  <si>
    <t>Antecedents to responsible financial management behavior among young adults: moderating role of financial risk tolerance</t>
  </si>
  <si>
    <t>2-s2.0-85082927021</t>
  </si>
  <si>
    <t>Financial literacy and quality of life of consumers faced with cancer: a moderated mediation approach</t>
  </si>
  <si>
    <t>Naghavi, N.</t>
  </si>
  <si>
    <t>2-s2.0-85085321429</t>
  </si>
  <si>
    <t>Ganesan, Y.</t>
  </si>
  <si>
    <t>Does intention influence the financial literacy of depositors of Islamic banking? A case of Malaysia</t>
  </si>
  <si>
    <t>Pitchay, A.B.</t>
  </si>
  <si>
    <t>2-s2.0-85079795684</t>
  </si>
  <si>
    <t>Teaching financial literacy through the use of market research and advertising instruction: A non traditional approach</t>
  </si>
  <si>
    <t>2-s2.0-85086272240</t>
  </si>
  <si>
    <t>Lestari, M.D.</t>
  </si>
  <si>
    <t>Analysis of the financial literacy level of Micro, Small and Medium Enterprises (MSMEs) in Jember, East Java, Indonesia</t>
  </si>
  <si>
    <t>2-s2.0-85085712536</t>
  </si>
  <si>
    <t>Eriksson, K.</t>
  </si>
  <si>
    <t>The Royal Institute of Technology (KTH), Stockholm, Stockholms, Sweden</t>
  </si>
  <si>
    <t>The performance generating limitations of the relationship-banking model in the digital era – effects of customers' trust, satisfaction, and loyalty on client-level performance</t>
  </si>
  <si>
    <t>2-s2.0-85106339905</t>
  </si>
  <si>
    <t>Financial knowledge overconfidence and early withdrawals from retirement accounts</t>
  </si>
  <si>
    <t>2-s2.0-85096656663</t>
  </si>
  <si>
    <t>Post-Chaumuha, GLA University, Mathura, Mathura, UP, India</t>
  </si>
  <si>
    <t>Financial literacy among women in kaushambi: An overview of rural india</t>
  </si>
  <si>
    <t>2-s2.0-85090666992</t>
  </si>
  <si>
    <t>An investigation of financial investment intention using covariance-based structural equation modelling</t>
  </si>
  <si>
    <t>Mail, R.</t>
  </si>
  <si>
    <t>2-s2.0-85090520171</t>
  </si>
  <si>
    <t>Head of Monetary Department of Banking Academy, Viet Nam</t>
  </si>
  <si>
    <t>The Correlation between Financial Literacy and Personal Saving Behavior in Vietnam</t>
  </si>
  <si>
    <t>Doan, M.D.</t>
  </si>
  <si>
    <t>Banking and Finance in Economic and Business University, Viet Nam</t>
  </si>
  <si>
    <t>2-s2.0-85088517819</t>
  </si>
  <si>
    <t>Nirma University, Ahmedabad, GJ, India</t>
  </si>
  <si>
    <t>Financial literacy and portfolio diversification: An empirical study in Ahmedabad</t>
  </si>
  <si>
    <t>2-s2.0-85087903980</t>
  </si>
  <si>
    <t>Katenova, M.</t>
  </si>
  <si>
    <t>KIMEP University, Almaty, Almaty, Kazakhstan</t>
  </si>
  <si>
    <t>A comparative study of financial literacy, retirement planning and delinquency in payment: The Kazakhstan case</t>
  </si>
  <si>
    <t>2-s2.0-85087439913</t>
  </si>
  <si>
    <t>Kulathunga, K.M.M.C.B.</t>
  </si>
  <si>
    <t>School of Management, Wuhan University of Technology, Wuhan, Hubei, China</t>
  </si>
  <si>
    <t>How does technological and financial literacy influence SME performance: Mediating role of ERM practices</t>
  </si>
  <si>
    <t>Ye, J.</t>
  </si>
  <si>
    <t>Department of Management Sciences, University of Colombo, Colombo, Sri Lanka</t>
  </si>
  <si>
    <t>2-s2.0-85087425410</t>
  </si>
  <si>
    <t>Andreasch, M.</t>
  </si>
  <si>
    <t>Richtergasse 1A/12B, Vienna, Austria</t>
  </si>
  <si>
    <t>Real Returns of Private Households with Different Financial Assets — A Comparison of Germany and Austria; Renditen privater Haushalte nach Vermögensgruppen — Deutschland versus Österreich</t>
  </si>
  <si>
    <t>Fakultät Wirtschaft, Hochschule Furtwangen, Furtwangen, Baden-Wurttemberg, Germany</t>
  </si>
  <si>
    <t>2-s2.0-85087400315</t>
  </si>
  <si>
    <t>The Population Council, Inc., New York, NY, United States</t>
  </si>
  <si>
    <t>Close to home: Evidence on the impact of community-based girl groups</t>
  </si>
  <si>
    <t>2-s2.0-85085908848</t>
  </si>
  <si>
    <t>Rangchian, M.</t>
  </si>
  <si>
    <t>School of Pharmacy, Hamadan, Hamadan, Iran</t>
  </si>
  <si>
    <t>Pharmacy students' level of financial literacy and its differences among students with various career intentions</t>
  </si>
  <si>
    <t>Nezami, S.</t>
  </si>
  <si>
    <t>Department of Economics, Bu-Ali Sina University, Hamadan, Hamedan, Iran</t>
  </si>
  <si>
    <t>2-s2.0-85085729111</t>
  </si>
  <si>
    <t>Mastracchio, J.</t>
  </si>
  <si>
    <t>Raucher LLC, Longmont, CO, United States</t>
  </si>
  <si>
    <t>Affordability Assessments: Policy Recommendations for USEPA</t>
  </si>
  <si>
    <t>Raucher, R.</t>
  </si>
  <si>
    <t>Galardi Rothstein Group, Chicago, IL, United States</t>
  </si>
  <si>
    <t>Rothstein, E.P.</t>
  </si>
  <si>
    <t>Corona Environmental Consulting, Louisville, CO, United States</t>
  </si>
  <si>
    <t>Clements, J.</t>
  </si>
  <si>
    <t>Raftelis Financial Consultants Inc, Latham, NY, United States</t>
  </si>
  <si>
    <t>2-s2.0-85085575081</t>
  </si>
  <si>
    <t>Centre for Applied Research in Education, Hogeschool van Amsterdam, University of Applied Sciences, Amsterdam, Netherlands</t>
  </si>
  <si>
    <t>Financial literacy of high school students in the Netherlands: knowledge, attitudes, self-efficacy, and behavior</t>
  </si>
  <si>
    <t>Top Institute Evidence-Based Education Research (TIER), Universiteit Maastricht, Maastricht, Limburg, Netherlands</t>
  </si>
  <si>
    <t>Top Institute for Evidence Based Education Research (TIER), Universiteit van Amsterdam, Amsterdam, Noord-Holland, Netherlands</t>
  </si>
  <si>
    <t>2-s2.0-85084997811</t>
  </si>
  <si>
    <t>Popovich, J.J.</t>
  </si>
  <si>
    <t>Columbus State Community College, Columbus, OH, United States</t>
  </si>
  <si>
    <t>Community college students’ response to a financial literacy intervention: An exploratory study</t>
  </si>
  <si>
    <t>Zirkle, C.</t>
  </si>
  <si>
    <t>Agricultural and Environmental Sciences, The Ohio State University, Columbus, OH, United States</t>
  </si>
  <si>
    <t>2-s2.0-85084425113</t>
  </si>
  <si>
    <t>Department of Research, Asian Development Bank Institute, Tokyo, Japan</t>
  </si>
  <si>
    <t>Financial literacy, financial inclusion, and savings behavior in Laos</t>
  </si>
  <si>
    <t>Faculty of Finance and Banking, Ton-Duc-Thang University, Ho Chi Minh City, Viet Nam</t>
  </si>
  <si>
    <t>2-s2.0-85083245784</t>
  </si>
  <si>
    <t>Angermeier, K.</t>
  </si>
  <si>
    <t>Value and understanding of numeracy practices in German debt counselling from the perspective of professionals</t>
  </si>
  <si>
    <t>2-s2.0-85082188675</t>
  </si>
  <si>
    <t>Theodos, B.</t>
  </si>
  <si>
    <t>Metropolitan Housing and Communities Policy Center, Urban Institute, Washington, D.C., DC, United States</t>
  </si>
  <si>
    <t>Do not swipe the small stuff: A randomized evaluation of rules of thumb-based financial education</t>
  </si>
  <si>
    <t>Stacy, C.P.</t>
  </si>
  <si>
    <t>Human Services and Population, Urban Institute, Washington, D.C., DC, United States</t>
  </si>
  <si>
    <t>Hanson, D.</t>
  </si>
  <si>
    <t>Global Insights Initiative, The World Bank, USA, Washington, D.C., United States</t>
  </si>
  <si>
    <t>2-s2.0-85081753885</t>
  </si>
  <si>
    <t>Kowatsch, K.</t>
  </si>
  <si>
    <t>Dannstadt-Schauernheim, Germany</t>
  </si>
  <si>
    <t>Religious Publishing: An Analysis of Marketing Measures by German Religious Publishers</t>
  </si>
  <si>
    <t>2-s2.0-85081010596</t>
  </si>
  <si>
    <t>Cash demand and financial literacy: A case study using Japanese survey data</t>
  </si>
  <si>
    <t>2-s2.0-85080054776</t>
  </si>
  <si>
    <t>Department of Finance, Chongqing Technology and Business University, Chongqing, China</t>
  </si>
  <si>
    <t>Application of improved clustering algorithm in investment recommendation in embedded system</t>
  </si>
  <si>
    <t>2-s2.0-85078883485</t>
  </si>
  <si>
    <t>School of Social Transformation, Arizona State University, Tempe, AZ, United States</t>
  </si>
  <si>
    <t>Predatory Inclusion in Consumer Credit: Explaining Black and White Disparities in Payday Loan Use</t>
  </si>
  <si>
    <t>2-s2.0-85077360599</t>
  </si>
  <si>
    <t>Macfarlan, A.W.</t>
  </si>
  <si>
    <t>Financial advisor titles: Informational complexity and the role of regulatory simplification</t>
  </si>
  <si>
    <t>2-s2.0-85076933570</t>
  </si>
  <si>
    <t>Comparing Financial Socialization and Formal Financial Education: Building Financial Capability</t>
  </si>
  <si>
    <t>2-s2.0-85075240839</t>
  </si>
  <si>
    <t>Tharp, D.T.</t>
  </si>
  <si>
    <t>University of Southern Maine, Portland, ME, United States</t>
  </si>
  <si>
    <t>Financial Satisfaction and Homeownership</t>
  </si>
  <si>
    <t>Stueve, C.</t>
  </si>
  <si>
    <t>2-s2.0-85074525083</t>
  </si>
  <si>
    <t>Consumer Financial Well-Being: Knowledge is Not Enough</t>
  </si>
  <si>
    <t>Department of Consumer Information Studies, Keimyung University, Dalseo-gu, Daegu, South Korea</t>
  </si>
  <si>
    <t>2-s2.0-85073827047</t>
  </si>
  <si>
    <t>Shimizutani, S.</t>
  </si>
  <si>
    <t>Nakasone Yasuhiro Peace Institute (NPI), Minato, Tokyo, Japan</t>
  </si>
  <si>
    <t>Financial literacy of middle-aged and older Individuals: Comparison of Japan and the United States</t>
  </si>
  <si>
    <t>Yamada, H.</t>
  </si>
  <si>
    <t>2-s2.0-85070996092</t>
  </si>
  <si>
    <t>Does Responsibility for Financial Tasks Influence Credit Knowledge and Behavior?: Evidence from a Panel of US Couples</t>
  </si>
  <si>
    <t>2-s2.0-85065320212</t>
  </si>
  <si>
    <t>Stoddard, C.</t>
  </si>
  <si>
    <t>The Effects of State-Mandated Financial Education on College Financing Behaviors</t>
  </si>
  <si>
    <t>2-s2.0-85065150955</t>
  </si>
  <si>
    <t>Effects of Education Savings Accounts on Student Engagement: Instrumental Variable Analysis</t>
  </si>
  <si>
    <t>Factor-Inwentash Faculty of Social Work, University of Toronto, Toronto, ON, Canada</t>
  </si>
  <si>
    <t>Darfo-Oduro, R.</t>
  </si>
  <si>
    <t>Capital Research, SOAS University of London, London, United Kingdom</t>
  </si>
  <si>
    <t>2-s2.0-85087183637</t>
  </si>
  <si>
    <t>Daradkah, D.</t>
  </si>
  <si>
    <t>Department of Banking and Finance, Yarmouk University, Irbid, Irbid, Jordan</t>
  </si>
  <si>
    <t>Islamic financial literacy: Evidence from Jordan</t>
  </si>
  <si>
    <t>Aldaher, A.A.</t>
  </si>
  <si>
    <t>Faculty of Economics and Administrative Sciences, Yarmouk University, Irbid, Irbid, Jordan</t>
  </si>
  <si>
    <t>2-s2.0-85080135842</t>
  </si>
  <si>
    <t>Sangwan, S.</t>
  </si>
  <si>
    <t>Loan repayment behavior among the clients of Indian microfinance institutions: A household-level investigation</t>
  </si>
  <si>
    <t>Nayak, N.C.</t>
  </si>
  <si>
    <t>Chandragupt Institute of Management Patna, Patna, BR, India</t>
  </si>
  <si>
    <t>2-s2.0-85121669395</t>
  </si>
  <si>
    <t>School of Economics and Management, China Agricultural University, Beijing, China</t>
  </si>
  <si>
    <t>The Effect of Digital Inclusive Finance Development on Farmers' Household Financial Assets Allocation; 数字普惠金融发展对农户家庭金融资产配置的影响</t>
  </si>
  <si>
    <t>2-s2.0-85087079507</t>
  </si>
  <si>
    <t>Vinodkumar, N.</t>
  </si>
  <si>
    <t>College of Business Administration, Princess Nourah Bint Abdulrahman University, Riyadh, Riyad, Saudi Arabia</t>
  </si>
  <si>
    <t>Financial evaluation of Tadawul All Share Index (TASI) listed stocks using Capital Asset Pricing Model</t>
  </si>
  <si>
    <t>2-s2.0-85084733290</t>
  </si>
  <si>
    <t>Suendang, T.</t>
  </si>
  <si>
    <t>Developing worksheet on mathematical modeling for financial literation using social arithmetics</t>
  </si>
  <si>
    <t>2-s2.0-85083684962</t>
  </si>
  <si>
    <t>Komporozos-Athanasiou, A.</t>
  </si>
  <si>
    <t>Department of Social Sciences, University College London, London, United Kingdom</t>
  </si>
  <si>
    <t>Re-imagining the future in finance capitalism</t>
  </si>
  <si>
    <t>2-s2.0-85062457544</t>
  </si>
  <si>
    <t>Facing future uncertainties and risks through personal finance: conventions in financial education</t>
  </si>
  <si>
    <t>Department of Sociology, Political Science and Communication, The Open University of Israel, Ra'anana, Israel</t>
  </si>
  <si>
    <t>2-s2.0-85075717603</t>
  </si>
  <si>
    <t>National culture and financial literacy: international evidence</t>
  </si>
  <si>
    <t>Department of Applied Economics, Vrije Universiteit Brussel, Brussels, BRU, Belgium</t>
  </si>
  <si>
    <t>2-s2.0-85107306207</t>
  </si>
  <si>
    <t>Barik, R.</t>
  </si>
  <si>
    <t>Department of Economics, Indian Institute of Technology Indore, Indore, MP, India</t>
  </si>
  <si>
    <t>What Constraints Financial Inclusion for the Transgender Community? Field-based Evidences from Odisha (India)</t>
  </si>
  <si>
    <t>2-s2.0-85088035656</t>
  </si>
  <si>
    <t>Ghosh, B.</t>
  </si>
  <si>
    <t>Econophysical bourse volatility-Global Evidence</t>
  </si>
  <si>
    <t>2-s2.0-85086224259</t>
  </si>
  <si>
    <t>Rossouw, M.</t>
  </si>
  <si>
    <t>Improving the financial literacy of grade 8 and/or 9 economic and management sciences teachers in the Western Cape</t>
  </si>
  <si>
    <t>2-s2.0-85086114949</t>
  </si>
  <si>
    <t>Hutabarat, A.S.S.</t>
  </si>
  <si>
    <t>Department of Business Administration, Universitas Indonesia, Depok, West Java, Indonesia</t>
  </si>
  <si>
    <t>Analysis the effect of financial literacy on financial planning for retirement (case study lecturers and administrative staffs in Universitas Indonesia)</t>
  </si>
  <si>
    <t>2-s2.0-85085899538</t>
  </si>
  <si>
    <t>Bazarova, I.R</t>
  </si>
  <si>
    <t>International Сooperation in the development of primary education in the ferghana valley</t>
  </si>
  <si>
    <t>2-s2.0-85085329733</t>
  </si>
  <si>
    <t>Government's stimulus program to boost consumer spending: A case of discount shopping coupon scheme in Japan</t>
  </si>
  <si>
    <t>2-s2.0-85085317029</t>
  </si>
  <si>
    <t>Financial literacy in Japan: New evidence using financial knowledge, behavior, and attitude</t>
  </si>
  <si>
    <t>2-s2.0-85082956149</t>
  </si>
  <si>
    <t>Financial Literacy Among Hong Kong’s Chinese Adolescents: Testing the Validity of a Scale and Evaluating Two Conceptual Models</t>
  </si>
  <si>
    <t>Chou, K.L.</t>
  </si>
  <si>
    <t>2-s2.0-85082834053</t>
  </si>
  <si>
    <t>de Batz, D.B.</t>
  </si>
  <si>
    <t>Institute of Economic Studies, CERGE-EI Center for Economic Research and Graduate Education - Economics Institute, Prague, Czech Republic</t>
  </si>
  <si>
    <t>Financial crime spillovers. Does one gain to be avenged?</t>
  </si>
  <si>
    <t>2-s2.0-85081284574</t>
  </si>
  <si>
    <t>Is financial advice a cure-all or the icing on the cake for financial literacy? Evidence from financial market participation in China</t>
  </si>
  <si>
    <t>Wu, W.</t>
  </si>
  <si>
    <t>2-s2.0-85079288674</t>
  </si>
  <si>
    <t>García, J.M.</t>
  </si>
  <si>
    <t>CaixaBank Operational Services (CaixaBank Group), Barcelona, Barcelona, Spain</t>
  </si>
  <si>
    <t>Financial literacy is not enough: The role of nudging toward adequate long-term saving behavior</t>
  </si>
  <si>
    <t>DevStat Chair, Universitat de València, Valencia, Valencia, Spain</t>
  </si>
  <si>
    <t>2-s2.0-85078615572</t>
  </si>
  <si>
    <t>Sustainability and Health Initiative (SHINE), Harvard T.H. Chan School of Public Health, Boston, MA, United States</t>
  </si>
  <si>
    <t>Consumer debt attitudes: The role of gender, debt knowledge and skills</t>
  </si>
  <si>
    <t>2-s2.0-85077993687</t>
  </si>
  <si>
    <t>Iloga Balep, N.</t>
  </si>
  <si>
    <t>Department of Management Accounting and Control, Helmut Schmidt University - University of the Federal Armed Forces Hamburg, Hamburg, Hamburg, Germany</t>
  </si>
  <si>
    <t>“Free” and “unfree” money in German prisons: The role of accounting in educating public service users</t>
  </si>
  <si>
    <t>2-s2.0-85077644195</t>
  </si>
  <si>
    <t>Hakizimfura, E.</t>
  </si>
  <si>
    <t>Innovations for Poverty Action, New Haven, CT, United States</t>
  </si>
  <si>
    <t>Decentralized delivery of financial education: Experimental evidence from Rwanda</t>
  </si>
  <si>
    <t>Randall, D.</t>
  </si>
  <si>
    <t>2-s2.0-85072711669</t>
  </si>
  <si>
    <t>Who is a passive saver under opt-in and auto-enrollment?</t>
  </si>
  <si>
    <t>Manchester, C.F.</t>
  </si>
  <si>
    <t>2-s2.0-85072534651</t>
  </si>
  <si>
    <t>Alipour, M.</t>
  </si>
  <si>
    <t>School of Engineering and Built Environment, Griffith University, Brisbane, QLD, Australia</t>
  </si>
  <si>
    <t>Predictors, taxonomy of predictors, and correlations of predictors with the decision behaviour of residential solar photovoltaics adoption: A review</t>
  </si>
  <si>
    <t>Salim, H.</t>
  </si>
  <si>
    <t>Stewart, R.A.</t>
  </si>
  <si>
    <t>2-s2.0-85070882227</t>
  </si>
  <si>
    <t>Jünger, M.</t>
  </si>
  <si>
    <t>Banking goes digital: The adoption of FinTech services by German households</t>
  </si>
  <si>
    <t>Mietzner, M.</t>
  </si>
  <si>
    <t>Chair for Banking and Finance, Zeppelin University, Friedrichshafen, Baden-Wurttemberg, Germany</t>
  </si>
  <si>
    <t>2-s2.0-85068830920</t>
  </si>
  <si>
    <t>Associations of health and financial literacy with mortality in advanced age</t>
  </si>
  <si>
    <t>Department of Behavioral Sciences, Rush University Medical Center, Chicago, IL, United States</t>
  </si>
  <si>
    <t>2-s2.0-85083552719</t>
  </si>
  <si>
    <t>Family financial socialization, financial information seeking behavior and financial literacy among youth</t>
  </si>
  <si>
    <t>2-s2.0-85159049072</t>
  </si>
  <si>
    <t>Wainwright, E.</t>
  </si>
  <si>
    <t>Brunel University London, Uxbridge, Middlesex, United Kingdom</t>
  </si>
  <si>
    <t>Spatiality and auto/biographical narratives of encounter in social housing</t>
  </si>
  <si>
    <t>Marandet, E.</t>
  </si>
  <si>
    <t>University of Brighton, Brighton, East Sussex, United Kingdom</t>
  </si>
  <si>
    <t>2-s2.0-85074050423</t>
  </si>
  <si>
    <t>Tan, S.</t>
  </si>
  <si>
    <t>Department of Administrative Studies and Politics, Universiti Malaya, Kuala Lumpur, Malaysia</t>
  </si>
  <si>
    <t>Financial Literacy and Retirement Planning among Government Officers in Malaysia</t>
  </si>
  <si>
    <t>2-s2.0-85082803396</t>
  </si>
  <si>
    <t>Amity University Patna, Patna, BR, India</t>
  </si>
  <si>
    <t>Past behaviour, financial literacy and investment decision-making process of individual investors</t>
  </si>
  <si>
    <t>2-s2.0-85077381697</t>
  </si>
  <si>
    <t>Valente, C.M.</t>
  </si>
  <si>
    <t>Assessment of the Lean effect on business performance: the case of manufacturing SMEs</t>
  </si>
  <si>
    <t>2-s2.0-85084054122</t>
  </si>
  <si>
    <t>Varkey, J.</t>
  </si>
  <si>
    <t>St. Aloysius College, Thrissur, KL, India</t>
  </si>
  <si>
    <t>Financial literacy in the fintech era: A study of scheduled tribes in Kerala</t>
  </si>
  <si>
    <t>2-s2.0-85083709252</t>
  </si>
  <si>
    <t>Ngurah Rai University, Denpasar, Bali, Indonesia</t>
  </si>
  <si>
    <t>The effect of entrepreneurial risk awareness, financial capability and capital availability on e-commerce entrepreneurial intention</t>
  </si>
  <si>
    <t>Winata, H.</t>
  </si>
  <si>
    <t>2-s2.0-85078243768</t>
  </si>
  <si>
    <t>Herawati, N.T.</t>
  </si>
  <si>
    <t>Department of Accounting, Universitas Pendidikan Ganesha, Bali, Indonesia</t>
  </si>
  <si>
    <t>Factors that influence financial self-efficacy among accounting students in Bali</t>
  </si>
  <si>
    <t>Candiasa, I.M.</t>
  </si>
  <si>
    <t>Department of Educational Science, Universitas Pendidikan Ganesha, Bali, Indonesia</t>
  </si>
  <si>
    <t>Yadnyana, I.K.</t>
  </si>
  <si>
    <t>Department of Accounting, Universitas Udayana, Bali, Indonesia</t>
  </si>
  <si>
    <t>Suharsono, N.</t>
  </si>
  <si>
    <t>Universitas Pendidikan Ganesha, Bali, Indonesia</t>
  </si>
  <si>
    <t>2-s2.0-85096849723</t>
  </si>
  <si>
    <t>Huynh, K.P.</t>
  </si>
  <si>
    <t>Benchmarking bitcoin adoption in canada: Awareness, ownership and usage in 2018</t>
  </si>
  <si>
    <t>Henry, C.S.</t>
  </si>
  <si>
    <t>Université Clermont Auvergne, Clermont-Ferrand, Auvergne-Rhone-Alpes, France</t>
  </si>
  <si>
    <t>2-s2.0-85084803501</t>
  </si>
  <si>
    <t>Thakur, R.</t>
  </si>
  <si>
    <t>University of Louisiana at Lafayette, Lafayette, LA, United States</t>
  </si>
  <si>
    <t>Retirement planning: its application to marketing practices</t>
  </si>
  <si>
    <t>Hale, D.</t>
  </si>
  <si>
    <t>AlSaleh, D.</t>
  </si>
  <si>
    <t>Gulf University for Science and Technology Kuwait, Hawally, Kuwait</t>
  </si>
  <si>
    <t>2-s2.0-85084797181</t>
  </si>
  <si>
    <t>Millhouse, D.G.</t>
  </si>
  <si>
    <t>Faculty of Law, Bond University, Gold Coast, QLD, Australia</t>
  </si>
  <si>
    <t>W[h]ither Australia? Will Parliament Act?</t>
  </si>
  <si>
    <t>2-s2.0-85084292367</t>
  </si>
  <si>
    <t>Weiss, H.</t>
  </si>
  <si>
    <t>Madrid Institute for Advanced Study, Madrid, Madrid, Spain</t>
  </si>
  <si>
    <t>The reproduction of capital through financial education</t>
  </si>
  <si>
    <t>2-s2.0-85083827077</t>
  </si>
  <si>
    <t>Digital financial capabilities and household entrepreneurship</t>
  </si>
  <si>
    <t>2-s2.0-85083367922</t>
  </si>
  <si>
    <t>Burt, I.</t>
  </si>
  <si>
    <t>I Get Money: A Therapeutic Financial Literacy Group for Black Teenagers</t>
  </si>
  <si>
    <t>2-s2.0-85080112653</t>
  </si>
  <si>
    <t>Roche Carioti, K.</t>
  </si>
  <si>
    <t>Department of Business Administration, Mount Mary University, Milwaukee, WI, United States</t>
  </si>
  <si>
    <t>Student loan debt: A problem-based learning activity for introductory economics students</t>
  </si>
  <si>
    <t>2-s2.0-85086629922</t>
  </si>
  <si>
    <t>Chernovita, H.P.</t>
  </si>
  <si>
    <t>The Role of Financial Literacy to Suppress Temptation of Using PayLater Service</t>
  </si>
  <si>
    <t>2-s2.0-85083980801</t>
  </si>
  <si>
    <t>Huterska, A.</t>
  </si>
  <si>
    <t>Impact of economic conditions on the physical activity of regional communities in Poland</t>
  </si>
  <si>
    <t>2-s2.0-85083954767</t>
  </si>
  <si>
    <t>UGC SRF, Amity University, Noida, UP, India</t>
  </si>
  <si>
    <t>Interplay of financial knowledge and psychological factors on financial behavior: Evidence from urban India</t>
  </si>
  <si>
    <t>2-s2.0-85083493123</t>
  </si>
  <si>
    <t>Gulati, K.</t>
  </si>
  <si>
    <t>Experience Of Corporate Governance Practices In India</t>
  </si>
  <si>
    <t>2-s2.0-85083486215</t>
  </si>
  <si>
    <t>Kumari, D.A.T.</t>
  </si>
  <si>
    <t>Financial literacy: As a tool for enhancing financial inclusion among rural population in Sri Lanka</t>
  </si>
  <si>
    <t>2-s2.0-85082730271</t>
  </si>
  <si>
    <t>McFarlan, S.</t>
  </si>
  <si>
    <t>Department of Nursing, Webster University, St. Louis, MO, United States</t>
  </si>
  <si>
    <t>An experiential educational intervention to improve nurse managers’ knowledge and self-assessed competence with health care financial management</t>
  </si>
  <si>
    <t>2-s2.0-85081385240</t>
  </si>
  <si>
    <t>Pg Hj Md Salleh, P.M.H.A.</t>
  </si>
  <si>
    <t>Retirement concerns and financial literacy in Brunei</t>
  </si>
  <si>
    <t>2-s2.0-85078961616</t>
  </si>
  <si>
    <t>Access Granted? An Examination of Financial Capability, Trait Hope, Perceived Access, and Food Insecurity in Distressed Census Tracts</t>
  </si>
  <si>
    <t>2-s2.0-85077662222</t>
  </si>
  <si>
    <t>Sun, H.</t>
  </si>
  <si>
    <t>Macau University of Science and Technology, Taipa, Macao</t>
  </si>
  <si>
    <t>Is knowledge powerful? Evidence from financial education and earnings quality</t>
  </si>
  <si>
    <t>Yuen, D.C.Y.</t>
  </si>
  <si>
    <t>University of Macau, Taipa, Macao</t>
  </si>
  <si>
    <t>2-s2.0-85077072132</t>
  </si>
  <si>
    <t>Ability or opportunity to act: What shapes financial well-being?</t>
  </si>
  <si>
    <t>2-s2.0-85075352557</t>
  </si>
  <si>
    <t>Department of Economics, Bar-Ilan University, Ramat Gan, Tel Aviv District, Israel</t>
  </si>
  <si>
    <t>On Multidimensional Approaches to Financial Literacy Measurement</t>
  </si>
  <si>
    <t>424</t>
  </si>
  <si>
    <t>LISER, Esch-sur-Alzette, Luxembourg</t>
  </si>
  <si>
    <t>2-s2.0-85074990320</t>
  </si>
  <si>
    <t>Liu, C.-W.</t>
  </si>
  <si>
    <t>Doctoral Program of Educational Leadership and Technology Management, Tamkang University, Taipei, Taiwan</t>
  </si>
  <si>
    <t>Exploring the learning effectiveness of financial literacy from the microworld perspective: Evidence from the simulated transactional interactive concurrent system</t>
  </si>
  <si>
    <t>Ho, L.-A.</t>
  </si>
  <si>
    <t>Department of Educational Technology, Tamkang University, Taipei, Taiwan</t>
  </si>
  <si>
    <t>Chueh, T.-Y.</t>
  </si>
  <si>
    <t>Department of Insurance and Finance, National Taichung University of Science and Technology, Taichung, Taiwan</t>
  </si>
  <si>
    <t>2-s2.0-85074821974</t>
  </si>
  <si>
    <t>Chang, B.</t>
  </si>
  <si>
    <t>The Market for Conflicted Advice</t>
  </si>
  <si>
    <t>Szydlowski, M.</t>
  </si>
  <si>
    <t>2-s2.0-85062796291</t>
  </si>
  <si>
    <t>School of Social Development, Nanjing Normal University, Nanjing, Jiangsu, China</t>
  </si>
  <si>
    <t>Empowering migrant domestic helpers through financial education</t>
  </si>
  <si>
    <t>Dai, H.</t>
  </si>
  <si>
    <t>2-s2.0-85139273731</t>
  </si>
  <si>
    <t>Adesanmi, A.A.</t>
  </si>
  <si>
    <t>Oxford College of Canada, Oxford, ON, Canada</t>
  </si>
  <si>
    <t>Finance in the hospitality and tourism sector</t>
  </si>
  <si>
    <t>2-s2.0-85079427405</t>
  </si>
  <si>
    <t>Financial literacy and responsible finance in the FinTech era: capabilities and challenges</t>
  </si>
  <si>
    <t>Management School, University of St Andrews, St Andrews, Fife, United Kingdom</t>
  </si>
  <si>
    <t>2-s2.0-85079355111</t>
  </si>
  <si>
    <t>Engels, C.</t>
  </si>
  <si>
    <t>Financial literacy and fraud detection*</t>
  </si>
  <si>
    <t>2-s2.0-85078454773</t>
  </si>
  <si>
    <t>Artavanis, N.</t>
  </si>
  <si>
    <t>Virginia Tech, Pamplin College of Business, Blacksburg, VA, United States</t>
  </si>
  <si>
    <t>Financial literacy and student debt</t>
  </si>
  <si>
    <t>Karra, S.</t>
  </si>
  <si>
    <t>2-s2.0-85076444656</t>
  </si>
  <si>
    <t>Migliavacca, M.</t>
  </si>
  <si>
    <t>Faculty of Economics, Università Cattolica del Sacro Cuore, Milan, MI, Italy</t>
  </si>
  <si>
    <t>Keep your customer knowledgeable: financial advisors as educators</t>
  </si>
  <si>
    <t>2-s2.0-85076424626</t>
  </si>
  <si>
    <t>Financial literacy and financial well-being among generation-Z university students: Evidence from Greece</t>
  </si>
  <si>
    <t>Avdoulas, C.</t>
  </si>
  <si>
    <t>2-s2.0-85074762191</t>
  </si>
  <si>
    <t>Consumer Science and Public Affairs, University of Wisconsin-Madison, Madison, WI, United States</t>
  </si>
  <si>
    <t>Measuring financial well-being over the lifecourse</t>
  </si>
  <si>
    <t>2-s2.0-85069044010</t>
  </si>
  <si>
    <t>The effectiveness of smartphone apps in improving financial capability</t>
  </si>
  <si>
    <t>2-s2.0-85084108969</t>
  </si>
  <si>
    <t>Orlovskaya, T.</t>
  </si>
  <si>
    <t>Saint Petersburg State University of Architecture and Civil Engineering, Saint Petersburg, Russian Federation</t>
  </si>
  <si>
    <t>Sustainability and economic security of territorial development in St. Petersburg</t>
  </si>
  <si>
    <t>2-s2.0-85076786527</t>
  </si>
  <si>
    <t>Dang, H.D.</t>
  </si>
  <si>
    <t>Faculty of Economics, Nong Lam University, Ho Chi Minh City, Ho Chi Minh City, Viet Nam</t>
  </si>
  <si>
    <t>Determinants of credit demand of farmers in Lam Dong, Vietnam: A comparison of machine learning and multinomial logit</t>
  </si>
  <si>
    <t>Dam, A.H.T.</t>
  </si>
  <si>
    <t>Nong Lam University, Ho Chi Minh City, Ho Chi Minh City, Viet Nam</t>
  </si>
  <si>
    <t>2-s2.0-85082772993</t>
  </si>
  <si>
    <t>The mediating effect of financial inclusion on the relationship between financial literacy and capital structure decisions: A Study of rural small enterprises in west sumatra Indonesia</t>
  </si>
  <si>
    <t>Lukman, S.</t>
  </si>
  <si>
    <t>2-s2.0-85082020097</t>
  </si>
  <si>
    <t>The impact of the Adolescent Girls Empowerment Program (AGEP) on short and long term social, economic, education and fertility outcomes: A cluster randomized controlled trial in Zambia</t>
  </si>
  <si>
    <t>Behrman, J.R.</t>
  </si>
  <si>
    <t>Digitale, J.</t>
  </si>
  <si>
    <t>Jackson-Hachonda, N.</t>
  </si>
  <si>
    <t>Population Council, Lusaka, Lusaka, Zambia</t>
  </si>
  <si>
    <t>Bweupe, M.</t>
  </si>
  <si>
    <t>Government of the Republic of Zambia, Zambian Ministry of Health, Lusaka, Zambia</t>
  </si>
  <si>
    <t>Hewett, P.C.</t>
  </si>
  <si>
    <t>2-s2.0-85081532827</t>
  </si>
  <si>
    <t>Financial fraud among older americans: Evidence and implications</t>
  </si>
  <si>
    <t>Deevy, M.</t>
  </si>
  <si>
    <t>2-s2.0-85169103222</t>
  </si>
  <si>
    <t>Yuneline, M.H.</t>
  </si>
  <si>
    <t>Management Study Program, Indonesia</t>
  </si>
  <si>
    <t>Financial Literacy and its Impact on Funding Source’s Decision-Making</t>
  </si>
  <si>
    <t>Suryana, U.</t>
  </si>
  <si>
    <t>Accountancy Study Program, Indonesia</t>
  </si>
  <si>
    <t>2-s2.0-85074523052</t>
  </si>
  <si>
    <t>Tunç, C.</t>
  </si>
  <si>
    <t>Türkiye Cumhuriyet Merkez Bankası, Ankara, Ankara, Turkey</t>
  </si>
  <si>
    <t>The Effect of Credit Supply on House Prices: Evidence From Turkey</t>
  </si>
  <si>
    <t>2-s2.0-85070262498</t>
  </si>
  <si>
    <t>Tamir, E.</t>
  </si>
  <si>
    <t>Department of Educational Policy and Administration, Tel Aviv University, Tel Aviv-Yafo, Tel Aviv District, Israel</t>
  </si>
  <si>
    <t>INSPIRATION IN SURPRISING PLACES: SEARCHING FOR A CIVIC DIMENSION IN FINANCIAL LITERACY</t>
  </si>
  <si>
    <t>Davidson, R.</t>
  </si>
  <si>
    <t>Department of Communication, University of Haifa, Haifa, Israel</t>
  </si>
  <si>
    <t>2-s2.0-85192167685</t>
  </si>
  <si>
    <t>Chowdhry, N.</t>
  </si>
  <si>
    <t>Rice University, Houston, TX, United States</t>
  </si>
  <si>
    <t>Know thyself financially: How financial self-awareness can benefit consumers and financial advisors</t>
  </si>
  <si>
    <t>2-s2.0-85169047933</t>
  </si>
  <si>
    <t>Rathor, D.S.</t>
  </si>
  <si>
    <t>National Law University, New Delhi, TR, India</t>
  </si>
  <si>
    <t>Financial Inclusion - A Path Leading to Social Security</t>
  </si>
  <si>
    <t>2-s2.0-85106253764</t>
  </si>
  <si>
    <t>Sinha, C.</t>
  </si>
  <si>
    <t>Centre for Gender Research, Uppsala Universitet, Uppsala, Uppsala, Sweden</t>
  </si>
  <si>
    <t>Women in the Bahrain Financial Sector: Opportunities, Challenges and Strategic Choices</t>
  </si>
  <si>
    <t>2-s2.0-85091727039</t>
  </si>
  <si>
    <t>Personality, ideology, and money attitudes as correlates of financial literacy and competence</t>
  </si>
  <si>
    <t>2-s2.0-85085600094</t>
  </si>
  <si>
    <t>Szafrańska, M.</t>
  </si>
  <si>
    <t>Department of Management and Economics of Enterprises, Uniwersytet Rolniczy im. Hugona Kołłątaja w Krakowie, Krakow, MP, Poland</t>
  </si>
  <si>
    <t>Level of financial literacy and food waste in polish households</t>
  </si>
  <si>
    <t>Krasnodȩbski, A.</t>
  </si>
  <si>
    <t>Department of Management, Slovak University of Agriculture in Nitra, Nitra, Nitra Region, Slovakia</t>
  </si>
  <si>
    <t>2-s2.0-85085492694</t>
  </si>
  <si>
    <t>Knowles, S.</t>
  </si>
  <si>
    <t>Middlesex University, London, United Kingdom</t>
  </si>
  <si>
    <t>Financial capability, the financial crisiand trust in news media</t>
  </si>
  <si>
    <t>Schifferes, S.</t>
  </si>
  <si>
    <t>City, University of London, London, United Kingdom</t>
  </si>
  <si>
    <t>2-s2.0-85082727693</t>
  </si>
  <si>
    <t>Handayani, M.</t>
  </si>
  <si>
    <t>Faculty of Economic, Universitas Bhayangkara Jakarta Raya, Jakarta, Indonesia</t>
  </si>
  <si>
    <t>Operational cost analysis in fisheries based tourism site governance implementation of break even point model</t>
  </si>
  <si>
    <t>2-s2.0-85082628778</t>
  </si>
  <si>
    <t>Sadikin, A.</t>
  </si>
  <si>
    <t>Faculty of Economics and Business, Universitas Lambung Mangkurat, Banjarmasin, South Kalimantan, Indonesia</t>
  </si>
  <si>
    <t>Resilience and ability on the community financial literation of crafts for special traditional jukung jarung South Kalimantan (A schutz phenomenology study)</t>
  </si>
  <si>
    <t>Abidin, Z.</t>
  </si>
  <si>
    <t>Public Relations Department, Bina Nusantara University, Jakarta, Indonesia</t>
  </si>
  <si>
    <t>2-s2.0-85081992528</t>
  </si>
  <si>
    <t>Lee, N.</t>
  </si>
  <si>
    <t>Sisters Ink, Halifax, NS, Canada</t>
  </si>
  <si>
    <t>Financial education for HIV-vulnerable youth, orphans, and vulnerable children: A systematic review of outcome evidence</t>
  </si>
  <si>
    <t>Beeler Stücklin, S.</t>
  </si>
  <si>
    <t>Lopez Rodriguez, P.</t>
  </si>
  <si>
    <t>Stephen Lewis Foundation, Toronto, ON, Canada</t>
  </si>
  <si>
    <t>2-s2.0-85081915711</t>
  </si>
  <si>
    <t>Zulfaris, M.D.</t>
  </si>
  <si>
    <t>Students and money management behavior of a Malaysian public university</t>
  </si>
  <si>
    <t>Mustafa, H.</t>
  </si>
  <si>
    <t>Mahussin, N.</t>
  </si>
  <si>
    <t>Faculty of Science and Technology, Universiti Sains Malaysia, Gelugor, Penang, Malaysia</t>
  </si>
  <si>
    <t>Alam, M.K.</t>
  </si>
  <si>
    <t>2-s2.0-85079815384</t>
  </si>
  <si>
    <t>Raikhlin, V.A.</t>
  </si>
  <si>
    <t>Kazan National Research Technical University named after A.N. Tupolev-KAI, Kazan, Tatarstan Republic, Russian Federation</t>
  </si>
  <si>
    <t>Clusterix-Like BigData DBMS</t>
  </si>
  <si>
    <t>2-s2.0-85078249304</t>
  </si>
  <si>
    <t>Horioka, C.Y.</t>
  </si>
  <si>
    <t>Research Institute of Economics and Business, Kobe University, Kobe, Hyogo, Japan</t>
  </si>
  <si>
    <t>Was the expansion of housing credit in Japan good or bad?</t>
  </si>
  <si>
    <t>Niimi, Y.</t>
  </si>
  <si>
    <t>2-s2.0-85078171651</t>
  </si>
  <si>
    <t>Chauhan, Y.</t>
  </si>
  <si>
    <t>Department of Finance and Accounting, Indian Institute of Management Raipur, Raipur, CG, India</t>
  </si>
  <si>
    <t>Does financial literacy affect the value of financial advice? A contingent valuation approach</t>
  </si>
  <si>
    <t>Dey, D.K.</t>
  </si>
  <si>
    <t>Department of Humanities and Social Sciences, Indian Institute of Technology Ropar, Rupnagar, PB, India</t>
  </si>
  <si>
    <t>2-s2.0-85075988429</t>
  </si>
  <si>
    <t>Walker, S.</t>
  </si>
  <si>
    <t>School of Economics, UNSW Business School, Kensington, NSW, Australia</t>
  </si>
  <si>
    <t>Historical legacies in savings: Evidence from Romania</t>
  </si>
  <si>
    <t>2-s2.0-85075440305</t>
  </si>
  <si>
    <t>Asbi, A.</t>
  </si>
  <si>
    <t>School of Commerce, University of South Australia, Adelaide, SA, Australia</t>
  </si>
  <si>
    <t>The determinants of recovery from the Black Saturday bushfire: demographic factors, behavioural characteristics and financial literacy</t>
  </si>
  <si>
    <t>University of Wollongong in Dubai, Dubai, United Arab Emirates</t>
  </si>
  <si>
    <t>Toi Ohoami Institute of Technology, Rotorua, New Zealand</t>
  </si>
  <si>
    <t>2-s2.0-85075336122</t>
  </si>
  <si>
    <t>The Moderating Effect of Generalized Anxiety and Financial Knowledge on Financial Management Behavior</t>
  </si>
  <si>
    <t>Loras College, Dubuque, IA, United States</t>
  </si>
  <si>
    <t>2-s2.0-85074924209</t>
  </si>
  <si>
    <t>Marchant, C.</t>
  </si>
  <si>
    <t>School of Business, The University of Edinburgh, Edinburgh, Scotland, United Kingdom</t>
  </si>
  <si>
    <t>Emerging adults' financial capability: A financial socialization perspective</t>
  </si>
  <si>
    <t>2-s2.0-85074761728</t>
  </si>
  <si>
    <t>Pilloni, M.</t>
  </si>
  <si>
    <t>Faculty of Science, Agriculture and Engineering, Newcastle University, Newcastle, Tyne and Wear, United Kingdom</t>
  </si>
  <si>
    <t>Assessing the success and failure of biogas units in Israel: Social niches, practices, and transitions among Bedouin villages</t>
  </si>
  <si>
    <t>Abu-Hamed, T.A.</t>
  </si>
  <si>
    <t>Arava Institute for Environmental Studies Israel, Eilat, Israel</t>
  </si>
  <si>
    <t>Joyce, S.</t>
  </si>
  <si>
    <t>Dead Sea-Arava Science Center, Dead Sea, Israel</t>
  </si>
  <si>
    <t>2-s2.0-85074412044</t>
  </si>
  <si>
    <t>Survey and Research Center for China Household Finance, Southwestern University of Finance and Economics, Chengdu, Sichuan, China</t>
  </si>
  <si>
    <t>Can investment advisors promote rational investment? Evidence from micro-data in China</t>
  </si>
  <si>
    <t>Beijing University of Posts and Telecommunications, Beijing, Beijing, China</t>
  </si>
  <si>
    <t>2-s2.0-85073018637</t>
  </si>
  <si>
    <t>The impact of digital finance on household consumption: Evidence from China</t>
  </si>
  <si>
    <t>2-s2.0-85069498252</t>
  </si>
  <si>
    <t>Towards Household Asset Protection: Findings from an Inter-generational Asset Transfer Project in Rural Kenya</t>
  </si>
  <si>
    <t>2-s2.0-85067058349</t>
  </si>
  <si>
    <t>De Los Santos, J.A.A.</t>
  </si>
  <si>
    <t>College of Nursing, Visayas State University, Baybay City, Leyte, Philippines</t>
  </si>
  <si>
    <t>Happiness and Retirement Readiness among Pre-Retiring Employees: a Cross-Sectional Study</t>
  </si>
  <si>
    <t>Labrague, L.J.</t>
  </si>
  <si>
    <t>Department of Fundamentals &amp; Administration, Sultan Qaboos University, Muscat, Oman</t>
  </si>
  <si>
    <t>Milla, N.E.</t>
  </si>
  <si>
    <t>Department of Statistics, Visayas State University, Baybay City, Leyte, Philippines</t>
  </si>
  <si>
    <t>2-s2.0-85182763737</t>
  </si>
  <si>
    <t>Chong, A.</t>
  </si>
  <si>
    <t>Department of Economics, Georgia State University, Atlanta, GA, United States</t>
  </si>
  <si>
    <t>Radio and video as a means for financial education in rural households in Peru</t>
  </si>
  <si>
    <t>Karlan, D.</t>
  </si>
  <si>
    <t>Global Poverty Research Lab, Kellogg School of Management Northwestern University, Evanston, IL, United States</t>
  </si>
  <si>
    <t>Valdivia, M.</t>
  </si>
  <si>
    <t>Group for the Analysis of Development, Lima, Lima, Lima, Peru</t>
  </si>
  <si>
    <t>2-s2.0-85137038916</t>
  </si>
  <si>
    <t>Palazzolo, A.N.</t>
  </si>
  <si>
    <t>University of Windsor, Windsor, ON, Canada</t>
  </si>
  <si>
    <t>LEAD legacy projects</t>
  </si>
  <si>
    <t>2-s2.0-85080918256</t>
  </si>
  <si>
    <t>Priambodo, M.P.</t>
  </si>
  <si>
    <t>Reveal of household capabilities through financial literacy in community-based tourism</t>
  </si>
  <si>
    <t>Yunikawati, N.A.</t>
  </si>
  <si>
    <t>Faculty of Computer Science and Information Technology, Universiti Putra Malaysia, Serdang, Selangor, Malaysia</t>
  </si>
  <si>
    <t>2-s2.0-85108926098</t>
  </si>
  <si>
    <t>Rother, S.</t>
  </si>
  <si>
    <t>Global civil society, migration, and development</t>
  </si>
  <si>
    <t>2-s2.0-85072120183</t>
  </si>
  <si>
    <t>Entrepreneurial participation and performance: the role of financial literacy</t>
  </si>
  <si>
    <t>2-s2.0-85091692084</t>
  </si>
  <si>
    <t>Kasapoǧlu, K.</t>
  </si>
  <si>
    <t>Department of Educational Sciences, Afyon Kocatepe Üniversitesi, Afyonkarahisar, Afyonkarahisar, Turkey</t>
  </si>
  <si>
    <t>A metaphorical analysis of the primary school teachers' perceptions of financial literacy: A phenomenological study</t>
  </si>
  <si>
    <t>2-s2.0-85081265451</t>
  </si>
  <si>
    <t>Dept. of Social and Org. Psychology, Universiteit Leiden, Leiden, Zuid-Holland, Netherlands</t>
  </si>
  <si>
    <t>The effect of financial education on pupils’ financial knowledge and skills: Evidence from a Solomon four-group design</t>
  </si>
  <si>
    <t>van Dijk, W.W.</t>
  </si>
  <si>
    <t>Faculty of Psychology, Università degli Studi di Milano-Bicocca, Milan, MI, Italy</t>
  </si>
  <si>
    <t>van Dijk, E.</t>
  </si>
  <si>
    <t>Ministry of Finance, Netherlands, The Hague, Netherlands</t>
  </si>
  <si>
    <t>2-s2.0-85079901056</t>
  </si>
  <si>
    <t>Socioeconomic disparities in cancer treatment, service utilization and catastrophic health expenditure in China: A cross-sectional analysis</t>
  </si>
  <si>
    <t>World Health Organization, Australia, Canberra, ACT, Australia</t>
  </si>
  <si>
    <t>Fu, Y.</t>
  </si>
  <si>
    <t>Centre for Epidemiology and Biostatistics, Melbourne, VIC, Australia</t>
  </si>
  <si>
    <t>Victorian Comprehensive Cancer Centre, University of Melbourne, Melbourne, VIC, Australia</t>
  </si>
  <si>
    <t>Peter Maccallum Cancer Centre, Melbourne, VIC, Australia</t>
  </si>
  <si>
    <t>2-s2.0-85106805668</t>
  </si>
  <si>
    <t>Agarwal, S.</t>
  </si>
  <si>
    <t>Financial education versus costly counseling: How to dissuade borrowers from choosing risky mortgages?</t>
  </si>
  <si>
    <t>Amromin, G.</t>
  </si>
  <si>
    <t>Federal Reserve Bank of Chicago, Chicago, IL, United States</t>
  </si>
  <si>
    <t>Ben-David, I.</t>
  </si>
  <si>
    <t>Fisher College of Business, Columbus, OH, United States</t>
  </si>
  <si>
    <t>Chomsisengphet, S.</t>
  </si>
  <si>
    <t>Office of the Comptroller of the Currency, Washington, D.C., United States</t>
  </si>
  <si>
    <t>Evanoff, D.D.</t>
  </si>
  <si>
    <t>2-s2.0-85082053063</t>
  </si>
  <si>
    <t>Financial Literacy Externalities</t>
  </si>
  <si>
    <t>Jansson, T.</t>
  </si>
  <si>
    <t>309</t>
  </si>
  <si>
    <t>Sveriges Riksbank, Stockholm, Sweden</t>
  </si>
  <si>
    <t>Karabulut, Y.</t>
  </si>
  <si>
    <t>339</t>
  </si>
  <si>
    <t>Frankfurt School of Finance and Management, Frankfurt am Main, Germany</t>
  </si>
  <si>
    <t>2-s2.0-85081240480</t>
  </si>
  <si>
    <t>Sustainable financial education and consumer life satisfaction</t>
  </si>
  <si>
    <t>Lu, J.</t>
  </si>
  <si>
    <t>2-s2.0-85081002299</t>
  </si>
  <si>
    <t>Suhaimi, S.</t>
  </si>
  <si>
    <t>Factors affecting malaysian millennials in paying debt</t>
  </si>
  <si>
    <t>2-s2.0-85080132210</t>
  </si>
  <si>
    <t>Song, C.</t>
  </si>
  <si>
    <t>Lee Kong Chian School of Business, Singapore Management University, Singapore City, Singapore</t>
  </si>
  <si>
    <t>Financial Illiteracy and Pension Contributions: A Field Experiment on Compound Interest in China</t>
  </si>
  <si>
    <t>2-s2.0-85079905772</t>
  </si>
  <si>
    <t>Wongso, S.H.</t>
  </si>
  <si>
    <t>PIPS UNDANA, Indonesia</t>
  </si>
  <si>
    <t>The effect of enterpreneurship motivation, enterpreneurship competency, and financial literation on msmes in kupang city</t>
  </si>
  <si>
    <t>Gana, F.</t>
  </si>
  <si>
    <t>UNDANA, Indonesia</t>
  </si>
  <si>
    <t>2-s2.0-85078759763</t>
  </si>
  <si>
    <t>Agustia, D.</t>
  </si>
  <si>
    <t>Earnings management, business strategy, and bankruptcy risk: evidence from Indonesia</t>
  </si>
  <si>
    <t>2-s2.0-85077648288</t>
  </si>
  <si>
    <t>Access and utilization of financial services among poor HIV-impacted children and families in Uganda</t>
  </si>
  <si>
    <t>Byansi, W.</t>
  </si>
  <si>
    <t>2-s2.0-85077644694</t>
  </si>
  <si>
    <t>Financial literacy and retirement preparation in China</t>
  </si>
  <si>
    <t>Department of Finance, Wuhan University, Wuhan, Hubei, China</t>
  </si>
  <si>
    <t>Gan, H.</t>
  </si>
  <si>
    <t>2-s2.0-85076208037</t>
  </si>
  <si>
    <t>Brixiová, Z.</t>
  </si>
  <si>
    <t>Prague University of Economics and Business, Prague, Czech Republic</t>
  </si>
  <si>
    <t>Training, human capital, and gender gaps in entrepreneurial performance</t>
  </si>
  <si>
    <t>Kangoye, T.</t>
  </si>
  <si>
    <t>African Development Bank, Cote d'Ivoire</t>
  </si>
  <si>
    <t>2-s2.0-85076117935</t>
  </si>
  <si>
    <t>Tanha, M.R.</t>
  </si>
  <si>
    <t>Institut für Medizintechnik, Otto-von-Guericke-Universität Magdeburg, Magdeburg, Sachsen-Anhalt, Germany</t>
  </si>
  <si>
    <t>Current status of radioactive waste management in Afghanistan</t>
  </si>
  <si>
    <t>Hanafiah, M.M.</t>
  </si>
  <si>
    <t>Center for Earth Sciences and Environment, Universiti Kebangsaan Malaysia, Bangi, Selangor, Malaysia</t>
  </si>
  <si>
    <t>Khalid, F.R.</t>
  </si>
  <si>
    <t>Centre for Tropical Climate Change System, Universiti Kebangsaan Malaysia, Bangi, Selangor, Malaysia</t>
  </si>
  <si>
    <t>Storai, M.A.</t>
  </si>
  <si>
    <t>Afghan Atomic Energy High Commission, Kabul, Afghanistan</t>
  </si>
  <si>
    <t>2-s2.0-85075864635</t>
  </si>
  <si>
    <t>Muñoz-Murillo, M.</t>
  </si>
  <si>
    <t>The role of cognitive abilities on financial literacy: New experimental evidence</t>
  </si>
  <si>
    <t>2-s2.0-85075433120</t>
  </si>
  <si>
    <t>Financial literacy and retail investors' financial welfare: Evidence from mutual fund investment outcomes in China</t>
  </si>
  <si>
    <t>2-s2.0-85072540680</t>
  </si>
  <si>
    <t>DEGEIT—Department of Economics, Universidade de Aveiro, Aveiro, Aveiro, Portugal</t>
  </si>
  <si>
    <t>Energy literacy: What is out there to know?</t>
  </si>
  <si>
    <t>2-s2.0-85071636259</t>
  </si>
  <si>
    <t>Damaske, S.</t>
  </si>
  <si>
    <t>Job Loss and Attempts to Return to Work: Complicating Inequalities across Gender and Class</t>
  </si>
  <si>
    <t>2-s2.0-85071085414</t>
  </si>
  <si>
    <t>Williams, M.</t>
  </si>
  <si>
    <t>Value creation in art galleries: A service logic analysis</t>
  </si>
  <si>
    <t>Biggemann, S.</t>
  </si>
  <si>
    <t>Otago Business School, Dunedin, OTA, New Zealand</t>
  </si>
  <si>
    <t>Tóth, Z.</t>
  </si>
  <si>
    <t>2-s2.0-85068446913</t>
  </si>
  <si>
    <t>Samarah, W.E.A.R.</t>
  </si>
  <si>
    <t>Crowdfunding operations: Outreach factors in developing economies</t>
  </si>
  <si>
    <t>2-s2.0-85059560357</t>
  </si>
  <si>
    <t>Vasilaky, K.</t>
  </si>
  <si>
    <t>California State Polytechnic University, Pomona, Pomona, CA, United States</t>
  </si>
  <si>
    <t>Can Education Unlock Scale? The Demand Impact of Educational Games on a Large-Scale Unsubsidised Index Insurance Programme in Ethiopia</t>
  </si>
  <si>
    <t>Norton, M.</t>
  </si>
  <si>
    <t>University of California, Davis, Davis, CA, United States</t>
  </si>
  <si>
    <t>McCarney, G.</t>
  </si>
  <si>
    <t>Institute of the Environment, University of Ottawa, Ottawa, ON, Canada</t>
  </si>
  <si>
    <t>2-s2.0-85127998043</t>
  </si>
  <si>
    <t>Lazarus, J.</t>
  </si>
  <si>
    <t>Financial literacy education: A questionable answer to the financialization of everyday life</t>
  </si>
  <si>
    <t>2-s2.0-85073951482</t>
  </si>
  <si>
    <t>Lowies, B.</t>
  </si>
  <si>
    <t>Older people and home ownership: the intention to relocate</t>
  </si>
  <si>
    <t>Whait, R.B.</t>
  </si>
  <si>
    <t>School of Psychology, University of South Australia, Adelaide, SA, Australia</t>
  </si>
  <si>
    <t>2-s2.0-85079683994</t>
  </si>
  <si>
    <t>Nnamdi, A.N.</t>
  </si>
  <si>
    <t>Economic Education, Universitas Negeri Yogyakarta, Yogyakarta, Yogyakarta, Indonesia</t>
  </si>
  <si>
    <t>The nexus between financial literacy and entrepreneurship ability among university students in emerging markets</t>
  </si>
  <si>
    <t>2-s2.0-85076530290</t>
  </si>
  <si>
    <t>Examining the role of institutional framework in promoting financial literacy by microfinance deposit-taking institutions in developing economies: Evidence from rural Uganda</t>
  </si>
  <si>
    <t>2-s2.0-85077099887</t>
  </si>
  <si>
    <t>Intensifying financial inclusion through the provision of financial literacy training: a gendered perspective</t>
  </si>
  <si>
    <t>2-s2.0-85065178920</t>
  </si>
  <si>
    <t>Anong, S.T.</t>
  </si>
  <si>
    <t>Department of Financial Planning, Housing and Consumer Economics, The University of Georgia Griffin Campus, Griffin, GA, United States</t>
  </si>
  <si>
    <t>Homeownership and high-cost alternative borrowing</t>
  </si>
  <si>
    <t>2-s2.0-85079069889</t>
  </si>
  <si>
    <t>Razi, P.Z.</t>
  </si>
  <si>
    <t>Selection of Best Consultant by using Analytical Hierarchy Process (AHP)</t>
  </si>
  <si>
    <t>2-s2.0-85080132419</t>
  </si>
  <si>
    <t>Re-emergence of social work in modern China: A perspective by Chinese and U.S. partners</t>
  </si>
  <si>
    <t>Yuen-Tsang, A.W.K.</t>
  </si>
  <si>
    <t>Department of Sociology, Peking University, Beijing, China</t>
  </si>
  <si>
    <t>Khinduka, S.</t>
  </si>
  <si>
    <t>School of Philosophy and Social Development, Shandong University, Jinan, Shandong, China</t>
  </si>
  <si>
    <t>Zou, L.</t>
  </si>
  <si>
    <t>College for Public Health and Social Justice, Saint Louis University, St. Louis, MO, United States</t>
  </si>
  <si>
    <t>2-s2.0-85075204949</t>
  </si>
  <si>
    <t>Hill, A.T.</t>
  </si>
  <si>
    <t>A survey of Federal Reserve economic education programs and resources1</t>
  </si>
  <si>
    <t>Wolla, S.</t>
  </si>
  <si>
    <t>Federal Reserve Bank of St. Louis, St. Louis, MO, United States</t>
  </si>
  <si>
    <t>2-s2.0-85065172208</t>
  </si>
  <si>
    <t>Gibbs, H.D.</t>
  </si>
  <si>
    <t>Department of Dietetics &amp; Nutrition, University of Kansas Medical Center, Kansas City, KS, United States</t>
  </si>
  <si>
    <t>Validity of an updated nutrition literacy assessment instrument with the new nutrition facts panel</t>
  </si>
  <si>
    <t>Bonenberger, H.</t>
  </si>
  <si>
    <t>Providence Medical Center, Kansas City, KS, United States</t>
  </si>
  <si>
    <t>Hull, H.R.</t>
  </si>
  <si>
    <t>Department of Internal Medicine, University of Kansas Medical Center, Kansas City, KS, United States</t>
  </si>
  <si>
    <t>2-s2.0-85064651214</t>
  </si>
  <si>
    <t>Accounting and Finance Department, Xi'an University of Technology, Xi'an, Shaanxi, China</t>
  </si>
  <si>
    <t>Using digital technology to improve financial inclusion in China</t>
  </si>
  <si>
    <t>Hueng, C.J.</t>
  </si>
  <si>
    <t>Department of Economics, Western Michigan University, Kalamazoo, MI, United States</t>
  </si>
  <si>
    <t>2-s2.0-85190761724</t>
  </si>
  <si>
    <t>Mahphoth, M.H.</t>
  </si>
  <si>
    <t>THE CONCEPT OF MASLAHAH IN ISLAMIC FINANCIAL LITERACY AMONG YOUTH IN BANK NEGARA MALAYSIA MUSEUM ART AND GALLERY</t>
  </si>
  <si>
    <t>Sulaiman, Z.</t>
  </si>
  <si>
    <t>2-s2.0-85187186850</t>
  </si>
  <si>
    <t>Kamiya, T.</t>
  </si>
  <si>
    <t>113</t>
  </si>
  <si>
    <t>Tohoku University, Sendai, Miyagi, Japan</t>
  </si>
  <si>
    <t>Development of a Financial Efficacy Scale for Adults in Japanese: Validity and Reliability; 成人用ファイナンス効力感尺度の作成と信頼性・妥当性の検討</t>
  </si>
  <si>
    <t>2-s2.0-85180574870</t>
  </si>
  <si>
    <t>Sihvonen, T.</t>
  </si>
  <si>
    <t>Department of Communication Studies, Vaasan Yliopisto, Vaasa, Ostrobothnia, Finland</t>
  </si>
  <si>
    <t>Play with Money: The Role of Digital Games in Promoting Financial Literacy</t>
  </si>
  <si>
    <t>2-s2.0-85176889358</t>
  </si>
  <si>
    <t>Glidden, M.D.</t>
  </si>
  <si>
    <t>Department of Criminal Justice, University of Arkansas at Little Rock, Little Rock, AR, United States</t>
  </si>
  <si>
    <t>Prisoners with Purses: The Financial Literacy and Habits of Incarcerated Women</t>
  </si>
  <si>
    <t>Brown, T.C.</t>
  </si>
  <si>
    <t>Department of Sociology, San Diego State University, San Diego, CA, United States</t>
  </si>
  <si>
    <t>2-s2.0-85161253036</t>
  </si>
  <si>
    <t>Department of Philosophy, Università degli Studi di Padova, Padua, PD, Italy</t>
  </si>
  <si>
    <t>The depoliticisation of social policy through financial inclusion</t>
  </si>
  <si>
    <t>Bifulco, L.</t>
  </si>
  <si>
    <t>Department of Sociology and Social Research, Università degli Studi di Milano-Bicocca, Milan, MI, Italy</t>
  </si>
  <si>
    <t>2-s2.0-85151041194</t>
  </si>
  <si>
    <t>Castillo-Duarte, M.C.</t>
  </si>
  <si>
    <t>Emprendemat, its influence on the development of economic and financial skills in the youth of the region of Catatumbo-Colombia; Emprendemat, su influencia en el desarrollo de competencias económica-fmancieras en la juventud de la región del Catatumbo</t>
  </si>
  <si>
    <t>2-s2.0-85150741732</t>
  </si>
  <si>
    <t>Wegner, J.</t>
  </si>
  <si>
    <t>Wydział Prawa i Administracji, University of Lodz, Lodz, LD, Poland</t>
  </si>
  <si>
    <t>RESOLUTIONS OF THE FINANCIAL EDUCATION COUNCIL AS THE SUBJECT OF JUDICIAL REVIEW; UCHWAŁY RADY EDUKACJI FINANSOWEJ JAKO PRZEDMIOT KONTROLI SĄDOWEJ</t>
  </si>
  <si>
    <t>2-s2.0-85150090732</t>
  </si>
  <si>
    <t>Álvarez-Risco, A.</t>
  </si>
  <si>
    <t>Facultad de Ciencias Administrativas y Recursos Humanos, Universidad de San Martín de Porres, Lima, Lima, Peru</t>
  </si>
  <si>
    <t>Consumer Debt and Social Sustainability</t>
  </si>
  <si>
    <t>Del-Aguila-Arcentales, S.</t>
  </si>
  <si>
    <t>Escuela Nacional de Marina Mercante “Almirante Miguel Grau”, Callao, Peru</t>
  </si>
  <si>
    <t>Diaz-Risco, S.</t>
  </si>
  <si>
    <t>Universidad Nacional de la Amazonia Peruana, Iquitos, Loreto, Peru</t>
  </si>
  <si>
    <t>Chandra Sekar, M.C.</t>
  </si>
  <si>
    <t>Centro de Fertilidad Cajamarca, Cajamarca, Peru</t>
  </si>
  <si>
    <t>2-s2.0-85149618049</t>
  </si>
  <si>
    <t>Elhammadi, S.</t>
  </si>
  <si>
    <t>The University of British Columbia, Vancouver, BC, Canada</t>
  </si>
  <si>
    <t>A High Precision Pipeline for Financial Knowledge Graph Construction</t>
  </si>
  <si>
    <t>Lakshmanan, L.V.S.</t>
  </si>
  <si>
    <t>Huawei Technologies Co., Ltd., Shenzhen, Guangdong, China</t>
  </si>
  <si>
    <t>2-s2.0-85149531777</t>
  </si>
  <si>
    <t>Darnis, J.-P.</t>
  </si>
  <si>
    <t>The New Space Economy: Consequences for Space Security in Europe</t>
  </si>
  <si>
    <t>2-s2.0-85148789646</t>
  </si>
  <si>
    <t>Natsir, K.</t>
  </si>
  <si>
    <t>THE INFLUENCE OF INCOME AND FINANCIAL LITERACY ON FINANCIAL SATISFACTION THROUGH FINANCIAL BEHAVIOR AS A MEDIATING VARIABLE</t>
  </si>
  <si>
    <t>Setini, M.</t>
  </si>
  <si>
    <t>2-s2.0-85145630454</t>
  </si>
  <si>
    <t>McLennan, B.</t>
  </si>
  <si>
    <t>School of Teacher Education and Early Childhood, University of Southern Queensland, Toowoomba, QLD, Australia</t>
  </si>
  <si>
    <t>History, Geography, Economics and Civics</t>
  </si>
  <si>
    <t>L Peel, K.</t>
  </si>
  <si>
    <t>2-s2.0-85136400395</t>
  </si>
  <si>
    <t>Paškevičius, A.</t>
  </si>
  <si>
    <t>Finance Department, Vilniaus Universitetas, Vilnius, Vilnius, Lithuania</t>
  </si>
  <si>
    <t>From Crowdfunding Initiative to Fintech Hub: Lithuanian Case</t>
  </si>
  <si>
    <t>Astrauskaitė, L.</t>
  </si>
  <si>
    <t>Vilniaus Universitetas, Vilnius, Vilnius, Lithuania</t>
  </si>
  <si>
    <t>Mitkus, S.</t>
  </si>
  <si>
    <t>2-s2.0-85133748759</t>
  </si>
  <si>
    <t>Dilli, S.</t>
  </si>
  <si>
    <t>Department of History and Art History, Universiteit Utrecht, Utrecht, Netherlands</t>
  </si>
  <si>
    <t>A Historical Perspective on the Evolution of Finance, Knowledge, and Labor Market Institutions in Europe</t>
  </si>
  <si>
    <t>2-s2.0-85132216300</t>
  </si>
  <si>
    <t>Wilson, S.N.</t>
  </si>
  <si>
    <t>The Power of Application in Learning Life Skills: A Case Study of a Game-Based Learning Approach</t>
  </si>
  <si>
    <t>2-s2.0-85130758462</t>
  </si>
  <si>
    <t>Bauhoff, S.</t>
  </si>
  <si>
    <t>Transforming Health Care Advances in Health Care Management</t>
  </si>
  <si>
    <t>FINANCIAL LITERACY AND CONSUMER CHOICE OF HEALTH INSURANCE: EVIDENCE FROM LOW-INCOME POPULATIONS IN THE UNITED STATES</t>
  </si>
  <si>
    <t>2-s2.0-85126085871</t>
  </si>
  <si>
    <t>Uniwersytet Warminsko-Mazurski w Olsztynie, Olsztyn, WM, Poland</t>
  </si>
  <si>
    <t>The Role of Financial Education in Additional Saving for Retirement</t>
  </si>
  <si>
    <t>2-s2.0-85125288320</t>
  </si>
  <si>
    <t>How does Providing Financial Information Impact Retirement Intentions? An Abstract</t>
  </si>
  <si>
    <t>2-s2.0-85125258562</t>
  </si>
  <si>
    <t>Harrison, T.</t>
  </si>
  <si>
    <t>The University of Edinburgh, Edinburgh, Scotland, United Kingdom</t>
  </si>
  <si>
    <t>Does Training Teachers in Financial Education Improve Students’ Financial Well-Being? An Abstract</t>
  </si>
  <si>
    <t>Young Money, London, United Kingdom</t>
  </si>
  <si>
    <t>2-s2.0-85122853993</t>
  </si>
  <si>
    <t>Credit unions in Croatia: Challenges ahead and far forward</t>
  </si>
  <si>
    <t>Omerzo, I.</t>
  </si>
  <si>
    <t>Croatian Bureau of Statistics, Zagreb, Croatia</t>
  </si>
  <si>
    <t>2-s2.0-85118527583</t>
  </si>
  <si>
    <t>Trochymiak, M.R.</t>
  </si>
  <si>
    <t>University of Warsaw, Warsaw, MA, Poland</t>
  </si>
  <si>
    <t>Between empowerment and self-discipline. Money management training in the practice of social work in Poland</t>
  </si>
  <si>
    <t>2-s2.0-85118256625</t>
  </si>
  <si>
    <t>Babajide, B.A.</t>
  </si>
  <si>
    <t>Financial Inclusion Among Low-Income Groups In Nigeria: Triggers And Barriers</t>
  </si>
  <si>
    <t>Isola, L.A.</t>
  </si>
  <si>
    <t>Landmark University, Omu Aran, Kwara, Nigeria</t>
  </si>
  <si>
    <t>2-s2.0-85117383295</t>
  </si>
  <si>
    <t>Her, Y.</t>
  </si>
  <si>
    <t>Department of Textile Engineering, Seoul National University, Seoul, South Korea</t>
  </si>
  <si>
    <t>A Study of Viewers' Responses to Luxury Haul Videos on YouTube</t>
  </si>
  <si>
    <t>2-s2.0-85115934408</t>
  </si>
  <si>
    <t>Segura, J.A.</t>
  </si>
  <si>
    <t>Effects of Financial Crises on Latin American Economies-Colombia Case and the SMEs</t>
  </si>
  <si>
    <t>2-s2.0-85114744342</t>
  </si>
  <si>
    <t>Bullock, H.E.</t>
  </si>
  <si>
    <t>The High Price of Economic Marginalization: Low-Income Latinas’ Experiences With Mainstream Banking and Alternative Financial Services</t>
  </si>
  <si>
    <t>Toolis, E.E.</t>
  </si>
  <si>
    <t>SANTA CRUZ COMMUNITY HEALTH CENTERS, Santa Cruz, CA, United States</t>
  </si>
  <si>
    <t>2-s2.0-85113579120</t>
  </si>
  <si>
    <t>Carmel, E.</t>
  </si>
  <si>
    <t>Insurance and Financial Literacy, Ben-Gurion University of the Negev, Beer-Sheva, Southern District, Israel</t>
  </si>
  <si>
    <t>The Arrested Deployment Model of Financial Literacy</t>
  </si>
  <si>
    <t>2-s2.0-85112574666</t>
  </si>
  <si>
    <t>Pinheiro, R.C.</t>
  </si>
  <si>
    <t>Centro Universitario Newton Paiva, Barro Preto, MG, Brazil</t>
  </si>
  <si>
    <t>Intertwining the Ethnomathematics and the Deaf Culture to Promote Financial Education for Deaf Students</t>
  </si>
  <si>
    <t>Rosa, M.</t>
  </si>
  <si>
    <t>Universidade Federal de Ouro Preto, Ouro Preto, MG, Brazil</t>
  </si>
  <si>
    <t>2-s2.0-85111156993</t>
  </si>
  <si>
    <t>Hamdan, H.</t>
  </si>
  <si>
    <t>Determinants of Financial Literacy Among Working Local Professionals in the Region of Mecca, Saudi Arabia</t>
  </si>
  <si>
    <t>2-s2.0-85111130701</t>
  </si>
  <si>
    <t>Faculty of Management Sciences and Liberal Arts, Shoolini University, Solan, HP, India</t>
  </si>
  <si>
    <t>Financial inclusion in india-a review</t>
  </si>
  <si>
    <t>2-s2.0-85109379501</t>
  </si>
  <si>
    <t>International Institute of Advanced Islamic Studies, Kuala Lumpur, Malaysia</t>
  </si>
  <si>
    <t>DETERMINANTS OF ISLAMIC FINANCIAL EXCLUSION IN INDONESIA</t>
  </si>
  <si>
    <t>Ibnu Khaldun University, Bogor, Indonesia</t>
  </si>
  <si>
    <t>Bustomi, H.</t>
  </si>
  <si>
    <t>2-s2.0-85107445348</t>
  </si>
  <si>
    <t>Sohilauw, M.I.</t>
  </si>
  <si>
    <t>Faculty of Economics Indonesia, Open University, Pamulang, South Tangerang, Indonesia</t>
  </si>
  <si>
    <t>The relationship between financial literacy, rational financing decision, and financial performance: An empirical study of small and medium enterprises in makassar; Hubungan antara Literasi Kewangan, Keputusan Pembiayaan Rasional dan Prestasi Kewangan: Kajian Empirikal Perusahaan Kecil dan Sederhana di Makassar</t>
  </si>
  <si>
    <t>Nohong, M.</t>
  </si>
  <si>
    <t>Sylvana, A.</t>
  </si>
  <si>
    <t>Department of Management, Makassar College of Economics Bongaya Lt. Gen., Makassar South Sulawesi, Indonesia</t>
  </si>
  <si>
    <t>2-s2.0-85107263325</t>
  </si>
  <si>
    <t>Verstichel, S.</t>
  </si>
  <si>
    <t>Harmoney: Semantics for fintech</t>
  </si>
  <si>
    <t>Blommaert, T.</t>
  </si>
  <si>
    <t>Harmoney, Ghent, Belgium</t>
  </si>
  <si>
    <t>2-s2.0-85105582799</t>
  </si>
  <si>
    <t>Usama, K.M.</t>
  </si>
  <si>
    <t>Business, Universiti Tun Hussein Onn Malaysia, Batu Pahat, Johor, Malaysia</t>
  </si>
  <si>
    <t>A preliminary study on the relationship between financial literacy and business performance among entrepreneurs in bauchi metropolis, nigeria</t>
  </si>
  <si>
    <t>2-s2.0-85105570735</t>
  </si>
  <si>
    <t>Hehamahua, H.</t>
  </si>
  <si>
    <t>Universitas Iqra Buru, Maluku, Indonesia</t>
  </si>
  <si>
    <t>Financial capability analysis of south buru regency in the era of regional autonomy</t>
  </si>
  <si>
    <t>2-s2.0-85105548715</t>
  </si>
  <si>
    <t>Salim, F.</t>
  </si>
  <si>
    <t>Analysis of the role of financial technology insupporting the financial inclusion program</t>
  </si>
  <si>
    <t>2-s2.0-85104906963</t>
  </si>
  <si>
    <t>Al-Taee, H.A.</t>
  </si>
  <si>
    <t>The University of Jordan, Amman, Jordan</t>
  </si>
  <si>
    <t>Impact of health marketing mix on competitive advantage: The case of king hussein cancer center</t>
  </si>
  <si>
    <t>2-s2.0-85104746392</t>
  </si>
  <si>
    <t>Boosting Financial Literacy: Its Role In Enhancing Quality Of Life1</t>
  </si>
  <si>
    <t>Isaramalai, S.</t>
  </si>
  <si>
    <t>Faculty of Nursing, Prince of Songkla University, Hatyai, Songkhla, Thailand</t>
  </si>
  <si>
    <t>2-s2.0-85104016721</t>
  </si>
  <si>
    <t>Financial literacy, behaviour and well-being of millennials in poland compared to previous generations: The insights from three large-scale surveys</t>
  </si>
  <si>
    <t>2-s2.0-85103314486</t>
  </si>
  <si>
    <t>Muruthi, B.A.</t>
  </si>
  <si>
    <t>University of Oregon, Eugene, OR, United States</t>
  </si>
  <si>
    <t>“Save, Even If It’s a Penny”: Transnational Financial Socialization of Black Immigrant Women</t>
  </si>
  <si>
    <t>University of Alabama, Lubbock, TX, United States</t>
  </si>
  <si>
    <t>McCoy, M.A.</t>
  </si>
  <si>
    <t>McRell, A.S.</t>
  </si>
  <si>
    <t>University of South Carolina, Carolina, SC, United States</t>
  </si>
  <si>
    <t>2-s2.0-85102365616</t>
  </si>
  <si>
    <t>The Road to Financial Satisfaction: Testing the Paths of Knowledge, Attitudes, Sense of Control, and Positive Financial Behaviors</t>
  </si>
  <si>
    <t>Dutch Ministry of Finance</t>
  </si>
  <si>
    <t>2-s2.0-85102260970</t>
  </si>
  <si>
    <t>Soekarno, S.</t>
  </si>
  <si>
    <t>INFLUENCE OF FINANCIAL LITERACY ON THE STOCK MARKET PARTICIPATION AND FINANCIAL BEHAVIOR AMONG INDONESIAN MILLENNIALS</t>
  </si>
  <si>
    <t>2-s2.0-85102253956</t>
  </si>
  <si>
    <t>Pepperdine University, Malibu, CA, United States</t>
  </si>
  <si>
    <t>Perspectives on Finances and Mental Health Among Low-Income Latinas</t>
  </si>
  <si>
    <t>Baker, J.A.</t>
  </si>
  <si>
    <t>Iris Cantor-UCLA Women's Health Education and Research Center, United States</t>
  </si>
  <si>
    <t>Friedman, J.A.</t>
  </si>
  <si>
    <t>Singh, K.T.</t>
  </si>
  <si>
    <t>Iris Cantor-UCLA Women's Health Center, United States</t>
  </si>
  <si>
    <t>2-s2.0-85102122250</t>
  </si>
  <si>
    <t>Izumi, H.</t>
  </si>
  <si>
    <t>Graduate School of Letters, Kyoto University, Kyoto, Kyoto, Japan</t>
  </si>
  <si>
    <t>Relationship between elementary school meals and communities: Examining school lunch systems and dietary education</t>
  </si>
  <si>
    <t>2-s2.0-85101935369</t>
  </si>
  <si>
    <t>Kengatharan, N.</t>
  </si>
  <si>
    <t>Department of Human Resource Management, University of Jaffna, Jaffna, Sri Lanka</t>
  </si>
  <si>
    <t>Literacy is power and transforms lives: Channelling the relationship between financial literacy and financial satisfaction</t>
  </si>
  <si>
    <t>Kengatharan, L.</t>
  </si>
  <si>
    <t>Department of Financial Management, University of Jaffna, Jaffna, Sri Lanka</t>
  </si>
  <si>
    <t>Thileepan, M.</t>
  </si>
  <si>
    <t>Colombo Stock Exchange, Jaffna, Sri Lanka</t>
  </si>
  <si>
    <t>2-s2.0-85101926946</t>
  </si>
  <si>
    <t>Institutionalization оf financial literacy оf the adult population оf Russia</t>
  </si>
  <si>
    <t>Ivanov, A.V.</t>
  </si>
  <si>
    <t>Center for Innovative Programs, Financial University under the Government of the Russian Federation, Moscow, Russian Federation</t>
  </si>
  <si>
    <t>Vorovskii, N.V.</t>
  </si>
  <si>
    <t>Graduate School of Public Administration, Financial University under the Government of the Russian Federation, Moscow, Russian Federation</t>
  </si>
  <si>
    <t>2-s2.0-85101514046</t>
  </si>
  <si>
    <t>Fonseca, R.</t>
  </si>
  <si>
    <t>Canadian Gender Gap in Financial Literacy: Confidence Matters</t>
  </si>
  <si>
    <t>Lord, S.</t>
  </si>
  <si>
    <t>École des Sciences de la Gestion, Montreal, QC, Canada</t>
  </si>
  <si>
    <t>2-s2.0-85101398056</t>
  </si>
  <si>
    <t>ANALYSIS OF RETAIL INVESTMENT BEHAVIOUR IN INDONESIAN STOCK MARKET</t>
  </si>
  <si>
    <t>2-s2.0-85101319635</t>
  </si>
  <si>
    <t>The level of knowledge of financial literacy and risk of the portuguese</t>
  </si>
  <si>
    <t>2-s2.0-85101205409</t>
  </si>
  <si>
    <t>Huakui, L.</t>
  </si>
  <si>
    <t>Constructing knowledge graph for financial equities</t>
  </si>
  <si>
    <t>Ma, M.</t>
  </si>
  <si>
    <t>Big Data Institute, Wuhan University, Wuhan, Hubei, China</t>
  </si>
  <si>
    <t>2-s2.0-85101124856</t>
  </si>
  <si>
    <t>Widityani, S.F.</t>
  </si>
  <si>
    <t>DO SOCIO-DEMOGRAPHIC CHARACTERISTICS AND FINANCIAL LITERACY MATTER FOR SELECTING ISLAMIC FINANCIAL PRODUCTS?</t>
  </si>
  <si>
    <t>2-s2.0-85100936267</t>
  </si>
  <si>
    <t>Kafi, A.H.</t>
  </si>
  <si>
    <t>School of Engineering, BRAC University, Dhaka, Bangladesh</t>
  </si>
  <si>
    <t>Satellite education and learning by interactive virtual reality game</t>
  </si>
  <si>
    <t>2-s2.0-85100156841</t>
  </si>
  <si>
    <t>Adegbite, O.O.</t>
  </si>
  <si>
    <t>Department of Agricultural Economics, University of Pretoria, Pretoria, Gauteng, South Africa</t>
  </si>
  <si>
    <t>Revisiting the measurement of financial inclusion of rural smallholder farmers in Nigeria</t>
  </si>
  <si>
    <t>Machethe, C.L.</t>
  </si>
  <si>
    <t>University of Washington, Seattle, WA, United States</t>
  </si>
  <si>
    <t>2-s2.0-85099890981</t>
  </si>
  <si>
    <t>Jones-Sanpei, H.A.</t>
  </si>
  <si>
    <t>Department of Political Science, Brigham Young University, Provo, UT, United States</t>
  </si>
  <si>
    <t>Financial Capability in Addiction Research and Clinical Practice</t>
  </si>
  <si>
    <t>Nance, R.J.</t>
  </si>
  <si>
    <t>Utah County Department of Drug and Alcohol Prevention and Treatment, Provo, UT, United States</t>
  </si>
  <si>
    <t>2-s2.0-85099785152</t>
  </si>
  <si>
    <t>Zickiene, A.</t>
  </si>
  <si>
    <t>Lithuanian Institute of Agrarian Economics, Vilnius, Lithuania</t>
  </si>
  <si>
    <t>Resilience in agriculture: How can cap direct payments impact it?</t>
  </si>
  <si>
    <t>2-s2.0-85099515363</t>
  </si>
  <si>
    <t>Juddi, M.F.</t>
  </si>
  <si>
    <t>Financial Literacy Improvement Program for Indonesian ExMigrant Workers and Families</t>
  </si>
  <si>
    <t>Perbawasari, S.</t>
  </si>
  <si>
    <t>Indonesia Endowment Fund for Education, Jakarta, Jakarta, Indonesia</t>
  </si>
  <si>
    <t>2-s2.0-85099438480</t>
  </si>
  <si>
    <t>University of Calgary’s Faculty of Social Work, Canada</t>
  </si>
  <si>
    <t>Understanding the lived experiences and financial realities of older immigrants</t>
  </si>
  <si>
    <t>2-s2.0-85099395982</t>
  </si>
  <si>
    <t>Faculty of Economics and Business Zagreb, University of Zagreb, Zagreb, Croatia</t>
  </si>
  <si>
    <t>The role of financial education in adolescent consumers’ financial knowledge enhancement; Financijskim obrazovanjem do povećanja znanja o financijama potrošača adolescenata</t>
  </si>
  <si>
    <t>2-s2.0-85099288477</t>
  </si>
  <si>
    <t>Fauzi, F.</t>
  </si>
  <si>
    <t>Women entrepreneurship in the developing country: The effects of financial and digital literacy on SMEs’ growth</t>
  </si>
  <si>
    <t>2-s2.0-85098790105</t>
  </si>
  <si>
    <t>School of Finance, Hubei University Of Economics, Wuhan, Hubei, China</t>
  </si>
  <si>
    <t>Fintech Penetration, Financial Literacy, and Financial Decision-Making: Empirical Analysis Based on Tar</t>
  </si>
  <si>
    <t>Su, F.</t>
  </si>
  <si>
    <t>Hubei Financial Development and Financial Security Research Center, Wuhan, China</t>
  </si>
  <si>
    <t>2-s2.0-85098713372</t>
  </si>
  <si>
    <t>A comparative study of financial literacy among undergraduate commerce and arts students: a case of a South African University</t>
  </si>
  <si>
    <t>Dlepu, A.</t>
  </si>
  <si>
    <t>2-s2.0-85098559161</t>
  </si>
  <si>
    <t>Shuaibu, M.</t>
  </si>
  <si>
    <t>Department of Economics, Ahmadu Bello University, Zaria, Kaduna, Nigeria</t>
  </si>
  <si>
    <t>Impact of credit market conditions on agriculture productivity in Sub-Saharan Africa</t>
  </si>
  <si>
    <t>Nchake, M.</t>
  </si>
  <si>
    <t>Department of Economics, University of Lesotho, Roma, Lesotho</t>
  </si>
  <si>
    <t>2-s2.0-85098190035</t>
  </si>
  <si>
    <t>Eke, P.O.</t>
  </si>
  <si>
    <t>An analysis of bond market liquidity and real sector output in selected African economies</t>
  </si>
  <si>
    <t>Adetiloye, K.A.</t>
  </si>
  <si>
    <t>Adegbite, E.O.</t>
  </si>
  <si>
    <t>2-s2.0-85098179161</t>
  </si>
  <si>
    <t>Chuah, S.-C.</t>
  </si>
  <si>
    <t>Faculty of Business and Management, University Teknologi MARA Cawangan Selangor, Selangor, Malaysia</t>
  </si>
  <si>
    <t>Factors affecting financial management behaviour among university students</t>
  </si>
  <si>
    <t>2-s2.0-85098062630</t>
  </si>
  <si>
    <t>Nomi, M.</t>
  </si>
  <si>
    <t>Department of Economics, University of Barishal, Barishal, Bangladesh</t>
  </si>
  <si>
    <t>Investigating the factors of consumers’ purchase intention towards life insurance in bangladesh: An application of the theory of reasoned action</t>
  </si>
  <si>
    <t>Sabbir, M.M.</t>
  </si>
  <si>
    <t>Department of Marketing, University of Barishal, Barishal, Bangladesh</t>
  </si>
  <si>
    <t>2-s2.0-85097998298</t>
  </si>
  <si>
    <t>Palić, I.</t>
  </si>
  <si>
    <t>The Impact of Financial Education and Self-Efficacy on Financial Behavior in Croatia: Are We More Similar to Homo Economicus or Homer Simpson?</t>
  </si>
  <si>
    <t>2-s2.0-85097944134</t>
  </si>
  <si>
    <t>Antara, P.M.</t>
  </si>
  <si>
    <t>Validating islamic financial literacy instruments among mum generation: Rasch analysis approach</t>
  </si>
  <si>
    <t>2-s2.0-85097922418</t>
  </si>
  <si>
    <t>Arifah, J.N.</t>
  </si>
  <si>
    <t>The impact of financial literacy on the investment decision of non-donation-based crowdfunding in Indonesia</t>
  </si>
  <si>
    <t>2-s2.0-85097898681</t>
  </si>
  <si>
    <t>Jamil, N.M.</t>
  </si>
  <si>
    <t>Department of Nutrition, Universiti Putra Malaysia, Serdang, Selangor, Malaysia</t>
  </si>
  <si>
    <t>Financial problems associated with food insecurity among public university students in Peninsular Malaysia</t>
  </si>
  <si>
    <t>Sulaiman, N.</t>
  </si>
  <si>
    <t>Faculty of Medicine and Health Sciences, Serdang, Selangor, Malaysia</t>
  </si>
  <si>
    <t>Adznam, S.N.A.</t>
  </si>
  <si>
    <t>Department of Nutrition and Dietetics, Universiti Putra Malaysia, Serdang, Selangor, Malaysia</t>
  </si>
  <si>
    <t>Badari, S.A.Z.</t>
  </si>
  <si>
    <t>Malaysian Research Institute on Ageing (MyAgeing), Universiti Putra Malaysia, Serdang, Selangor, Malaysia</t>
  </si>
  <si>
    <t>2-s2.0-85097891859</t>
  </si>
  <si>
    <t>Rahim, S.</t>
  </si>
  <si>
    <t>Financial literacy: The impact on the profitability of the smes in kuching</t>
  </si>
  <si>
    <t>2-s2.0-85097863952</t>
  </si>
  <si>
    <t>CEO's education and investment–cash flow sensitivity: an empirical investigation</t>
  </si>
  <si>
    <t>3SC Analytics B V, Amsterdam, Netherlands</t>
  </si>
  <si>
    <t>2-s2.0-85097768986</t>
  </si>
  <si>
    <t>Wahed, S.A.</t>
  </si>
  <si>
    <t>FH Joanneum, Graz, Styria, Austria</t>
  </si>
  <si>
    <t>QUALY: A money management application for people with cognitive impairments</t>
  </si>
  <si>
    <t>2-s2.0-85097720101</t>
  </si>
  <si>
    <t>Serious financial games for youth: An evolutionary action design science approach</t>
  </si>
  <si>
    <t>2-s2.0-85097713268</t>
  </si>
  <si>
    <t>Fincraft: Immersive personalised persuasive serious games for financial literacy among young decision-makers</t>
  </si>
  <si>
    <t>2-s2.0-85097557898</t>
  </si>
  <si>
    <t>Álvarez-Espiño, M.Á.</t>
  </si>
  <si>
    <t>Facultade de Ciencias Económicas e Empresariais, Universidade de Santiago de Compostela, Santiago de Compostela, A Coruna, Spain</t>
  </si>
  <si>
    <t>Financial capability and financial behaviour of the millennial generation in Spain; Capacitación y comportamiento financiero de la generación millennial en España</t>
  </si>
  <si>
    <t>Facultade de Humanidades e Documentación, Universidade da Coruña, A Coruna, A Coruña, Spain</t>
  </si>
  <si>
    <t>Facultade de Administración e Dirección de Empresas, Universidade de Santiago de Compostela, Santiago de Compostela, A Coruna, Spain</t>
  </si>
  <si>
    <t>2-s2.0-85097552871</t>
  </si>
  <si>
    <t>Ali, N.K.</t>
  </si>
  <si>
    <t>The impact of financial illiteracy on entrepreneurship: Evidence from bahrain</t>
  </si>
  <si>
    <t>2-s2.0-85097505220</t>
  </si>
  <si>
    <t>Kothakota, M.G.</t>
  </si>
  <si>
    <t>Use of Visualization Tools to Improve Financial Knowledge: An Experimental Approach</t>
  </si>
  <si>
    <t>2-s2.0-85097498329</t>
  </si>
  <si>
    <t>Financial Behavior and Financial Access: A Latent Class Analysis</t>
  </si>
  <si>
    <t>College for Public Health and Social Justice, St. Louis University School of Public Health, St. Louis, MO, United States</t>
  </si>
  <si>
    <t>2-s2.0-85097496134</t>
  </si>
  <si>
    <t>Ameer, R.</t>
  </si>
  <si>
    <t>School of Global Studies, IPU New Zealand Tertiary Institute, Palmerston, New Zealand</t>
  </si>
  <si>
    <t>Financial Socialization, Financial Literacy, and Financial Behavior of Adults in New Zealand</t>
  </si>
  <si>
    <t>2-s2.0-85097495376</t>
  </si>
  <si>
    <t>Using Discourse Analysis to Evaluate the Effectiveness of Financial Counseling</t>
  </si>
  <si>
    <t>2-s2.0-85097489953</t>
  </si>
  <si>
    <t>Center for Economic Education, California State University, Fullerton, Fullerton, CA, United States</t>
  </si>
  <si>
    <t>Financial Education and Financial Attitudes: Evidence From a High School Experiment</t>
  </si>
  <si>
    <t>Gill, A.</t>
  </si>
  <si>
    <t>2-s2.0-85097487237</t>
  </si>
  <si>
    <t>Prevett, P.S.</t>
  </si>
  <si>
    <t>Education, The University of Manchester, Manchester, Greater Manchester, United Kingdom</t>
  </si>
  <si>
    <t>A Situated Learning Approach to Measuring Financial Literacy Self-Efficacy of Youth</t>
  </si>
  <si>
    <t>Pampaka, M.</t>
  </si>
  <si>
    <t>Education and Social Statistics, The University of Manchester, Manchester, Greater Manchester, United Kingdom</t>
  </si>
  <si>
    <t>Farnsworth, V.L.</t>
  </si>
  <si>
    <t>Medical Education Unit, University of Leeds, Leeds, West Yorkshire, United Kingdom</t>
  </si>
  <si>
    <t>Kalambouka, A.</t>
  </si>
  <si>
    <t>Shi, X.</t>
  </si>
  <si>
    <t>Business Centre, Manchester Metropolitan University, Manchester, Greater Manchester, United Kingdom</t>
  </si>
  <si>
    <t>2-s2.0-85097409555</t>
  </si>
  <si>
    <t>Varshini, A.</t>
  </si>
  <si>
    <t>Saveetha Dental College And Hospitals, Chennai, TN, India</t>
  </si>
  <si>
    <t>Awareness on biowarfare among general public-a survey</t>
  </si>
  <si>
    <t>Geetha, R.V.</t>
  </si>
  <si>
    <t>Department of Microbiology, Saveetha Dental College And Hospitals, Chennai, TN, India</t>
  </si>
  <si>
    <t>Lakshminarayanan, L.</t>
  </si>
  <si>
    <t>Department of Pharmacology, Saveetha Dental College And Hospitals, Chennai, TN, India</t>
  </si>
  <si>
    <t>2-s2.0-85097379164</t>
  </si>
  <si>
    <t>Universidad de Granada, Granada, Granada, Spain</t>
  </si>
  <si>
    <t>Bibliometric analysis on Financial Education in Primary Education; Análisis bibliométrico sobre Educación Financiera en Educación Primaria</t>
  </si>
  <si>
    <t>Universidad Viña del Mar, Vina del Mar, VS, Chile</t>
  </si>
  <si>
    <t>Silva-Díaz, F.</t>
  </si>
  <si>
    <t>2-s2.0-85097350698</t>
  </si>
  <si>
    <t>Bhattacharjya, D.</t>
  </si>
  <si>
    <t>Research AI, IBM Thomas J. Watson Research Center, Yorktown Heights, NY, United States</t>
  </si>
  <si>
    <t>Event-driven continuous time bayesian networks</t>
  </si>
  <si>
    <t>Shanmugam, K.</t>
  </si>
  <si>
    <t>Tulane University School of Science and Engineering, New Orleans, LA, United States</t>
  </si>
  <si>
    <t>2-s2.0-85097226852</t>
  </si>
  <si>
    <t>Sharko, M.</t>
  </si>
  <si>
    <t>Kherson National Technical University, Kherson, Kherson Oblast, Ukraine</t>
  </si>
  <si>
    <t>Methodological support for the management of maintaining financial flows of external tourism in global risky conditions</t>
  </si>
  <si>
    <t>Liubchuk, O.</t>
  </si>
  <si>
    <t>Pryazovskyi State Technical University, Mariupol, Donetsk Oblast, Ukraine</t>
  </si>
  <si>
    <t>2-s2.0-85096978975</t>
  </si>
  <si>
    <t>Kavishe, N.</t>
  </si>
  <si>
    <t>Factors influencing bid/no bid decision of foreign contractors in Tanzania</t>
  </si>
  <si>
    <t>Chileshe, N.</t>
  </si>
  <si>
    <t>2-s2.0-85096938049</t>
  </si>
  <si>
    <t>Investigation of Factors Influencing Risk Tolerance among Investors using Ordinal Logistic Regression: A case from Nepal.</t>
  </si>
  <si>
    <t>Kafle, T.</t>
  </si>
  <si>
    <t>137</t>
  </si>
  <si>
    <t>Nepal College of Management, Nepal</t>
  </si>
  <si>
    <t>2-s2.0-85096855449</t>
  </si>
  <si>
    <t>Căprioară, D.</t>
  </si>
  <si>
    <t>Ovidius University of Constanta, Constanta, Constanta, Romania</t>
  </si>
  <si>
    <t>Empowering Future Citizens in Making Financial Decisions: A Study of Elementary School Mathematics Textbooks from Romania</t>
  </si>
  <si>
    <t>Savard, A.</t>
  </si>
  <si>
    <t>2-s2.0-85096680235</t>
  </si>
  <si>
    <t>2-s2.0-85096342516</t>
  </si>
  <si>
    <t>Haryana School of Business, Guru Jambheshwar University of Science &amp; Technology, Hisar, HR, India</t>
  </si>
  <si>
    <t>Relationship Between Various Determinants and Dimensions of Financial Literacy Among Working Class</t>
  </si>
  <si>
    <t>2-s2.0-85096274130</t>
  </si>
  <si>
    <t>Hann, C.</t>
  </si>
  <si>
    <t>Max Planck Institute for Social Anthropology, Halle, Sachsen-Anhalt, Germany</t>
  </si>
  <si>
    <t>Financialization: Relational approaches</t>
  </si>
  <si>
    <t>Kalb, D.</t>
  </si>
  <si>
    <t>Corpus Christi College, Cambridge, Cambridgeshire, United Kingdom</t>
  </si>
  <si>
    <t>2-s2.0-85096273927</t>
  </si>
  <si>
    <t>Putri, W.N.D.</t>
  </si>
  <si>
    <t>Department of Management, Universitas Indonesia, Depok, West Java, Indonesia</t>
  </si>
  <si>
    <t>The effect of behavioral finance and financial literacy on investment intentions among Indonesian investors</t>
  </si>
  <si>
    <t>2-s2.0-85096237672</t>
  </si>
  <si>
    <t>Even-Zohar, A.</t>
  </si>
  <si>
    <t>Ariel University, Ariel, Israel</t>
  </si>
  <si>
    <t>Social Work Students Acquiring Tools to Help Families Manage Their Household Finances</t>
  </si>
  <si>
    <t>2-s2.0-85096225139</t>
  </si>
  <si>
    <t>Glenn, C.E.</t>
  </si>
  <si>
    <t>Fort Hays State University, Hays, KS, United States</t>
  </si>
  <si>
    <t>Financial Help-Seeking Behaviors of Young Adults</t>
  </si>
  <si>
    <t>2-s2.0-85096063860</t>
  </si>
  <si>
    <t>Financial literacy as citizenship education – a viable prospect?</t>
  </si>
  <si>
    <t>2-s2.0-85096062762</t>
  </si>
  <si>
    <t>Lawrence, N.</t>
  </si>
  <si>
    <t>Interdiscplinary Financial Education Group, Pontifícia Universidade Católica do Rio de Janeiro, Rio de Janeiro, RJ, Brazil</t>
  </si>
  <si>
    <t>Components of a financial education technology for micro-entrepreneurs in brazil</t>
  </si>
  <si>
    <t>2-s2.0-85095570277</t>
  </si>
  <si>
    <t>Mutreja, L.</t>
  </si>
  <si>
    <t>Sahyadri Shikshan Seva Mandal's Arts and Commerce College, Commerce, India</t>
  </si>
  <si>
    <t>Redefining financial inclusion - An empirical analysis of demand side factors</t>
  </si>
  <si>
    <t>2-s2.0-85094941621</t>
  </si>
  <si>
    <t>Mokhtar, N.</t>
  </si>
  <si>
    <t>Financial Capability and Differences in Age and Ethnicity</t>
  </si>
  <si>
    <t>Sustainable Consumption Research Centre of Excellence (SCoRE), Universiti Putra Malaysia, Serdang, Selangor, Malaysia</t>
  </si>
  <si>
    <t>Ho, C.S.F.</t>
  </si>
  <si>
    <t>2-s2.0-85094194720</t>
  </si>
  <si>
    <t>Effects of gender and income on Malaysian’s financial capability</t>
  </si>
  <si>
    <t>Faculty of Human Ecology, Serdang, Selangor, Malaysia</t>
  </si>
  <si>
    <t>2-s2.0-85094182893</t>
  </si>
  <si>
    <t>Nga, J.K.H.</t>
  </si>
  <si>
    <t>Department of Economics and Finance, Sunway University, Sunway City, Selangor, Malaysia</t>
  </si>
  <si>
    <t>Investigating the influence of Asian cultural value and financial knowledge on investment behaviours</t>
  </si>
  <si>
    <t>2-s2.0-85094182023</t>
  </si>
  <si>
    <t>Islamic financial products/services and the intention to use</t>
  </si>
  <si>
    <t>Kasuma, J.</t>
  </si>
  <si>
    <t>Yacob, Y.</t>
  </si>
  <si>
    <t>Cooperative Institute of Malaysia, Kota Kinabalu, Sabah, Malaysia</t>
  </si>
  <si>
    <t>Azali, N.H.</t>
  </si>
  <si>
    <t>2-s2.0-85094180367</t>
  </si>
  <si>
    <t>Prudent financial management practices among youth consumers</t>
  </si>
  <si>
    <t>Bakar, S.A.</t>
  </si>
  <si>
    <t>Arshad Ayub Graduate Business School, Universiti Teknologi MARA, Shah Alam, Selangor, Malaysia</t>
  </si>
  <si>
    <t>2-s2.0-85093854488</t>
  </si>
  <si>
    <t>Okech, D.</t>
  </si>
  <si>
    <t>The effects of sociodemographic variables on the economic behaviour of poorer households in the US and Kenya: a cross-national analyses</t>
  </si>
  <si>
    <t>Howard, W.J.</t>
  </si>
  <si>
    <t>Juniper Children's Project in Schiefelbusch Institute for Life Span Studies Lawrence, University of Kansas, Lawrence, KS, United States</t>
  </si>
  <si>
    <t>Matthew, R.A.</t>
  </si>
  <si>
    <t>2-s2.0-85093521565</t>
  </si>
  <si>
    <t>Impact of financial literacy programs on financial planning of the participants</t>
  </si>
  <si>
    <t>Department of Management Studies, Punjabi University, Patiala, PB, India</t>
  </si>
  <si>
    <t>2-s2.0-85093499718</t>
  </si>
  <si>
    <t>Aryani, S.</t>
  </si>
  <si>
    <t>Global competition strategies for Indonesian SMEs</t>
  </si>
  <si>
    <t>Wiryono, S.K.</t>
  </si>
  <si>
    <t>School of Industrial Engineering, Telkom University, Bandung, West Java, Indonesia</t>
  </si>
  <si>
    <t>2-s2.0-85093358233</t>
  </si>
  <si>
    <t>Maison, D.</t>
  </si>
  <si>
    <t>The relations between materialism, consumer decisions and advertising perception</t>
  </si>
  <si>
    <t>2-s2.0-85092674049</t>
  </si>
  <si>
    <t>Bhartiya model of financial literacy as a key to sustainable development</t>
  </si>
  <si>
    <t>2-s2.0-85092308569</t>
  </si>
  <si>
    <t>Matturro, G.</t>
  </si>
  <si>
    <t>Universidad ORT Uruguay, Montevideo, Montevideo, Uruguay</t>
  </si>
  <si>
    <t>Technical knowledge and soft skills in the founding teams of software startups</t>
  </si>
  <si>
    <t>2-s2.0-85092276294</t>
  </si>
  <si>
    <t>Knowledge and application toward financial topics in high school students: A parametric study</t>
  </si>
  <si>
    <t>2-s2.0-85092167959</t>
  </si>
  <si>
    <t>The antecedents of financial literacy: A study on college students</t>
  </si>
  <si>
    <t>2-s2.0-85092076479</t>
  </si>
  <si>
    <t>Financial literacy and its variables: The evidence from indonesia</t>
  </si>
  <si>
    <t>2-s2.0-85092072155</t>
  </si>
  <si>
    <t>Zhdanova, N.E.</t>
  </si>
  <si>
    <t>Russian State Vocational Pedagogical University, Yekaterinburg, Sverdlovskaya, Russian Federation</t>
  </si>
  <si>
    <t>CHILD-PARENT RELATIONSHIP AS A PREDICTOR of YOUTH'S FINANCIAL ACTIVITY</t>
  </si>
  <si>
    <t>Vorobyeva, I.V.</t>
  </si>
  <si>
    <t>Ural State Pedagogical University, Yekaterinburg, Sverdlovskaya, Russian Federation</t>
  </si>
  <si>
    <t>Krivoshchekova, M.S.</t>
  </si>
  <si>
    <t>Professional Higher School of Mechanical Electrical Engineering and Electronics, Burgas, Bulgaria</t>
  </si>
  <si>
    <t>2-s2.0-85091982909</t>
  </si>
  <si>
    <t>Sági, J.</t>
  </si>
  <si>
    <t>Innovative solutions in the development of households’ financial awareness: A hungarian example</t>
  </si>
  <si>
    <t>Vasa, L.</t>
  </si>
  <si>
    <t>2-s2.0-85091954819</t>
  </si>
  <si>
    <t>Kusairi, S.</t>
  </si>
  <si>
    <t>Department of Economics, Universiti Malaysia Terengganu, Kuala Terengganu, Terengganu, Malaysia</t>
  </si>
  <si>
    <t>Linkages of financial efficacy, demographics, risks preference and consumption behavior in Malaysia</t>
  </si>
  <si>
    <t>Sanusi, N.A.</t>
  </si>
  <si>
    <t>Shukri, M.</t>
  </si>
  <si>
    <t>Department of Psychology and Counseling, Universiti Malaysia Terengganu, Kuala Terengganu, Terengganu, Malaysia</t>
  </si>
  <si>
    <t>Zamri, N.</t>
  </si>
  <si>
    <t>2-s2.0-85091846541</t>
  </si>
  <si>
    <t>Modelling key predictors that stimulate the entrepreneurial performance of small and medium-sized enterprises (SMEs) and poverty reduction: Perspectives from SME managers in an emerging economy</t>
  </si>
  <si>
    <t>Chivandi, A.</t>
  </si>
  <si>
    <t>School of Economic and Business Sciences, University of the Witwatersrand, Johannesburg, Johannesburg, Gauteng, South Africa</t>
  </si>
  <si>
    <t>2-s2.0-85091769342</t>
  </si>
  <si>
    <t>Does the content of financial literacy education resources vary based on who made or paid for them?</t>
  </si>
  <si>
    <t>Beach, P.</t>
  </si>
  <si>
    <t>Lerners LLP, London, ON, Canada</t>
  </si>
  <si>
    <t>2-s2.0-85091657422</t>
  </si>
  <si>
    <t>Guliman, S.D.O.</t>
  </si>
  <si>
    <t>The role of entrepreneur’s financial sophistication on the nexus of business strategy and sustainability indicators of philippine microenterprises</t>
  </si>
  <si>
    <t>2-s2.0-85091511994</t>
  </si>
  <si>
    <t>Financial literacy perception scale for the Portuguese population</t>
  </si>
  <si>
    <t>School of Technology and Management, Leiria, Leiria, Portugal</t>
  </si>
  <si>
    <t>2-s2.0-85091469068</t>
  </si>
  <si>
    <t>Menno Simons College, Winnipeg, MB, Canada</t>
  </si>
  <si>
    <t>Does Australia have an advantage in promoting financial well-being and what might Canada and other countries learn?</t>
  </si>
  <si>
    <t>Daniels, C.</t>
  </si>
  <si>
    <t>ICAN Australia, Australia</t>
  </si>
  <si>
    <t>Godinho, V.</t>
  </si>
  <si>
    <t>Good Shepherd, Australia</t>
  </si>
  <si>
    <t>2-s2.0-85091353145</t>
  </si>
  <si>
    <t>Universitas Prasetiya, School of Business and Economics, Indonesia</t>
  </si>
  <si>
    <t>New taxonomy of relationship value and the moderating effect of relationship age: An empirical study in manufacturer-retailers partnership</t>
  </si>
  <si>
    <t>School of Business, IPB University, Bogor, West Java, Indonesia</t>
  </si>
  <si>
    <t>Soehadi, A.W.</t>
  </si>
  <si>
    <t>2-s2.0-85091240656</t>
  </si>
  <si>
    <t>Open banking and inclusive growth in India</t>
  </si>
  <si>
    <t>2-s2.0-85091240308</t>
  </si>
  <si>
    <t>386</t>
  </si>
  <si>
    <t>Department of Educational Foundations, University of Hawaiʻi at Mānoa, Honolulu, HI, United States</t>
  </si>
  <si>
    <t>Chinese High School Students’ Plans in Studying Overseas: Who and Why</t>
  </si>
  <si>
    <t>Department of Sociology, University of Hawaiʻi at Mānoa, Honolulu, HI, United States</t>
  </si>
  <si>
    <t>Fan, A.</t>
  </si>
  <si>
    <t>2-s2.0-85091092028</t>
  </si>
  <si>
    <t>Financial literacy among the millennial generation: Relationships between knowledge, skills, attitude, and behavior</t>
  </si>
  <si>
    <t>2-s2.0-85091064311</t>
  </si>
  <si>
    <t>Confidence in Financial and Health Literacy and Cognitive Health in Older Persons</t>
  </si>
  <si>
    <t>2-s2.0-85090893125</t>
  </si>
  <si>
    <t>Albert, J.S.R.</t>
  </si>
  <si>
    <t>A Valencian-style exchange fair? Financial debate and entrepreneurial energy in the seventeenth century; ¿Una feria de cambios a la valenciana? Debate financiero y energía emprendedora en el siglo XVII</t>
  </si>
  <si>
    <t>2-s2.0-85090794810</t>
  </si>
  <si>
    <t>Weli, W.</t>
  </si>
  <si>
    <t>Universitas Katolik Indonesia Atma Jaya, Jakarta, Indonesia</t>
  </si>
  <si>
    <t>Supervision mechanism and quality of the internal control system disclosure</t>
  </si>
  <si>
    <t>2-s2.0-85090746833</t>
  </si>
  <si>
    <t>Towards improving households’ investment choices in tanzania: Does financial literacy really matter?</t>
  </si>
  <si>
    <t>2-s2.0-85090727915</t>
  </si>
  <si>
    <t>Gaspar, R.M.</t>
  </si>
  <si>
    <t>Trust in financial markets: The role of the human element</t>
  </si>
  <si>
    <t>2-s2.0-85090712435</t>
  </si>
  <si>
    <t>Sel, B.</t>
  </si>
  <si>
    <t>Republic of Turkey Ministry of National Education, Mus, Trabzon, Turkey</t>
  </si>
  <si>
    <t>The examination of primary school teachers' financial literacy attitudes and behaviors in terms of different variables</t>
  </si>
  <si>
    <t>Sözer, M.A.</t>
  </si>
  <si>
    <t>2-s2.0-85090633281</t>
  </si>
  <si>
    <t>Ahmad, G.N.</t>
  </si>
  <si>
    <t>Determinants of the islamic financial literacy</t>
  </si>
  <si>
    <t>2-s2.0-85090275676</t>
  </si>
  <si>
    <t>Kislitsyn, D.V.</t>
  </si>
  <si>
    <t>Financial literacy training programs and financial behaviour: Why people do not become “financially literate”?</t>
  </si>
  <si>
    <t>2-s2.0-85090248146</t>
  </si>
  <si>
    <t>Hanif, M.</t>
  </si>
  <si>
    <t>Developments in Islamic finance literature: Evidence from specialized journals</t>
  </si>
  <si>
    <t>2-s2.0-85090100787</t>
  </si>
  <si>
    <t>Abylkasymova, A.</t>
  </si>
  <si>
    <t>Abai Kazakh National Pedagogical University, Almaty, Kazakhstan</t>
  </si>
  <si>
    <t>Assessment of financial literacy formation methods in mathematics education: Financial computation</t>
  </si>
  <si>
    <t>Mubarakov, A.</t>
  </si>
  <si>
    <t>Yerkisheva, Z.</t>
  </si>
  <si>
    <t>Khoja Akhmet Yassawi International Kazakh-Turkish University, Turkistan, Turkistan, Kazakhstan</t>
  </si>
  <si>
    <t>Turganbayeva, Z.</t>
  </si>
  <si>
    <t>2-s2.0-85090003043</t>
  </si>
  <si>
    <t>Noor, N.</t>
  </si>
  <si>
    <t>Department of Management Sciences, COMSATS University Islamabad, Sahiwal Campus, Sahiwal, Punjab, Pakistan</t>
  </si>
  <si>
    <t>Financial literacy, financial self-efficacy and financial account ownership behavior in Pakistan</t>
  </si>
  <si>
    <t>2-s2.0-85090001184</t>
  </si>
  <si>
    <t>Sekolah Tinggi Ilmu Ekonomi Indonesia Banjarmasin, Banjarmasin, Indonesia</t>
  </si>
  <si>
    <t>Impact of demographic factors on risk tolerance</t>
  </si>
  <si>
    <t>Pirzada, K.</t>
  </si>
  <si>
    <t>2-s2.0-85089997358</t>
  </si>
  <si>
    <t>Mytareva, L.A.</t>
  </si>
  <si>
    <t>Transformation of population finances in Russia and abroad in the Era of digitalization and industry 4.0</t>
  </si>
  <si>
    <t>2-s2.0-85089982479</t>
  </si>
  <si>
    <t>Khalil, M.</t>
  </si>
  <si>
    <t>Financial citizenship as a broader democratic context of financial literacy</t>
  </si>
  <si>
    <t>2-s2.0-85089923326</t>
  </si>
  <si>
    <t>Miyazaki, M.</t>
  </si>
  <si>
    <t>Saitama University, Saitama, Saitama, Japan</t>
  </si>
  <si>
    <t>FISCAL SUSTAINABILITY AND MUNICIPAL AMALGAMATIONS IN JAPAN</t>
  </si>
  <si>
    <t>2-s2.0-85089858682</t>
  </si>
  <si>
    <t>Jackson, M.</t>
  </si>
  <si>
    <t>Balancing benefits: evidence-based guidelines for school-banking programmes</t>
  </si>
  <si>
    <t>2-s2.0-85089732812</t>
  </si>
  <si>
    <t>Sachitra, V.</t>
  </si>
  <si>
    <t>Department of Commerce, University of Sri Jayewardenepura, Nugegoda, Sri Lanka</t>
  </si>
  <si>
    <t>Entrepreneurial growth intention and capability approach in agriculture: lesson from Sri Lanka</t>
  </si>
  <si>
    <t>Padmini, C.</t>
  </si>
  <si>
    <t>Division of Research, Sri Lanka Council for Agricultural Research Policy, Colombo, Sri Lanka</t>
  </si>
  <si>
    <t>2-s2.0-85089707225</t>
  </si>
  <si>
    <t>Determinant matrix for gold monetization scheme (Gms) and household preferences for gold-backed products in Himachal Pradesh, India</t>
  </si>
  <si>
    <t>Negi, Y.S.</t>
  </si>
  <si>
    <t>2-s2.0-85089537141</t>
  </si>
  <si>
    <t>Universitas Lampung, Bandar Lampung, Lampung, Indonesia</t>
  </si>
  <si>
    <t>C.E. O Financial literacy and corporate financial performance in Indonesia: Mediating role of sources of investment decisions</t>
  </si>
  <si>
    <t>Widiyanti, M.</t>
  </si>
  <si>
    <t>2-s2.0-85089525514</t>
  </si>
  <si>
    <t>Financial literacy, demographic differences and financial risk tolerance level: A case study</t>
  </si>
  <si>
    <t>Irawati, N.</t>
  </si>
  <si>
    <t>2-s2.0-85089454032</t>
  </si>
  <si>
    <t>Skomorovsky, A.</t>
  </si>
  <si>
    <t>National Defence and the Canadian Forces, Ottawa, ON, Canada</t>
  </si>
  <si>
    <t>The impact of financial strain and external locus of control on psychological distress among single CAF members with children</t>
  </si>
  <si>
    <t>2-s2.0-85089343888</t>
  </si>
  <si>
    <t>Nguyen, M.T.</t>
  </si>
  <si>
    <t>Faculty of Business Administration, Banking University of Ho Chi Minh City, Ho Chi Minh City, Viet Nam</t>
  </si>
  <si>
    <t>Improving the competitiveness of exporting enterprises: A case of Kien Giang Province in Vietnam</t>
  </si>
  <si>
    <t>Khoa, B.T.</t>
  </si>
  <si>
    <t>2-s2.0-85089274048</t>
  </si>
  <si>
    <t>Role of financial literacy and peer effect in promotion of financial market participation: Empirical evidence in Vietnam</t>
  </si>
  <si>
    <t>2-s2.0-85089246847</t>
  </si>
  <si>
    <t>Prudent financial management practices among Malaysian youth: The moderating roles of financial education</t>
  </si>
  <si>
    <t>2-s2.0-85089127707</t>
  </si>
  <si>
    <t>Rivas, A.G.</t>
  </si>
  <si>
    <t>Financial awareness: Developing an extension of financial literacy for low-income populations utilizing FinTech</t>
  </si>
  <si>
    <t>2-s2.0-85089023556</t>
  </si>
  <si>
    <t>Thomas, B.</t>
  </si>
  <si>
    <t>Research Scholar, VIT Business School, Vellore, TN, India</t>
  </si>
  <si>
    <t>Factors that influence the financial literacy among engineering students</t>
  </si>
  <si>
    <t>Subhashree, P.</t>
  </si>
  <si>
    <t>2-s2.0-85088701245</t>
  </si>
  <si>
    <t>Individual investors’ intention towards SRI in India: an implementation of the theory of reasoned action</t>
  </si>
  <si>
    <t>2-s2.0-85088569886</t>
  </si>
  <si>
    <t>Yelina, T.N.</t>
  </si>
  <si>
    <t>Saint-Petersburg State University of Aerospace Instrumentation, Saint Petersburg, Russian Federation</t>
  </si>
  <si>
    <t>Optimal allocation of cloud service resources using multi-agent technologies</t>
  </si>
  <si>
    <t>2-s2.0-85088383262</t>
  </si>
  <si>
    <t>Hossain, M.M.</t>
  </si>
  <si>
    <t>Bangladesh Institute of Bank Management, Dhaka, Bangladesh</t>
  </si>
  <si>
    <t>Finance, financial literacy and small firm financial growth in Bangladesh: the effectiveness of government support</t>
  </si>
  <si>
    <t>Ibrahim, Y.</t>
  </si>
  <si>
    <t>Uddin, M.M.</t>
  </si>
  <si>
    <t>2-s2.0-85087926196</t>
  </si>
  <si>
    <t>Department of Applied Business Sciences and Economics, University of La Verne, La Verne, CA, United States</t>
  </si>
  <si>
    <t>Antecedents and Consequences of Using Social Media for Personal Finance</t>
  </si>
  <si>
    <t>2-s2.0-85087924394</t>
  </si>
  <si>
    <t>Department of Statistics, Miami University, Oxford, OH, United States</t>
  </si>
  <si>
    <t>Who Uses Mobile Payments: Fintech Potential in Users and Non-Users</t>
  </si>
  <si>
    <t>2-s2.0-85087916648</t>
  </si>
  <si>
    <t>Understanding sociodemographic factors influencing households’ financial literacy in Tanzania</t>
  </si>
  <si>
    <t>2-s2.0-85087896147</t>
  </si>
  <si>
    <t>Professor Emerita (MSVU), McGregor Consulting Group, Nova Scotia, NS, Canada</t>
  </si>
  <si>
    <t>Tailoring Bankruptcy Insolvency Education to Ensure Solvency Literacy</t>
  </si>
  <si>
    <t>2-s2.0-85087892943</t>
  </si>
  <si>
    <t>Three Decades of the Journal of Financial Counseling and Planning</t>
  </si>
  <si>
    <t>Lavigueur, B.</t>
  </si>
  <si>
    <t>Izenstark, A.</t>
  </si>
  <si>
    <t>Department of Human Services, The Ohio State University, Columbus, OH, United States</t>
  </si>
  <si>
    <t>Department of Human Sciences, University of Missouri, Columbia, MO, United States</t>
  </si>
  <si>
    <t>2-s2.0-85087889874</t>
  </si>
  <si>
    <t>Family Studies and Human Development, College of Agriculture and Life Sciences, Tucson, AZ, United States</t>
  </si>
  <si>
    <t>Parental Financial Education During Childhood and Financial Behaviors of Emerging Adults</t>
  </si>
  <si>
    <t>Holmes, E.K.</t>
  </si>
  <si>
    <t>Bean, R.A.</t>
  </si>
  <si>
    <t>2-s2.0-85087888938</t>
  </si>
  <si>
    <t>The Utilization of Robo-Advisors by Individual Investors: An Analysis Using Diffusion of Innovation and Information Search Frameworks</t>
  </si>
  <si>
    <t>Department of Financial Planning, Housing and Consumer Economics, College of Family &amp; Consumer Sciences, Athens, GA, United States</t>
  </si>
  <si>
    <t>2-s2.0-85087884964</t>
  </si>
  <si>
    <t>Purnamawati, I.G.A.</t>
  </si>
  <si>
    <t>Women and strategic dimensions in acceleration of poverty reduction</t>
  </si>
  <si>
    <t>2-s2.0-85087876480</t>
  </si>
  <si>
    <t>Nyagormey, J.J.</t>
  </si>
  <si>
    <t>Department of Construction Technology and Management, Kwame Nkrumah University of Science &amp; Technology, Kumasi, Ghana</t>
  </si>
  <si>
    <t>Review on criteria for evaluating unsolicited public–private partnership PPP proposals from 2004 to 2018</t>
  </si>
  <si>
    <t>2-s2.0-85087869861</t>
  </si>
  <si>
    <t>Jayasekara, S.D.</t>
  </si>
  <si>
    <t>Financial Intelligence Unit, Central Bank of Sri Lanka, Colombo, Sri Lanka</t>
  </si>
  <si>
    <t>Deficient regimes of anti-money laundering and countering the financing of terrorism: agenda of digital banking and financial inclusion</t>
  </si>
  <si>
    <t>2-s2.0-85087861309</t>
  </si>
  <si>
    <t>Magister Management Program, Tarumanagara University, Jakarta, Java, Indonesia</t>
  </si>
  <si>
    <t>The effects of financial literacy and subjective norms on saving behavior</t>
  </si>
  <si>
    <t>Arifin, A.Z.</t>
  </si>
  <si>
    <t>2-s2.0-85087857449</t>
  </si>
  <si>
    <t>Yates, S.R.</t>
  </si>
  <si>
    <t>Regions Institute for Financial Education, Birmingham, AL, United States</t>
  </si>
  <si>
    <t>Factors Associated With Electronic Banking Adoption</t>
  </si>
  <si>
    <t>2-s2.0-85087645646</t>
  </si>
  <si>
    <t>Improving loan repayment in Ghana: Does financial literacy matter?</t>
  </si>
  <si>
    <t>2-s2.0-85087509811</t>
  </si>
  <si>
    <t>On the relationship between financial literacy and choice behaviours under different risk elicitation methods in surveys</t>
  </si>
  <si>
    <t>Koppelman School of Business, Brooklyn College, New York, NY, United States</t>
  </si>
  <si>
    <t>2-s2.0-85087460227</t>
  </si>
  <si>
    <t>Demographic characteristics, personality characteristics, and the level of student’s financial literacy</t>
  </si>
  <si>
    <t>2-s2.0-85087319115</t>
  </si>
  <si>
    <t>Rashdan, A.</t>
  </si>
  <si>
    <t>Future University in Egypt, New Cairo, Cairo, Egypt</t>
  </si>
  <si>
    <t>The determinants of financial inclusion in Egypt</t>
  </si>
  <si>
    <t>2-s2.0-85087306675</t>
  </si>
  <si>
    <t>Sims, T.</t>
  </si>
  <si>
    <t>Department of Psychology, Stanford University, Stanford, CA, United States</t>
  </si>
  <si>
    <t>The future is now: Age-progressed images motivate community college students to prepare for their financial futures.</t>
  </si>
  <si>
    <t>Raposo, S.</t>
  </si>
  <si>
    <t>Bailenson, J.N.</t>
  </si>
  <si>
    <t>Department of Communication, Stanford University, Stanford, CA, United States</t>
  </si>
  <si>
    <t>Carstensen, L.L.</t>
  </si>
  <si>
    <t>2-s2.0-85087127801</t>
  </si>
  <si>
    <t>Urokov, U.</t>
  </si>
  <si>
    <t>Budgetary methods for local budgets</t>
  </si>
  <si>
    <t>2-s2.0-85086791797</t>
  </si>
  <si>
    <t>Examining the role of financial intermediaries in promoting financial literacy and financial inclusion among the poor in developing countries: Lessons from rural Uganda</t>
  </si>
  <si>
    <t>Munene, J.C.</t>
  </si>
  <si>
    <t>National Polytechnic Institute Felix Houphouet-Boigny, Cote d'Ivoire</t>
  </si>
  <si>
    <t>2-s2.0-85086666043</t>
  </si>
  <si>
    <t>Shobha, T.S.</t>
  </si>
  <si>
    <t>M. S. Ramaiah University of Applied Sciences, Bengaluru, KA, India</t>
  </si>
  <si>
    <t>Financial behaviours of Generation X and Generation Y</t>
  </si>
  <si>
    <t>Kumar, K.M.S.</t>
  </si>
  <si>
    <t>Department of Management Studies, M. S. Ramaiah University of Applied Sciences, Bengaluru, KA, India</t>
  </si>
  <si>
    <t>2-s2.0-85086468053</t>
  </si>
  <si>
    <t>Financial capability and technology implications for online shopping</t>
  </si>
  <si>
    <t>Phan, Q.P.T.</t>
  </si>
  <si>
    <t>Faculty of Marketing, University of Danang, Da Nang, South Central Coast, Viet Nam</t>
  </si>
  <si>
    <t>Androniceanu, A.</t>
  </si>
  <si>
    <t>International Centre for Public Management, Bucharest University of Economic Studies, Bucharest, Romania</t>
  </si>
  <si>
    <t>Cera, E.</t>
  </si>
  <si>
    <t>2-s2.0-85086259716</t>
  </si>
  <si>
    <t>Piterskaya, L.Y.</t>
  </si>
  <si>
    <t>A Systemic Approach to the Development of the Theory of Economic Interaction of the Institution of Farming and a Socially-Oriented Environment of a New Type</t>
  </si>
  <si>
    <t>2-s2.0-85086254977</t>
  </si>
  <si>
    <t>Analysis of the Features of Commodification in the Regions of Russia</t>
  </si>
  <si>
    <t>2-s2.0-85086162355</t>
  </si>
  <si>
    <t>Alkan, Ö.</t>
  </si>
  <si>
    <t>Department of Econometrics, Atatürk Üniversitesi, Erzurum, Erzurum, Turkey</t>
  </si>
  <si>
    <t>Determination of factors affecting the financial literacy of university students in eastern anatolia using ordered regression models</t>
  </si>
  <si>
    <t>2-s2.0-85085887099</t>
  </si>
  <si>
    <t>Bangladesh Institute of Bank Management (BIBM), Dhaka, Bangladesh</t>
  </si>
  <si>
    <t>Financial resources, financial literacy and small firm growth: Does private organizations support matter?</t>
  </si>
  <si>
    <t>2-s2.0-85085607850</t>
  </si>
  <si>
    <t>Universitas Padjadjara, Indonesia</t>
  </si>
  <si>
    <t>Does financial perception mediating the financial literacy on financial behavior? A study of academic community in central Java island, Indonesia</t>
  </si>
  <si>
    <t>2-s2.0-85085531359</t>
  </si>
  <si>
    <t>Rine, C.M.</t>
  </si>
  <si>
    <t>Social Work Department, PennWest Edinboro, Edinboro, PA, United States</t>
  </si>
  <si>
    <t>Research, practice, and policy strategies to build financial capability for all</t>
  </si>
  <si>
    <t>2-s2.0-85085161175</t>
  </si>
  <si>
    <t>Investment literacy, risk tolerance and mutual fund investments: An exploratory study of working adults in Kuala Lumpur</t>
  </si>
  <si>
    <t>2-s2.0-85085151444</t>
  </si>
  <si>
    <t>Financial education, financial literacy, and financial Behaviour: What does really matter?</t>
  </si>
  <si>
    <t>Universitas Negeri, Faculty of Economics, Semarang, East Java, Indonesia</t>
  </si>
  <si>
    <t>2-s2.0-85085138474</t>
  </si>
  <si>
    <t>Lethepa, A.</t>
  </si>
  <si>
    <t>Bankers and financial advisers in an emerging economy: Are they financially literate?</t>
  </si>
  <si>
    <t>Matemane, R.</t>
  </si>
  <si>
    <t>Department of Accounting, University of Pretoria, Pretoria, Gauteng, South Africa</t>
  </si>
  <si>
    <t>2-s2.0-85085068551</t>
  </si>
  <si>
    <t>Debt literacy and debt advice-seeking behaviour among Facebook users: The role of social networks</t>
  </si>
  <si>
    <t>Institute of Economics, State Higher School of Vocational Education, Zamosc, Poland</t>
  </si>
  <si>
    <t>Kowerski, M.</t>
  </si>
  <si>
    <t>Exacto Limited, Rzeszow, Poland</t>
  </si>
  <si>
    <t>2-s2.0-85085018507</t>
  </si>
  <si>
    <t>Dwiastanti, A.</t>
  </si>
  <si>
    <t>Financial literacy and entrepreneurial motivation in supporting economic activity and business sustainability of informal sector entrepreneurs</t>
  </si>
  <si>
    <t>Wahjoedi</t>
  </si>
  <si>
    <t>2-s2.0-85084738734</t>
  </si>
  <si>
    <t>Ramos-Hernández, J.J.</t>
  </si>
  <si>
    <t>Financial literacy level on college students: A comparative descriptive analysis between Mexico and Colombia</t>
  </si>
  <si>
    <t>Molchanova, V.</t>
  </si>
  <si>
    <t>2-s2.0-85084393813</t>
  </si>
  <si>
    <t>Sastro, M.</t>
  </si>
  <si>
    <t>Concretisation of the equity principle - implementing social and environmental responsibility on the palm oil plantation company in Aceh Province, Indonesia</t>
  </si>
  <si>
    <t>Kamello, T.</t>
  </si>
  <si>
    <t>Yahya, A.</t>
  </si>
  <si>
    <t>Univesitas Syiah Kuala, Faculty of Law, Banda Aceh, Indonesia</t>
  </si>
  <si>
    <t>2-s2.0-85084370717</t>
  </si>
  <si>
    <t>Aeknarajindawat, N.</t>
  </si>
  <si>
    <t>Graduate School, Suan Sunandha Rajabhat University, Bangkok, Bangkok, Thailand</t>
  </si>
  <si>
    <t>The combined effect of risk perception and risk tolerance on the investment decision making</t>
  </si>
  <si>
    <t>2-s2.0-85083863353</t>
  </si>
  <si>
    <t>Faculty of Economics, University of Tirana, Tirana, Tirana, Albania</t>
  </si>
  <si>
    <t>Issues related to financial education of youth in a developing country (The case of Albanian youth)</t>
  </si>
  <si>
    <t>Meçe, M.</t>
  </si>
  <si>
    <t>Faculty of Applied and Economic Sciences, Albanian University, Tirana, Tirana, Albania</t>
  </si>
  <si>
    <t>Cinaj, V.</t>
  </si>
  <si>
    <t>2-s2.0-85083776597</t>
  </si>
  <si>
    <t>Sansores Guerrero, E.A.</t>
  </si>
  <si>
    <t>Universidad de Quintana Roo, Chetumal, ROO, Mexico</t>
  </si>
  <si>
    <t>Situational diagnosis in Mexican microenterprises: Failure or business survival; Diagnóstico situacional en microempresas mexicanas: Fracaso o sobrevivencia empresarial</t>
  </si>
  <si>
    <t>Navarrete Marneou, J.E.</t>
  </si>
  <si>
    <t>Alvarado-Peña, L.J.</t>
  </si>
  <si>
    <t>Universidad Católica del Uruguay, Montevideo, Montevideo, Uruguay</t>
  </si>
  <si>
    <t>2-s2.0-85083581489</t>
  </si>
  <si>
    <t>Faculty of Economics, Ganesha Education University, Indonesia</t>
  </si>
  <si>
    <t>The influence of gender and financial literacy on accounting implementation in small and micro business (SMES)</t>
  </si>
  <si>
    <t>Ganesha Education University, Indonesia</t>
  </si>
  <si>
    <t>Faculty of Economics, Universitas Udayana, Bali, Indonesia</t>
  </si>
  <si>
    <t>2-s2.0-85083552003</t>
  </si>
  <si>
    <t>Agasalim, A.</t>
  </si>
  <si>
    <t>Department of Business Administration, Azerbaijan State University of Economics (UNEC), Baku, Azerbaijan</t>
  </si>
  <si>
    <t>Marketing activity in non-profit organizations: The example of organizations in Russia and Azerbaijan</t>
  </si>
  <si>
    <t>2-s2.0-85083295384</t>
  </si>
  <si>
    <t>Soltani, M.</t>
  </si>
  <si>
    <t>Automation and Production Laboratory, Université Batna 2, Batna, Batna Province, Algeria</t>
  </si>
  <si>
    <t>Enhancement of the competitiveness and the financial capability of a manufacturing process through a new value stream mapping approach</t>
  </si>
  <si>
    <t>2-s2.0-85083112355</t>
  </si>
  <si>
    <t>Anto Shaju Sathish, A.</t>
  </si>
  <si>
    <t>Government College of Arts, Science &amp; Commerce, Quepem, Quepem, GA, India</t>
  </si>
  <si>
    <t>Evaluation of unorganized money market in rural Goa – An empirical study</t>
  </si>
  <si>
    <t>2-s2.0-85082953277</t>
  </si>
  <si>
    <t>Young adults’ financial literacy and overconfidence bias in debt markets</t>
  </si>
  <si>
    <t>2-s2.0-85082692177</t>
  </si>
  <si>
    <t>Cunha, M.P.</t>
  </si>
  <si>
    <t>Laboratório Misto Internacional, Universidade de São Paulo, Sao Paulo, SP, Brazil</t>
  </si>
  <si>
    <t>The financial market reaches the classroom: Financial education as a public policy in brazil; O mercado financeiro chega à sala de aula: Educação financeira como política pública no brasil; El mercado financiero llega al aula: la educación financiera como política pública en brasil</t>
  </si>
  <si>
    <t>2-s2.0-85082663790</t>
  </si>
  <si>
    <t>Sunitha, G.</t>
  </si>
  <si>
    <t>A study on role of fin- tech in banking services: Opportunities and challenges</t>
  </si>
  <si>
    <t>2-s2.0-85082652124</t>
  </si>
  <si>
    <t>Department of Business Organization and Commercialization, Universidade de Santiago de Compostela, Santiago de Compostela, A Coruna, Spain</t>
  </si>
  <si>
    <t>The effect of self-control upon participation in voluntary pension schemes</t>
  </si>
  <si>
    <t>Department of Business, Universidade da Coruña, A Coruna, A Coruña, Spain</t>
  </si>
  <si>
    <t>2-s2.0-85082591651</t>
  </si>
  <si>
    <t>Pangestu, S.</t>
  </si>
  <si>
    <t>Faculty of Economics and Business, Universitas Katolik Indonesia Atma Jaya, Jakarta, Indonesia</t>
  </si>
  <si>
    <t>The effects of financial literacy and materialism on the savings decision of generation Z Indonesians</t>
  </si>
  <si>
    <t>2-s2.0-85082556149</t>
  </si>
  <si>
    <t>Sergeyeva, O.</t>
  </si>
  <si>
    <t>Gamification as a Trend in the Development of Civic and Political Participation</t>
  </si>
  <si>
    <t>Bogomiagkova, E.</t>
  </si>
  <si>
    <t>Sociological Institute of the RAS, Federal Center of Theoretical and Applied Sociology of the Russian Academy of Sciences, Moscow, Russian Federation</t>
  </si>
  <si>
    <t>2-s2.0-85082054325</t>
  </si>
  <si>
    <t>The influence of gender and financial literacy on accounting implementation upon small and micro business (SMEs)</t>
  </si>
  <si>
    <t>2-s2.0-85081968715</t>
  </si>
  <si>
    <t>A structural equation modelling study of the determinants of retirement preparedness</t>
  </si>
  <si>
    <t>Bilong, F.M.</t>
  </si>
  <si>
    <t>2-s2.0-85081959303</t>
  </si>
  <si>
    <t>Pahlevi, T.</t>
  </si>
  <si>
    <t>The influence of financial literacy on financial attitudes of small and medium enterprises regarding eggplant flour</t>
  </si>
  <si>
    <t>2-s2.0-85081650310</t>
  </si>
  <si>
    <t>Financial behavior of Russian retired persons</t>
  </si>
  <si>
    <t>Dulina, N.V.</t>
  </si>
  <si>
    <t>2-s2.0-85081635126</t>
  </si>
  <si>
    <t>Financial wellbeing among public and private sector employees: A preliminary study</t>
  </si>
  <si>
    <t>2-s2.0-85081253011</t>
  </si>
  <si>
    <t>Logistic regression analysis to know the factors affecting the financial knowledge in decision of investment non RIIL assets at university investment gallery</t>
  </si>
  <si>
    <t>2-s2.0-85081240417</t>
  </si>
  <si>
    <t>Role of value added tax in the economic development of Kingdom of Bahrain</t>
  </si>
  <si>
    <t>2-s2.0-85080923401</t>
  </si>
  <si>
    <t>Sirojuzilam</t>
  </si>
  <si>
    <t>Supply chain strategy for implementing fiscal decentralization and its effect on regional performance in North Sumatera province, Indonesia</t>
  </si>
  <si>
    <t>Turnip, E.B.A.</t>
  </si>
  <si>
    <t>2-s2.0-85080900738</t>
  </si>
  <si>
    <t>Mai, T.H.</t>
  </si>
  <si>
    <t>University of Labour and Social Affairs, Hanoi, Viet Nam</t>
  </si>
  <si>
    <t>A study on behaviors of purchasing life insurance in Vietnam</t>
  </si>
  <si>
    <t>Nguyen, T.C.</t>
  </si>
  <si>
    <t>Vu, L.L.</t>
  </si>
  <si>
    <t>Department of Accounting, Thuyloi University, Hanoi, Viet Nam</t>
  </si>
  <si>
    <t>Bui, V.H.</t>
  </si>
  <si>
    <t>Vinh University, Vinh, Nghệ An Province, Viet Nam</t>
  </si>
  <si>
    <t>2-s2.0-85080097613</t>
  </si>
  <si>
    <t>Chavali, K.</t>
  </si>
  <si>
    <t>College of Commerce and Business Administration, Dhofar University, Salalah, Dhofar, Oman</t>
  </si>
  <si>
    <t>Saving and spending habits of youth in sultanate of Oman</t>
  </si>
  <si>
    <t>2-s2.0-85079827793</t>
  </si>
  <si>
    <t>Financial literacy: The case of Poland</t>
  </si>
  <si>
    <t>Yeşildağ, E.</t>
  </si>
  <si>
    <t>School of Applied Sciences, Usak University, Usak, Turkey</t>
  </si>
  <si>
    <t>Özen, E.</t>
  </si>
  <si>
    <t>Management and Accountancy, L-Università ta' Malta, Msida, Malta</t>
  </si>
  <si>
    <t>2-s2.0-85079682818</t>
  </si>
  <si>
    <t>Bartscher, A.K.</t>
  </si>
  <si>
    <t>Center for Economic Policy Research (CEPR, Universität Bonn, Bonn, Nordrhein-Westfalen, Germany</t>
  </si>
  <si>
    <t>The college wealth divide: Education and inequality in America, 1956-2016</t>
  </si>
  <si>
    <t>2-s2.0-85079666882</t>
  </si>
  <si>
    <t>Financial education, political instability and firm performance: Evidence from Malaysian SMEs</t>
  </si>
  <si>
    <t>Al-Shakrchy, E.</t>
  </si>
  <si>
    <t>2-s2.0-85079518680</t>
  </si>
  <si>
    <t>School of Economics, Wuhan Donghu University, Wuhan, Hubei, China</t>
  </si>
  <si>
    <t>Analysis of financial education demand based on college students’ entrepreneurship</t>
  </si>
  <si>
    <t>2-s2.0-85079241968</t>
  </si>
  <si>
    <t>Rahman, R.A.</t>
  </si>
  <si>
    <t>Department of Community Health, Hospital Canselor Tuanku Muhriz UKM, Kuala Lumpur, Malaysia</t>
  </si>
  <si>
    <t>Risk factors of depression, anxiety and stress among adults attending primary health clinics in an urban area in Klang Valley, Malaysia</t>
  </si>
  <si>
    <t>Idris, I.B.</t>
  </si>
  <si>
    <t>Putrajaya District Health Office, Putrajaya, Malaysia</t>
  </si>
  <si>
    <t>2-s2.0-85078832203</t>
  </si>
  <si>
    <t>Financial access indicators of financial inclusion: A comparative analysis of SAARC countries</t>
  </si>
  <si>
    <t>2-s2.0-85078513532</t>
  </si>
  <si>
    <t>Britt-Lutter, S.</t>
  </si>
  <si>
    <t>The financial life of aspiring veterinarians</t>
  </si>
  <si>
    <t>2-s2.0-85078336879</t>
  </si>
  <si>
    <t>Silvester, M.</t>
  </si>
  <si>
    <t>Department of B.Com (CS), Chevalier T.Thomas Elizabeth College for Women, Chennai, TN, India</t>
  </si>
  <si>
    <t>A kaleidoscopic view on the impact of financial knowledge on investment decision of individual investors</t>
  </si>
  <si>
    <t>Gajenderan, V.</t>
  </si>
  <si>
    <t>Department of Commerce, Sir Theagaraya College, Chennai, TN, India</t>
  </si>
  <si>
    <t>Nawaz, N.</t>
  </si>
  <si>
    <t>2-s2.0-85078163537</t>
  </si>
  <si>
    <t>Medyanik, O.</t>
  </si>
  <si>
    <t>Department of Political Psychology, Saint Petersburg State University, Saint Petersburg, Russian Federation</t>
  </si>
  <si>
    <t>Russian citizens' attitude toward insurance policies as a factor of individual economic security</t>
  </si>
  <si>
    <t>2-s2.0-85077500233</t>
  </si>
  <si>
    <t>Khalaphyan, A.</t>
  </si>
  <si>
    <t>Data Analysis as a Toolkit for Construction and Evaluation of Consistency of Banks Ratings</t>
  </si>
  <si>
    <t>2-s2.0-85077496757</t>
  </si>
  <si>
    <t>Alexandrova, E.</t>
  </si>
  <si>
    <t>Digital Economy in Competitiveness of Modern Companies</t>
  </si>
  <si>
    <t>2-s2.0-85077494988</t>
  </si>
  <si>
    <t>Shamin, A.E.</t>
  </si>
  <si>
    <t>Nizhny Novgorod State Engineering and Economic University, Nizhny Novgorod, Russian Federation</t>
  </si>
  <si>
    <t>Smart Village. Problems and Prospects in Russia</t>
  </si>
  <si>
    <t>2-s2.0-85077401448</t>
  </si>
  <si>
    <t>Brandow, C.L.</t>
  </si>
  <si>
    <t>Policy Research Associates, Inc., Delmar, NY, United States</t>
  </si>
  <si>
    <t>Rethinking the causes and consequences of financial wellness for people with serious mental illnesses</t>
  </si>
  <si>
    <t>Swarbrick, M.</t>
  </si>
  <si>
    <t>Institute for Wellness and Recovery Initiatives Collaborative Support Programs of New Jersey, Freehold, NJ, United States</t>
  </si>
  <si>
    <t>Nemec, P.B.</t>
  </si>
  <si>
    <t>Rutgers University Behavioral Health Care, Piscataway, NJ, United States</t>
  </si>
  <si>
    <t>2-s2.0-85076243026</t>
  </si>
  <si>
    <t>Potnis, D.D.</t>
  </si>
  <si>
    <t>School of Information Sciences, The University of Tennessee, Knoxville, Knoxville, TN, United States</t>
  </si>
  <si>
    <t>Managing the “backend” of LIS research projects: A project management perspective</t>
  </si>
  <si>
    <t>Gala, B.</t>
  </si>
  <si>
    <t>School of Library and Information Science, Central University of Gujarat, Gandhinagar, GJ, India</t>
  </si>
  <si>
    <t>2-s2.0-85075696203</t>
  </si>
  <si>
    <t>Ordoñez-Ordoñez, P.F.</t>
  </si>
  <si>
    <t>Facultad de la Energía, Universidad Nacional de Loja, Loja, Ecuador</t>
  </si>
  <si>
    <t>Deep Learning Model for Forecasting Financial Sales Based on Long Short-Term Memory Networks</t>
  </si>
  <si>
    <t>Suntaxi Sarango, M.C.</t>
  </si>
  <si>
    <t>Escuela Técnica Superior de Ingeniería de Sistemas Informáticos, Universidad Politécnica de Madrid, Madrid, Madrid, Spain</t>
  </si>
  <si>
    <t>2-s2.0-85075533960</t>
  </si>
  <si>
    <t>Department of Innovation in Fundamental and Scientific Nursing Care, Institute of Science Tokyo, Tokyo, Japan</t>
  </si>
  <si>
    <t>Awareness-raising activities for community residents about decision-making regarding end-of-life care: A nationwide survey in Japan municipalities</t>
  </si>
  <si>
    <t>Tamiya, N.</t>
  </si>
  <si>
    <t>Department of Health Services Research, University of Tsukuba, Tsukuba, Ibaraki, Japan</t>
  </si>
  <si>
    <t>2-s2.0-85073745789</t>
  </si>
  <si>
    <t>Shin, S.H.</t>
  </si>
  <si>
    <t>Sources of information and portfolio allocation</t>
  </si>
  <si>
    <t>Seay, M.</t>
  </si>
  <si>
    <t>2-s2.0-85073235439</t>
  </si>
  <si>
    <t>Darriet, E.</t>
  </si>
  <si>
    <t>Laboratoire d'Économie Mathématique et de Microéconomie Appliquée (LEMMA), Paris, Ile-de-France, France</t>
  </si>
  <si>
    <t>Money illusion, financial literacy and numeracy: Experimental evidence</t>
  </si>
  <si>
    <t>Guille, M.</t>
  </si>
  <si>
    <t>2-s2.0-85072955410</t>
  </si>
  <si>
    <t>Zulaihati, S.</t>
  </si>
  <si>
    <t>Teachers' financial literacy: Does it impact on financial behaviour?</t>
  </si>
  <si>
    <t>2-s2.0-85072882725</t>
  </si>
  <si>
    <t>Ivanova, O.V.</t>
  </si>
  <si>
    <t>Voronezhskiy Gosudarstvenniy Universitet, Voronezh, Voronezh Oblast, Russian Federation</t>
  </si>
  <si>
    <t>The Main Directions and Tools of Banking Digitalization</t>
  </si>
  <si>
    <t>2-s2.0-85070559561</t>
  </si>
  <si>
    <t>Kusakina, O.N.</t>
  </si>
  <si>
    <t>Integration as a Factor of Innovational Development of Agribusiness</t>
  </si>
  <si>
    <t>2-s2.0-85067443602</t>
  </si>
  <si>
    <t>Greenberg, A.E.</t>
  </si>
  <si>
    <t>Department of Marketing, Università Bocconi, Milan, Italy</t>
  </si>
  <si>
    <t>Financial product sensitivity predicts financial health</t>
  </si>
  <si>
    <t>Sussman, A.B.</t>
  </si>
  <si>
    <t>Hershfield, H.E.</t>
  </si>
  <si>
    <t>UCLA Anderson School of Management, Los Angeles, CA, United States</t>
  </si>
  <si>
    <t>2-s2.0-85066843151</t>
  </si>
  <si>
    <t>Sakanga, V.I.R.</t>
  </si>
  <si>
    <t>Amref Health Africa, Nairobi, Nairobi, Kenya</t>
  </si>
  <si>
    <t>Building financial management capacity for community ownership of development initiatives in rural Zambia</t>
  </si>
  <si>
    <t>Chastain, P.S.</t>
  </si>
  <si>
    <t>Technology Exchange Lab, Cambridge, MA, United States</t>
  </si>
  <si>
    <t>McGlasson, K.L.</t>
  </si>
  <si>
    <t>Departments of Epidemiology and Statistics and Data Coordinating Center, School of Public Health, Boston, MA, United States</t>
  </si>
  <si>
    <t>Kaiser, J.L.</t>
  </si>
  <si>
    <t>Department of Global Health, School of Public Health, Boston, MA, United States</t>
  </si>
  <si>
    <t>Bwalya, M.</t>
  </si>
  <si>
    <t>Department of Research, Right to Care, Johannesburg, Gauteng, South Africa</t>
  </si>
  <si>
    <t>Mwansa, M.</t>
  </si>
  <si>
    <t>Department of Research, Monitoring and Evaluation, Society for Family Health, Lusaka, Lusaka, Zambia</t>
  </si>
  <si>
    <t>Mataka, K.</t>
  </si>
  <si>
    <t>Department of Production, Akros, Lusaka, Lusaka, Zambia</t>
  </si>
  <si>
    <t>Kalaba, D.</t>
  </si>
  <si>
    <t>School of Nursing and Health Professions, University of San Francisco, San Francisco, CA, United States</t>
  </si>
  <si>
    <t>2-s2.0-85064045121</t>
  </si>
  <si>
    <t>Mackenzie, C.</t>
  </si>
  <si>
    <t>The Neoliberal Production of Deserving and Undeserving Poor: A Critique of the Australian Experience of Microfinance</t>
  </si>
  <si>
    <t>2-s2.0-85062268918</t>
  </si>
  <si>
    <t>Korneeva, T.A.</t>
  </si>
  <si>
    <t>Human capital evaluation in the digital economy</t>
  </si>
  <si>
    <t>2-s2.0-85055481374</t>
  </si>
  <si>
    <t>Hastings, J.</t>
  </si>
  <si>
    <t>How financial literacy and impatience shape retirement wealth and investment behaviors</t>
  </si>
  <si>
    <t>2-s2.0-85052662578</t>
  </si>
  <si>
    <t>Holman, D.</t>
  </si>
  <si>
    <t>Department of Sociological Studies, The University of Sheffield, Sheffield, South Yorkshire, United Kingdom</t>
  </si>
  <si>
    <t>Inequalities in women's awareness of changes to the State Pension Age in England and the role of cognitive ability</t>
  </si>
  <si>
    <t>Foster, L.</t>
  </si>
  <si>
    <t>Institute of Gerontology, Technische Universität Dortmund, Dortmund, Nordrhein-Westfalen, Germany</t>
  </si>
  <si>
    <t>2-s2.0-105007271608</t>
  </si>
  <si>
    <t>Maity, S.</t>
  </si>
  <si>
    <t>Department of Textile Technology, Uttar Pradesh Textile Technology Institute, Kanpur, UP, India</t>
  </si>
  <si>
    <t>Circular Economy in Fashion and Textile From Waste</t>
  </si>
  <si>
    <t>Singha, K.</t>
  </si>
  <si>
    <t>Department of Textile Design, Ministry of Textiles Government of India, New Delhi, DL, India</t>
  </si>
  <si>
    <t>Pandit, P.</t>
  </si>
  <si>
    <t>Department of Textile Technology, Dr. B.R. Ambedkar National Institute of Technology, Jalandhar, PB, India</t>
  </si>
  <si>
    <t>2-s2.0-85148955002</t>
  </si>
  <si>
    <t>Merta-Staszczak, A.</t>
  </si>
  <si>
    <t>Politechnika Wrocławska, Wroclaw, Lower Silesian, Poland</t>
  </si>
  <si>
    <t>Rural Intelligence in Poland in the Period between 1945–1989; Inteligencja wiejska w Polsce w latach 1945–1989</t>
  </si>
  <si>
    <t>Straszak-Chandoha, S.</t>
  </si>
  <si>
    <t>Uniwersytet Ekonomiczny we Wrocławiu, Wroclaw, Lower Silesian, Poland</t>
  </si>
  <si>
    <t>2-s2.0-85082000198</t>
  </si>
  <si>
    <t>Rangasamy, R.</t>
  </si>
  <si>
    <t>Impact of financial literacy on investment behavior and consumption behaviour of middle-class families in Karnataka, India</t>
  </si>
  <si>
    <t>Mathew, J.</t>
  </si>
  <si>
    <t>2-s2.0-85080143135</t>
  </si>
  <si>
    <t>Jannifer Rani, N.</t>
  </si>
  <si>
    <t>Madras Christian College, Chennai, TN, India</t>
  </si>
  <si>
    <t>An empirical study on impact of demonetization on cashless economy</t>
  </si>
  <si>
    <t>2-s2.0-85128092557</t>
  </si>
  <si>
    <t>Gezmen, B.</t>
  </si>
  <si>
    <t>Acquisition of financial literacy as a life skill: A study on financial literacy awareness of students</t>
  </si>
  <si>
    <t>2-s2.0-85128041489</t>
  </si>
  <si>
    <t>Eti, S.</t>
  </si>
  <si>
    <t>Yıldız Teknik Üniversitesi, Istanbul, Turkey</t>
  </si>
  <si>
    <t>Measuring financial literacy of the housewife to generate marketing strategies</t>
  </si>
  <si>
    <t>Temizel, E.N.</t>
  </si>
  <si>
    <t>2-s2.0-85078489686</t>
  </si>
  <si>
    <t>Sugiyarto, A.W.</t>
  </si>
  <si>
    <t>Department of Mathematics, Universitas Negeri Yogyakarta, Yogyakarta, Yogyakarta, Indonesia</t>
  </si>
  <si>
    <t>Fuzzy Multi Attribute Decision Making (FMADM) Implementation for Classifying Student's Single Tuition Fee (UKT) Based on Android Applications</t>
  </si>
  <si>
    <t>Pamungkas, R.</t>
  </si>
  <si>
    <t>Department of Chemistry, Universitas Negeri Yogyakarta, Yogyakarta, Yogyakarta, Indonesia</t>
  </si>
  <si>
    <t>2-s2.0-85077400126</t>
  </si>
  <si>
    <t>Muehlbacher, S.</t>
  </si>
  <si>
    <t>Individual Differences in Mental Accounting</t>
  </si>
  <si>
    <t>2-s2.0-85077291311</t>
  </si>
  <si>
    <t>Hughes, C.M.L.</t>
  </si>
  <si>
    <t>NeuroTech Lab, San Francisco State University, San Francisco, CA, United States</t>
  </si>
  <si>
    <t>Quantitative Assessment of Upper Limb Motor Function in Ethiopian Acquired Brain Injured Patients Using a Low-Cost Wearable Sensor</t>
  </si>
  <si>
    <t>Baye, M.</t>
  </si>
  <si>
    <t>Department of Kinesiology, San Francisco State University, San Francisco, CA, United States</t>
  </si>
  <si>
    <t>Gordon-Murer, C.</t>
  </si>
  <si>
    <t>Department of Physiotherapy, University of Gondar, Gondar, Amhara, Ethiopia</t>
  </si>
  <si>
    <t>Louie, A.</t>
  </si>
  <si>
    <t>School of Engineering, San Francisco State University, San Francisco, CA, United States</t>
  </si>
  <si>
    <t>2-s2.0-85143062463</t>
  </si>
  <si>
    <t>Garcia, L.L.</t>
  </si>
  <si>
    <t>Center for Research and Development, Cebu Normal University, Cebu, Central Visayas, Philippines</t>
  </si>
  <si>
    <t>Predictive capacity of country inflation rate to life expectancy at birth</t>
  </si>
  <si>
    <t>2-s2.0-85098160283</t>
  </si>
  <si>
    <t>How Long Does It Last to Systematically Make Bad Decisions? An Agent-Based Application for Dividend Policy</t>
  </si>
  <si>
    <t>Delcea, C.</t>
  </si>
  <si>
    <t>Statistics and Informatics, Bucharest University of Economic Studies, Bucharest, Romania</t>
  </si>
  <si>
    <t>2-s2.0-85090348440</t>
  </si>
  <si>
    <t>Malladi, R.</t>
  </si>
  <si>
    <t>California State University, Dominguez Hills, Carson, CA, United States</t>
  </si>
  <si>
    <t>KIDS thematic indices: Enabling investors to invest in firms that cater to children</t>
  </si>
  <si>
    <t>2-s2.0-85081904949</t>
  </si>
  <si>
    <t>Nataliia, Z.</t>
  </si>
  <si>
    <t>The Bohdan Khmelnytsky National University of Cherkasy, Cherkasy, Cherkasy Oblast, Ukraine</t>
  </si>
  <si>
    <t>The quality of financial education as the basis of proper human resources for economic security strategic management</t>
  </si>
  <si>
    <t>2-s2.0-85081348694</t>
  </si>
  <si>
    <t>Miao, R.</t>
  </si>
  <si>
    <t>School of EECS, Peking University, Beijing, China</t>
  </si>
  <si>
    <t>A Dynamic Financial Knowledge Graph Based on Reinforcement Learning and Transfer Learning</t>
  </si>
  <si>
    <t>School of Government, Beijing Normal University, Beijing, China</t>
  </si>
  <si>
    <t>2-s2.0-85081317453</t>
  </si>
  <si>
    <t>Hwang, E.</t>
  </si>
  <si>
    <t>Manning College of Information &amp; Computer Sciences, Amherst, MA, United States</t>
  </si>
  <si>
    <t>Interdependency between the Stock Market and Financial News</t>
  </si>
  <si>
    <t>Kim, Y.-H.</t>
  </si>
  <si>
    <t>School of Software, Kwangwoon University, Seoul, South Korea</t>
  </si>
  <si>
    <t>2-s2.0-85080978514</t>
  </si>
  <si>
    <t>O'Brien, E.</t>
  </si>
  <si>
    <t>Mary Immaculate College, Limerick, Munster, Ireland</t>
  </si>
  <si>
    <t>A critical review of learning approaches for entrepreneurship education in a contemporary society</t>
  </si>
  <si>
    <t>Hamburg, I.</t>
  </si>
  <si>
    <t>Westfälische Hochschule Gelsenkirchen, Gelsenkirchen, Nordrhein-Westfalen, Germany</t>
  </si>
  <si>
    <t>2-s2.0-85079904994</t>
  </si>
  <si>
    <t>IILM Academy of Higher Learning, Lucknow, India</t>
  </si>
  <si>
    <t>Correlates of financial capability as a strategic precursor to financial inclusion: Selections from Uttar Pradesh, India</t>
  </si>
  <si>
    <t>2-s2.0-85079894445</t>
  </si>
  <si>
    <t>Post Graduate Government College, Sector 11, Chandigarh, India</t>
  </si>
  <si>
    <t>Financial literacy and investment decisions</t>
  </si>
  <si>
    <t>2-s2.0-85079504559</t>
  </si>
  <si>
    <t>Sustainable debt behaviour and well-being of young adults: The role of parental financial socialisation process</t>
  </si>
  <si>
    <t>Baryla-Matejczuk, M.</t>
  </si>
  <si>
    <t>Psychobiology and Methodology, Universidad de la Laguna, San Cristobal de La Laguna, Santa Cruz de Tenerife, Spain</t>
  </si>
  <si>
    <t>2-s2.0-85079240166</t>
  </si>
  <si>
    <t>Jang, J.</t>
  </si>
  <si>
    <t>Migration Research and Training Centre, South Korea</t>
  </si>
  <si>
    <t>Transnational financial education for Filipino migrant workers</t>
  </si>
  <si>
    <t>2-s2.0-85078228000</t>
  </si>
  <si>
    <t>Claire Dale, M.</t>
  </si>
  <si>
    <t>416</t>
  </si>
  <si>
    <t>Department of Economics, The University of Auckland, Auckland, AUK, New Zealand</t>
  </si>
  <si>
    <t>National’s retirement policy stagnation and labour’s response</t>
  </si>
  <si>
    <t>2-s2.0-85077387310</t>
  </si>
  <si>
    <t>College of Finance and Banking, National Kaohsiung University of Science and Technology, Kaohsiung, Taiwan</t>
  </si>
  <si>
    <t>Managerial Financial Education and the Valuation Effects of Seasoned Equity Offerings: Evidence from Taiwan</t>
  </si>
  <si>
    <t>2-s2.0-85077325870</t>
  </si>
  <si>
    <t>Management in Management and Science University, Malaysia</t>
  </si>
  <si>
    <t>The mediating effect of financial inclusion on financial literacy and women’s economic empowerment: A study among rural poor women in Sri Lanka</t>
  </si>
  <si>
    <t>2-s2.0-85076750321</t>
  </si>
  <si>
    <t>Does gender matter for the use of learning opportunities? Potential explanation for the gender gap in financial literacy</t>
  </si>
  <si>
    <t>2-s2.0-85076694452</t>
  </si>
  <si>
    <t>Chen, G.</t>
  </si>
  <si>
    <t>School of Economics and Management, Wuhan Sport University, Wuhan, China</t>
  </si>
  <si>
    <t>Corporate governance structure, financial capability, and the R&amp;D intensity in Chinese sports sector: Evidence from listed sports companies</t>
  </si>
  <si>
    <t>Zhang, J.J.</t>
  </si>
  <si>
    <t>Department of Kinesiology (Sport Management), Terry College of Business, Athens, GA, United States</t>
  </si>
  <si>
    <t>Pifer, N.D.</t>
  </si>
  <si>
    <t>Department of Kinesiology and Sport Management, Texas Tech University, Lubbock, TX, United States</t>
  </si>
  <si>
    <t>2-s2.0-85076693484</t>
  </si>
  <si>
    <t>Weedige, S.S.</t>
  </si>
  <si>
    <t>Decision making in personal insurance: Impact of insurance literacy</t>
  </si>
  <si>
    <t>Ouyang, H.</t>
  </si>
  <si>
    <t>Faculty of Humanities, Manchester, Greater Manchester, United Kingdom</t>
  </si>
  <si>
    <t>School of Medicine and Health Management, Huazhong University of Science and Technology, Wuhan, Hubei, China</t>
  </si>
  <si>
    <t>2-s2.0-85075218611</t>
  </si>
  <si>
    <t>Parental Financial Socialization: Is Too Much Help Leading to Debt Ignorance among College Students?</t>
  </si>
  <si>
    <t>2-s2.0-85075102940</t>
  </si>
  <si>
    <t>Brydges, G.</t>
  </si>
  <si>
    <t>Department of Anesthesiology, The University of Texas MD Anderson Cancer Center, Houston, TX, United States</t>
  </si>
  <si>
    <t>Assessing Executive Nurse Leaders' Financial Literacy Level: A Mixed-Methods Study</t>
  </si>
  <si>
    <t>Krepper, R.</t>
  </si>
  <si>
    <t>College of Nursing, Texas Woman's University Institute of Health Sciences-Houston Center, Houston, TX, United States</t>
  </si>
  <si>
    <t>Nibert, A.</t>
  </si>
  <si>
    <t>STEEP Global Institute, Dallas, United States</t>
  </si>
  <si>
    <t>2-s2.0-85074929427</t>
  </si>
  <si>
    <t>School financial education and parental financial socialization: Findings from a sample of Hong Kong adolescents</t>
  </si>
  <si>
    <t>2-s2.0-85074347532</t>
  </si>
  <si>
    <t>Financial Literacy as More than Knowledge: The Development of a Formative Scale through the Lens of Bloom's Domains of Knowledge</t>
  </si>
  <si>
    <t>Zimmerman, D.</t>
  </si>
  <si>
    <t>2-s2.0-85074294061</t>
  </si>
  <si>
    <t>Faulkner, J.-P.</t>
  </si>
  <si>
    <t>School of Architecture, University College Dublin, Dublin, Leinster, Ireland</t>
  </si>
  <si>
    <t>Rural household vulnerability a decade after the great financial crisis</t>
  </si>
  <si>
    <t>2-s2.0-85073251425</t>
  </si>
  <si>
    <t>The influence of informal learning opportunities on adolescents’ financial literacy</t>
  </si>
  <si>
    <t>2-s2.0-85073196132</t>
  </si>
  <si>
    <t>Developing financial competence about mortgage loans by informal learning using banks’ online calculators</t>
  </si>
  <si>
    <t>2-s2.0-85072895851</t>
  </si>
  <si>
    <t>Suubi4Cancer: A protocol for an innovative combination intervention to improve access to pediatric cancer services and treatment adherence among children living with HIV/AIDS in Uganda</t>
  </si>
  <si>
    <t>2-s2.0-85070402442</t>
  </si>
  <si>
    <t>Modelling the Effects of Financial Services Advertising on Financial Product Purchase: An Empirical Validation</t>
  </si>
  <si>
    <t>Sharma, R.R.</t>
  </si>
  <si>
    <t>2-s2.0-85070250873</t>
  </si>
  <si>
    <t>Dual Credit Markets and Household Usage to Finance: Evidence from a Representative Chinese Household Survey</t>
  </si>
  <si>
    <t>Gan, L.</t>
  </si>
  <si>
    <t>Gao, N.</t>
  </si>
  <si>
    <t>Gupta, L.C.</t>
  </si>
  <si>
    <t>2-s2.0-85070094622</t>
  </si>
  <si>
    <t>Responsibility, planning and risk management: moralizing everyday finance through financial education</t>
  </si>
  <si>
    <t>2-s2.0-85067887388</t>
  </si>
  <si>
    <t>Financial literacy and the need for financial education: evidence and implications</t>
  </si>
  <si>
    <t>2-s2.0-85067835320</t>
  </si>
  <si>
    <t>Département des Sciences Sociales, University of Fribourg, Fribourg, FR, Switzerland</t>
  </si>
  <si>
    <t>Culture, money attitudes and economic outcomes</t>
  </si>
  <si>
    <t>Coste, T.</t>
  </si>
  <si>
    <t>2-s2.0-85066317333</t>
  </si>
  <si>
    <t>Determinants of Subjective Financial Well-Being Across Three Different Household Income Groups in Malaysia</t>
  </si>
  <si>
    <t>2-s2.0-85065522340</t>
  </si>
  <si>
    <t>Brown, J.R.</t>
  </si>
  <si>
    <t>University of Colorado Boulder, Boulder, CO, United States</t>
  </si>
  <si>
    <t>Growing up without finance</t>
  </si>
  <si>
    <t>2-s2.0-85064620818</t>
  </si>
  <si>
    <t>A comparative analysis of the OECD/INFE financial knowledge assessment using the Rasch model</t>
  </si>
  <si>
    <t>2-s2.0-85059885250</t>
  </si>
  <si>
    <t>Chair for Business and Economics Education, Universität Bamberg, Bamberg, Bayern, Germany</t>
  </si>
  <si>
    <t>Relations between young adults’ knowledge and understanding, experiences, and information behavior in personal finance matters</t>
  </si>
  <si>
    <t>464</t>
  </si>
  <si>
    <t>Department of Law, Johannes Gutenberg-Universität Mainz, Mainz, Rheinland-Pfalz, Germany</t>
  </si>
  <si>
    <t>2-s2.0-85058391118</t>
  </si>
  <si>
    <t>The gender gap in over-indebtedness</t>
  </si>
  <si>
    <t>2-s2.0-85078575075</t>
  </si>
  <si>
    <t>Mahmudi, A.</t>
  </si>
  <si>
    <t>Analysis of students' financial literacy skills on mathematics teaching and learning</t>
  </si>
  <si>
    <t>2-s2.0-85065236433</t>
  </si>
  <si>
    <t>Hanass-Hancock, J.</t>
  </si>
  <si>
    <t>HIV Prevention Research Unit, South African Medical Research Council, Tygerberg, Western Cape, South Africa</t>
  </si>
  <si>
    <t>The missing link: exploring the intersection of gender, capabilities, and depressive symptoms in the context of chronic HIV</t>
  </si>
  <si>
    <t>Carpenter, B.</t>
  </si>
  <si>
    <t>College of Health Sciences, Durban, KwaZulu-Natal, South Africa</t>
  </si>
  <si>
    <t>Myezwa, H.</t>
  </si>
  <si>
    <t>Department of Physiotherapy, University of the Witwatersrand, Johannesburg, Johannesburg, Gauteng, South Africa</t>
  </si>
  <si>
    <t>2-s2.0-85071125823</t>
  </si>
  <si>
    <t>Kriese, M.</t>
  </si>
  <si>
    <t>Department of Finance, University of Ghana, Accra, Ghana</t>
  </si>
  <si>
    <t>Financial consumer protection and economic growth</t>
  </si>
  <si>
    <t>2-s2.0-85070256029</t>
  </si>
  <si>
    <t>The intention to use Islamic banking: an exploratory study to measure Islamic financial literacy</t>
  </si>
  <si>
    <t>2-s2.0-85069935134</t>
  </si>
  <si>
    <t>Helm, S.</t>
  </si>
  <si>
    <t>Retailing and Consumer Sciences, The University of Arizona, Tucson, AZ, United States</t>
  </si>
  <si>
    <t>Materialist values, financial and pro-environmental behaviors, and well-being</t>
  </si>
  <si>
    <t>Washington College, Chestertown, Chestertown, MD, United States</t>
  </si>
  <si>
    <t>Ligon, V.</t>
  </si>
  <si>
    <t>2-s2.0-85077704531</t>
  </si>
  <si>
    <t>Hsu, Y.-C.</t>
  </si>
  <si>
    <t>National Chiao Tung University, Hsinchu, Taiwan</t>
  </si>
  <si>
    <t>Influence of financial course on eighth grade students’ financial concepts, math motivation, math anxiety in Taiwan</t>
  </si>
  <si>
    <t>Nian, M.-W.</t>
  </si>
  <si>
    <t>National Tsing Hua University, Hsinchu, Taiwan</t>
  </si>
  <si>
    <t>2-s2.0-85078613089</t>
  </si>
  <si>
    <t>Koti, K.</t>
  </si>
  <si>
    <t>Acharya Bangalore B-School, Bengaluru, KA, India</t>
  </si>
  <si>
    <t>Financial literacy and its impact on the investment decisions of working women</t>
  </si>
  <si>
    <t>2-s2.0-85075824120</t>
  </si>
  <si>
    <t>Development of a Post-stroke Upper Limb Rehabilitation Wearable Sensor for Use in Sub-Saharan Africa: A Pilot Validation Study</t>
  </si>
  <si>
    <t>2-s2.0-85074042829</t>
  </si>
  <si>
    <t>Kumar Singla, H.K.</t>
  </si>
  <si>
    <t>School of General Management, NICMAR University, Pune, Pune, MH, India</t>
  </si>
  <si>
    <t>Evaluating the impact of hedonism on investment choices in India</t>
  </si>
  <si>
    <t>2-s2.0-85073980872</t>
  </si>
  <si>
    <t>Procedural and declarative cognitions: Do they boost financial literacy among clients of microfinance banks in developing countries?</t>
  </si>
  <si>
    <t>2-s2.0-85082991262</t>
  </si>
  <si>
    <t>Pšenák, P.</t>
  </si>
  <si>
    <t>Department of Economy and Finance, Univerzita Komenského v Bratislave, Bratislava, Slovakia</t>
  </si>
  <si>
    <t>The interactive web applications in financial literacy teaching</t>
  </si>
  <si>
    <t>Pšenáková, I.</t>
  </si>
  <si>
    <t>Department of Mathematics and Computer Science, University of Trnava, Trnava, Trnava Region, Slovakia</t>
  </si>
  <si>
    <t>Szabó, T.</t>
  </si>
  <si>
    <t>Institute of the Education of Teachers, Constantine the Philosopher University in Nitra, Nitra, Nitra, Slovakia</t>
  </si>
  <si>
    <t>2-s2.0-85079006188</t>
  </si>
  <si>
    <t>Inchamnan, W.</t>
  </si>
  <si>
    <t>DIT, Dhurakij Pundit University, Bangkok, Thailand</t>
  </si>
  <si>
    <t>Gamification-driven process: Financial literacy in Thailand</t>
  </si>
  <si>
    <t>Niranatlamphong, W.</t>
  </si>
  <si>
    <t>Technoprenuership and Innovation Management Program, Chulalongkorn University, Bangkok, Thailand</t>
  </si>
  <si>
    <t>2-s2.0-85077551943</t>
  </si>
  <si>
    <t>Kavita</t>
  </si>
  <si>
    <t>Determinants of financial inclusion in India: A literature review</t>
  </si>
  <si>
    <t>2-s2.0-85075874072</t>
  </si>
  <si>
    <t>Siri, M.</t>
  </si>
  <si>
    <t>Jean Monnet Professor on Financial and Insurance Markets Regulation, Università degli Studi di Genova, Genoa, Italy</t>
  </si>
  <si>
    <t>Will the EU Commission successfully integrate sustainability risks and factors in the investor protection regime? A Research Agenda</t>
  </si>
  <si>
    <t>Post-Doctoral Researcher in Corporate Law, Università degli Studi di Genova, Genoa, Italy</t>
  </si>
  <si>
    <t>2-s2.0-85075678715</t>
  </si>
  <si>
    <t>Kimiyagahlam, F.</t>
  </si>
  <si>
    <t>Institute of Graduate Studies, SEGi University, Petaling Jaya, Selangor, Malaysia</t>
  </si>
  <si>
    <t>Influential Behavioral Factors on Retirement Planning Behavior: The Case of Malaysia</t>
  </si>
  <si>
    <t>Safari, M.</t>
  </si>
  <si>
    <t>Graduate study of Business Department (GSB), SEGi University, Petaling Jaya, Selangor, Malaysia</t>
  </si>
  <si>
    <t>Mansori, S.</t>
  </si>
  <si>
    <t>Graduate study of Business Department, INTI International University, Nilai, Negeri Sembilan, Malaysia</t>
  </si>
  <si>
    <t>2-s2.0-85075678217</t>
  </si>
  <si>
    <t>Atlas, S.A.</t>
  </si>
  <si>
    <t>Financial Knowledge, Confidence, Credit Use, and Financial Satisfaction</t>
  </si>
  <si>
    <t>480</t>
  </si>
  <si>
    <t>Harrisburg University of Science and Technology, Harrisburg, PA, United States</t>
  </si>
  <si>
    <t>Micu, P.D.</t>
  </si>
  <si>
    <t>2-s2.0-85075658919</t>
  </si>
  <si>
    <t>Dituri, P.</t>
  </si>
  <si>
    <t>Graduate School of Education, Fordham University, New York, NY, United States</t>
  </si>
  <si>
    <t>Combining Financial Education With Mathematics Coursework: Findings From a Pilot Study</t>
  </si>
  <si>
    <t>Davidson, A.</t>
  </si>
  <si>
    <t>2-s2.0-85075641757</t>
  </si>
  <si>
    <t>Ammerman, D.A.</t>
  </si>
  <si>
    <t>McDonough School of Business, Washington, D.C., United States</t>
  </si>
  <si>
    <t>Childhood Financial Socialization and Debt-Related Financial Well-Being Indicators in Adulthood</t>
  </si>
  <si>
    <t>2-s2.0-85075276404</t>
  </si>
  <si>
    <t>Farida, L.</t>
  </si>
  <si>
    <t>How financial literacy, innovation capability, and human capital affect competitive advantage and performance: evidence from creative msmes</t>
  </si>
  <si>
    <t>Afandi, M.F.</t>
  </si>
  <si>
    <t>Raden Andi Sularso and Imam Suroso are lecturers at Faculty of Economics and Business, Universitas Jember, Jember, East Java, Indonesia</t>
  </si>
  <si>
    <t>Sularso, R.A.</t>
  </si>
  <si>
    <t>lecturer, State Islamic Institute of Jember, Jember, East Java, Indonesia</t>
  </si>
  <si>
    <t>2-s2.0-85074187133</t>
  </si>
  <si>
    <t>Martinez, M.J.</t>
  </si>
  <si>
    <t>Department of Comparative Studies, The Ohio State University, Columbus, OH, United States</t>
  </si>
  <si>
    <t>Financial Coaching and the Nudge: Examining Local Spaces of Market Agencement</t>
  </si>
  <si>
    <t>2-s2.0-85073784155</t>
  </si>
  <si>
    <t>Bransch, F.</t>
  </si>
  <si>
    <t>Lehrstuhl für E-Business, Otto-von-Guericke-Universität Magdeburg, Magdeburg, Sachsen-Anhalt, Germany</t>
  </si>
  <si>
    <t>The Demand for Tax Preparation Services: Evidence from German Taxpayers; Die Nachfrage nach Steuerberatungsleistungen: Evidenz für deutsche Steuerpflichtige</t>
  </si>
  <si>
    <t>Gurr, P.</t>
  </si>
  <si>
    <t>Lehrstuhl für Unternehmensrechnung und -besteuerung, Universität Rostock, Rostock, Mecklenburg-Vorpommern, Germany</t>
  </si>
  <si>
    <t>2-s2.0-85073190936</t>
  </si>
  <si>
    <t>Grigorian, D.A.</t>
  </si>
  <si>
    <t>Asia and Pacific Department, International Monetary Fund, Washington, D.C., DC, United States</t>
  </si>
  <si>
    <t>Deposit insurance, remittances, and dollarization: Survey-based evidence from a top remittance-receiving country</t>
  </si>
  <si>
    <t>Kryshko, M.</t>
  </si>
  <si>
    <t>Middle East and Central Asia Department, International Monetary Fund, Washington, D.C., DC, United States</t>
  </si>
  <si>
    <t>2-s2.0-85071483631</t>
  </si>
  <si>
    <t>Warren, A.</t>
  </si>
  <si>
    <t>The Faculty of Health Sciences, Perth, WA, Australia</t>
  </si>
  <si>
    <t>From Economic Abuse to Economic Empowerment: Piloting a Financial Literacy Curriculum With Women Who Have Experienced Domestic and Family Violence</t>
  </si>
  <si>
    <t>2-s2.0-85070680509</t>
  </si>
  <si>
    <t>Financial knowledge among Iranian investors</t>
  </si>
  <si>
    <t>2-s2.0-85070362398</t>
  </si>
  <si>
    <t>Financial Education and Coaching: A Lifestyle Medicine Approach to Addressing Financial Stress</t>
  </si>
  <si>
    <t>2-s2.0-85065147055</t>
  </si>
  <si>
    <t>Analyzing the progress and prospects of financial inclusion in India</t>
  </si>
  <si>
    <t>2-s2.0-85074673777</t>
  </si>
  <si>
    <t>Developing a financial literacy program with survivors of intimate partner violence: The voices of survivors</t>
  </si>
  <si>
    <t>Counselman-Carpenter, E.</t>
  </si>
  <si>
    <t>Redcay, A.</t>
  </si>
  <si>
    <t>School of Social Work, Millersville University, Millersville, PA, United States</t>
  </si>
  <si>
    <t>2-s2.0-85074974975</t>
  </si>
  <si>
    <t>Ervina</t>
  </si>
  <si>
    <t>Department of Civil Engineering, Tarumanagara University, Jakarta, Java, Indonesia</t>
  </si>
  <si>
    <t>Finance-based scheduling using integer programming method for building construction project in Jakarta</t>
  </si>
  <si>
    <t>2-s2.0-85079058083</t>
  </si>
  <si>
    <t>The impact of video-vignettes to enhance the financial literacy level of Ecuadorian university students</t>
  </si>
  <si>
    <t>2-s2.0-85123042200</t>
  </si>
  <si>
    <t>Ignatjeva, O.A.</t>
  </si>
  <si>
    <t>Political Governance Department, Saint Petersburg State University, Saint Petersburg, Russian Federation</t>
  </si>
  <si>
    <t>The potential of digital technologies in commercial and political communication</t>
  </si>
  <si>
    <t>Pletnev, A.V.</t>
  </si>
  <si>
    <t>Department of Philosophy and Sociology, Saint Petersburg State University, Saint Petersburg, Russian Federation</t>
  </si>
  <si>
    <t>2-s2.0-85075258648</t>
  </si>
  <si>
    <t>Rondillas, F.I.</t>
  </si>
  <si>
    <t>Basic Education Department, St. Michael’s College, Iligan, Philippines</t>
  </si>
  <si>
    <t>Development of an Interactive Module Incorporating Financial Literacy in Teaching Decimals/Fraction</t>
  </si>
  <si>
    <t>Buan, A.T.</t>
  </si>
  <si>
    <t>Department of Science and Mathematics Education, Mindanao State University – Iligan Institute of Technology, Iligan, Lanao del Norte, Philippines</t>
  </si>
  <si>
    <t>2-s2.0-85081569264</t>
  </si>
  <si>
    <t>Bril, A.</t>
  </si>
  <si>
    <t>Managerial Decisions on the Effective Systems of Remuneration at Crisis Enterprises in Digital Environment</t>
  </si>
  <si>
    <t>2-s2.0-85073691045</t>
  </si>
  <si>
    <t>Engelbrecht, L.K.</t>
  </si>
  <si>
    <t>Department of Social Work, Stellenbosch University, Stellenbosch, Western Cape, South Africa</t>
  </si>
  <si>
    <t>Financial capabilities development: essential discourse in social work</t>
  </si>
  <si>
    <t>2-s2.0-85053554249</t>
  </si>
  <si>
    <t>Ayhan, B.</t>
  </si>
  <si>
    <t>Department of Political Science and Public Administration, Middle East Technical University (METU), Ankara, Ankara, Turkey</t>
  </si>
  <si>
    <t>Constituting financialized subjectivities: cultural political economy of financial literacy in Turkey</t>
  </si>
  <si>
    <t>2-s2.0-85201809571</t>
  </si>
  <si>
    <t>Costanza, F.</t>
  </si>
  <si>
    <t>Dipartimento di Giurisprudenza, Libera Universita Maria Santissima Assunta, Rome, RM, Italy</t>
  </si>
  <si>
    <t>Stimulating new business creation through system dynamics education</t>
  </si>
  <si>
    <t>2-s2.0-85083177834</t>
  </si>
  <si>
    <t>Razavi, A.</t>
  </si>
  <si>
    <t>Department of Surveying Engineering, Shahid Rajaee Teacher Training University, Tehran, Iran</t>
  </si>
  <si>
    <t>A multi criteria recommendation model for jaunt</t>
  </si>
  <si>
    <t>2-s2.0-85120931140</t>
  </si>
  <si>
    <t>Knapton, H.</t>
  </si>
  <si>
    <t>Edge Hill University, Ormskirk, Lancashire, United Kingdom</t>
  </si>
  <si>
    <t>Teaching business, economics and enterprise 14-19</t>
  </si>
  <si>
    <t>Gurjee, J.</t>
  </si>
  <si>
    <t>Law and Business at St.Mary's College in Blackburn, Edge Hill University, Ormskirk, Lancashire, United Kingdom</t>
  </si>
  <si>
    <t>2-s2.0-85073253459</t>
  </si>
  <si>
    <t>School of Management, Presidency University Bangalore, Bengaluru, KA, India</t>
  </si>
  <si>
    <t>Analysis of key barriers in retirement planning: An approach based on interpretive structural modeling</t>
  </si>
  <si>
    <t>Shukla, G.P.</t>
  </si>
  <si>
    <t>School of Management, IMS Unison University, Dehradun, UK, India</t>
  </si>
  <si>
    <t>Department of Management, Birla Institute of Technology, Mesra, Ranchi, JH, India</t>
  </si>
  <si>
    <t>2-s2.0-85077743891</t>
  </si>
  <si>
    <t>Shift to digital gamification in political life (Russian cases)</t>
  </si>
  <si>
    <t>Orekh, E.</t>
  </si>
  <si>
    <t>2-s2.0-85070990220</t>
  </si>
  <si>
    <t>Gerardo, F.</t>
  </si>
  <si>
    <t>Department of Health and Social Affairs, Santa Casa da Misericórdia de Lisboa, Lisbon, Estremadura, Portugal</t>
  </si>
  <si>
    <t>SeniorTec: Senior Tutorial Program to Teach Technologies to Students</t>
  </si>
  <si>
    <t>Rodrigues, B.</t>
  </si>
  <si>
    <t>DINÂMIA’CET-IUL, Iscte – Instituto Universitário de Lisboa, Lisbon, Portugal</t>
  </si>
  <si>
    <t>Marques, S.</t>
  </si>
  <si>
    <t>Cunha, C.</t>
  </si>
  <si>
    <t>Departments of Occupational Therapy and Speech Therapy, Alcoitão School of Health Sciences, Cascais, Portugal</t>
  </si>
  <si>
    <t>2-s2.0-85151018247</t>
  </si>
  <si>
    <t>Tkachenko, V.</t>
  </si>
  <si>
    <t>ORGANIZATIONAL AND ECONOMIC MECHANISM OF A BUSINESS SECURITY AS A GUARANTEE OF ITS SUSTAINABLE DEVELOPMENT</t>
  </si>
  <si>
    <t>Tkachenko, I.</t>
  </si>
  <si>
    <t>Academy of the State Penitentiary Service, Chernihiv, Ukraine</t>
  </si>
  <si>
    <t>Puzyrova, P.</t>
  </si>
  <si>
    <t>Kyiv National University of Technologies and Design, Kyiv, Kyiv Oblast, Ukraine</t>
  </si>
  <si>
    <t>Klochko, A.</t>
  </si>
  <si>
    <t>National Academy for Public Administration under the President of Ukraine, Kyiv, Ukraine</t>
  </si>
  <si>
    <t>2-s2.0-85122051867</t>
  </si>
  <si>
    <t>Imboden, R.</t>
  </si>
  <si>
    <t>Financial capability and the workplace</t>
  </si>
  <si>
    <t>CASH Campaign of Maryland, Champaign, United States</t>
  </si>
  <si>
    <t>2-s2.0-85122051724</t>
  </si>
  <si>
    <t>Financial capability within the military</t>
  </si>
  <si>
    <t>2-s2.0-85122049905</t>
  </si>
  <si>
    <t>The Routledge Handbook on Financial Social Work: Direct Practice with Vulnerable Populations</t>
  </si>
  <si>
    <t>2-s2.0-85122049637</t>
  </si>
  <si>
    <t>Cagle, J.G.</t>
  </si>
  <si>
    <t>Maximizing financial capability during acute and chronic medical conditions</t>
  </si>
  <si>
    <t>2-s2.0-85122049270</t>
  </si>
  <si>
    <t>Beegle, C.S.</t>
  </si>
  <si>
    <t>Financial capability with the social work community outreach services (swcos) at the University of Maryland School of Social Work</t>
  </si>
  <si>
    <t>2-s2.0-85122049257</t>
  </si>
  <si>
    <t>Financial education among school-aged youth</t>
  </si>
  <si>
    <t>2-s2.0-85121333486</t>
  </si>
  <si>
    <t>Financial capability and behavioral health</t>
  </si>
  <si>
    <t>2-s2.0-85098048669</t>
  </si>
  <si>
    <t>Grier, A.</t>
  </si>
  <si>
    <t>Institute for Justice Research and Development, Florida State University, Tallahassee, FL, United States</t>
  </si>
  <si>
    <t>Beyond jobs: Building financial capability for adults returning to the community after prison</t>
  </si>
  <si>
    <t>Bright, V.</t>
  </si>
  <si>
    <t>Maryland Reentry Resource Center, United States</t>
  </si>
  <si>
    <t>2-s2.0-85084970209</t>
  </si>
  <si>
    <t>Puspitarona, D.S.</t>
  </si>
  <si>
    <t>Financial literacy for elementary school students: Case study of Bandung city, Indonesia</t>
  </si>
  <si>
    <t>2-s2.0-85074566051</t>
  </si>
  <si>
    <t>Layson, M.C.</t>
  </si>
  <si>
    <t>Pampanga State University, Bacolor, Pampanga, Philippines</t>
  </si>
  <si>
    <t>Design of solar powered vertical aquarium filtering system for clarias gariepinus (African catfish)</t>
  </si>
  <si>
    <t>2-s2.0-85062397599</t>
  </si>
  <si>
    <t>Afiouni, F.</t>
  </si>
  <si>
    <t>Suliman S. Olayan School of Business, Beirut, Beirut Governorate, Lebanon</t>
  </si>
  <si>
    <t>The formative role of contextual hardships in women's career calling</t>
  </si>
  <si>
    <t>2-s2.0-85060799070</t>
  </si>
  <si>
    <t>Navigating complex financial decisions at retirement: Evidence from annuity choices in public sector pensions</t>
  </si>
  <si>
    <t>Hammond, R.G.</t>
  </si>
  <si>
    <t>Research Division, Raleigh, NC, United States</t>
  </si>
  <si>
    <t>2-s2.0-85087466874</t>
  </si>
  <si>
    <t>Churilova, E.U.</t>
  </si>
  <si>
    <t>Department of Accounting, Financial University under the Government of the Russian Federation, Moscow, Russian Federation</t>
  </si>
  <si>
    <t>Financial inclusion: Gender and country differences</t>
  </si>
  <si>
    <t>2-s2.0-85147105933</t>
  </si>
  <si>
    <t>Hagadorn, M.</t>
  </si>
  <si>
    <t>Roanoke College, Salem, VA, United States</t>
  </si>
  <si>
    <t>Financial Literacy Initiative at a Liberal Arts College: What Student’s Want (&amp; Need)!</t>
  </si>
  <si>
    <t>Lahousse, M.</t>
  </si>
  <si>
    <t>2-s2.0-85073964012</t>
  </si>
  <si>
    <t>Investigating the financial overconfidence of student-athletes</t>
  </si>
  <si>
    <t>Love, K.</t>
  </si>
  <si>
    <t>K. R. Love Quantitative Consulting and Collaboration, Athens, GA, United States</t>
  </si>
  <si>
    <t>2-s2.0-85186507457</t>
  </si>
  <si>
    <t>Doyle, K.O.</t>
  </si>
  <si>
    <t>School of Journalism and Mass Communication, University of Minnesota Twin Cities, Minneapolis, MN, United States</t>
  </si>
  <si>
    <t>Financial literacy for generation Z: A practical guide to managing your financial life</t>
  </si>
  <si>
    <t>2-s2.0-85065327392</t>
  </si>
  <si>
    <t>School of Business, Whitworth University, Spokane, WA, United States</t>
  </si>
  <si>
    <t>Financial Literacy of High School Graduates: Long- and Short-Term Financial Behavior by Age Group</t>
  </si>
  <si>
    <t>Department of Housing and Consumer Economics, Terry College of Business, Athens, GA, United States</t>
  </si>
  <si>
    <t>2-s2.0-85060140420</t>
  </si>
  <si>
    <t>Totenhagen, C.J.</t>
  </si>
  <si>
    <t>Department of Human Development and Family Studies, Tuscaloosa, AL, United States</t>
  </si>
  <si>
    <t>Pathways from Financial Knowledge to Relationship Satisfaction: The Roles of Financial Behaviors, Perceived Shared Financial Values with the Romantic Partner, and Debt</t>
  </si>
  <si>
    <t>Curran, M.A.</t>
  </si>
  <si>
    <t>Family Studies and Human Development, The University of Arizona, Tucson, AZ, United States</t>
  </si>
  <si>
    <t>2-s2.0-85089536368</t>
  </si>
  <si>
    <t>Javadinejad, S.</t>
  </si>
  <si>
    <t>Department of Water Engineering, University of Birmingham, Birmingham, West Midlands, United Kingdom</t>
  </si>
  <si>
    <t>Reliable, Resilient, and Sustainable Water Management in Different Water Use Sectors</t>
  </si>
  <si>
    <t>Ostad-Ali-Askari, K.</t>
  </si>
  <si>
    <t>Department of Civil Engineering, Islamic Azad University, Najafabad Branch, Najafabad, Isfahan, Iran</t>
  </si>
  <si>
    <t>Singh, V.P.</t>
  </si>
  <si>
    <t>Department of Biological and Agricultural Engineering, College Station, TX, United States</t>
  </si>
  <si>
    <t>Shaiannejad, M.</t>
  </si>
  <si>
    <t>Department of Water Engineering, Isfahan University of Technology, Isfahan, Isfahan, Iran</t>
  </si>
  <si>
    <t>2-s2.0-85072170183</t>
  </si>
  <si>
    <t>Dutta, S.</t>
  </si>
  <si>
    <t>Indian Institute of Management Bangalore, Bengaluru, KA, India</t>
  </si>
  <si>
    <t>Do social networks facilitate the spread of Ponzi schemes? Evidence from a primary survey</t>
  </si>
  <si>
    <t>Indian Statistical Institute, Kolkata, Kolkata, WB, India</t>
  </si>
  <si>
    <t>2-s2.0-85073258775</t>
  </si>
  <si>
    <t>Hatmoko, J.U.D.</t>
  </si>
  <si>
    <t>Department of Civil Engineering, Universitas Diponegoro, Semarang, Central Java, Indonesia</t>
  </si>
  <si>
    <t>Mapping Delay Risks of EPC Projects: A Case Study of A Platform and Subsea Pipeline of An Oil and Gas Project</t>
  </si>
  <si>
    <t>2-s2.0-85075252984</t>
  </si>
  <si>
    <t>Danila, N.</t>
  </si>
  <si>
    <t>The linkages between financial literacy and its application in financial decision-making among academicians in Indonesia</t>
  </si>
  <si>
    <t>Shahwan, Y.</t>
  </si>
  <si>
    <t>Gateway Business College, Sydney, Australia</t>
  </si>
  <si>
    <t>Ali, Z.</t>
  </si>
  <si>
    <t>2-s2.0-85074981212</t>
  </si>
  <si>
    <t>Department of Management, Lovely Professional University, Phagwara, PB, India</t>
  </si>
  <si>
    <t>A study of post-demonetization impact of limited-cash retailing in uttarakhand, India</t>
  </si>
  <si>
    <t>2-s2.0-85074891083</t>
  </si>
  <si>
    <t>Keyser, N.</t>
  </si>
  <si>
    <t>Construct validity of a financial literacy instrument</t>
  </si>
  <si>
    <t>2-s2.0-85068047319</t>
  </si>
  <si>
    <t>Owusu-Manu, D.-G.</t>
  </si>
  <si>
    <t>Department of Building Technology, Kwame Nkrumah University of Science &amp; Technology, Kumasi, Ghana</t>
  </si>
  <si>
    <t>An assessment of mortgage loan default propensity in Ghana</t>
  </si>
  <si>
    <t>Asiedu, R.O.</t>
  </si>
  <si>
    <t>Department of Building Technology, Koforidua Technical University, Koforidua, Eastern Region, Ghana</t>
  </si>
  <si>
    <t>Edwards, D.J.</t>
  </si>
  <si>
    <t>School of Engineering and the Built Environment, Birmingham City University, Birmingham, West Midlands, United Kingdom</t>
  </si>
  <si>
    <t>Donkor-Hyiaman, K.</t>
  </si>
  <si>
    <t>School of Real Estate and Planning, Henley Business School, Reading, Berkshire, United Kingdom</t>
  </si>
  <si>
    <t>Abuntori, P.A.</t>
  </si>
  <si>
    <t>Department of Industrial Finance and Investments, Kwame Nkrumah University of Science &amp; Technology, Kumasi, Ghana</t>
  </si>
  <si>
    <t>El-Gohary, H.</t>
  </si>
  <si>
    <t>2-s2.0-85160309450</t>
  </si>
  <si>
    <t>Zerihun, M.F.</t>
  </si>
  <si>
    <t>Department of Economics at the Faculty of Economics and Finance, Tshwane University of Technology, Pretoria, Gauteng, South Africa</t>
  </si>
  <si>
    <t>ASSESSMENT OF FINANCIAL LITERACY ON FINANCIAL MANAGEMENT OUTCOMES: EVIDENCE FROM THE SOUTH AFRICA EMPLOYED YOUTH</t>
  </si>
  <si>
    <t>Makgoo, D.M.</t>
  </si>
  <si>
    <t>Department of Managerial Accounting and Finance at the Faculty of Economics and Finance, Tshwane University of Technology, Pretoria, Gauteng, South Africa</t>
  </si>
  <si>
    <t>2-s2.0-85127669622</t>
  </si>
  <si>
    <t>Onyima, J.K.</t>
  </si>
  <si>
    <t>Faculty of Management Sciences, Nnamdi Azikiwe University, Awka, Anambra, Nigeria</t>
  </si>
  <si>
    <t>PONZI SCHEMES AND RURAL HOUSEHOLD OVER INDEBTEDNESS IN NIGERIA: INCIDENCE, DRIVERS AND LINKAGES</t>
  </si>
  <si>
    <t>2-s2.0-85077288085</t>
  </si>
  <si>
    <t>Panigrahi, D.N.</t>
  </si>
  <si>
    <t>Institute of Management Technology, Nagpur, Nagpur, MH, India</t>
  </si>
  <si>
    <t>Financial literacy, retirement planning &amp; preparedness: Evidence &amp; implications for financial education—an empirical study among the organised sector employees</t>
  </si>
  <si>
    <t>2-s2.0-85076788499</t>
  </si>
  <si>
    <t>Illing, B.</t>
  </si>
  <si>
    <t>Advanced System Technology (AST), Fraunhofer Institute for Optronics, System Technologies and Image Exploitation IOSB, Karlsruhe, Baden-Wurttemberg, Germany</t>
  </si>
  <si>
    <t>Optimized energy generation for rural areas</t>
  </si>
  <si>
    <t>Rublack, L.</t>
  </si>
  <si>
    <t>Fraunhofer Institute for Optronics, System Technologies and Image Exploitation IOSB, Karlsruhe, Baden-Wurttemberg, Germany</t>
  </si>
  <si>
    <t>2-s2.0-85075451504</t>
  </si>
  <si>
    <t>Salleh, N.H.M.</t>
  </si>
  <si>
    <t>School of Maritime Business and Management, Universiti Malaysia Terengganu, Kuala Terengganu, Terengganu, Malaysia</t>
  </si>
  <si>
    <t>A framework proposal for evaluating the organizational reliability and capability of a liner shipping operator in a fuzzy context</t>
  </si>
  <si>
    <t>Md Hanafiah, R.</t>
  </si>
  <si>
    <t>2-s2.0-85075243065</t>
  </si>
  <si>
    <t>Importance of subjective financial knowledge and perceived credit score in payday loan use</t>
  </si>
  <si>
    <t>2-s2.0-85075241158</t>
  </si>
  <si>
    <t>The assessment of financial literacy: New evidence from Europe</t>
  </si>
  <si>
    <t>Faculty of Social Work, Health and Nursing, Hochschule Ravensburg-Weingarten, Weingarten, Baden-Wurttemberg, Germany</t>
  </si>
  <si>
    <t>2-s2.0-85074769066</t>
  </si>
  <si>
    <t>Agyei, S.K.</t>
  </si>
  <si>
    <t>Financial Literacy, Cultural Dominance, and Financial Well-Being of SME Owners in Ghana</t>
  </si>
  <si>
    <t>2-s2.0-85074258088</t>
  </si>
  <si>
    <t>Hoffmann, G.</t>
  </si>
  <si>
    <t>Information and Market Engineering, Karlsruher Institut für Technologie, Karlsruhe, Baden-Wurttemberg, Germany</t>
  </si>
  <si>
    <t>Exploring game design for the financial education of millenials</t>
  </si>
  <si>
    <t>Matysiak, L.</t>
  </si>
  <si>
    <t>Union Asset Management Holding AG, Germany</t>
  </si>
  <si>
    <t>2-s2.0-85074234150</t>
  </si>
  <si>
    <t>Constructive Modeling of Conservative DBMS</t>
  </si>
  <si>
    <t>2-s2.0-85074145631</t>
  </si>
  <si>
    <t>Ziemba, E.</t>
  </si>
  <si>
    <t>University of Economics in Katowice, Katowice, SL, Poland</t>
  </si>
  <si>
    <t>Exploring Levels of ICT adoption and sustainable development - The case of polish enterprises</t>
  </si>
  <si>
    <t>2-s2.0-85073573011</t>
  </si>
  <si>
    <t>Renuka, M.</t>
  </si>
  <si>
    <t>Government Arts College, Tiruchirappalli, Tiruchirappalli, TN, India</t>
  </si>
  <si>
    <t>Confirmatory factor analysis on influence measures of investment</t>
  </si>
  <si>
    <t>2-s2.0-85073475935</t>
  </si>
  <si>
    <t>Shaik, G.</t>
  </si>
  <si>
    <t>Information communication technology (ICT) based business correspondence model: A growing avenue for ensuring financial inclusion in rural India</t>
  </si>
  <si>
    <t>2-s2.0-85073411319</t>
  </si>
  <si>
    <t>Abad-Segura, E.</t>
  </si>
  <si>
    <t>Effects of financial education and financial literacy on creative entrepreneurship: A worldwide research</t>
  </si>
  <si>
    <t>González-Zamar, M.-D.</t>
  </si>
  <si>
    <t>Department of Education, Universidad de Almería, Almeria, Almeria, Spain</t>
  </si>
  <si>
    <t>2-s2.0-85073342766</t>
  </si>
  <si>
    <t>Suar, P.K.</t>
  </si>
  <si>
    <t>National Head for STFC Ltd., India</t>
  </si>
  <si>
    <t>Application of CRM in offering insurance to commercial vehicle loan borrowers</t>
  </si>
  <si>
    <t>2-s2.0-85073300194</t>
  </si>
  <si>
    <t>Financial literacy research in China: The progress and the role of social work</t>
  </si>
  <si>
    <t>2-s2.0-85073260034</t>
  </si>
  <si>
    <t>Bavafa, H.</t>
  </si>
  <si>
    <t>Operations and Information Management, Wisconsin School of Business, Madison, WI, United States</t>
  </si>
  <si>
    <t>Building Financial and Health Literacy at Older Ages: The Role of Online Information</t>
  </si>
  <si>
    <t>2-s2.0-85071638033</t>
  </si>
  <si>
    <t>Dionne, G.</t>
  </si>
  <si>
    <t>The governance of risk management: The importance of directors’ independence and financial knowledge</t>
  </si>
  <si>
    <t>Chun, O.M.</t>
  </si>
  <si>
    <t>Bloomberg LP, NY, United States</t>
  </si>
  <si>
    <t>Triki, T.</t>
  </si>
  <si>
    <t>International Fund for Agricultural Development, Rome, Italy</t>
  </si>
  <si>
    <t>2-s2.0-85071635846</t>
  </si>
  <si>
    <t>Karpf, M.</t>
  </si>
  <si>
    <t>University Health Service, Lexington, KY, United States</t>
  </si>
  <si>
    <t>The Role of Academic Health Centers in Addressing Health Equity and Social Determinants of Health</t>
  </si>
  <si>
    <t>2-s2.0-85069838128</t>
  </si>
  <si>
    <t>Krische, S.D.</t>
  </si>
  <si>
    <t>Investment Experience, Financial Literacy, and Investment-Related Judgments</t>
  </si>
  <si>
    <t>2-s2.0-85069713832</t>
  </si>
  <si>
    <t>Improving financial literacy of the poor and vulnerable in Indonesia: An empirical analysis</t>
  </si>
  <si>
    <t>2-s2.0-85066827436</t>
  </si>
  <si>
    <t>Abuzerr, S.</t>
  </si>
  <si>
    <t>Department of Environmental Health Engineering, Tehran University of Medical Sciences, Tehran, Tehran, Iran</t>
  </si>
  <si>
    <t>Household drinking water safety among the population of Gaza strip, Palestine: Knowledge, attitudes, practices, and satisfaction</t>
  </si>
  <si>
    <t>Nasseri, S.</t>
  </si>
  <si>
    <t>Yunesian, M.</t>
  </si>
  <si>
    <t>Center for Water Quality Research (CWQR), Tehran University of Medical Sciences, Tehran, Tehran, Iran</t>
  </si>
  <si>
    <t>Hadi, M.</t>
  </si>
  <si>
    <t>Department of Research Methodology and Data Analysis, Tehran University of Medical Sciences, Tehran, Tehran, Iran</t>
  </si>
  <si>
    <t>Mahvi, A.H.</t>
  </si>
  <si>
    <t>Department of Research, Ministry of Health Palestine, Gaza, Palestine</t>
  </si>
  <si>
    <t>2-s2.0-85064240507</t>
  </si>
  <si>
    <t>Mills, G.</t>
  </si>
  <si>
    <t>Urban Institute, Washington, D.C., DC, United States</t>
  </si>
  <si>
    <t>First-Year Impacts on Savings and Economic Well-Being from the Assets for Independence Program Randomized Evaluation</t>
  </si>
  <si>
    <t>McKernan, S.-M.</t>
  </si>
  <si>
    <t>The University of Chicago Urban Labs, Chicago, IL, United States</t>
  </si>
  <si>
    <t>2-s2.0-85054598114</t>
  </si>
  <si>
    <t>Problem-Solving Orientations, Financial Self-Efficacy, and Student-Loan Repayment Stress</t>
  </si>
  <si>
    <t>2-s2.0-85041048499</t>
  </si>
  <si>
    <t>Farías, P.</t>
  </si>
  <si>
    <t>Facultad de Economía y Negocios, Universidad de Chile, Santiago, RM, Chile</t>
  </si>
  <si>
    <t>Determinants of knowledge of personal loans' total costs: How price consciousness, financial literacy, purchase recency and frequency work together</t>
  </si>
  <si>
    <t>2-s2.0-85069056033</t>
  </si>
  <si>
    <t>Exploring undergraduates’ money-management life: insight from an emerging economy</t>
  </si>
  <si>
    <t>Wijesinghe, D.</t>
  </si>
  <si>
    <t>Department of Accounting, University of Sri Jayewardenepura, Nugegoda, Sri Lanka</t>
  </si>
  <si>
    <t>Gunasena, W.</t>
  </si>
  <si>
    <t>Department of Languages, University of Sri Jayewardenepura, Nugegoda, Sri Lanka</t>
  </si>
  <si>
    <t>2-s2.0-85054913953</t>
  </si>
  <si>
    <t>Financial literacy and classroom practices among early childhood and elementary teachers in India and the US</t>
  </si>
  <si>
    <t>Teachers College, Columbia University, New York, NY, United States</t>
  </si>
  <si>
    <t>2-s2.0-85070899643</t>
  </si>
  <si>
    <t>A combination intervention addressing sexual risk-taking behaviors among vulnerable women in Uganda: Study protocol for a cluster randomized clinical trial</t>
  </si>
  <si>
    <t>College of Global Public Health, New York University, New York, NY, United States</t>
  </si>
  <si>
    <t>Indiana University Bloomington, Bloomington, IN, United States</t>
  </si>
  <si>
    <t>Drexel University, Philadelphia, PA, United States</t>
  </si>
  <si>
    <t>Kagaayi, J.</t>
  </si>
  <si>
    <t>School of Social Work, Columbia University, New York, NY, United States</t>
  </si>
  <si>
    <t>2-s2.0-85068650984</t>
  </si>
  <si>
    <t>Jockey Club Innovation Tower, The Hong Kong Polytechnic University, Hong Kong, Hong Kong, Hong Kong</t>
  </si>
  <si>
    <t>Links Between Family Poverty and the Financial Behaviors of Adolescents: Parental Roles</t>
  </si>
  <si>
    <t>2-s2.0-85065969491</t>
  </si>
  <si>
    <t>Santini, F.D.O.</t>
  </si>
  <si>
    <t>The antecedents and consequences of financial literacy: a meta-analysis</t>
  </si>
  <si>
    <t>Ladeira, W.J.</t>
  </si>
  <si>
    <t>Escola Superior de Propaganda e Marketing, Rio de Janeiro, RJ, Brazil</t>
  </si>
  <si>
    <t>2-s2.0-85070879592</t>
  </si>
  <si>
    <t>Finau, G.</t>
  </si>
  <si>
    <t>School of Business, UNSW Sydney, Sydney, NSW, Australia</t>
  </si>
  <si>
    <t>Agents of alienation: accountants and the land grab of Papua New Guinea</t>
  </si>
  <si>
    <t>Jacobs, K.</t>
  </si>
  <si>
    <t>Institute for Human Security and Social Change, La Trobe University, Melbourne, VIC, Australia</t>
  </si>
  <si>
    <t>Chand, S.</t>
  </si>
  <si>
    <t>Faculty of Business and Economics, University of the South Pacific, Suva, Fiji</t>
  </si>
  <si>
    <t>2-s2.0-85069045387</t>
  </si>
  <si>
    <t>Mori, N.</t>
  </si>
  <si>
    <t>Department of Finance, University of Dar es Salaam, Dar Es Salaam, Tanzania</t>
  </si>
  <si>
    <t>Determinants of individual savings among Tanzanians</t>
  </si>
  <si>
    <t>2-s2.0-85071840983</t>
  </si>
  <si>
    <t>Zharov, V.</t>
  </si>
  <si>
    <t>Murmansk Arctic State University, Murmansk, Murmansk Oblast, Russian Federation</t>
  </si>
  <si>
    <t>Targeting innovation activities of arctic enterprises in developing mineral and energy resources</t>
  </si>
  <si>
    <t>Zharov, N.</t>
  </si>
  <si>
    <t>Luzin Institute for Economic Studies Kola Science Centre of the Russian Academy of Sciences, Apatity, Murmansk Oblast, Russian Federation</t>
  </si>
  <si>
    <t>2-s2.0-85071837995</t>
  </si>
  <si>
    <t>Tsukerman, V.</t>
  </si>
  <si>
    <t>Federal Research Centre, Kola Science Centre of the Russian Academy of Sciences, Apatity, Murmansk Oblast, Russian Federation</t>
  </si>
  <si>
    <t>The impact of innovative transformation of industry on the socio-economic development of the Russian Arctic</t>
  </si>
  <si>
    <t>Aleksandr, A.</t>
  </si>
  <si>
    <t>2-s2.0-85057612277</t>
  </si>
  <si>
    <t>Department of Business Administration, University of Lucknow, Lucknow, UP, India</t>
  </si>
  <si>
    <t>Developing a framework for assessing sustainable banking performance of the Indian banking sector</t>
  </si>
  <si>
    <t>2-s2.0-85078904621</t>
  </si>
  <si>
    <t>Erin, O.</t>
  </si>
  <si>
    <t>Board financial education and firm performance: Evidence from the healthcare sector in Nigeria</t>
  </si>
  <si>
    <t>Arumona, J.</t>
  </si>
  <si>
    <t>Bingham University, Karu, Nasarawa, Nigeria</t>
  </si>
  <si>
    <t>Onmonya, L.</t>
  </si>
  <si>
    <t>Institute of Development Finance and Project Management, Nigeria</t>
  </si>
  <si>
    <t>Omotayo, V.</t>
  </si>
  <si>
    <t>Wesley University, Ondo, Ondo, Nigeria</t>
  </si>
  <si>
    <t>2-s2.0-85075640127</t>
  </si>
  <si>
    <t>Lammers, T.</t>
  </si>
  <si>
    <t>Faculty of Engineering and IT, University of Technology Sydney, Sydney, NSW, Australia</t>
  </si>
  <si>
    <t>Towards a novel framework of barriers and drivers for digital transformation in industrial supply chains</t>
  </si>
  <si>
    <t>2-s2.0-85072114295</t>
  </si>
  <si>
    <t>SaveWise: The design of a financial education program in The Netherlands</t>
  </si>
  <si>
    <t>van den Brink, H.</t>
  </si>
  <si>
    <t>2-s2.0-85071237578</t>
  </si>
  <si>
    <t>Amity Business School, Amity University, Noida, UP, India</t>
  </si>
  <si>
    <t>Assessing the effect of financial literacy on investors decisions making</t>
  </si>
  <si>
    <t>2-s2.0-85068602857</t>
  </si>
  <si>
    <t>Building a Model on Influence of Behavioural and Cognitive Factors on Personal Financial Planning: A Study Among Indian Households</t>
  </si>
  <si>
    <t>Raveendran, J.</t>
  </si>
  <si>
    <t>Tata Consultancy Services India, Mumbai, MH, India</t>
  </si>
  <si>
    <t>2-s2.0-85067644051</t>
  </si>
  <si>
    <t>The capabilities of secondary school teachers to provide financial education</t>
  </si>
  <si>
    <t>de Bock, D.</t>
  </si>
  <si>
    <t>2-s2.0-85063946440</t>
  </si>
  <si>
    <t>Financial access and economic development: the moderating role of financial consumer protection</t>
  </si>
  <si>
    <t>2-s2.0-85122729075</t>
  </si>
  <si>
    <t>Equity Alpha Traders GmbH, Koln, Germany</t>
  </si>
  <si>
    <t>Sentiment versus mood: a conceptual and empirical investigation</t>
  </si>
  <si>
    <t>2-s2.0-85067891116</t>
  </si>
  <si>
    <t>Aggarwal, T.</t>
  </si>
  <si>
    <t>A study on the mediating effect of residential loans on total real estate loans of banks in India</t>
  </si>
  <si>
    <t>2-s2.0-85061568428</t>
  </si>
  <si>
    <t>Rakow, K.C.</t>
  </si>
  <si>
    <t>Quinlan School of Business, Loyola University Chicago, Chicago, IL, United States</t>
  </si>
  <si>
    <t>Incorporating financial literacy into the accounting curriculum</t>
  </si>
  <si>
    <t>2-s2.0-85052313030</t>
  </si>
  <si>
    <t>Farrar, S.</t>
  </si>
  <si>
    <t>Faculty of Business, University of Plymouth, Plymouth, Devon, United Kingdom</t>
  </si>
  <si>
    <t>Gender, financial literacy, and preretirement planning in the UK</t>
  </si>
  <si>
    <t>2-s2.0-85051952881</t>
  </si>
  <si>
    <t>Njanike, K.</t>
  </si>
  <si>
    <t>Department of Banking and Finance, Bindura University of Science Education, Bindura, Mashonaland Central, Zimbabwe</t>
  </si>
  <si>
    <t>An investigation on the determinants of opening a bank account in Zimbabwe</t>
  </si>
  <si>
    <t>2-s2.0-85067068846</t>
  </si>
  <si>
    <t>The effects of a financial literacy intervention on the financial and economic knowledge of high school students</t>
  </si>
  <si>
    <t>2-s2.0-85066029296</t>
  </si>
  <si>
    <t>Financial education for HIV-vulnerable youth, orphans and vulnerable children: a systematic review of outcome evidence</t>
  </si>
  <si>
    <t>Department of Economics, Universidad Iberoamericana, Mexico, Mexico</t>
  </si>
  <si>
    <t>2-s2.0-85069624318</t>
  </si>
  <si>
    <t>Financial Capability and Economic Security among Low-Income Older Asian Immigrants: Lessons from Qualitative Interviews</t>
  </si>
  <si>
    <t>Senior Community Service Employment Program, NATIONAL ASIAN PACIFIC CENTER ON AGING, Seattle, WA, United States</t>
  </si>
  <si>
    <t>2-s2.0-85084669545</t>
  </si>
  <si>
    <t>Tsotsoros, C.E.</t>
  </si>
  <si>
    <t>Department of Psychology, Oklahoma State University, Stillwater, OK, United States</t>
  </si>
  <si>
    <t>Racial Differences in Anticipated Satisfaction with Life during Retirement</t>
  </si>
  <si>
    <t>Hershey, D.A.</t>
  </si>
  <si>
    <t>Department of Psychology, Susquehanna University, Selinsgrove, PA, United States</t>
  </si>
  <si>
    <t>Kiso, H.</t>
  </si>
  <si>
    <t>Department of Rural Sociology, Abraham Baldwin Agricultural College, Tifton, GA, United States</t>
  </si>
  <si>
    <t>2-s2.0-85083971099</t>
  </si>
  <si>
    <t>Rana, M.M.</t>
  </si>
  <si>
    <t>Department of Electrical &amp; Computer Engineering, Missouri University of Science and Technology, Rolla, MO, United States</t>
  </si>
  <si>
    <t>Kalman Filter Based Electricity Market States Forecasting: A State-Space Framework</t>
  </si>
  <si>
    <t>Bo, R.</t>
  </si>
  <si>
    <t>School of Computer Science and Eng School of Electronic Eng, Soongsil University, Seoul, South Korea</t>
  </si>
  <si>
    <t>2-s2.0-85080952188</t>
  </si>
  <si>
    <t>Futatsugi, M.</t>
  </si>
  <si>
    <t>Graduate School of Natural Science and Technology, Kanazawa University, Kanazawa, Ishikawa, Japan</t>
  </si>
  <si>
    <t>A Cooperative Learning System for Financial Education Using ICT</t>
  </si>
  <si>
    <t>Ojima, K.</t>
  </si>
  <si>
    <t>Institute of Human and Social Sciences, Kanazawa University, Kanazawa, Ishikawa, Japan</t>
  </si>
  <si>
    <t>Takata, Y.</t>
  </si>
  <si>
    <t>Information Media Center, Kanazawa University, Kanazawa, Ishikawa, Japan</t>
  </si>
  <si>
    <t>Kasahara, Y.</t>
  </si>
  <si>
    <t>Department of Home Economics Gifu, Univ. Gifu, Naka, Gifu, Japan</t>
  </si>
  <si>
    <t>Oyabu, C.</t>
  </si>
  <si>
    <t>Institute of Liberal Arts and Science, Kanazawa University, Kanazawa, Ishikawa, Japan</t>
  </si>
  <si>
    <t>2-s2.0-85077333783</t>
  </si>
  <si>
    <t>The Effect of Expected Income on Wealth Accumulation and Retirement Contribution of Thai Wageworkers</t>
  </si>
  <si>
    <t>Vichitthamaros, P.</t>
  </si>
  <si>
    <t>National Institute of Development Administration, Bangkok, Thailand</t>
  </si>
  <si>
    <t>2-s2.0-85075139990</t>
  </si>
  <si>
    <t>Adetayo, O.A.</t>
  </si>
  <si>
    <t>Division of Plastic Surgery, Albany Medical Center, Albany, NY, United States</t>
  </si>
  <si>
    <t>The Oxymoron of Financial Illiteracy in a Highly Educated Population: Are We Appropriately Equipping Trainees?</t>
  </si>
  <si>
    <t>Ford, R.S.</t>
  </si>
  <si>
    <t>Department of Plastic Surgery, Loma Linda University Medical Center, Loma Linda, CA, United States</t>
  </si>
  <si>
    <t>Nair, L.</t>
  </si>
  <si>
    <t>Albany Medical College, Albany, NY, United States</t>
  </si>
  <si>
    <t>2-s2.0-85072194887</t>
  </si>
  <si>
    <t>Sanjay, A.</t>
  </si>
  <si>
    <t>Department of Commerce &amp; Management, K L Deemed to be University, Vaddeswaram, AP, India</t>
  </si>
  <si>
    <t>Performance and persistence of Indian mutual fund industry</t>
  </si>
  <si>
    <t>Raj, K.</t>
  </si>
  <si>
    <t>Department of Management Studies, KLHBS, Hyderabad, TG, India</t>
  </si>
  <si>
    <t>2-s2.0-85071499048</t>
  </si>
  <si>
    <t>Library support for student financial literacy: A survey of librarians at large academic institutions</t>
  </si>
  <si>
    <t>2-s2.0-85071155556</t>
  </si>
  <si>
    <t>Sai, X.</t>
  </si>
  <si>
    <t>A model for youth entrepreneurship skills of the community-based leadership training for the urban youth in China</t>
  </si>
  <si>
    <t>2-s2.0-85069463970</t>
  </si>
  <si>
    <t>Pettifor, A.</t>
  </si>
  <si>
    <t>Department of Epidemiology, UNC Gillings School of Global Public Health, Chapel Hill, NC, United States</t>
  </si>
  <si>
    <t>Cash plus: exploring the mechanisms through which a cash transfer plus financial education programme in Tanzania reduced HIV risk for adolescent girls and young women</t>
  </si>
  <si>
    <t>Wamoyi, J.</t>
  </si>
  <si>
    <t>Carolina Population Center, Chapel Hill, NC, United States</t>
  </si>
  <si>
    <t>Balvanz, P.</t>
  </si>
  <si>
    <t>National Institute For Medical Research Tanzania, Tanzania</t>
  </si>
  <si>
    <t>Gichane, M.W.</t>
  </si>
  <si>
    <t>2-s2.0-85068440409</t>
  </si>
  <si>
    <t>Cornil, Y.</t>
  </si>
  <si>
    <t>UBC Sauder School of Business, Vancouver, BC, Canada</t>
  </si>
  <si>
    <t>Easy, breezy, risky: Lay investors fail to diversify because correlated assets feel more fluent and less risky</t>
  </si>
  <si>
    <t>Hardisty, D.J.</t>
  </si>
  <si>
    <t>D'Amore-McKim School of Business, Boston, MA, United States</t>
  </si>
  <si>
    <t>2-s2.0-85068070031</t>
  </si>
  <si>
    <t>Nadolny, L.</t>
  </si>
  <si>
    <t>School of Education, Iowa State University, Ames, IA, United States</t>
  </si>
  <si>
    <t>Supporting motivation and effort persistence in an online financial literacy course through game-based learning</t>
  </si>
  <si>
    <t>Nation, J.</t>
  </si>
  <si>
    <t>West Financial Advisors, United States</t>
  </si>
  <si>
    <t>2-s2.0-85067888770</t>
  </si>
  <si>
    <t>Zinabu, E.</t>
  </si>
  <si>
    <t>IHE Delft Institute for Water Education, Delft, Zuid-Holland, Netherlands</t>
  </si>
  <si>
    <t>Monitoring river water and sediments within a changing Ethiopian catchment to support sustainable development</t>
  </si>
  <si>
    <t>Kelderman, P.</t>
  </si>
  <si>
    <t>Wollo University, Dessie, Ethiopia</t>
  </si>
  <si>
    <t>van der Kwast, J.</t>
  </si>
  <si>
    <t>Aquatic Ecology and Water Quality Management Group, Wageningen University &amp; Research, Wageningen, Gelderland, Netherlands</t>
  </si>
  <si>
    <t>2-s2.0-85065874767</t>
  </si>
  <si>
    <t>Department of Applied Psychology, Lingnan University, Hong Kong, Hong Kong, Hong Kong</t>
  </si>
  <si>
    <t>Financial risk tolerance of Hong Kong adolescents: A hierarchical model</t>
  </si>
  <si>
    <t>2-s2.0-85065672302</t>
  </si>
  <si>
    <t>Over-indebtedness and microcredit in Cambodia: Moving beyond borrower-centric frames</t>
  </si>
  <si>
    <t>Independent Researcher, Phnom Penh, Phnom Penh, Cambodia</t>
  </si>
  <si>
    <t>2-s2.0-85064533334</t>
  </si>
  <si>
    <t>Deputy Director and Senior Fellow, Stanford University, Stanford, CA, United States</t>
  </si>
  <si>
    <t>PREDICTING RETIREMENT SAVINGS USING SURVEY MEASURES OF EXPONENTIAL-GROWTH BIAS AND PRESENT BIAS</t>
  </si>
  <si>
    <t>Levy, M.</t>
  </si>
  <si>
    <t>Lecturer, London School of Economics and Political Science, London, United Kingdom</t>
  </si>
  <si>
    <t>Department of Work and Organizations, Carlson School of Management, Minneapolis, MN, United States</t>
  </si>
  <si>
    <t>Department of Economics, Claremont Graduate University, Claremont, CA, United States</t>
  </si>
  <si>
    <t>2-s2.0-85064039082</t>
  </si>
  <si>
    <t>School of Economics and Finance, Massey University Wellington, Wellington, WGN, New Zealand</t>
  </si>
  <si>
    <t>Financial capability and emergency savings among South Africans living above and below the poverty line</t>
  </si>
  <si>
    <t>2-s2.0-85063866435</t>
  </si>
  <si>
    <t>Royce, T.J.</t>
  </si>
  <si>
    <t>Department of Radiation Oncology, UNC School of Medicine, Chapel Hill, NC, United States</t>
  </si>
  <si>
    <t>A Burnout Reduction and Wellness Strategy: Personal Financial Health for the Medical Trainee and Early Career Radiation Oncologist</t>
  </si>
  <si>
    <t>Davenport, K.T.</t>
  </si>
  <si>
    <t>Department of Emergency Medicine, UNC School of Medicine, Chapel Hill, NC, United States</t>
  </si>
  <si>
    <t>Dahle, J.M.</t>
  </si>
  <si>
    <t>Utah Cancer Specialists, Salt Lake City, UT, United States</t>
  </si>
  <si>
    <t>2-s2.0-85047625592</t>
  </si>
  <si>
    <t>Joia, L.A.</t>
  </si>
  <si>
    <t>Brazilian School of Public and Business Administration, Fundacao Getulio Vargas, Rio de Janeiro, RJ, Brazil</t>
  </si>
  <si>
    <t>ICT-equipped bank boat and the financial inclusion of the riverine population of Marajó Island in the Brazilian Amazon</t>
  </si>
  <si>
    <t>2-s2.0-85068259372</t>
  </si>
  <si>
    <t>Al Balushi, Y.</t>
  </si>
  <si>
    <t>Department of Finance, The University of Waikato, Hamilton, WKO, New Zealand</t>
  </si>
  <si>
    <t>Determinants of the decision to adopt Islamic finance: evidence from Oman</t>
  </si>
  <si>
    <t>Locke, S.</t>
  </si>
  <si>
    <t>Boulanouar, Z.</t>
  </si>
  <si>
    <t>Muslim Marketing Matters, Hamilton, New Zealand</t>
  </si>
  <si>
    <t>2-s2.0-85067880962</t>
  </si>
  <si>
    <t>Fan, F.</t>
  </si>
  <si>
    <t>School of Communication, Hong Kong Baptist University, Hong Kong, Hong Kong</t>
  </si>
  <si>
    <t>Young adults’ perceptions of personal loan commercials</t>
  </si>
  <si>
    <t>Chan, K.</t>
  </si>
  <si>
    <t>Department of Communication Studies, Hong Kong Baptist University, Hong Kong, Hong Kong</t>
  </si>
  <si>
    <t>2-s2.0-85067264063</t>
  </si>
  <si>
    <t>Effect of financial knowledge on performance of women farm enterprises in Kenya</t>
  </si>
  <si>
    <t>Ayuya, O.I.</t>
  </si>
  <si>
    <t>2-s2.0-85062471596</t>
  </si>
  <si>
    <t>Pang, M.F.</t>
  </si>
  <si>
    <t>Enhancing the generative learning of young people in the domain of financial literacy through learning study</t>
  </si>
  <si>
    <t>2-s2.0-85068069920</t>
  </si>
  <si>
    <t>Department of Economics, Beloit College, Beloit, WI, United States</t>
  </si>
  <si>
    <t>Impact of exposure to mass media on female empowerment: evidence from India</t>
  </si>
  <si>
    <t>2-s2.0-85067008770</t>
  </si>
  <si>
    <t>Azma, N.</t>
  </si>
  <si>
    <t>Department of Accounting and Finance, Management &amp; Science University, Malaysia, Shah Alam, Selangor, Malaysia</t>
  </si>
  <si>
    <t>Propensity toward indebtedness: evidence from Malaysia</t>
  </si>
  <si>
    <t>Adeyemi, A.A.</t>
  </si>
  <si>
    <t>Department of Management Program, International Islamic University Malaysia, Kuala Lumpur, Malaysia</t>
  </si>
  <si>
    <t>Department of Operations and Management Information Systems, Universiti Malaya, Kuala Lumpur, Malaysia</t>
  </si>
  <si>
    <t>2-s2.0-85068763449</t>
  </si>
  <si>
    <t>Vasil’eva, E.</t>
  </si>
  <si>
    <t>South-Russian State Polytechnic University (NIP) Named after M.I. Platov, Russian Federation</t>
  </si>
  <si>
    <t>Safety and Reduction of Technology-Related Risks in the Process of Earth Dams' and Dams' Operation</t>
  </si>
  <si>
    <t>2-s2.0-85064492442</t>
  </si>
  <si>
    <t>Department of Management and Economics, Università del Salento, Lecce, LE, Italy</t>
  </si>
  <si>
    <t>Determinants of older consumers’ interest in home equity conversion products</t>
  </si>
  <si>
    <t>Department of Economics Marco Biagi, Università degli Studi di Modena e Reggio Emilia, Modena, MO, Italy</t>
  </si>
  <si>
    <t>2-s2.0-85059668705</t>
  </si>
  <si>
    <t>Purnomo, B.R.</t>
  </si>
  <si>
    <t>Artistic orientation, financial literacy and entrepreneurial performance</t>
  </si>
  <si>
    <t>2-s2.0-85061291615</t>
  </si>
  <si>
    <t>Does U.S. Household Financial Access Mediate the Relationship Between a Large Income Drop and Credit Record?</t>
  </si>
  <si>
    <t>2-s2.0-85058052478</t>
  </si>
  <si>
    <t>Effects of Youth Savings Accounts on School Attendance and Academic Performance: Evidence from a Youth Savings Experiment</t>
  </si>
  <si>
    <t>College of Humanities, University of Ghana, Accra, Ghana</t>
  </si>
  <si>
    <t>2-s2.0-85055287444</t>
  </si>
  <si>
    <t>Financial Knowledge and Short-Term and Long-Term Financial Behaviors of Millennials in the United States</t>
  </si>
  <si>
    <t>School of Business, Maryville University, St. Louis, MO, United States</t>
  </si>
  <si>
    <t>2-s2.0-85059033444</t>
  </si>
  <si>
    <t>Living outside the Financial Mainstream: Alternative Financial Service Use among People with Disabilities</t>
  </si>
  <si>
    <t>2-s2.0-85165699016</t>
  </si>
  <si>
    <t>Krishnakumare, B.</t>
  </si>
  <si>
    <t>Govind Ballabh Pant University of Agriculture and Technology, Pantnagar, UK, India</t>
  </si>
  <si>
    <t>Degree of Influence of Determinants on Financial Inclusion – A Study among Rural Households of Tamil Nadu</t>
  </si>
  <si>
    <t>2-s2.0-85136030256</t>
  </si>
  <si>
    <t>Ning, J.</t>
  </si>
  <si>
    <t>Institute of Finance and Economics, Central University of Finance and Economics, Beijing, China</t>
  </si>
  <si>
    <t>Intergovernmental Vertical Fiscal Relations Reform and Grassroots-Level Government’s Finance Guarantee: Based on Quasi-Natural Experimental Analysis</t>
  </si>
  <si>
    <t>2-s2.0-85105888701</t>
  </si>
  <si>
    <t>The personality disorders and money beliefs and behaviors</t>
  </si>
  <si>
    <t>2-s2.0-85078956639</t>
  </si>
  <si>
    <t>Ricci, P.</t>
  </si>
  <si>
    <t>Department of Enterprise Engineering, Università degli Studi di Roma "Tor Vergata", Rome, RM, Italy</t>
  </si>
  <si>
    <t>RemBit: A blockchain based solution for remittances to Ethiopia</t>
  </si>
  <si>
    <t>Mammanco, V.</t>
  </si>
  <si>
    <t>Child Protection Section, UNICEF, New York, NY, United States</t>
  </si>
  <si>
    <t>2-s2.0-85075932850</t>
  </si>
  <si>
    <t>PROTOCOL: Interventions designed to improve financial capability by improving financial behavior and financial access: A systematic review</t>
  </si>
  <si>
    <t>Virginia Commonwealth University, Richmond, VA, United States</t>
  </si>
  <si>
    <t>2-s2.0-85069898941</t>
  </si>
  <si>
    <t>Shanmugha Priya, P.</t>
  </si>
  <si>
    <t>Happy Valley Business School, Coimbatore, India</t>
  </si>
  <si>
    <t>Assessing financial literacy levels of banking and IT/ITes employees</t>
  </si>
  <si>
    <t>2-s2.0-85069663679</t>
  </si>
  <si>
    <t>Beck, J.J.</t>
  </si>
  <si>
    <t>Department of Education, Robert Morris University, Pittsburgh, PA, United States</t>
  </si>
  <si>
    <t>Managing personal finance literacy in the United States: A case study</t>
  </si>
  <si>
    <t>2-s2.0-85069640556</t>
  </si>
  <si>
    <t>Almayyahi, A.</t>
  </si>
  <si>
    <t>A multi-level study of influence financial knowledge management small and medium enterprises; Wielopoziomowe badanie wpływu zarządzania wiedzą w małych i średnich przedsiębiorstwach</t>
  </si>
  <si>
    <t>Jadara University, Irbid, Irbid, Jordan</t>
  </si>
  <si>
    <t>2-s2.0-85069477323</t>
  </si>
  <si>
    <t>Shanti, S.</t>
  </si>
  <si>
    <t>The impact of financial literacy on women in several districts of Andhra Pradesh</t>
  </si>
  <si>
    <t>2-s2.0-85068551797</t>
  </si>
  <si>
    <t>Atukunda, E.C.</t>
  </si>
  <si>
    <t>Mbarara University of Science and Technology, Mbarara, Uganda</t>
  </si>
  <si>
    <t>Provision of family planning vouchers and early initiation of postpartum contraceptive use among women living with HIV in southwestern Uganda: A randomized controlled trial</t>
  </si>
  <si>
    <t>Mugyenyi, G.R.</t>
  </si>
  <si>
    <t>Faculty of Health Sciences, Simon Fraser University, Burnaby, BC, Canada</t>
  </si>
  <si>
    <t>Obua, C.</t>
  </si>
  <si>
    <t>Division of Infectious Diseases and Center for Global Health, Massachusetts General Hospital, Boston, MA, United States</t>
  </si>
  <si>
    <t>Atuhumuza, E.B.</t>
  </si>
  <si>
    <t>UAB Division of Infectious Disease, Birmingham, AL, United States</t>
  </si>
  <si>
    <t>2-s2.0-85068173909</t>
  </si>
  <si>
    <t>Balakrishna, S.</t>
  </si>
  <si>
    <t>Department of Information Technology, Government of Andhra Pradesh, Hyderabad, AP, India</t>
  </si>
  <si>
    <t>Numeracy and Financial Literacy of Forest-dependent Communities</t>
  </si>
  <si>
    <t>Virmani, V.</t>
  </si>
  <si>
    <t>2-s2.0-85067633154</t>
  </si>
  <si>
    <t>Dubauskas, G.</t>
  </si>
  <si>
    <t>General Jonas Žemaitis Military Academy of Lithuania, Vilnius, Vilnius, Lithuania</t>
  </si>
  <si>
    <t>A potential influence of tax inequality on the sustainable public management</t>
  </si>
  <si>
    <t>2-s2.0-85067598569</t>
  </si>
  <si>
    <t>Caplinska, A.</t>
  </si>
  <si>
    <t>Department of Economics and Sociology, Daugavpils University, Daugavpils, Latvia</t>
  </si>
  <si>
    <t>Analysis of financial literacy tendencies with young people</t>
  </si>
  <si>
    <t>Danileviča, A.</t>
  </si>
  <si>
    <t>Institute of Humanities and Social Sciences, Daugavpils University, Daugavpils, Latvia</t>
  </si>
  <si>
    <t>2-s2.0-85067082966</t>
  </si>
  <si>
    <t>Racial Differences in the Returns to Financial Literacy Education</t>
  </si>
  <si>
    <t>Weathers, J.</t>
  </si>
  <si>
    <t>Department of Finance and Commercial Law, Western Michigan University, Kalamazoo, MI, United States</t>
  </si>
  <si>
    <t>2-s2.0-85065866531</t>
  </si>
  <si>
    <t>Demakis, G.J.</t>
  </si>
  <si>
    <t>The University of North Carolina at Charlotte, Charlotte, NC, United States</t>
  </si>
  <si>
    <t>Predictors of Financial Capacity in Young Adults</t>
  </si>
  <si>
    <t>2-s2.0-85064759471</t>
  </si>
  <si>
    <t>Preston, A.C.</t>
  </si>
  <si>
    <t>Understanding the Gender Gap in Financial Literacy: Evidence from Australia</t>
  </si>
  <si>
    <t>2-s2.0-85064336498</t>
  </si>
  <si>
    <t>Exploring Racial/Ethnic Disparities in the Use of Alternative Financial Services: The Moderating Role of Financial Knowledge</t>
  </si>
  <si>
    <t>2-s2.0-85063863472</t>
  </si>
  <si>
    <t>Kusiluka, M.M.</t>
  </si>
  <si>
    <t>Ardhi University, Dar Es Salaam, Tanzania</t>
  </si>
  <si>
    <t>Acceptability of residential licences as quasi-land ownership documents: Evidence from Tanzania</t>
  </si>
  <si>
    <t>2-s2.0-85063603739</t>
  </si>
  <si>
    <t>Rodríguez, C.</t>
  </si>
  <si>
    <t>The persistent effects of youth savings reminders: Experimental evidence from text-message campaigns in Colombia</t>
  </si>
  <si>
    <t>Saavedra, J.E.</t>
  </si>
  <si>
    <t>2-s2.0-85063326727</t>
  </si>
  <si>
    <t>School of Public Economics and Administration, Shanghai University of Finance and Economics, Shanghai, China</t>
  </si>
  <si>
    <t>Financial literacy, housing value and household financial market participation: Evidence from urban China</t>
  </si>
  <si>
    <t>Deng, X.</t>
  </si>
  <si>
    <t>School of Economics, Zhejiang University of Finance and Economics, Hangzhou, China</t>
  </si>
  <si>
    <t>2-s2.0-85063322390</t>
  </si>
  <si>
    <t>Bacha, S.</t>
  </si>
  <si>
    <t>Department of Accounting and Finance, Université de Sousse, Sousse, Tunisia</t>
  </si>
  <si>
    <t>How gender and emotions bias the credit decision-making in banking firms</t>
  </si>
  <si>
    <t>Ali Azouzi, M.A.</t>
  </si>
  <si>
    <t>Finance and Accounting Department, Université de Monastir, Monastir, Monastir, Tunisia</t>
  </si>
  <si>
    <t>2-s2.0-85062152422</t>
  </si>
  <si>
    <t>Bannier, C.</t>
  </si>
  <si>
    <t>Chair of Banking &amp; Finance, Justus-Liebig-Universität Gießen, Giessen, Hessen, Germany</t>
  </si>
  <si>
    <t>The gender gap in ‘Bitcoin literacy’</t>
  </si>
  <si>
    <t>2-s2.0-85061837875</t>
  </si>
  <si>
    <t>Rodrigues, L.F.</t>
  </si>
  <si>
    <t>Assessing consumer literacy on financial complex products</t>
  </si>
  <si>
    <t>Oliveira, A.</t>
  </si>
  <si>
    <t>Rodrigues, H.</t>
  </si>
  <si>
    <t>Costa, C.J.</t>
  </si>
  <si>
    <t>2-s2.0-85053334628</t>
  </si>
  <si>
    <t>Motika, M.</t>
  </si>
  <si>
    <t>Personality Traits and Low Wealth at Retirement</t>
  </si>
  <si>
    <t>2-s2.0-85049551944</t>
  </si>
  <si>
    <t>Petrášková, V.</t>
  </si>
  <si>
    <t>Faculty of Education, Jihočeská Univerzita v Českých Budějovicích, Ceske Budejovice, Czech Republic</t>
  </si>
  <si>
    <t>Using Maple Cloud Computing in Financial Education of Pre-service Teachers</t>
  </si>
  <si>
    <t>2-s2.0-85047664736</t>
  </si>
  <si>
    <t>Mindfulness, Money Attitudes, and Credit</t>
  </si>
  <si>
    <t>2-s2.0-85104169531</t>
  </si>
  <si>
    <t>Karaa, I.E.</t>
  </si>
  <si>
    <t>Department of International Trade, Manisa Celâl Bayar Üniversitesi, Manisa, Manisa, Turkey</t>
  </si>
  <si>
    <t>Does family democratization explain financial literacy of women?</t>
  </si>
  <si>
    <t>2-s2.0-85062451928</t>
  </si>
  <si>
    <t>Personal factors as antecedents of perceived financial well-being: evidence from Brazil</t>
  </si>
  <si>
    <t>Cordeiro, R.A.</t>
  </si>
  <si>
    <t>Department of Marketing, Universidade de São Paulo, Sao Paulo, SP, Brazil</t>
  </si>
  <si>
    <t>2-s2.0-85062447127</t>
  </si>
  <si>
    <t>Bayuk, J.</t>
  </si>
  <si>
    <t>Department of Business Administration, University of Delaware, Newark, DE, United States</t>
  </si>
  <si>
    <t>Can gamification improve financial behavior? The moderating role of app expertise</t>
  </si>
  <si>
    <t>Altobello, S.A.</t>
  </si>
  <si>
    <t>Department of Marketing, Fayetteville State University, Fayetteville, NC, United States</t>
  </si>
  <si>
    <t>2-s2.0-85061911083</t>
  </si>
  <si>
    <t>Kuntze, R.</t>
  </si>
  <si>
    <t>College of Business, University of New Haven, West Haven, CT, United States</t>
  </si>
  <si>
    <t>Improving financial literacy in college of business students: modernizing delivery tools</t>
  </si>
  <si>
    <t>Wu, C.</t>
  </si>
  <si>
    <t>University of Texas at Tyler, Tyler, TX, United States</t>
  </si>
  <si>
    <t>Wooldridge, B.R.</t>
  </si>
  <si>
    <t>Joseph M. Katz Graduate School of Business, Pittsburgh, PA, United States</t>
  </si>
  <si>
    <t>2-s2.0-85061497105</t>
  </si>
  <si>
    <t>Department of Marketing and Communication, Estonian Business School, Tallinn, Harjumaa, Estonia</t>
  </si>
  <si>
    <t>Subjective financial knowledge, prudent behaviour and income: The predictors of financial well-being in Estonia</t>
  </si>
  <si>
    <t>Murakas, R.</t>
  </si>
  <si>
    <t>Institute of Social Studies and Faculty of Law, Tartu Ülikool, Tartu, Tartumaa, Estonia</t>
  </si>
  <si>
    <t>2-s2.0-85084411879</t>
  </si>
  <si>
    <t>Davis, T.</t>
  </si>
  <si>
    <t>Increasing access to music in SEn settings</t>
  </si>
  <si>
    <t>2-s2.0-85051747039</t>
  </si>
  <si>
    <t>Ozdemir, K.</t>
  </si>
  <si>
    <t>The World Bank Group, Washington, D.C., United States</t>
  </si>
  <si>
    <t>Financial Literacy in Developing Countries</t>
  </si>
  <si>
    <t>Kokkizil, M.</t>
  </si>
  <si>
    <t>Department of Economics, Management and Statistics, Università degli Studi di Milano-Bicocca, Milan, MI, Italy</t>
  </si>
  <si>
    <t>Uysal, G.</t>
  </si>
  <si>
    <t>2-s2.0-85064671712</t>
  </si>
  <si>
    <t>Makamté Kakeu–Tardy, R.C.</t>
  </si>
  <si>
    <t>Hunting for tonnage: waste workers’ incentives in a public-private partnership in Bafoussam, Cameroon</t>
  </si>
  <si>
    <t>2-s2.0-85190607279</t>
  </si>
  <si>
    <t>Salumintao, M.T.G.</t>
  </si>
  <si>
    <t>Liceo de Cagayan University, Cagayan de Oro City, Philippines</t>
  </si>
  <si>
    <t>Personal Finance Practices of Millennial Students: An Exploratory Model</t>
  </si>
  <si>
    <t>2-s2.0-85090244853</t>
  </si>
  <si>
    <t>Grace Yi, E.-H.</t>
  </si>
  <si>
    <t>School of Social Work, Indiana University-Purdue University Indianapolis, Indianapolis, IN, United States</t>
  </si>
  <si>
    <t>Does Acculturation Matter? End-of-Life Care Planning and Preference of Foreign-born Older Immigrants in the United States</t>
  </si>
  <si>
    <t>2-s2.0-85073754726</t>
  </si>
  <si>
    <t>Universitas Ngurah Rai, Indonesia</t>
  </si>
  <si>
    <t>Personality traits, entrepreneurial self efficacy and financial capability effects on entrepreneurial intention</t>
  </si>
  <si>
    <t>2-s2.0-85070277548</t>
  </si>
  <si>
    <t>Ružic, I.</t>
  </si>
  <si>
    <t>I. osnovna škola Cakovec, Croatia</t>
  </si>
  <si>
    <t>Young entrepreneurs in action</t>
  </si>
  <si>
    <t>Krnelic, L.Z.</t>
  </si>
  <si>
    <t>Osnovna skola Podmurvice, Rijeka, Croatia</t>
  </si>
  <si>
    <t>Mota, N.</t>
  </si>
  <si>
    <t>Agrupamento de Escolas de Vale de Ovil, Portugal</t>
  </si>
  <si>
    <t>Forte, M.D.</t>
  </si>
  <si>
    <t>Istituto Comprensivo Carducci Paolillo, Italy</t>
  </si>
  <si>
    <t>Dildar, F.D.</t>
  </si>
  <si>
    <t>Fatih Sultan Vakıf University, Istanbul, Turkey</t>
  </si>
  <si>
    <t>2-s2.0-85067548234</t>
  </si>
  <si>
    <t>Chaiphat, C.</t>
  </si>
  <si>
    <t>School of Economics and Investment, Bangkok University, Bangkok, Pathum Thani, Thailand</t>
  </si>
  <si>
    <t>Improving financial literacy of undergraduate students with supplementary financial lessons: A case of practical economics for daily life</t>
  </si>
  <si>
    <t>2-s2.0-85067261054</t>
  </si>
  <si>
    <t>Gerson-Cwilich, R.</t>
  </si>
  <si>
    <t>Department of Oncology, Centro Médico ABC, Mexico City, MOR, Mexico</t>
  </si>
  <si>
    <t>Access to lung cancer therapy in the Mexican population: Opportunities for reducing inequity within the health system</t>
  </si>
  <si>
    <t>Zataraín-Barrón, Z.L.</t>
  </si>
  <si>
    <t>Unidad Funcional de Oncología Torácica, Instituto Nacional de Cancerologia, México, Tlalpan, DF, Mexico</t>
  </si>
  <si>
    <t>2-s2.0-85067110818</t>
  </si>
  <si>
    <t>How does financial literacy promote sustainability in SMEs? A developing country perspective</t>
  </si>
  <si>
    <t>2-s2.0-85066961461</t>
  </si>
  <si>
    <t>Bellini, D.</t>
  </si>
  <si>
    <t>Department of Business Administration, Università degli Studi di Verona, Verona, VR, Italy</t>
  </si>
  <si>
    <t>Mathematical Competence Scale (MCS) for primary school: The psychometric properties and the validation of an instrument to enhance the sustainability of talents development through the numeracy skills assessment</t>
  </si>
  <si>
    <t>Crescentini, A.</t>
  </si>
  <si>
    <t>Department of Education and Learning, Scuola Universitaria Professionale della Svizzera Italiana, Manno, Lugano, Switzerland</t>
  </si>
  <si>
    <t>2-s2.0-85065520642</t>
  </si>
  <si>
    <t>Gorbachev, O.</t>
  </si>
  <si>
    <t>The credit card debt puzzle: The role of preferences, credit access risk, and financial literacy</t>
  </si>
  <si>
    <t>Luengo-Prado, M.J.</t>
  </si>
  <si>
    <t>Boston Federal Reserve, United States</t>
  </si>
  <si>
    <t>2-s2.0-85064477916</t>
  </si>
  <si>
    <t>Liu, C.-L.</t>
  </si>
  <si>
    <t>Graduate Institute of Educational Policy and Leadership, Tamkang University, Taipei, Taiwan</t>
  </si>
  <si>
    <t>Investigation of the financial literacy among high school students</t>
  </si>
  <si>
    <t>Chang, D.-F.</t>
  </si>
  <si>
    <t>Tamkang University, Taipei, Taiwan</t>
  </si>
  <si>
    <t>2-s2.0-85061827626</t>
  </si>
  <si>
    <t>Adetunji, O.M.</t>
  </si>
  <si>
    <t>Sustainable and Inclusive Digital Financial Services (SIDFS) Initiatives, Pan-Atlantic University, Lekki, Lagos, Nigeria</t>
  </si>
  <si>
    <t>The Relative Impact of Income and Financial Literacy on Financial Inclusion in Nigeria</t>
  </si>
  <si>
    <t>David-West, O.</t>
  </si>
  <si>
    <t>Management Information System Department, Pan-Atlantic University, Lekki, Lagos, Nigeria</t>
  </si>
  <si>
    <t>2-s2.0-85061233486</t>
  </si>
  <si>
    <t>Menon, P.</t>
  </si>
  <si>
    <t>Department of Economics, Institute for Financial Management and Research, Chennai, TN, India</t>
  </si>
  <si>
    <t>Financial inclusion, banking the unbanked: Concepts, issues, and policies for India</t>
  </si>
  <si>
    <t>2-s2.0-85061969458</t>
  </si>
  <si>
    <t>University students and retirement planning: never too early</t>
  </si>
  <si>
    <t>2-s2.0-85061804608</t>
  </si>
  <si>
    <t>Aydin, A.E.</t>
  </si>
  <si>
    <t>An investigation of financial literacy, money ethics and time preferences among college students: A structural equation model</t>
  </si>
  <si>
    <t>Akben Selcuk, E.</t>
  </si>
  <si>
    <t>Kadir Has Üniversitesi, Istanbul, Turkey</t>
  </si>
  <si>
    <t>2-s2.0-85114219115</t>
  </si>
  <si>
    <t>Akgün, H.</t>
  </si>
  <si>
    <t>Faculty of Communication, Süleyman Demirel Üniversitesi, Isparta, Isparta, Turkey</t>
  </si>
  <si>
    <t>Reproduction Of financial literacy on Twitter as a digital cultural means</t>
  </si>
  <si>
    <t>2-s2.0-85123657042</t>
  </si>
  <si>
    <t>Venezia, I.</t>
  </si>
  <si>
    <t>Behavioral finance: The coming of age</t>
  </si>
  <si>
    <t>2-s2.0-85069432979</t>
  </si>
  <si>
    <t>Harnett, S.</t>
  </si>
  <si>
    <t>Borland Health Sciences Library, University of Florida, Gainesville, FL, United States</t>
  </si>
  <si>
    <t>Financial and Health Insurance Literacy: A Necessary Addition to Health Literacy Programming</t>
  </si>
  <si>
    <t>2-s2.0-85054908138</t>
  </si>
  <si>
    <t>Department of Economics, Universidad de Extremadura, Badajoz, Badajoz, Spain</t>
  </si>
  <si>
    <t>The effect of financial education training on the financial literacy of Spanish students in PISA</t>
  </si>
  <si>
    <t>2-s2.0-85064404635</t>
  </si>
  <si>
    <t>Bazanov, V.</t>
  </si>
  <si>
    <t>Moscow State University of Civil Engineering, Moscow, Russian Federation</t>
  </si>
  <si>
    <t>Application of environmentally friendly concrete demolition techniques in the repair of shipping locks</t>
  </si>
  <si>
    <t>2-s2.0-85189067141</t>
  </si>
  <si>
    <t>Srivastava, A.K.</t>
  </si>
  <si>
    <t>Bankers Institute of Rural Development, Lucknow, UP, India</t>
  </si>
  <si>
    <t>POLICY INDUCED FINANCIAL INCLUSION: A CASE OF PRADHAN MANTRI JAN DHAN YOJANA (PMJDY) IN UTTAR PRADESH</t>
  </si>
  <si>
    <t>2-s2.0-85067987924</t>
  </si>
  <si>
    <t>Financial literacy and planning: A study of indian households of punjab state</t>
  </si>
  <si>
    <t>2-s2.0-85066994579</t>
  </si>
  <si>
    <t>Ashok, S.</t>
  </si>
  <si>
    <t>Department of Commerce and Management, Amrita Vishwa Vidyapeetham University, Kochi, Kochi, KL, India</t>
  </si>
  <si>
    <t>The impact on financial inclusion in the successful implentation of pradhanmantri jan dhanyojana (Pmjdy) scheme</t>
  </si>
  <si>
    <t>2-s2.0-85066730752</t>
  </si>
  <si>
    <t>Bhuvana, M.</t>
  </si>
  <si>
    <t>Vels Institute of Science, Technology &amp; Advanced Studies, Chennai, TN, India</t>
  </si>
  <si>
    <t>Ascertaining the mediating effect of financial literacy for accessing mobile banking services to achieve financial inclusion</t>
  </si>
  <si>
    <t>Vasantha, S.</t>
  </si>
  <si>
    <t>2-s2.0-85065705237</t>
  </si>
  <si>
    <t>Department of Management, Universitas Sumatera Utara, Medan, North Sumatra, Indonesia</t>
  </si>
  <si>
    <t>The influence of cultural possession, perseverance and openness to problem solving in development of financial literacy among high school students</t>
  </si>
  <si>
    <t>2-s2.0-85065520354</t>
  </si>
  <si>
    <t>Jennings, J.D.</t>
  </si>
  <si>
    <t>Department of Orthopaedic Surgery and Sports Medicine, Temple University Hospital, Philadelphia, PA, United States</t>
  </si>
  <si>
    <t>Orthopaedic surgery resident financial literacy: An assessment of knowledge in debt, investment, and retirement savings</t>
  </si>
  <si>
    <t>Quinn, C.</t>
  </si>
  <si>
    <t>Lewis Katz School of Medicine, Philadelphia, PA, United States</t>
  </si>
  <si>
    <t>2-s2.0-85065432946</t>
  </si>
  <si>
    <t>The curious case of filipino micro-entrepreneurs’ financial sophistication and the triple bottom line</t>
  </si>
  <si>
    <t>Uy, A.O.O.</t>
  </si>
  <si>
    <t>2-s2.0-85064734853</t>
  </si>
  <si>
    <t>Safaei Pour, M.</t>
  </si>
  <si>
    <t>Cyber Threat Intelligence Laboratory, FAU College of Engineering and Computer Science, Boca Raton, FL, United States</t>
  </si>
  <si>
    <t>Comprehending the IoT cyber threat landscape: A data dimensionality reduction technique to infer and characterize Internet-scale IoT probing campaigns</t>
  </si>
  <si>
    <t>Bou-Harb, E.</t>
  </si>
  <si>
    <t>FAU College of Engineering and Computer Science, Boca Raton, FL, United States</t>
  </si>
  <si>
    <t>Varma, K.</t>
  </si>
  <si>
    <t>Department of Information Systems and Cyber Security, The University of Texas at San Antonio, San Antonio, TX, United States</t>
  </si>
  <si>
    <t>2-s2.0-85064045086</t>
  </si>
  <si>
    <t>Lin, X.</t>
  </si>
  <si>
    <t>Taylor Fry Consulting Actuaries, Sydney, NS, Australia</t>
  </si>
  <si>
    <t>Extending financial literacy to insurance literacy: a survey approach</t>
  </si>
  <si>
    <t>Bruhn, A.</t>
  </si>
  <si>
    <t>Research School of Finance, Actuarial Studies and Statistics, ANU College of Business &amp; Economics, Canberra, ACT, Australia</t>
  </si>
  <si>
    <t>2-s2.0-85062226335</t>
  </si>
  <si>
    <t>Cueva, C.</t>
  </si>
  <si>
    <t>Fundamentos del Análisis Económico (FAE), Universitat d'Alacant, Alicante, Alicante, Spain</t>
  </si>
  <si>
    <t>Boys will still be boys: Gender differences in trading activity are not due to differences in (over)confidence</t>
  </si>
  <si>
    <t>Iturbe-Ormaetxe, I.</t>
  </si>
  <si>
    <t>Ponti, G.</t>
  </si>
  <si>
    <t>Tomás, J.</t>
  </si>
  <si>
    <t>2-s2.0-85045383949</t>
  </si>
  <si>
    <t>Financial literacy amongst elderly Australians</t>
  </si>
  <si>
    <t>2-s2.0-85028749892</t>
  </si>
  <si>
    <t>Eugster, M.</t>
  </si>
  <si>
    <t>Participation in risky asset markets and propensity for financial planning: a missing link?</t>
  </si>
  <si>
    <t>2-s2.0-85063573795</t>
  </si>
  <si>
    <t>Qatar Central Bank, Doha, Ad-Dawhah, Qatar</t>
  </si>
  <si>
    <t>Financial literacy and financial inclusion unbundling the nexus</t>
  </si>
  <si>
    <t>2-s2.0-85159846738</t>
  </si>
  <si>
    <t>Moizs, A.</t>
  </si>
  <si>
    <t>Faculty of Economics, Hungarian University of Agriculture and Life Sciences, Godollo, Pest, Hungary</t>
  </si>
  <si>
    <t>New crisis-new answers</t>
  </si>
  <si>
    <t>2-s2.0-85142120247</t>
  </si>
  <si>
    <t>Grzesiuk, A.</t>
  </si>
  <si>
    <t>West Pomeranian University of Technology in Szczecin, Szczecin, ZP, Poland</t>
  </si>
  <si>
    <t>An overview of financial awareness and financial education measurement</t>
  </si>
  <si>
    <t>2-s2.0-85142078817</t>
  </si>
  <si>
    <t>Financial education in Poland and Germany - recommendations</t>
  </si>
  <si>
    <t>2-s2.0-85142054344</t>
  </si>
  <si>
    <t>Financial literacy of young people in Poland and Germany. Survey results</t>
  </si>
  <si>
    <t>2-s2.0-85142050912</t>
  </si>
  <si>
    <t>Uniwersytet Szczecinski, Szczecin, Poland</t>
  </si>
  <si>
    <t>A theoretical framework for financial literacy and financial education</t>
  </si>
  <si>
    <t>2-s2.0-85142020851</t>
  </si>
  <si>
    <t>Financial literacy and financial education: Theory and survey</t>
  </si>
  <si>
    <t>WSB University in Gdansk, Gdansk, Pomeranian, Poland</t>
  </si>
  <si>
    <t>2-s2.0-85079787961</t>
  </si>
  <si>
    <t>Financial literacy and financial education in Poland. An overview</t>
  </si>
  <si>
    <t>2-s2.0-85078941510</t>
  </si>
  <si>
    <t>Financial literacy and debt</t>
  </si>
  <si>
    <t>2-s2.0-85063004689</t>
  </si>
  <si>
    <t>Ma, S.</t>
  </si>
  <si>
    <t>Comprehensive Building, Zhejiang University School of Medicine, Hangzhou, Zhejiang, China</t>
  </si>
  <si>
    <t>Dilemmas in caring for older adults in Zhejiang Province, China: A qualitative study</t>
  </si>
  <si>
    <t>Tongji University School of Medicine, Shanghai, China</t>
  </si>
  <si>
    <t>2-s2.0-85056005097</t>
  </si>
  <si>
    <t>The Influence of Student Loan Debt on Financial Satisfaction</t>
  </si>
  <si>
    <t>2-s2.0-85053824051</t>
  </si>
  <si>
    <t>Montalto, C.P.</t>
  </si>
  <si>
    <t>College Student Financial Wellness: Student Loans and Beyond</t>
  </si>
  <si>
    <t>Phillips, E.L.</t>
  </si>
  <si>
    <t>McDaniel, A.</t>
  </si>
  <si>
    <t>2-s2.0-85053266393</t>
  </si>
  <si>
    <t>Financial Socialization, Financial Education, and Student Loan Debt</t>
  </si>
  <si>
    <t>2-s2.0-85062937636</t>
  </si>
  <si>
    <t>Pension Plan Types and Financial Literacy in Later Life</t>
  </si>
  <si>
    <t>2-s2.0-85058187641</t>
  </si>
  <si>
    <t>Kutin, J.J.</t>
  </si>
  <si>
    <t>Special WSMC edition paper: What is this thing called money? Economic abuse in young adult relationships</t>
  </si>
  <si>
    <t>2-s2.0-85061441504</t>
  </si>
  <si>
    <t>De Jong, G.</t>
  </si>
  <si>
    <t>School of Nursing and Midwifery, Edith Cowan University, Perth, WA, Australia</t>
  </si>
  <si>
    <t>Grounding participatory action research in rural Colombia: a demonstration study on youth financial inclusion</t>
  </si>
  <si>
    <t>Fajardo Rojas, M.A.</t>
  </si>
  <si>
    <t>Center of Studies in Solidarity Economy, University Foundation of San Gil (Uni-Sangil), San Gil, Colombia</t>
  </si>
  <si>
    <t>Almeyda, G.</t>
  </si>
  <si>
    <t>Center for Intercultural Education &amp; Development (CIED), Georgetown University, Washington, D.C., United States</t>
  </si>
  <si>
    <t>2-s2.0-85080932911</t>
  </si>
  <si>
    <t>Rukmini Devi Institute of Advanced Studies, New Delhi, DL, India</t>
  </si>
  <si>
    <t>Association of Financial Attitude, Financial Behaviour and Financial Knowledge Towards Financial Literacy: A Structural Equation Modeling Approach</t>
  </si>
  <si>
    <t>2-s2.0-85079450614</t>
  </si>
  <si>
    <t>Financial literacy and financial advice seeking for retirement investment choice</t>
  </si>
  <si>
    <t>Rozsa, Z.</t>
  </si>
  <si>
    <t>Faculty of Social and Economic Relations, Alexander Dubcek University of Trencin, Trencin, Trencin Region, Slovakia</t>
  </si>
  <si>
    <t>2-s2.0-85077315822</t>
  </si>
  <si>
    <t>Determinants and Impacts of Financial Literacy in Cambodia and Viet Nam</t>
  </si>
  <si>
    <t>2-s2.0-85073281172</t>
  </si>
  <si>
    <t>Nawaz, F.</t>
  </si>
  <si>
    <t>Department of Public Administration, University of Rajshahi, Rajshahi, Bangladesh</t>
  </si>
  <si>
    <t>Microfinance and women's empowerment in Bangladesh: Unpacking the untold narratives</t>
  </si>
  <si>
    <t>2-s2.0-85071865440</t>
  </si>
  <si>
    <t>McLean-Meyinsse, P.E.</t>
  </si>
  <si>
    <t>Department of Agricultural Sciences, Southern University and A&amp;M College, Baton Rouge, LA, United States</t>
  </si>
  <si>
    <t>Are concerns about repaying student loan debt related to health status rankings?</t>
  </si>
  <si>
    <t>2-s2.0-85071390908</t>
  </si>
  <si>
    <t>Stieger, S.</t>
  </si>
  <si>
    <t>Ideology, education, and financial literacy uncovering neoliberal ideology in assessment studies of economics education-the case of Austria</t>
  </si>
  <si>
    <t>2-s2.0-85071365830</t>
  </si>
  <si>
    <t>Department of Humanities and Social Sciences Education, Stockholms universitet, Stockholm, Stockholm, Sweden</t>
  </si>
  <si>
    <t>Teaching financial literacy: Competence, context and strategies among Swedish teachers</t>
  </si>
  <si>
    <t>2-s2.0-85067052556</t>
  </si>
  <si>
    <t>Ghadai, S.K.</t>
  </si>
  <si>
    <t>Gender budgeting in india: An impact analysis</t>
  </si>
  <si>
    <t>Misra, S.N.</t>
  </si>
  <si>
    <t>IRBM, CA, United States</t>
  </si>
  <si>
    <t>2-s2.0-85065464940</t>
  </si>
  <si>
    <t>Khatutsky, G.</t>
  </si>
  <si>
    <t>Disability and Long-Term Care Program, RTI International, Research Triangle Park, NC, United States</t>
  </si>
  <si>
    <t>How many long-term-care surveys and polls do we need?</t>
  </si>
  <si>
    <t>Greene, A.M.</t>
  </si>
  <si>
    <t>2-s2.0-85063476141</t>
  </si>
  <si>
    <t>Johnston-Rodriguez, S.</t>
  </si>
  <si>
    <t>Department of Special and Early Education, Northern Illinois University, DeKalb, IL, United States</t>
  </si>
  <si>
    <t>Pre-service teachers’ perception of financial literacy curriculum: National standards, universal design, and cultural responsiveness</t>
  </si>
  <si>
    <t>Department of Curriculum and Instruction, Northern Illinois University, DeKalb, IL, United States</t>
  </si>
  <si>
    <t>2-s2.0-85062427144</t>
  </si>
  <si>
    <t>The Determinants of Subjective Financial Satisfaction and the Moderating Roles of Gender and Marital Status</t>
  </si>
  <si>
    <t>Babiarz, P.</t>
  </si>
  <si>
    <t>2-s2.0-85062425931</t>
  </si>
  <si>
    <t>Kullgren, J.T.</t>
  </si>
  <si>
    <t>Center for Clinical Management Research, VA Ann Arbor Healthcare System, Ann Arbor, MI, United States</t>
  </si>
  <si>
    <t>A survey of Americans with high-deductible health plans identifies opportunities to enhance consumer behaviors</t>
  </si>
  <si>
    <t>Cliff, B.Q.</t>
  </si>
  <si>
    <t>Krenz, C.D.</t>
  </si>
  <si>
    <t>Department of Health Management and Policy, University of Michigan School of Public Health, Ann Arbor, MI, United States</t>
  </si>
  <si>
    <t>Levy, H.</t>
  </si>
  <si>
    <t>Center for Bioethics and Social Sciences in Medicine, University of Michigan, Ann Arbor, Ann Arbor, MI, United States</t>
  </si>
  <si>
    <t>West, B.</t>
  </si>
  <si>
    <t>Fendrick, A.M.</t>
  </si>
  <si>
    <t>Department of Internal Medicine, University of Michigan, Ann Arbor, Ann Arbor, MI, United States</t>
  </si>
  <si>
    <t>So, J.</t>
  </si>
  <si>
    <t>Detroit Regional Chamber, Detroit, MI, United States</t>
  </si>
  <si>
    <t>Fagerlin, A.</t>
  </si>
  <si>
    <t>Department of Population Health Sciences, University of Utah School of Medicine, Salt Lake City, UT, United States</t>
  </si>
  <si>
    <t>2-s2.0-85062026448</t>
  </si>
  <si>
    <t>Król, M.</t>
  </si>
  <si>
    <t>Learning From Peers’ Eye Movements in the Absence of Expert Guidance: A Proof of Concept Using Laboratory Stock Trading, Eye Tracking, and Machine Learning</t>
  </si>
  <si>
    <t>Department of Economics, Faculty of Humanities, Manchester, Greater Manchester, United Kingdom</t>
  </si>
  <si>
    <t>2-s2.0-85061987736</t>
  </si>
  <si>
    <t>Financial literacy and household finances: A Bayesian two-part latent variable modeling approach</t>
  </si>
  <si>
    <t>Shenzhen Research Institute &amp; Department of Statistics, Chinese University of Hong Kong, Hong Kong, Hong Kong</t>
  </si>
  <si>
    <t>2-s2.0-85061189067</t>
  </si>
  <si>
    <t>Indigenous Research and Engagement Unit, Queensland University of Technology, Brisbane, QLD, Australia</t>
  </si>
  <si>
    <t>Financial literacy education with an aboriginal community: Identifying critical moments for enabling praxis</t>
  </si>
  <si>
    <t>2-s2.0-85059693609</t>
  </si>
  <si>
    <t>Mancebon-Torrubia, M.-J.</t>
  </si>
  <si>
    <t>Department of Applied Economics, Universidad de Zaragoza, Zaragoza, Zaragoza, Spain</t>
  </si>
  <si>
    <t>Factors that influence the financial literacy of young Spanish consumers</t>
  </si>
  <si>
    <t>Mediavilla, M.</t>
  </si>
  <si>
    <t>Department of Applied Economics, Universitat de València, Valencia, Valencia, Spain</t>
  </si>
  <si>
    <t>2-s2.0-85058242011</t>
  </si>
  <si>
    <t>Associations of literacy with diabetes indicators in older adults</t>
  </si>
  <si>
    <t>James, B.D.</t>
  </si>
  <si>
    <t>Department of Internal Medicine, Rush University Medical Center, Chicago, IL, United States</t>
  </si>
  <si>
    <t>2-s2.0-85057983157</t>
  </si>
  <si>
    <t>Factors shaping the financial capability of low-income consumers from rural regions of Poland</t>
  </si>
  <si>
    <t>Cierpiał-Wolan, M.</t>
  </si>
  <si>
    <t>Department of Quantitative Methods and Economic Informatics, University of Rzeszów, Rzeszow, PK, Poland</t>
  </si>
  <si>
    <t>2-s2.0-85057710633</t>
  </si>
  <si>
    <t>School of Management Science and Engineering, Central University of Finance and Economics, Beijing, China</t>
  </si>
  <si>
    <t>Financing knowledge, risk attitude and P2P borrowing in China</t>
  </si>
  <si>
    <t>School of Mathematics and Statistics, Central University of Finance and Economics, Beijing, China</t>
  </si>
  <si>
    <t>2-s2.0-85057044667</t>
  </si>
  <si>
    <t>West, R.</t>
  </si>
  <si>
    <t>Social and Global Studies Centre, RMIT University, Melbourne, VIC, Australia</t>
  </si>
  <si>
    <t>The emerging role of Financial Counsellors in supporting Older Persons in financial hardship and with management of Consumer-directed Care packages within Australia</t>
  </si>
  <si>
    <t>Ramcharan, P.</t>
  </si>
  <si>
    <t>Future Social Service Institute, RMIT University, Melbourne, VIC, Australia</t>
  </si>
  <si>
    <t>2-s2.0-85055861294</t>
  </si>
  <si>
    <t>ESPM Sul, Porto, Brazil</t>
  </si>
  <si>
    <t>Explanatory mechanisms of the decision to buy on credit: The role of materialism, impulsivity and financial knowledge</t>
  </si>
  <si>
    <t>De Matos, C.A.</t>
  </si>
  <si>
    <t>ESPM-SP, Sao Paulo, Brazil</t>
  </si>
  <si>
    <t>2-s2.0-85053667526</t>
  </si>
  <si>
    <t>Khan, S.Z.</t>
  </si>
  <si>
    <t>University of Science and Technology Beijing, Beijing, China</t>
  </si>
  <si>
    <t>Investment in intangible resources and capabilities spurs sustainable competitive advantage and firm performance</t>
  </si>
  <si>
    <t>2-s2.0-85029572334</t>
  </si>
  <si>
    <t>School of Business, Renmin University of China, Beijing, China</t>
  </si>
  <si>
    <t>EMPLOYMENT TYPE, RESIDENTIAL STATUS and CONSUMER FINANCIAL CAPABILITY: EVIDENCE from CHINA HOUSEHOLD FINANCE SURVEY</t>
  </si>
  <si>
    <t>2-s2.0-84997637166</t>
  </si>
  <si>
    <t>The impact of undergraduate personal finance education on individual financial literacy, attitudes and intentions</t>
  </si>
  <si>
    <t>2-s2.0-85084298820</t>
  </si>
  <si>
    <t>Aduhene, D.T.</t>
  </si>
  <si>
    <t>AN EMPIRICAL ASSESSMENT OF THE IMPACT OF ACCESS TO CREDIT ON FARM OUTPUT: A CASE STUDY OF SEFWI-WIAWSO MUNICIPALITY GHANA</t>
  </si>
  <si>
    <t>Boadu, S.</t>
  </si>
  <si>
    <t>Economic Research Department, Bank of Ghana, Accra, Greater Accra Region, Ghana</t>
  </si>
  <si>
    <t>Obeng, E.</t>
  </si>
  <si>
    <t>Jiangsu University, Wenling, China</t>
  </si>
  <si>
    <t>2-s2.0-85061811216</t>
  </si>
  <si>
    <t>Ramalho, T.B.</t>
  </si>
  <si>
    <t>Financial literacy in Brazil – do knowledge and self-confidence relate with behavior?</t>
  </si>
  <si>
    <t>2-s2.0-85058841198</t>
  </si>
  <si>
    <t>Baker, H.K.</t>
  </si>
  <si>
    <t>How financial literacy and demographic variables relate to behavioral biases</t>
  </si>
  <si>
    <t>Department of Management Studies, Alliance University, Bengaluru, KA, India</t>
  </si>
  <si>
    <t>Gaur, V.</t>
  </si>
  <si>
    <t>Business Communication Area, Management Development Institute, Gurgaon, Gurugram, HR, India</t>
  </si>
  <si>
    <t>2-s2.0-85062470406</t>
  </si>
  <si>
    <t>Department of Management, Amrita University, Amritapuri Campus, Kollam, KL, India</t>
  </si>
  <si>
    <t>Over-indebtedness and its drivers among microfinance borrowers in India</t>
  </si>
  <si>
    <t>Amrita Center for Economics and Governance, Amrita University, Amritapuri Campus, Kollam, KL, India</t>
  </si>
  <si>
    <t>2-s2.0-85053466544</t>
  </si>
  <si>
    <t>Predictors of investment intention in Indian stock markets: Extending the theory of planned behaviour</t>
  </si>
  <si>
    <t>2-s2.0-85053458478</t>
  </si>
  <si>
    <t>al-Salem, F.</t>
  </si>
  <si>
    <t>Clustering Kuwaiti consumer attitudes towards Sharia-compliant financial products: A self-organizing maps analysis</t>
  </si>
  <si>
    <t>2-s2.0-85053442977</t>
  </si>
  <si>
    <t>Women’s financial planning for retirement: Systematic literature review and future research agenda</t>
  </si>
  <si>
    <t>2-s2.0-85060658296</t>
  </si>
  <si>
    <t>Antecedents of indebtedness for low-income consumers: the mediating role of materialism</t>
  </si>
  <si>
    <t>Vieira, V.</t>
  </si>
  <si>
    <t>Universidade Estadual de Maringá, Maringa, PR, Brazil</t>
  </si>
  <si>
    <t>Bonfanti, K.</t>
  </si>
  <si>
    <t>2-s2.0-85075502402</t>
  </si>
  <si>
    <t>Galster, G.C.</t>
  </si>
  <si>
    <t>Department of Urban Studies and Planning, Wayne State University, Detroit, MI, United States</t>
  </si>
  <si>
    <t>Benefit–Cost Analysis of an Innovative Program for Self-Sufficiency and Homeownership</t>
  </si>
  <si>
    <t>School of Social Work, Michigan State University, East Lansing, MI, United States</t>
  </si>
  <si>
    <t>Smith, R.J.</t>
  </si>
  <si>
    <t>School of Social Work, Wayne State University, Detroit, MI, United States</t>
  </si>
  <si>
    <t>Leroux, J.</t>
  </si>
  <si>
    <t>Department of Economics, Michigan State University, East Lansing, MI, United States</t>
  </si>
  <si>
    <t>2-s2.0-85069728505</t>
  </si>
  <si>
    <t>Impact of socio economic determinants on women empowerment in India (Working women in selected districts of Andhra Pradesh)</t>
  </si>
  <si>
    <t>2-s2.0-85067014500</t>
  </si>
  <si>
    <t>Deuflhard, F.</t>
  </si>
  <si>
    <t>Financial literacy and savings account returns</t>
  </si>
  <si>
    <t>Georgarakos, D.</t>
  </si>
  <si>
    <t>Deutsche Bundesbank, University of Leicester, Leicester, Leicestershire, United Kingdom</t>
  </si>
  <si>
    <t>2-s2.0-85064980283</t>
  </si>
  <si>
    <t>Poppler, L.H.</t>
  </si>
  <si>
    <t>Division of Plastic and Reconstructive Surgery, Washington University School of Medicine in St. Louis, St. Louis, MO, United States</t>
  </si>
  <si>
    <t>Five financial pearls for medical students, residents, and young surgeons</t>
  </si>
  <si>
    <t>2-s2.0-85063560481</t>
  </si>
  <si>
    <t>Makhdieva, Y.M.</t>
  </si>
  <si>
    <t>Dagestan State University, Makhachkala, Republic of Dagestan, Russian Federation</t>
  </si>
  <si>
    <t>Public awareness of the issues of the education insurance as a necessary factor for its development in the modern Russian conditions</t>
  </si>
  <si>
    <t>2-s2.0-85063559116</t>
  </si>
  <si>
    <t>Ben-Caleb, E.</t>
  </si>
  <si>
    <t>Financial literacy: A panacea to poverty reduction in Nigeria</t>
  </si>
  <si>
    <t>Faboyede, S.</t>
  </si>
  <si>
    <t>Department of Accounting, Covenant University, Ota, Ogun, Nigeria</t>
  </si>
  <si>
    <t>Olusanmi, O.</t>
  </si>
  <si>
    <t>Department of Accounting, University of Lagos, Lagos, Lagos, Nigeria</t>
  </si>
  <si>
    <t>2-s2.0-85062651314</t>
  </si>
  <si>
    <t>Institute of Indian Studies, Hankuk University of Foreign Studies, Seoul, South Korea</t>
  </si>
  <si>
    <t>Credit constraints in the development of India’s Micro, Small and Medium Enterprises (MSMEs)</t>
  </si>
  <si>
    <t>2-s2.0-85061645176</t>
  </si>
  <si>
    <t>Olando, C.O.</t>
  </si>
  <si>
    <t>Mount Kenya University, Thika, Kiambu, Kenya</t>
  </si>
  <si>
    <t>Community based financial practices for proliferation of access to higher education in Kenya's asal regions: A pointer to enhancing peace in the region</t>
  </si>
  <si>
    <t>Kimuyu, M.</t>
  </si>
  <si>
    <t>Kensoft Institute of Technology, India</t>
  </si>
  <si>
    <t>2-s2.0-85061047639</t>
  </si>
  <si>
    <t>Muralidhar, A.</t>
  </si>
  <si>
    <t>AlphaEngine Global Investment Solutions LLC, Great Falls, VA, United States</t>
  </si>
  <si>
    <t>Can (Financial) Ignorance Be Bliss?</t>
  </si>
  <si>
    <t>2-s2.0-85058963368</t>
  </si>
  <si>
    <t>Department of Training and Education Sciences, Universiteit Antwerpen, Antwerpen, VAN, Belgium</t>
  </si>
  <si>
    <t>The role of teacher professional development in financial literacy education: A systematic literature review</t>
  </si>
  <si>
    <t>Top Institute for Evidence Based Education Research, Universiteit Maastricht, Maastricht, Limburg, Netherlands</t>
  </si>
  <si>
    <t>2-s2.0-85058575949</t>
  </si>
  <si>
    <t>Advanced Financial Literacy of Malaysian Gen Y Investors and Its Consequences</t>
  </si>
  <si>
    <t>Tan, S.-H.</t>
  </si>
  <si>
    <t>2-s2.0-85055909334</t>
  </si>
  <si>
    <t>Ward, A.F.</t>
  </si>
  <si>
    <t>Department of Marketing, McCombs School of Business, Austin, TX, United States</t>
  </si>
  <si>
    <t>On a need-to-know basis: How the distribution of responsibility between couples shapes financial literacy and financial outcomes</t>
  </si>
  <si>
    <t>Lynch, J.G.</t>
  </si>
  <si>
    <t>Center for Research on Consumer Financial Decision Making, University of Colorado Boulder, Boulder, CO, United States</t>
  </si>
  <si>
    <t>2-s2.0-85045247413</t>
  </si>
  <si>
    <t>Bruns Ali, S.B.</t>
  </si>
  <si>
    <t>Retirement Planning Decisions: Choices Between Defined Benefit and Defined Contribution Plans</t>
  </si>
  <si>
    <t>2-s2.0-85060273244</t>
  </si>
  <si>
    <t>Ying, Q.</t>
  </si>
  <si>
    <t>The role of a manager's intangible capabilities in resource acquisition and sustainable competitive performance</t>
  </si>
  <si>
    <t>Hassan, H.</t>
  </si>
  <si>
    <t>Hamdard University Islamabad, Islamabad, Pakistan</t>
  </si>
  <si>
    <t>2-s2.0-85042447421</t>
  </si>
  <si>
    <t>Wang, G.N.</t>
  </si>
  <si>
    <t>Racial/Ethnic disparities in high return investment ownership: a Heckman selection model</t>
  </si>
  <si>
    <t>2-s2.0-85052531127</t>
  </si>
  <si>
    <t>Financial education and insurance advice seeking</t>
  </si>
  <si>
    <t>2-s2.0-85053482934</t>
  </si>
  <si>
    <t>Project Nova: A Combination HIV Prevention and Microfinance Intervention for Women Who Engage in Sex Work and Use Drugs in Kazakhstan</t>
  </si>
  <si>
    <t>2-s2.0-85051993512</t>
  </si>
  <si>
    <t>Raschke, C.</t>
  </si>
  <si>
    <t>Sam Houston State University, Huntsville, TX, United States</t>
  </si>
  <si>
    <t>Unexpected windfalls, education, and mental health: evidence from lottery winners in Germany</t>
  </si>
  <si>
    <t>2-s2.0-85063889577</t>
  </si>
  <si>
    <t>Seotsanyana, M.E.</t>
  </si>
  <si>
    <t>Department of Languages and Social Education, National University of Lesotho, Roma, Lesotho</t>
  </si>
  <si>
    <t>Assessment of university students’ level of financial literacy: the voices of the National University of Development Studies education students</t>
  </si>
  <si>
    <t>2-s2.0-85063104800</t>
  </si>
  <si>
    <t>Does the composition of financial services in a community relate to an Individual’s savings account ownership?</t>
  </si>
  <si>
    <t>2-s2.0-85058704502</t>
  </si>
  <si>
    <t>Adejuwon, O.O.</t>
  </si>
  <si>
    <t>African Institute for Science Policy and Innovation, Obafemi Awolowo University, Ife, Ogun, Nigeria</t>
  </si>
  <si>
    <t>User-producer interactions: Policy implications for developing appropriate innovations for small-scale agricultural production in sub-Saharan Africa</t>
  </si>
  <si>
    <t>2-s2.0-85050545781</t>
  </si>
  <si>
    <t>de Marco, A.C.</t>
  </si>
  <si>
    <t>The impact of cocurricular community service on student learning and perceptions of poverty and homelessness</t>
  </si>
  <si>
    <t>2-s2.0-85200476556</t>
  </si>
  <si>
    <t>Quantification of Partially Ordered Data and the Evaluation of Financial Literacy</t>
  </si>
  <si>
    <t>2-s2.0-85194313661</t>
  </si>
  <si>
    <t>Woolls, B.</t>
  </si>
  <si>
    <t>California State Library Services Advisory Board, United States</t>
  </si>
  <si>
    <t>Teaching Life Skills in the School Library: Career, Finance, and Civic Engagement in a Changing World</t>
  </si>
  <si>
    <t>Williams, C.H.</t>
  </si>
  <si>
    <t>Petaluma Regional Branch of the Sonoma County Library, Sonoma, United States</t>
  </si>
  <si>
    <t>2-s2.0-85166945441</t>
  </si>
  <si>
    <t>Ouriemmi, O.</t>
  </si>
  <si>
    <t>ISG Paris, Paris, France</t>
  </si>
  <si>
    <t>Police on finance/financial police. Investigate the world of finance in France in the early 20th century and in the interwar period; Police(s) financière(s). Enquêter sur le monde de la finance en France au début du XXe siècle et dans l’entre-deux-guerres</t>
  </si>
  <si>
    <t>2-s2.0-85166124348</t>
  </si>
  <si>
    <t>Vikhrova, O.Y.</t>
  </si>
  <si>
    <t>Faculty of Journalism, Lomonosov Moscow State University, Moscow, Moscow Oblast, Russian Federation</t>
  </si>
  <si>
    <t>"Business Journalism" as a universal tool for training journalists on how to improve financial literacy of the population</t>
  </si>
  <si>
    <t>2-s2.0-85162224874</t>
  </si>
  <si>
    <t>Alvarez-García, B.</t>
  </si>
  <si>
    <t>The Role of Civil Society Organizations in Social Innovation as an Example of the New Social Marketing</t>
  </si>
  <si>
    <t>Àlvarez-Gonzàlez, L.I.</t>
  </si>
  <si>
    <t>2-s2.0-85153737268</t>
  </si>
  <si>
    <t>Petríková, D.</t>
  </si>
  <si>
    <t>Department of Engineering Education, Technická Univerzita v Košiciach, Kosice, Kosice Region, Slovakia</t>
  </si>
  <si>
    <t>Preparation of Future Teachers at Vocational Secondary Schools and Financial Literacy</t>
  </si>
  <si>
    <t>2-s2.0-85153104412</t>
  </si>
  <si>
    <t>Benali, L.</t>
  </si>
  <si>
    <t>Three Main Drivers of Electricity-Sector Reforms</t>
  </si>
  <si>
    <t>2-s2.0-85144733005</t>
  </si>
  <si>
    <t>Clark, G.L.</t>
  </si>
  <si>
    <t>School of Geography and the Environment, Oxford Social Sciences Division, Oxford, Oxfordshire, United Kingdom</t>
  </si>
  <si>
    <t>Financial Knowledge</t>
  </si>
  <si>
    <t>2-s2.0-85141436250</t>
  </si>
  <si>
    <t>Jacobsen, C.</t>
  </si>
  <si>
    <t>University of Massachusetts Dartmouth, Dartmouth, MA, United States</t>
  </si>
  <si>
    <t>Analysis of Financial Literacy in a College Population</t>
  </si>
  <si>
    <t>2-s2.0-85139302515</t>
  </si>
  <si>
    <t>Klein, W.A.</t>
  </si>
  <si>
    <t>Coastal Resources Management Program, East Carolina University, Greenville, NC, United States</t>
  </si>
  <si>
    <t>Analytic Hierarchy Process to Weigh Groundwater Management Criteria in Coastal Regions</t>
  </si>
  <si>
    <t>Manda, A.K.</t>
  </si>
  <si>
    <t>Department of Geological Sciences, East Carolina University, Greenville, NC, United States</t>
  </si>
  <si>
    <t>2-s2.0-85138311745</t>
  </si>
  <si>
    <t>Recovery-Oriented Money Management for Homeless Veterans: A Feasibility Study</t>
  </si>
  <si>
    <t>Ablondi, K.</t>
  </si>
  <si>
    <t>Payne, K.</t>
  </si>
  <si>
    <t>2-s2.0-85130280465</t>
  </si>
  <si>
    <t>Savković, M.</t>
  </si>
  <si>
    <t>Faculty of Engineering, University of Kragujevac, Kragujevac, Serbia</t>
  </si>
  <si>
    <t>BARRIERS, CHALLEGNES AND OPPORTUNITIES TO IMPROVE OCCUPATIONAL HEALTH AND SAFETY MANAGEMENT IN SMALL AND MEDIUM ENTERPRISES IN SERBIA: CASE STUDY APPROACH</t>
  </si>
  <si>
    <t>2-s2.0-85130268181</t>
  </si>
  <si>
    <t>FINANCIAL LITERACY AS A DETERMINANT FACTOR IN BUSINESS GROWTH FOR CREATIVE MSMES IN YOGYAKARTA</t>
  </si>
  <si>
    <t>2-s2.0-85126102828</t>
  </si>
  <si>
    <t>Mizintseva, M.</t>
  </si>
  <si>
    <t>Personnel Development of Leadership Capacity Management in Organizations</t>
  </si>
  <si>
    <t>2-s2.0-85125186601</t>
  </si>
  <si>
    <t>How Important is the “Time Horizon”?: An Investigation of Financial Well-Being: An Abstract</t>
  </si>
  <si>
    <t>2-s2.0-85122754075</t>
  </si>
  <si>
    <t>Brühl, V.</t>
  </si>
  <si>
    <t>Financial Literacy among German Students at Secondary Schools: Some Empirical Evidence from the State of Hesse</t>
  </si>
  <si>
    <t>2-s2.0-85121474697</t>
  </si>
  <si>
    <t>Mashizha, M.</t>
  </si>
  <si>
    <t>Financial literacy among small and medium enterprises in Zimbabwe</t>
  </si>
  <si>
    <t>Westville Campus, University of KwaZulu-Natal, Durban, KwaZulu-Natal, South Africa</t>
  </si>
  <si>
    <t>Maumbe, B.</t>
  </si>
  <si>
    <t>Faculty of Commerce, Bindura University of Science Education, Bindura, Mashonaland Central, Zimbabwe</t>
  </si>
  <si>
    <t>2-s2.0-85119265759</t>
  </si>
  <si>
    <t>Heinz, A.</t>
  </si>
  <si>
    <t>97</t>
  </si>
  <si>
    <t>Mathematics and Information Technology, Georgia Gwinnett College, Lawrenceville, GA, United States</t>
  </si>
  <si>
    <t>Using Japanese candlesticks in interdisciplinary research in IT, math and finance</t>
  </si>
  <si>
    <t>2-s2.0-85117252164</t>
  </si>
  <si>
    <t>University of Cape Town, Cape Town, Western Cape, South Africa</t>
  </si>
  <si>
    <t>Actual and Self-Assessed Financial Literacy among Employees of a South African University</t>
  </si>
  <si>
    <t>2-s2.0-85116664276</t>
  </si>
  <si>
    <t>Sokolovska, A.</t>
  </si>
  <si>
    <t>Loan and Grant Support for Students in the Context of the Diversification of Funding Sources for Higher Education</t>
  </si>
  <si>
    <t>Rainova, L.</t>
  </si>
  <si>
    <t>2-s2.0-85115674080</t>
  </si>
  <si>
    <t>Garbow, J.</t>
  </si>
  <si>
    <t>Using American Indian Legends to Teach Youths Financial Literacy: Innovative Approaches to Cultural Adaptation</t>
  </si>
  <si>
    <t>2-s2.0-85114902547</t>
  </si>
  <si>
    <t>Ran, X.</t>
  </si>
  <si>
    <t>The role of financial literacy in online peer-to-peer lending: An empirical approach</t>
  </si>
  <si>
    <t>Tan, T.</t>
  </si>
  <si>
    <t>Department of Information Systems, National University of Singapore, Singapore City, Singapore</t>
  </si>
  <si>
    <t>Phan, T.Q.</t>
  </si>
  <si>
    <t>Keppo, J.</t>
  </si>
  <si>
    <t>Department of Analytics and Operations, National University of Singapore, Singapore City, Singapore</t>
  </si>
  <si>
    <t>2-s2.0-85109133196</t>
  </si>
  <si>
    <t>Hamplová, E.</t>
  </si>
  <si>
    <t>Univerzita Hradec Králové, Hradec Kralove, Czech Republic</t>
  </si>
  <si>
    <t>Mobley Matrix as a Financial Management Tool in Terms of Small and Medium-Sized Enterprises</t>
  </si>
  <si>
    <t>2-s2.0-85106401778</t>
  </si>
  <si>
    <t>Bosch-Badia, M.T.</t>
  </si>
  <si>
    <t>Universitat de Girona, Girona, Girona, Spain</t>
  </si>
  <si>
    <t>Financial Education, Literary Fiction, and Corporate Social Responsibility</t>
  </si>
  <si>
    <t>Universitat Autònoma de Barcelona, Cerdanyola del Valles, Barcelona, Spain</t>
  </si>
  <si>
    <t>2-s2.0-85105474198</t>
  </si>
  <si>
    <t>Batchelor, B.</t>
  </si>
  <si>
    <t>Department of Law, University of Fort Hare, Alice, Eastern Cape, South Africa</t>
  </si>
  <si>
    <t>Balancing financial inclusion and data protection in South Africa: Black Sash trust v minister of social development</t>
  </si>
  <si>
    <t>Wazvaremhaka, T.</t>
  </si>
  <si>
    <t>National Prosecuting Authority, Zimbabwe</t>
  </si>
  <si>
    <t>2-s2.0-85101197877</t>
  </si>
  <si>
    <t>Torjanac, J.</t>
  </si>
  <si>
    <t>Legal Trainee, Zagreb, Croatia</t>
  </si>
  <si>
    <t>Responsible lending de lege lata and de lege ferenda – the role of the croatian credit bureau; Odgovorno kreditiranje de lege lata i de lege ferenda – uloga hrvatskog registra obveza po kreditima</t>
  </si>
  <si>
    <t>Petrović, S.</t>
  </si>
  <si>
    <t>University of Zagreb, Faculty of Law, Zagreb, Croatia</t>
  </si>
  <si>
    <t>2-s2.0-85100558070</t>
  </si>
  <si>
    <t>Vacher, H.L.</t>
  </si>
  <si>
    <t>University of South Florida, Largo, FL, United States</t>
  </si>
  <si>
    <t>Roots and Seeds: Finding Our Place in the Social Practice Nexus That Is Quantitative Literacy</t>
  </si>
  <si>
    <t>Grawe, N.D.</t>
  </si>
  <si>
    <t>Carleton College, USA, Northfield, MN, United States</t>
  </si>
  <si>
    <t>2-s2.0-85100132773</t>
  </si>
  <si>
    <t>Kasper, H.</t>
  </si>
  <si>
    <t>Department of Marketing and Supply Chain Management, Maastricht University School of Business and Economics, Maastricht, Netherlands</t>
  </si>
  <si>
    <t>Contextual influences on financial preparedness of middle-aged workers: A four-country comparative life course study</t>
  </si>
  <si>
    <t>Frank G. Zarb School of Business, Hempstead, NY, United States</t>
  </si>
  <si>
    <t>Ong, F.S.</t>
  </si>
  <si>
    <t>The University of Nottingham Malaysia Campus, Semenyih, Selangor, Malaysia</t>
  </si>
  <si>
    <t>Shannon, R.</t>
  </si>
  <si>
    <t>Yingwattanakul, P.</t>
  </si>
  <si>
    <t>150/4 Setthasiri Prachachuen, Nontaburi, Thailand</t>
  </si>
  <si>
    <t>2-s2.0-85092553331</t>
  </si>
  <si>
    <t>Tatebe, J.</t>
  </si>
  <si>
    <t>School of Critical Studies in Education, The University of Auckland, Auckland, AUK, New Zealand</t>
  </si>
  <si>
    <t>Locating inequality in the New Zealand curriculum</t>
  </si>
  <si>
    <t>Cochise, A.</t>
  </si>
  <si>
    <t>Faculty of Design and Creative Technologies, Auckland University of Technology, Auckland, AUK, New Zealand</t>
  </si>
  <si>
    <t>Edwards, A.</t>
  </si>
  <si>
    <t>Faculty of Science, Auckland, AUK, New Zealand</t>
  </si>
  <si>
    <t>2-s2.0-85091773726</t>
  </si>
  <si>
    <t>Cevik, C.</t>
  </si>
  <si>
    <t>Social Sciences Higher Vocational School, Kirklareli Üniversitesi, Kirklareli, Turkey</t>
  </si>
  <si>
    <t>An investigation on the determination of financial literacy level</t>
  </si>
  <si>
    <t>2-s2.0-85091739586</t>
  </si>
  <si>
    <t>Yazici, A.</t>
  </si>
  <si>
    <t>Department of Economics, Anadolu Üniversitesi, Eskisehir, Eskisehir, Turkey</t>
  </si>
  <si>
    <t>The importance of financial literacy for women’s financial inclusion</t>
  </si>
  <si>
    <t>2-s2.0-85090110240</t>
  </si>
  <si>
    <t>Sirgy, M.J.</t>
  </si>
  <si>
    <t>Department of Marketing, Virginia Tech, Pamplin College of Business, Blacksburg, VA, United States</t>
  </si>
  <si>
    <t>What Determines Subjective Material Well-Being?</t>
  </si>
  <si>
    <t>2-s2.0-85089060153</t>
  </si>
  <si>
    <t>Gangl, K.</t>
  </si>
  <si>
    <t>A research agenda for economic psychology</t>
  </si>
  <si>
    <t>Kirchler, E.</t>
  </si>
  <si>
    <t>2-s2.0-85089046774</t>
  </si>
  <si>
    <t>Patel, K.</t>
  </si>
  <si>
    <t>Improving financial capability</t>
  </si>
  <si>
    <t>2-s2.0-85088969454</t>
  </si>
  <si>
    <t>INTERSECTIONS OF FINANCIAL LITERACY, CITIZENSHIP, AND SPIRITUALITY: EXAMINING A FORBIDDEN FRONTIER OF SOCIAL EDUCATION</t>
  </si>
  <si>
    <t>2-s2.0-85088450629</t>
  </si>
  <si>
    <t>Sanders, S.</t>
  </si>
  <si>
    <t>University of Iowa School of Social Work, Iowa City, IA, United States</t>
  </si>
  <si>
    <t>Gerontological social work and the grand challenges: Focusing on policy and practice</t>
  </si>
  <si>
    <t>Kolomer, S.R.</t>
  </si>
  <si>
    <t>School of Social Work, University of North Carolina Wilmington, Wilmington, NC, United States</t>
  </si>
  <si>
    <t>Spellman, C.W.</t>
  </si>
  <si>
    <t>Rizzo, V.M.</t>
  </si>
  <si>
    <t>School of Social Welfare, State University of New York Albany, Albany, NY, United States</t>
  </si>
  <si>
    <t>2-s2.0-85086867805</t>
  </si>
  <si>
    <t>Financial capability in later life</t>
  </si>
  <si>
    <t>Skees, S.</t>
  </si>
  <si>
    <t>2-s2.0-85085193516</t>
  </si>
  <si>
    <t>Mainali, B.</t>
  </si>
  <si>
    <t>Department of Built Environment and Energy Technology, Linnaeus University, Växjö, Vaxjo, Kronoberg, Sweden</t>
  </si>
  <si>
    <t>Criteria based approach for assessment of policy instruments for deep renovation of residential building in the Netherlands</t>
  </si>
  <si>
    <t>2-s2.0-85083790825</t>
  </si>
  <si>
    <t>Ramos, C.M.</t>
  </si>
  <si>
    <t>Organización de Consumidores y Usuarios de Chile, Chile</t>
  </si>
  <si>
    <t>The role of the media in the communication of the Public Policy of the National Strategy of Financial Education in Chile; El papel de los medios en la comunicación de la Política Pública de la Estrategia Nacional de Educación Financiera en Chile</t>
  </si>
  <si>
    <t>2-s2.0-85083578478</t>
  </si>
  <si>
    <t>Education and financial inclusion. An empirical study in students of higher education</t>
  </si>
  <si>
    <t>Peña-Osorio, I.Y.</t>
  </si>
  <si>
    <t>2-s2.0-85083550845</t>
  </si>
  <si>
    <t>Moreno-García, E.M.</t>
  </si>
  <si>
    <t>Empirical study on financial education. Case study of public accounting graduates in Veracruz, Mexico</t>
  </si>
  <si>
    <t>2-s2.0-85082722743</t>
  </si>
  <si>
    <t>The role of financial literacy in retirement investment choice</t>
  </si>
  <si>
    <t>Polách, J.</t>
  </si>
  <si>
    <t>College of Entrepreneurship and Law, Czechia, Czech Republic</t>
  </si>
  <si>
    <t>2-s2.0-85082553642</t>
  </si>
  <si>
    <t>Murari, K.</t>
  </si>
  <si>
    <t>Managing household finance: An assessment of financial knowledge and behaviour of rural households</t>
  </si>
  <si>
    <t>2-s2.0-85082507805</t>
  </si>
  <si>
    <t>Ciencias Sociales y Humanidades, Universidad de la Frontera, Temuco, AR, Chile</t>
  </si>
  <si>
    <t>Adaptation and validation of the economic and financial literacy test for chilean secondary students; Adaptación y validación del test de alfabetización económica y financiera en estudian-tes secundarios chilenos</t>
  </si>
  <si>
    <t>Concha-Salgado, A.</t>
  </si>
  <si>
    <t>2-s2.0-85081348885</t>
  </si>
  <si>
    <t>Morris, M.A.</t>
  </si>
  <si>
    <t>Clemson University, Clemson, SC, United States</t>
  </si>
  <si>
    <t>Third world offshore resource management and protection</t>
  </si>
  <si>
    <t>Pomeroy, R.S.</t>
  </si>
  <si>
    <t>Department of Agricultural Economics and Rural Sociology, Clemson University, Clemson, SC, United States</t>
  </si>
  <si>
    <t>2-s2.0-85081238040</t>
  </si>
  <si>
    <t>Mueangpud, A.</t>
  </si>
  <si>
    <t>Department of Educational Technology and Communications, Chulalongkorn University, Bangkok, Thailand</t>
  </si>
  <si>
    <t>Mobile learning application design to promote youth financial management competency in Thailand</t>
  </si>
  <si>
    <t>2-s2.0-85079745654</t>
  </si>
  <si>
    <t>Correlates of financial literacy: Strategic precursor to financial inclusion</t>
  </si>
  <si>
    <t>2-s2.0-85079671226</t>
  </si>
  <si>
    <t>Samsuri, A.</t>
  </si>
  <si>
    <t>The effects of risk tolerance and financial literacy to investment intentions</t>
  </si>
  <si>
    <t>2-s2.0-85079459645</t>
  </si>
  <si>
    <t>Financial literacy and rationality of youth in Slovakia; Finansinis jaunimo raštingumas ir racionalumas Slovakijoje</t>
  </si>
  <si>
    <t>Huculová, E.</t>
  </si>
  <si>
    <t>Department of Humanities and Social Sciences, Politechnika Rzeszowska im. Ignacego Łukasiewicza, Rzeszow, PK, Poland</t>
  </si>
  <si>
    <t>2-s2.0-85079398273</t>
  </si>
  <si>
    <t>Financial education and financial knowledge and its usage among Asperger syndrome people</t>
  </si>
  <si>
    <t>Matula, A.G.</t>
  </si>
  <si>
    <t>Institute of Special Needs Education, Uniwersytet Pedagogiczny im. Komisji Edukacji Narodowej, Krakow, Poland</t>
  </si>
  <si>
    <t>2-s2.0-85078992775</t>
  </si>
  <si>
    <t>Mohelská, H.</t>
  </si>
  <si>
    <t>Faculty of Informatics and Management, Univerzita Hradec Králové, Hradec Kralove, Czech Republic</t>
  </si>
  <si>
    <t>Financial literacy as a part of lifelong education</t>
  </si>
  <si>
    <t>2-s2.0-85078970562</t>
  </si>
  <si>
    <t>Miller, A.H.</t>
  </si>
  <si>
    <t>HCT-Fujairah Campuses, Fujairah, Fujairah, United Arab Emirates</t>
  </si>
  <si>
    <t>Analysing the use of business simulation to build entrepreneurial leaders: The case of UAE learners</t>
  </si>
  <si>
    <t>2-s2.0-85078956922</t>
  </si>
  <si>
    <t>Bukstein, D.</t>
  </si>
  <si>
    <t>Assessing the impacts of market failures on innovation investment in Uruguay</t>
  </si>
  <si>
    <t>2-s2.0-85078920745</t>
  </si>
  <si>
    <t>Supardianto, u.</t>
  </si>
  <si>
    <t>Department of Electrical Engineering and Information Technology, Universitas Gadjah Mada, Yogyakarta, Yogyakarta, Indonesia</t>
  </si>
  <si>
    <t>The role of information technology usage on startup financial management and taxation</t>
  </si>
  <si>
    <t>2-s2.0-85078628224</t>
  </si>
  <si>
    <t>The influence of financial information, financial self efficacy, and emotional intelligence to financial management behavior of female lecturer</t>
  </si>
  <si>
    <t>2-s2.0-85078360999</t>
  </si>
  <si>
    <t>Partha Sarath, S.</t>
  </si>
  <si>
    <t>Annamacharya Institute of Technology &amp; Sciences, Rajampet, Rajampet, AP, India</t>
  </si>
  <si>
    <t>Computing the influences of financial literacy and its impact on investment behavior in selected emerging regions of Andhra Pradesh</t>
  </si>
  <si>
    <t>2-s2.0-85078312856</t>
  </si>
  <si>
    <t>Financial Literacy and Entrepreneurship</t>
  </si>
  <si>
    <t>2-s2.0-85078242018</t>
  </si>
  <si>
    <t>Hartono, S.B.</t>
  </si>
  <si>
    <t>Management Doctoral Program (PDIM), Universitas Islam Sultan Agung Semarang, Semarang, Central Java, Indonesia</t>
  </si>
  <si>
    <t>ISFA-As intervening financial literacy and culture towards organisational financial performance: A transformational leadership approach</t>
  </si>
  <si>
    <t>School of Economics and Business, Semarang, Indonesia</t>
  </si>
  <si>
    <t>Management Doctoral Program (PDIM), Semarang, Indonesia</t>
  </si>
  <si>
    <t>2-s2.0-85078223654</t>
  </si>
  <si>
    <t>Al Issa, H.-E.</t>
  </si>
  <si>
    <t>College of Business Administration, A’Sharqiyah University, Ibra, Ash Sharqiyah, Oman</t>
  </si>
  <si>
    <t>The effect of entrepreneurial self-efficacy on persistence: Do financial literacy and entrepreneurial passion matter?; Wpływ samooceny przedsiębiorczości na przetrwanie: Czy literacyjność finansowa i pasja przedsiębiorczości mają zastosowanie?</t>
  </si>
  <si>
    <t>Mohammed, M.K.</t>
  </si>
  <si>
    <t>Department of Banking and Risk Management, Universiti Utara Malaysia, Sintok, Kedah, Malaysia</t>
  </si>
  <si>
    <t>2-s2.0-85078094162</t>
  </si>
  <si>
    <t>Dudchyk, O.</t>
  </si>
  <si>
    <t>Financial literacy in Ukraine: From micro to macro level</t>
  </si>
  <si>
    <t>Matvijchuk, I.</t>
  </si>
  <si>
    <t>Department of Banking and Financial Services, University of Customs and Finance, Dnipro, Dnipropetrovsk Oblast, Ukraine</t>
  </si>
  <si>
    <t>2-s2.0-85077947114</t>
  </si>
  <si>
    <t>Filipovic, J.</t>
  </si>
  <si>
    <t>Faculty of Economics, University of Belgrade, Belgrade, Serbia</t>
  </si>
  <si>
    <t>How To Recognize Potential School Leaders Among Primary School Teachers: Framework Based On Financial Literacy Level And Type Of Motivation; Kako Prepoznati Potecijalne Školske Lidere Između Nastavnika U Osnovnim Školama: Teorijski Okvir Zasnovan Na Razini Financijske Pismenosti I Obliku Motivacije</t>
  </si>
  <si>
    <t>Popović, A.</t>
  </si>
  <si>
    <t>2-s2.0-85077853590</t>
  </si>
  <si>
    <t>What determines financial literacy? In search of relevant determinants; Što određuje financijsku pismenost? U potrazi za relevantnim odrednicama</t>
  </si>
  <si>
    <t>Galić, Z.</t>
  </si>
  <si>
    <t>Institute of Economics, Zagreb, Croatia</t>
  </si>
  <si>
    <t>2-s2.0-85077691461</t>
  </si>
  <si>
    <t>Fikfak, A.</t>
  </si>
  <si>
    <t>Faculty of Architecture, Univerza v Ljubljani, Ljubljana, Slovenia</t>
  </si>
  <si>
    <t>Public-private partnerships for Urban development: Stakeholder views in Slovenia</t>
  </si>
  <si>
    <t>Bugaric, B.</t>
  </si>
  <si>
    <t>Faculty of Law, Univerza v Ljubljani, Ljubljana, Slovenia</t>
  </si>
  <si>
    <t>Nikšič, M.</t>
  </si>
  <si>
    <t>Urban Planning Institute of the Republic of Slovenia, Ljubljana, Slovenia</t>
  </si>
  <si>
    <t>Mujkić, S.</t>
  </si>
  <si>
    <t>Ministry of Education, Science and Sport, Slovenia</t>
  </si>
  <si>
    <t>2-s2.0-85077453871</t>
  </si>
  <si>
    <t>Dhawan, D.</t>
  </si>
  <si>
    <t>School of Business, Shri Mata Vaishno Devi University, Katra, JK, India</t>
  </si>
  <si>
    <t>Saving and investment pattern: Assessment and prospects</t>
  </si>
  <si>
    <t>2-s2.0-85077124523</t>
  </si>
  <si>
    <t>Téllez-León, I.E.</t>
  </si>
  <si>
    <t>Escuela Superior de Economía, Instituto Politécnico Nacional, Mexico, DF, Mexico</t>
  </si>
  <si>
    <t>Determinants of financial deepening in Mexico: A dynamic panel data approach; Determinantes de la profundad financiera en México: Un enfoque de datos de panel dinámico</t>
  </si>
  <si>
    <t>2-s2.0-85077113413</t>
  </si>
  <si>
    <t>Chambers, R.G.</t>
  </si>
  <si>
    <t>Gender, parental characteristics, and financial knowledge of high school students: Evidence from multicountry data</t>
  </si>
  <si>
    <t>Asarta, C.J.</t>
  </si>
  <si>
    <t>Department of Economics, University of Delaware, Newark, DE, United States</t>
  </si>
  <si>
    <t>Farley-Ripple, E.N.</t>
  </si>
  <si>
    <t>School of Education, University of Delaware, Newark, DE, United States</t>
  </si>
  <si>
    <t>2-s2.0-85076843351</t>
  </si>
  <si>
    <t>School of Business, Manchester Metropolitan University Business School, Manchester, Greater Manchester, United Kingdom</t>
  </si>
  <si>
    <t>Modeling changes to survey response items over time in a britain financial literacy education study</t>
  </si>
  <si>
    <t>School of Education, The University of Manchester, Manchester, Greater Manchester, United Kingdom</t>
  </si>
  <si>
    <t>Farnsworth, V.</t>
  </si>
  <si>
    <t>School of Education, University of Leeds, Leeds, West Yorkshire, United Kingdom</t>
  </si>
  <si>
    <t>Kwong, K.C.</t>
  </si>
  <si>
    <t>School of Management, Shanghai University, Shanghai, China</t>
  </si>
  <si>
    <t>Wan, W.</t>
  </si>
  <si>
    <t>Institute of Smart City, Shanghai University, Shanghai, China</t>
  </si>
  <si>
    <t>He, F.</t>
  </si>
  <si>
    <t>Zhen, L.</t>
  </si>
  <si>
    <t>Karaganda Medical University, Karaganda, Karaganda, Kazakhstan</t>
  </si>
  <si>
    <t>2-s2.0-85076832916</t>
  </si>
  <si>
    <t>Nguyen, H.T.</t>
  </si>
  <si>
    <t>Department of Social Practice, UNITEC Institute of Technology, Auckland, AUK, New Zealand</t>
  </si>
  <si>
    <t>Development and validation of a women’s financial self-efficacy scale</t>
  </si>
  <si>
    <t>2-s2.0-85076825454</t>
  </si>
  <si>
    <t>Shelton, V.M.</t>
  </si>
  <si>
    <t>College of Social Work, Florida State University, Tallahassee, FL, United States</t>
  </si>
  <si>
    <t>Financial therapy with groups: A case of the five-step model</t>
  </si>
  <si>
    <t>Smith, T.E.</t>
  </si>
  <si>
    <t>Steve Hicks School of Social Work, Austin, TX, United States</t>
  </si>
  <si>
    <t>2-s2.0-85076824750</t>
  </si>
  <si>
    <t>Financial education and financial literacy by income and education groups</t>
  </si>
  <si>
    <t>2-s2.0-85076524204</t>
  </si>
  <si>
    <t>Fauziah, P.</t>
  </si>
  <si>
    <t>The development of a financial literacy questionnaire for early childhood</t>
  </si>
  <si>
    <t>2-s2.0-85076514242</t>
  </si>
  <si>
    <t>Nosratabadi, S.</t>
  </si>
  <si>
    <t>Department of Accounting, Islamic Azad University, Sirjan branch, Sirjan, Kerman, Iran</t>
  </si>
  <si>
    <t>Investigating the effect of the framework of individual and group acts on the stock trading activities in Tehran stock exchange</t>
  </si>
  <si>
    <t>Fathi, Z.</t>
  </si>
  <si>
    <t>Department of Management, Islamic Azad University, Central Tehran Branch, Tehran, Tehran Province, Iran</t>
  </si>
  <si>
    <t>Shoul, A.</t>
  </si>
  <si>
    <t>Department of Industrial Management, Vali-e-Asr University of Rafsanjan, Rafsanjan, Kerman, Iran</t>
  </si>
  <si>
    <t>2-s2.0-85076476628</t>
  </si>
  <si>
    <t>Pöder, A.</t>
  </si>
  <si>
    <t>Institute of Economics and Social Sciences, Eesti Maaülikool, Tartu, Tartumaa, Estonia</t>
  </si>
  <si>
    <t>Entrepreneurship education, entrepreneurship competencies and entrepreneurial activities of alumni: A comparison between the engineering and other graduates of estonian university of life sciences</t>
  </si>
  <si>
    <t>Lemsalu, K.</t>
  </si>
  <si>
    <t>Northeast Regional Center for Rural Development, Pennsylvania State University, University Park, PA, United States</t>
  </si>
  <si>
    <t>Nurmet, M.</t>
  </si>
  <si>
    <t>Faculty of Science, Tartu Ülikool, Tartu, Tartumaa, Estonia</t>
  </si>
  <si>
    <t>2-s2.0-85076471276</t>
  </si>
  <si>
    <t>Zhdanova, O.A.</t>
  </si>
  <si>
    <t>Peer-to-peer lending in the modern financial system</t>
  </si>
  <si>
    <t>2-s2.0-85076463825</t>
  </si>
  <si>
    <t>Tikhomirova, M.N.</t>
  </si>
  <si>
    <t>Omsk Laboratory of Archeology, Siberian Branch, Russian Academy of Sciences, Novosibirsk, Novosibirsk Oblast, Russian Federation</t>
  </si>
  <si>
    <t>Crockery of faience and porcelain of the Siberian Bukharans of the second half of the XIX – Early XX centuries; Посуда из фаянса и фарфора сибирских бухарцев второй половины XIX – начала XX вв.</t>
  </si>
  <si>
    <t>2-s2.0-85076416429</t>
  </si>
  <si>
    <t>Alattar, L.</t>
  </si>
  <si>
    <t>Social Security Administration, Baltimore, MD, United States</t>
  </si>
  <si>
    <t>The use of longitudinal data on social security program knowledge</t>
  </si>
  <si>
    <t>2-s2.0-85076414410</t>
  </si>
  <si>
    <t>Junoha, M.Z.B.H.J.M.</t>
  </si>
  <si>
    <t>School of Business Innovation and Technopreneurship, Universiti Malaysia Perlis, Arau, Perlis, Malaysia</t>
  </si>
  <si>
    <t>Entrepreneurial financial practices in Pakistan: The role of access to finance and financial literacy</t>
  </si>
  <si>
    <t>Bin Hidthiir, M.H.</t>
  </si>
  <si>
    <t>School of Economics, Kebangsaan, Malaysia</t>
  </si>
  <si>
    <t>Basheer, M.F.</t>
  </si>
  <si>
    <t>2-s2.0-85076261613</t>
  </si>
  <si>
    <t>Halilovic, S.</t>
  </si>
  <si>
    <t>Ministry of Security of Bosnia and Herzegovina, Sarajevo, Bosnia and Herzegovina</t>
  </si>
  <si>
    <t>Financial Literacy Assessment in Bosnia and Herzegovina</t>
  </si>
  <si>
    <t>2-s2.0-85075805339</t>
  </si>
  <si>
    <t>Trail Ridge Wealth Management, Fort Collins, CO, United States</t>
  </si>
  <si>
    <t>Integrating individual student advising into financial education to optimize financial literacy in veterinary students</t>
  </si>
  <si>
    <t>Fouty, J.R.</t>
  </si>
  <si>
    <t>College of Veterinary Medicine and Biomedical Sciences, Colorado State University, Fort Collins, CO, United States</t>
  </si>
  <si>
    <t>2-s2.0-85075600821</t>
  </si>
  <si>
    <t>Ketterman, J.</t>
  </si>
  <si>
    <t>Extension-led training for human services providers on use of a financial empowerment tool</t>
  </si>
  <si>
    <t>Russell, M.</t>
  </si>
  <si>
    <t>University of Maryland Eastern Shore, Princess Anne, MD, United States</t>
  </si>
  <si>
    <t>Yacob, D.</t>
  </si>
  <si>
    <t>2-s2.0-85075523301</t>
  </si>
  <si>
    <t>Brovchak, S.V.</t>
  </si>
  <si>
    <t>Issues of increase in financial literacy of students of higher educational institutions of financial and economic orientation; Вопросы повышения финансовой грамотности студентов высших учебных заведений финансово-экономической направленности</t>
  </si>
  <si>
    <t>Selivanova, M.A.</t>
  </si>
  <si>
    <t>Sochneva, E.N.</t>
  </si>
  <si>
    <t>St. Petersburg State University of Economics, Saint Petersburg, Russian Federation</t>
  </si>
  <si>
    <t>Firsanova, O.V.</t>
  </si>
  <si>
    <t>Insurance and Social Economics Department of the Financial Faculty, Financial University under the Government of the Russian Federation, Moscow, Russian Federation</t>
  </si>
  <si>
    <t>2-s2.0-85075349845</t>
  </si>
  <si>
    <t>Mross, E.</t>
  </si>
  <si>
    <t>Penn State Harrisburg, Middletown, PA, United States</t>
  </si>
  <si>
    <t>Partners in financial literacy: Outreach to student entrepreneurs</t>
  </si>
  <si>
    <t>2-s2.0-85074940578</t>
  </si>
  <si>
    <t>Lee, H.W.</t>
  </si>
  <si>
    <t>University of Phoenix, Phoenix, AZ, United States</t>
  </si>
  <si>
    <t>Applying online educational technology to foster financial literacy: Financial-institution leaders’ insights</t>
  </si>
  <si>
    <t>2-s2.0-85074940311</t>
  </si>
  <si>
    <t>Deenanath, V.</t>
  </si>
  <si>
    <t>HIGHER EDUCATION, MINNESOTA OFFICE OF, Minneapolis, MN, United States</t>
  </si>
  <si>
    <t>Purposive and unintentional family financial socialization, subjective financial knowledge, and financial behavior of high school students</t>
  </si>
  <si>
    <t>IOM Migration Research &amp; Training Centre, South Korea</t>
  </si>
  <si>
    <t>2-s2.0-85074809599</t>
  </si>
  <si>
    <t>Exploring antecedents to financial management behavior for young adults</t>
  </si>
  <si>
    <t>2-s2.0-85074793769</t>
  </si>
  <si>
    <t>Faculty of Economic, Siliwangi University, Tasikmalaya, West Java, Indonesia</t>
  </si>
  <si>
    <t>Millennial urban generations: Does become “A current generation” shift their attention to financial literacy?</t>
  </si>
  <si>
    <t>2-s2.0-85074691584</t>
  </si>
  <si>
    <t>Husniyah, A.R.</t>
  </si>
  <si>
    <t>Financial stress predictors for civil service sector employees</t>
  </si>
  <si>
    <t>Mohd Amim, O.</t>
  </si>
  <si>
    <t>2-s2.0-85074653884</t>
  </si>
  <si>
    <t>Chumarina, G.R.</t>
  </si>
  <si>
    <t>Institute of Management, Economics and Finance, Kazan Federal University, Kazan, Tatarstan Republic, Russian Federation</t>
  </si>
  <si>
    <t>Сrisis Management in Small Business</t>
  </si>
  <si>
    <t>Mikhailova, M.A.</t>
  </si>
  <si>
    <t>Kazan Innovative University named after V. G. Timiryasov, Kazan, Tatarstan Republic, Russian Federation</t>
  </si>
  <si>
    <t>2-s2.0-85074639910</t>
  </si>
  <si>
    <t>Banking and Actuarial Science, Amity University, Noida, UP, India</t>
  </si>
  <si>
    <t>The role of working women in investment decision making in the family in India</t>
  </si>
  <si>
    <t>Kota, H.B.</t>
  </si>
  <si>
    <t>Amity Directorate of Management and Allied Areas (ADMAA), Amity University, Noida, UP, India</t>
  </si>
  <si>
    <t>2-s2.0-85074490067</t>
  </si>
  <si>
    <t>Chaudhury, S.K.</t>
  </si>
  <si>
    <t>An empirical study of sources of early stage startup funding for innovative startup firms: A study of five states of India</t>
  </si>
  <si>
    <t>Panigrahi, A.</t>
  </si>
  <si>
    <t>Faculty - Finance, Buxi Jagabandhu Bidyadhar College, Bhubaneswar, OR, India</t>
  </si>
  <si>
    <t>Gaur, M.</t>
  </si>
  <si>
    <t>Faculty of Management Science, Shri Ram Murti Smarak College of Engineering &amp; Technology, Bareilly, Bareilly, UP, India</t>
  </si>
  <si>
    <t>2-s2.0-85074297099</t>
  </si>
  <si>
    <t>Thabet, O.B.</t>
  </si>
  <si>
    <t>Financial literacy among SME’s in Malaysia</t>
  </si>
  <si>
    <t>Ali, A.A.M.F.</t>
  </si>
  <si>
    <t>Faculty of Agriculture, Universiti Putra Malaysia, Serdang, Selangor, Malaysia</t>
  </si>
  <si>
    <t>2-s2.0-85074157873</t>
  </si>
  <si>
    <t>Financial literacy and competitive advantage: SME strategy in reducing business risk</t>
  </si>
  <si>
    <t>STIEM, Faculty of Economics and Business, Bandung, West Java, Indonesia</t>
  </si>
  <si>
    <t>2-s2.0-85074144710</t>
  </si>
  <si>
    <t>Rajevska, O.</t>
  </si>
  <si>
    <t>Faculty of Economics and Management, Latvijas Universitāte, Riga, Latvia</t>
  </si>
  <si>
    <t>Modelling the influence of working career breaks on pension using retrospective simulation: A case of the Baltic states</t>
  </si>
  <si>
    <t>2-s2.0-85074111942</t>
  </si>
  <si>
    <t>Nikitina, T.V.</t>
  </si>
  <si>
    <t>Department of Banking, St. Petersburg State University of Economics, Saint Petersburg, Russian Federation</t>
  </si>
  <si>
    <t>The supplementary pension in Russia: Current Problems and Future Prospects in the light of International Experience</t>
  </si>
  <si>
    <t>Nikitin, M.A.</t>
  </si>
  <si>
    <t>Skalaban, M.P.</t>
  </si>
  <si>
    <t>2-s2.0-85074106205</t>
  </si>
  <si>
    <t>Universitas Islam Nahdltul, Indonesia</t>
  </si>
  <si>
    <t>The impact of financial literacy and financial attitude on income level and good credit payment</t>
  </si>
  <si>
    <t>Muharam, H.</t>
  </si>
  <si>
    <t>2-s2.0-85074076143</t>
  </si>
  <si>
    <t>Department of Finance, Budapest University of Economics and Business, Budapest, Hungary</t>
  </si>
  <si>
    <t>Post-crisis trends in household credit market behavior: Evidence from Hungary (Literature review)</t>
  </si>
  <si>
    <t>Public Finance Research Institute, Ludovika University of Public Service, Budapest, Hungary</t>
  </si>
  <si>
    <t>2-s2.0-85074074507</t>
  </si>
  <si>
    <t>Willenbuecher, F.</t>
  </si>
  <si>
    <t>Could financial trouble be avoided by cooking at home? An analysis of checking account records</t>
  </si>
  <si>
    <t>Fusaro, M.A.</t>
  </si>
  <si>
    <t>School of Business, Emporia State University, Emporia, KS, United States</t>
  </si>
  <si>
    <t>2-s2.0-85073696585</t>
  </si>
  <si>
    <t>Dijk, M.</t>
  </si>
  <si>
    <t>Policies tackling the “web of constraints” on resource efficient practices: the case of mobility</t>
  </si>
  <si>
    <t>Backhaus, J.</t>
  </si>
  <si>
    <t>2-s2.0-85073478486</t>
  </si>
  <si>
    <t>Financial literacy of “telebachillerato” students: A study of perception, usefulness and application of financial tools</t>
  </si>
  <si>
    <t>2-s2.0-85073371792</t>
  </si>
  <si>
    <t>Albastiki, N.</t>
  </si>
  <si>
    <t>Ministry of Health, Manama, Manama, Bahrain</t>
  </si>
  <si>
    <t>Financial illiteracy and entrepreneurship success: Literature review</t>
  </si>
  <si>
    <t>Hamdan, A.</t>
  </si>
  <si>
    <t>2-s2.0-85073342628</t>
  </si>
  <si>
    <t>Bawre, S.</t>
  </si>
  <si>
    <t>An investigation of the demographic factors affecting financial literacy and its components among urban Indians</t>
  </si>
  <si>
    <t>2-s2.0-85073340922</t>
  </si>
  <si>
    <t>Alafifi, A.</t>
  </si>
  <si>
    <t>University of Palestine, Gaza, UP, Palestine</t>
  </si>
  <si>
    <t>The impact of financial literacy on financial operating decision makers in MSMEs</t>
  </si>
  <si>
    <t>2-s2.0-85073284712</t>
  </si>
  <si>
    <t>Tangtipongkul, K.</t>
  </si>
  <si>
    <t>Faculty of Economics, Thammasat University, Pathum Thani, Thailand</t>
  </si>
  <si>
    <t>The effect of remittance on economic growth in Cambodia</t>
  </si>
  <si>
    <t>2-s2.0-85073258193</t>
  </si>
  <si>
    <t>Horvat, T.</t>
  </si>
  <si>
    <t>Faculty of Management, University of Primorska, Koper, Slovenia</t>
  </si>
  <si>
    <t>Impact of school management on legally adequate content of a budget plan: The evidence from Slovenia</t>
  </si>
  <si>
    <t>Žvorc, B.</t>
  </si>
  <si>
    <t>Primary School Šmarje pri Jelšah, Slovenia</t>
  </si>
  <si>
    <t>Skoko, H.</t>
  </si>
  <si>
    <t>Faculty of Business, Charles Strut University, Sydney, NSW, Australia</t>
  </si>
  <si>
    <t>2-s2.0-85073204740</t>
  </si>
  <si>
    <t>Social media and financial institutions in the Indian context</t>
  </si>
  <si>
    <t>2-s2.0-85073112139</t>
  </si>
  <si>
    <t>Saputra, K.D.</t>
  </si>
  <si>
    <t>Mobile financial management application using google cloud vision API</t>
  </si>
  <si>
    <t>2-s2.0-85073077245</t>
  </si>
  <si>
    <t>Chotewattanakul, P.</t>
  </si>
  <si>
    <t>The drivers of household indebtedness: Evidence from Thailand</t>
  </si>
  <si>
    <t>2-s2.0-85072861571</t>
  </si>
  <si>
    <t>Does Households' Wealth Predict the Efficiency of their Asset Mix? Empirical Evidence</t>
  </si>
  <si>
    <t>2-s2.0-85072635532</t>
  </si>
  <si>
    <t>Middendorp, J.V.</t>
  </si>
  <si>
    <t>BT Amsterdam, Stichting Landelijk Stimuleringsnetwerk Thuisadministratie, Amsterdam, Netherlands</t>
  </si>
  <si>
    <t>Severity of financial problems: The role of financial knowledge and competences, financial behaviour, financial self-efficacy and motivation of 'thuisadministratie' clients; Ernst van financiële problemen de rol van financiële kennis en vaardigheden, financieel gedrag, vertrouwen in financiële vaardigheden en motivatie van cliënten 'thuisadministratie'</t>
  </si>
  <si>
    <t>Gesthuizen, M.</t>
  </si>
  <si>
    <t>Radboud Universiteit, Nijmegen, Gelderland, Netherlands</t>
  </si>
  <si>
    <t>Geuns, R.V.</t>
  </si>
  <si>
    <t>2-s2.0-85072396574</t>
  </si>
  <si>
    <t>Extension, University of Idaho, Moscow, ID, United States</t>
  </si>
  <si>
    <t>A model for youth financial education in Extension involving a game-based approach</t>
  </si>
  <si>
    <t>Hansen, L.</t>
  </si>
  <si>
    <t>Chamberlin, B.</t>
  </si>
  <si>
    <t>Media Productions and Learning Games Lab, New Mexico State University, Las Cruces, NM, United States</t>
  </si>
  <si>
    <t>2-s2.0-85072092240</t>
  </si>
  <si>
    <t>Dembélé, Y.M.</t>
  </si>
  <si>
    <t>Monitoring and Evaluation Unit, Association pour la Promotion et Protection de la Famille (APPF), Bamako, Mali</t>
  </si>
  <si>
    <t>Mali</t>
  </si>
  <si>
    <t>Adaptation strategies to climate change among cereal crop farmers in Kita, Kayes Region of Mali</t>
  </si>
  <si>
    <t>Akinbile, L.A.</t>
  </si>
  <si>
    <t>Department of Agricultural Extension and Rural Development, University of Ibadan, Ibadan, Oyo, Nigeria</t>
  </si>
  <si>
    <t>2-s2.0-85071986118</t>
  </si>
  <si>
    <t>A study on individual financial management and their ability to handle financial operations</t>
  </si>
  <si>
    <t>2-s2.0-85071800696</t>
  </si>
  <si>
    <t>Prêtet, A.</t>
  </si>
  <si>
    <t>L'Organisation de Coopération et de Développement Economiques, Paris, Ile-de-France, France</t>
  </si>
  <si>
    <t>Enhancing access to finance for SMEs: The case of Central Asia</t>
  </si>
  <si>
    <t>2-s2.0-85071715028</t>
  </si>
  <si>
    <t>Department of Research, National Bank of Slovakia, Bratislava, Slovakia</t>
  </si>
  <si>
    <t>Financial literacy and voluntary savings for retirement: novel causal evidence</t>
  </si>
  <si>
    <t>Kolev, G.I.</t>
  </si>
  <si>
    <t>LIS Cross-National Data Center, Luxembourg, Luxembourg</t>
  </si>
  <si>
    <t>Department of Economics, Middlesex University Business School, London, United Kingdom</t>
  </si>
  <si>
    <t>2-s2.0-85071696968</t>
  </si>
  <si>
    <t>Maryanova, S.</t>
  </si>
  <si>
    <t>Institute of the Service Sector and Entrepreneurship, Ukraine</t>
  </si>
  <si>
    <t>Organization of management accounting on the basis of the process approach automation</t>
  </si>
  <si>
    <t>Petrovska, S.</t>
  </si>
  <si>
    <t>Lysenko, A.</t>
  </si>
  <si>
    <t>Kharkiv National Automobile and Highway University, Kharkiv, Kharkiv Oblast, Ukraine</t>
  </si>
  <si>
    <t>Kravchenko, M.</t>
  </si>
  <si>
    <t>Metil, T.</t>
  </si>
  <si>
    <t>Izmail State University of Humanities, Izmail, Odeska Oblast, Ukraine</t>
  </si>
  <si>
    <t>2-s2.0-85071696153</t>
  </si>
  <si>
    <t>Engaging SSI youth and families with ASPIRE services</t>
  </si>
  <si>
    <t>Kurth, N.</t>
  </si>
  <si>
    <t>2-s2.0-85071561089</t>
  </si>
  <si>
    <t>Factors explaining the market discipline of sharia mutual funds from a behavioural finance perspective: A theoretical approach</t>
  </si>
  <si>
    <t>Sutisna, u.</t>
  </si>
  <si>
    <t>Fitrijanti, T.</t>
  </si>
  <si>
    <t>2-s2.0-85071439954</t>
  </si>
  <si>
    <t>Ouyang, X.</t>
  </si>
  <si>
    <t>Query Associations Over Big Financial Knowledge Graph</t>
  </si>
  <si>
    <t>2-s2.0-85071076196</t>
  </si>
  <si>
    <t>Indecisiveness on risk preference and time preference choices. Does financial literacy matter?</t>
  </si>
  <si>
    <t>Muteba Mwamba, J.W.M.</t>
  </si>
  <si>
    <t>Keyser, J.N.</t>
  </si>
  <si>
    <t>Bara, A.</t>
  </si>
  <si>
    <t>Reserve Bank of Zimbabwe, Harare, Zimbabwe</t>
  </si>
  <si>
    <t>2-s2.0-85070869953</t>
  </si>
  <si>
    <t>A praxis approach to financial literacy education</t>
  </si>
  <si>
    <t>Grootenboer, P.</t>
  </si>
  <si>
    <t>2-s2.0-85070215540</t>
  </si>
  <si>
    <t>Instituto Tecnologico de Xalapa, Mexico</t>
  </si>
  <si>
    <t>Budget plan to manage income and expenses in college students: Some features that explain it</t>
  </si>
  <si>
    <t>2-s2.0-85069694355</t>
  </si>
  <si>
    <t>Anxious spenders: Background factors of financial vulnerability</t>
  </si>
  <si>
    <t>Zsótér, B.</t>
  </si>
  <si>
    <t>2-s2.0-85069690954</t>
  </si>
  <si>
    <t>Bruzón Cid, I.</t>
  </si>
  <si>
    <t>Financial education as a tool for legal protection; La educación financiera como instrumento de tutela</t>
  </si>
  <si>
    <t>2-s2.0-85069644933</t>
  </si>
  <si>
    <t>Morales-Sánchez, M.A.</t>
  </si>
  <si>
    <t>Universidad Nacional Autónoma de México, Mexico, Mexico</t>
  </si>
  <si>
    <t>Determinants of innovation abilities in Mexico’s biotechnology sector; Determinantes de las capacidades de innovación en el sector biotecnológico en México</t>
  </si>
  <si>
    <t>2-s2.0-85069472754</t>
  </si>
  <si>
    <t>Financial households’ efficacy, risk preference and saving behaviour: Lessons from lower-income households in Malaysia</t>
  </si>
  <si>
    <t>2-s2.0-85069439644</t>
  </si>
  <si>
    <t>Association of TDP-43 Pathology with Domain-specific Literacy in Older Persons</t>
  </si>
  <si>
    <t>Departments of Pathology (Neuropathology, United States</t>
  </si>
  <si>
    <t>Neurological Sciences, United States</t>
  </si>
  <si>
    <t>Schneider, J.A.</t>
  </si>
  <si>
    <t>Behavioral Sciences, Rush University Medical Center, Chicago, IL, United States</t>
  </si>
  <si>
    <t>2-s2.0-85068928388</t>
  </si>
  <si>
    <t>Sabir, S.A.</t>
  </si>
  <si>
    <t>The role of overconfidence and past investment experience in herding behaviour with a moderating effect of financial literacy: Evidence from pakistan stock exchange</t>
  </si>
  <si>
    <t>2-s2.0-85068805749</t>
  </si>
  <si>
    <t>Hamilton, L.</t>
  </si>
  <si>
    <t>Department of Social Work, Appalachian State University, Boone, NC, United States</t>
  </si>
  <si>
    <t>Does generous welfare policy encourage dependence? TANF asset limits and duration of program participation</t>
  </si>
  <si>
    <t>Wingrove, T.</t>
  </si>
  <si>
    <t>Department of Psychology, Appalachian State University, Boone, NC, United States</t>
  </si>
  <si>
    <t>2-s2.0-85068549595</t>
  </si>
  <si>
    <t>Rubinstein-Levi, R.</t>
  </si>
  <si>
    <t>Guilford Glazer Faculty of Business and Management, Ben-Gurion University of the Negev, Beer-Sheva, Southern District, Israel</t>
  </si>
  <si>
    <t>The effect of attitudes regarding retirement on pension savings</t>
  </si>
  <si>
    <t>2-s2.0-85068514529</t>
  </si>
  <si>
    <t>CREDIT COUNSELING AND CONSUMER CREDIT TRAJECTORIES</t>
  </si>
  <si>
    <t>Moulton, S.</t>
  </si>
  <si>
    <t>John Glenn School of Public Affairs, The Ohio State University, Columbus, OH, United States</t>
  </si>
  <si>
    <t>2-s2.0-85068028013</t>
  </si>
  <si>
    <t>Macha, J.J.</t>
  </si>
  <si>
    <t>Jalan Universiti, Universiti Tunku Abdul Rahman, Kajang, Selangor, Malaysia</t>
  </si>
  <si>
    <t>Smallholder farmers' intention to adopt microfinance services in rural areas of Tanzania - A behavioural study</t>
  </si>
  <si>
    <t>2-s2.0-85067819584</t>
  </si>
  <si>
    <t>Jayanthi, M.</t>
  </si>
  <si>
    <t>Department of Management Studies, Sathyabama Institute of Science and Technology, Chennai, TN, India</t>
  </si>
  <si>
    <t>Determinants of rural household financial literacy: Evidence from south India</t>
  </si>
  <si>
    <t>2-s2.0-85067628596</t>
  </si>
  <si>
    <t>2-s2.0-85067620550</t>
  </si>
  <si>
    <t>Veiga, R.T.</t>
  </si>
  <si>
    <t>Faculty of Economic Sciences, Universidade Federal de Minas Gerais, Belo Horizonte, MG, Brazil</t>
  </si>
  <si>
    <t>Validation of scales to research the personal financial management</t>
  </si>
  <si>
    <t>de Avelar, C.</t>
  </si>
  <si>
    <t>Department of Administration, UniBH, Belo Horizonte, MG, Brazil</t>
  </si>
  <si>
    <t>Moura, L.R.C.</t>
  </si>
  <si>
    <t>Faculty of Applied and Exact Social Sciences, Universidade Federal dos Vales do Jequitinhonha e Mucuri, Diamantina, MG, Brazil</t>
  </si>
  <si>
    <t>Higuchi, A.K.</t>
  </si>
  <si>
    <t>2-s2.0-85067510779</t>
  </si>
  <si>
    <t>Identifying financially illiterate groups: An international comparison</t>
  </si>
  <si>
    <t>European Commission, Brussels, Belgium</t>
  </si>
  <si>
    <t>2-s2.0-85067397929</t>
  </si>
  <si>
    <t>University of Usak, Türkiye, Uşak, Turkey</t>
  </si>
  <si>
    <t>The impact of financial literacy on cognitive biases of individual investors</t>
  </si>
  <si>
    <t>2-s2.0-85067393198</t>
  </si>
  <si>
    <t>A comparative survey over time between cash and cashless payments in Poland</t>
  </si>
  <si>
    <t>2-s2.0-85067311185</t>
  </si>
  <si>
    <t>Does gender matter in Financial literacy? A case study of young people in Tirana</t>
  </si>
  <si>
    <t>Tuzi, B.</t>
  </si>
  <si>
    <t>2-s2.0-85067275278</t>
  </si>
  <si>
    <t>Tseng, C.C.</t>
  </si>
  <si>
    <t>Da-Yeh University, Dacun, Changhua, Taiwan</t>
  </si>
  <si>
    <t>Identifying and Ranking Critical Success Factors for Implementing Financial Education in Taiwan Elementary Schools</t>
  </si>
  <si>
    <t>2-s2.0-85067107698</t>
  </si>
  <si>
    <t>DeRusha, W.</t>
  </si>
  <si>
    <t>EdX, Cambridge, MA, United States</t>
  </si>
  <si>
    <t>21st century skill building with web-based games</t>
  </si>
  <si>
    <t>Hickey, T.</t>
  </si>
  <si>
    <t>Department of Computer Science, Brandeis University, Waltham, MA, United States</t>
  </si>
  <si>
    <t>2-s2.0-85066960169</t>
  </si>
  <si>
    <t>Financial literacy and household investment performance: Evidence from China; Finansinis išsilavinimas ir namų ūkių investicijų efektyvumas: Kinijos pavyzdys</t>
  </si>
  <si>
    <t>2-s2.0-85066792962</t>
  </si>
  <si>
    <t>Financial education indicator: Proposal of an instrument from the item response theory; Indicador de educação financeira: Proposição de um instrumento a partir da teoria da resposta ao item; Indicador de educación financiera: Proposición de un instrumento a partir de la teoría de la respuesta al ítem</t>
  </si>
  <si>
    <t>2-s2.0-85066334291</t>
  </si>
  <si>
    <t>Why do consumers remain financially illiterate? The empirical test of some less investigated reasons</t>
  </si>
  <si>
    <t>Ignacy Łukasiewicz Rzeszow University of Technology, Poland</t>
  </si>
  <si>
    <t>Dankiewicz, R.</t>
  </si>
  <si>
    <t>Grupa Azoty S.A., Tarnow, Poland</t>
  </si>
  <si>
    <t>2-s2.0-85066307861</t>
  </si>
  <si>
    <t>Susanti, N.</t>
  </si>
  <si>
    <t>Factors affecting students’ financial literation: A study on widyatama university, indonesia</t>
  </si>
  <si>
    <t>2-s2.0-85066031169</t>
  </si>
  <si>
    <t>Sánchez-Limón, M.L.S.</t>
  </si>
  <si>
    <t>Entrepreneurship in higher secondary education: Comparative study between Baja California and Tamaulipas; Emprendimiento en la educación media superior: Estudio comparativo entre Baja California y Tamaulipas</t>
  </si>
  <si>
    <t>Sánchez-Tovar, Y.S.</t>
  </si>
  <si>
    <t>López Torres, V.G.L.</t>
  </si>
  <si>
    <t>2-s2.0-85065982953</t>
  </si>
  <si>
    <t>Gottlob, G.</t>
  </si>
  <si>
    <t>Vadalog: Recent Advances and Applications</t>
  </si>
  <si>
    <t>Pieris, A.</t>
  </si>
  <si>
    <t>2-s2.0-85065906944</t>
  </si>
  <si>
    <t>Lee, D.</t>
  </si>
  <si>
    <t>Faculty of Business and Management, Asia Pacific University of Technology and Innovation, Kuala Lumpur, Malaysia</t>
  </si>
  <si>
    <t>A study of factors influencing personal financial planning among young working adults in Kuala Lumpur, Malaysia</t>
  </si>
  <si>
    <t>2-s2.0-85065735460</t>
  </si>
  <si>
    <t>Joshi, T.</t>
  </si>
  <si>
    <t>International Institute of Information Technology, Hyderabad, Hyderabad, TS, India</t>
  </si>
  <si>
    <t>Digital Wallets &amp;#x2018;Turning a Corner&amp;#x2019; for Financial Inclusion: A Study of Everyday PayTM Practices in India</t>
  </si>
  <si>
    <t>Gupta, S.S.</t>
  </si>
  <si>
    <t>Indraprastha Institute of Information Technology, Delhi, New Delhi, India</t>
  </si>
  <si>
    <t>2-s2.0-85065169487</t>
  </si>
  <si>
    <t>Goi, M.T.</t>
  </si>
  <si>
    <t>Faculty of Business and Accounting, Kuala Lumpur University of Science and Technology, Kajang, Selangor, Malaysia</t>
  </si>
  <si>
    <t>Predicting private saving within malay community</t>
  </si>
  <si>
    <t>Palil, M.R.</t>
  </si>
  <si>
    <t>School of Accounting, Universiti Kebangsaan Malaysia, Bangi, Selangor, Malaysia</t>
  </si>
  <si>
    <t>2-s2.0-85065089510</t>
  </si>
  <si>
    <t>Talanov, S.L.</t>
  </si>
  <si>
    <t>K.D. Ushinsky Yaroslavl State Pedagogical University, Yaroslavl, Yaroslavl Oblast, Russian Federation</t>
  </si>
  <si>
    <t>Entrepreneurship in life plans of students of high schools: Gender differences; ПРЕДПРИНИМАТЕЛЬСТВО В ЖИЗНЕННЫХ ПЛАНАХ СТУДЕНТОВ ВУЗОВ: ГЕНДЕРНЫЕ РАЗЛИЧИЯ</t>
  </si>
  <si>
    <t>2-s2.0-85065022856</t>
  </si>
  <si>
    <t>Chebanov, S.V.</t>
  </si>
  <si>
    <t>“Green” economy: Role of sovereign funds; “Зеленая” ЭКОнОМиКа: рОлЬ сУверенныХ ФОнДОв</t>
  </si>
  <si>
    <t>2-s2.0-85064613743</t>
  </si>
  <si>
    <t>Abdullah, N.</t>
  </si>
  <si>
    <t>The Relationship between attitude towards money, financial literacy and debt management with young worker’s financial well-being</t>
  </si>
  <si>
    <t>2-s2.0-85064160937</t>
  </si>
  <si>
    <t>Sabri, S.</t>
  </si>
  <si>
    <t>Financial literacy and related outcomes: The role of financial information sources</t>
  </si>
  <si>
    <t>2-s2.0-85063748443</t>
  </si>
  <si>
    <t>Owusu, J.</t>
  </si>
  <si>
    <t>Financial literacy as a moderator linking financial resource availability and SME growth in Ghana</t>
  </si>
  <si>
    <t>Ismail, M.B.</t>
  </si>
  <si>
    <t>Osman, M.H.B.M.</t>
  </si>
  <si>
    <t>School of Health Sciences, Universiti Sains Malaysia, Health Campus, Kubang Kerian, Kelantan, Malaysia</t>
  </si>
  <si>
    <t>2-s2.0-85063731511</t>
  </si>
  <si>
    <t>Munjishvili, T.</t>
  </si>
  <si>
    <t>Faculty of Economics and Business, I. Javakhishvili Tbilisi State Universitety, Tbilisi, Georgia</t>
  </si>
  <si>
    <t>The computer simulator-a modern training method of objects of an economic profile</t>
  </si>
  <si>
    <t>2-s2.0-85063140084</t>
  </si>
  <si>
    <t>Citradika, D.P.</t>
  </si>
  <si>
    <t>The use of non-cash transactions among Batik SMES: An empirical review from Indonesia</t>
  </si>
  <si>
    <t>Atahau, A.D.R.</t>
  </si>
  <si>
    <t>Universitas Pekalongan, Pekalongan, Indonesia</t>
  </si>
  <si>
    <t>2-s2.0-85063029982</t>
  </si>
  <si>
    <t>Dudycz, H.</t>
  </si>
  <si>
    <t>Application of Ontology in Financial Assessment Based on Real Options in Small and Medium-Sized Companies</t>
  </si>
  <si>
    <t>2-s2.0-85061359009</t>
  </si>
  <si>
    <t>Lim, E.A.L.</t>
  </si>
  <si>
    <t>Faculty of Forestry, Universiti Putra Malaysia, Serdang, Selangor, Malaysia</t>
  </si>
  <si>
    <t>Learning in the natural environment to influence secondary schools students’ beliefs on the natural environment of Pulau Pangkor, Perak, Malaysia</t>
  </si>
  <si>
    <t>2-s2.0-85061037573</t>
  </si>
  <si>
    <t>Exploring the PROMISE of transition services for youth with disabilities receiving SSI</t>
  </si>
  <si>
    <t>2-s2.0-85060929608</t>
  </si>
  <si>
    <t>Hagos, M.M.</t>
  </si>
  <si>
    <t>Investigating the behavior of teachers towards saving and investment: Evidence from Mekele, Tigray, Ethiopia</t>
  </si>
  <si>
    <t>2-s2.0-85060919974</t>
  </si>
  <si>
    <t>Bakr, G.A.</t>
  </si>
  <si>
    <t>Department of Civil Engineering, Zarqa University, Zarqa, Zarqa, Jordan</t>
  </si>
  <si>
    <t>Identifying crucial factors affecting accuracy of cost estimates at the tendering phase of public construction projects in Jordan</t>
  </si>
  <si>
    <t>2-s2.0-85060897065</t>
  </si>
  <si>
    <t>Samanta, S.</t>
  </si>
  <si>
    <t>Financial literacy lead to empowering the socio-economic condition of tribals through information technology</t>
  </si>
  <si>
    <t>Nanda, A.K.</t>
  </si>
  <si>
    <t>2-s2.0-85060828806</t>
  </si>
  <si>
    <t>Hope, M.</t>
  </si>
  <si>
    <t>Greeley and Hansen, Chicago, IL, United States</t>
  </si>
  <si>
    <t>Long term control plan affordability for public 'buy-in'</t>
  </si>
  <si>
    <t>2-s2.0-85060821350</t>
  </si>
  <si>
    <t>Schimmel, J.</t>
  </si>
  <si>
    <t>Springfield Water and Sewer Commission, Springfield, MA, United States</t>
  </si>
  <si>
    <t>Integrated planning implementation: The intersection of asset &amp; Financial management - Don't let compliance initiatives bankrupt your organization</t>
  </si>
  <si>
    <t>Travers, M.</t>
  </si>
  <si>
    <t>Stantec Inc., Canada, Edmonton, AB, Canada</t>
  </si>
  <si>
    <t>Ritchie, T.</t>
  </si>
  <si>
    <t>Kleinfelder, Inc, San Diego, CO, United States</t>
  </si>
  <si>
    <t>2-s2.0-85060711579</t>
  </si>
  <si>
    <t>Arthur, C.</t>
  </si>
  <si>
    <t>Toronto District School Board, Toronto, ON, Canada</t>
  </si>
  <si>
    <t>Financial literacy and entrepreneurship education: An ethics for capital or the other?</t>
  </si>
  <si>
    <t>2-s2.0-85060691459</t>
  </si>
  <si>
    <t>Torres-Santomé, J.</t>
  </si>
  <si>
    <t>Department of Pedagogy, Curriculum and Instruction, Universidade da Coruña, A Coruna, A Coruña, Spain</t>
  </si>
  <si>
    <t>Educating mathematizable, self-serving, god-fearing, self-made entrepreneurs</t>
  </si>
  <si>
    <t>2-s2.0-85060232300</t>
  </si>
  <si>
    <t>Gamboa Peña, M.O.</t>
  </si>
  <si>
    <t>Institución Educativa Colegio Provincial San José, Pamplona, Colombia</t>
  </si>
  <si>
    <t>The importance of financial education for children in school age; La importancia de la educación financiera para niños en edad escolar</t>
  </si>
  <si>
    <t>Hernández Suárez, C.A.</t>
  </si>
  <si>
    <t>Avendaño-Castro, W.R.</t>
  </si>
  <si>
    <t>Facultad de Ciencias Empresariales, UFPS, Cucuta, Colombia</t>
  </si>
  <si>
    <t>2-s2.0-85060109981</t>
  </si>
  <si>
    <t>Financial literacy and retirement planning in Finland</t>
  </si>
  <si>
    <t>Tampere University, Tampere, Pirkanmaa, Finland</t>
  </si>
  <si>
    <t>2-s2.0-85059325398</t>
  </si>
  <si>
    <t>Lee, P.S.</t>
  </si>
  <si>
    <t>Mathematics and Digital Technology, Manchester Metropolitan University, Manchester, Greater Manchester, United Kingdom</t>
  </si>
  <si>
    <t>The detection of fraud activities on the stock market through forward analysis methodology of financial discussion boards</t>
  </si>
  <si>
    <t>2-s2.0-85058091106</t>
  </si>
  <si>
    <t>Norsk Utenrikspolitisk Institutt, Oslo, Oslo, Norway</t>
  </si>
  <si>
    <t>The ABCs of financial education: Experimental evidence on attitudes, behavior, and cognitive biases</t>
  </si>
  <si>
    <t>Cole, S.</t>
  </si>
  <si>
    <t>Shapiro, J.</t>
  </si>
  <si>
    <t>Busara Center for Behavioral Economics, Nairobi, Kenya</t>
  </si>
  <si>
    <t>2-s2.0-85057836985</t>
  </si>
  <si>
    <t>Department of Finance, University of Zagreb, Zagreb, Croatia</t>
  </si>
  <si>
    <t>Measuring responsible financial consumption behaviour</t>
  </si>
  <si>
    <t>Department of Marketing, University of Zagreb, Zagreb, Croatia</t>
  </si>
  <si>
    <t>Chen, J.M.</t>
  </si>
  <si>
    <t>College of Law, Michigan State University, East Lansing, MI, United States</t>
  </si>
  <si>
    <t>2-s2.0-85056133147</t>
  </si>
  <si>
    <t>Department of Consumer Policy Research, Korea Consumer Agency, Eumseong County, Chungcheongbugdo, South Korea</t>
  </si>
  <si>
    <t>Effects of financial education on sound personal finance in Korea: Conceptualization of mediation effects of financial literacy across income classes</t>
  </si>
  <si>
    <t>Park, J.</t>
  </si>
  <si>
    <t>Department of Consumers' Life Information, Chungnam National University, Daejeon, South Korea</t>
  </si>
  <si>
    <t>2-s2.0-85055102367</t>
  </si>
  <si>
    <t>You, Y.</t>
  </si>
  <si>
    <t>Interdisciplinary Program in Landscape Architecture, Seoul National University, Seoul, South Korea</t>
  </si>
  <si>
    <t>Who lives in and owns cold homes? A case study of fuel poverty in Seoul, South Korea</t>
  </si>
  <si>
    <t>Department of Landscape Architecture, Seoul National University, Seoul, South Korea</t>
  </si>
  <si>
    <t>2-s2.0-85054911414</t>
  </si>
  <si>
    <t>Model Development Capital Team, JP Morgan Chase Institute, Washington, DC, United States</t>
  </si>
  <si>
    <t>Professional financial advice, self-control and saving behavior</t>
  </si>
  <si>
    <t>Yilmazer, T.</t>
  </si>
  <si>
    <t>2-s2.0-85054174355</t>
  </si>
  <si>
    <t>Bogoviz, A.V.</t>
  </si>
  <si>
    <t>Federal Research Center of Agrarian Economy and Social Development of Rural Areas - All Russian Research Institute of Agricultural Economics, Moscow, Moscow Oblast, Russian Federation</t>
  </si>
  <si>
    <t>Tax awareness and “free rider” problem in taxes</t>
  </si>
  <si>
    <t>Rykova, I.N.</t>
  </si>
  <si>
    <t>Financial Research Institute of the Ministry of Finance of the Russian Federation, Moscow, Moscow, Russian Federation</t>
  </si>
  <si>
    <t>Kletskova, E.V.</t>
  </si>
  <si>
    <t>Altai State University, Barnaul, Barnaul, Altai Krai, Russian Federation</t>
  </si>
  <si>
    <t>Rudakova, T.I.</t>
  </si>
  <si>
    <t>State Budgetary Educational Institution of Higher Education of the Moscow Region “Technological University”, Moscow, Russian Federation</t>
  </si>
  <si>
    <t>Karp, M.V.</t>
  </si>
  <si>
    <t>2-s2.0-85052645921</t>
  </si>
  <si>
    <t>Voting in the aftermath of a pension reform: The role of financial literacy</t>
  </si>
  <si>
    <t>2-s2.0-85050928784</t>
  </si>
  <si>
    <t>Ilies, R.</t>
  </si>
  <si>
    <t>Educated and Happy: A Four-Year Study Explaining the Links Between Education, Job Fit, and Life Satisfaction</t>
  </si>
  <si>
    <t>2-s2.0-85049535235</t>
  </si>
  <si>
    <t>Lay, A.</t>
  </si>
  <si>
    <t>A new money attitudes questionnaire</t>
  </si>
  <si>
    <t>2-s2.0-85048352077</t>
  </si>
  <si>
    <t>Department of Business and Economics Education, Johannes Gutenberg-Universität Mainz, Mainz, Rheinland-Pfalz, Germany</t>
  </si>
  <si>
    <t>The relationship between migration background and knowledge and understanding of personal finance of young adults in Germany</t>
  </si>
  <si>
    <t>Faculty of Social Sciences, Universität Bamberg, Bamberg, Bayern, Germany</t>
  </si>
  <si>
    <t>2-s2.0-85047853426</t>
  </si>
  <si>
    <t>Garcia-Sanchez, F.</t>
  </si>
  <si>
    <t>Dept. Informática y Sistemas, Universidad de Murcia, Murcia, Murcia, Spain</t>
  </si>
  <si>
    <t>Financial knowledge instantiation from semi-structured, heterogeneous data sources</t>
  </si>
  <si>
    <t>Garcí­a-Dí­az, J.A.</t>
  </si>
  <si>
    <t>Department of Computer Science, Universidad Carlos III de Madrid, Getafe, Madrid, Spain</t>
  </si>
  <si>
    <t>2-s2.0-105013372389</t>
  </si>
  <si>
    <t>Novarese, M.</t>
  </si>
  <si>
    <t>Department of Law, Università degli Studi del Piemonte Orientale “Amedeo Avogadro”, Vercelli, VC, Italy</t>
  </si>
  <si>
    <t>Giovinazzo, V.D.</t>
  </si>
  <si>
    <t>2-s2.0-105008608264</t>
  </si>
  <si>
    <t>EU Investor</t>
  </si>
  <si>
    <t>2-s2.0-105007384873</t>
  </si>
  <si>
    <t>Taaffe, O.</t>
  </si>
  <si>
    <t>The London Institute of Banking &amp; Finance, London, UK, United Kingdom</t>
  </si>
  <si>
    <t>Banking on Change: THE DEVELOPMENT AND FUTURE OF FINANCIAL SERVICES</t>
  </si>
  <si>
    <t>2-s2.0-85076353320</t>
  </si>
  <si>
    <t>Whitehouse, M.</t>
  </si>
  <si>
    <t>The language of numbers Transdisciplinary action research and financial communication</t>
  </si>
  <si>
    <t>2-s2.0-85075835955</t>
  </si>
  <si>
    <t>de Felice, G.</t>
  </si>
  <si>
    <t>Investors' inconsistencies and the need for better financial literacy</t>
  </si>
  <si>
    <t>2-s2.0-85075817833</t>
  </si>
  <si>
    <t>Bianco, M.</t>
  </si>
  <si>
    <t>Behavioral finance: From financial consumer protection to financial education</t>
  </si>
  <si>
    <t>2-s2.0-85061352372</t>
  </si>
  <si>
    <t>Mininglamp Software Systems, Academy of Science, Beijing, Beijing, China</t>
  </si>
  <si>
    <t>Stochastic optimization for market return prediction using financial knowledge graph</t>
  </si>
  <si>
    <t>Ren, X.</t>
  </si>
  <si>
    <t>College of Engineering, Pittsburgh, PA, United States</t>
  </si>
  <si>
    <t>2-s2.0-85017470584</t>
  </si>
  <si>
    <t>Graduate School of Economics, Nagoya University, Nagoya, Aichi, Japan</t>
  </si>
  <si>
    <t>Can financial literacy reduce anxiety about life in old age?</t>
  </si>
  <si>
    <t>2-s2.0-85091530334</t>
  </si>
  <si>
    <t>Escola de Propaganda e Marketing de São Paulo - Espm, Doutoranda Pelo Programa de Doutorado em Administração, Sao Paulo, SP, Brazil</t>
  </si>
  <si>
    <t>Do future-oriented people save more? The mediating role of financial knowledge in the relationship between future orientation and personal financial security; Quem pensa no futuro poupa mais? o papel mediador do conhecimento financeiro na relação entre orientação para o futuro e segurança financeira pessoal</t>
  </si>
  <si>
    <t>2-s2.0-85065751995</t>
  </si>
  <si>
    <t>School Banking as a Strategy for Strengthening Youth Economic Participation in Developing Countries: Lessons from YouthSave</t>
  </si>
  <si>
    <t>Lee, Y.S.</t>
  </si>
  <si>
    <t>Incheon National University, Incheon, South Korea</t>
  </si>
  <si>
    <t>Njenga, G.</t>
  </si>
  <si>
    <t>Kenya Institute for Public Policy Research and Analysis, Nairobi, Kenya</t>
  </si>
  <si>
    <t>Kieyah, J.</t>
  </si>
  <si>
    <t>Osei-Akoto, I.</t>
  </si>
  <si>
    <t>New ERA, Kathmandu, Kathmandu, Nepal</t>
  </si>
  <si>
    <t>2-s2.0-85061947713</t>
  </si>
  <si>
    <t>Yakymova, L.</t>
  </si>
  <si>
    <t>Department of Accounting and Taxation, Yuriy Fedkovych Chernivtsi National University, Chernivtsi, Chernivtsi Oblast, Ukraine</t>
  </si>
  <si>
    <t>Gender differences in behavior patterns in voluntary pension systems</t>
  </si>
  <si>
    <t>2-s2.0-85061901857</t>
  </si>
  <si>
    <t>School of Business, Jilin University, Changchun, Jilin, China</t>
  </si>
  <si>
    <t>Teaching method of vocational ability education for financial management professionals</t>
  </si>
  <si>
    <t>2-s2.0-85061870328</t>
  </si>
  <si>
    <t>Oseifuah, E.</t>
  </si>
  <si>
    <t>University of Venda, Thohoyandou, Limpopo, South Africa</t>
  </si>
  <si>
    <t>Financial literacy among undergraduate students: Empirical evidence from Ghana</t>
  </si>
  <si>
    <t>Gyekye, A.</t>
  </si>
  <si>
    <t>University for Development Studies Ghana, Tamale, Northern Region, Ghana</t>
  </si>
  <si>
    <t>2-s2.0-85061183375</t>
  </si>
  <si>
    <t>A critically compassionate approach to financial literacy: A pursuit of moral spirit</t>
  </si>
  <si>
    <t>2-s2.0-85060998367</t>
  </si>
  <si>
    <t>Hayati, H.</t>
  </si>
  <si>
    <t>Faculty of Pharmacy, Lorestan University of Medical Sciences, Khorramabad, Lorestan, Iran</t>
  </si>
  <si>
    <t>Cost-analysis of treatment of childhood acute lymphoblastic leukemia based on UKALL protocol</t>
  </si>
  <si>
    <t>Kebriaeezadeh, A.</t>
  </si>
  <si>
    <t>Department of Pharmacoeconomics and Pharmaceutical Administration, School of Pharmacy, Tehran, Tehran, Iran</t>
  </si>
  <si>
    <t>Ehsani, M.-A.</t>
  </si>
  <si>
    <t>Department of Pediatrics, Bahrami Children Hospital, Tehran, Tehran, Iran</t>
  </si>
  <si>
    <t>2-s2.0-85059850639</t>
  </si>
  <si>
    <t>Terceño, A.</t>
  </si>
  <si>
    <t>Department of Business Management, Universitat Rovira i Virgili, Tarragona, Tarragona, Spain</t>
  </si>
  <si>
    <t>Prediction of Business Failure with Fuzzy Models</t>
  </si>
  <si>
    <t>Vigier, H.</t>
  </si>
  <si>
    <t>Campus de Altos de Palihue (8000), Universidad Nacional del Sur, Bahia Blanca, Provincia de Buenos Aires, Argentina</t>
  </si>
  <si>
    <t>Scherger, V.</t>
  </si>
  <si>
    <t>2-s2.0-85059227886</t>
  </si>
  <si>
    <t>Financial management literacy of swamp buffalo farmers (phenomenology study of wetland communities in Hulu Sungai Utara district, South Kalimantan)</t>
  </si>
  <si>
    <t>2-s2.0-85059003199</t>
  </si>
  <si>
    <t>Madrid Institute for Advanced Study (MIAS), Madrid, Madrid, Spain</t>
  </si>
  <si>
    <t>Popfinance: From the economic man to the Swabian housewife</t>
  </si>
  <si>
    <t>2-s2.0-85058516303</t>
  </si>
  <si>
    <t>Palací, F.</t>
  </si>
  <si>
    <t>Department of Social and Organizational Psychology, Universidad Nacional de Educacion a Distancia, Madrid, Spain</t>
  </si>
  <si>
    <t>Too soon to worry? Longitudinal examination of financial planning for retirement among Spanish aged workers</t>
  </si>
  <si>
    <t>2-s2.0-85058407736</t>
  </si>
  <si>
    <t>Torab, E.S.</t>
  </si>
  <si>
    <t>Architectural Engineering Department, Faculty of Engineering, Alexandria, Alexandria, Egypt</t>
  </si>
  <si>
    <t>A law or just a hypothesis? A critical review of supply and demand effect on the affordable residential markets in developing countries</t>
  </si>
  <si>
    <t>2-s2.0-85058140646</t>
  </si>
  <si>
    <t>Goals, commitment and peer effects as tools for improving the behavioural outcomes of financial education</t>
  </si>
  <si>
    <t>2-s2.0-85058138654</t>
  </si>
  <si>
    <t>Financial literacy among high school students: Evidence from India</t>
  </si>
  <si>
    <t>2-s2.0-85058104102</t>
  </si>
  <si>
    <t>Financial capability as social investment</t>
  </si>
  <si>
    <t>2-s2.0-85056467486</t>
  </si>
  <si>
    <t>Moreno-Herrero, D.</t>
  </si>
  <si>
    <t>Factors that influence the level of financial literacy among young people: The role of parental engagement and students' experiences with money matters</t>
  </si>
  <si>
    <t>2-s2.0-85055967698</t>
  </si>
  <si>
    <t>Luca, D.</t>
  </si>
  <si>
    <t>Institute of Insurance Economics, University of St. Gallen, St Gallen, SG, Switzerland</t>
  </si>
  <si>
    <t>Does prevention as an investment strategy explain the intention to purchase guarantees for unit-linked life insurance?</t>
  </si>
  <si>
    <t>2-s2.0-85055625999</t>
  </si>
  <si>
    <t>Gathergood, J.</t>
  </si>
  <si>
    <t>Network for Integrated Behavioural Science, University of Nottingham, Nottingham, Nottinghamshire, United Kingdom</t>
  </si>
  <si>
    <t>Why are some households so poorly insured?</t>
  </si>
  <si>
    <t>Wylie, D.</t>
  </si>
  <si>
    <t>74</t>
  </si>
  <si>
    <t>School of Economics, University of Nottingham, Nottingham, Nottinghamshire, United Kingdom</t>
  </si>
  <si>
    <t>2-s2.0-85054311130</t>
  </si>
  <si>
    <t>Lee, J.I.</t>
  </si>
  <si>
    <t>Department of Architecture and Architectural Engineering, Seoul National University, Seoul, South Korea</t>
  </si>
  <si>
    <t>Contractor Liquidity Evaluation Model for Successful Public Housing Projects</t>
  </si>
  <si>
    <t>2-s2.0-85052110196</t>
  </si>
  <si>
    <t>Faculty of Business, Universiti Malaysia Sabah, Kota Kinabalu, Sabah, Malaysia</t>
  </si>
  <si>
    <t>A serial mediation model of financial knowledge on the intention to invest: The central role of risk perception and attitude</t>
  </si>
  <si>
    <t>2-s2.0-85050978249</t>
  </si>
  <si>
    <t>Parental Socialization and Financial Capability Among Chinese Adolescents in Hong Kong</t>
  </si>
  <si>
    <t>2-s2.0-85050478455</t>
  </si>
  <si>
    <t>College of Mathematics and Computer Science, Fuzhou University, Fuzhou, Fujian, China</t>
  </si>
  <si>
    <t>A highly cost-effective task scheduling strategy for very large graph computation</t>
  </si>
  <si>
    <t>School of Computer, Huazhong University of Science and Technology, Wuhan, Hubei, China</t>
  </si>
  <si>
    <t>College of Engineering, Arlington, TX, United States</t>
  </si>
  <si>
    <t>Ministry of Education of the People's Republic of China, Beijing, Beijing, China</t>
  </si>
  <si>
    <t>Feng, D.</t>
  </si>
  <si>
    <t>Fujian Provincial Key Laboratory of Networking Computing and Intelligent Information Processing, Fuzhou University, Fuzhou, Fujian, China</t>
  </si>
  <si>
    <t>2-s2.0-85049566322</t>
  </si>
  <si>
    <t>Li, N.</t>
  </si>
  <si>
    <t>The Impact of Educational Pairing and Urban Residency on Household Financial Investments in Urban China</t>
  </si>
  <si>
    <t>Department of Sociology, The University of British Columbia, Vancouver, BC, Canada</t>
  </si>
  <si>
    <t>2-s2.0-85046735229</t>
  </si>
  <si>
    <t>Financial Literacy, Human Capital and Stock Market Participation in Europe</t>
  </si>
  <si>
    <t>Spataro, L.</t>
  </si>
  <si>
    <t>Department of Public Economic Law, Università di Pisa, Pisa, PI, Italy</t>
  </si>
  <si>
    <t>2-s2.0-85041124642</t>
  </si>
  <si>
    <t>Crawford, A.</t>
  </si>
  <si>
    <t>Department of Banking and Finance, Monash University, Melbourne, VIC, Australia</t>
  </si>
  <si>
    <t>Financial education via television comedy</t>
  </si>
  <si>
    <t>Lajbcygier, P.</t>
  </si>
  <si>
    <t>Department of Econometrics and Business Statistics, Monash University, Melbourne, VIC, Australia</t>
  </si>
  <si>
    <t>Maitra, P.</t>
  </si>
  <si>
    <t>2-s2.0-85058463857</t>
  </si>
  <si>
    <t>Nikonova, Y.</t>
  </si>
  <si>
    <t>Siberian Transport University, Novosibirsk, Novosibirsk Oblast, Russian Federation</t>
  </si>
  <si>
    <t>The study of the level of financial literacy of students of transport universities</t>
  </si>
  <si>
    <t>2-s2.0-85057475981</t>
  </si>
  <si>
    <t>Fractional ownership – an alternative residential property investment vehicle</t>
  </si>
  <si>
    <t>Ulster University, Coleraine, Londonderry, Northern Ireland, United Kingdom</t>
  </si>
  <si>
    <t>2-s2.0-85057242116</t>
  </si>
  <si>
    <t>Kobayashi, L.C.</t>
  </si>
  <si>
    <t>Georgetown Lombardi Comprehensive Cancer Center, Washington, D.C., United States</t>
  </si>
  <si>
    <t>Employment trajectories in midlife and cognitive performance in later life: Longitudinal study of older American men and women</t>
  </si>
  <si>
    <t>Feldman, J.M.</t>
  </si>
  <si>
    <t>Harvard Center for Population and Development Studies, Cambridge, MA, United States</t>
  </si>
  <si>
    <t>2-s2.0-85065090321</t>
  </si>
  <si>
    <t>2-s2.0-85057379147</t>
  </si>
  <si>
    <t>The effects of financial literacy, digital financial product usage and internet usage on financial inclusion in China</t>
  </si>
  <si>
    <t>2-s2.0-85053790384</t>
  </si>
  <si>
    <t>University of Canterbury, Christchurch, CAN, New Zealand</t>
  </si>
  <si>
    <t>Empirical measurement of the financial socialisation of children by parents</t>
  </si>
  <si>
    <t>2-s2.0-85074287914</t>
  </si>
  <si>
    <t>Abebe, G.</t>
  </si>
  <si>
    <t>Changing saving and investment behaviour: The impact of financial literacy training and reminders on micro-businesses</t>
  </si>
  <si>
    <t>Tekle, B.</t>
  </si>
  <si>
    <t>Graduate School of Economics, Hitotsubashi University, Kunitachi, Tokyo, Japan</t>
  </si>
  <si>
    <t>Mano, Y.</t>
  </si>
  <si>
    <t>2-s2.0-85058189184</t>
  </si>
  <si>
    <t>Amran, N.A.</t>
  </si>
  <si>
    <t>Financial literacy among malaysian households in managing income</t>
  </si>
  <si>
    <t>Sawandi, N.</t>
  </si>
  <si>
    <t>2-s2.0-85057840731</t>
  </si>
  <si>
    <t>Fatihudin, D.</t>
  </si>
  <si>
    <t>Department of Management, Universitas Muhammadiyah Surabaya, Surabaya, East Java, Indonesia</t>
  </si>
  <si>
    <t>Implementation of the allocation of income portfolio merchant and fisherman in financial investments</t>
  </si>
  <si>
    <t>Holisin, I.</t>
  </si>
  <si>
    <t>Department of Mathematics Education, Universitas Muhammadiyah Surabaya, Surabaya, East Java, Indonesia</t>
  </si>
  <si>
    <t>Hidajat, S.</t>
  </si>
  <si>
    <t>Department of Accounting, Universitas Muhammadiyah Surabaya, Surabaya, East Java, Indonesia</t>
  </si>
  <si>
    <t>2-s2.0-85057145696</t>
  </si>
  <si>
    <t>Sseruyange, J.</t>
  </si>
  <si>
    <t>School of Economics, Makerere University, Kampala, Uganda</t>
  </si>
  <si>
    <t>Do Incentives Matter for the Diffusion of Financial Knowledge? Experimental Evidence from Uganda</t>
  </si>
  <si>
    <t>Bulte, E.</t>
  </si>
  <si>
    <t>2-s2.0-85052811658</t>
  </si>
  <si>
    <t>Social and Behavioral Interventions Program, Johns Hopkins Bloomberg School of Public Health, Baltimore, MD, United States</t>
  </si>
  <si>
    <t>“In the Clinic They Know Us”: Preferences for Clinic-Based Financial and Employment Services in Urban Pediatric Primary Care</t>
  </si>
  <si>
    <t>Johnson, K.</t>
  </si>
  <si>
    <t>Johns Hopkins University Krieger School of Arts and Sciences, Baltimore, MD, United States</t>
  </si>
  <si>
    <t>Raney, C.</t>
  </si>
  <si>
    <t>Child Life Dept., The Johns Hopkins Hospital, Baltimore, MD, United States</t>
  </si>
  <si>
    <t>Baker, J.</t>
  </si>
  <si>
    <t>Weinberg Postanesthesia Care Unit, The Johns Hopkins Hospital, Baltimore, MD, United States</t>
  </si>
  <si>
    <t>Topel, K.</t>
  </si>
  <si>
    <t>Health Leads, Boston, MA, United States</t>
  </si>
  <si>
    <t>Tschudy, M.M.</t>
  </si>
  <si>
    <t>Department of Pediatrics, Johns Hopkins University School of Medicine, Baltimore, MD, United States</t>
  </si>
  <si>
    <t>Jaganath, D.</t>
  </si>
  <si>
    <t>Department of Pediatrics, UCSF School of Medicine, San Francisco, CA, United States</t>
  </si>
  <si>
    <t>2-s2.0-85052465700</t>
  </si>
  <si>
    <t>On the Gender Gap in Financial Knowledge: Decomposing the Effects of Don't Know and Incorrect Responses*</t>
  </si>
  <si>
    <t>2-s2.0-85049961108</t>
  </si>
  <si>
    <t>Desirability of Clinic-Based Financial Services in Urban Pediatric Primary Care</t>
  </si>
  <si>
    <t>Health Leads, Baltimore, MD, United States</t>
  </si>
  <si>
    <t>Biostatistics, Johns Hopkins Bayview Medical Center, Baltimore, MD, United States</t>
  </si>
  <si>
    <t>2-s2.0-85049588454</t>
  </si>
  <si>
    <t>Does financial literacy improve financial inclusion? Cross country evidence</t>
  </si>
  <si>
    <t>Klühs, T.</t>
  </si>
  <si>
    <t>Department of Economics, Gottfried Wilhelm Leibniz Universität Hannover, Hannover, Niedersachsen, Germany</t>
  </si>
  <si>
    <t>2-s2.0-85041600821</t>
  </si>
  <si>
    <t>Subjective financial situation and financial capability of young adults in Finland</t>
  </si>
  <si>
    <t>Salmela-Aro, K.</t>
  </si>
  <si>
    <t>2-s2.0-85056509671</t>
  </si>
  <si>
    <t>Klepikova, T.</t>
  </si>
  <si>
    <t>Irkutskij Gosudarstvennyj Tehniceskij Universitet, Irkutsk, Irkutsk Oblast, Russian Federation</t>
  </si>
  <si>
    <t>Influence of social and demographic aspects on increase of financial literacy of the population in Russia and China</t>
  </si>
  <si>
    <t>2-s2.0-85052600766</t>
  </si>
  <si>
    <t>Hussain, J.</t>
  </si>
  <si>
    <t>Birmingham City Business School, Birmingham, West Midlands, United Kingdom</t>
  </si>
  <si>
    <t>Is knowledge that powerful? Financial literacy and access to finance: An analysis of enterprises in the UK</t>
  </si>
  <si>
    <t>Salia, S.</t>
  </si>
  <si>
    <t>University of Wolverhampton Business School, Wolverhampton, West Midlands, United Kingdom</t>
  </si>
  <si>
    <t>Karimu, A.</t>
  </si>
  <si>
    <t>School of Social Sciences, University of Ghana, Accra, Ghana</t>
  </si>
  <si>
    <t>2-s2.0-85057111506</t>
  </si>
  <si>
    <t>Evergreen Valley College, San Jose, CA, United States</t>
  </si>
  <si>
    <t>An Automated Stock Trading Heuristic, Dependent on Volatility, for Common People</t>
  </si>
  <si>
    <t>2-s2.0-85040972728</t>
  </si>
  <si>
    <t>Economic Studies Unit, Consob, Rome, Italy</t>
  </si>
  <si>
    <t>How financial information disclosure affects risk perception. Evidence from Italian investors’ behaviour</t>
  </si>
  <si>
    <t>Lucarelli, C.</t>
  </si>
  <si>
    <t>2-s2.0-85053302793</t>
  </si>
  <si>
    <t>Berzin, S.C.</t>
  </si>
  <si>
    <t>Social entrepreneurship as intervention: Findings from a venture development program for marginalized youth</t>
  </si>
  <si>
    <t>2-s2.0-85019270375</t>
  </si>
  <si>
    <t>School of Social Science, The University of Queensland, Brisbane, QLD, Australia</t>
  </si>
  <si>
    <t>The role of human emotion in decisions about credit: policy and practice considerations</t>
  </si>
  <si>
    <t>Brotherhood of St. Laurence, Fitzroy, VIC, Australia</t>
  </si>
  <si>
    <t>2-s2.0-85062158022</t>
  </si>
  <si>
    <t>Kalinina, I.V.</t>
  </si>
  <si>
    <t>Institute for Complex Analysis of Regional Problems, Far Eastern Branch, Russian Academy of Sciences, Birobidzhan, Jewish Autonomous Oblast, Russian Federation</t>
  </si>
  <si>
    <t>Problems of Development of Nonstandard Employment in Rural Areas of the Jewish Autonomous Oblast</t>
  </si>
  <si>
    <t>2-s2.0-85060786368</t>
  </si>
  <si>
    <t>Bhattacheryay, S.</t>
  </si>
  <si>
    <t>Indus Business Academy, Bengaluru, India</t>
  </si>
  <si>
    <t>Foreign direct investment in India opportunities and challenges</t>
  </si>
  <si>
    <t>2-s2.0-85059471110</t>
  </si>
  <si>
    <t>Gül, M.</t>
  </si>
  <si>
    <t>Department of Agricultural Economics, Isparta University of Applied Sciences, Isparta, Isparta, Turkey</t>
  </si>
  <si>
    <t>Economic analysis of buffalo breeding in Turkey</t>
  </si>
  <si>
    <t>Taşcıoğlu, Y.</t>
  </si>
  <si>
    <t>Department of Agricultural Economics, Akdeniz Üniversitesi, Antalya, Turkey</t>
  </si>
  <si>
    <t>2-s2.0-85056720542</t>
  </si>
  <si>
    <t>Shu, S.B.</t>
  </si>
  <si>
    <t>The Psychology of Decumulation Decisions During Retirement</t>
  </si>
  <si>
    <t>Shu, S.D.</t>
  </si>
  <si>
    <t>2-s2.0-85056392458</t>
  </si>
  <si>
    <t>Connelly, P.</t>
  </si>
  <si>
    <t>Milwaukee VA Medical Center, Milwaukee, WI, United States</t>
  </si>
  <si>
    <t>The effect of understanding issues of personal finance on the well-being of physicians in training</t>
  </si>
  <si>
    <t>List, C.</t>
  </si>
  <si>
    <t>Medical College of Wisconsin, Milwaukee, WI, United States</t>
  </si>
  <si>
    <t>2-s2.0-85055861626</t>
  </si>
  <si>
    <t>Fairfax, L.M.</t>
  </si>
  <si>
    <t>The securities law implications of financial illiteracy</t>
  </si>
  <si>
    <t>2-s2.0-85055651212</t>
  </si>
  <si>
    <t>Mosedale, S.</t>
  </si>
  <si>
    <t>University of Liverpool, Liverpool, Merseyside, United Kingdom</t>
  </si>
  <si>
    <t>Tackling vulnerability to debt. Affordable lending alternatives and financial education: An evidence review</t>
  </si>
  <si>
    <t>Simpson, G.</t>
  </si>
  <si>
    <t>Popay, J.</t>
  </si>
  <si>
    <t>Lancashire County Council, United Kingdom, Preston, Lancashire, United Kingdom</t>
  </si>
  <si>
    <t>McGill, R.</t>
  </si>
  <si>
    <t>Sefton Council, United Kingdom, Bootle, Merseyside, United Kingdom</t>
  </si>
  <si>
    <t>Cooper, P.</t>
  </si>
  <si>
    <t>Knowsley Metropolitan Borough Council, United Kingdom</t>
  </si>
  <si>
    <t>Taylor, C.</t>
  </si>
  <si>
    <t>Allerdale Borough Council, Workington, United Kingdom</t>
  </si>
  <si>
    <t>2-s2.0-85055125637</t>
  </si>
  <si>
    <t>Yassoungo, T.I.</t>
  </si>
  <si>
    <t>Factors influencing maize production in Sikasso region of Mali</t>
  </si>
  <si>
    <t>2-s2.0-85054856591</t>
  </si>
  <si>
    <t>Avigur-Eshel, A.</t>
  </si>
  <si>
    <t>Sapir College, Sderot, Israel</t>
  </si>
  <si>
    <t>Synthesizing depoliticization and responsibilization: The case of financial education in Israel</t>
  </si>
  <si>
    <t>2-s2.0-85054180427</t>
  </si>
  <si>
    <t>Whats and Hows of Family Financial Socialization: Retrospective Reports of Emerging Adults, Parents, and Grandparents</t>
  </si>
  <si>
    <t>2-s2.0-85053749756</t>
  </si>
  <si>
    <t>Andonov, A.</t>
  </si>
  <si>
    <t>Erasmus Universiteit Rotterdam, Rotterdam, Zuid-Holland, Netherlands</t>
  </si>
  <si>
    <t>Political Representation and Governance: Evidence from the Investment Decisions of Public Pension Funds</t>
  </si>
  <si>
    <t>Hochberg, Y.V.</t>
  </si>
  <si>
    <t>Rauh, J.D.</t>
  </si>
  <si>
    <t>2-s2.0-85052759567</t>
  </si>
  <si>
    <t>JICA Research Institute, Japan</t>
  </si>
  <si>
    <t>Foreign currency borrowing and risk-hedging behavior: Evidence from Cambodian households</t>
  </si>
  <si>
    <t>Odajima, K.</t>
  </si>
  <si>
    <t>National Bank of Cambodia, Khan Daun Penh, Cambodia</t>
  </si>
  <si>
    <t>2-s2.0-85050719603</t>
  </si>
  <si>
    <t>Clark, S.</t>
  </si>
  <si>
    <t>Department of Sociology, Université McGill, Montreal, QC, Canada</t>
  </si>
  <si>
    <t>An assets-based approach to promoting girls’ financial literacy, savings, and education</t>
  </si>
  <si>
    <t>Paul, M.</t>
  </si>
  <si>
    <t>School of Public Health, University of Ghana, Accra, Ghana</t>
  </si>
  <si>
    <t>Aryeetey, R.</t>
  </si>
  <si>
    <t>McGill University, Macdonald Campus, Sainte-Anne-de-Bellevue, QC, Canada</t>
  </si>
  <si>
    <t>2-s2.0-85050198237</t>
  </si>
  <si>
    <t>Sinha, G.</t>
  </si>
  <si>
    <t>Patterns of financial attributes and behaviors of emerging adults in the United States</t>
  </si>
  <si>
    <t>2-s2.0-85049061745</t>
  </si>
  <si>
    <t>Loomis, J.M.</t>
  </si>
  <si>
    <t>Department of Geography, University of Kentucky, Lexington, KY, United States</t>
  </si>
  <si>
    <t>Rescaling and reframing poverty: Financial coaching and the pedagogical spaces of financial inclusion in Boston, Massachusetts</t>
  </si>
  <si>
    <t>2-s2.0-85031499928</t>
  </si>
  <si>
    <t>Household Financial Access and Use of Alternative Financial Services in the U.S.: Two Sides of the Same Coin?</t>
  </si>
  <si>
    <t>2-s2.0-85054087270</t>
  </si>
  <si>
    <t>Faculty of Finance, Beijing University of Technology, Beijing, China</t>
  </si>
  <si>
    <t>The role of government support in sustainable competitive position and firm performance</t>
  </si>
  <si>
    <t>Ishtiaq, M.</t>
  </si>
  <si>
    <t>Skans School of Accountancy, Islamabad, Pakistan</t>
  </si>
  <si>
    <t>2-s2.0-85054850218</t>
  </si>
  <si>
    <t>Andriani, D.</t>
  </si>
  <si>
    <t>Department of Industrial Engineering, Universitas Komputer Indonesia, Bandung, West Java, Indonesia</t>
  </si>
  <si>
    <t>Spending habits and financial literacy based on gender on employees</t>
  </si>
  <si>
    <t>Nugraha, N.</t>
  </si>
  <si>
    <t>2-s2.0-85050350647</t>
  </si>
  <si>
    <t>Financial Regulations, Financial Literacy, and Financial Inclusion: Insights from Kenya</t>
  </si>
  <si>
    <t>2-s2.0-85061101447</t>
  </si>
  <si>
    <t>Hatammimi, J.</t>
  </si>
  <si>
    <t>Hull University Business School, Hull, East Yorkshire, United Kingdom</t>
  </si>
  <si>
    <t>Financial literacy for entrepreneur in the industry 4.0 era: A conceptual framework in Indonesia</t>
  </si>
  <si>
    <t>Faculty of Economics and Business, Telkom University, Bandung, West Java, Indonesia</t>
  </si>
  <si>
    <t>2-s2.0-85061094579</t>
  </si>
  <si>
    <t>Paweloszek, I.</t>
  </si>
  <si>
    <t>Częstochowa University Of Technology, Czestochowa, Silesian, Poland</t>
  </si>
  <si>
    <t>Merging of ontologies – Conceptual design issues</t>
  </si>
  <si>
    <t>Korczak, J.</t>
  </si>
  <si>
    <t>The International University of Logistics and Transport, Wroclaw, Lower Silesian Voivodeship, Poland</t>
  </si>
  <si>
    <t>2-s2.0-85053276619</t>
  </si>
  <si>
    <t>Bamforth, J.</t>
  </si>
  <si>
    <t>Understanding undergraduates’ money management behaviour: a study beyond financial literacy</t>
  </si>
  <si>
    <t>Department of Marketing, Griffith University, Brisbane, QLD, Australia</t>
  </si>
  <si>
    <t>Geursen, G.</t>
  </si>
  <si>
    <t>2-s2.0-85048863874</t>
  </si>
  <si>
    <t>Okello Candiya Bongomin, G.O.C.</t>
  </si>
  <si>
    <t>Nexus between financial literacy and financial inclusion: Examining the moderating role of cognition from a developing country perspective</t>
  </si>
  <si>
    <t>2-s2.0-85059622221</t>
  </si>
  <si>
    <t>Yong, C.-C.</t>
  </si>
  <si>
    <t>Faculty of Economics and Administration, Universiti Malaya, Kuala Lumpur, Malaysia</t>
  </si>
  <si>
    <t>Financial knowledge, attitude and behaviour of young working adults in Malaysia</t>
  </si>
  <si>
    <t>Yew, S.-Y.</t>
  </si>
  <si>
    <t>Faculty of Accountancy, Tunku Abdul Rahman University of Management and Technology, Kuala Lumpur, Malaysia</t>
  </si>
  <si>
    <t>2-s2.0-85054528724</t>
  </si>
  <si>
    <t>Chen, Y.-Y.</t>
  </si>
  <si>
    <t>Institute of Information Management, National Chiao Tung University, Hsinchu, Taiwan</t>
  </si>
  <si>
    <t>Developing arbitrage strategy in high-frequency pairs trading with filterbank cnn algorithm</t>
  </si>
  <si>
    <t>Chen, W.-L.</t>
  </si>
  <si>
    <t>Department of Information Management and Finance, National Chiao Tung University, Hsinchu, Taiwan</t>
  </si>
  <si>
    <t>2-s2.0-85047187276</t>
  </si>
  <si>
    <t>Demystifying financial literacy: a behavioral perspective analysis</t>
  </si>
  <si>
    <t>2-s2.0-85046668199</t>
  </si>
  <si>
    <t>Population Studies Center, University of Pennsylvania, Philadelphia, PA, United States</t>
  </si>
  <si>
    <t>Does financial literacy increase students’ perceived value of schooling?</t>
  </si>
  <si>
    <t>2-s2.0-85020737776</t>
  </si>
  <si>
    <t>Kuwaiti, E.A.</t>
  </si>
  <si>
    <t>College of Business Administration, Abu Dhabi University, Abu Dhabi, United Arab Emirates</t>
  </si>
  <si>
    <t>Determining success factors in Abu Dhabi health care construction projects: customer and contractor perspectives</t>
  </si>
  <si>
    <t>2-s2.0-85055091354</t>
  </si>
  <si>
    <t>Department of Land Management and Valuation, Ardhi University, Dar Es Salaam, Tanzania</t>
  </si>
  <si>
    <t>Assessing land titles application and uptake in regularised informal settlements in Tanzania</t>
  </si>
  <si>
    <t>Chiwambo, D.M.</t>
  </si>
  <si>
    <t>Institute of Human Settlements Studies, Ardhi University, Dar Es Salaam, Tanzania</t>
  </si>
  <si>
    <t>2-s2.0-85115363232</t>
  </si>
  <si>
    <t>Bhargava, V.</t>
  </si>
  <si>
    <t>College of Family &amp; Consumer Sciences, Athens, GA, United States</t>
  </si>
  <si>
    <t>Supportive and mitigating factors associated with financial resiliency and distress</t>
  </si>
  <si>
    <t>College of Human Environmental Sciences, Tuscaloosa, AL, United States</t>
  </si>
  <si>
    <t>2-s2.0-85077046149</t>
  </si>
  <si>
    <t>Krpalek, P.</t>
  </si>
  <si>
    <t>University College of Business in Prague, Prague, Czech Republic</t>
  </si>
  <si>
    <t>The importance of metacognitive strategies for building competitive business competencies</t>
  </si>
  <si>
    <t>Krelová, K.K.</t>
  </si>
  <si>
    <t>2-s2.0-85071453310</t>
  </si>
  <si>
    <t>Middlewood, B.L.</t>
  </si>
  <si>
    <t>Office of Research, Consumer Financial Protection Bureau, Washington, DC, United States</t>
  </si>
  <si>
    <t>Exploring the relationships between impatience, savings automation, and financial welfare</t>
  </si>
  <si>
    <t>Office of Economic and Risk Analysis, Public Company Accounting Oversight Board, Washington, DC, United States</t>
  </si>
  <si>
    <t>2-s2.0-85064643871</t>
  </si>
  <si>
    <t>Simkhada, N.R.</t>
  </si>
  <si>
    <t>Asian Development Bank, Kathmandu, Nepal</t>
  </si>
  <si>
    <t>Approaches and design of microfinance programmes for the ultra-poor in Nepal</t>
  </si>
  <si>
    <t>2-s2.0-85063794013</t>
  </si>
  <si>
    <t>Veiga, A.M.</t>
  </si>
  <si>
    <t>Professor of Mathematics, Universidade Luterana do Brasil, Canoas, RS, Brazil</t>
  </si>
  <si>
    <t>A didactic proposal with the subject financial education for middle school</t>
  </si>
  <si>
    <t>Dias, C.R.</t>
  </si>
  <si>
    <t>de Assis Olgin, C.</t>
  </si>
  <si>
    <t>Professor of the Degree in Mathematics, Universidade Luterana do Brasil, Canoas, RS, Brazil</t>
  </si>
  <si>
    <t>Martinez, E.M.</t>
  </si>
  <si>
    <t>Professor of Mathematics, Centro Regional de Investigación y formación, Brazil</t>
  </si>
  <si>
    <t>2-s2.0-85060190738</t>
  </si>
  <si>
    <t>Kataike, J.</t>
  </si>
  <si>
    <t>Department of Agricultural Economics, Universiteit Gent, Ghent, VOV, Belgium</t>
  </si>
  <si>
    <t>A parametric test evaluating smallholder farmers’ training needs in Uganda: A case of dairy farmers in the Rwenzori region</t>
  </si>
  <si>
    <t>Modekurti, D.P.V.</t>
  </si>
  <si>
    <t>Department of Business Administration, Mountains of the Moon University, Fort Portal, Kabarole, Uganda</t>
  </si>
  <si>
    <t>Butali, E.</t>
  </si>
  <si>
    <t>Department of Production Operations Management and QT, Institute of Rural Management Anand, Anand, GJ, India</t>
  </si>
  <si>
    <t>Magumba, D.</t>
  </si>
  <si>
    <t>Agricultural Economic Consultants, Kampala, Uganda</t>
  </si>
  <si>
    <t>Mugenyi, A.R.</t>
  </si>
  <si>
    <t>Mountains of the Moon University, Fort Portal, Kabarole, Uganda</t>
  </si>
  <si>
    <t>Aine-Omucunguzi, A.</t>
  </si>
  <si>
    <t>African Institute for Capacity Development, Kampala, Uganda</t>
  </si>
  <si>
    <t>2-s2.0-85056651530</t>
  </si>
  <si>
    <t>Garia-Fodor, M.</t>
  </si>
  <si>
    <t>The validity of value-based consumer behavioral models in the financial consciousness of the Z generation</t>
  </si>
  <si>
    <t>2-s2.0-85056445549</t>
  </si>
  <si>
    <t>The knowledge and skills that are essential to make financial decisions: First results from PISA 2012</t>
  </si>
  <si>
    <t>2-s2.0-85056247887</t>
  </si>
  <si>
    <t>Household economic strengthening through financial and psychosocial programming: Evidence from a field experiment in South Africa</t>
  </si>
  <si>
    <t>Department of Economics and Centre for Modern Indian Studies, Georg-August-Universität Göttingen, Gottingen, Niedersachsen, Germany</t>
  </si>
  <si>
    <t>Vollmer, S.</t>
  </si>
  <si>
    <t>Department of Global Health and Population, Harvard T.H. Chan School of Public Health, Boston, MA, United States</t>
  </si>
  <si>
    <t>2-s2.0-85054275495</t>
  </si>
  <si>
    <t>H R College, University of Mumbai, Mumbai, MH, India</t>
  </si>
  <si>
    <t>Is the economics learnt in the family? Revaluing parental influence on financial education in India</t>
  </si>
  <si>
    <t>2-s2.0-85052998313</t>
  </si>
  <si>
    <t>Ojapinwa, T.V.</t>
  </si>
  <si>
    <t>Workers’ Remittances and the Dutch-Disease Argument: Investigating the Relationship in Sub-Saharan Africa</t>
  </si>
  <si>
    <t>2-s2.0-85052759809</t>
  </si>
  <si>
    <t>University of Alabama, not available, AL, United States</t>
  </si>
  <si>
    <t>Financial Knowledge and Household Saving: Evidence from the Survey of Consumer Finances</t>
  </si>
  <si>
    <t>Yuh, Y.</t>
  </si>
  <si>
    <t>2-s2.0-85052640201</t>
  </si>
  <si>
    <t>Propensity to plan, financial capability, and financial satisfaction</t>
  </si>
  <si>
    <t>2-s2.0-85052215960</t>
  </si>
  <si>
    <t>Bajo, E.</t>
  </si>
  <si>
    <t>Department of Economics, Alma Mater Studiorum Università di Bologna, Bologna, BO, Italy</t>
  </si>
  <si>
    <t>Financial illiteracy and mortgage refinancing decisions</t>
  </si>
  <si>
    <t>Barbi, M.</t>
  </si>
  <si>
    <t>2-s2.0-85051210811</t>
  </si>
  <si>
    <t>Uzochukwu, B.S.C.</t>
  </si>
  <si>
    <t>Department of Community Medicine, University of Nigeria, Naukka, Enugu, Nigeria</t>
  </si>
  <si>
    <t>Malaria knowledge and treatment practices in Enugu state, Nigeria: A qualitative study</t>
  </si>
  <si>
    <t>Ossai, E.N.</t>
  </si>
  <si>
    <t>Health Policy and Research Group Enugu, Enugu, Nigeria</t>
  </si>
  <si>
    <t>Okeke, C.C.</t>
  </si>
  <si>
    <t>Department of Community Medicine, Ebonyi State University, Abakaliki, Ebonyi, Nigeria</t>
  </si>
  <si>
    <t>Ndu, A.C.</t>
  </si>
  <si>
    <t>2-s2.0-85051118133</t>
  </si>
  <si>
    <t>Financial literacy and gender difference in loan performance</t>
  </si>
  <si>
    <t>2-s2.0-85048965678</t>
  </si>
  <si>
    <t>Overton, L.</t>
  </si>
  <si>
    <t>Stakeholder Conceptions of Later-Life Consumer Vulnerability in the Financial Services Industry: Beyond Financial Capability?</t>
  </si>
  <si>
    <t>Fox O'Mahony, L.</t>
  </si>
  <si>
    <t>School of Law, University of Essex, Colchester, Essex, United Kingdom</t>
  </si>
  <si>
    <t>2-s2.0-85048822305</t>
  </si>
  <si>
    <t>Prasolov, A.V.</t>
  </si>
  <si>
    <t>Optimization Approach for Estimating the Required Amount of Pharmaceuticals in the Russian Federation</t>
  </si>
  <si>
    <t>Kolbin, A.S.</t>
  </si>
  <si>
    <t>Higher School of Economics, HSE University, Moscow, Russian Federation</t>
  </si>
  <si>
    <t>Balykina, Y.E.</t>
  </si>
  <si>
    <t>Pavlov University, Saint Petersburg, Russian Federation</t>
  </si>
  <si>
    <t>2-s2.0-85048541143</t>
  </si>
  <si>
    <t>How do we choose to pay using evolving retail payment technologies? Evidence from Japan</t>
  </si>
  <si>
    <t>Tanaka, M.</t>
  </si>
  <si>
    <t>Charles River Associates, Boston, MA, United States</t>
  </si>
  <si>
    <t>2-s2.0-85048252740</t>
  </si>
  <si>
    <t>Financial literacy and family communication patterns</t>
  </si>
  <si>
    <t>Olson, P.M.</t>
  </si>
  <si>
    <t>School of Business, Minnesota State University Moorhead, Morehead, MN, United States</t>
  </si>
  <si>
    <t>2-s2.0-85046638733</t>
  </si>
  <si>
    <t>Julion, W.A.</t>
  </si>
  <si>
    <t>College of Nursing, Rush University, Chicago, IL, United States</t>
  </si>
  <si>
    <t>A tripartite model for recruiting African-Americans into fatherhood intervention research</t>
  </si>
  <si>
    <t>2-s2.0-85044081241</t>
  </si>
  <si>
    <t>Young Adults’ Life Outcomes and Well-Being: Perceived Financial Socialization from Parents, the Romantic Partner, and Young Adults’ Own Financial Behaviors</t>
  </si>
  <si>
    <t>Parrott, E.</t>
  </si>
  <si>
    <t>2-s2.0-85040059820</t>
  </si>
  <si>
    <t>Financial literacy and anxiety about life in old age: evidence from the USA</t>
  </si>
  <si>
    <t>Hamada, T.</t>
  </si>
  <si>
    <t>Department of Management Synthesis, Chubu University, Kasugai, Aichi, Japan</t>
  </si>
  <si>
    <t>2-s2.0-85038939204</t>
  </si>
  <si>
    <t>School of Business, Central South University, Changsha, Hunan, China</t>
  </si>
  <si>
    <t>A spatial-temporal analysis of financial literacy in United States of America</t>
  </si>
  <si>
    <t>School of Economics and Trade, Hunan University of Technology and Business, Changsha, Hunan, China</t>
  </si>
  <si>
    <t>2-s2.0-85018301650</t>
  </si>
  <si>
    <t>Martínez A, C.</t>
  </si>
  <si>
    <t>Department of Economics, Pontificia Universidad Católica de Chile, Santiago, RM, Chile</t>
  </si>
  <si>
    <t>Micro-entrepreneurship Debt Level and Access to Credit: Short-Term Impacts of a Financial Literacy Program</t>
  </si>
  <si>
    <t>Puentes, E.</t>
  </si>
  <si>
    <t>2-s2.0-85052090511</t>
  </si>
  <si>
    <t>Orihuela-Gallardo, F.</t>
  </si>
  <si>
    <t>Department of Business Administration, Universidad de Cádiz, Cadiz, Cadiz, Spain</t>
  </si>
  <si>
    <t>The influence of the cultural entrepreneur on the performance of cultural and creative firms; Influencia del emprendedor cultural en el rendimiento de las empresas culturales y creativas</t>
  </si>
  <si>
    <t>2-s2.0-85051560374</t>
  </si>
  <si>
    <t>Examination of the status of financial inclusion and its determinants in Tanzania</t>
  </si>
  <si>
    <t>2-s2.0-85048834584</t>
  </si>
  <si>
    <t>Kiliyanni, A.L.</t>
  </si>
  <si>
    <t>School of Management Studies, National Institute of Technology Calicut, Kozhikode, KL, India</t>
  </si>
  <si>
    <t>A Predictive Model for Financial Literacy among the Educated Youth in Kerala, India</t>
  </si>
  <si>
    <t>2-s2.0-85049513537</t>
  </si>
  <si>
    <t>Nedungadi, P.P.</t>
  </si>
  <si>
    <t>Center for Research in Analytics and Technologies for Education (CREATE), Amrita University, Amritapuri Campus, Kollam, KL, India</t>
  </si>
  <si>
    <t>Towards an inclusive digital literacy framework for digital India</t>
  </si>
  <si>
    <t>Menon, R.</t>
  </si>
  <si>
    <t>Gutjahr, G.</t>
  </si>
  <si>
    <t>2-s2.0-85058461479</t>
  </si>
  <si>
    <t>Bannier, C.E.</t>
  </si>
  <si>
    <t>Lehrstuhl für Banking &amp; Finance, Justus-Liebig-Universität Gießen, Giessen, Hessen, Germany</t>
  </si>
  <si>
    <t>Financial literacy and savings behavior; Finanzwissen und Vorsorgesparverhalten</t>
  </si>
  <si>
    <t>Sinzig, D.</t>
  </si>
  <si>
    <t>Johannes Gutenberg-Universität Mainz, Mainz, Rheinland-Pfalz, Germany</t>
  </si>
  <si>
    <t>2-s2.0-85054877280</t>
  </si>
  <si>
    <t>Park, J.J.</t>
  </si>
  <si>
    <t>Not my type: Why affective decision makers are reluctant to make financial decisions</t>
  </si>
  <si>
    <t>Sela, A.</t>
  </si>
  <si>
    <t>2-s2.0-85053353438</t>
  </si>
  <si>
    <t>Islamic financial literacy: Construct process and validity</t>
  </si>
  <si>
    <t>Nidar, S.R.</t>
  </si>
  <si>
    <t>2-s2.0-85052285541</t>
  </si>
  <si>
    <t>Northern Illinois University, DeKalb, IL, United States</t>
  </si>
  <si>
    <t>Evaluating financial literacy curriculum for young adults with special needs: A review of content, universal design for learning, and culturally responsive curriculum principles</t>
  </si>
  <si>
    <t>2-s2.0-85051083260</t>
  </si>
  <si>
    <t>School of Civil Engineering, Central South University, Changsha, Hunan, China</t>
  </si>
  <si>
    <t>Investigating private sectors' behavioral intention to participate in PPP projects: An empirical examination based on the theory of planned behavior</t>
  </si>
  <si>
    <t>Gu, J.</t>
  </si>
  <si>
    <t>2-s2.0-85051022763</t>
  </si>
  <si>
    <t>Lührmann, M.</t>
  </si>
  <si>
    <t>292</t>
  </si>
  <si>
    <t>Department of Economics, Royal Holloway, University of London, Egham, Surrey, United Kingdom</t>
  </si>
  <si>
    <t>The impact of financial education on adolescents' intertemporal choices</t>
  </si>
  <si>
    <t>Serra-Garcia, M.</t>
  </si>
  <si>
    <t>Winter, J.</t>
  </si>
  <si>
    <t>Munich Center for the Economics of Aging, Munich, Bayern, Germany</t>
  </si>
  <si>
    <t>2-s2.0-85048527827</t>
  </si>
  <si>
    <t>Tevis, S.E.</t>
  </si>
  <si>
    <t>Department of Surgery, The University of Texas MD Anderson Cancer Center, Houston, TX, United States</t>
  </si>
  <si>
    <t>Clinically Competent and Fiscally at Risk: Impact of Debt and Financial Parameters on the Surgical Resident</t>
  </si>
  <si>
    <t>Rogers, A.P.</t>
  </si>
  <si>
    <t>2-s2.0-85047834241</t>
  </si>
  <si>
    <t>Justus-Liebig-Universität Gießen, Giessen, Hessen, Germany</t>
  </si>
  <si>
    <t>Gender- and education-related effects of financial literacy and confidence on financial wealth</t>
  </si>
  <si>
    <t>2-s2.0-85047620604</t>
  </si>
  <si>
    <t>Alderighi, S.</t>
  </si>
  <si>
    <t>World Federation of Exchanges, London, United Kingdom</t>
  </si>
  <si>
    <t>The determinants of retail trading activity in emerging markets: A cross-market analysis</t>
  </si>
  <si>
    <t>2-s2.0-85063314555</t>
  </si>
  <si>
    <t>Individual behaviors and technologies for financial innovations</t>
  </si>
  <si>
    <t>2-s2.0-85063313996</t>
  </si>
  <si>
    <t>Financial literacy and informal loan</t>
  </si>
  <si>
    <t>2-s2.0-85063313196</t>
  </si>
  <si>
    <t>Department of Business Administration, Universidade Federal de Santa Maria, Santa Maria, RS, Brazil</t>
  </si>
  <si>
    <t>A financial literacy model for university students</t>
  </si>
  <si>
    <t>2-s2.0-85049874763</t>
  </si>
  <si>
    <t>Financial inclusion and socioeconomic development: gaps and solution</t>
  </si>
  <si>
    <t>Ragabiruntha, E.</t>
  </si>
  <si>
    <t>Thiagarajar School of Management, Thiruparankundram, TN, India</t>
  </si>
  <si>
    <t>2-s2.0-85063087564</t>
  </si>
  <si>
    <t>Saurabh, K.</t>
  </si>
  <si>
    <t>Role of financial risk attitude and financial behavior as mediators in financial satisfaction: Empirical evidence from India</t>
  </si>
  <si>
    <t>2-s2.0-85056614584</t>
  </si>
  <si>
    <t>Mabula, J.B.</t>
  </si>
  <si>
    <t>Harbin Institute of Technology, Harbin, Heilongjiang, China</t>
  </si>
  <si>
    <t>Use of technology and SME managers' financial literacy in developing economies</t>
  </si>
  <si>
    <t>2-s2.0-85044347171</t>
  </si>
  <si>
    <t>Benke, G.</t>
  </si>
  <si>
    <t>Humor and heuristics: culture, genre, and economic thought in The Big Short</t>
  </si>
  <si>
    <t>2-s2.0-85052104449</t>
  </si>
  <si>
    <t>Finney, R.</t>
  </si>
  <si>
    <t>Department of Management, Mitchell College of Business, Mobile, AL, United States</t>
  </si>
  <si>
    <t>How Does Financial Literacy Impact Attitude Toward Student Loan Providers?</t>
  </si>
  <si>
    <t>Finney, T.G.</t>
  </si>
  <si>
    <t>Mitchell College of Business, Mobile, AL, United States</t>
  </si>
  <si>
    <t>2-s2.0-85048215850</t>
  </si>
  <si>
    <t>Bhutoria, A.</t>
  </si>
  <si>
    <t>Department of Education, University of Cambridge, Cambridge, Cambridgeshire, United Kingdom</t>
  </si>
  <si>
    <t>Do Financial Education Interventions for Women from Poor Households Impact Their Financial Behaviors? Experimental Evidence from India</t>
  </si>
  <si>
    <t>Vignoles, A.</t>
  </si>
  <si>
    <t>John F. Kennedy School of Government, Cambridge, MA, United States</t>
  </si>
  <si>
    <t>2-s2.0-85065982617</t>
  </si>
  <si>
    <t>Irawan, Y.S.</t>
  </si>
  <si>
    <t>Biomedical Engineering Research Group, Institut Teknologi Bandung, Bandung, West Java, Indonesia</t>
  </si>
  <si>
    <t>Bunda Cermat: Integrating Financial, Nutrition and ICT Literacy for Women in Indonesia</t>
  </si>
  <si>
    <t>Koesoema, A.P.</t>
  </si>
  <si>
    <t>Indonesian eHealth and Telemedicine Society, Bandung, Indonesia</t>
  </si>
  <si>
    <t>2-s2.0-85062889961</t>
  </si>
  <si>
    <t>Warder, M.F.</t>
  </si>
  <si>
    <t>Financial literacy education and responsibilities in developing countries using a computer application</t>
  </si>
  <si>
    <t>Gottlieb, T.J.</t>
  </si>
  <si>
    <t>2-s2.0-85061812480</t>
  </si>
  <si>
    <t>Department of Electrical Engineering, Milwaukee School of Engineering, Milwaukee, WI, United States</t>
  </si>
  <si>
    <t>A Computer Application to Teach Financial Literacy</t>
  </si>
  <si>
    <t>Jung, P.J.</t>
  </si>
  <si>
    <t>School of Nursing, Milwaukee School of Engineering, Milwaukee, WI, United States</t>
  </si>
  <si>
    <t>Miezio, K.R.</t>
  </si>
  <si>
    <t>2-s2.0-85067836682</t>
  </si>
  <si>
    <t>Shappell, E.</t>
  </si>
  <si>
    <t>Department of Medicine, The University of Chicago, Chicago, IL, United States</t>
  </si>
  <si>
    <t>Personal Finance Education for Residents: A Qualitative Study of Resident Perspectives</t>
  </si>
  <si>
    <t>Ahn, J.</t>
  </si>
  <si>
    <t>Department of Biological Sciences, The University of Chicago, Chicago, IL, United States</t>
  </si>
  <si>
    <t>Ahmed, N.</t>
  </si>
  <si>
    <t>Department of Medical Education, University of Illinois College of Medicine, Chicago, IL, United States</t>
  </si>
  <si>
    <t>2-s2.0-85059829436</t>
  </si>
  <si>
    <t>Baylis, J.</t>
  </si>
  <si>
    <t>Swansea University, Swansea, West Glamorgan, Wales, United Kingdom</t>
  </si>
  <si>
    <t>Joining the non-proliferation treaty: Deterrence, non-proliferation and the American alliance</t>
  </si>
  <si>
    <t>Iwama, Y.</t>
  </si>
  <si>
    <t>296</t>
  </si>
  <si>
    <t>National Graduate Institute for Policy Studies, Minato, Tokyo, Japan</t>
  </si>
  <si>
    <t>2-s2.0-85056719281</t>
  </si>
  <si>
    <t>Millimet, D.L.</t>
  </si>
  <si>
    <t>Financial capability and food security in extremely vulnerable households</t>
  </si>
  <si>
    <t>McDonough, I.K.</t>
  </si>
  <si>
    <t>Fomby, T.B.</t>
  </si>
  <si>
    <t>2-s2.0-85053548608</t>
  </si>
  <si>
    <t>Vdovin, S.M.</t>
  </si>
  <si>
    <t>Financial literacy in the context of the lifelong education</t>
  </si>
  <si>
    <t>2-s2.0-85052638478</t>
  </si>
  <si>
    <t>Dos Santos, R.P.</t>
  </si>
  <si>
    <t>Caixa Econômica Federal, Rio de Janeiro, RJ, Brazil</t>
  </si>
  <si>
    <t>Financial inclusion of riverine populations: Impact assessment of Agência Barco; Inclusão financeira de populações ribeirinhas: Avaliação de impacto da Agência Barco; Inclusión financiera de poblaciones ribereñas: Evaluación del impacto de la Agência Barco</t>
  </si>
  <si>
    <t>Escola Brasileira de Administração Pública e de Empresas, Fundacao Getulio Vargas, Rio de Janeiro, RJ, Brazil</t>
  </si>
  <si>
    <t>2-s2.0-85052018128</t>
  </si>
  <si>
    <t>Adewale, B.A.</t>
  </si>
  <si>
    <t>Department of Architecture, Covenant University, Ota, Ogun, Nigeria</t>
  </si>
  <si>
    <t>Shortfalls of specification writing in nigerian architectural practice</t>
  </si>
  <si>
    <t>2-s2.0-85050860629</t>
  </si>
  <si>
    <t>Rajamohan, R.R.</t>
  </si>
  <si>
    <t>Effectiveness of financial education workshops among university faculty members</t>
  </si>
  <si>
    <t>2-s2.0-85050733622</t>
  </si>
  <si>
    <t>School of Social and Public Administration, East China University of Science and Technology, Shanghai, China</t>
  </si>
  <si>
    <t>Research on urban residents’ acquisitions of second sets of housing from a life-course perspective</t>
  </si>
  <si>
    <t>2-s2.0-85049799211</t>
  </si>
  <si>
    <t>Mental accounting and behavioural hierarchy: Understanding consumer budgeting behaviour</t>
  </si>
  <si>
    <t>2-s2.0-85049393791</t>
  </si>
  <si>
    <t>Carlin, B.I.</t>
  </si>
  <si>
    <t>Millennial-style learning: Search intensity, decision making, and information sharing</t>
  </si>
  <si>
    <t>Jiang, L.</t>
  </si>
  <si>
    <t>Heinz College, Carnegie Mellon University, Pittsburgh, PA, United States</t>
  </si>
  <si>
    <t>2-s2.0-85048731410</t>
  </si>
  <si>
    <t>Department of Management, Universität Bamberg, Bamberg, Bayern, Germany</t>
  </si>
  <si>
    <t>Young Adults and Their Finances: An International Comparative Study on Applied Financial Literacy</t>
  </si>
  <si>
    <t>School of Business, Reykjavík University, Reykjavik, Iceland</t>
  </si>
  <si>
    <t>Reisch, L.A.</t>
  </si>
  <si>
    <t>Department of Intercultural Communication and Management, Copenhagen Business School, Frederiksberg, Hovedstaden, Denmark</t>
  </si>
  <si>
    <t>Walker, T.J.</t>
  </si>
  <si>
    <t>John Molson School of Business, Montreal, QC, Canada</t>
  </si>
  <si>
    <t>2-s2.0-85048725011</t>
  </si>
  <si>
    <t>Synthesizing an Index of Financial Literacy Using Not-For-Purpose Survey Data</t>
  </si>
  <si>
    <t>2-s2.0-85048718592</t>
  </si>
  <si>
    <t>Explaining the Gender Gap in Financial Literacy: The Role of Non-Cognitive Skills</t>
  </si>
  <si>
    <t>BBVA Research, United States</t>
  </si>
  <si>
    <t>Tuesta, D.</t>
  </si>
  <si>
    <t>CAF -Banco de Desarrollo de América Latina y el Caribe, Caracas, Venezuela</t>
  </si>
  <si>
    <t>2-s2.0-85048708352</t>
  </si>
  <si>
    <t>Ottaviani, C.</t>
  </si>
  <si>
    <t>Neuroimaging Laboratory, IRCCS Fondazione Santa Lucia, Rome, RM, Italy</t>
  </si>
  <si>
    <t>Financial Literacy, Debt Burden and Impulsivity: A Mediation Analysis</t>
  </si>
  <si>
    <t>Vandone, D.</t>
  </si>
  <si>
    <t>2-s2.0-85048702705</t>
  </si>
  <si>
    <t>Department of Law, Università degli Studi di Milano-Bicocca, Milan, MI, Italy</t>
  </si>
  <si>
    <t>Introduction: The Financial Literacy Collective</t>
  </si>
  <si>
    <t>2-s2.0-85047933992</t>
  </si>
  <si>
    <t>Brent, D.A.</t>
  </si>
  <si>
    <t>Department of Agricultural Economics, Pennsylvania State University, University Park, PA, United States</t>
  </si>
  <si>
    <t>Energy efficiency and financial literacy</t>
  </si>
  <si>
    <t>Ward, M.B.</t>
  </si>
  <si>
    <t>2-s2.0-85047800467</t>
  </si>
  <si>
    <t>Understanding the Determinants of Saving in Ghana: Does Financial Literacy Matter?</t>
  </si>
  <si>
    <t>Boateng, E.</t>
  </si>
  <si>
    <t>Economics Discipline, Newcastle Business School, Newcastle, NSW, Australia</t>
  </si>
  <si>
    <t>2-s2.0-85047397129</t>
  </si>
  <si>
    <t>Subjective financial literacy and retail investors’ behavior</t>
  </si>
  <si>
    <t>2-s2.0-85046489440</t>
  </si>
  <si>
    <t>Decomposing gender gaps in financial literacy: New international evidence</t>
  </si>
  <si>
    <t>WU Vienna University of Economics and Business, Vienna, Vienna, Austria</t>
  </si>
  <si>
    <t>2-s2.0-85046353123</t>
  </si>
  <si>
    <t>Calderone, M.</t>
  </si>
  <si>
    <t>Financial education and savings behavior: Evidence from a randomized experiment among low-income clients of branchless banking in India</t>
  </si>
  <si>
    <t>Sadhu, S.</t>
  </si>
  <si>
    <t>Fiala, N.</t>
  </si>
  <si>
    <t>University of Connecticut, Storrs, CT, United States</t>
  </si>
  <si>
    <t>Sarr, L.</t>
  </si>
  <si>
    <t>2-s2.0-85044200179</t>
  </si>
  <si>
    <t>Correlates of healthcare and financial decision making among older adults without dementia</t>
  </si>
  <si>
    <t>Department of Neurological Sciences, Rush Alzheimer’s Disease Center, Chicago, IL, United States</t>
  </si>
  <si>
    <t>2-s2.0-85043695901</t>
  </si>
  <si>
    <t>Gebrayel, E.</t>
  </si>
  <si>
    <t>Faculty of Business and Commercial Sciences, Holy Spirit University of Kaslik (USEK), Jounieh, Mount Lebanon, Lebanon</t>
  </si>
  <si>
    <t>Effective association between audit committees and the internal audit function and its impact on financial reporting quality: Empirical evidence from Omani listed firms</t>
  </si>
  <si>
    <t>Jarrar, H.</t>
  </si>
  <si>
    <t>Laboratoire de Recherche en Sciences de Gestion Panthéon-Assas (LARGEPA), Paris, Ile-de-France, France</t>
  </si>
  <si>
    <t>2-s2.0-85042173254</t>
  </si>
  <si>
    <t>Topa, G.</t>
  </si>
  <si>
    <t>Gender differences in retirement planning: A longitudinal study among Spanish Registered Nurses</t>
  </si>
  <si>
    <t>Segura, A.</t>
  </si>
  <si>
    <t>Department of Social, Developmental and Educational Psychology, Universidad de Huelva, Huelva, Huelva, Spain</t>
  </si>
  <si>
    <t>2-s2.0-85038012168</t>
  </si>
  <si>
    <t>de Goeij, P.</t>
  </si>
  <si>
    <t>Department of Finance, Tilburg University, Tilburg, Noord-Brabant, Netherlands</t>
  </si>
  <si>
    <t>Improving Index Mutual Fund Risk Perception: Increase Financial Literacy or Communicate Better?</t>
  </si>
  <si>
    <t>2-s2.0-85037994232</t>
  </si>
  <si>
    <t>Baglioni, A.</t>
  </si>
  <si>
    <t>Dipartimento di Economia e Finanza, Università Cattolica del Sacro Cuore, Milan, MI, Italy</t>
  </si>
  <si>
    <t>On the Anatomy of Financial Literacy in Italy</t>
  </si>
  <si>
    <t>Colombo, L.</t>
  </si>
  <si>
    <t>Universitas Mercatorum, Rome, RM, Italy</t>
  </si>
  <si>
    <t>2-s2.0-85036578989</t>
  </si>
  <si>
    <t>Business Law, Vaasan Yliopisto, Vaasa, Ostrobothnia, Finland</t>
  </si>
  <si>
    <t>The Effects of Financial Education: Evidence from Finnish Lower Secondary Schools</t>
  </si>
  <si>
    <t>2-s2.0-85036548511</t>
  </si>
  <si>
    <t>Bucher-Koenen, T.</t>
  </si>
  <si>
    <t>The Long Shadow of Socialism: Puzzling Evidence on East-West German Differences in Financial Literacy</t>
  </si>
  <si>
    <t>Lamla-Dietrich, B.</t>
  </si>
  <si>
    <t>2-s2.0-85026753899</t>
  </si>
  <si>
    <t>Longobardi, S.</t>
  </si>
  <si>
    <t>Can problem-solving attitudes explain the gender gap in financial literacy? Evidence from Italian students’ data</t>
  </si>
  <si>
    <t>2-s2.0-85019539743</t>
  </si>
  <si>
    <t>Stolper, O.</t>
  </si>
  <si>
    <t>Institute of Accounting and Finance, Philipps-Universität Marburg, Marburg, Hessen, Germany</t>
  </si>
  <si>
    <t>It takes two to Tango: Households’ response to financial advice and the role of financial literacy</t>
  </si>
  <si>
    <t>2-s2.0-85049803112</t>
  </si>
  <si>
    <t>Hazudin, S.F.</t>
  </si>
  <si>
    <t>The relationship between previous mathematics performance, and level of financial literacy and financial well-being of university students</t>
  </si>
  <si>
    <t>Tarmuji, N.H.</t>
  </si>
  <si>
    <t>Faculty of Computer and Mathematical Sciences, Universiti Teknologi MARA, Shah Alam, Selangor, Malaysia</t>
  </si>
  <si>
    <t>Kader, M.A.R.A.</t>
  </si>
  <si>
    <t>2-s2.0-85028573092</t>
  </si>
  <si>
    <t>Financial literacy and use of payday loans in the United States</t>
  </si>
  <si>
    <t>2-s2.0-85051176060</t>
  </si>
  <si>
    <t>Ulstad, A.T.</t>
  </si>
  <si>
    <t>Work in progress: Do engineering students gain financial literacy skills by taking an engineering economy course?</t>
  </si>
  <si>
    <t>Mashayekhi, M.</t>
  </si>
  <si>
    <t>2-s2.0-85053726669</t>
  </si>
  <si>
    <t>Lahsasna, A.</t>
  </si>
  <si>
    <t>Financial consumer in Malaysia: Regulators efforts and measurements for consumer protection</t>
  </si>
  <si>
    <t>2-s2.0-85053725902</t>
  </si>
  <si>
    <t>Senatore, V.</t>
  </si>
  <si>
    <t>GSA Law Firm, Rome, Italy</t>
  </si>
  <si>
    <t>Financial consumers and applicable remedies: A European and italian framework</t>
  </si>
  <si>
    <t>2-s2.0-85047817550</t>
  </si>
  <si>
    <t>Nejad, M.G.</t>
  </si>
  <si>
    <t>Fordham University, New York, NY, United States</t>
  </si>
  <si>
    <t>Subjective and objective financial literacy, opinion leadership, and the use of retail banking services</t>
  </si>
  <si>
    <t>Javid, K.</t>
  </si>
  <si>
    <t>USI Insurance Services, White Plains, NY, United States</t>
  </si>
  <si>
    <t>2-s2.0-85047662996</t>
  </si>
  <si>
    <t>Weisfeld-Spolter, S.</t>
  </si>
  <si>
    <t>Integrating affect, cognition, and culture in Hispanic financial planning</t>
  </si>
  <si>
    <t>Sussan, F.</t>
  </si>
  <si>
    <t>Akita International University, Akita, Akita, Japan</t>
  </si>
  <si>
    <t>Rippé, C.</t>
  </si>
  <si>
    <t>Gould, S.</t>
  </si>
  <si>
    <t>Flagler College, St Augustine, FL, United States</t>
  </si>
  <si>
    <t>2-s2.0-85050109434</t>
  </si>
  <si>
    <t>Kitchon, K.</t>
  </si>
  <si>
    <t>Department of Business Administration, Thai-Nichi Institute of Technology, Bangkok, Thailand</t>
  </si>
  <si>
    <t>Saving and investment behaviour of Gen y workforce in Bangkok and Suburb</t>
  </si>
  <si>
    <t>2-s2.0-85053944597</t>
  </si>
  <si>
    <t>Sahadeo, C.</t>
  </si>
  <si>
    <t>Financial Literacy and Money Script: A Caribbean Perspective</t>
  </si>
  <si>
    <t>2-s2.0-85013437007</t>
  </si>
  <si>
    <t>Associations of APOE ϵ 4 with Health and Financial Literacy among Community-Based Older Adults Without Dementia</t>
  </si>
  <si>
    <t>Department of Family Medicine, University of Southern California, Los Angeles, CA, United States</t>
  </si>
  <si>
    <t>2-s2.0-85049185418</t>
  </si>
  <si>
    <t>Dinh, D.T.</t>
  </si>
  <si>
    <t>School of Computer Science and Engineering, Singapore City, Singapore</t>
  </si>
  <si>
    <t>A stochastic programming approach for risk management in mobile cloud computing</t>
  </si>
  <si>
    <t>Niyato, D.</t>
  </si>
  <si>
    <t>Nanyang Business School, Singapore City, Singapore</t>
  </si>
  <si>
    <t>School of Computing and Communications, University of Technology Sydney, Sydney, NSW, Australia</t>
  </si>
  <si>
    <t>2-s2.0-85048090560</t>
  </si>
  <si>
    <t>Cheng, Y.-F.</t>
  </si>
  <si>
    <t>Department of Business Administration, Cheng Shiu University, Kaohsiung, Taiwan</t>
  </si>
  <si>
    <t>Social capital and stock market participation via technologies: The role of households' risk attitude and cognitive ability</t>
  </si>
  <si>
    <t>Mutuc, E.B.</t>
  </si>
  <si>
    <t>Postgraduate Programs in Management, I-Shou University, Kaohsiung, Taiwan</t>
  </si>
  <si>
    <t>Tsai, F.-S.</t>
  </si>
  <si>
    <t>Department of Finance, Bulacan State University, Malolos, Bulacan, Philippines</t>
  </si>
  <si>
    <t>Lu, K.-H.</t>
  </si>
  <si>
    <t>Ltd., Kaohsiung, Taiwan</t>
  </si>
  <si>
    <t>2-s2.0-85087612167</t>
  </si>
  <si>
    <t>Radhakrishnan, S.</t>
  </si>
  <si>
    <t>Department of Sociology, Wellesley College, Wellesley, MA, United States</t>
  </si>
  <si>
    <t>Of loans and livelihoods: Gendered “social work” in urban India</t>
  </si>
  <si>
    <t>2-s2.0-85063240231</t>
  </si>
  <si>
    <t>Rethel, L.</t>
  </si>
  <si>
    <t>Capital market development in Southeast Asia: From speculative crisis to spectacles of financialization</t>
  </si>
  <si>
    <t>2-s2.0-85060714913</t>
  </si>
  <si>
    <t>Pathak, S.A.</t>
  </si>
  <si>
    <t>Financial literacy for financial inclusion using mobile technology in India</t>
  </si>
  <si>
    <t>2-s2.0-85060691039</t>
  </si>
  <si>
    <t>Jain, D.</t>
  </si>
  <si>
    <t>Marketing techniques for financial inclusion and development</t>
  </si>
  <si>
    <t>2-s2.0-85060673387</t>
  </si>
  <si>
    <t>Challenges faced by banks for financial inclusion: Growth and viability in the Indian context</t>
  </si>
  <si>
    <t>2-s2.0-85059082257</t>
  </si>
  <si>
    <t>Sekantsi, L.P.</t>
  </si>
  <si>
    <t>Central Bank of Lesotho, National Payment System Division, Maseru, Lesotho</t>
  </si>
  <si>
    <t>International remittance markets in lesotho: Implications for economic and social development</t>
  </si>
  <si>
    <t>2-s2.0-85058418901</t>
  </si>
  <si>
    <t>Predictors of non-U.S. born mothers’ parenting stress across early childhood in fragile families: A longitudinal analysis</t>
  </si>
  <si>
    <t>2-s2.0-85056115149</t>
  </si>
  <si>
    <t>School of Education and Professional Studies, Griffith University, Brisbane, QLD, Australia</t>
  </si>
  <si>
    <t>Exploring the classroom practices that may enable a compassionate approach to financial literacy education</t>
  </si>
  <si>
    <t>O'Brien, M.</t>
  </si>
  <si>
    <t>School of Education, The University of Queensland, Brisbane, QLD, Australia</t>
  </si>
  <si>
    <t>2-s2.0-85049581815</t>
  </si>
  <si>
    <t>Lewis, D.R.</t>
  </si>
  <si>
    <t>The perils of overconfidence: Why many consumers fail to seek advice when they really should</t>
  </si>
  <si>
    <t>2-s2.0-85049505783</t>
  </si>
  <si>
    <t>National finance sustainability perception - The evidence from the last crisis in Baltics</t>
  </si>
  <si>
    <t>2-s2.0-85048597149</t>
  </si>
  <si>
    <t>Hari, J.</t>
  </si>
  <si>
    <t>St. Georgen Platz 2, Winterthur, Switzerland</t>
  </si>
  <si>
    <t>Women are scaredy-cats and men are conquerors?: Gender specifics in financial investments</t>
  </si>
  <si>
    <t>Pirsch, E.</t>
  </si>
  <si>
    <t>Theaterstrasse 15b, Winterthur, Switzerland</t>
  </si>
  <si>
    <t>Rawitzer, H.</t>
  </si>
  <si>
    <t>2-s2.0-85047991460</t>
  </si>
  <si>
    <t>University of Alabama, Whitworth University, Spokane, WA, United States</t>
  </si>
  <si>
    <t>The Relationship Between Student Loan Debt and Financial Wellness</t>
  </si>
  <si>
    <t>2-s2.0-85047868178</t>
  </si>
  <si>
    <t>Wilkes, W.</t>
  </si>
  <si>
    <t>AWWA Government Affairs Office, Washington, DC, United States</t>
  </si>
  <si>
    <t>Make Water Affordable Again?</t>
  </si>
  <si>
    <t>2-s2.0-85046365758</t>
  </si>
  <si>
    <t>Brown, M.</t>
  </si>
  <si>
    <t>Culture and financial literacy: Evidence from a within-country language border</t>
  </si>
  <si>
    <t>2-s2.0-85045687130</t>
  </si>
  <si>
    <t>Angel, S.</t>
  </si>
  <si>
    <t>Institute for Social Policy, WU Vienna University of Economics and Business, Vienna, Vienna, Austria</t>
  </si>
  <si>
    <t>Smart tools? A randomized controlled trial on the impact of three different media tools on personal finance</t>
  </si>
  <si>
    <t>2-s2.0-85044151928</t>
  </si>
  <si>
    <t>Lahav, E.</t>
  </si>
  <si>
    <t>School of Business Administration, College of Management Academic Studies Israel, Rishon Letsiyon, Israel</t>
  </si>
  <si>
    <t>Don’t Let Them Fool You: Adolescents’ Present-orientation and Inferior Financial Understanding</t>
  </si>
  <si>
    <t>Shavit, T.</t>
  </si>
  <si>
    <t>2-s2.0-85044092891</t>
  </si>
  <si>
    <t>Financial literacy and the role of numeracy–How individuals’ attitude and affinity with numbers influence financial literacy</t>
  </si>
  <si>
    <t>2-s2.0-85043482700</t>
  </si>
  <si>
    <t>Holt, G.R.</t>
  </si>
  <si>
    <t>Department of Otolaryngology-Head and Neck Surgery, The University of Texas Health Science Center at San Antonio, San Antonio, TX, United States</t>
  </si>
  <si>
    <t>Workforce Considerations, Training, and Diseases in the Middle East</t>
  </si>
  <si>
    <t>McMains, K.C.</t>
  </si>
  <si>
    <t>Texas Department of Otolaryngology-Head and Neck Surgery, South Texas Veterans Health Care System, San Antonio, TX, United States</t>
  </si>
  <si>
    <t>2-s2.0-85041602633</t>
  </si>
  <si>
    <t>Graduate School of Frontier Sciences, The University of Tokyo, Tokyo, Japan</t>
  </si>
  <si>
    <t>Barriers towards hotel disaster preparedness: Case studies of post 2011 Tsunami, Japan</t>
  </si>
  <si>
    <t>Imamura, F.</t>
  </si>
  <si>
    <t>Department of Tsunami Engineering, Tohoku University, Sendai, Miyagi, Japan</t>
  </si>
  <si>
    <t>Iuchi, K.</t>
  </si>
  <si>
    <t>International Research Institute of Disaster Science, Tohoku University, Sendai, Miyagi, Japan</t>
  </si>
  <si>
    <t>2-s2.0-85041135509</t>
  </si>
  <si>
    <t>Peeters, N.</t>
  </si>
  <si>
    <t>CEBUD, Thomas More, Belgium, Mechelen, VAN, Belgium</t>
  </si>
  <si>
    <t>A Systematic Literature Review to Identify Successful Elements for Financial Education and Counseling in Groups</t>
  </si>
  <si>
    <t>Rijk, K.</t>
  </si>
  <si>
    <t>Thomas More, Belgium, Mechelen, VAN, Belgium</t>
  </si>
  <si>
    <t>Soetens, B.</t>
  </si>
  <si>
    <t>2-s2.0-85040007573</t>
  </si>
  <si>
    <t>The Psychology of Material Well-Being</t>
  </si>
  <si>
    <t>2-s2.0-85035317438</t>
  </si>
  <si>
    <t>Centre for Innovative Programmes for Adolescents and Families, The Hong Kong Polytechnic University, Hong Kong, Hong Kong, Hong Kong</t>
  </si>
  <si>
    <t>Development of Financial Capacity in Adolescents</t>
  </si>
  <si>
    <t>Department of Asian and Policy Studies, The Education University of Hong Kong, Hong Kong, Hong Kong</t>
  </si>
  <si>
    <t>2-s2.0-85032834321</t>
  </si>
  <si>
    <t>I Wish: Multigenerational Regrets and Reflections on Teaching Children About Money</t>
  </si>
  <si>
    <t>2-s2.0-84992451712</t>
  </si>
  <si>
    <t>Individual Capability and Effort in Retirement Benefit Choice</t>
  </si>
  <si>
    <t>Marketing Discipline Group, University of Technology Sydney, Sydney, NSW, Australia</t>
  </si>
  <si>
    <t>Iskhakov, F.</t>
  </si>
  <si>
    <t>128</t>
  </si>
  <si>
    <t>ANU College of Business &amp; Economics, Canberra, ACT, Australia</t>
  </si>
  <si>
    <t>Louviere, J.</t>
  </si>
  <si>
    <t>ARC Centre of Excellence in Population Ageing Research, UNSW Sydney, Sydney, NSW, Australia</t>
  </si>
  <si>
    <t>E. Satchell, S.</t>
  </si>
  <si>
    <t>School of Marketing, University of South Australia, Adelaide, SA, Australia</t>
  </si>
  <si>
    <t>Trinity College Cambridge, Cambridge, Cambridgeshire, United Kingdom</t>
  </si>
  <si>
    <t>2-s2.0-85196921018</t>
  </si>
  <si>
    <t>Karakoç, M.</t>
  </si>
  <si>
    <t>Applied Sciences Academy Systems of Accounting and Information Department, Usak University, Usak, Turkey</t>
  </si>
  <si>
    <t>The financial literacy levels of the students taking finance-based lectures at the schools of applied sciences</t>
  </si>
  <si>
    <t>Department of Banking and Finance Faculty of Applied Sciences, Usak University, Usak, Turkey</t>
  </si>
  <si>
    <t>2-s2.0-85115149241</t>
  </si>
  <si>
    <t>Bilici, N.</t>
  </si>
  <si>
    <t>Çankaya Üniversitesi, Ankara, Turkey</t>
  </si>
  <si>
    <t>Global issues in social sciences: Different perspectives - multidisciplinary approaches</t>
  </si>
  <si>
    <t>Akgül, B.</t>
  </si>
  <si>
    <t>Pehlivanli, R.</t>
  </si>
  <si>
    <t>Hacettepe Üniversitesi, Ankara, Turkey</t>
  </si>
  <si>
    <t>2-s2.0-85047943902</t>
  </si>
  <si>
    <t>Microfinance Participation and Women's Decision-Making Power in the Household in Bangladesh</t>
  </si>
  <si>
    <t>2-s2.0-85053171894</t>
  </si>
  <si>
    <t>Saeedi, A.</t>
  </si>
  <si>
    <t>North Branch (Management and Social Sciences Faculty), Islamic Azad University, Tehran, Tehran, Iran</t>
  </si>
  <si>
    <t>Financial literacy: Empowerment in the stock market</t>
  </si>
  <si>
    <t>Hamedi, M.</t>
  </si>
  <si>
    <t>Securities and Exchange Organization of Iran, Tehran, Iran</t>
  </si>
  <si>
    <t>2-s2.0-85022178588</t>
  </si>
  <si>
    <t>Financial literacy and retirement planning: evidence from China</t>
  </si>
  <si>
    <t>2-s2.0-85045462715</t>
  </si>
  <si>
    <t>Comber, S.</t>
  </si>
  <si>
    <t>Faculty of Management, Dalhousie University, Halifax, NS, Canada</t>
  </si>
  <si>
    <t>Competencies physicians need to lead – a Canadian case</t>
  </si>
  <si>
    <t>Crawford, K.C.</t>
  </si>
  <si>
    <t>School of Public Administration, Dalhousie University, Halifax, NS, Canada</t>
  </si>
  <si>
    <t>Wilson, L.</t>
  </si>
  <si>
    <t>Rowe School of Business, Halifax, NS, Canada</t>
  </si>
  <si>
    <t>2-s2.0-85016514810</t>
  </si>
  <si>
    <t>Salinas, C.</t>
  </si>
  <si>
    <t>Department of Educational Leadership and Research Methodology, Florida Atlantic University, Boca Raton, FL, United States</t>
  </si>
  <si>
    <t>Promoting Financial Literacy and Latino Males’ Success at Community Colleges</t>
  </si>
  <si>
    <t>2-s2.0-85046683270</t>
  </si>
  <si>
    <t>Zhongshan Institute, University of Electronic Science and Technology of China, Chengdu, Sichuan, China</t>
  </si>
  <si>
    <t>An empirical research on bank client credit assessments</t>
  </si>
  <si>
    <t>Tsai, S.-B.</t>
  </si>
  <si>
    <t>Economics and Management College, Civil Aviation University of China, Tianjin, Tianjin, China</t>
  </si>
  <si>
    <t>Zhai, Y.</t>
  </si>
  <si>
    <t>Chu, C.-C.</t>
  </si>
  <si>
    <t>Department of Finance, Shantou University Business School, Shantou, Guangdong, China</t>
  </si>
  <si>
    <t>Shantou University, Shantou, Guangdong, China</t>
  </si>
  <si>
    <t>2-s2.0-85054422391</t>
  </si>
  <si>
    <t>Lundgren, A.D.</t>
  </si>
  <si>
    <t>Division of Dermatology, Dell Medical School, Austin, TX, United States</t>
  </si>
  <si>
    <t>Establishing financial literacy: what every resident needs to know</t>
  </si>
  <si>
    <t>2-s2.0-85049878483</t>
  </si>
  <si>
    <t>Pradeep, S.</t>
  </si>
  <si>
    <t>Noorul Islam University, Kanyakumari, TN, India</t>
  </si>
  <si>
    <t>Perceived financial literacy and savings behavior of it professionals in Kerala</t>
  </si>
  <si>
    <t>Chandrachoodan Nair, B.</t>
  </si>
  <si>
    <t>ITM Business School, Kannur, India</t>
  </si>
  <si>
    <t>2-s2.0-85047226740</t>
  </si>
  <si>
    <t>Gawlik, L.</t>
  </si>
  <si>
    <t>Mineral and Energy Economy Research Institute of the Polish Academy of Sciences, Krakow, Poland</t>
  </si>
  <si>
    <t>The Polish power industry in energy transformation process</t>
  </si>
  <si>
    <t>2-s2.0-85045928877</t>
  </si>
  <si>
    <t>Gender differences in financial socialization in the home—An exploratory study</t>
  </si>
  <si>
    <t>Maras, P.</t>
  </si>
  <si>
    <t>Research Centre for Children, University of Greenwich, London, United Kingdom</t>
  </si>
  <si>
    <t>Moon, A.</t>
  </si>
  <si>
    <t>Department of Psychology, University of Greenwich, London, United Kingdom</t>
  </si>
  <si>
    <t>2-s2.0-85045773770</t>
  </si>
  <si>
    <t>Pataphysics of finance: An essay of visual epistemology</t>
  </si>
  <si>
    <t>2-s2.0-85043338949</t>
  </si>
  <si>
    <t>Financial literacy and high-cost borrowing: Exploring the mechanism</t>
  </si>
  <si>
    <t>2-s2.0-85040242705</t>
  </si>
  <si>
    <t>Zahed, S.E.</t>
  </si>
  <si>
    <t>Financing underground freight transportation systems in Texas: Identification of funding sources and assessment of enabling legislation</t>
  </si>
  <si>
    <t>Shahandashti, S.M.</t>
  </si>
  <si>
    <t>2-s2.0-85039774980</t>
  </si>
  <si>
    <t>Booshehri, L.G.</t>
  </si>
  <si>
    <t>College of Nursing and Health Professions, Drexel University, Philadelphia, PA, United States</t>
  </si>
  <si>
    <t>Trauma-informed Temporary Assistance for Needy Families (TANF): A Randomized Controlled Trial with a Two-Generation Impact</t>
  </si>
  <si>
    <t>Dugan, J.</t>
  </si>
  <si>
    <t>Dornsife School of Public Health, Drexel University, Philadelphia, PA, United States</t>
  </si>
  <si>
    <t>2-s2.0-85038429528</t>
  </si>
  <si>
    <t>Department of Economics, Philosophy and Political Science, University of British Columbia Okanagan, Kelowna, BC, Canada</t>
  </si>
  <si>
    <t>Payday Lending and Microcredit: Two Faces of the Same Problem?</t>
  </si>
  <si>
    <t>Simpson, W.</t>
  </si>
  <si>
    <t>2-s2.0-85021388616</t>
  </si>
  <si>
    <t>Feldman, G.</t>
  </si>
  <si>
    <t>Tel Aviv University, Tel Aviv-Yafo, Tel Aviv District, Israel</t>
  </si>
  <si>
    <t>Contradictory Logics in Asset-building Discourse: Habits, Identities and Discipline</t>
  </si>
  <si>
    <t>2-s2.0-85042053874</t>
  </si>
  <si>
    <t>Cantisani, A.</t>
  </si>
  <si>
    <t>Translational Research Center, University Hospital Bern, Bern, BE, Switzerland</t>
  </si>
  <si>
    <t>Blood perfusion in left inferior and middle frontal gyrus predicts communication skills in schizophrenia</t>
  </si>
  <si>
    <t>Stegmayer, K.</t>
  </si>
  <si>
    <t>Department of Clinical Research, University Hospital Bern, Bern, BE, Switzerland</t>
  </si>
  <si>
    <t>Federspiel, A.</t>
  </si>
  <si>
    <t>Neurology and Neurorehabilitation Center, Kantonsspital Luzern, Luzern, Lucerne, Switzerland</t>
  </si>
  <si>
    <t>Bohlhalter, S.</t>
  </si>
  <si>
    <t>Department of Diagnostic and Interventional Neuroradiology, University Hospital Bern, Bern, BE, Switzerland</t>
  </si>
  <si>
    <t>2-s2.0-85044249397</t>
  </si>
  <si>
    <t>Koch, J.S.</t>
  </si>
  <si>
    <t>Institutional framework for the province of all mankind: Lessons from the international seabed authority for the governance of commercial space mining</t>
  </si>
  <si>
    <t>2-s2.0-85045726686</t>
  </si>
  <si>
    <t>Kim, E.</t>
  </si>
  <si>
    <t>Department of Economics, Ewha Womans University, Seoul, Seoul, South Korea</t>
  </si>
  <si>
    <t>Reaching sustainable financial health: Gender differences in risk-taking patterns of financially excluded people</t>
  </si>
  <si>
    <t>2-s2.0-85046949039</t>
  </si>
  <si>
    <t>Mehra, A.</t>
  </si>
  <si>
    <t>Microsoft Research, Redmond, WA, United States</t>
  </si>
  <si>
    <t>Prayana: Intermediated financial management in resource-constrained settings</t>
  </si>
  <si>
    <t>Muralidhar, S.</t>
  </si>
  <si>
    <t>Aarhus Universitet, Aarhus, Midtjylland, Denmark</t>
  </si>
  <si>
    <t>Satija, S.</t>
  </si>
  <si>
    <t>Dhareshwar, A.</t>
  </si>
  <si>
    <t>Chalmers University of Technology, Gothenburg, Vastra Gotaland, Sweden</t>
  </si>
  <si>
    <t>2-s2.0-85049461631</t>
  </si>
  <si>
    <t>Patiño-Castro, O.A.P.</t>
  </si>
  <si>
    <t>Management and Organizations Department, Universidad EAN, Bogota, Colombia</t>
  </si>
  <si>
    <t>Financial education and inclusion: Fundamental aspects for success of entrepreneurs</t>
  </si>
  <si>
    <t>2-s2.0-85046285567</t>
  </si>
  <si>
    <t>Hakim, M.S.</t>
  </si>
  <si>
    <t>Department of Business Management, Institut Teknologi Sepuluh Nopember, Surabaya, East Java, Indonesia</t>
  </si>
  <si>
    <t>Determining factors that contribute to financial literacy for small and medium enterprises</t>
  </si>
  <si>
    <t>Oktavianti, V.</t>
  </si>
  <si>
    <t>2-s2.0-85061581036</t>
  </si>
  <si>
    <t>Thornhill Iv, T.A.</t>
  </si>
  <si>
    <t>Financial Capability: Clinicians' Assessment of Beneficiaries With Dual Diagnoses</t>
  </si>
  <si>
    <t>Black, A.C.</t>
  </si>
  <si>
    <t>VA Connecticut Healthcare System, West Haven, CT, United States</t>
  </si>
  <si>
    <t>Rosen, M.I.</t>
  </si>
  <si>
    <t>Thomas A. Thornhill IV is now at School of Public Health, Yale University, New Haven, CT, United States</t>
  </si>
  <si>
    <t>2-s2.0-85028538621</t>
  </si>
  <si>
    <t>Naegels, V.</t>
  </si>
  <si>
    <t>FAcT, KU Leuven, Leuven, Vlaams-Brabant, Belgium</t>
  </si>
  <si>
    <t>An institutional view on access to finance by Tanzanian women-owned enterprises</t>
  </si>
  <si>
    <t>D'Espallier, B.</t>
  </si>
  <si>
    <t>Universitetet i Agder, Kristiansand, Norway</t>
  </si>
  <si>
    <t>2-s2.0-85052118134</t>
  </si>
  <si>
    <t>Jathanna, P.N.R.</t>
  </si>
  <si>
    <t>Department of Health Information Management, Manipal College of Health professions, Manipal, KA, India</t>
  </si>
  <si>
    <t>Awareness and utilization of health insurance among selected population of State of Sikkim, India</t>
  </si>
  <si>
    <t>2-s2.0-85050026987</t>
  </si>
  <si>
    <t>Kishan, K.</t>
  </si>
  <si>
    <t>Financial statement literacy of individual investors in China</t>
  </si>
  <si>
    <t>2-s2.0-85049897013</t>
  </si>
  <si>
    <t>Safford, A.</t>
  </si>
  <si>
    <t>Does Experiencing a Crash Make All the Difference? An Experiment on the Depression Babies Hypothesis</t>
  </si>
  <si>
    <t>2-s2.0-85049646148</t>
  </si>
  <si>
    <t>Kang, M.</t>
  </si>
  <si>
    <t>Developing a big game for financial education using service design approach</t>
  </si>
  <si>
    <t>Yoon, S.</t>
  </si>
  <si>
    <t>Financial Education Council, South Korea</t>
  </si>
  <si>
    <t>2-s2.0-85045996816</t>
  </si>
  <si>
    <t>Ceballos Mina, O.E.C.</t>
  </si>
  <si>
    <t>Departamento de Econom a, Universidad Autónoma Metropolitana - Azcapotzalco, Azcapotzalco, DF, Mexico</t>
  </si>
  <si>
    <t>Profiles of saving and payment of debt in the life cycle of mexican households; Perfiles de ahorro y pago de deuda en el ciclo de vida de los hogares mexicanos</t>
  </si>
  <si>
    <t>2-s2.0-85045912851</t>
  </si>
  <si>
    <t>Selvadurai, V.</t>
  </si>
  <si>
    <t>Financial literacy education and retirement planning in Malaysia</t>
  </si>
  <si>
    <t>2-s2.0-85045397362</t>
  </si>
  <si>
    <t>A review of financial-literacy education programs for children and adolescents</t>
  </si>
  <si>
    <t>2-s2.0-85045389804</t>
  </si>
  <si>
    <t>Young adults’ knowledge and understanding of personal finance in Germany: Interviews with experts and test-takers</t>
  </si>
  <si>
    <t>2-s2.0-85044603986</t>
  </si>
  <si>
    <t>Becchetti, L.</t>
  </si>
  <si>
    <t>Facoltà di Economia, Rome, Lazio, Italy</t>
  </si>
  <si>
    <t>Gamblers, scratchers and their financial education</t>
  </si>
  <si>
    <t>Bellucci, D.</t>
  </si>
  <si>
    <t>European Commission, European Commission Joint Research Centre, Brussels, Belgium</t>
  </si>
  <si>
    <t>2-s2.0-85044409008</t>
  </si>
  <si>
    <t>Nell, L.</t>
  </si>
  <si>
    <t>How Text Presentation and Financial Literacy Affect Pension Communication Success</t>
  </si>
  <si>
    <t>2-s2.0-85044028714</t>
  </si>
  <si>
    <t>Bohlin, E.</t>
  </si>
  <si>
    <t>Department of Technology and Society, Chalmers University of Technology, Gothenburg, Vastra Gotaland, Sweden</t>
  </si>
  <si>
    <t>Social network banking: A case study of 100 leading global banks</t>
  </si>
  <si>
    <t>Shaikh, A.A.</t>
  </si>
  <si>
    <t>Hanafizadeh, P.</t>
  </si>
  <si>
    <t>Faculty of Management and Accounting, Allameh Tabataba'i University, Tehran, Tehran, Iran</t>
  </si>
  <si>
    <t>2-s2.0-85041559525</t>
  </si>
  <si>
    <t>Financial literacy and financial behavior: Evidence from the emerging Asian middle class</t>
  </si>
  <si>
    <t>2-s2.0-85040714614</t>
  </si>
  <si>
    <t>Bianchi, M.</t>
  </si>
  <si>
    <t>Financial Literacy and Portfolio Dynamics</t>
  </si>
  <si>
    <t>2-s2.0-85040661529</t>
  </si>
  <si>
    <t>Do saving promotion interventions increase household savings, consumption, and investments in Sub-Saharan Africa? A systematic review and meta-analysis</t>
  </si>
  <si>
    <t>Zenker, J.</t>
  </si>
  <si>
    <t>Faculty of Economic Sciences, Georg-August-Universität Göttingen, Gottingen, Niedersachsen, Germany</t>
  </si>
  <si>
    <t>Filipiak, U.</t>
  </si>
  <si>
    <t>Institute of Criminology, Cambridge, Cambridgeshire, United Kingdom</t>
  </si>
  <si>
    <t>Movsisyan, A.</t>
  </si>
  <si>
    <t>Department of Psychiatry and Mental Health, Groote Schuur Hospital, Observatory, Western Cape, South Africa</t>
  </si>
  <si>
    <t>2-s2.0-85019243157</t>
  </si>
  <si>
    <t>Doehring, C.</t>
  </si>
  <si>
    <t>Iliff School of Theology, Denver, CO, United States</t>
  </si>
  <si>
    <t>In over Our Heads with Financial Anxiety from Student Debt</t>
  </si>
  <si>
    <t>2-s2.0-85014570840</t>
  </si>
  <si>
    <t>Public Policy Program, National Graduate Institute for Policy Studies, Minato, Tokyo, Japan</t>
  </si>
  <si>
    <t>Impact of the Local Public Hospital Reform on the Efficiency of Medium-Sized Hospitals in Japan: An Improved Slacks-Based Measure Data Envelopment Analysis Approach</t>
  </si>
  <si>
    <t>Tone, K.</t>
  </si>
  <si>
    <t>Department of Life Science, FiNC Inc, Tokyo, Japan</t>
  </si>
  <si>
    <t>2-s2.0-85010021953</t>
  </si>
  <si>
    <t>Parent, M.C.</t>
  </si>
  <si>
    <t>Department of Psychological Sciences, Texas Tech University, Lubbock, TX, United States</t>
  </si>
  <si>
    <t>Risky business: Precarious manhood and investment portfolio decisions</t>
  </si>
  <si>
    <t>Cardella, E.</t>
  </si>
  <si>
    <t>Rawls College of Business, Lubbock, TX, United States</t>
  </si>
  <si>
    <t>2-s2.0-85044831061</t>
  </si>
  <si>
    <t>Günther, M.K.</t>
  </si>
  <si>
    <t>Deciphering financial literacy in India: Evidence from states</t>
  </si>
  <si>
    <t>2-s2.0-85044237126</t>
  </si>
  <si>
    <t>Microfinance for women at high risk for HIV in Kazakhstan: Study protocol for a cluster-randomized controlled trial</t>
  </si>
  <si>
    <t>Witte, S.</t>
  </si>
  <si>
    <t>2-s2.0-85106587260</t>
  </si>
  <si>
    <t>Zhang, G.</t>
  </si>
  <si>
    <t>School of Public Policy and Management, Guangdong University of Finance &amp; Economics, Guangzhou, Guangdong, China</t>
  </si>
  <si>
    <t>Spatial Characteristics and Spatial Effect of Chinese Provincial Financial Exclusion; 中国金融排斥的空间特征与空间效应</t>
  </si>
  <si>
    <t>School of Geography and Tourism, Guangdong University of Finance &amp; Economics, Guangzhou, Guangdong, China</t>
  </si>
  <si>
    <t>School of Geography and Planning, Sun Yat-Sen University, Guangzhou, Guangdong, China</t>
  </si>
  <si>
    <t>2-s2.0-85039040408</t>
  </si>
  <si>
    <t>Financial Capability and Sociodemographic Factors among Survivors of Human Trafficking</t>
  </si>
  <si>
    <t>College of Public Health, University of Georgia, Athens, GA, United States</t>
  </si>
  <si>
    <t>Hansen, N.</t>
  </si>
  <si>
    <t>Seattle Children's Hospital, Seattle, WA, United States</t>
  </si>
  <si>
    <t>2-s2.0-85087789509</t>
  </si>
  <si>
    <t>Kayode, O.F.</t>
  </si>
  <si>
    <t>Department of Environmental Engineering and Water Technology, IHE Delft Institute for Water Education, Delft, Zuid-Holland, Netherlands</t>
  </si>
  <si>
    <t>Management recommendations for improving decentralized wastewater treatment by the food and beverage industries in Nigeria</t>
  </si>
  <si>
    <t>Lüthi, C.</t>
  </si>
  <si>
    <t>Department of Sanitation, Eawag - Swiss Federal Institute of Aquatic Science and Technology, Dubendorf, ZH, Switzerland</t>
  </si>
  <si>
    <t>2-s2.0-85051438652</t>
  </si>
  <si>
    <t>Adesina, T.F.</t>
  </si>
  <si>
    <t>Stock market volatility and non-macroeconomic factors: A vector error correction approach</t>
  </si>
  <si>
    <t>Ikpefan, O.A.</t>
  </si>
  <si>
    <t>2-s2.0-85049895240</t>
  </si>
  <si>
    <t>Willis, L.E.</t>
  </si>
  <si>
    <t>Loyola Law School Los Angeles, Los Angeles, CA, United States</t>
  </si>
  <si>
    <t>Finanzinformierte bürger_innen, bürgerbestimmtes finanzsystem: Ein essay aus anlass des international handbook of financial literacy</t>
  </si>
  <si>
    <t>2-s2.0-85046096365</t>
  </si>
  <si>
    <t>Pathak, P.</t>
  </si>
  <si>
    <t>Doon University, Dehradun, UK, India</t>
  </si>
  <si>
    <t>An assessment of bank credit literacy, accessibility and service quality among women self help groups</t>
  </si>
  <si>
    <t>Pant, V.</t>
  </si>
  <si>
    <t>National Institute of Food Technology, Entrepreneurship and Management, Thanjavur, Thanjavur, TN, India</t>
  </si>
  <si>
    <t>2-s2.0-85046060920</t>
  </si>
  <si>
    <t>Jiang, D.</t>
  </si>
  <si>
    <t>Stony Brook University, Stony Brook, NY, United States</t>
  </si>
  <si>
    <t>Trust and household debt</t>
  </si>
  <si>
    <t>Lim, S.S.</t>
  </si>
  <si>
    <t>Southwest Jiaotong University, Chengdu, Sichuan, China</t>
  </si>
  <si>
    <t>2-s2.0-85045771270</t>
  </si>
  <si>
    <t>Zhao, F.</t>
  </si>
  <si>
    <t>School of Business, Siena College, Loudonville, NY, United States</t>
  </si>
  <si>
    <t>Effects of culture and financial literacy among Chinese-Americans on participating in financial services</t>
  </si>
  <si>
    <t>SUNY Old Westbury, Old Westbury, NY, United States</t>
  </si>
  <si>
    <t>2-s2.0-85044864609</t>
  </si>
  <si>
    <t>Morris, J.H.</t>
  </si>
  <si>
    <t>Centre for Business in Society, Coventry University, Coventry, West Midlands, United Kingdom</t>
  </si>
  <si>
    <t>Decentring ingenuity: Calculation, intuition and atmospheres in the Bank of England's financial literacy assemblages</t>
  </si>
  <si>
    <t>2-s2.0-85044788419</t>
  </si>
  <si>
    <t>Manikandan, A.</t>
  </si>
  <si>
    <t>Role of engineering education in sustaining the economic development of India</t>
  </si>
  <si>
    <t>2-s2.0-85042606241</t>
  </si>
  <si>
    <t>Pikulina, E.</t>
  </si>
  <si>
    <t>Department of Finance, UBC Sauder School of Business, Vancouver, BC, Canada</t>
  </si>
  <si>
    <t>Do confident individuals generally work harder?</t>
  </si>
  <si>
    <t>Renneboog, L.</t>
  </si>
  <si>
    <t>Tobler, P.N.</t>
  </si>
  <si>
    <t>2-s2.0-85041896899</t>
  </si>
  <si>
    <t>Financial Literacy and Asset Behaviour: Poor Education and Zero for Conduct?</t>
  </si>
  <si>
    <t>2-s2.0-85040686020</t>
  </si>
  <si>
    <t>Application of situational stimuli for examining the effectiveness of financial education: A behavioral finance perspective</t>
  </si>
  <si>
    <t>2-s2.0-85039560881</t>
  </si>
  <si>
    <t>Graduate Program in Administration, Universidade Federal de Santa Catarina, Florianopolis, SC, Brazil</t>
  </si>
  <si>
    <t>How well do women do when it comes to financial literacy? Proposition of an indicator and analysis of gender differences</t>
  </si>
  <si>
    <t>Kirch, G.</t>
  </si>
  <si>
    <t>Post-Graduate Program in Business Administration/Business Administration School, Universidade Federal do Rio Grande do Sul, Porto Alegre, RS, Brazil</t>
  </si>
  <si>
    <t>2-s2.0-85038413330</t>
  </si>
  <si>
    <t>Personal finance blogs: Helpful tool for consumers with low financial literacy or preaching to the choir?</t>
  </si>
  <si>
    <t>Otteby, K.</t>
  </si>
  <si>
    <t>Charlottenstrasse 73, Dusseldorf, Germany</t>
  </si>
  <si>
    <t>2-s2.0-85034580671</t>
  </si>
  <si>
    <t>College of Management, Taipei Medical University, Taipei, Taiwan</t>
  </si>
  <si>
    <t>Financial literacy and participation in the derivatives markets</t>
  </si>
  <si>
    <t>2-s2.0-85033434051</t>
  </si>
  <si>
    <t>Tambunlertchai, K.</t>
  </si>
  <si>
    <t>Faculty of Economics, Chulalongkorn University, Bangkok, Thailand</t>
  </si>
  <si>
    <t>DETERMINANTS AND BARRIERS TO FINANCIAL INCLUSION IN MYANMAR: WHAT DETERMINES ACCESS TO FINANCIAL SERVICES AND WHAT HINDERS IT?</t>
  </si>
  <si>
    <t>2-s2.0-85063011826</t>
  </si>
  <si>
    <t>Andrés, P.</t>
  </si>
  <si>
    <t>Politicization and financial expertise in spanish savings banks. Patterns in the configuration of their boards 1; Politización y pericia financiera en las cajas de ahorros españolas. Patrones en la configuración de sus consejos</t>
  </si>
  <si>
    <t>Garcia-Rodriguez, I.</t>
  </si>
  <si>
    <t>2-s2.0-85038000538</t>
  </si>
  <si>
    <t>Smart, C.</t>
  </si>
  <si>
    <t>Mossavar-Rahmani Center for Business and Government, John F. Kennedy School of Government, Cambridge, MA, United States</t>
  </si>
  <si>
    <t>The financial education of the Eurozone</t>
  </si>
  <si>
    <t>2-s2.0-85044429817</t>
  </si>
  <si>
    <t>Gender, academic achievement, and ownership of ATM as predictors of accounting students' financial literacy</t>
  </si>
  <si>
    <t>2-s2.0-85045789133</t>
  </si>
  <si>
    <t>Menno Simons College, Canadian Mennonite University, Winnipeg, MB, Canada</t>
  </si>
  <si>
    <t>Building financial resilience: Do credit and finance schemes serve or impoverish vulnerable people?</t>
  </si>
  <si>
    <t>2-s2.0-85052945079</t>
  </si>
  <si>
    <t>Persson, P.</t>
  </si>
  <si>
    <t>Department of Economics, Stanford University, Stanford, CA, United States</t>
  </si>
  <si>
    <t>Attention manipulation and information overload</t>
  </si>
  <si>
    <t>2-s2.0-85050454098</t>
  </si>
  <si>
    <t>Brennan, K.</t>
  </si>
  <si>
    <t>Strategies for finding and evaluating information about personal finance topics: The role of government information</t>
  </si>
  <si>
    <t>Kelly, D.</t>
  </si>
  <si>
    <t>2-s2.0-85042542811</t>
  </si>
  <si>
    <t>Burrus, B.B.</t>
  </si>
  <si>
    <t>Center for the Health of At-Risk Populations, RTI International, Research Triangle Park, NC, United States</t>
  </si>
  <si>
    <t>Building bridges to a brighter tomorrow: A systematic evidence review of interventions that prepare adolescents for adulthood</t>
  </si>
  <si>
    <t>Krieger, K.</t>
  </si>
  <si>
    <t>Behavioral Health and Criminal Justice Division, RTI International, Research Triangle Park, NC, United States</t>
  </si>
  <si>
    <t>Rutledge, R.</t>
  </si>
  <si>
    <t>United States Department of Health and Human Services, Washington, D.C., DC, United States</t>
  </si>
  <si>
    <t>2-s2.0-85042135570</t>
  </si>
  <si>
    <t>Song, J.</t>
  </si>
  <si>
    <t>Smooth or troubled occupation transition? Urbanization and employment of former peasants in Western China</t>
  </si>
  <si>
    <t>Du, H.</t>
  </si>
  <si>
    <t>David C. Lam Institute for East-West Studies, Hong Kong Baptist University, Hong Kong, Hong Kong</t>
  </si>
  <si>
    <t>2-s2.0-85042006428</t>
  </si>
  <si>
    <t>Shankaran, V.</t>
  </si>
  <si>
    <t>Consumer Education and Training Services, University of Washington, Seattle, WA, United States</t>
  </si>
  <si>
    <t>Pilot feasibility study of an oncology financial navigation program</t>
  </si>
  <si>
    <t>2-s2.0-85041294121</t>
  </si>
  <si>
    <t>Chauhan, A.</t>
  </si>
  <si>
    <t>An interpretive structural modeling (ISM) and decision-making trail and evaluation laboratory (DEMATEL) method approach for the analysis of barriers of waste recycling in India</t>
  </si>
  <si>
    <t>2-s2.0-85040722081</t>
  </si>
  <si>
    <t>Kozlova, I.</t>
  </si>
  <si>
    <t>Human Cognitive Neuroscience, The University of Edinburgh, Edinburgh, Scotland, United Kingdom</t>
  </si>
  <si>
    <t>Acreemagnosia (loss of financial knowledge): a symptom of functional and cognitive loss in frail elderly</t>
  </si>
  <si>
    <t>Parra, M.A.</t>
  </si>
  <si>
    <t>Della Sala, S.</t>
  </si>
  <si>
    <t>School of Social Sciences, Edinburgh, Scotland, United Kingdom</t>
  </si>
  <si>
    <t>2-s2.0-85033571823</t>
  </si>
  <si>
    <t>Berry, J.</t>
  </si>
  <si>
    <t>The Impact of Financial Education for Youth in Ghana</t>
  </si>
  <si>
    <t>Kellogg School of Management Northwestern University, Evanston, IL, United States</t>
  </si>
  <si>
    <t>Pradhan, M.</t>
  </si>
  <si>
    <t>2-s2.0-85040764251</t>
  </si>
  <si>
    <t>Hamoda, R.E.</t>
  </si>
  <si>
    <t>Department of Surgery, Emory University School of Medicine, Atlanta, GA, United States</t>
  </si>
  <si>
    <t>Process evaluation of the RaDIANT community study: A dialysis facility-level intervention to increase referral for kidney transplantation</t>
  </si>
  <si>
    <t>Gander, J.C.</t>
  </si>
  <si>
    <t>Department of Epidemiology, Rollins School of Public Health, Atlanta, GA, United States</t>
  </si>
  <si>
    <t>McPherson, L.J.</t>
  </si>
  <si>
    <t>Department of Behavioral Sciences and Health Education, Rollins School of Public Health, Atlanta, GA, United States</t>
  </si>
  <si>
    <t>Arriola, K.J.</t>
  </si>
  <si>
    <t>Department of Biology, Spelman College, Atlanta, GA, United States</t>
  </si>
  <si>
    <t>Cobb, L.</t>
  </si>
  <si>
    <t>Department of Medicine, Emory University School of Medicine, Atlanta, GA, United States</t>
  </si>
  <si>
    <t>Pastan, S.O.</t>
  </si>
  <si>
    <t>College of Social Work, University of South Carolina, Columbia, SC, United States</t>
  </si>
  <si>
    <t>Plantinga, L.</t>
  </si>
  <si>
    <t>Piedmont Transplant Institute, Atlanta, GA, United States</t>
  </si>
  <si>
    <t>Browne, T.</t>
  </si>
  <si>
    <t>Hypertension, Medical College of Georgia, Augusta, GA, United States</t>
  </si>
  <si>
    <t>Hartmann, E.</t>
  </si>
  <si>
    <t>End Stage Renal Disease Network 6, Southeastern Kidney Council, Raleigh, NC, United States</t>
  </si>
  <si>
    <t>2-s2.0-85041533902</t>
  </si>
  <si>
    <t>Doran, J.K.</t>
  </si>
  <si>
    <t>California State University, Los Angeles, Los Angeles, CA, United States</t>
  </si>
  <si>
    <t>Infusing Financial Capability and Asset Building Content Into a Community Organizing Class</t>
  </si>
  <si>
    <t>2-s2.0-85029433239</t>
  </si>
  <si>
    <t>Shobe, M.A.</t>
  </si>
  <si>
    <t>School of Social Work, University of Arkansas, Fayetteville, AR, United States</t>
  </si>
  <si>
    <t>Household Financial Capital and Food Security</t>
  </si>
  <si>
    <t>Narcisse, M.-R.</t>
  </si>
  <si>
    <t>Eleanor Mann School of Nursing, University of Arkansas, Fayetteville, AR, United States</t>
  </si>
  <si>
    <t>Christy, K.</t>
  </si>
  <si>
    <t>2-s2.0-85212621936</t>
  </si>
  <si>
    <t>Comparato, G.</t>
  </si>
  <si>
    <t>The Financialisation of the Citizen: Social and Financial Inclusion through European Private Law</t>
  </si>
  <si>
    <t>2-s2.0-85147382510</t>
  </si>
  <si>
    <t>Lazar, C.M.</t>
  </si>
  <si>
    <t>Is Capability to Manage Finances Stable Over Time?</t>
  </si>
  <si>
    <t>2-s2.0-85144402706</t>
  </si>
  <si>
    <t>Burket, I.</t>
  </si>
  <si>
    <t>Community and International Development, The University of Queensland, Brisbane, QLD, Australia</t>
  </si>
  <si>
    <t>Globalised Microfinance: Economic Empowerment or Just Debt?</t>
  </si>
  <si>
    <t>2-s2.0-85125228651</t>
  </si>
  <si>
    <t>Berceanu, D.</t>
  </si>
  <si>
    <t>Returns on the Capital Market: A Challenge for Investment</t>
  </si>
  <si>
    <t>Sichigea, N.</t>
  </si>
  <si>
    <t>Financial Investment Service Company Estinvest, Focșani, Romania</t>
  </si>
  <si>
    <t>2-s2.0-85121986656</t>
  </si>
  <si>
    <t>Universitatea Lucian Blaga din Sibiu, Sibiu, Sibiu, Romania</t>
  </si>
  <si>
    <t>Evaluation of Banking Digitization Policy of Romanian Commercial Banks</t>
  </si>
  <si>
    <t>2-s2.0-85116433996</t>
  </si>
  <si>
    <t>Mohamed Arifin, M.A.B.</t>
  </si>
  <si>
    <t>Role of financial capability in managing impacts of Forex fluctuations on construction business</t>
  </si>
  <si>
    <t>Teo, M.</t>
  </si>
  <si>
    <t>School of Civil Engineering and Built Environment, Queensland University of Technology, Brisbane, QLD, Australia</t>
  </si>
  <si>
    <t>2-s2.0-85115678112</t>
  </si>
  <si>
    <t>Akarsu, G.</t>
  </si>
  <si>
    <t>Faculty of Economics and Administrative Sciences, Ondokuz Mayis Üniversitesi, Samsun, Turkey</t>
  </si>
  <si>
    <t>Capital market developments in EMEs</t>
  </si>
  <si>
    <t>2-s2.0-85110571421</t>
  </si>
  <si>
    <t>Cordisco Tsai, L.C.</t>
  </si>
  <si>
    <t>Experiences of Financial Vulnerability and Empowerment among Women who were Trafficked in the Philippines</t>
  </si>
  <si>
    <t>2-s2.0-85096699798</t>
  </si>
  <si>
    <t>Financial Literacy and Personal Investment Decisions: A Study of Investors in Delhi</t>
  </si>
  <si>
    <t>2-s2.0-85091069630</t>
  </si>
  <si>
    <t>Ransaw, T.S.</t>
  </si>
  <si>
    <t>Student Diversity</t>
  </si>
  <si>
    <t>2-s2.0-85087434745</t>
  </si>
  <si>
    <t>Winstanley, M.</t>
  </si>
  <si>
    <t>Financial capability and functional financial literacy in young adults with developmental language disorder</t>
  </si>
  <si>
    <t>Durkin, K.</t>
  </si>
  <si>
    <t>University of Strathclyde, Glasgow, Scotland, United Kingdom</t>
  </si>
  <si>
    <t>2-s2.0-85085596726</t>
  </si>
  <si>
    <t>García-Machado, J.J.</t>
  </si>
  <si>
    <t>The latest streams in finance research: An updated bibliometric mapping based on co-occurrence data</t>
  </si>
  <si>
    <t>2-s2.0-85082371589</t>
  </si>
  <si>
    <t>Financial behavior and problems among college student in Indonesia: The role of financial knowledge</t>
  </si>
  <si>
    <t>2-s2.0-85082347812</t>
  </si>
  <si>
    <t>Peña-Muñoz, M.</t>
  </si>
  <si>
    <t>Fujitsu Limited, Minato, Tokyo, Japan</t>
  </si>
  <si>
    <t>Populating the FLE financial knowledge graph</t>
  </si>
  <si>
    <t>2-s2.0-85077397046</t>
  </si>
  <si>
    <t>Malinda, S.</t>
  </si>
  <si>
    <t>Financial literacy and work engagement as mediating variable to bank agent's performance</t>
  </si>
  <si>
    <t>Economics Faculty, Universitas Sriwijaya, Indralaya, South Sumatra, Indonesia</t>
  </si>
  <si>
    <t>2-s2.0-85076134686</t>
  </si>
  <si>
    <t>Balikesir Üniversitesi, Balikesir, Balikesir, Turkey</t>
  </si>
  <si>
    <t>Parental Influence on Financial Knowledge of University Students</t>
  </si>
  <si>
    <t>2-s2.0-85074804002</t>
  </si>
  <si>
    <t>Financial literacy among Malaysian: Level of financial knowledge score</t>
  </si>
  <si>
    <t>Abu Bakar, A.S.</t>
  </si>
  <si>
    <t>2-s2.0-85074803880</t>
  </si>
  <si>
    <t>Yusuf, M.M.</t>
  </si>
  <si>
    <t>Measuring the awareness on financing long term care cost among public and private sector employees in Malaysia</t>
  </si>
  <si>
    <t>Ruslan, N.A.</t>
  </si>
  <si>
    <t>2-s2.0-85071699870</t>
  </si>
  <si>
    <t>Bin Hassan, H.</t>
  </si>
  <si>
    <t>Kompleks Pusat Pengajian UniMAP, Universiti Malaysia Perlis, Arau, Perlis, Malaysia</t>
  </si>
  <si>
    <t>A conceptual framework on social platform, compulsive buying and responsible use towards credit card debt among young adult</t>
  </si>
  <si>
    <t>Abdullah, S.H.</t>
  </si>
  <si>
    <t>Pusat Pengajian Perniagaan Islam, Universiti Utara Malaysia, Sintok, Kedah, Malaysia</t>
  </si>
  <si>
    <t>2-s2.0-85071347578</t>
  </si>
  <si>
    <t>Disentangling financial literacy: Threedimensional approach to analysing management of personal finances in Estonia</t>
  </si>
  <si>
    <t>Institute of Social Studies, Tartu Ülikool, Tartu, Tartumaa, Estonia</t>
  </si>
  <si>
    <t>2-s2.0-85070078350</t>
  </si>
  <si>
    <t>Hütten, M.</t>
  </si>
  <si>
    <t>Darmstadt Business School, Darmstadt, Germany</t>
  </si>
  <si>
    <t>Critical financial literacy: An agenda</t>
  </si>
  <si>
    <t>Ben-Gurion University of the Negev, Beer-Sheva, Southern District, Israel</t>
  </si>
  <si>
    <t>Derekh ha-Universita 1, The Open University of Israel, Ra'anana, Israel</t>
  </si>
  <si>
    <t>2-s2.0-85068051721</t>
  </si>
  <si>
    <t>Impacts of financial literacy and confidence on the severity of financial hardship in Australia</t>
  </si>
  <si>
    <t>Anderson, M.</t>
  </si>
  <si>
    <t>2-s2.0-85067956477</t>
  </si>
  <si>
    <t>Brodmann, J.</t>
  </si>
  <si>
    <t>Department of Economics and Finance 2000 Lakeshore Dr, University of New Orleans, New Orleans, LA, United States</t>
  </si>
  <si>
    <t>Banking characteristics of millennials</t>
  </si>
  <si>
    <t>Rayfield, B.</t>
  </si>
  <si>
    <t>Thu Mai, A.</t>
  </si>
  <si>
    <t>2-s2.0-85067045130</t>
  </si>
  <si>
    <t>Mielitz, K.</t>
  </si>
  <si>
    <t>After Release: A Qualitative Investigation into the Financial Lives of Previously Incarcerated Individuals</t>
  </si>
  <si>
    <t>Lurtz, M.</t>
  </si>
  <si>
    <t>Clady, J.</t>
  </si>
  <si>
    <t>Archuleta, K.</t>
  </si>
  <si>
    <t>2-s2.0-85065303513</t>
  </si>
  <si>
    <t>Mata, M.E.</t>
  </si>
  <si>
    <t>Campus de Campolide, Nova School of Business and Economics, Universidade Nova de Lisboa, Lisbon, Lisboa, Portugal</t>
  </si>
  <si>
    <t>Finance, a new old science</t>
  </si>
  <si>
    <t>da Costa, J.R.</t>
  </si>
  <si>
    <t>Justino, D.</t>
  </si>
  <si>
    <t>Faculdade de Ciências da Universidade de Lisboa, Lisbon, Lisboa, Portugal</t>
  </si>
  <si>
    <t>2-s2.0-85065146521</t>
  </si>
  <si>
    <t>Brünner, R.N.</t>
  </si>
  <si>
    <t>VIVE – The Danish Center of Social Science Research, Copenhagen, Denmark</t>
  </si>
  <si>
    <t>Making ends meet in financial scarcity in old age</t>
  </si>
  <si>
    <t>2-s2.0-85064450380</t>
  </si>
  <si>
    <t>Perceptions of retirement adequacy: Evidence from South Africa</t>
  </si>
  <si>
    <t>2-s2.0-85064448081</t>
  </si>
  <si>
    <t>A critically compassionate vision of accountability: Discipline-based art education, purposeful dialogue, and financial literacy</t>
  </si>
  <si>
    <t>Laney, J.D.</t>
  </si>
  <si>
    <t>Department of Teacher Education and Administration, University of North Texas, Denton, TX, United States</t>
  </si>
  <si>
    <t>Agnello, M.F.</t>
  </si>
  <si>
    <t>Texas Public Schools, The University of Texas at San Antonio, San Antonio, TX, United States</t>
  </si>
  <si>
    <t>2-s2.0-85064447467</t>
  </si>
  <si>
    <t>Dong, G.N.</t>
  </si>
  <si>
    <t>Informal bankruptcy: Health expenditure shocks and financial distress avoidance</t>
  </si>
  <si>
    <t>2-s2.0-85064443581</t>
  </si>
  <si>
    <t>Department of Accounting and Finance, San Jose State University, San Jose, CA, United States</t>
  </si>
  <si>
    <t>Assessing a community-based financial literacy program: A case study in California’s Silicon Valley</t>
  </si>
  <si>
    <t>2-s2.0-85064440269</t>
  </si>
  <si>
    <t>Financial literacy education in a work release program for an incarcerated sample</t>
  </si>
  <si>
    <t>2-s2.0-85064436093</t>
  </si>
  <si>
    <t>Department of Pharmacy Practice, Creighton University, Omaha, NE, United States</t>
  </si>
  <si>
    <t>Two year sustainability of the effect of a financial education program on the health and wellbeing of single, low-income women</t>
  </si>
  <si>
    <t>Department of Occupational Therapy, Creighton University, Omaha, NE, United States</t>
  </si>
  <si>
    <t>Flecky, K.A.</t>
  </si>
  <si>
    <t>College of Business Administration, Creighton University, Omaha, NE, United States</t>
  </si>
  <si>
    <t>Department of Physical Therapy, Creighton University, Omaha, NE, United States</t>
  </si>
  <si>
    <t>Furze, J.A.</t>
  </si>
  <si>
    <t>School of Nursing, Creighton University, Omaha, NE, United States</t>
  </si>
  <si>
    <t>Ryan-Haddad, A.M.</t>
  </si>
  <si>
    <t>School of Pharmacy and Health Professions, Creighton University, Omaha, NE, United States</t>
  </si>
  <si>
    <t>2-s2.0-85064432700</t>
  </si>
  <si>
    <t>Credit card usage among college students in China</t>
  </si>
  <si>
    <t>China Institute of Public Finance and Policy, Central University of Finance and Economics, Beijing, China</t>
  </si>
  <si>
    <t>2-s2.0-85064430512</t>
  </si>
  <si>
    <t>Moreland, K.A.</t>
  </si>
  <si>
    <t>Department of Accounting, University of Michigan-Flint, Flint, MI, United States</t>
  </si>
  <si>
    <t>Seeking financial advice and other desirable financial behaviors</t>
  </si>
  <si>
    <t>2-s2.0-85064373250</t>
  </si>
  <si>
    <t>School of Business and Entrepreneurship, American University of Nigeria, Yola, Adamawa, Nigeria</t>
  </si>
  <si>
    <t>Exploring the contributions of informal ethnic entrepreneurship to economic development in Nigeria</t>
  </si>
  <si>
    <t>2-s2.0-85064242145</t>
  </si>
  <si>
    <t>Grubišić, K.</t>
  </si>
  <si>
    <t>Responsible information and financial education as a measure of efficient civil law and social consumer protection; Odgovorno informiranje i financijsko obrazovanje kao mjerilo učinkovite građanskopravne i socijalne zaštite potrošača</t>
  </si>
  <si>
    <t>2-s2.0-85064116300</t>
  </si>
  <si>
    <t>Musweu, F.K.</t>
  </si>
  <si>
    <t>DMI-St. Eugene University, Lusaka, Zambia</t>
  </si>
  <si>
    <t>Access to finance and funding practice in Zambia</t>
  </si>
  <si>
    <t>2-s2.0-85063955994</t>
  </si>
  <si>
    <t>Malkina, M.Yu.</t>
  </si>
  <si>
    <t>Department of Economic Theory and Methodology, Lobachevsky State University of Nizhni Novgorod, Nizhny Novgorod, Nizhny Novgorod Oblast, Russian Federation</t>
  </si>
  <si>
    <t>Interrelation of financial literacy in the sphere of digital technologies with personal characteristics of Russian students: The gender aspect; Взаимосвязь финансовой грамотности в Сфере цифровых технологий и личностных характеристик российских студентов: Гендерный аспект</t>
  </si>
  <si>
    <t>2-s2.0-85063756056</t>
  </si>
  <si>
    <t>Villa, L.</t>
  </si>
  <si>
    <t>Matemática e Mestre em Ensino de Ciências e Matemática. Atualmente, Universitat Pompeu Fabra Barcelona, Barcelona, Barcelona, Spain</t>
  </si>
  <si>
    <t>Financial education in high school: A proposal based on the meaningful learning theory; Educação financeira no ensino médio: Uma proposta fundamentada na teoria da aprendizagem significativa</t>
  </si>
  <si>
    <t>da Silva, J.</t>
  </si>
  <si>
    <t>Ciência da Computação e Doutor em Informática na Educação. Atualmente, Universitat Pompeu Fabra Barcelona, Barcelona, Barcelona, Spain</t>
  </si>
  <si>
    <t>Darroz, L.M.</t>
  </si>
  <si>
    <t>Matemática e em Física. Especialista em Física, Mestre em Ensino de Física e Doutor em Educação em Ciências, Spain</t>
  </si>
  <si>
    <t>2-s2.0-85063689837</t>
  </si>
  <si>
    <t>Krivosheev, S.A.</t>
  </si>
  <si>
    <t>The patient-centered approach to providing pharmaceutical care to gerontological patients in ophthalmic practice</t>
  </si>
  <si>
    <t>2-s2.0-85063500454</t>
  </si>
  <si>
    <t>Moss, S.A.</t>
  </si>
  <si>
    <t>Charles Darwin University, Darwin, NT, Australia</t>
  </si>
  <si>
    <t>How to prevent unhelpful personality traits from evolving into unhelpful financial behaviors: The benefits of future clarity</t>
  </si>
  <si>
    <t>2-s2.0-85063337148</t>
  </si>
  <si>
    <t>Factors that influence financial literacy on small medium enterprises: A literature review; Factores que influyen de la alfabetización financiera en pequeñas empresas medianas: Una revisión de la literatura</t>
  </si>
  <si>
    <t>Al Shami, S.S.A.</t>
  </si>
  <si>
    <t>2-s2.0-85063184060</t>
  </si>
  <si>
    <t>Morkovina, S.S.</t>
  </si>
  <si>
    <t>Department of Management and Economics of Entrepreneurship, Voronezh State University of Forestry and Technologies named after G.F. Morozov, Voronezh, Voronezh Oblast, Russian Federation</t>
  </si>
  <si>
    <t>Export potential and measures to support small and medium-sized enterprises</t>
  </si>
  <si>
    <t>Malitskaya, V.V.</t>
  </si>
  <si>
    <t>Department of Accounting and Taxation, Plekhanov Russian University of Economics, Moscow, Russian Federation</t>
  </si>
  <si>
    <t>Panyavina, E.A.</t>
  </si>
  <si>
    <t>Voronezh State University of Forestry and Technologies named after G.F. Morozov, Voronezh, Voronezh Oblast, Russian Federation</t>
  </si>
  <si>
    <t>2-s2.0-85063181091</t>
  </si>
  <si>
    <t>Vovchenko, N.G.</t>
  </si>
  <si>
    <t>Department of Finance, Rostov State Economic University, Rostov-on-Don, Rostov Oblast, Russian Federation</t>
  </si>
  <si>
    <t>Improvement of financial literacy as a crucial factor of economic development</t>
  </si>
  <si>
    <t>Galazova, S.S.</t>
  </si>
  <si>
    <t>Vice-Rector for training scientific and pedagogical staff and supplementary education, North-Ossetian State University, Vladikavkaz, North Ossetia-Alania, Russian Federation</t>
  </si>
  <si>
    <t>Danchenko, E.A.</t>
  </si>
  <si>
    <t>Department of Banking, Rostov State Economic University, Rostov-on-Don, Rostov Oblast, Russian Federation</t>
  </si>
  <si>
    <t>Ivanova, O.B.</t>
  </si>
  <si>
    <t>Kostoglodova, E.D.</t>
  </si>
  <si>
    <t>2-s2.0-85063060234</t>
  </si>
  <si>
    <t>Investigating retirement planning behavior of financially (IL) literate citizens in Croatia</t>
  </si>
  <si>
    <t>2-s2.0-85063028499</t>
  </si>
  <si>
    <t>Tax literacy among the Youth in Croatia</t>
  </si>
  <si>
    <t>2-s2.0-85062485697</t>
  </si>
  <si>
    <t>Jung, D.</t>
  </si>
  <si>
    <t>Karlsruher Institut für Technologie, Karlsruhe, Baden-Wurttemberg, Germany</t>
  </si>
  <si>
    <t>Robo-advisors and financial decision inertia: How choice architecture helps to reduce inertia in financial planning tools</t>
  </si>
  <si>
    <t>2-s2.0-85061934459</t>
  </si>
  <si>
    <t>Tongling University, Tongling, Anhui, China</t>
  </si>
  <si>
    <t>Research on the path of financial quotient education in China’s application-oriented undergraduate colleges and universities</t>
  </si>
  <si>
    <t>Hu, X.Y.</t>
  </si>
  <si>
    <t>Jinan University, Guangzhou, Guangdong, China</t>
  </si>
  <si>
    <t>2-s2.0-85061427963</t>
  </si>
  <si>
    <t>Department of Business Administration, Harbin Institute of Technology, Harbin, Heilongjiang, China</t>
  </si>
  <si>
    <t>Financial literacy of SME managers' on access to finance and performance: The mediating role of financial service utilization</t>
  </si>
  <si>
    <t>Ping, H.D.</t>
  </si>
  <si>
    <t>2-s2.0-85061244821</t>
  </si>
  <si>
    <t>Homelessness and money management in military veterans</t>
  </si>
  <si>
    <t>2-s2.0-85061069557</t>
  </si>
  <si>
    <t>Teaching children about money: Prospective parenting ideas from undergraduate students</t>
  </si>
  <si>
    <t>Rosa-Holyoak, C.M.</t>
  </si>
  <si>
    <t>Bryce, L.A.</t>
  </si>
  <si>
    <t>2-s2.0-85060807745</t>
  </si>
  <si>
    <t>Non-macroeconomic factors of stock market volatility: A vector error correction approach</t>
  </si>
  <si>
    <t>Ikpefan Ochei, A.</t>
  </si>
  <si>
    <t>2-s2.0-85060792293</t>
  </si>
  <si>
    <t>More education, less regulation: Restrictions imposed by state interventions and consumer protectionism on interest rates for consumer credit - The case of Poland</t>
  </si>
  <si>
    <t>Politechnika Rzeszowska im. Ignacego Łukasiewicza, Rzeszow, PK, Poland</t>
  </si>
  <si>
    <t>Ostrowska-Dankiewicz, A.</t>
  </si>
  <si>
    <t>Silva, P.M.L.</t>
  </si>
  <si>
    <t>Lviv Polytechnic National University, Lviv, Lviv, Ukraine</t>
  </si>
  <si>
    <t>Martyniuk, V.</t>
  </si>
  <si>
    <t>2-s2.0-85060779499</t>
  </si>
  <si>
    <t>Ariffin, S.K.</t>
  </si>
  <si>
    <t>Effects of money attitudes and credit card usage on young Malaysians' compulsive buying</t>
  </si>
  <si>
    <t>Richardson, C.</t>
  </si>
  <si>
    <t>2-s2.0-85060369757</t>
  </si>
  <si>
    <t>Centre for Modern Languages and Human Sciences, Universiti Malaysia Pahang Al-Sultan Abdullah, Pekan, Pahang, Malaysia</t>
  </si>
  <si>
    <t>A correlational study on savings, spending, investment and insurance among students at tertiary levels</t>
  </si>
  <si>
    <t>2-s2.0-85060148746</t>
  </si>
  <si>
    <t>Faculty, ICFAI Business School, Gurgaon, HR, India</t>
  </si>
  <si>
    <t>Financial literacy, risk tolerance and stock market participation</t>
  </si>
  <si>
    <t>2-s2.0-85060115003</t>
  </si>
  <si>
    <t>Does financial education enhance financial preparedness? Evidence from a natural experiment in Singapore</t>
  </si>
  <si>
    <t>Koh, B.</t>
  </si>
  <si>
    <t>2-s2.0-85060048353</t>
  </si>
  <si>
    <t>Wulandari, D.</t>
  </si>
  <si>
    <t>Triple helix model to improve financial literacy of students in faculty of economics</t>
  </si>
  <si>
    <t>2-s2.0-85059509934</t>
  </si>
  <si>
    <t>Herpacio, C.L.</t>
  </si>
  <si>
    <t>Department of Agribusiness, Central Bicol State University of Agriculture, Pili, Camarines Sur, Philippines</t>
  </si>
  <si>
    <t>Impact assessment of state assistance program to agri-based micro, small and medium enterprises in the Philippines</t>
  </si>
  <si>
    <t>Hidalgo, H.A.</t>
  </si>
  <si>
    <t>2-s2.0-85059317390</t>
  </si>
  <si>
    <t>Abed, L.J.</t>
  </si>
  <si>
    <t>University of Al-Qadisiyah, Al-Qadisiyah, Qadisiyah Province, Iraq</t>
  </si>
  <si>
    <t>Life insurance as an investor in iraqi stock market; El seguro de vida como inversor en el mercado de valores iraquí</t>
  </si>
  <si>
    <t>2-s2.0-85059221785</t>
  </si>
  <si>
    <t>Yuliandi, S.</t>
  </si>
  <si>
    <t>The mediation effect of self-coping mechanism between financial strains and financial security of single mothers in Malaysia</t>
  </si>
  <si>
    <t>2-s2.0-85059216923</t>
  </si>
  <si>
    <t>Faculty Of Human Ecology, Universiti Teknologi MARA, Shah Alam, Selangor, Malaysia</t>
  </si>
  <si>
    <t>Profile and differences in financial literacy: Empirical evidence</t>
  </si>
  <si>
    <t>2-s2.0-85058901911</t>
  </si>
  <si>
    <t>Sudakova, A.</t>
  </si>
  <si>
    <t>Financial literacy: From theory to practice</t>
  </si>
  <si>
    <t>2-s2.0-85058855866</t>
  </si>
  <si>
    <t>Houladaki, S.</t>
  </si>
  <si>
    <t>Faculty of History, Ionian University, Corfu, Ionian Islands, Greece</t>
  </si>
  <si>
    <t>From the history of tuberculosis in Greece: The Sanatorium “Zoodohos pigi” (Daou Pentelis), 1938-1956</t>
  </si>
  <si>
    <t>Tsiamis, C.</t>
  </si>
  <si>
    <t>Department of Microbiology, National and Kapodistrian University of Athens, Athens, Attica, Greece</t>
  </si>
  <si>
    <t>2-s2.0-85058787256</t>
  </si>
  <si>
    <t>Nga, K.H.</t>
  </si>
  <si>
    <t>An exploratory model on retirement savings behaviour: A Malaysian study</t>
  </si>
  <si>
    <t>2-s2.0-85058635035</t>
  </si>
  <si>
    <t>Koloba, H.A.</t>
  </si>
  <si>
    <t>Access to credit and saving behaviour of Generation Y students. Are we educating an over-indebted generation?</t>
  </si>
  <si>
    <t>2-s2.0-85058388845</t>
  </si>
  <si>
    <t>Faculty of Management, Universiti Teknologi Malaysia, Johor Bahru, Johor, Malaysia</t>
  </si>
  <si>
    <t>Two sides of a coin: Effects of perceived and actual financial literacy on investment decision making behavior mediated by financial risk tolerance</t>
  </si>
  <si>
    <t>2-s2.0-85058152108</t>
  </si>
  <si>
    <t>Belle Isle, M.</t>
  </si>
  <si>
    <t>Is the literacy of small business owners important for cash flow management?: The experts’ perspective</t>
  </si>
  <si>
    <t>2-s2.0-85057073817</t>
  </si>
  <si>
    <t>Problems of development of non-standard employment in rural areas of Jewish autonomous oblast</t>
  </si>
  <si>
    <t>2-s2.0-85056997818</t>
  </si>
  <si>
    <t>The challenge of assessing financial literacy: Alternative data analysis methods within the Italian context</t>
  </si>
  <si>
    <t>2-s2.0-85056705506</t>
  </si>
  <si>
    <t>Kłopocka, A.</t>
  </si>
  <si>
    <t>Household propensity to save and fnancial knowledge; Skłonność gospodarstw domowych do oszczȩdzania a wiedza fnansowa</t>
  </si>
  <si>
    <t>2-s2.0-85056694340</t>
  </si>
  <si>
    <t>Financial literacy determinants among West Java athletes</t>
  </si>
  <si>
    <t>2-s2.0-85056624542</t>
  </si>
  <si>
    <t>Saito, A.T.</t>
  </si>
  <si>
    <t>Department of Business, Universidade Federal de São Paulo, Sao Paulo, SP, Brazil</t>
  </si>
  <si>
    <t>Consumption and bank credit at the BRICS countries: A new light on the financial education process</t>
  </si>
  <si>
    <t>Fouto, N.M.M.</t>
  </si>
  <si>
    <t>Department of Business, Universidade de São Paulo, Sao Paulo, SP, Brazil</t>
  </si>
  <si>
    <t>2-s2.0-85056513926</t>
  </si>
  <si>
    <t>Suparno, S.</t>
  </si>
  <si>
    <t>Entrepreneurship education and its influence on financial literacy and entrepreneurship skills in college</t>
  </si>
  <si>
    <t>2-s2.0-85055916814</t>
  </si>
  <si>
    <t>Hudson, C.</t>
  </si>
  <si>
    <t>Investment behavior: Factors that limit African-Americans' investment behavior</t>
  </si>
  <si>
    <t>Young, J.</t>
  </si>
  <si>
    <t>2-s2.0-85055859028</t>
  </si>
  <si>
    <t>Hedvicakova, M.</t>
  </si>
  <si>
    <t>Solutions for higher competence in financial literacy of pupils at secondary school in the Czech Republic</t>
  </si>
  <si>
    <t>2-s2.0-85055595666</t>
  </si>
  <si>
    <t>2-s2.0-85055435371</t>
  </si>
  <si>
    <t>Financial literacy importance for entrepreneurship: A literature survey</t>
  </si>
  <si>
    <t>2-s2.0-85055283539</t>
  </si>
  <si>
    <t>School of Construction Management, NICMAR University, Pune, Pune, MH, India</t>
  </si>
  <si>
    <t>Analysing contractor prequalification criteria in construction: New insights through interpretive structural modelling</t>
  </si>
  <si>
    <t>2-s2.0-85055194349</t>
  </si>
  <si>
    <t>Pastushenko, E.N.</t>
  </si>
  <si>
    <t>Saratov State Law Academy, Saratov, Saratov Oblast, Russian Federation</t>
  </si>
  <si>
    <t>The role of legal acts of the Central Bank of the Russian Federation in ensuring bank security</t>
  </si>
  <si>
    <t>Zemtsova, L.N.</t>
  </si>
  <si>
    <t>Saratov Socio-Economic Institute, Russian Federation</t>
  </si>
  <si>
    <t>2-s2.0-85054882789</t>
  </si>
  <si>
    <t>Department of Enterprise Economics, Tomas Bata University in Zlin, Zlin, Zlin Region, Czech Republic</t>
  </si>
  <si>
    <t>The impact of social and economic factors in the credit risk management of sme</t>
  </si>
  <si>
    <t>Smrčka, L.</t>
  </si>
  <si>
    <t>Department of Strategy, Prague University of Economics and Business, Prague, Czech Republic</t>
  </si>
  <si>
    <t>Department of Banking and Investment, Technická Univerzita v Košiciach, Kosice, Kosice Region, Slovakia</t>
  </si>
  <si>
    <t>2-s2.0-85054588140</t>
  </si>
  <si>
    <t>Michael, A.</t>
  </si>
  <si>
    <t>Department of Agricultural Economics and Extension, Modibbo Adama University of Technology, Yola, Yola, Adamawa, Nigeria</t>
  </si>
  <si>
    <t>Analysis of rural farm households' access to formal agricultural credit in yola south local government area, adamawa state, Nigeria</t>
  </si>
  <si>
    <t>Giroh, Y.D.</t>
  </si>
  <si>
    <t>Department of Agricultural Economics and Extension, Taraba State University, Jalingo, Jalingo, Taraba, Nigeria</t>
  </si>
  <si>
    <t>2-s2.0-85054411252</t>
  </si>
  <si>
    <t>Mahmood, S.S.</t>
  </si>
  <si>
    <t>Universal Health Coverage, International Centre for Diarrhoeal Disease Research Bangladesh, Dhaka, Bangladesh</t>
  </si>
  <si>
    <t>Who enrols in voluntary micro health insurance schemes in low-resource settings? Experience from a rural area in Bangladesh</t>
  </si>
  <si>
    <t>Hanifi, S.M.A.</t>
  </si>
  <si>
    <t>Population and Policy, University of Portsmouth, Portsmouth, Hampshire, United Kingdom</t>
  </si>
  <si>
    <t>2-s2.0-85054397669</t>
  </si>
  <si>
    <t>Chu, A.B.</t>
  </si>
  <si>
    <t>Singapore University of Social Sciences, Singapore City, Singapore</t>
  </si>
  <si>
    <t>Mobile Technology and Financial Inclusion</t>
  </si>
  <si>
    <t>2-s2.0-85053529889</t>
  </si>
  <si>
    <t>Fulk, M.</t>
  </si>
  <si>
    <t>Exploring racial differences in financial socialization and related financial behaviors among Ohio college students</t>
  </si>
  <si>
    <t>2-s2.0-85053511189</t>
  </si>
  <si>
    <t>Fry, A.</t>
  </si>
  <si>
    <t>Parsons School of Design, The New School, New York, NY, United States</t>
  </si>
  <si>
    <t>Designing materials toward changing financial behavior</t>
  </si>
  <si>
    <t>Wilson, J.</t>
  </si>
  <si>
    <t>Mathematics, Eugene Lang College of Liberal Arts, New York, NY, United States</t>
  </si>
  <si>
    <t>Williams-Soberanes, P.</t>
  </si>
  <si>
    <t>Visualizing Finance Lab, The New School, New York, NY, United States</t>
  </si>
  <si>
    <t>Overby, C.</t>
  </si>
  <si>
    <t>Flores, F.</t>
  </si>
  <si>
    <t>2-s2.0-85053320001</t>
  </si>
  <si>
    <t>Hodgkin, S.P.</t>
  </si>
  <si>
    <t>Predicting wellness among rural older Australians: A cross- sectional study</t>
  </si>
  <si>
    <t>2-s2.0-85053148434</t>
  </si>
  <si>
    <t>Web portals to support financial literacy in blended learning in the Czech Republic</t>
  </si>
  <si>
    <t>2-s2.0-85052985460</t>
  </si>
  <si>
    <t>Financial behavior, confidence, risk preferences and financial literacy of university students</t>
  </si>
  <si>
    <t>Muteba Mwamba, J.W.</t>
  </si>
  <si>
    <t>2-s2.0-85052545524</t>
  </si>
  <si>
    <t>Measuring financial literacy of university students</t>
  </si>
  <si>
    <t>Porezno savjetovanje Javorovic, Zagreb, Croatia</t>
  </si>
  <si>
    <t>2-s2.0-85052012047</t>
  </si>
  <si>
    <t>Volosovych, S.</t>
  </si>
  <si>
    <t>Department of Finance, State University of Trade and Economics, Kyiv, Ukraine</t>
  </si>
  <si>
    <t>Tax control of cryptocurrency transactions in Ukraine</t>
  </si>
  <si>
    <t>Baraniuk, Y.</t>
  </si>
  <si>
    <t>2-s2.0-85051017020</t>
  </si>
  <si>
    <t>Shahabadi, A.</t>
  </si>
  <si>
    <t>Faculty of Economics and Social Sciences, Bu-Ali Sina University, Hamadan, Hamedan, Iran</t>
  </si>
  <si>
    <t>The effect of education on income inequality in selected Islamic countries</t>
  </si>
  <si>
    <t>2-s2.0-85050507534</t>
  </si>
  <si>
    <t>Carline Mary Desdemona, A.</t>
  </si>
  <si>
    <t>School of Education, Christ University, Bengaluru, KA, India</t>
  </si>
  <si>
    <t>Relevance for demographic factor: Level of financial literacy</t>
  </si>
  <si>
    <t>2-s2.0-85050455799</t>
  </si>
  <si>
    <t>Lewis, D.</t>
  </si>
  <si>
    <t>Computers may not make mistakes but many consumers do</t>
  </si>
  <si>
    <t>2-s2.0-85050227902</t>
  </si>
  <si>
    <t>McGregor Consulting Group, Nova Scotia, NS, Canada</t>
  </si>
  <si>
    <t>Status of consumer education and financial education in Canada (2016)</t>
  </si>
  <si>
    <t>2-s2.0-85049796174</t>
  </si>
  <si>
    <t>Czechowska, I.D.</t>
  </si>
  <si>
    <t>Zakład Bankowości Centralnej i Pośrednictwa Finansowego, University of Lodz, Lodz, LD, Poland</t>
  </si>
  <si>
    <t>Problems of financial services customers and their determinants; Problemy klientów usług finansowych oraz ich uwarunkowania</t>
  </si>
  <si>
    <t>2-s2.0-85049789874</t>
  </si>
  <si>
    <t>Lublin, Uniwersytet Marii Curie-Sklodowskiej w Lublinie, Lublin, LU, Poland</t>
  </si>
  <si>
    <t>Debt experience of facebook users in Poland. A conceptual model and empirical test</t>
  </si>
  <si>
    <t>2-s2.0-85049742712</t>
  </si>
  <si>
    <t>Walton, A.</t>
  </si>
  <si>
    <t>Exploring perceptions of bitcoin adoption: The south african virtual community perspective</t>
  </si>
  <si>
    <t>2-s2.0-85049671573</t>
  </si>
  <si>
    <t>Mining and linguistically interpreting summaries from surveyed data related to financial literacy and behaviour</t>
  </si>
  <si>
    <t>2-s2.0-85049645575</t>
  </si>
  <si>
    <t>Build financial capability for all</t>
  </si>
  <si>
    <t>University of Missouri-St. Louis, St. Louis, MO, United States</t>
  </si>
  <si>
    <t>School of Social Welfare, University of Kansas, Lawrence, KS, United States</t>
  </si>
  <si>
    <t>Education and Inclusion, Institute for Policy and Social Research, United States</t>
  </si>
  <si>
    <t>McKinney, R.</t>
  </si>
  <si>
    <t>2-s2.0-85049538067</t>
  </si>
  <si>
    <t>Use of technology and financial literacy on SMEs practices and performance in developing economies</t>
  </si>
  <si>
    <t>Department of Accounting, Harbin Institute of Technology, Harbin, Heilongjiang, China</t>
  </si>
  <si>
    <t>2-s2.0-85049506161</t>
  </si>
  <si>
    <t>Financial behaviors of rural households in South India</t>
  </si>
  <si>
    <t>2-s2.0-85049499565</t>
  </si>
  <si>
    <t>Novel methods for resolving false positives during the detection of fraudulent activities on stock market financial discussion boards</t>
  </si>
  <si>
    <t>2-s2.0-85049207337</t>
  </si>
  <si>
    <t>Asher, M.</t>
  </si>
  <si>
    <t>Social protection system in India: An assessment of the recent initiatives</t>
  </si>
  <si>
    <t>2-s2.0-85048990642</t>
  </si>
  <si>
    <t>Association of Financial Literacy with Hospitalization in Community-dwelling Older Adults</t>
  </si>
  <si>
    <t>Shah, R.C.</t>
  </si>
  <si>
    <t>Arvanitakis, Z.</t>
  </si>
  <si>
    <t>Family Medicine, Rush University Medical Center, Chicago, IL, United States</t>
  </si>
  <si>
    <t>2-s2.0-85048590217</t>
  </si>
  <si>
    <t>Nanziri, E.L.</t>
  </si>
  <si>
    <t>Southern Africa Labour and Development Research Unit, University of Cape Town, Cape Town, Western Cape, South Africa</t>
  </si>
  <si>
    <t>Measuring and profiling financial literacy in South Africa</t>
  </si>
  <si>
    <t>2-s2.0-85048095476</t>
  </si>
  <si>
    <t>H R College, Mumbai, India</t>
  </si>
  <si>
    <t>Economics is learnt in the family: Revaluing family influence on financial behaviour in India</t>
  </si>
  <si>
    <t>2-s2.0-85047338233</t>
  </si>
  <si>
    <t>Mohammadi, R.</t>
  </si>
  <si>
    <t>Department of Agricultural Extension and Education, Islamic Azad University, Science and Research Branch, Tehran, Iran</t>
  </si>
  <si>
    <t>Designing model of using information and communication technologies in rural marketing mix of Garmsar County, Iran</t>
  </si>
  <si>
    <t>2-s2.0-85047220865</t>
  </si>
  <si>
    <t>Office of Retirement Policy, Social Security Administration, Baltimore, MD, United States</t>
  </si>
  <si>
    <t>An introduction to the understanding America study internet panel</t>
  </si>
  <si>
    <t>Messel, M.</t>
  </si>
  <si>
    <t>Office of Research, Laurel, MD, United States</t>
  </si>
  <si>
    <t>2-s2.0-85046927462</t>
  </si>
  <si>
    <t>A statistical profile of payday loan clients from national surveys</t>
  </si>
  <si>
    <t>Islam, K.</t>
  </si>
  <si>
    <t>2-s2.0-85045996195</t>
  </si>
  <si>
    <t>Bintarti, S.</t>
  </si>
  <si>
    <t>Improving tourism quality by islamic finance</t>
  </si>
  <si>
    <t>Fahamsyah, M.H.</t>
  </si>
  <si>
    <t>2-s2.0-85045989731</t>
  </si>
  <si>
    <t>Culture, financial literacy, and SME performance in Ghana</t>
  </si>
  <si>
    <t>2-s2.0-85045961790</t>
  </si>
  <si>
    <t>Faculty of Economics, Tarumanagara University, Jakarta, Java, Indonesia</t>
  </si>
  <si>
    <t>Influence factors toward financial satisfaction with financial behavior as intervening variable on Jakarta area workforce</t>
  </si>
  <si>
    <t>2-s2.0-85045951109</t>
  </si>
  <si>
    <t>Artemyeva, S.S.</t>
  </si>
  <si>
    <t>Financial literacy assessment of domestic and foreign young learners and recommendations for its enhancement</t>
  </si>
  <si>
    <t>2-s2.0-85045884872</t>
  </si>
  <si>
    <t>Natoli, R.</t>
  </si>
  <si>
    <t>College of Business, Victoria University, Melbourne, VIC, Australia</t>
  </si>
  <si>
    <t>Factors contributing to financial literacy levels among a migrant group: An analysis of the Vietnamese cohort</t>
  </si>
  <si>
    <t>2-s2.0-85045540405</t>
  </si>
  <si>
    <t>Regulatory institutional quality and long-run primary capital market development: The Nigerian case</t>
  </si>
  <si>
    <t>2-s2.0-85045058422</t>
  </si>
  <si>
    <t>Department of Regional Science and Management, Technická Univerzita v Košiciach, Kosice, Kosice Region, Slovakia</t>
  </si>
  <si>
    <t>Financial literacy of students in chosen universities - Research platform for regulatory processes of educational system in Slovakia</t>
  </si>
  <si>
    <t>Tkáčová, A.</t>
  </si>
  <si>
    <t>Department of Finance, Technická Univerzita v Košiciach, Kosice, Kosice Region, Slovakia</t>
  </si>
  <si>
    <t>Tvaronavičienė, M.</t>
  </si>
  <si>
    <t>Department of Economics and Management of Enterprises, Vilniaus Gedimino Technikos Universitetas, Vilnius, Lithuania</t>
  </si>
  <si>
    <t>2-s2.0-85044832788</t>
  </si>
  <si>
    <t>Exploring the Role of Cognitive Factors in a New Instrument for Elders' Financial Capacity Assessment</t>
  </si>
  <si>
    <t>Stamovlasis, D.</t>
  </si>
  <si>
    <t>School of Philosophy and Education, Aristotle University of Thessaloniki, Thessaloniki, Central Macedonia, Greece</t>
  </si>
  <si>
    <t>2-s2.0-85044737271</t>
  </si>
  <si>
    <t>Solomon, G.E.</t>
  </si>
  <si>
    <t>University of Botswana, Gaborone, Botswana</t>
  </si>
  <si>
    <t>The Case for the Need for Personal Financial Literacy Education in Botswana Secondary Schools</t>
  </si>
  <si>
    <t>2-s2.0-85044657294</t>
  </si>
  <si>
    <t>c Quality and Program Development, New York, NY, United States</t>
  </si>
  <si>
    <t>Economic abuse within intimate partner violence: A review of the literature</t>
  </si>
  <si>
    <t>2-s2.0-85044468683</t>
  </si>
  <si>
    <t>Sarigiannidis, A.</t>
  </si>
  <si>
    <t>A Novel Lexicon-Based Approach in Determining Sentiment in Financial Data Using Learning Automata</t>
  </si>
  <si>
    <t>Department of Informatics and Telecommunications Engineering, University of Western Macedonia, Kozani, Western Macedonia, Greece</t>
  </si>
  <si>
    <t>2-s2.0-85044447017</t>
  </si>
  <si>
    <t>Semantic approach to financial knowledge specification - Case of emergency policy workflow</t>
  </si>
  <si>
    <t>2-s2.0-85044358843</t>
  </si>
  <si>
    <t>Dash, R.</t>
  </si>
  <si>
    <t>DECPNN: A hybrid stock predictor model using Differential Evolution and Chebyshev Polynomial neural network</t>
  </si>
  <si>
    <t>2-s2.0-85044132831</t>
  </si>
  <si>
    <t>Impact of CEO’s characteristics on investment decisions of Indian listed firms: Does crisis make any difference?</t>
  </si>
  <si>
    <t>2-s2.0-85043974473</t>
  </si>
  <si>
    <t>Foltice, B.</t>
  </si>
  <si>
    <t>College of Business, Butler University, Indianapolis, IN, United States</t>
  </si>
  <si>
    <t>Persistent anchoring to default rates when electing 401(k) contributions</t>
  </si>
  <si>
    <t>Arling, P.A.</t>
  </si>
  <si>
    <t>Butler University, Indianapolis, IN, United States</t>
  </si>
  <si>
    <t>2-s2.0-85043398284</t>
  </si>
  <si>
    <t>Escola Paulista de Política, Universidade Federal de São Paulo, Sao Paulo, SP, Brazil</t>
  </si>
  <si>
    <t>Lower financial literacy induces use of informal loans</t>
  </si>
  <si>
    <t>Escola de Administração de Empresas de São Paulo, Fundacao Getulio Vargas, Rio de Janeiro, RJ, Brazil</t>
  </si>
  <si>
    <t>2-s2.0-85042799225</t>
  </si>
  <si>
    <t>Lutsenko, I.</t>
  </si>
  <si>
    <t>Department of Mathematics and Techniques of its Teaching, Kryvyi Rih State Pedagogical University, Kryvyi Rih, Dnipropetrovsk Oblast, Ukraine</t>
  </si>
  <si>
    <t>Development of test operations with different duration in order to improve verification quality of effectiveness formula</t>
  </si>
  <si>
    <t>Fomovskaya, O.</t>
  </si>
  <si>
    <t>Department of Information and Control Systems, Kremenchuk Mykhailo Ostrohradskyi National University, Kremenchuk, Poltava Oblast, Ukraine</t>
  </si>
  <si>
    <t>Vikhrova, E.</t>
  </si>
  <si>
    <t>Department of Electronic Devices, Kremenchuk Mykhailo Ostrohradskyi National University, Kremenchuk, Poltava Oblast, Ukraine</t>
  </si>
  <si>
    <t>2-s2.0-85042697607</t>
  </si>
  <si>
    <t>Bodle, K.</t>
  </si>
  <si>
    <t>Critical success factors in managing sustainable indigenous businesses in Australia</t>
  </si>
  <si>
    <t>Office of the PVC (Business), Griffith University, Brisbane, QLD, Australia</t>
  </si>
  <si>
    <t>Frazer, L.</t>
  </si>
  <si>
    <t>2-s2.0-85042363735</t>
  </si>
  <si>
    <t>Testing the financial capability framework: Findings from YouthSave-Impact study Kenya</t>
  </si>
  <si>
    <t>2-s2.0-85042355117</t>
  </si>
  <si>
    <t>Bačová, V.</t>
  </si>
  <si>
    <t>Institute of Experimental Psychology, Slovak Academy of Sciences, Bratislava, Slovakia</t>
  </si>
  <si>
    <t>Too far away to care about? Predicting psychological preparedness for retirement financial planning among young employed adults</t>
  </si>
  <si>
    <t>2-s2.0-85042105205</t>
  </si>
  <si>
    <t>Alloh, F.T.</t>
  </si>
  <si>
    <t>Faculty of Health and Social Sciences, Bournemouth University, Bournemouth, Dorset, United Kingdom</t>
  </si>
  <si>
    <t>Away from home: A qualitative exploration of health experiences of nigerian students in a U.K. university</t>
  </si>
  <si>
    <t>2-s2.0-85042002891</t>
  </si>
  <si>
    <t>Hatamleh, M.T.</t>
  </si>
  <si>
    <t>Department of Civil Engineering, The University of Jordan, Amman, Jordan</t>
  </si>
  <si>
    <t>Factors affecting the accuracy of cost estimate: Case of Jordan</t>
  </si>
  <si>
    <t>2-s2.0-85041751327</t>
  </si>
  <si>
    <t>Kinyanjui, J.</t>
  </si>
  <si>
    <t>Financial Literacy Competencies of Women Entrepreneurs in Kenya</t>
  </si>
  <si>
    <t>Ocholla, D.</t>
  </si>
  <si>
    <t>2-s2.0-85041300992</t>
  </si>
  <si>
    <t>Department of Accounts and Finance, Kalinga Institute of Social Sciences, Bhubaneswar, OR, India</t>
  </si>
  <si>
    <t>Mainstreaming tribals through financial literacy – a review of literature</t>
  </si>
  <si>
    <t>2-s2.0-85041227412</t>
  </si>
  <si>
    <t>Thoma, J.</t>
  </si>
  <si>
    <t>Faculty of Pharmacy, Semmelweis Egyetem, Budapest, Hungary</t>
  </si>
  <si>
    <t>Community pharmacists' use in cancer care of Hungary and Germany ñ a comprehensive evaluation of a patient intended questionnaire complemented with estimations of professional health experts</t>
  </si>
  <si>
    <t>2-s2.0-85040331704</t>
  </si>
  <si>
    <t>Financial prudence through financial education: A conceptual framework for financial inclusion</t>
  </si>
  <si>
    <t>2-s2.0-85039421405</t>
  </si>
  <si>
    <t>Sigova, M.</t>
  </si>
  <si>
    <t>International Banking Institute, Saint Petersburg (ex Leningrad), Russian Federation</t>
  </si>
  <si>
    <t>Financial Literacy as a Driver for Responsible Energy Consumption</t>
  </si>
  <si>
    <t>2-s2.0-85038866736</t>
  </si>
  <si>
    <t>Does gender disparity in financial literacy still persist after retirement? Evidence from Ghana</t>
  </si>
  <si>
    <t>Boadu, M.O.</t>
  </si>
  <si>
    <t>Directorate of Finance, University of Cape Coast Ghana, Cape Coast, Ghana</t>
  </si>
  <si>
    <t>2-s2.0-85038833507</t>
  </si>
  <si>
    <t>Garg, N.</t>
  </si>
  <si>
    <t>Financial literacy among youth</t>
  </si>
  <si>
    <t>2-s2.0-85038359672</t>
  </si>
  <si>
    <t>Terrana, S.E.</t>
  </si>
  <si>
    <t>Financial Struggles of a Small Community-Based Organization: A Teaching Case of the Capacity Paradox</t>
  </si>
  <si>
    <t>2-s2.0-85034815446</t>
  </si>
  <si>
    <t>Financial literacy among university students: A study in eight European countries</t>
  </si>
  <si>
    <t>2-s2.0-85033400283</t>
  </si>
  <si>
    <t>Finance and sustainability: From ideology to utopia</t>
  </si>
  <si>
    <t>Paranque, B.</t>
  </si>
  <si>
    <t>Laboratoire d'Economie et de Sociologie du Travail, Aix-en-Provence, Provence-Alpes-Cote d'Azur, France</t>
  </si>
  <si>
    <t>2-s2.0-85032731705</t>
  </si>
  <si>
    <t>Sanchez, C.</t>
  </si>
  <si>
    <t>Department of Psychology, Cornell University, Ithaca, NY, United States</t>
  </si>
  <si>
    <t>Overconfidence among beginners: Is a little learning a dangerous thing?</t>
  </si>
  <si>
    <t>Dunning, D.</t>
  </si>
  <si>
    <t>Department of Psychology, University of Michigan, Ann Arbor, Ann Arbor, MI, United States</t>
  </si>
  <si>
    <t>2-s2.0-85029442504</t>
  </si>
  <si>
    <t>Jalilvand, A.</t>
  </si>
  <si>
    <t>Informed and uninformed investors in Iran: Evidence from the Tehran Stock Exchange</t>
  </si>
  <si>
    <t>Noroozabad, M.R.</t>
  </si>
  <si>
    <t>Department of Management and Social Science, Islamic Azad University, North Tehran Branch, Tehran, Tehran Province, Iran</t>
  </si>
  <si>
    <t>Switzer, J.</t>
  </si>
  <si>
    <t>Financial Consultancy, Chicago, IL, United States</t>
  </si>
  <si>
    <t>2-s2.0-85028309137</t>
  </si>
  <si>
    <t>Boehnke, M.</t>
  </si>
  <si>
    <t>Financial Education for Radiology Residents: Significant Improvement in Measured Financial Literacy After a Targeted Intervention</t>
  </si>
  <si>
    <t>2-s2.0-85025605909</t>
  </si>
  <si>
    <t>Kivimaa, P.</t>
  </si>
  <si>
    <t>Innovation, low energy buildings and intermediaries in Europe: systematic case study review</t>
  </si>
  <si>
    <t>Martiskainen, M.</t>
  </si>
  <si>
    <t>2-s2.0-85043725940</t>
  </si>
  <si>
    <t>de Trincheria, J.</t>
  </si>
  <si>
    <t>Using rainwater for off-Season small-scale irrigation in arid and semi-arid areas of sub-saharan africa: Key working principles and best practices</t>
  </si>
  <si>
    <t>Chamma, D.</t>
  </si>
  <si>
    <t>Famba, S.</t>
  </si>
  <si>
    <t>Filho, W.L.</t>
  </si>
  <si>
    <t>Southern and Eastern Africa Regional Network, World Agroforestry Centre, Nairobi, Nairobi, Kenya</t>
  </si>
  <si>
    <t>Malesu, M.</t>
  </si>
  <si>
    <t>Kenya Rainwater Association, Nairobi, Kenya</t>
  </si>
  <si>
    <t>Mussera, P.V.</t>
  </si>
  <si>
    <t>University of Zimbabwe, Harare, Harare, Zimbabwe</t>
  </si>
  <si>
    <t>Ngigi, S.</t>
  </si>
  <si>
    <t>University of Nairobi, Nairobi, Nairobi, Kenya</t>
  </si>
  <si>
    <t>2-s2.0-85044213938</t>
  </si>
  <si>
    <t>Palakvangsa-Na-Ayudhya, S.</t>
  </si>
  <si>
    <t>Faculty of Information and Communication Technology, Mahidol University, Nakhon Pathom, Nakhon Pathom, Thailand</t>
  </si>
  <si>
    <t>KeptAom: Savings management system to increase long term savings behavior of children</t>
  </si>
  <si>
    <t>2-s2.0-85072902445</t>
  </si>
  <si>
    <t>Ginzberg, E.</t>
  </si>
  <si>
    <t>Eisenhower Center for the Conservation of Human Resources, Columbia University, New York, NY, United States</t>
  </si>
  <si>
    <t>Health, medicine and public policy</t>
  </si>
  <si>
    <t>2-s2.0-85070938625</t>
  </si>
  <si>
    <t>Prokhorova, A.</t>
  </si>
  <si>
    <t>European University at St. Petersburg, Saint Petersburg, Russian Federation</t>
  </si>
  <si>
    <t>Remittances in north and central asian countries: Enhancing development potential</t>
  </si>
  <si>
    <t>2-s2.0-85047338800</t>
  </si>
  <si>
    <t>Tan, M.I.I.</t>
  </si>
  <si>
    <t>Halal Informatics Research Lab (HOLISTICS), Universiti Teknologi Malaysia, Johor Bahru, Johor, Malaysia</t>
  </si>
  <si>
    <t>Review article on potentials of big data in the halal industry</t>
  </si>
  <si>
    <t>Fezarudin, F.Z.</t>
  </si>
  <si>
    <t>Centre of Research for Fiqh Science and Technology (CFiRST), Universiti Teknologi Malaysia, Johor Bahru, Johor, Malaysia</t>
  </si>
  <si>
    <t>Mohd Yusof, F.M.</t>
  </si>
  <si>
    <t>Faculty of Built Environment, Universiti Teknologi Malaysia, Johor Bahru, Johor, Malaysia</t>
  </si>
  <si>
    <t>2-s2.0-85044406918</t>
  </si>
  <si>
    <t>PBC School of Finance, Tsinghua University, Beijing, China</t>
  </si>
  <si>
    <t>Financial literacy and risky asset holdings: evidence from China</t>
  </si>
  <si>
    <t>2-s2.0-85044117899</t>
  </si>
  <si>
    <t>Finance-informed citizens, citizen-informed finance: An essay occasioned by the international handbook of financial literacy</t>
  </si>
  <si>
    <t>2-s2.0-85044100407</t>
  </si>
  <si>
    <t>Département des sciences de l’éducation, Université du Québec en Outaouais, Gatineau, QC, Canada</t>
  </si>
  <si>
    <t>Making ‘good’ or ‘critical’ citizens: From social justice to financial literacy in the Québec education program</t>
  </si>
  <si>
    <t>Département de Didactique, University of Montreal, Montreal, QC, Canada</t>
  </si>
  <si>
    <t>2-s2.0-85041504280</t>
  </si>
  <si>
    <t>Vikhrova, O.</t>
  </si>
  <si>
    <t>Cooperation of EAEU countries in implementation of national programs for improving financial literacy as a factor of integration of citizens into the unified financial space of the Union</t>
  </si>
  <si>
    <t>2-s2.0-85041330937</t>
  </si>
  <si>
    <t>Caplan, M.</t>
  </si>
  <si>
    <t>Do we know what we think we know about payday loan borrowers? Evidence from the survey of consumer finances</t>
  </si>
  <si>
    <t>Kindle, P.A.</t>
  </si>
  <si>
    <t>University of South Dakota, Vermillion, SD, United States</t>
  </si>
  <si>
    <t>Nielsen, R.B.</t>
  </si>
  <si>
    <t>University of Alabama, Birmngham, United States</t>
  </si>
  <si>
    <t>2-s2.0-85040041374</t>
  </si>
  <si>
    <t>Au Yong, H.-N.A.</t>
  </si>
  <si>
    <t>The influence of financial literacy towards risk tolerance</t>
  </si>
  <si>
    <t>2-s2.0-85038861154</t>
  </si>
  <si>
    <t>Garcia, Z.A.</t>
  </si>
  <si>
    <t>The Money Mentors program: Increasing financial literacy in Utah youths</t>
  </si>
  <si>
    <t>Francis, D.</t>
  </si>
  <si>
    <t>Christensen, A.</t>
  </si>
  <si>
    <t>MacArthur, S.S.</t>
  </si>
  <si>
    <t>Memmott, M.</t>
  </si>
  <si>
    <t>Hill, P.A.</t>
  </si>
  <si>
    <t>2-s2.0-85036566340</t>
  </si>
  <si>
    <t>Supanantaroek, S.</t>
  </si>
  <si>
    <t>Faculteit Economie en Bedrijfskunde, Groningen, Groningen, Netherlands</t>
  </si>
  <si>
    <t>The Impact of Social and Financial Education on Savings Attitudes and Behavior Among Primary School Children in Uganda</t>
  </si>
  <si>
    <t>Department of Social Psychology, Rijksuniversiteit Groningen, Groningen, Groningen, Netherlands</t>
  </si>
  <si>
    <t>2-s2.0-85033370568</t>
  </si>
  <si>
    <t>Juha, J.</t>
  </si>
  <si>
    <t>The consequences of perceived risk and objective knowledge for consumers' investment behavior</t>
  </si>
  <si>
    <t>2-s2.0-85032691186</t>
  </si>
  <si>
    <t>Lam, L.T.</t>
  </si>
  <si>
    <t>Tung Wah College, Homantin, Hong Kong</t>
  </si>
  <si>
    <t>The association between financial literacy and Problematic Internet Shopping in a multinational sample</t>
  </si>
  <si>
    <t>Lam, M.K.</t>
  </si>
  <si>
    <t>Faculty of Health, University of Technology Sydney, Sydney, NSW, Australia</t>
  </si>
  <si>
    <t>2-s2.0-85030243654</t>
  </si>
  <si>
    <t>African American Financial Socialization</t>
  </si>
  <si>
    <t>The University of Georgia Griffin Campus, Griffin, GA, United States</t>
  </si>
  <si>
    <t>2-s2.0-85029692726</t>
  </si>
  <si>
    <t>The Interaction of Financial Attitudes and Financial Knowledge: Evidence for Low-Income Hispanic Families</t>
  </si>
  <si>
    <t>2-s2.0-85029541461</t>
  </si>
  <si>
    <t>Department of Economics and Statistics “Cognetti de Martiis”, Università degli Studi di Torino, Turin, TO, Italy</t>
  </si>
  <si>
    <t>Erratum to: Gender Differences in Financial Education: Evidence from Primary School (De Economist, (2017), 165, 3, (321-347), 10.1007/s10645-017-9300-0)</t>
  </si>
  <si>
    <t>Migheli, M.</t>
  </si>
  <si>
    <t>CeRP - Collegio Carlo Alberto, Italy</t>
  </si>
  <si>
    <t>2-s2.0-85028763855</t>
  </si>
  <si>
    <t>Department of Finance, Clark Atlanta University, Atlanta, GA, United States</t>
  </si>
  <si>
    <t>A Survey of Retirement Readiness Among African-Americans</t>
  </si>
  <si>
    <t>Department of Decision Science, Clark Atlanta University, Atlanta, GA, United States</t>
  </si>
  <si>
    <t>2-s2.0-85017354048</t>
  </si>
  <si>
    <t>Department of Anthropology, Case Western Reserve University, Cleveland, OH, United States</t>
  </si>
  <si>
    <t>The New Rich and Their Unplanned Births: Stratified Reproduction under China's Birth-planning Policy</t>
  </si>
  <si>
    <t>2-s2.0-85034592931</t>
  </si>
  <si>
    <t>Dinç Aydemir, S.</t>
  </si>
  <si>
    <t>Do the effects of individual factors on financial risk-taking behavior diversify with financial literacy?</t>
  </si>
  <si>
    <t>2-s2.0-85042112644</t>
  </si>
  <si>
    <t>Samonte, M.J.C.</t>
  </si>
  <si>
    <t>Mapúa University, Manila, Philippines</t>
  </si>
  <si>
    <t>KASHING: A financial literacy microlecture app</t>
  </si>
  <si>
    <t>2-s2.0-85034641711</t>
  </si>
  <si>
    <t>Economic cognitions among older adults: Parental socialization predicts financial planning for retirement</t>
  </si>
  <si>
    <t>2-s2.0-85049220789</t>
  </si>
  <si>
    <t>BK 21 plus Research Group for Education and Research Program for World-Class Economists Leading the Future of the Korean Economy, Seoul National University, Seoul, South Korea</t>
  </si>
  <si>
    <t>Economic System and Financial Literacy: Evidence from North Korean Refugees</t>
  </si>
  <si>
    <t>314</t>
  </si>
  <si>
    <t>Department of Economics, Seoul National University, Seoul, South Korea</t>
  </si>
  <si>
    <t>2-s2.0-85015815970</t>
  </si>
  <si>
    <t>Cuddeback, G.S.</t>
  </si>
  <si>
    <t>Financial insecurity and risk experiences of justice involved persons with severe mental illness</t>
  </si>
  <si>
    <t>Blank Wilson, A.</t>
  </si>
  <si>
    <t>Tomar, N.</t>
  </si>
  <si>
    <t>Occupational Therapy Division, The University of North Carolina at Chapel Hill, Chapel Hill, NC, United States</t>
  </si>
  <si>
    <t>2-s2.0-85047487881</t>
  </si>
  <si>
    <t>Chong, C.S.</t>
  </si>
  <si>
    <t>Jalan Universiti Bandar Barat, Universiti Tunku Abdul Rahman, Kajang, Selangor, Malaysia</t>
  </si>
  <si>
    <t>Factors affecting attainment of ideal retirement income among retirees</t>
  </si>
  <si>
    <t>2-s2.0-85040733499</t>
  </si>
  <si>
    <t>Haiven, M.</t>
  </si>
  <si>
    <t>Lakehead University, Thunder Bay, ON, Canada</t>
  </si>
  <si>
    <t>The uses of financial literacy: Financialization, the radical imagination, and the unpayable debts of settler colonialism</t>
  </si>
  <si>
    <t>2-s2.0-85033489423</t>
  </si>
  <si>
    <t>Shephard, D.D.</t>
  </si>
  <si>
    <t>Netherlands. Current: IS-CS Group, Aflatoun International, France</t>
  </si>
  <si>
    <t>What curriculum? Which methods? A cluster randomized controlled trial of social and financial education in Rwanda</t>
  </si>
  <si>
    <t>Kaneza, Y.V.</t>
  </si>
  <si>
    <t>INATEK, Rwanda</t>
  </si>
  <si>
    <t>Moclair, P.</t>
  </si>
  <si>
    <t>Aflatoun International, Ireland</t>
  </si>
  <si>
    <t>2-s2.0-85032954658</t>
  </si>
  <si>
    <t>Engström, P.</t>
  </si>
  <si>
    <t>NLA University College, Bergen, Vestland, Norway</t>
  </si>
  <si>
    <t>Financial literacy, role models, and micro-enterprise performance in the informal economy</t>
  </si>
  <si>
    <t>McKelvie, A.</t>
  </si>
  <si>
    <t>2-s2.0-85032345305</t>
  </si>
  <si>
    <t>Ribeiro, R.B.</t>
  </si>
  <si>
    <t>Instituto Superior de Ciências Sociais e Políticas, Universidade de Lisboa, Lisbon, Lisbon, Portugal</t>
  </si>
  <si>
    <t>Insights and directions for sociological approaches to saving: The case of a Financial Education Programme for children in Portugal</t>
  </si>
  <si>
    <t>2-s2.0-85028330184</t>
  </si>
  <si>
    <t>Precautionary savings, retirement planning and misperceptions of financial literacy</t>
  </si>
  <si>
    <t>Baker, F.</t>
  </si>
  <si>
    <t>LinkedIn Corporation, Sunnyvale, CA, United States</t>
  </si>
  <si>
    <t>2-s2.0-85031296197</t>
  </si>
  <si>
    <t>Adhawati, S.S.</t>
  </si>
  <si>
    <t>Faculty of Marine Science and Fisheries, Hasanuddin University, Makassar, South Sulawesi, Indonesia</t>
  </si>
  <si>
    <t>Social study of cantrang (Danish trawl) fisheries post Moratorium at Makassar Straits and Bone Gulf, South Sulawesi Province, Indonesia</t>
  </si>
  <si>
    <t>2-s2.0-85038570979</t>
  </si>
  <si>
    <t>Fernández-Llamas, C.</t>
  </si>
  <si>
    <t>Department of Mechanics, Universidad de León, Leon, Castile-Leon, Spain</t>
  </si>
  <si>
    <t>Improving Financial culture through a Banking platorm</t>
  </si>
  <si>
    <t>Matellán, V.</t>
  </si>
  <si>
    <t>Department of Management and Business Economics, Universidad de León, Leon, Castile-Leon, Spain</t>
  </si>
  <si>
    <t>2-s2.0-85031792501</t>
  </si>
  <si>
    <t>Imarhiagbe, B.O.</t>
  </si>
  <si>
    <t>Do bank credit rejection and financial education affect financial self-confidence?</t>
  </si>
  <si>
    <t>Department of Economics, The University of the West Indies, St. Augustine Campus, St Augustine, Tunapuna–Piarco, Trinidad and Tobago</t>
  </si>
  <si>
    <t>2-s2.0-85021788737</t>
  </si>
  <si>
    <t>Vaitkus, A.</t>
  </si>
  <si>
    <t>Road Research Institute, Vilniaus Gedimino Technikos Universitetas, Vilnius, Lithuania</t>
  </si>
  <si>
    <t>Asphalt wearing course optimization for road traffic noise reduction</t>
  </si>
  <si>
    <t>Andriejauskas, T.</t>
  </si>
  <si>
    <t>Laboratory of Acoustics, Vilniaus Gedimino Technikos Universitetas, Vilnius, Lithuania</t>
  </si>
  <si>
    <t>2-s2.0-85030991991</t>
  </si>
  <si>
    <t>A review of consequences of poverty on economic decision-making: A hypothesized model of a cognitive mechanism</t>
  </si>
  <si>
    <t>2-s2.0-85018948886</t>
  </si>
  <si>
    <t>School of Social Work, Université McGill, Montreal, QC, Canada</t>
  </si>
  <si>
    <t>Understanding the Financial Knowledge Gap: A New Dimension of Inequality in Later Life</t>
  </si>
  <si>
    <t>Human Development and Family Sciences, Oregon State University, Corvallis, OR, United States</t>
  </si>
  <si>
    <t>2-s2.0-84987887662</t>
  </si>
  <si>
    <t>Poon, J.P.H.</t>
  </si>
  <si>
    <t>Department of Geography, University at Buffalo, The State University of New York, Buffalo, NY, United States</t>
  </si>
  <si>
    <t>The rise of Kuala Lumpur as an Islamic financial frontier</t>
  </si>
  <si>
    <t>Pollard, J.</t>
  </si>
  <si>
    <t>Centre for Urban and Regional Development Studies, Newcastle University, Newcastle, Tyne and Wear, United Kingdom</t>
  </si>
  <si>
    <t>Chow, Y.W.</t>
  </si>
  <si>
    <t>Department of Business, University at Buffalo, The State University of New York, Buffalo, NY, United States</t>
  </si>
  <si>
    <t>Ewers, M.</t>
  </si>
  <si>
    <t>Social and Economic Survey Research Institute (SESRI), Qatar University, Doha, Qatar</t>
  </si>
  <si>
    <t>2-s2.0-85033370826</t>
  </si>
  <si>
    <t>Yeung, P.</t>
  </si>
  <si>
    <t>School of Social Work, Massey University, Palmerston North, MWT, New Zealand</t>
  </si>
  <si>
    <t>Exploring Wellness of Wildlife Carers in New Zealand: A Descriptive Study</t>
  </si>
  <si>
    <t>White, B.</t>
  </si>
  <si>
    <t>Animal and Biomedical Sciences, Massey University, Palmerston North, MWT, New Zealand</t>
  </si>
  <si>
    <t>2-s2.0-85046016564</t>
  </si>
  <si>
    <t>Thirumalai Kolundu, S.</t>
  </si>
  <si>
    <t>Indian Academy of Pediatrics, Mumbai, MH, India</t>
  </si>
  <si>
    <t>Financial literacy for doctors</t>
  </si>
  <si>
    <t>2-s2.0-85045885730</t>
  </si>
  <si>
    <t>Berková, K.</t>
  </si>
  <si>
    <t>Department of Economic Teaching Methodology, Prague University of Economics and Business, Prague, Czech Republic</t>
  </si>
  <si>
    <t>Application of the metacognitive strategy in economic education in the czech republic</t>
  </si>
  <si>
    <t>2-s2.0-85039846401</t>
  </si>
  <si>
    <t>Kuknor, S.</t>
  </si>
  <si>
    <t>The relationship of debt management, compulsive buying behavior and financial well-being</t>
  </si>
  <si>
    <t>2-s2.0-85037861987</t>
  </si>
  <si>
    <t>Berg, G.</t>
  </si>
  <si>
    <t>Harnessing emotional connections to improve financial decisions: Evaluating the impact of financial education in mainstream media</t>
  </si>
  <si>
    <t>2-s2.0-85032334786</t>
  </si>
  <si>
    <t>Aery, A.</t>
  </si>
  <si>
    <t>Wellesley Institute, Toronto, ON, Canada</t>
  </si>
  <si>
    <t>Implementation and impact of an online tool used in primary care to improve access to financial benefits for patients: A study protocol</t>
  </si>
  <si>
    <t>Rucchetto, A.</t>
  </si>
  <si>
    <t>Upstream Lab, Li Ka Shing Knowledge Institute, Toronto, ON, Canada</t>
  </si>
  <si>
    <t>Singer, A.</t>
  </si>
  <si>
    <t>Department of Family Medicine, Rady Faculty of Health Sciences, Winnipeg, MB, Canada</t>
  </si>
  <si>
    <t>Halas, G.</t>
  </si>
  <si>
    <t>Bloch, G.</t>
  </si>
  <si>
    <t>St. Michael's Hospital, Toronto, Toronto, ON, Canada</t>
  </si>
  <si>
    <t>Toronto Central Community Care Access Centre, Toronto, ON, Canada</t>
  </si>
  <si>
    <t>Raza, D.</t>
  </si>
  <si>
    <t>Lunenfeld-Tanenbaum Research Institute, Toronto, ON, Canada</t>
  </si>
  <si>
    <t>Upshur, R.E.G.</t>
  </si>
  <si>
    <t>Division of Clinical Public Health, University of Toronto, Toronto, ON, Canada</t>
  </si>
  <si>
    <t>Bellaire, J.</t>
  </si>
  <si>
    <t>Manitoba Centre for Health Policy, Winnipeg, MB, Canada</t>
  </si>
  <si>
    <t>2-s2.0-85032217202</t>
  </si>
  <si>
    <t>Psychological factors contributing to the financial weil-being of an individual: A review of empirical literature</t>
  </si>
  <si>
    <t>Department of Commerce, M. S. Ramaiah University of Applied Sciences, Bengaluru, KA, India</t>
  </si>
  <si>
    <t>2-s2.0-85032037488</t>
  </si>
  <si>
    <t>Christian-Albrechts-Universität zu Kiel, Kiel, Schleswig-Holstein, Germany</t>
  </si>
  <si>
    <t>Does financial education impact financial literacy and financial behavior, and if so, when?</t>
  </si>
  <si>
    <t>2-s2.0-85031793737</t>
  </si>
  <si>
    <t>Janzen, A.</t>
  </si>
  <si>
    <t>Projecting financial capability in small canadian drinking water treatment systems</t>
  </si>
  <si>
    <t>2-s2.0-85030550733</t>
  </si>
  <si>
    <t>Rolison, J.J.</t>
  </si>
  <si>
    <t>Department of Psychology, University of Essex, Colchester, Essex, United Kingdom</t>
  </si>
  <si>
    <t>Saving for the future: Dynamic effects of time horizon</t>
  </si>
  <si>
    <t>Hanoch, Y.</t>
  </si>
  <si>
    <t>School of Psychology, University of Plymouth, Plymouth, Devon, United Kingdom</t>
  </si>
  <si>
    <t>Wood, S.</t>
  </si>
  <si>
    <t>School of Psychology, Scripps College, Claremont, CA, United States</t>
  </si>
  <si>
    <t>2-s2.0-85029394375</t>
  </si>
  <si>
    <t>Unpacking financial subjectivities: Intimacies, governance and socioeconomic practices in financialisation</t>
  </si>
  <si>
    <t>2-s2.0-85029169202</t>
  </si>
  <si>
    <t>H.R. College, Mumbai, India</t>
  </si>
  <si>
    <t>Socio-economic and demographic determinants of Indian youth financial literacy: Determinants of financial literacy</t>
  </si>
  <si>
    <t>2-s2.0-85028034117</t>
  </si>
  <si>
    <t>Pocket cartoons: Learning financial literacy with mobile cartoons in Malaysia</t>
  </si>
  <si>
    <t>Fitzgerald, R.</t>
  </si>
  <si>
    <t>INSPIRE Centre, University of Canberra, Canberra, ACT, Australia</t>
  </si>
  <si>
    <t>2-s2.0-85027438875</t>
  </si>
  <si>
    <t>Banerjee, M.M.</t>
  </si>
  <si>
    <t>Financial capability of parents of kindergarteners</t>
  </si>
  <si>
    <t>Department of Curriculum and Teaching, University of Kansas, Lawrence, KS, United States</t>
  </si>
  <si>
    <t>2-s2.0-85013041530</t>
  </si>
  <si>
    <t>Yildiz, Y.</t>
  </si>
  <si>
    <t>Department of Business Administration, Hacettepe Üniversitesi, Ankara, Turkey</t>
  </si>
  <si>
    <t>An Investigation on Early Voluntary Withdrawals from Individual Retirement Accounts: An Empirical Study on an Emerging Market</t>
  </si>
  <si>
    <t>Karan, M.B.</t>
  </si>
  <si>
    <t>2-s2.0-85045728647</t>
  </si>
  <si>
    <t>Fikri, N.</t>
  </si>
  <si>
    <t>Laboratoire de Informatique, Modélisation des Systèmes et Aide à la Décision, Casablanca, Casablanca-Settat, Morocco</t>
  </si>
  <si>
    <t>BigData and regulation in high frequency trading</t>
  </si>
  <si>
    <t>2-s2.0-85038559274</t>
  </si>
  <si>
    <t>Dos Santos Sanfins, M.A.</t>
  </si>
  <si>
    <t>Universidade Federal Fluminense, Niteroi, RJ, Brazil</t>
  </si>
  <si>
    <t>Development of financial education in open and distance learning: The approach of federal fluminense university</t>
  </si>
  <si>
    <t>de Souza Oliveira, D.</t>
  </si>
  <si>
    <t>da Silva Contarato, A.</t>
  </si>
  <si>
    <t>Business Center Rio - Praia de Botafogo, Fundacao Getulio Vargas, Rio de Janeiro, RJ, Brazil</t>
  </si>
  <si>
    <t>2-s2.0-85061853488</t>
  </si>
  <si>
    <t>Furubo, J.-E.</t>
  </si>
  <si>
    <t>Swedish National Audit Office, Stockholm, Stockholm, Sweden</t>
  </si>
  <si>
    <t>Evaluation and turbulent times: Reflections on a discipline in disarray</t>
  </si>
  <si>
    <t>Rist, R.C.</t>
  </si>
  <si>
    <t>International Development Evaluation Association (IDEAS), Philippines</t>
  </si>
  <si>
    <t>Speer, S.</t>
  </si>
  <si>
    <t>Universität Koblenz, Koblenz, Rheinland-Pfalz, Germany</t>
  </si>
  <si>
    <t>2-s2.0-85061772840</t>
  </si>
  <si>
    <t>Schreiner, M.</t>
  </si>
  <si>
    <t>Can the poor save?: Saving and asset building in individual development accounts</t>
  </si>
  <si>
    <t>2-s2.0-85032338036</t>
  </si>
  <si>
    <t>Challenges in evaluating financial literacy</t>
  </si>
  <si>
    <t>2-s2.0-84979009377</t>
  </si>
  <si>
    <t>Mukherjee, M.</t>
  </si>
  <si>
    <t>Department of Psychological, University of Houston, Houston, TX, United States</t>
  </si>
  <si>
    <t>Stretching Every Dollar: The Impact of Personal Financial Stress on the Enrollment Behaviors of Working and Nonworking Community College Students</t>
  </si>
  <si>
    <t>McKinney, L.</t>
  </si>
  <si>
    <t>Department of Educational Leadership and Policy Studies, University of Houston, Houston, TX, United States</t>
  </si>
  <si>
    <t>Hagedorn, L.S.</t>
  </si>
  <si>
    <t>2-s2.0-85070248017</t>
  </si>
  <si>
    <t>Suri, A.K.</t>
  </si>
  <si>
    <t>Faculty of Management Studies, Banasthali Vidyapith, Vanasthali, RJ, India</t>
  </si>
  <si>
    <t>An Analysis of Personal Financial Literacy among Expatriates in the United Arab Emirates</t>
  </si>
  <si>
    <t>Purohit, S.</t>
  </si>
  <si>
    <t>2-s2.0-85039795871</t>
  </si>
  <si>
    <t>Social Security Research Center, Faculty of Business &amp; Accountancy, Kuala Lumpur, Malaysia</t>
  </si>
  <si>
    <t>The influence of financial literacy, risk aversion and expectations on retirement planning and portfolio allocation in Malaysia</t>
  </si>
  <si>
    <t>Mohd-Any, A.A.</t>
  </si>
  <si>
    <t>Chan, M.-K.</t>
  </si>
  <si>
    <t>Global Markets Department, United Overseas Bank (UOB) Malaysia, Malaysia</t>
  </si>
  <si>
    <t>2-s2.0-85038858588</t>
  </si>
  <si>
    <t>Bahovec, V.</t>
  </si>
  <si>
    <t>The regression analysis of individual financial performance: Evidence from Croatia</t>
  </si>
  <si>
    <t>2-s2.0-85038126270</t>
  </si>
  <si>
    <t>Chinese high school students' plans in studying overseas: Who and why</t>
  </si>
  <si>
    <t>Graduate School of Education, Peking University, Beijing, China</t>
  </si>
  <si>
    <t>2-s2.0-85034025449</t>
  </si>
  <si>
    <t>How Ordinary Consumers Make Complex Economic Decisions: Financial Literacy and Retirement Readiness</t>
  </si>
  <si>
    <t>2-s2.0-85033550858</t>
  </si>
  <si>
    <t>Johnson, S.</t>
  </si>
  <si>
    <t>Al Ghurair University, Dubai, United Arab Emirates</t>
  </si>
  <si>
    <t>Status of financial literacy among small scale entrepreneurs: A case study</t>
  </si>
  <si>
    <t>2-s2.0-85032987554</t>
  </si>
  <si>
    <t>Understanding financial knowledge, financial attitude, and financial behavior of college students in indonesia</t>
  </si>
  <si>
    <t>Djajadikerta, H.</t>
  </si>
  <si>
    <t>2-s2.0-85032905876</t>
  </si>
  <si>
    <t>Financial literacy as competitive advantage for individual investors’ decision making</t>
  </si>
  <si>
    <t>Finance Department, Prince Sultan University, Riyadh, Riyad, Saudi Arabia</t>
  </si>
  <si>
    <t>2-s2.0-85031292276</t>
  </si>
  <si>
    <t>Determinants of financial well-being among public employees in Putrajaya, Malaysia</t>
  </si>
  <si>
    <t>2-s2.0-85030636213</t>
  </si>
  <si>
    <t>Illmeyer, M.</t>
  </si>
  <si>
    <t>Faculty of Economics and Business, Paneuropean University, Bratislava, Slovakia</t>
  </si>
  <si>
    <t>The impact of financial management on innovation</t>
  </si>
  <si>
    <t>2-s2.0-85029804238</t>
  </si>
  <si>
    <t>Understanding and Using Data From the National Financial Capability Study</t>
  </si>
  <si>
    <t>2-s2.0-85028298013</t>
  </si>
  <si>
    <t>Kaufmann, C.</t>
  </si>
  <si>
    <t>Department of Health Sciences and Health Policy and Center for Health, Universität Luzern, Luzern, LU, Switzerland</t>
  </si>
  <si>
    <t>Health insurance subsidies and deductible choice: Evidence from regional variation in subsidy schemes</t>
  </si>
  <si>
    <t>Schmid, C.</t>
  </si>
  <si>
    <t>Department of Economics and CSS Institute for Empirical Health Economics, University of Bern, Bern, BE, Switzerland</t>
  </si>
  <si>
    <t>2-s2.0-85027535261</t>
  </si>
  <si>
    <t>Financial literacy education in the United States: Exploring popular personal finance literature</t>
  </si>
  <si>
    <t>2-s2.0-85019677467</t>
  </si>
  <si>
    <t>Gender Differences in Financial Education: Evidence from Primary School</t>
  </si>
  <si>
    <t>2-s2.0-85018921008</t>
  </si>
  <si>
    <t>Hwang, B.-G.</t>
  </si>
  <si>
    <t>Department of Building, National University of Singapore, Singapore City, Singapore</t>
  </si>
  <si>
    <t>Identifying Critical Success Factors for Green Business Parks: Case Study of Singapore</t>
  </si>
  <si>
    <t>Zhu, L.</t>
  </si>
  <si>
    <t>Jones Lang LaSalle, Chicago, IL, United States</t>
  </si>
  <si>
    <t>2-s2.0-85018586087</t>
  </si>
  <si>
    <t>How does the web game design influence the behavior of e-banking users?</t>
  </si>
  <si>
    <t>2-s2.0-85014014477</t>
  </si>
  <si>
    <t>Wu, S.</t>
  </si>
  <si>
    <t>The Role of Parents in Introducing Children to Financial Services: Evidence from Ghana-YouthSave</t>
  </si>
  <si>
    <t>2-s2.0-85000363105</t>
  </si>
  <si>
    <t>University of Arkansas at Little Rock, Little Rock, AR, United States</t>
  </si>
  <si>
    <t>Separated by Bars or Dollar Signs? A Comparative Examination of the Financial Literacy of Those Incarcerated and the General Population</t>
  </si>
  <si>
    <t>2-s2.0-85046263109</t>
  </si>
  <si>
    <t>Lu, S.</t>
  </si>
  <si>
    <t>National Graduate School, Falmouth, MA, United States</t>
  </si>
  <si>
    <t>Financial literacy education program post financial housing crisis: Community based financial literacy education program</t>
  </si>
  <si>
    <t>2-s2.0-84991037462</t>
  </si>
  <si>
    <t>Hastak, S.</t>
  </si>
  <si>
    <t>Water Works Department, Nagpur Municipal Corporation, Nagpur, India</t>
  </si>
  <si>
    <t>Changing from intermittent to continuous water supply and its influence on service level benchmarks: a case study in the demonstration zone of Nagpur, India</t>
  </si>
  <si>
    <t>Labhasetwar, P.</t>
  </si>
  <si>
    <t>Water Technology and Management Division, National Environmental Engineering Research Institute India, Nagpur, MH, India</t>
  </si>
  <si>
    <t>Kundley, P.</t>
  </si>
  <si>
    <t>Department of Civil Engineering, Visvesvaraya National Institute of Technology, Nagpur, Nagpur, MH, India</t>
  </si>
  <si>
    <t>2-s2.0-84959186132</t>
  </si>
  <si>
    <t>Magendans, J.</t>
  </si>
  <si>
    <t>Psychological determinants of financial buffer saving: the influence of financial risk tolerance and regulatory focus</t>
  </si>
  <si>
    <t>Gutteling, J.M.</t>
  </si>
  <si>
    <t>2-s2.0-85035027906</t>
  </si>
  <si>
    <t>Jones, M.K.</t>
  </si>
  <si>
    <t>A novel income security intervention to address poverty in a primary care setting: A retrospective chart review</t>
  </si>
  <si>
    <t>Pinto, A.D.</t>
  </si>
  <si>
    <t>2-s2.0-85032228197</t>
  </si>
  <si>
    <t>Hidajat, T.</t>
  </si>
  <si>
    <t>Sekolah Tinggi Ilmu Ekonomi Bank BPD Jateng, Semarang, Indonesia</t>
  </si>
  <si>
    <t>Measuring Islamic financial literacy</t>
  </si>
  <si>
    <t>2-s2.0-85032227408</t>
  </si>
  <si>
    <t>Febriana, R.N.</t>
  </si>
  <si>
    <t>The relationship between demographic factors towards financial literacy and financial inclusion among financially educated student in Institut Teknologi Bandung</t>
  </si>
  <si>
    <t>2-s2.0-85032224005</t>
  </si>
  <si>
    <t>Susilowati, N.</t>
  </si>
  <si>
    <t>College student financial behavior: An empirical study on the mediating effect of attitude toward money</t>
  </si>
  <si>
    <t>Latifah, L.</t>
  </si>
  <si>
    <t>Jariyah</t>
  </si>
  <si>
    <t>Department of Accounting, Universitas Negeri Semarang, Semarang, Central Java, Indonesia</t>
  </si>
  <si>
    <t>2-s2.0-85032189429</t>
  </si>
  <si>
    <t>Charoensook, B.</t>
  </si>
  <si>
    <t>Keimyung Adams College, Keimyung University, Dalseo-gu, Daegu, South Korea</t>
  </si>
  <si>
    <t>Determinants of potential stock market participation of young Koreans: A survey</t>
  </si>
  <si>
    <t>2-s2.0-85030774434</t>
  </si>
  <si>
    <t>da Cunha, C.L.</t>
  </si>
  <si>
    <t>Pontificia Universidade Catolica de Minas Gerais, Belo Horizonte, MG, Brazil</t>
  </si>
  <si>
    <t>Problem solving in financial mathematics for the treatment of financial education matters in high school; Resolução de problemas na matemática financeira para tratamento de questões da educação financeira no ensino médio</t>
  </si>
  <si>
    <t>Laudares, J.B.</t>
  </si>
  <si>
    <t>2-s2.0-85028682176</t>
  </si>
  <si>
    <t>Raslim, F.M.</t>
  </si>
  <si>
    <t>Department of Quantity Surveying, Universiti Sains Malaysia, Gelugor, Penang, Malaysia</t>
  </si>
  <si>
    <t>The success factors of relationship based procurement (RBP) in Malaysia</t>
  </si>
  <si>
    <t>Mustaffa, N.E.</t>
  </si>
  <si>
    <t>Department of Quantity Surveying, Universiti Teknologi Malaysia, Johor Bahru, Johor, Malaysia</t>
  </si>
  <si>
    <t>2-s2.0-85021944946</t>
  </si>
  <si>
    <t>Bringing Voluntary Financial Education in Emerging Economy: Role of Financial Socialization During Elementary Years</t>
  </si>
  <si>
    <t>Rika Fatimah, P.L.R.</t>
  </si>
  <si>
    <t>2-s2.0-85021023159</t>
  </si>
  <si>
    <t>To trust is good, but to control is better: How investors discipline financial advisors’ activity</t>
  </si>
  <si>
    <t>Giofré, M.</t>
  </si>
  <si>
    <t>Urzì Brancati, M.C.</t>
  </si>
  <si>
    <t>CeRP, Torino, TO, Italy</t>
  </si>
  <si>
    <t>2-s2.0-84994299080</t>
  </si>
  <si>
    <t>Meyer, M.</t>
  </si>
  <si>
    <t>Department of Health Sciences, University of Massachusetts Lowell, Lowell, MA, United States</t>
  </si>
  <si>
    <t>Is Financial Literacy a Determinant of Health?</t>
  </si>
  <si>
    <t>2-s2.0-85026479502</t>
  </si>
  <si>
    <t>Institute of Psychology and Education, Universität Ulm, Ulm, Baden-Wurttemberg, Germany</t>
  </si>
  <si>
    <t>Identifying features of bodily expression as indicators of emotional experience during multimedia learning</t>
  </si>
  <si>
    <t>Frommel, J.</t>
  </si>
  <si>
    <t>Institute of Media Informatics, Universität Ulm, Ulm, Baden-Wurttemberg, Germany</t>
  </si>
  <si>
    <t>Layher, G.</t>
  </si>
  <si>
    <t>Institute of Neural Information Processing, Universität Ulm, Ulm, Baden-Wurttemberg, Germany</t>
  </si>
  <si>
    <t>2-s2.0-85027993882</t>
  </si>
  <si>
    <t>Benetka, J.R.</t>
  </si>
  <si>
    <t>Norges Teknisk-Naturvitenskapelige Universitet, Trondheim, Trondelag, Norway</t>
  </si>
  <si>
    <t>Towards Building a Knowledge Base of Monetary Transactions from a News Collection</t>
  </si>
  <si>
    <t>Balog, K.</t>
  </si>
  <si>
    <t>Universitetet i Stavanger, Stavanger, Norway</t>
  </si>
  <si>
    <t>2-s2.0-85026885957</t>
  </si>
  <si>
    <t>Orlando, D.</t>
  </si>
  <si>
    <t>Department of Civil Engineering, Sapienza Università di Roma, Rome, RM, Italy</t>
  </si>
  <si>
    <t>Comparison between flood prone areas' geomorphic features in the Abruzzo region</t>
  </si>
  <si>
    <t>2-s2.0-85027237555</t>
  </si>
  <si>
    <t>Departamento de Ciencias Empresariales, Universidad Técnica Particular de Loja, Loja, Ecuador</t>
  </si>
  <si>
    <t>Social networks and their incidence in the customer-bank relationship; Las redes sociales y su incidencia en la relación clientes- bancos</t>
  </si>
  <si>
    <t>Puertas-Hidalgo, R.</t>
  </si>
  <si>
    <t>Departamento de Análisis Económico, Universidade da Coruña, A Coruna, A Coruña, Spain</t>
  </si>
  <si>
    <t>2-s2.0-85030839855</t>
  </si>
  <si>
    <t>Faculty of Management and Economics, Dalian University of Technology, Dalian, Liaoning, China</t>
  </si>
  <si>
    <t>Analysis on determinants of rural household credit in China</t>
  </si>
  <si>
    <t>School of Management, Dalian Polytechnic University, Dalian, Liaoning, China</t>
  </si>
  <si>
    <t>Alam Siddik, M.N.A.</t>
  </si>
  <si>
    <t>School of Finance, Dongbei University of Finance and Economics, Dalian, Liaoning, China</t>
  </si>
  <si>
    <t>2-s2.0-85014549396</t>
  </si>
  <si>
    <t>Rochelle, M.</t>
  </si>
  <si>
    <t>School of Social Work, Washington University in St. Louis, St. Louis, MO, United States</t>
  </si>
  <si>
    <t>Adopting a financial capability and asset-building curriculum at historically Black colleges and universities</t>
  </si>
  <si>
    <t>McClendon, G.</t>
  </si>
  <si>
    <t>Department of Social Work, Elizabeth City State University, Elizabeth City, NC, United States</t>
  </si>
  <si>
    <t>Brackett, M.</t>
  </si>
  <si>
    <t>Department of Social Work, Tennessee State University, Nashville, TN, United States</t>
  </si>
  <si>
    <t>Wright, M.</t>
  </si>
  <si>
    <t>Department of Social Work, Bowie State University, Bowie, MD, United States</t>
  </si>
  <si>
    <t>Jordan, T.</t>
  </si>
  <si>
    <t>Department of Social Work, Florida Agricultural and Mechanical University, Tallahassee, FL, United States</t>
  </si>
  <si>
    <t>Jones, J.</t>
  </si>
  <si>
    <t>Stevenson, A.P.</t>
  </si>
  <si>
    <t>Centene Corporation, St. Louis, MO, United States</t>
  </si>
  <si>
    <t>Department of Social Work, University of Nevada, Reno, Reno, NV, United States</t>
  </si>
  <si>
    <t>2-s2.0-84997751471</t>
  </si>
  <si>
    <t>Bayliss, K.</t>
  </si>
  <si>
    <t>Introduction to special issue on the material cultures of financialisation</t>
  </si>
  <si>
    <t>Fine, B.</t>
  </si>
  <si>
    <t>Public Services International Research Unit (PSIRU), University of Greenwich, London, United Kingdom</t>
  </si>
  <si>
    <t>2-s2.0-84997693905</t>
  </si>
  <si>
    <t>Santos, A.C.</t>
  </si>
  <si>
    <t>Cultivating the self-reliant and responsible individual: the material culture of financial literacy</t>
  </si>
  <si>
    <t>2-s2.0-85029893965</t>
  </si>
  <si>
    <t>Peters, C.</t>
  </si>
  <si>
    <t>School of Social Work, University of Missouri, Columbia, MO, United States</t>
  </si>
  <si>
    <t>Elevating financial capability in child welfare services: Early efforts in the Grand Challenge</t>
  </si>
  <si>
    <t>2-s2.0-85019561441</t>
  </si>
  <si>
    <t>Zhang, J.X.</t>
  </si>
  <si>
    <t>The differential rates in cost-related non-adherence to medical care by gender in the US adult population</t>
  </si>
  <si>
    <t>Crowe, J.M.</t>
  </si>
  <si>
    <t>Meltzer, D.O.</t>
  </si>
  <si>
    <t>Department of Economics, The University of Chicago, Chicago, IL, United States</t>
  </si>
  <si>
    <t>2-s2.0-85019205709</t>
  </si>
  <si>
    <t>Mayoral, R.M.</t>
  </si>
  <si>
    <t>Department of Finance and Accounting, Universidad de Valladolid, Valladolid, Valladolid, Spain</t>
  </si>
  <si>
    <t>Beyond rational behaviour: the non-financial variables that condition shareholder action during a takeover</t>
  </si>
  <si>
    <t>2-s2.0-84994065399</t>
  </si>
  <si>
    <t>Spotton Visano, B.S.</t>
  </si>
  <si>
    <t>School of Public Policy and Administration, York University, Toronto, ON, Canada</t>
  </si>
  <si>
    <t>Inclusive financial literacy education for inspiring a critical financial consciousness: an experiment in partnership with marginalised youth</t>
  </si>
  <si>
    <t>Ek-Udofia, I.</t>
  </si>
  <si>
    <t>2-s2.0-85068001442</t>
  </si>
  <si>
    <t>Billimoria, J.</t>
  </si>
  <si>
    <t>STICHTING CHILD AND YOUTH FINANCE INTERNATIONAL, Amsterdam, Netherlands</t>
  </si>
  <si>
    <t>Meljol: Child rights education through child participation</t>
  </si>
  <si>
    <t>Pinto, J.</t>
  </si>
  <si>
    <t>Centre for Lifelong Learning, Tata Institute of Social Sciences, Mumbai, MH, India</t>
  </si>
  <si>
    <t>2-s2.0-85035781174</t>
  </si>
  <si>
    <t>Rosa, P.</t>
  </si>
  <si>
    <t>Department of Mathematics, Jihočeská Univerzita v Českých Budějovicích, Ceske Budejovice, Czech Republic</t>
  </si>
  <si>
    <t>Potential of Maple as a tool for improving financial education of future teachers</t>
  </si>
  <si>
    <t>2-s2.0-85032960196</t>
  </si>
  <si>
    <t>Zokaityte, A.</t>
  </si>
  <si>
    <t>Kent Law School, University of Kent, Canterbury, Kent, United Kingdom</t>
  </si>
  <si>
    <t>Financial literacy and numeracy of consumers and retail investors</t>
  </si>
  <si>
    <t>2-s2.0-85026485933</t>
  </si>
  <si>
    <t>Stolper, O.A.</t>
  </si>
  <si>
    <t>Philipps-Universität Marburg, Marburg, Hessen, Germany</t>
  </si>
  <si>
    <t>Financial literacy, financial advice, and financial behavior</t>
  </si>
  <si>
    <t>Walter, A.</t>
  </si>
  <si>
    <t>2-s2.0-85026482395</t>
  </si>
  <si>
    <t>Goedde-Menke, M.</t>
  </si>
  <si>
    <t>Towards more sustainable debt attitudes and behaviors: the importance of basic economic skills</t>
  </si>
  <si>
    <t>Erner, C.</t>
  </si>
  <si>
    <t>Finance Center Münster, University of Münster, Munster, Nordrhein-Westfalen, Germany</t>
  </si>
  <si>
    <t>Oberste, M.</t>
  </si>
  <si>
    <t>Center for Interdisciplinary Economics, University of Münster, Munster, Nordrhein-Westfalen, Germany</t>
  </si>
  <si>
    <t>2-s2.0-85026480628</t>
  </si>
  <si>
    <t>Sundarasen, S.D.D.</t>
  </si>
  <si>
    <t>Attitude towards money: Mediation to money management</t>
  </si>
  <si>
    <t>2-s2.0-85023202556</t>
  </si>
  <si>
    <t>Peters, E.</t>
  </si>
  <si>
    <t>Department of Psychology, The Ohio State University, Columbus, OH, United States</t>
  </si>
  <si>
    <t>Improving numeracy through values affirmation enhances decision and STEM outcomes</t>
  </si>
  <si>
    <t>Shoots-Reinhard, B.</t>
  </si>
  <si>
    <t>Department of Marketing, Rotterdam School of Management, Erasmus University, Rotterdam, Zuid-Holland, Netherlands</t>
  </si>
  <si>
    <t>2-s2.0-85021832055</t>
  </si>
  <si>
    <t>Department of Social Work, Saint Louis University, St. Louis, MO, United States</t>
  </si>
  <si>
    <t>For Their Financial Benefit: Determination of Financial Capability for Adult Beneficiaries of Social Security Disability</t>
  </si>
  <si>
    <t>Aranda, M.</t>
  </si>
  <si>
    <t>Suzanne Dworak-Peck School of Social Work, University of Southern California, Los Angeles, CA, United States</t>
  </si>
  <si>
    <t>Appelbaum, P.S.</t>
  </si>
  <si>
    <t>Department of Psychiatry, Columbia University, New York, NY, United States</t>
  </si>
  <si>
    <t>Norman, M.A.</t>
  </si>
  <si>
    <t>UCSD Medical Center-Hillcrest, San Diego, CA, United States</t>
  </si>
  <si>
    <t>2-s2.0-85018507873</t>
  </si>
  <si>
    <t>Financial knowledge and key retirement outcomes: An overview of the issue</t>
  </si>
  <si>
    <t>2-s2.0-85015911943</t>
  </si>
  <si>
    <t>Institute of Agricultural and Resource Economics, University of Agriculture, Faisalabad, Faisalabad, Punjab, Pakistan</t>
  </si>
  <si>
    <t>Disaster risk management in agriculture: tragedies of the smallholders</t>
  </si>
  <si>
    <t>Shivakoti, G.P.</t>
  </si>
  <si>
    <t>Zulfiqar, F.</t>
  </si>
  <si>
    <t>Faculty of Environment and Resource Studies, Mahidol University, Nakhon Pathom, Nakhon Pathom, Thailand</t>
  </si>
  <si>
    <t>Iqbal, M.N.</t>
  </si>
  <si>
    <t>Department of Leadership and Management Studies, National Defence University, Islamabad, Pakistan</t>
  </si>
  <si>
    <t>Shah, A.A.</t>
  </si>
  <si>
    <t>2-s2.0-84964039800</t>
  </si>
  <si>
    <t>Van Dalen, H.P.</t>
  </si>
  <si>
    <t>Nederlands Interdisciplinair Demografisch Instituut, The Hague, Netherlands</t>
  </si>
  <si>
    <t>Why do older adults avoid seeking financial advice? Adviser anxiety in the Netherlands</t>
  </si>
  <si>
    <t>Henkens, K.</t>
  </si>
  <si>
    <t>Universitair Medisch Centrum Groningen, Groningen, Groningen, Netherlands</t>
  </si>
  <si>
    <t>2-s2.0-84949557293</t>
  </si>
  <si>
    <t>Visual tools and narratives: New ways to improve financial literacy</t>
  </si>
  <si>
    <t>Dartmouth College, Hanover, NH, United States</t>
  </si>
  <si>
    <t>Glinert, L.</t>
  </si>
  <si>
    <t>Hung, A.</t>
  </si>
  <si>
    <t>Memorial Sloan-Kettering Cancer Center, New York, NY, United States</t>
  </si>
  <si>
    <t>2-s2.0-84948689027</t>
  </si>
  <si>
    <t>Financial knowledge and 401(k) investment performance: A case study</t>
  </si>
  <si>
    <t>2-s2.0-84945218476</t>
  </si>
  <si>
    <t>Boisclair, D.</t>
  </si>
  <si>
    <t>Industrielle Alliance Research on the Economics of Demographic Change, Université du Québec à Montréal, Montreal, QC, Canada</t>
  </si>
  <si>
    <t>Financial literacy and retirement planning in Canada</t>
  </si>
  <si>
    <t>2-s2.0-85024127058</t>
  </si>
  <si>
    <t>Financial vulnerability of working adults in Malaysia</t>
  </si>
  <si>
    <t>2-s2.0-85032901942</t>
  </si>
  <si>
    <t>University of Kent, Canterbury, Kent, United Kingdom</t>
  </si>
  <si>
    <t>Financial literacy education: Edu-regulating our saving and spending habits</t>
  </si>
  <si>
    <t>2-s2.0-85031849332</t>
  </si>
  <si>
    <t>University of Rzeszów, Rzeszow, PK, Poland</t>
  </si>
  <si>
    <t>The macroeconomic determinants of financial literacy in the European Union (on the example of numeracy skills)</t>
  </si>
  <si>
    <t>Opolski, K.</t>
  </si>
  <si>
    <t>2-s2.0-85030527990</t>
  </si>
  <si>
    <t>Prairie View A&amp;M University, Prairie View, TX, United States</t>
  </si>
  <si>
    <t>Demographic shift and its potential effect on higher education</t>
  </si>
  <si>
    <t>2-s2.0-85129854532</t>
  </si>
  <si>
    <t>Ben-Ishai, S.</t>
  </si>
  <si>
    <t>Osgoode Hall Law School, Toronto, ON, Canada</t>
  </si>
  <si>
    <t>Millennials in Crisis: Myth-Busting Millennial Debt Narratives</t>
  </si>
  <si>
    <t>2-s2.0-85031283591</t>
  </si>
  <si>
    <t>Tatuev, A.A.</t>
  </si>
  <si>
    <t>Kabardino-Balkarian State University, Nalchik, Kabardino-Balkarija, Russian Federation</t>
  </si>
  <si>
    <t>Improvement of Russian pension fund scheme: Financial priorities in using population’s incomes and savings</t>
  </si>
  <si>
    <t>Kutsuri, G.N.</t>
  </si>
  <si>
    <t>Government of the Russian Federation, Financial University under the Government of the Russian Federation, Moscow, Russian Federation</t>
  </si>
  <si>
    <t>Rokotyanskaya, V.V.</t>
  </si>
  <si>
    <t>Russian State Agrarian University - Moscow Timiryazev Agricultural Academy, Moscow, Moscow Oblast, Russian Federation</t>
  </si>
  <si>
    <t>Lyapuntsova, E.V.</t>
  </si>
  <si>
    <t>Bauman Moscow State Technical University, Moscow, Moscow Oblast, Russian Federation</t>
  </si>
  <si>
    <t>Shanin, S.A.</t>
  </si>
  <si>
    <t>2-s2.0-85022339024</t>
  </si>
  <si>
    <t>Kirbiš, I.</t>
  </si>
  <si>
    <t>Zagreb School of Economics and Management, Zagreb, Croatia</t>
  </si>
  <si>
    <t>Relationship between financial satisfaction and financial literacy: Exploring gender differences; Odnos između financijskoga zadovoljstva i financijske pismenosti: Istraživanje rodnih razlika</t>
  </si>
  <si>
    <t>Vehovec, M.</t>
  </si>
  <si>
    <t>University of Zagreb, Faculty of Humanities and Social Sciences, Zagreb, Croatia</t>
  </si>
  <si>
    <t>2-s2.0-85022322765</t>
  </si>
  <si>
    <t>Maitra, D.</t>
  </si>
  <si>
    <t>Fostering Rural Financial Services through Technology: The Case of FINO PayTech</t>
  </si>
  <si>
    <t>Upadhyay, P.</t>
  </si>
  <si>
    <t>Institute of Management Technology, Ghaziabad, Ghaziabad, UP, India</t>
  </si>
  <si>
    <t>2-s2.0-85020834764</t>
  </si>
  <si>
    <t>Eniola, A.A.</t>
  </si>
  <si>
    <t>Department of Business Management, Universiti Malaysia Sarawak, Kota Samarahan, Sarawak, Malaysia</t>
  </si>
  <si>
    <t>SME Managers and Financial Literacy</t>
  </si>
  <si>
    <t>2-s2.0-85020095351</t>
  </si>
  <si>
    <t>Gender and Risk-bearing Portfolio Choices among Older Single Workers: The Role of Human Capital</t>
  </si>
  <si>
    <t>Keimyung University, Dalseo-gu, Daegu, South Korea</t>
  </si>
  <si>
    <t>2-s2.0-85019985768</t>
  </si>
  <si>
    <t>Campara, J.P.</t>
  </si>
  <si>
    <t>Subjective risk tolerance and numeracy skills: A study in Brazil</t>
  </si>
  <si>
    <t>2-s2.0-85019054754</t>
  </si>
  <si>
    <t>Binder, C.</t>
  </si>
  <si>
    <t>Haverford College, Haverford, PA, United States</t>
  </si>
  <si>
    <t>Fed speak on main street: Central bank communication and household expectations</t>
  </si>
  <si>
    <t>2-s2.0-85018723559</t>
  </si>
  <si>
    <t>Financial literacy, financial advisors, and information sources on demand for life insurance</t>
  </si>
  <si>
    <t>Executive MBA Program in Biotechnology, Taipei Medical University, Taipei, Taiwan</t>
  </si>
  <si>
    <t>Yeh, C.-Y.</t>
  </si>
  <si>
    <t>Department of Finance, National Dong Hwa University, Shoufeng, Hualien, Taiwan</t>
  </si>
  <si>
    <t>2-s2.0-85015608799</t>
  </si>
  <si>
    <t>Nolte, S.</t>
  </si>
  <si>
    <t>Finance Center Muenster, University of Münster, Munster, Nordrhein-Westfalen, Germany</t>
  </si>
  <si>
    <t>Don't lapse into temptation: a behavioral explanation for policy surrender</t>
  </si>
  <si>
    <t>2-s2.0-84992463407</t>
  </si>
  <si>
    <t>How Financially Literate Are Women? An Overview and New Insights</t>
  </si>
  <si>
    <t>2-s2.0-84961855539</t>
  </si>
  <si>
    <t>Chu, Z.</t>
  </si>
  <si>
    <t>Financial Literacy, Portfolio Choice and Financial Well-Being</t>
  </si>
  <si>
    <t>2-s2.0-84958212159</t>
  </si>
  <si>
    <t>Conklin, J.N.</t>
  </si>
  <si>
    <t>Terry College of Business, Athens, GA, United States</t>
  </si>
  <si>
    <t>Financial Literacy, Broker–Borrower Interaction and Mortgage Default</t>
  </si>
  <si>
    <t>2-s2.0-85039038707</t>
  </si>
  <si>
    <t>University of Arizona College of Medicine – Tucson, Tucson, AZ, United States</t>
  </si>
  <si>
    <t>An assessment of residents' and fellows' personal finance literacy: an unmet medical education need</t>
  </si>
  <si>
    <t>White, A.J.</t>
  </si>
  <si>
    <t>2-s2.0-84986213643</t>
  </si>
  <si>
    <t>V. M. Patel Institute of Management, Mehsana, GJ, India</t>
  </si>
  <si>
    <t>Pathway to Financial Success: Autonomy Through Financial Education in India</t>
  </si>
  <si>
    <t>Dziegielewski, S.F.</t>
  </si>
  <si>
    <t>School of Social Work, University of Central Florida, Orlando, FL, United States</t>
  </si>
  <si>
    <t>2-s2.0-85019019985</t>
  </si>
  <si>
    <t>Cluster randomized evaluation of Adolescent Girls Empowerment Programme (AGEP): Study protocol</t>
  </si>
  <si>
    <t>Independent Consultant Epidemiologist, Barcelona, Catalonia, Spain</t>
  </si>
  <si>
    <t>Bozzani, F.</t>
  </si>
  <si>
    <t>Departments of Economics and Sociology, University of Pennsylvania, Philadelphia, PA, United States</t>
  </si>
  <si>
    <t>Jackson-Hachonda, N.A.</t>
  </si>
  <si>
    <t>2-s2.0-85007200856</t>
  </si>
  <si>
    <t>Gramațki, I.</t>
  </si>
  <si>
    <t>Chair of Econometrics, Goethe-Universität Frankfurt am Main, Frankfurt am Main, Hessen, Germany</t>
  </si>
  <si>
    <t>A comparison of financial literacy between native and immigrant school students</t>
  </si>
  <si>
    <t>2-s2.0-85049141962</t>
  </si>
  <si>
    <t>Saaidin, S.</t>
  </si>
  <si>
    <t>Faculty of Civil Engineering, Universiti Teknologi MARA, Shah Alam, Selangor, Malaysia</t>
  </si>
  <si>
    <t>Risk factors for design and build projects in Malaysia – Project manager’s perception</t>
  </si>
  <si>
    <t>Endut, I.R.</t>
  </si>
  <si>
    <t>Academy of Language Studies, Universiti Teknologi MARA, Shah Alam, Selangor, Malaysia</t>
  </si>
  <si>
    <t>Abu Samah, S.A.A.</t>
  </si>
  <si>
    <t>Institute for Infrastructure Engineering and Sustainable Management (IIESM), Universiti Teknologi MARA, Shah Alam, Selangor, Malaysia</t>
  </si>
  <si>
    <t>2-s2.0-85023745550</t>
  </si>
  <si>
    <t>The role of financial self-efficacy scale in predicting financial behavior</t>
  </si>
  <si>
    <t>Faique, F.A.</t>
  </si>
  <si>
    <t>Faculty of Technology Management and Technopreneurship, Universiti Teknikal Malaysia Melaka, Malacca, Malacca, Malaysia</t>
  </si>
  <si>
    <t>Bakri, M.H.</t>
  </si>
  <si>
    <t>2-s2.0-85018782106</t>
  </si>
  <si>
    <t>Boatman, A.</t>
  </si>
  <si>
    <t>Vanderbilt University's Peabody College, Nashville, TN, United States</t>
  </si>
  <si>
    <t>How Financial Literacy, Federal Aid Knowledge, and Credit Market Experience Predict Loan Aversion for Education</t>
  </si>
  <si>
    <t>2-s2.0-85018762442</t>
  </si>
  <si>
    <t>Pietrantonio, K.R.</t>
  </si>
  <si>
    <t>Counseling and Consultation Service, The Ohio State University, Columbus, OH, United States</t>
  </si>
  <si>
    <t>A plan for addressing the student debt crisis in psychological graduate training: Commentary on "graduate debt in psychology: A quantitative analysis" (Doran et al., 2016)</t>
  </si>
  <si>
    <t>Garriott, P.O.</t>
  </si>
  <si>
    <t>2-s2.0-85014061675</t>
  </si>
  <si>
    <t>Cheak-Zamora, N.C.</t>
  </si>
  <si>
    <t>Department of Health Sciences, University of Missouri, Columbia, MO, United States</t>
  </si>
  <si>
    <t>Financial Capabilities Among Youth with Autism Spectrum Disorder</t>
  </si>
  <si>
    <t>Teti, M.</t>
  </si>
  <si>
    <t>Truman School of Public Affairs, University of Missouri, Columbia, MO, United States</t>
  </si>
  <si>
    <t>Maurer-Batjer, A.</t>
  </si>
  <si>
    <t>2-s2.0-85012173256</t>
  </si>
  <si>
    <t>Financial literacy: A barrier to home ownership for the young?</t>
  </si>
  <si>
    <t>Weber, J.</t>
  </si>
  <si>
    <t>2-s2.0-85011968096</t>
  </si>
  <si>
    <t>Financial literacy, present bias and alternative mortgage products</t>
  </si>
  <si>
    <t>392</t>
  </si>
  <si>
    <t>School of Economics Centre for Decision Research and Experimental Economics Network for Integrated Behavioural Science, University of Nottingham, Nottingham, Nottinghamshire, United Kingdom</t>
  </si>
  <si>
    <t>2-s2.0-84966415693</t>
  </si>
  <si>
    <t>Huang, Y.-M.</t>
  </si>
  <si>
    <t>Department of Engineering Science, National Cheng Kung University, Tainan, Taiwan</t>
  </si>
  <si>
    <t>Using humorous images to lighten the learning experience through questioning in class</t>
  </si>
  <si>
    <t>Liu, M.-C.</t>
  </si>
  <si>
    <t>Lai, C.-H.</t>
  </si>
  <si>
    <t>Graduate Institute of Science Education and Environmental Education, National Kaohsiung Normal University, Kaohsiung, Taiwan</t>
  </si>
  <si>
    <t>2-s2.0-85019695743</t>
  </si>
  <si>
    <t>Grandis, H.</t>
  </si>
  <si>
    <t>The Utility of Free Software for Gravity and Magnetic Advanced Data Processing</t>
  </si>
  <si>
    <t>2-s2.0-85018635577</t>
  </si>
  <si>
    <t>MacLeod, S.</t>
  </si>
  <si>
    <t>Optum, Inc., Eden Prairie, MN, United States</t>
  </si>
  <si>
    <t>The growing need for resources to help older adults manage their financial and healthcare choices</t>
  </si>
  <si>
    <t>Musich, S.</t>
  </si>
  <si>
    <t>AARP, Washington, D.C., DC, United States</t>
  </si>
  <si>
    <t>2-s2.0-85018996765</t>
  </si>
  <si>
    <t>Marinelli, N.</t>
  </si>
  <si>
    <t>Università degli Studi di Macerata, Macerata, MC, Italy</t>
  </si>
  <si>
    <t>Mind the Gap: Inconsistencies Between Subjective and Objective Financial Risk Tolerance</t>
  </si>
  <si>
    <t>Palmucci, F.</t>
  </si>
  <si>
    <t>2-s2.0-85015785360</t>
  </si>
  <si>
    <t>Walstad, W.</t>
  </si>
  <si>
    <t>Perspectives on evaluation in financial education: Landscape, issues, and studies</t>
  </si>
  <si>
    <t>Department of Economics, Montana State University, Bozeman, MT, United States</t>
  </si>
  <si>
    <t>J Asarta, C.</t>
  </si>
  <si>
    <t>Alfred Lerner College of Business And Economics, Newark, DE, United States</t>
  </si>
  <si>
    <t>Breitbach, E.</t>
  </si>
  <si>
    <t>Department of Finance, Loras College, Dubuque, IA, United States</t>
  </si>
  <si>
    <t>Bosshardt, W.</t>
  </si>
  <si>
    <t>Department of Economics, Florida Atlantic University, Boca Raton, FL, United States</t>
  </si>
  <si>
    <t>Heath, J.</t>
  </si>
  <si>
    <t>Economics Center, University of Cincinnati, Cincinnati, OH, United States</t>
  </si>
  <si>
    <t>Financial Resource Management, Rutgers New Jersey Agricultural Experiment Station, New Brunswick, NJ, United States</t>
  </si>
  <si>
    <t>Center for Economic Education, University of Nebraska Omaha, Omaha, NE, United States</t>
  </si>
  <si>
    <t>2-s2.0-85015744995</t>
  </si>
  <si>
    <t>The Test of Financial Literacy: Development and measurement characteristics</t>
  </si>
  <si>
    <t>Rebeck, K.</t>
  </si>
  <si>
    <t>Department of Economics, St. Cloud State University, St Cloud, MN, United States</t>
  </si>
  <si>
    <t>2-s2.0-85015716643</t>
  </si>
  <si>
    <t>Using the U.S. Test of Financial Literacy in Germany—Adaptation and validation</t>
  </si>
  <si>
    <t>Department of Education, Humboldt-Universität zu Berlin, Berlin, Germany</t>
  </si>
  <si>
    <t>2-s2.0-85011545464</t>
  </si>
  <si>
    <t>KDI (Korea Development Institute) School of Public Policy &amp; Management, South Korea</t>
  </si>
  <si>
    <t>What You Think You Know: The Effects of Prior Financial Education and Readability on Financial Disclosure Processing</t>
  </si>
  <si>
    <t>Haley, E.</t>
  </si>
  <si>
    <t>2-s2.0-85009788312</t>
  </si>
  <si>
    <t>Financial therapy in foster care</t>
  </si>
  <si>
    <t>Malespin, T.</t>
  </si>
  <si>
    <t>School of Social Work, Jackson State University, Jackson, MS, United States</t>
  </si>
  <si>
    <t>Richards, K.V.</t>
  </si>
  <si>
    <t>Financial Therapy Center, United States</t>
  </si>
  <si>
    <t>2-s2.0-85159908484</t>
  </si>
  <si>
    <t>Rose, S.L.</t>
  </si>
  <si>
    <t>Institute for Defense Analyses, Alexandria, VA, United States</t>
  </si>
  <si>
    <t>Effective Financial Decision Aids for Retirement</t>
  </si>
  <si>
    <t>2-s2.0-85039765829</t>
  </si>
  <si>
    <t>Jang, D.-H.</t>
  </si>
  <si>
    <t>Department of Social Welfare, Namseoul University, Cheonan, Seonghwan-eup, South Korea</t>
  </si>
  <si>
    <t>A study of the impact of households' financial structures and financial capabilities on family conflicts in South Korea</t>
  </si>
  <si>
    <t>2-s2.0-85021308747</t>
  </si>
  <si>
    <t>Blalock, J.S.</t>
  </si>
  <si>
    <t>Dental College of Georgia, Augusta University, Augusta, GA, United States</t>
  </si>
  <si>
    <t>Productivity of senior dental students engaged in comprehensive care: A seven-year follow-up study</t>
  </si>
  <si>
    <t>2-s2.0-85019911884</t>
  </si>
  <si>
    <t>Pinjisakikool, T.</t>
  </si>
  <si>
    <t>The effect of personality traits on households’ financial literacy</t>
  </si>
  <si>
    <t>2-s2.0-85019834111</t>
  </si>
  <si>
    <t>Leumann, S.</t>
  </si>
  <si>
    <t>Swiss Federal Institute for Vocational Education and Training, Lugano, Switzerland</t>
  </si>
  <si>
    <t>Representing Swiss vocational education and training teachers’ domain-specific conceptions of financial literacy using concept maps</t>
  </si>
  <si>
    <t>2-s2.0-85019111778</t>
  </si>
  <si>
    <t>Copanitsanou, P.</t>
  </si>
  <si>
    <t>General Hospital of Piraeus Tzaneio, Piraeus, Greece</t>
  </si>
  <si>
    <t>Total Joint Arthroplasty Patients’ Education on Financial Issues and Its Connection to Reported Out-of-Pocket Costs—A European Study</t>
  </si>
  <si>
    <t>Valkeapää, K.</t>
  </si>
  <si>
    <t>Department of Nursing Science, Turun yliopisto, Turku, Southwest Finland, Finland</t>
  </si>
  <si>
    <t>Cabrera, E.</t>
  </si>
  <si>
    <t>LAB University of Applied Sciences, Lahti, Päijänne Tavastia, Finland</t>
  </si>
  <si>
    <t>Katajisto, J.</t>
  </si>
  <si>
    <t>Director of Health Science School, Spain</t>
  </si>
  <si>
    <t>Leino-Kilpi, H.</t>
  </si>
  <si>
    <t>Department of Statistics, Turun yliopisto, Turku, Southwest Finland, Finland</t>
  </si>
  <si>
    <t>Sigurdardottir, A.K.</t>
  </si>
  <si>
    <t>Turun Yliopistollinen Keskussairaala, Turku, Southwest Finland, Finland</t>
  </si>
  <si>
    <t>Unosson, M.</t>
  </si>
  <si>
    <t>School of Health Sciences, Háskólinn á Akureyri, Akureyri, Iceland</t>
  </si>
  <si>
    <t>Zabalegui-Yárnoz, A.</t>
  </si>
  <si>
    <t>Department of Social and Welfare Studies, Linköpings Universitet, Linkoping, Östergötland, Sweden</t>
  </si>
  <si>
    <t>Lemonidou, C.</t>
  </si>
  <si>
    <t>Hospital Clínic de Barcelona, Barcelona, Barcelona, Spain</t>
  </si>
  <si>
    <t>2-s2.0-85016407322</t>
  </si>
  <si>
    <t>Optimal financial knowledge and wealth inequality</t>
  </si>
  <si>
    <t>2-s2.0-85010281693</t>
  </si>
  <si>
    <t>Overconfidence and investment: An experimental approach</t>
  </si>
  <si>
    <t>2-s2.0-85008311827</t>
  </si>
  <si>
    <t>Bekaert, G.</t>
  </si>
  <si>
    <t>Columbia Business School, New York, NY, United States</t>
  </si>
  <si>
    <t>Who is internationally diversified? Evidence from the 401(k) plans of 296 firms</t>
  </si>
  <si>
    <t>Hoyem, K.</t>
  </si>
  <si>
    <t>Hu, W.-Y.</t>
  </si>
  <si>
    <t>Financial Engines, Inc., Sunnyvale, CA, United States</t>
  </si>
  <si>
    <t>2-s2.0-85016647883</t>
  </si>
  <si>
    <t>Factors that Influence Financial Literacy: A Conceptual Framework</t>
  </si>
  <si>
    <t>2-s2.0-85020856762</t>
  </si>
  <si>
    <t>Guria, L.S.</t>
  </si>
  <si>
    <t>CSC-SPV, New Delhi, India</t>
  </si>
  <si>
    <t>ICT-based financial and investor literacy through common service centres</t>
  </si>
  <si>
    <t>2-s2.0-85019704982</t>
  </si>
  <si>
    <t>Common service center's innovative delivery of financial literacy and investor awareness</t>
  </si>
  <si>
    <t>2-s2.0-85062765634</t>
  </si>
  <si>
    <t>Development of a financial literacy course for patients with newly diagnosed cancer</t>
  </si>
  <si>
    <t>2-s2.0-85029852801</t>
  </si>
  <si>
    <t>The influence of socio-demographic and financial knowledge factors on financial management practices of Malaysians</t>
  </si>
  <si>
    <t>2-s2.0-85025825462</t>
  </si>
  <si>
    <t>Pärl, U.</t>
  </si>
  <si>
    <t>25 years of change in management control systems and business education in Estonia</t>
  </si>
  <si>
    <t>2-s2.0-85021369326</t>
  </si>
  <si>
    <t>Mende, M.</t>
  </si>
  <si>
    <t>College of Business, Florida State University, Tallahassee, FL, United States</t>
  </si>
  <si>
    <t>Activating consumers for better service coproduction outcomes through eustress: The interplay of firm-assigned workload, service literacy, and organizational support</t>
  </si>
  <si>
    <t>W. P. Carey School of Business, Tempe, AZ, United States</t>
  </si>
  <si>
    <t>2-s2.0-85018279032</t>
  </si>
  <si>
    <t>Vasilyeva, A.G.</t>
  </si>
  <si>
    <t>Nosov Magnitogorsk State Technical University, Magnitogorsk, Chelyabinsk Oblast, Russian Federation</t>
  </si>
  <si>
    <t>Complex methodical approach to assessing the effectiveness of managing the financial capability of the Russian federation subjects</t>
  </si>
  <si>
    <t>2-s2.0-85015099743</t>
  </si>
  <si>
    <t>Sawatzki, C.</t>
  </si>
  <si>
    <t>Lessons in financial literacy task design: authentic, imaginable, useful</t>
  </si>
  <si>
    <t>2-s2.0-85014084428</t>
  </si>
  <si>
    <t>Woodyard, A.S.</t>
  </si>
  <si>
    <t>Knowledge and Practice: Implications for Cash and Credit Management Behaviors</t>
  </si>
  <si>
    <t>Robb, C.</t>
  </si>
  <si>
    <t>2-s2.0-85013778335</t>
  </si>
  <si>
    <t>Charles H. Dyson School of Applied Economics and Management, Cornell University, Ithaca, NY, United States</t>
  </si>
  <si>
    <t>Financial inclusion, financial education, and e-commerce in rural china</t>
  </si>
  <si>
    <t>2-s2.0-85013459442</t>
  </si>
  <si>
    <t>Other ways of being: challenging dominant financial literacy discourses in Aboriginal Context</t>
  </si>
  <si>
    <t>2-s2.0-85011085611</t>
  </si>
  <si>
    <t>Do Community Characteristics Relate to Young Adult College Students’ Credit Card Debt? The Hypothesized Role of Collective Institutional Efficacy</t>
  </si>
  <si>
    <t>Rosell, N.</t>
  </si>
  <si>
    <t>2-s2.0-85008674767</t>
  </si>
  <si>
    <t>CeRP-Collegio Carlo Alberto, Università degli Studi di Torino, Turin, TO, Italy</t>
  </si>
  <si>
    <t>Financial education, investor protection and international portfolio diversification</t>
  </si>
  <si>
    <t>2-s2.0-85001114553</t>
  </si>
  <si>
    <t>Vértesy, D.</t>
  </si>
  <si>
    <t>Indicators and Impact Evaluation Unit, European Commission Joint Research Centre, Brussels, Belgium</t>
  </si>
  <si>
    <t>Preconditions, windows of opportunity and innovation strategies: Successive leadership changes in the regional jet industry</t>
  </si>
  <si>
    <t>2-s2.0-85000376640</t>
  </si>
  <si>
    <t>Gutiérrez-Nieto, B.</t>
  </si>
  <si>
    <t>Department of Accounting and Finance, Universidad de Zaragoza, Zaragoza, Zaragoza, Spain</t>
  </si>
  <si>
    <t>A multivariate study of over-indebtedness' causes and consequences</t>
  </si>
  <si>
    <t>Serrano-Cinca, C.</t>
  </si>
  <si>
    <t>2-s2.0-84994107948</t>
  </si>
  <si>
    <t>Financial Attitudes and Responsible Spending Behavior of Emerging Adults: Does Geographic Location Matter?</t>
  </si>
  <si>
    <t>Foster, D.</t>
  </si>
  <si>
    <t>Department of Human Development and Family Studies, Virginia Polytechnic Institute and State University, Blacksburg, VA, United States</t>
  </si>
  <si>
    <t>Jensen, J.F.</t>
  </si>
  <si>
    <t>2-s2.0-84990207308</t>
  </si>
  <si>
    <t>The moderating effects of financial broad-scope trust on consumer knowledge, cognitive effort, and financial healthiness</t>
  </si>
  <si>
    <t>2-s2.0-84983249356</t>
  </si>
  <si>
    <t>Financial Adviser Anxiety, Financial Literacy, and Financial Advice Seeking</t>
  </si>
  <si>
    <t>2-s2.0-84955256089</t>
  </si>
  <si>
    <t>The Financial Behavior of Emerging Adults: A Family Financial Socialization Approach</t>
  </si>
  <si>
    <t>Rappleyea, D.L.</t>
  </si>
  <si>
    <t>Schweichler, J.T.</t>
  </si>
  <si>
    <t>Biostatistics, East Carolina University, Greenville, NC, United States</t>
  </si>
  <si>
    <t>Fang, X.</t>
  </si>
  <si>
    <t>Medical Family Therapy Program, East Carolina University, Greenville, NC, United States</t>
  </si>
  <si>
    <t>2-s2.0-84923088279</t>
  </si>
  <si>
    <t>Fitzgerald, M.P.</t>
  </si>
  <si>
    <t>School of Public Health, West Virginia University, Morgantown, WV, United States</t>
  </si>
  <si>
    <t>The Affordable Care Act and Consumer Well-Being: Knowns and Unknowns</t>
  </si>
  <si>
    <t>Bias, T.K.</t>
  </si>
  <si>
    <t>Department of Health Policy and Management, University of Kansas School of Medicine, Kansas City, KS, United States</t>
  </si>
  <si>
    <t>2-s2.0-85014748227</t>
  </si>
  <si>
    <t>Adolescents’ and young adults' naïve understandings of the economic crisis</t>
  </si>
  <si>
    <t>Ajello, A.M.</t>
  </si>
  <si>
    <t>Faculty of Medicine and Psychology, Rome, RM, Italy</t>
  </si>
  <si>
    <t>Friedrich-Schiller-Universität Jena, Jena, Thuringen, Germany</t>
  </si>
  <si>
    <t>Castelli, I.</t>
  </si>
  <si>
    <t>Department of Human and Social Sciences, Università degli Studi di Bergamo, Bergamo, BG, Italy</t>
  </si>
  <si>
    <t>Swiss Federal Institute for Vocational Education and Training (SFIVET), Lugano, Switzerland</t>
  </si>
  <si>
    <t>Massaro, D.</t>
  </si>
  <si>
    <t>2-s2.0-85013314024</t>
  </si>
  <si>
    <t>Savings in Times of Low Interest Rates — Are German Households in Need of Public Support?; Sparen in Zeiten niedriger Zinsen — wirtschaftspolitische Unterstützung nötig?</t>
  </si>
  <si>
    <t>Annuß, C.</t>
  </si>
  <si>
    <t>2-s2.0-85066256303</t>
  </si>
  <si>
    <t>Brown, N.</t>
  </si>
  <si>
    <t>Schulich School of Education, Nipissing University, North Bay, ON, Canada</t>
  </si>
  <si>
    <t>Teaching Financial Literacy With Max and Ruby</t>
  </si>
  <si>
    <t>2-s2.0-85010075913</t>
  </si>
  <si>
    <t>Frey, J.J.</t>
  </si>
  <si>
    <t>Financial Capability and Asset Building in Social Work Education</t>
  </si>
  <si>
    <t>2-s2.0-85008423060</t>
  </si>
  <si>
    <t>Wilkinson, A.</t>
  </si>
  <si>
    <t>The employment environment for youth in rural South Africa: A mixed-methods study</t>
  </si>
  <si>
    <t>Rosenberg, M.</t>
  </si>
  <si>
    <t>Halpern, C.T.</t>
  </si>
  <si>
    <t>Faculty of Health Sciences, University of the Witwatersrand, Johannesburg, Johannesburg, Gauteng, South Africa</t>
  </si>
  <si>
    <t>Collinson, M.A.</t>
  </si>
  <si>
    <t>Kahn, K.</t>
  </si>
  <si>
    <t>Umeå Universitet, Umea, Västerbotten, Sweden</t>
  </si>
  <si>
    <t>2-s2.0-84988433409</t>
  </si>
  <si>
    <t>Financial Capability and Asset Building in Social Work Education: Is It “The Big Piece Missing?”</t>
  </si>
  <si>
    <t>Asset Building at the Center for Social Development, Washington University in St. Louis, St. Louis, MO, United States</t>
  </si>
  <si>
    <t>2-s2.0-84987925415</t>
  </si>
  <si>
    <t>Horwitz, S.</t>
  </si>
  <si>
    <t>A Multi-university Economic Capability-building Collaboration</t>
  </si>
  <si>
    <t>Briar-Lawson, K.</t>
  </si>
  <si>
    <t>State University of New York Albany, Albany, NY, United States</t>
  </si>
  <si>
    <t>2-s2.0-84986230252</t>
  </si>
  <si>
    <t>School of Social Work, Eastern Washington University, Cheney, WA, United States</t>
  </si>
  <si>
    <t>Financial Capability and Asset Building in the Curricula: Student Perceptions</t>
  </si>
  <si>
    <t>2-s2.0-85163001995</t>
  </si>
  <si>
    <t>Parniangtong, S.</t>
  </si>
  <si>
    <t>CMBT Strategy and Management Consulting, Bangkok, Thailand</t>
  </si>
  <si>
    <t>The Change Journey Toward Customer Centricity</t>
  </si>
  <si>
    <t>2-s2.0-85156233631</t>
  </si>
  <si>
    <t>Čular, D.</t>
  </si>
  <si>
    <t>Faculty of Kinesiology, University of Split, Split, Split-Dalmatia, Croatia</t>
  </si>
  <si>
    <t>Anaerobic capacities for elite performance in taekwondo</t>
  </si>
  <si>
    <t>Padulo, J.</t>
  </si>
  <si>
    <t>eCampus University, Novedrate, CO, Italy</t>
  </si>
  <si>
    <t>Sporiš, G.</t>
  </si>
  <si>
    <t>University of Zagreb, Faculty of Kinesiology, Zagreb, Croatia</t>
  </si>
  <si>
    <t>2-s2.0-85130946814</t>
  </si>
  <si>
    <t>London Metropolitan University, London, United Kingdom</t>
  </si>
  <si>
    <t>Walking the Second Mile before the First: A Corporate Social Responsibility Conundrum?</t>
  </si>
  <si>
    <t>2-s2.0-85130875264</t>
  </si>
  <si>
    <t>Financial Capabilities and Poverty Alleviation: The Role of Responsible Financial Decisions</t>
  </si>
  <si>
    <t>2-s2.0-85125666875</t>
  </si>
  <si>
    <t>Shahini, B.</t>
  </si>
  <si>
    <t>Department of Applied Statistics and Informatics, Faculty of Economy and Agribusiness, Tirana, Albania</t>
  </si>
  <si>
    <t>Financial Literacy and Financial Behavior: An Evidence of Linkage in Albanian Context</t>
  </si>
  <si>
    <t>2-s2.0-85125403521</t>
  </si>
  <si>
    <t>Divergent Media Channels for Expediting Financial Literacy Outreach</t>
  </si>
  <si>
    <t>NICMAR University, Pune, Pune, MH, India</t>
  </si>
  <si>
    <t>2-s2.0-85118935564</t>
  </si>
  <si>
    <t>The credit Strategies of the russians as the reflection of the Model of financial behaviour; кредитные стратегии россиян как отражение модели финансового поведения</t>
  </si>
  <si>
    <t>2-s2.0-85104908159</t>
  </si>
  <si>
    <t>Taylor, E.B.</t>
  </si>
  <si>
    <t>Designing Financial Literacy in Haiti</t>
  </si>
  <si>
    <t>2-s2.0-85083016769</t>
  </si>
  <si>
    <t>Does the bijak wang (Smart money) programme benefit schoolgoing children?</t>
  </si>
  <si>
    <t>2-s2.0-85082504086</t>
  </si>
  <si>
    <t>Schafferer, C.</t>
  </si>
  <si>
    <t>Overseas Chinese Institute of Technology Taiwan, Taichung, Taiwan</t>
  </si>
  <si>
    <t>Electoral campaigning in Taiwan</t>
  </si>
  <si>
    <t>2-s2.0-85071612720</t>
  </si>
  <si>
    <t>Tanase, M.F.</t>
  </si>
  <si>
    <t>Department of Foundations and Secondary Education, University of North Florida, Jacksonville, FL, United States</t>
  </si>
  <si>
    <t>Pre-service teachers’ awareness of interdisciplinary connections: Mathematics, financial literacy, and social justice issues</t>
  </si>
  <si>
    <t>2-s2.0-85065184880</t>
  </si>
  <si>
    <t>The Research Group on Material Flows and Resource Management, Wuppertal Institut für Klima, Umwelt, Energie, Wuppertal, Nordrhein-Westfalen, Germany</t>
  </si>
  <si>
    <t>Welfens, P.J.J.</t>
  </si>
  <si>
    <t>The European Institute for international Economic Relations (EIIW), United Kingdom</t>
  </si>
  <si>
    <t>East-West Center, Honolulu, HI, United States</t>
  </si>
  <si>
    <t>2-s2.0-85064440359</t>
  </si>
  <si>
    <t>Bi, Q.</t>
  </si>
  <si>
    <t>Finance and Economics Department, Utah Valley University, Orem, UT, United States</t>
  </si>
  <si>
    <t>Financial Software Use and Retirement Savings</t>
  </si>
  <si>
    <t>The American College, Bryn Mawr, PA, United States</t>
  </si>
  <si>
    <t>Huston, S.J.</t>
  </si>
  <si>
    <t>2-s2.0-85062053814</t>
  </si>
  <si>
    <t>Borrowing Decision of Households: An Examination of the Information Search Process</t>
  </si>
  <si>
    <t>2-s2.0-85058938061</t>
  </si>
  <si>
    <t>Hensley, B.J.</t>
  </si>
  <si>
    <t>National Endowment for Financial Education, Denver, CO, United States</t>
  </si>
  <si>
    <t>Combining Adult Education and Professional Development Best Practice to Improve Financial Education Teacher Training</t>
  </si>
  <si>
    <t>Jurgenson, J.B.</t>
  </si>
  <si>
    <t>Ferris, L.-A.</t>
  </si>
  <si>
    <t>University of Louisville, Louisville, KY, United States</t>
  </si>
  <si>
    <t>2-s2.0-85057643634</t>
  </si>
  <si>
    <t>Zainol, Z.</t>
  </si>
  <si>
    <t>Determining factors of individual indebtedness among young Muslims</t>
  </si>
  <si>
    <t>Daud, Z.</t>
  </si>
  <si>
    <t>2-s2.0-85057642755</t>
  </si>
  <si>
    <t>Financial literacy in India: A review and road map ahead in the times of digitalization and demonetization</t>
  </si>
  <si>
    <t>2-s2.0-85057640437</t>
  </si>
  <si>
    <t>Md Nawi, F.A.</t>
  </si>
  <si>
    <t>Financial literacy and financial behaviour among Malaysian school teachers</t>
  </si>
  <si>
    <t>2-s2.0-85057637369</t>
  </si>
  <si>
    <t>Financial literacy among educated urban youth: Issues and challenges (an empirical study among the educated youth in Delhi NCR)</t>
  </si>
  <si>
    <t>2-s2.0-85054048753</t>
  </si>
  <si>
    <t>Conceptualisation and operationalisation of islamic financial literacy scale</t>
  </si>
  <si>
    <t>Musa, R.</t>
  </si>
  <si>
    <t>Institute of Business Excellence, Universiti Teknologi MARA, Shah Alam, Selangor, Malaysia</t>
  </si>
  <si>
    <t>2-s2.0-85052145101</t>
  </si>
  <si>
    <t>Ponder, N.</t>
  </si>
  <si>
    <t>Mississippi State University, Mississippi State, MS, United States</t>
  </si>
  <si>
    <t>Are Consumers Vulnerable to Consumer Financial Services? An Exploration of Psychological Antecedents of Attitudes and Behaviors in the Consumer Financial Services Industry: An Abstract</t>
  </si>
  <si>
    <t>Worthy, S.L.</t>
  </si>
  <si>
    <t>2-s2.0-85050407984</t>
  </si>
  <si>
    <t>Igbokoyi, A.O.</t>
  </si>
  <si>
    <t>African University of Science and Technology, Abuja, Nigeria</t>
  </si>
  <si>
    <t>The effect of regulation on the development of natural gas value chain in Nigeria</t>
  </si>
  <si>
    <t>Daboer, J.N.</t>
  </si>
  <si>
    <t>Iledare, O.</t>
  </si>
  <si>
    <t>Emerald Energy Institute, University of Port Harcourt, Port Harcourt, Rivers, Nigeria</t>
  </si>
  <si>
    <t>2-s2.0-85050255123</t>
  </si>
  <si>
    <t>Assessment of rural household financial literacy in Tamilnadu</t>
  </si>
  <si>
    <t>2-s2.0-85049206165</t>
  </si>
  <si>
    <t>Financial literacy and playing intention of financial literacy digital game</t>
  </si>
  <si>
    <t>Suhud, U.</t>
  </si>
  <si>
    <t>School of Business and Law, Edith Cowan University, Perth, WA, Australia</t>
  </si>
  <si>
    <t>2-s2.0-85048741745</t>
  </si>
  <si>
    <t>Coşkuner Aktaş, S.</t>
  </si>
  <si>
    <t>Department of Family and Consumer Sciences, Hacettepe Üniversitesi, Ankara, Turkey</t>
  </si>
  <si>
    <t>The effects of personal financial knowledge on financial behavior</t>
  </si>
  <si>
    <t>2-s2.0-85048465560</t>
  </si>
  <si>
    <t>Titko, J.</t>
  </si>
  <si>
    <t>EKA University of Applied Sciences, Riga, Latvia</t>
  </si>
  <si>
    <t>Financial knowledge of youth in Latvia: Pilot survey results</t>
  </si>
  <si>
    <t>2-s2.0-85047241112</t>
  </si>
  <si>
    <t>Álvarez-Franco, P.B.</t>
  </si>
  <si>
    <t>Challenges in assessing the effectiveness of financial education programs: The Colombian case; Desafios na avaliação da efetividade de programas de educação financeira; Retos en la evaluación de la efectividad de programas de educación financiera</t>
  </si>
  <si>
    <t>Escuela de Economía y Finanzas, Universidad EAFIT, Medellin, Antioquia, Colombia</t>
  </si>
  <si>
    <t>Restrepo-Tobón, D.A.</t>
  </si>
  <si>
    <t>2-s2.0-85046254510</t>
  </si>
  <si>
    <t>Ševčík, K.</t>
  </si>
  <si>
    <t>Institut Výzkumu Školního Vzdělávání, Masaryk University, Brno, Czech Republic</t>
  </si>
  <si>
    <t>Comparative analysis of the standards for financial literacy development from the Czech Republic and other states; Komparativní analýza standardů finanční gramotnosti v České Republice a ve vybraných zahraničních státech</t>
  </si>
  <si>
    <t>2-s2.0-85045783001</t>
  </si>
  <si>
    <t>Nasir, N.F.</t>
  </si>
  <si>
    <t>Decomposing the theory of planned behaviour and incorporating spiritual intelligence to further understand purchase intention of life insurance and takaful</t>
  </si>
  <si>
    <t>Roslin, R.M.</t>
  </si>
  <si>
    <t>2-s2.0-85045241031</t>
  </si>
  <si>
    <t>Firouzi, S.</t>
  </si>
  <si>
    <t>Department of Agronomy, Islamic Azad University, Rasht Branch, Rasht, Gilan Province, Iran</t>
  </si>
  <si>
    <t>Factors affecting the development of hazelnut harvesting mechanization in Guilan Province of Iran</t>
  </si>
  <si>
    <t>Allahyari, M.S.</t>
  </si>
  <si>
    <t>Department of Agricultural Management, Islamic Azad University, Rasht Branch, Rasht, Gilan Province, Iran</t>
  </si>
  <si>
    <t>Hadizadeh, F.</t>
  </si>
  <si>
    <t>Environmental Resources Center, University of Wisconsin-Madison, Madison, WI, United States</t>
  </si>
  <si>
    <t>2-s2.0-85043784796</t>
  </si>
  <si>
    <t>Suhaimi, T.</t>
  </si>
  <si>
    <t>Food variety and its contributing factors among public university students in Klang Valley</t>
  </si>
  <si>
    <t>2-s2.0-85043784189</t>
  </si>
  <si>
    <t>Financial knowledge, financial management practices, financial pressure and financial stability among single female households in Malaysia</t>
  </si>
  <si>
    <t>2-s2.0-85043766483</t>
  </si>
  <si>
    <t>Mediation effect of islamic financial planning intention in the behaviour framework of malaysian public workers</t>
  </si>
  <si>
    <t>Ab Mumin, A.G.</t>
  </si>
  <si>
    <t>Centre of Excellence for Sustainable Consumption Research, Universiti Putra Malaysia, Serdang, Selangor, Malaysia</t>
  </si>
  <si>
    <t>2-s2.0-85043763141</t>
  </si>
  <si>
    <t>Moderation effect of gender on financial literacy, money attitude, financial strains and financial capability</t>
  </si>
  <si>
    <t>2-s2.0-85043577127</t>
  </si>
  <si>
    <t>Aikhuele, D.O.</t>
  </si>
  <si>
    <t>Faculty of Manufacturing Engineering, Universiti Malaysia Pahang Al-Sultan Abdullah, Pekan, Pahang, Malaysia</t>
  </si>
  <si>
    <t>Systematic model for lean product development implementation in an automotive related company</t>
  </si>
  <si>
    <t>2-s2.0-85042420393</t>
  </si>
  <si>
    <t>Zimbardo, P.</t>
  </si>
  <si>
    <t>Time perspective and financial health: To improve financial health, traditional financial literacy skills are not sufficient. Understanding your time perspective is critical</t>
  </si>
  <si>
    <t>Clements, N.</t>
  </si>
  <si>
    <t>MagnifyMoney.com, New York, NY, United States</t>
  </si>
  <si>
    <t>Rego Leite, U.</t>
  </si>
  <si>
    <t>2-s2.0-85042359281</t>
  </si>
  <si>
    <t>Potočnik, D.</t>
  </si>
  <si>
    <t>Univerza v Mariboru, Maribor, Slovenia</t>
  </si>
  <si>
    <t>Viktor Grčar - The mayor of Maribor (1921-1924); Mariborski župan Viktor Grčar (1921-1924)</t>
  </si>
  <si>
    <t>2-s2.0-85041316809</t>
  </si>
  <si>
    <t>Klačmer Čalopa, M.</t>
  </si>
  <si>
    <t>Faculty of Organization and Informatics, University of Zagreb, Zagreb, Croatia</t>
  </si>
  <si>
    <t>Business owner and manager’s attitudes towards financial decision-making and strategic planning: Evidence from Croatian SMEs; Poduzetnički i menadžerski stavovi prema financijskom odlučivanju i strateškom planiranju: Dokazi iz malih i srednjih hrvatskih poduzeća</t>
  </si>
  <si>
    <t>2-s2.0-85041311092</t>
  </si>
  <si>
    <t>Marhayanie</t>
  </si>
  <si>
    <t>Impact of the online car rental service order system on sales turnover with financial literacy customer as intervening variables</t>
  </si>
  <si>
    <t>2-s2.0-85039958329</t>
  </si>
  <si>
    <t>Mauricas, Ž.</t>
  </si>
  <si>
    <t>ISM University of Management and Economics, Vilnius, Vilnius, Lithuania</t>
  </si>
  <si>
    <t>Stock market participation puzzle in emerging economies: The case of Lithuania</t>
  </si>
  <si>
    <t>2-s2.0-85039714173</t>
  </si>
  <si>
    <t>Sirikanchanarak, D.</t>
  </si>
  <si>
    <t>Faculty of Economics, Chiang Mai University, Chiang Mai, Chiang Mai, Thailand</t>
  </si>
  <si>
    <t>Measurement and comparison of rice production efficiency in Thailand and India: An efficient frontier approach</t>
  </si>
  <si>
    <t>2-s2.0-85038900773</t>
  </si>
  <si>
    <t>Technická Univerzita v Košiciach, Kosice, Kosice Region, Slovakia</t>
  </si>
  <si>
    <t>The state of students’ financial literacy in selected Slovak universities and its relationship with active pension savings</t>
  </si>
  <si>
    <t>LIGS University LLC, Honolulu, HI, United States</t>
  </si>
  <si>
    <t>2-s2.0-85037594152</t>
  </si>
  <si>
    <t>Lall, P.</t>
  </si>
  <si>
    <t>Acceptability of a microfinance-based empowerment intervention for transgender and cisgender women sex workers in Greater Kuala Lumpur, Malaysia</t>
  </si>
  <si>
    <t>Shaw, S.A.</t>
  </si>
  <si>
    <t>Department of Social Work, Brigham Young University, Provo, UT, United States</t>
  </si>
  <si>
    <t>Saifi, R.</t>
  </si>
  <si>
    <t>Department of Health, Johns Hopkins Bloomberg School of Public Health, Baltimore, MD, United States</t>
  </si>
  <si>
    <t>Sherman, S.G.</t>
  </si>
  <si>
    <t>Social Intervention Group, Columbia University, New York, NY, United States</t>
  </si>
  <si>
    <t>Azmi, N.N.</t>
  </si>
  <si>
    <t>Department of Internal Medicine, Yale School of Medicine, New Haven, CT, United States</t>
  </si>
  <si>
    <t>2-s2.0-85035333749</t>
  </si>
  <si>
    <t>Financial therapy with families</t>
  </si>
  <si>
    <t>Richards, V.</t>
  </si>
  <si>
    <t>Jackson State University, Jackson, MS, United States</t>
  </si>
  <si>
    <t>Panisch, S.</t>
  </si>
  <si>
    <t>Wilson, T.</t>
  </si>
  <si>
    <t>2-s2.0-85034843034</t>
  </si>
  <si>
    <t>Ekanem, I.U.</t>
  </si>
  <si>
    <t>Department of Management, Middlesex University, London, United Kingdom</t>
  </si>
  <si>
    <t>Understanding the bankruptcy process by the black and minority ethnic (BME) entrepreneurs in London</t>
  </si>
  <si>
    <t>2-s2.0-85034841450</t>
  </si>
  <si>
    <t>Approaches to the development of cognitive process dimensions in financial literacy: An empirical study</t>
  </si>
  <si>
    <t>2-s2.0-85034835654</t>
  </si>
  <si>
    <t>Daou, R.A.</t>
  </si>
  <si>
    <t>Banking Control Commission of Lebanon and Financial Literacy Institute, Lebanon</t>
  </si>
  <si>
    <t>Consumer education and consumer protection: The perception of the lebanese banking consumer</t>
  </si>
  <si>
    <t>2-s2.0-85034818966</t>
  </si>
  <si>
    <t>African entrepreneurs and their attitudes towards support and advice on debt and bankruptcy</t>
  </si>
  <si>
    <t>2-s2.0-85034752166</t>
  </si>
  <si>
    <t>Okello Candiya Bongomin, G.O.</t>
  </si>
  <si>
    <t>Financial literacy in emerging economies: Do all components matter for financial inclusion of poor households in rural Uganda?</t>
  </si>
  <si>
    <t>Faculty of Economics, Energy and Management Science, Makerere University Business School, Kampala, Uganda</t>
  </si>
  <si>
    <t>Ntayi, J.M.</t>
  </si>
  <si>
    <t>Bank of Uganda, Kampala, Uganda</t>
  </si>
  <si>
    <t>Akol Malinga, C.A.</t>
  </si>
  <si>
    <t>2-s2.0-85034628629</t>
  </si>
  <si>
    <t>Family background and financial literacy of Italian students: The mediating role of attitudes and motivations</t>
  </si>
  <si>
    <t>2-s2.0-85034593234</t>
  </si>
  <si>
    <t>School of Business, University of Cape Coast Ghana, Cape Coast, Ghana</t>
  </si>
  <si>
    <t>Financial literacy and financial planning: Implication for financial well-being of retirees</t>
  </si>
  <si>
    <t>2-s2.0-85034443019</t>
  </si>
  <si>
    <t>The relationship between access to finance and growth of SMEs in developing economies: Financial literacy as a moderator</t>
  </si>
  <si>
    <t>Department of Procurement and Logistics Management, Makerere University Business School, Kampala, Uganda</t>
  </si>
  <si>
    <t>2-s2.0-85034399261</t>
  </si>
  <si>
    <t>Vlaev, I.</t>
  </si>
  <si>
    <t>Defining and influencing financial capability</t>
  </si>
  <si>
    <t>2-s2.0-85034270299</t>
  </si>
  <si>
    <t>Review of family financial decision making: Suggestions for future research and implications for financial education</t>
  </si>
  <si>
    <t>Gutter, M.S.</t>
  </si>
  <si>
    <t>University of Florida Institute of Food and Agricultural Sciences, Gainesville, FL, United States</t>
  </si>
  <si>
    <t>Spangler, T.</t>
  </si>
  <si>
    <t>2-s2.0-85034264695</t>
  </si>
  <si>
    <t>de Moor, L.</t>
  </si>
  <si>
    <t>Student teachers' capacity and willingness to teach financial literacy in flanders</t>
  </si>
  <si>
    <t>Verschetze, L.</t>
  </si>
  <si>
    <t>CVO Vivo and CVO Hitek, Kortrijk, Belgium</t>
  </si>
  <si>
    <t>2-s2.0-85034264222</t>
  </si>
  <si>
    <t>Financial literacy and the use of interest-only mortgages</t>
  </si>
  <si>
    <t>2-s2.0-85034247873</t>
  </si>
  <si>
    <t>Exploring the role of financial disclosure forms in mortgage type selection</t>
  </si>
  <si>
    <t>Department of Family, University of Florida, Gainesville, FL, United States</t>
  </si>
  <si>
    <t>Ruiz-Menjivar, J.</t>
  </si>
  <si>
    <t>Çopur, Z.</t>
  </si>
  <si>
    <t>2-s2.0-85034225723</t>
  </si>
  <si>
    <t>Osmane, S.</t>
  </si>
  <si>
    <t>Monitoring and Evaluation Unit, Norwegian Refugee Council (NRC), Beirut, Lebanon</t>
  </si>
  <si>
    <t>Predictors of consumers' health insurance knowledge</t>
  </si>
  <si>
    <t>Bowen, C.F.</t>
  </si>
  <si>
    <t>2-s2.0-85033682647</t>
  </si>
  <si>
    <t>Class association rules for profiling outlier stocks</t>
  </si>
  <si>
    <t>2-s2.0-85033580998</t>
  </si>
  <si>
    <t>Cresenta Shakila Motha, L.</t>
  </si>
  <si>
    <t>Department of Training and Placement, SASTRA Deemed University, Thanjavur, TN, India</t>
  </si>
  <si>
    <t>Women empowerment through self help groups - Microfinance as a tool</t>
  </si>
  <si>
    <t>Ramachandran, R.</t>
  </si>
  <si>
    <t>2-s2.0-85033483508</t>
  </si>
  <si>
    <t>NOVA Information Management School, Universidade Nova de Lisboa, Lisbon, Lisboa, Portugal</t>
  </si>
  <si>
    <t>Mapping patterns of financial distress among consumers in Zimbabwe</t>
  </si>
  <si>
    <t>Kadira, G.</t>
  </si>
  <si>
    <t>Department of Economics, University of Zimbabwe, Harare, Harare, Zimbabwe</t>
  </si>
  <si>
    <t>Mundia, L.</t>
  </si>
  <si>
    <t>Department of Geo-Spatial Sciences and Technology, Namibia University of Science and Technology, Windhoek, Namibia</t>
  </si>
  <si>
    <t>2-s2.0-85033475699</t>
  </si>
  <si>
    <t>Institutional framing and financial inclusion: Testing the mediating effect of financial literacy using SEM bootstrap approach</t>
  </si>
  <si>
    <t>Department of Management Science, Makerere University Business School, Kampala, Uganda</t>
  </si>
  <si>
    <t>2-s2.0-85033467100</t>
  </si>
  <si>
    <t>Scott, C.R.</t>
  </si>
  <si>
    <t>Department of Communication, Rutgers University–New Brunswick, New Brunswick, NJ, United States</t>
  </si>
  <si>
    <t>Top secret from the bottom up: Message classifications by non-state organizations and their members</t>
  </si>
  <si>
    <t>2-s2.0-85032989169</t>
  </si>
  <si>
    <t>Centre for Banking and Finance, The Royal Institute of Technology (KTH), Stockholm, Stockholms, Sweden</t>
  </si>
  <si>
    <t>Saving motives, gender, and the use of financial advisory services</t>
  </si>
  <si>
    <t>2-s2.0-85032744479</t>
  </si>
  <si>
    <t>El-Sawalhi, N.I.</t>
  </si>
  <si>
    <t>School of Civil Engineering, Islamic University of Gaza, Gaza, Palestine</t>
  </si>
  <si>
    <t>Multi-attribute utility theory for selecting an appropriate procurement method in the construction projects</t>
  </si>
  <si>
    <t>2-s2.0-85031912927</t>
  </si>
  <si>
    <t>Fam, M.L.</t>
  </si>
  <si>
    <t>A review of offshore decommissioning regulations in three countries - Strengths and weaknesses</t>
  </si>
  <si>
    <t>Tan, H.K.</t>
  </si>
  <si>
    <t>Lloyd's Register, London, United Kingdom</t>
  </si>
  <si>
    <t>Konovessis, D.</t>
  </si>
  <si>
    <t>Ong, L.S.</t>
  </si>
  <si>
    <t>2-s2.0-85031725597</t>
  </si>
  <si>
    <t>Cortes, B.S.</t>
  </si>
  <si>
    <t>Department of Economics, Pittsburg State University, Pittsburgh, KS, United States</t>
  </si>
  <si>
    <t>Financial education on bank lending and economic volatility in Taiwan</t>
  </si>
  <si>
    <t>Chiang, S.-H.</t>
  </si>
  <si>
    <t>2-s2.0-85031695983</t>
  </si>
  <si>
    <t>Rizliyanto, E.</t>
  </si>
  <si>
    <t>The influence of financial literacy and culture on financial inclusion in Medan city through branchless banking</t>
  </si>
  <si>
    <t>2-s2.0-85030669117</t>
  </si>
  <si>
    <t>Halloluwa, T.</t>
  </si>
  <si>
    <t>Designing for financial literacy: Co-design with children in rural Sri Lanka</t>
  </si>
  <si>
    <t>Vyas, D.</t>
  </si>
  <si>
    <t>University of Colombo, Colombo, Sri Lanka</t>
  </si>
  <si>
    <t>Usoof, H.</t>
  </si>
  <si>
    <t>2-s2.0-85030321261</t>
  </si>
  <si>
    <t>Factors affecting to select Islamic credit cards in Pakistan: the TRA model</t>
  </si>
  <si>
    <t>2-s2.0-85030312582</t>
  </si>
  <si>
    <t>The adoption of Islamic banking services in Malaysia</t>
  </si>
  <si>
    <t>Agrobank, Kuala Lumpur, Malaysia</t>
  </si>
  <si>
    <t>2-s2.0-85030110971</t>
  </si>
  <si>
    <t>Trunk, A.</t>
  </si>
  <si>
    <t>International School for Social and Business Studies, Celje, Celje, Slovenia</t>
  </si>
  <si>
    <t>Education and training for financial Literacy: The role of banks-case study Slovenia</t>
  </si>
  <si>
    <t>Koeàr, S.</t>
  </si>
  <si>
    <t>Nova Ljubljanska Banka d.d., Ljubljana, Slovenia</t>
  </si>
  <si>
    <t>Ŝirca, N.T.</t>
  </si>
  <si>
    <t>2-s2.0-85029926401</t>
  </si>
  <si>
    <t>The effects of perceived and actual financial knowledge on regular personal savings: Case of Vietnam</t>
  </si>
  <si>
    <t>School of Economics and Management in Public Administration in Bratislava, Bratislava, Slovakia</t>
  </si>
  <si>
    <t>University of Presov in Presov, Presov-Lubotice, Presov Region, Slovakia</t>
  </si>
  <si>
    <t>2-s2.0-85029783081</t>
  </si>
  <si>
    <t>Shusha, A.A.</t>
  </si>
  <si>
    <t>Damietta University, Damietta, Damietta, Egypt</t>
  </si>
  <si>
    <t>Does financial literacy moderate the relationship among demographic characteristics and financial risk tolerance? Evidence from Egypt</t>
  </si>
  <si>
    <t>2-s2.0-85029766079</t>
  </si>
  <si>
    <t>Low, D.</t>
  </si>
  <si>
    <t>School of Management, Asia e University, Kuala Lumpur, Kuala Lumpur, Malaysia</t>
  </si>
  <si>
    <t>Factors influencing the demand for life insurance in Malaysia</t>
  </si>
  <si>
    <t>Faculty of Business and Law, Multimedia University, Cyberjaya, Selangor, Malaysia</t>
  </si>
  <si>
    <t>2-s2.0-85029758804</t>
  </si>
  <si>
    <t>Universiti Tun Hussein Onn Malaysia, Batu Pahat, Johor, Malaysia</t>
  </si>
  <si>
    <t>The relationship between entrepreneurial traits and Financial capability among young entrepreneurs in Malaysia</t>
  </si>
  <si>
    <t>2-s2.0-85029442047</t>
  </si>
  <si>
    <t>Mining and linguistically interpreting data from questionnaires: Influence of financial literacy to behaviour</t>
  </si>
  <si>
    <t>2-s2.0-85029440777</t>
  </si>
  <si>
    <t>ICT and financial inclusion in the Brazilian Amazon</t>
  </si>
  <si>
    <t>2-s2.0-85029364244</t>
  </si>
  <si>
    <t>Irandoust, M.</t>
  </si>
  <si>
    <t>Engineering and Science, Högskolan i Halmstad, Halmstad, Sweden</t>
  </si>
  <si>
    <t>Factors associated with financial risk tolerance based on proportional odds model: Evidence from Sweden</t>
  </si>
  <si>
    <t>2-s2.0-85028890040</t>
  </si>
  <si>
    <t>Faculty of Business and Enterprise, Swinburne University of Technology, Hawthorn, VIC, Australia</t>
  </si>
  <si>
    <t>Undergraduates’ responses to factors affecting their money management behaviour: some new insights from a qualitative study</t>
  </si>
  <si>
    <t>2-s2.0-85028312236</t>
  </si>
  <si>
    <t>Personal loan companies in Poland: Does empirical evidence justify regulatory transition?</t>
  </si>
  <si>
    <t>Wyższa Szkoła Informatyki i Zarządzania z siedzibą w Rzeszowie, Rzeszow, PK, Poland</t>
  </si>
  <si>
    <t>2-s2.0-85028049331</t>
  </si>
  <si>
    <t>The influence of financial knowledge, control and income on individual financial behavior</t>
  </si>
  <si>
    <t>2-s2.0-85027992811</t>
  </si>
  <si>
    <t>de Castro Dantas Cavalcante, R.</t>
  </si>
  <si>
    <t>Escola de Artes, Universidade de São Paulo, Sao Paulo, SP, Brazil</t>
  </si>
  <si>
    <t>"Edu no Planeta das Galinhas": Development process of a game about financial education for children; "Edu no Planeta das Galinhas": Processo de construção de game sobre educação financeira para crianças</t>
  </si>
  <si>
    <t>2-s2.0-85027575468</t>
  </si>
  <si>
    <t>Khizindar, T.M.</t>
  </si>
  <si>
    <t>A study of female Middle Eastern entrepreneurs: a resource-based view</t>
  </si>
  <si>
    <t>2-s2.0-85027574054</t>
  </si>
  <si>
    <t>Islamic religiosity and portfolio allocation: the Malaysian context</t>
  </si>
  <si>
    <t>Department of Business Strategy and Policy, Universiti Malaya, Kuala Lumpur, Malaysia</t>
  </si>
  <si>
    <t>Che Hashim, R.</t>
  </si>
  <si>
    <t>2-s2.0-85027068027</t>
  </si>
  <si>
    <t>Güvenç, H.</t>
  </si>
  <si>
    <t>Yeditepe University, Istanbul, Turkey</t>
  </si>
  <si>
    <t>Financial literacy in turkish formal education curriculum; Öğretim programlarımızda finansal okuryazarlık</t>
  </si>
  <si>
    <t>2-s2.0-85027009629</t>
  </si>
  <si>
    <t>Financial planning for retirement in young adults: Interaction of professional experience, knowledge, and beliefs</t>
  </si>
  <si>
    <t>Dudeková, K.</t>
  </si>
  <si>
    <t>Institute for Forecasting, Slovak Academy of Sciences, Bratislava, Slovakia</t>
  </si>
  <si>
    <t>2-s2.0-85026862253</t>
  </si>
  <si>
    <t>Cervantes Zepeda, M.</t>
  </si>
  <si>
    <t>Implementing innovative financial models in different cultures: A comparative analysis of China and Mexico</t>
  </si>
  <si>
    <t>Lemus Delgado, D.</t>
  </si>
  <si>
    <t>School of Social Sciences, Tecnológico de Monterrey, Monterrey, NLE, Mexico</t>
  </si>
  <si>
    <t>Montalvo, R.</t>
  </si>
  <si>
    <t>2-s2.0-85026850316</t>
  </si>
  <si>
    <t>Khodyakova, O.V.</t>
  </si>
  <si>
    <t>V.I. Vernadsky Crimean Federal University, Simferopol, Autonomous Republic of Crimea, Ukraine</t>
  </si>
  <si>
    <t>Methods of increasing the economic efficiency of investment policy and its economic defense</t>
  </si>
  <si>
    <t>Il’yaschenko, D.P.</t>
  </si>
  <si>
    <t>TPU Affiliate, Tomsk Polytechnic University, Tomsk, Tomsk Oblast, Russian Federation</t>
  </si>
  <si>
    <t>Klyuchnikov, D.A.</t>
  </si>
  <si>
    <t>Far Eastern Federal University, Vladivostok, Russian Federation</t>
  </si>
  <si>
    <t>Shurukhina, T.N.</t>
  </si>
  <si>
    <t>2-s2.0-85026395534</t>
  </si>
  <si>
    <t>Ghazali, M.S.</t>
  </si>
  <si>
    <t>Personal financial literacy among high school students in Raub Pahang, Malaysia</t>
  </si>
  <si>
    <t>Azer, I.</t>
  </si>
  <si>
    <t>2-s2.0-85025679249</t>
  </si>
  <si>
    <t>Ishmuhametov, I.</t>
  </si>
  <si>
    <t>Transport and telecommunication institute, Riga, Latvia</t>
  </si>
  <si>
    <t>What Motivates a Learner Manager of a Logistic Company to Achieve Financial Literacy?</t>
  </si>
  <si>
    <t>2-s2.0-85024884241</t>
  </si>
  <si>
    <t>Medical School for International Health, Ben-Gurion University of the Negev, Beer-Sheva, Southern District, Israel</t>
  </si>
  <si>
    <t>Social considerations of inflammatory bowel disease in Southern Israel</t>
  </si>
  <si>
    <t>2-s2.0-85021948263</t>
  </si>
  <si>
    <t>Pearson, G.</t>
  </si>
  <si>
    <t>Balancing responsibilities – Financial literacy</t>
  </si>
  <si>
    <t>Stoop, P.N.</t>
  </si>
  <si>
    <t>Department of Mercantile Law, University of South Africa, Pretoria, Gauteng, South Africa</t>
  </si>
  <si>
    <t>2-s2.0-85021795062</t>
  </si>
  <si>
    <t>Schmidt, H.J.</t>
  </si>
  <si>
    <t>Fachhochschule Koblenz, Koblenz, Rheinland-Pfalz, Germany</t>
  </si>
  <si>
    <t>Access to finance problems for small retail businesses in South Africa: Comparative views from finance seekers (retailers) and finance providers (banks)</t>
  </si>
  <si>
    <t>Mason, R.B.</t>
  </si>
  <si>
    <t>Department of Cost and Management Accounting, Cape Peninsula University of Technology, Bellville, South Africa</t>
  </si>
  <si>
    <t>Bruwer, J.-P.</t>
  </si>
  <si>
    <t>Department of Retail Business Management, Cape Peninsula University of Technology, Bellville, South Africa</t>
  </si>
  <si>
    <t>2-s2.0-85021764587</t>
  </si>
  <si>
    <t>Clear, conspicuous, and improving: US corporate websites for critical financial literacy in retirement</t>
  </si>
  <si>
    <t>2-s2.0-85021760554</t>
  </si>
  <si>
    <t>Literacy matters in marketing</t>
  </si>
  <si>
    <t>2-s2.0-85021748865</t>
  </si>
  <si>
    <t>Sivaramakrishnan, S.</t>
  </si>
  <si>
    <t>School of Business Management, Shri Vile Parle Kelvani Mandal’s Narsee Monjee Institute of Management Studies (Deemed to be University), Mumbai, Mumbai, MH, India</t>
  </si>
  <si>
    <t>Attitudinal factors, financial literacy, and stock market participation</t>
  </si>
  <si>
    <t>Srivastava, M.</t>
  </si>
  <si>
    <t>Department of Marketing, Indian Institute of Management Kashipur, Kashipur, UK, India</t>
  </si>
  <si>
    <t>2-s2.0-85021716634</t>
  </si>
  <si>
    <t>Financial education and financial satisfaction: Financial literacy, behavior, and capability as mediators</t>
  </si>
  <si>
    <t>2-s2.0-85021701920</t>
  </si>
  <si>
    <t>Fiksenbaum, L.</t>
  </si>
  <si>
    <t>Financial threat and individuals’ willingness to change financial behavior</t>
  </si>
  <si>
    <t>Marjanovic, Z.</t>
  </si>
  <si>
    <t>2-s2.0-85021446476</t>
  </si>
  <si>
    <t>Siddike, M.A.K.</t>
  </si>
  <si>
    <t>School of Knowledge Science, Japan Advanced Institute of Science and Technology, Nomi, Ishikawa, Japan</t>
  </si>
  <si>
    <t>Application of MOOCs for borrowers' financial education in microfinance</t>
  </si>
  <si>
    <t>Kohda, Y.</t>
  </si>
  <si>
    <t>Bangladesh Rural Advancement Committee, Dhaka, Bangladesh</t>
  </si>
  <si>
    <t>2-s2.0-85021370413</t>
  </si>
  <si>
    <t>Preconditions of financial safety during lifecycle: The financial literacy and retirement planning in Vietnam</t>
  </si>
  <si>
    <t>Habánik, J.</t>
  </si>
  <si>
    <t>Faculty of Business Administration, Prague University of Economics and Business, Prague, Czech Republic</t>
  </si>
  <si>
    <t>2-s2.0-85020709363</t>
  </si>
  <si>
    <t>Endogenous financial literacy, saving, and stock market participation</t>
  </si>
  <si>
    <t>2-s2.0-85020462048</t>
  </si>
  <si>
    <t>Blanco, Á.B.</t>
  </si>
  <si>
    <t>Departamento de Métodos de Investigación y Diagnóstico en Educación, Universidad Complutense de Madrid, Madrid, Madrid, Spain</t>
  </si>
  <si>
    <t>Applications of hierarchical segmentation in measurement and evaluation of educational programs. Examples with a financial education program; Aplicaciones de la segmentación jerárquica en medición y evaluación de programas educativos. Ejemplos con un programa de educación financiera1</t>
  </si>
  <si>
    <t>Asensio-Muñoz, I.A.</t>
  </si>
  <si>
    <t>Departamento de Métodos de Investigación y Diagnóstico en Educación II, Universidad Nacional de Educacion a Distancia, Madrid, Spain</t>
  </si>
  <si>
    <t>2-s2.0-85020437760</t>
  </si>
  <si>
    <t>Teachers' perceptions of financial literacy and the implications for professional learning</t>
  </si>
  <si>
    <t>2-s2.0-85020089398</t>
  </si>
  <si>
    <t>Level of financial education in higher education settings. An empirical study in students of the economic-administrative area; Nivel de educación financiera en escenarios de educación superior. Un estudio empírico con estudiantes del área económico-administrativa</t>
  </si>
  <si>
    <t>School of Business, Universidad Cristóbal Colón, Veracruz, VER, Mexico</t>
  </si>
  <si>
    <t>Gutiérrez-Delgado, L.</t>
  </si>
  <si>
    <t>Aplicaciones de la Matemática, Universidad Cristóbal Colón, Veracruz, VER, Mexico</t>
  </si>
  <si>
    <t>2-s2.0-85019760237</t>
  </si>
  <si>
    <t>George Mason University, Fairfax, VA, United States</t>
  </si>
  <si>
    <t>Participatory assessment of a matched savings program for human trafficking survivors and their family members in the Philippines</t>
  </si>
  <si>
    <t>Seballos-Llena, I.F.</t>
  </si>
  <si>
    <t>Eleison Foundation, Cebu, Philippines</t>
  </si>
  <si>
    <t>Castellano-Datta, R.A.</t>
  </si>
  <si>
    <t>Department of Social Work, George Mason University, Fairfax, VA, United States</t>
  </si>
  <si>
    <t>2-s2.0-85019160805</t>
  </si>
  <si>
    <t>Castellani, D.</t>
  </si>
  <si>
    <t>Università degli Studi di Bergamo, Bergamo, BG, Italy</t>
  </si>
  <si>
    <t>Does willingness-to-pay for weather index-based insurance follow covariant shocks?</t>
  </si>
  <si>
    <t>Viganò, L.</t>
  </si>
  <si>
    <t>2-s2.0-85019007499</t>
  </si>
  <si>
    <t>Iacovoiu, V.</t>
  </si>
  <si>
    <t>Universitatea Petrol-Gaze din Ploiesti, Ploiesti, Prahova, Romania</t>
  </si>
  <si>
    <t>Competition and consumer protection in the Romanian banking sector</t>
  </si>
  <si>
    <t>2-s2.0-85018766196</t>
  </si>
  <si>
    <t>Castro, L.T.</t>
  </si>
  <si>
    <t>Department of Business Administration, Universidade de São Paulo, Sao Paulo, SP, Brazil</t>
  </si>
  <si>
    <t>A comparative analysis of channel incentive programs in Brazil and the USA</t>
  </si>
  <si>
    <t>Neves, M.F.</t>
  </si>
  <si>
    <t>College of Agriculture, West Lafayette, IN, United States</t>
  </si>
  <si>
    <t>2-s2.0-85018637828</t>
  </si>
  <si>
    <t>Menshikova, M.</t>
  </si>
  <si>
    <t>Università Telematica Internazionale UNINETTUNO, Rome, RM, Italy</t>
  </si>
  <si>
    <t>The role of digital tools and platforms for training programmes developed by the organisations of the banking sector</t>
  </si>
  <si>
    <t>2-s2.0-85018421784</t>
  </si>
  <si>
    <t>Moi, P.C.P.</t>
  </si>
  <si>
    <t>Universidade Federal de Mato Grosso, Cuiaba, MT, Brazil</t>
  </si>
  <si>
    <t>Analysis of production costs for cattle breeding on a rural property of Mato Grosso: A case study</t>
  </si>
  <si>
    <t>da Silva, J.J.</t>
  </si>
  <si>
    <t>Centro Universitario de Varzea Grande, Varzea Grande, Mato Grosso, Brazil</t>
  </si>
  <si>
    <t>2-s2.0-85017592155</t>
  </si>
  <si>
    <t>Mindra, R.</t>
  </si>
  <si>
    <t>Financial self-efficacy: A mediator in advancing financial inclusion</t>
  </si>
  <si>
    <t>Moya, M.</t>
  </si>
  <si>
    <t>Department of Economics and Energy, Makerere University Business School, Kampala, Uganda</t>
  </si>
  <si>
    <t>2-s2.0-85017430147</t>
  </si>
  <si>
    <t>Villada, F.</t>
  </si>
  <si>
    <t>Departamento de Ingeniería Eléctrica, Universidad de Antioquia, Medellin, Antioquia, Colombia</t>
  </si>
  <si>
    <t>The role of financial education in the training of engineering professionals; El papel de la educación financiera en la formación de profesionales de la ingeniería</t>
  </si>
  <si>
    <t>2-s2.0-85017351577</t>
  </si>
  <si>
    <t>Determinants of Earnings Per Share: An application to the Portuguese market; Determinantes do Earnings Per Share: Uma aplicação ao mercado Português</t>
  </si>
  <si>
    <t>Pacheco, L.</t>
  </si>
  <si>
    <t>2-s2.0-85016592202</t>
  </si>
  <si>
    <t>Makina, D.</t>
  </si>
  <si>
    <t>Introduction to the financial services in Africa special issue</t>
  </si>
  <si>
    <t>2-s2.0-85016584403</t>
  </si>
  <si>
    <t>An investigation of the impact of financial literacy, risk attitude, and saving motives on the attenuation of mutual fund investors’ disposition bias</t>
  </si>
  <si>
    <t>2-s2.0-85016314940</t>
  </si>
  <si>
    <t>Mulyantini, S.</t>
  </si>
  <si>
    <t>Financial capability, industry factor and sustainable competitive advantage: Study on commercial banking listed in the Indonesia Stock Exchange</t>
  </si>
  <si>
    <t>Primiana, I.</t>
  </si>
  <si>
    <t>Universitas Pembangunan Nasional Veteran, Faculty of Economics, Jakarta, Indonesia</t>
  </si>
  <si>
    <t>2-s2.0-85015879861</t>
  </si>
  <si>
    <t>Graduate School of Education, Tohoku University, Sendai, Miyagi, Japan</t>
  </si>
  <si>
    <t>A review of definitions and measurement scales for financial literacy</t>
  </si>
  <si>
    <t>2-s2.0-85015814349</t>
  </si>
  <si>
    <t>291</t>
  </si>
  <si>
    <t>Xi'an Jiaotong University, Xi'an, Shaanxi, China</t>
  </si>
  <si>
    <t>ProGuard: Detecting Malicious Accounts in Social-Network-Based Online Promotions</t>
  </si>
  <si>
    <t>Kim, D.W.</t>
  </si>
  <si>
    <t>Tencent Technology (Shenzhen) Co., Ltd, Shenzhen, Guangdong, China</t>
  </si>
  <si>
    <t>2-s2.0-85014885143</t>
  </si>
  <si>
    <t>Storonyanska, I.</t>
  </si>
  <si>
    <t>Dolishniy Institute of Regional Research of the National Academy of Sciences of Ukraine, Lviv, Lviv Oblast, Ukraine</t>
  </si>
  <si>
    <t>Prospects and risks of strengthening financial capability of territorial communities in the context of administrative and territorial reform in Ukraine</t>
  </si>
  <si>
    <t>2-s2.0-85014360351</t>
  </si>
  <si>
    <t>Richel, K.</t>
  </si>
  <si>
    <t>College of Agricultural and Life Sciences, University of Idaho, Moscow, ID, United States</t>
  </si>
  <si>
    <t>Simulating money management and life skills with prison populations</t>
  </si>
  <si>
    <t>2-s2.0-85013907273</t>
  </si>
  <si>
    <t>Chien, M.C.</t>
  </si>
  <si>
    <t>Department of Marine Leisure and Tourism, Taipei College of Maritime Technology, Taipei, Taiwan, Taiwan</t>
  </si>
  <si>
    <t>An empirical study on the effect of attractiveness of ecotourism destination on experiential value and revisit intention</t>
  </si>
  <si>
    <t>2-s2.0-85013013289</t>
  </si>
  <si>
    <t>Hamilton, D.</t>
  </si>
  <si>
    <t>The New School, New York, NY, United States</t>
  </si>
  <si>
    <t>The political economy of education, financial literacy, and the racial wealth gap</t>
  </si>
  <si>
    <t>Darity, W.A.</t>
  </si>
  <si>
    <t>2-s2.0-85012041476</t>
  </si>
  <si>
    <t>Finke, M.S.</t>
  </si>
  <si>
    <t>Old age and the decline in financial literacy</t>
  </si>
  <si>
    <t>Howe, J.S.</t>
  </si>
  <si>
    <t>Department of Finance, University of Missouri, Columbia, MO, United States</t>
  </si>
  <si>
    <t>2-s2.0-85009727587</t>
  </si>
  <si>
    <t>Does financial education matter? Education literacy among undergraduates in Malaysia</t>
  </si>
  <si>
    <t>Institute of China Studies, Universiti Malaya, Kuala Lumpur, Malaysia</t>
  </si>
  <si>
    <t>Cheong, K.-C.</t>
  </si>
  <si>
    <t>Department of Applied Statistics, Universiti Malaya, Kuala Lumpur, Malaysia</t>
  </si>
  <si>
    <t>2-s2.0-85008240134</t>
  </si>
  <si>
    <t>Harper, A.</t>
  </si>
  <si>
    <t>Department of Psychiatry, Yale School of Medicine, New Haven, CT, United States</t>
  </si>
  <si>
    <t>Environment-level strategies to support independent control of finances: A response to the ssa review of financial capability determination review</t>
  </si>
  <si>
    <t>2-s2.0-85006324370</t>
  </si>
  <si>
    <t>Parameswar, N.</t>
  </si>
  <si>
    <t>Banking on Innovation, Innovation in Banking at ICICI Bank</t>
  </si>
  <si>
    <t>Dhir, S.</t>
  </si>
  <si>
    <t>2-s2.0-84997050500</t>
  </si>
  <si>
    <t>Arceo-Gómez, E.O.</t>
  </si>
  <si>
    <t>Department of Economics, Centro de Investigación y Docencia Económicas, Mexico, Mexico</t>
  </si>
  <si>
    <t>Financial literacy among Mexican high school teenagers</t>
  </si>
  <si>
    <t>Villagómez, F.A.</t>
  </si>
  <si>
    <t>Instituto del Fondo Nacional de la Vivienda para los Trabajadores, INFONAVIT, Alvaro Obregon, DF, Mexico</t>
  </si>
  <si>
    <t>2-s2.0-84995969029</t>
  </si>
  <si>
    <t>EMPLOYEE FINANCIAL LITERACY AND RETIREMENT PLAN BEHAVIOR: A CASE STUDY</t>
  </si>
  <si>
    <t>Department of Accounting, GW School of Business, Washington, D.C., United States</t>
  </si>
  <si>
    <t>Department of Business Economics and Public Policy, Wharton School of the University of Pennsylvania, Philadelphia, PA, United States</t>
  </si>
  <si>
    <t>2-s2.0-84995676472</t>
  </si>
  <si>
    <t>Hossain, M.A.</t>
  </si>
  <si>
    <t>Spiny coriander (Eryngium foetidum L.) cultivation in the Chittagong Hill Tracts of Bangladesh: Sustainable agricultural innovation by indigenous communities</t>
  </si>
  <si>
    <t>Jashimuddin, M.</t>
  </si>
  <si>
    <t>School of Biosciences, The University of Nottingham Malaysia Campus, Semenyih, Selangor, Malaysia</t>
  </si>
  <si>
    <t>Nath, T.K.</t>
  </si>
  <si>
    <t>Crops for the Future, Semenyih, Selangor, Malaysia</t>
  </si>
  <si>
    <t>2-s2.0-84995480407</t>
  </si>
  <si>
    <t>Murendo, C.</t>
  </si>
  <si>
    <t>International Crops Research Institute for the Semi-Arid Tropics, Bulawayo, Bulawayo, Zimbabwe</t>
  </si>
  <si>
    <t>Financial literacy and savings decisions by adult financial consumers in Zimbabwe</t>
  </si>
  <si>
    <t>FinMark Trust, Midrand, Gauteng, South Africa</t>
  </si>
  <si>
    <t>2-s2.0-84994645715</t>
  </si>
  <si>
    <t>Hoerl, M.</t>
  </si>
  <si>
    <t>Department of Economics, Ludwig-Maximilians-Universität München, Munich, Bayern, Germany</t>
  </si>
  <si>
    <t>Knowledge as a predictor of insurance coverage under the affordable care act</t>
  </si>
  <si>
    <t>Wuppermann, A.</t>
  </si>
  <si>
    <t>Center for Global Development, Washington, D.C., DC, United States</t>
  </si>
  <si>
    <t>2-s2.0-84994472516</t>
  </si>
  <si>
    <t>Determinants of perceived and actual knowledge of commission paid by contributors in the pension funds industry</t>
  </si>
  <si>
    <t>2-s2.0-84991574444</t>
  </si>
  <si>
    <t>Shen, K.-Y.</t>
  </si>
  <si>
    <t>Department of Banking and Finance, Chinese Culture University Taiwan, Taipei, Taiwan</t>
  </si>
  <si>
    <t>Financial modeling and improvement planning for the life insurance industry by using a rough knowledge based hybrid MCDM model</t>
  </si>
  <si>
    <t>Hu, S.-K.</t>
  </si>
  <si>
    <t>Department of Business and Entrepreneurial Management, Kainan University Taiwan, Taoyuan, Taoyuan, Taiwan</t>
  </si>
  <si>
    <t>Tzeng, G.-H.</t>
  </si>
  <si>
    <t>Graduate Institute of Urban Planning, National Taipei University, Taipei, Taipei, Taiwan</t>
  </si>
  <si>
    <t>2-s2.0-84939503837</t>
  </si>
  <si>
    <t>Financial literacy, trust and retirement planning</t>
  </si>
  <si>
    <t>2-s2.0-85013149642</t>
  </si>
  <si>
    <t>Raya, K.A.A.</t>
  </si>
  <si>
    <t>University of the Philippines Diliman, Quezon City, Philippines</t>
  </si>
  <si>
    <t>SULTAN: An application for landslide susceptibility assessment and site mapping: Using the principle of Factor of Safety (FS), developed for non-experts</t>
  </si>
  <si>
    <t>2-s2.0-85109236833</t>
  </si>
  <si>
    <t>Soll, J.</t>
  </si>
  <si>
    <t>Rutgers University, Highland Park, NJ, United States</t>
  </si>
  <si>
    <t>Colbert, Louis XIV and the golden notebooks: What a king needs to know to rule</t>
  </si>
  <si>
    <t>2-s2.0-85053491577</t>
  </si>
  <si>
    <t>Teaching business and economic journalism: Fresh approaches</t>
  </si>
  <si>
    <t>2-s2.0-85021859028</t>
  </si>
  <si>
    <t>Shi, H.X.</t>
  </si>
  <si>
    <t>Peking University People's Hospital, Beijing, China</t>
  </si>
  <si>
    <t>A comparison of efficacy and safety between Chinese generic imatinib versus branded imatinib in patients with newly-diagnosed chronic myeloid leukemia in the chronic phase: a single-center prospective cohort study</t>
  </si>
  <si>
    <t>2-s2.0-85018364900</t>
  </si>
  <si>
    <t>Reis, S.</t>
  </si>
  <si>
    <t>Department of Communication and Art, Universidade de Aveiro, Aveiro, Aveiro, Portugal</t>
  </si>
  <si>
    <t>The use of mobile devices to support daily routines of teens with Down syndrome: A case study</t>
  </si>
  <si>
    <t>Almeida, A.M.</t>
  </si>
  <si>
    <t>Campus Universitário de Santiago, Aveiro, Portugal</t>
  </si>
  <si>
    <t>2-s2.0-85016268234</t>
  </si>
  <si>
    <t>An intersectional approach to evaluating consumer financial literacy</t>
  </si>
  <si>
    <t>2-s2.0-85012941512</t>
  </si>
  <si>
    <t>Financial preparedness for income shock among malaysians</t>
  </si>
  <si>
    <t>2-s2.0-85012008453</t>
  </si>
  <si>
    <t>Idris, N.H.</t>
  </si>
  <si>
    <t>Financial literacy and debt burden among Malay youth workers in Malaysia</t>
  </si>
  <si>
    <t>Yazid, Z.A.</t>
  </si>
  <si>
    <t>2-s2.0-85011976715</t>
  </si>
  <si>
    <t>Wealth optimization: A conceptual model of financial literacy, financial socialization, parental norms and money attitude</t>
  </si>
  <si>
    <t>Othman, N.S.</t>
  </si>
  <si>
    <t>2-s2.0-85008936974</t>
  </si>
  <si>
    <t>Financial literacy education in the United States: Library programming versus popular personal finance literature</t>
  </si>
  <si>
    <t>2-s2.0-85002599982</t>
  </si>
  <si>
    <t>Financial literacy and over-indebtedness in low-income households</t>
  </si>
  <si>
    <t>2-s2.0-84996931608</t>
  </si>
  <si>
    <t>Chen, E.</t>
  </si>
  <si>
    <t>Peres Academic Center, Rehovot, Israel</t>
  </si>
  <si>
    <t>Complementary relationship between female directors and financial literacy in deterring earnings management: The case of high-technology firms</t>
  </si>
  <si>
    <t>Gavious, I.</t>
  </si>
  <si>
    <t>Department of Business Administration, Ben-Gurion University of the Negev, Beer-Sheva, Southern District, Israel</t>
  </si>
  <si>
    <t>2-s2.0-84995560914</t>
  </si>
  <si>
    <t>Determining advanced and basic financial literacy relations and overconfidence, and informative social media association of university students in Turkey</t>
  </si>
  <si>
    <t>Kuğu, T.D.</t>
  </si>
  <si>
    <t>Department of Banking and Finance, Manisa Celâl Bayar Üniversitesi, Manisa, Manisa, Turkey</t>
  </si>
  <si>
    <t>2-s2.0-84994157610</t>
  </si>
  <si>
    <t>Bosch, L.A.</t>
  </si>
  <si>
    <t>Division of Family Studies and Human Development, College of Agriculture and Life Sciences, Tucson, AZ, United States</t>
  </si>
  <si>
    <t>Predictors of Financial Identity Development in Emerging Adulthood</t>
  </si>
  <si>
    <t>Card, N.A.</t>
  </si>
  <si>
    <t>Neag School of Education, University of Connecticut, Storrs, CT, United States</t>
  </si>
  <si>
    <t>Barber, B.</t>
  </si>
  <si>
    <t>2-s2.0-84994052326</t>
  </si>
  <si>
    <t>Hetling, A.</t>
  </si>
  <si>
    <t>A Randomized Controlled Trial of a Financial Literacy Curriculum for Survivors of Intimate Partner Violence</t>
  </si>
  <si>
    <t>Center on Violence Against Women and Children, Rutgers University–New Brunswick, New Brunswick, NJ, United States</t>
  </si>
  <si>
    <t>2-s2.0-84982889728</t>
  </si>
  <si>
    <t>Aldrich, D.P.</t>
  </si>
  <si>
    <t>Security and Resilience Studies Program, Northeastern University, Boston, MA, United States</t>
  </si>
  <si>
    <t>Local politicians as linking social capital: an empirical test of political behavior after Japan’s 3/11 disasters</t>
  </si>
  <si>
    <t>Ono, Y.</t>
  </si>
  <si>
    <t>School of Law, Tohoku University, Sendai, Miyagi, Japan</t>
  </si>
  <si>
    <t>2-s2.0-84977618064</t>
  </si>
  <si>
    <t>Hsu, J.</t>
  </si>
  <si>
    <t>LLC, Newport Beach, CA, United States</t>
  </si>
  <si>
    <t>Timing poorly: A guide to generating poor returns while investing in successful strategies</t>
  </si>
  <si>
    <t>Myers, B.W.</t>
  </si>
  <si>
    <t>Whitby, R.</t>
  </si>
  <si>
    <t>Rayliant Global Advisors, Hong Kong, Hong Kong, Hong Kong</t>
  </si>
  <si>
    <t>2-s2.0-84946934982</t>
  </si>
  <si>
    <t>Financial Education is not Enough: Millennials May Need Financial Capability to Demonstrate Healthier Financial Behaviors</t>
  </si>
  <si>
    <t>2-s2.0-84924359836</t>
  </si>
  <si>
    <t>Koposko, J.L.</t>
  </si>
  <si>
    <t>When I First Learned about Retirement: Financial and Retirement Concept Recognition among College Students</t>
  </si>
  <si>
    <t>2-s2.0-84924246242</t>
  </si>
  <si>
    <t>Knoller, C.</t>
  </si>
  <si>
    <t>Munich Risk and Insurance Center, Ludwig-Maximilians-Universität München, Munich, Bayern, Germany</t>
  </si>
  <si>
    <t>On the Propensity to Surrender a Variable Annuity Contract: An Empirical Analysis of Dynamic Policyholder Behavior</t>
  </si>
  <si>
    <t>2-s2.0-85006802534</t>
  </si>
  <si>
    <t>Kennedy, M.S.</t>
  </si>
  <si>
    <t>Clemson University College of Engineering, Computing and Applied Sciences, Clemson, SC, United States</t>
  </si>
  <si>
    <t>Understanding the role of knowledge related to financial resources on decisions to attend graduate school</t>
  </si>
  <si>
    <t>Lanier, S.K.</t>
  </si>
  <si>
    <t>Engineering and Science Education Department, United States</t>
  </si>
  <si>
    <t>2-s2.0-85000692655</t>
  </si>
  <si>
    <t>de Cecco, S.</t>
  </si>
  <si>
    <t>Université Libre de Bruxelles, Brussels, BRU, Belgium</t>
  </si>
  <si>
    <t>Is the belgian youth ready to save for retirement under a defined contribution pension system?</t>
  </si>
  <si>
    <t>2-s2.0-84994613973</t>
  </si>
  <si>
    <t>Bergiti, J.</t>
  </si>
  <si>
    <t>Australasian College of Pharmacy, Spring Hill, QLD, Australia</t>
  </si>
  <si>
    <t>Financial literacy: A key skill to manage a pharmacy's financial health</t>
  </si>
  <si>
    <t>2-s2.0-84994164632</t>
  </si>
  <si>
    <t>College of Business, University of Wyoming, Laramie, WY, United States</t>
  </si>
  <si>
    <t>Directors’ duties of care and the value of auditing</t>
  </si>
  <si>
    <t>Humphery-Jenner, M.</t>
  </si>
  <si>
    <t>2-s2.0-84992316518</t>
  </si>
  <si>
    <t>Belenky, A.S.</t>
  </si>
  <si>
    <t>Department of Mathematics, HSE University, Moscow, Russian Federation</t>
  </si>
  <si>
    <t>An equilibrium analysis of investment opportunities in a regional electrical grid</t>
  </si>
  <si>
    <t>Bolkunov, D.S.</t>
  </si>
  <si>
    <t>Center for Engineering Systems Fundamentals, Massachusetts Institute of Technology, Cambridge, MA, United States</t>
  </si>
  <si>
    <t>2-s2.0-84987941922</t>
  </si>
  <si>
    <t>Kramer, M.M.</t>
  </si>
  <si>
    <t>Financial literacy, confidence and financial advice seeking</t>
  </si>
  <si>
    <t>2-s2.0-84983489953</t>
  </si>
  <si>
    <t>van Ooijen, R.</t>
  </si>
  <si>
    <t>Mortgage risks, debt literacy and financial advice</t>
  </si>
  <si>
    <t>2-s2.0-84978045013</t>
  </si>
  <si>
    <t>Department of Marketing and Communication, Tartu Ülikool, Tartu, Tartumaa, Estonia</t>
  </si>
  <si>
    <t>A glimpse of the complexity of factors that influence financial literacy</t>
  </si>
  <si>
    <t>2-s2.0-84966550861</t>
  </si>
  <si>
    <t>Consumer financial education and financial capability</t>
  </si>
  <si>
    <t>Extension Specialist in Financial Resource Management, Rutgers New Jersey Agricultural Experiment Station, New Brunswick, NJ, United States</t>
  </si>
  <si>
    <t>2-s2.0-84964033819</t>
  </si>
  <si>
    <t>Montgomerie, J.</t>
  </si>
  <si>
    <t>Goldsmiths, University of London, London, United Kingdom</t>
  </si>
  <si>
    <t>A Feminist Moral-Political Economy of Uneven Reform in Austerity Britain: Fostering Financial and Parental Literacy</t>
  </si>
  <si>
    <t>Tepe-Belfrage, D.</t>
  </si>
  <si>
    <t>The University of Sheffield, Sheffield, South Yorkshire, United Kingdom</t>
  </si>
  <si>
    <t>2-s2.0-84994083488</t>
  </si>
  <si>
    <t>Birkenmaier, J.M.</t>
  </si>
  <si>
    <t>Are Graduating Students Ready for Financial Aspects of Social Work Practice?</t>
  </si>
  <si>
    <t>School of Social Work, University of Maryland School of Social Work, Baltimore, MD, United States</t>
  </si>
  <si>
    <t>2-s2.0-85020877428</t>
  </si>
  <si>
    <t>Mitch, E.</t>
  </si>
  <si>
    <t>Cultural change and financial benefits in Rio De Janeiro, Brazil</t>
  </si>
  <si>
    <t>Mayrink, F.</t>
  </si>
  <si>
    <t>Pontifícia Universidade Católica do Rio de Janeiro, Rio de Janeiro, RJ, Brazil</t>
  </si>
  <si>
    <t>2-s2.0-85014382559</t>
  </si>
  <si>
    <t>Fort, M.</t>
  </si>
  <si>
    <t>Adult financial literacy and households' financial assets: The role of bank information policies</t>
  </si>
  <si>
    <t>Manaresi, F.</t>
  </si>
  <si>
    <t>Trucchi, S.</t>
  </si>
  <si>
    <t>CeRP-Collegio Carlo Alberto, University College London, London, United Kingdom</t>
  </si>
  <si>
    <t>2-s2.0-84995977449</t>
  </si>
  <si>
    <t>Barros-Lane, L.</t>
  </si>
  <si>
    <t>Toward Culturally Sensitive Financial Education Interventions with Latinos</t>
  </si>
  <si>
    <t>2-s2.0-84995952564</t>
  </si>
  <si>
    <t>Rothwell, D.W.</t>
  </si>
  <si>
    <t>Building Financial Knowledge Is Not Enough: Financial Self-Efficacy as a Mediator in the Financial Capability of Low-Income Families</t>
  </si>
  <si>
    <t>Centre for Research on Children and Families, Université McGill, Montreal, QC, Canada</t>
  </si>
  <si>
    <t>2-s2.0-84995944939</t>
  </si>
  <si>
    <t>Sanders, C.K.</t>
  </si>
  <si>
    <t>School of Social Work, Boise State University, Boise, ID, United States</t>
  </si>
  <si>
    <t>Promoting Financial Capability of Incarcerated Women for Community Reentry: A Call to Social Workers</t>
  </si>
  <si>
    <t>2-s2.0-84995912420</t>
  </si>
  <si>
    <t>Ethnic Differences in Financial Outcomes Among Low-Income Older Asian Immigrants: A Financial Capability Perspective</t>
  </si>
  <si>
    <t>Center on Aging, NATIONAL PACIFIC ASIAN, Seattle, WA, United States</t>
  </si>
  <si>
    <t>2-s2.0-84995912305</t>
  </si>
  <si>
    <t>Financial Knowledge and Behaviors of Chinese Migrant Workers: An International Perspective on a Financially Vulnerable Population</t>
  </si>
  <si>
    <t>2-s2.0-84995878828</t>
  </si>
  <si>
    <t>Padua, L.A.</t>
  </si>
  <si>
    <t>School of Social Work, California State University, Los Angeles, Los Angeles, CA, United States</t>
  </si>
  <si>
    <t>From Being Unbanked to Becoming Unbanked or Unbankable: Community Experts Describe Financial Practices of Latinos in East Los Angeles</t>
  </si>
  <si>
    <t>2-s2.0-84995877198</t>
  </si>
  <si>
    <t>Financial Capability and Asset Building: Building Evidence for Community Practice</t>
  </si>
  <si>
    <t>Frey, J.</t>
  </si>
  <si>
    <t>2-s2.0-84994537846</t>
  </si>
  <si>
    <t>Improved financial capability can reduce material hardship among mothers</t>
  </si>
  <si>
    <t>Center for Social Development, Ann Arbor, MI, United States</t>
  </si>
  <si>
    <t>Clancy, M.M.</t>
  </si>
  <si>
    <t>2-s2.0-84994536136</t>
  </si>
  <si>
    <t>Bent-Goodley, T.B.</t>
  </si>
  <si>
    <t>School of Social Work, Howard University, Washington, D.C., United States</t>
  </si>
  <si>
    <t>Celebrating six decades of social work and advancing financial capability and asset development</t>
  </si>
  <si>
    <t>Financial Capability and Asset Building Project, Washington University in St. Louis, St. Louis, MO, United States</t>
  </si>
  <si>
    <t>2-s2.0-84994530449</t>
  </si>
  <si>
    <t>Coming of age on a shoestring budget: Financial capability and financial behaviors of lower-income millennials</t>
  </si>
  <si>
    <t>2-s2.0-84994527402</t>
  </si>
  <si>
    <t>Peters, C.M.</t>
  </si>
  <si>
    <t>Growing financial assets for foster youths: Expanded child welfare responsibilities, policy conflict, and caseworker role tension</t>
  </si>
  <si>
    <t>2-s2.0-84994527385</t>
  </si>
  <si>
    <t>"We routinely borrow to survive": Exploring the financial capability of income-poor people in India</t>
  </si>
  <si>
    <t>2-s2.0-84994493686</t>
  </si>
  <si>
    <t>School of Social Work, Florida International University, Miami, FL, United States</t>
  </si>
  <si>
    <t>Financial capability in early social work practice: Lessons for today</t>
  </si>
  <si>
    <t>2-s2.0-84990954654</t>
  </si>
  <si>
    <t>Tripathi, R.</t>
  </si>
  <si>
    <t>Financial inclusion in India through Pradhan Mantri Jan Dhan Yojana: An empirical analysis of statistical evidence</t>
  </si>
  <si>
    <t>2-s2.0-84990226479</t>
  </si>
  <si>
    <t>Harrison, N.</t>
  </si>
  <si>
    <t>University of the West of England, Bristol, United Kingdom</t>
  </si>
  <si>
    <t>Individual and Social Influences on Students’ Attitudes to Debt: a Cross-National Path Analysis Using Data from England and New Zealand</t>
  </si>
  <si>
    <t>2-s2.0-84966565090</t>
  </si>
  <si>
    <t>Young, T.P.</t>
  </si>
  <si>
    <t>Department of Emergency Medicine, Loma Linda University Medical Center, Loma Linda, CA, United States</t>
  </si>
  <si>
    <t>Effect of Educational Debt on Emergency Medicine Residents: A Qualitative Study Using Individual Interviews</t>
  </si>
  <si>
    <t>Brown, M.M.</t>
  </si>
  <si>
    <t>Department of Emergency Medicine, Riverside Community Hospital, Riverside, CA, United States</t>
  </si>
  <si>
    <t>2-s2.0-84986550996</t>
  </si>
  <si>
    <t>Dhanani, A.</t>
  </si>
  <si>
    <t>Corporate share repurchases in the UK Perceptions and practices of corporate managers and investors</t>
  </si>
  <si>
    <t>2-s2.0-85017598671</t>
  </si>
  <si>
    <t>Buaes, C.S.</t>
  </si>
  <si>
    <t>ATITUS Educação, Passo Fundo, RS, Brazil</t>
  </si>
  <si>
    <t>Social interaction and adult learning: An experience of financial education in a popular context; Interação social e aprendizagem de adultos: Uma experiência de educação financeira em um contexto popular</t>
  </si>
  <si>
    <t>Comerlato, D.M.</t>
  </si>
  <si>
    <t>2-s2.0-85016756392</t>
  </si>
  <si>
    <t>Beneficiaries of the Bolsa Família program: Relations with finance and impact on global life satisfaction; Beneficiários do Programa Bolsa Família: Relações com as finanças e impacto na satisfação global de vida</t>
  </si>
  <si>
    <t>2-s2.0-85010764337</t>
  </si>
  <si>
    <t>Financial Education and the Debt Behavior of the Young</t>
  </si>
  <si>
    <t>Grigsby, J.</t>
  </si>
  <si>
    <t>Van der Klaauw, W.</t>
  </si>
  <si>
    <t>Department of Economics, Yale University, New Haven, CT, United States</t>
  </si>
  <si>
    <t>2-s2.0-84992025858</t>
  </si>
  <si>
    <t>Behavioural Science Centre, Stirling Management School, Stirling, Stirlingshire, United Kingdom</t>
  </si>
  <si>
    <t>Downside financial risk is misunderstood</t>
  </si>
  <si>
    <t>2-s2.0-84988589085</t>
  </si>
  <si>
    <t>Informal Loans in Russia: Why Not to Borrow from a Bank?</t>
  </si>
  <si>
    <t>2-s2.0-84987644092</t>
  </si>
  <si>
    <t>Jiménez-Solomon, O.G.</t>
  </si>
  <si>
    <t>New York State Center of Excellence for Cultural Competence, New York State Psychiatric Institute, New York, NY, United States</t>
  </si>
  <si>
    <t>Peer-supported economic empowerment: A financial wellness intervention framework for people with psychiatric disabilities</t>
  </si>
  <si>
    <t>Méndez-Bustos, P.</t>
  </si>
  <si>
    <t>Department of Psychology, New York State Psychiatric Institute, New York, NY, United States</t>
  </si>
  <si>
    <t>Diáz, S.</t>
  </si>
  <si>
    <t>COLLABORATIVE SUPPORT PROGRAMS OF NJ INC, Freehold, NJ, United States</t>
  </si>
  <si>
    <t>Kelley, M.</t>
  </si>
  <si>
    <t>Western New York Independent Living, Inc., Buffalo, NY, United States</t>
  </si>
  <si>
    <t>2-s2.0-84982252724</t>
  </si>
  <si>
    <t>Bagaya, O.</t>
  </si>
  <si>
    <t>Empirical study of factors influencing schedule delays of public construction projects in Burkina Faso</t>
  </si>
  <si>
    <t>2-s2.0-84981290344</t>
  </si>
  <si>
    <t>Driva, A.</t>
  </si>
  <si>
    <t>Gender differences and stereotypes in financial literacy: Off to an early start</t>
  </si>
  <si>
    <t>Royal Holloway, University of London, Egham, Surrey, United Kingdom</t>
  </si>
  <si>
    <t>2-s2.0-84981156249</t>
  </si>
  <si>
    <t>The perception-reality gap in financial literacy: Evidence from the most literate state in India</t>
  </si>
  <si>
    <t>2-s2.0-84940197094</t>
  </si>
  <si>
    <t>The Association of Alternative Financial Services Usage and Financial Access: Evidence from the National Financial Capability Study</t>
  </si>
  <si>
    <t>2-s2.0-85016039155</t>
  </si>
  <si>
    <t>Marano, L.E.</t>
  </si>
  <si>
    <t>West Chester University, West Chester, PA, United States</t>
  </si>
  <si>
    <t>Alternative service-learning projects in mathematics: Moving away from tutoring and consulting</t>
  </si>
  <si>
    <t>2-s2.0-85018421848</t>
  </si>
  <si>
    <t>Meserve, R.A.</t>
  </si>
  <si>
    <t>Carnegie Institution of Washington, Washington, D.C., DC, United States</t>
  </si>
  <si>
    <t>The Future of Nuclear Power in the United States</t>
  </si>
  <si>
    <t>2-s2.0-84965022066</t>
  </si>
  <si>
    <t>Praetorius, R.T.</t>
  </si>
  <si>
    <t>Cultural integration through shared learning among resettled Bhutanese women</t>
  </si>
  <si>
    <t>Mitschke, D.B.</t>
  </si>
  <si>
    <t>North Texas Specialty Physicians, Fort Worth, TX, United States</t>
  </si>
  <si>
    <t>2-s2.0-85019641461</t>
  </si>
  <si>
    <t>Knoerich, J.</t>
  </si>
  <si>
    <t>Has outward foreign direct investment contributed to the development of the Chinese economy?</t>
  </si>
  <si>
    <t>2-s2.0-84982084438</t>
  </si>
  <si>
    <t>Ferreira, G.</t>
  </si>
  <si>
    <t>Bank social responsibility and the use of money</t>
  </si>
  <si>
    <t>2-s2.0-84974783022</t>
  </si>
  <si>
    <t>Gender differences in financial risk taking: The role of financial literacy and risk tolerance</t>
  </si>
  <si>
    <t>2-s2.0-84945206509</t>
  </si>
  <si>
    <t>Scannapieco, M.</t>
  </si>
  <si>
    <t>Transition from Foster Care to Independent Living: Ecological Predictors Associated with Outcomes</t>
  </si>
  <si>
    <t>2-s2.0-84937598383</t>
  </si>
  <si>
    <t>Sayinzoga, A.</t>
  </si>
  <si>
    <t>University of Rwanda, Butare, Rwanda</t>
  </si>
  <si>
    <t>Financial Literacy and Financial Behaviour: Experimental Evidence from Rural Rwanda</t>
  </si>
  <si>
    <t>Bulte, E.H.</t>
  </si>
  <si>
    <t>2-s2.0-84974807568</t>
  </si>
  <si>
    <t>Financial attitude based segmentation of women in India: an exploratory study</t>
  </si>
  <si>
    <t>Mehra, S.</t>
  </si>
  <si>
    <t>J.D.C. Bytco Institute of Management Studies and Research, Nasik, India</t>
  </si>
  <si>
    <t>2-s2.0-84945255767</t>
  </si>
  <si>
    <t>Solution-focused financial therapy with couples</t>
  </si>
  <si>
    <t>Boys Town, Tallahassee, FL, United States</t>
  </si>
  <si>
    <t>Department of Social Work, Mississippi Valley State University, Itta Bena, MS, United States</t>
  </si>
  <si>
    <t>2-s2.0-84978151322</t>
  </si>
  <si>
    <t>Skimmyhorn, W.L.</t>
  </si>
  <si>
    <t>Department of Social Sciences, The U.S. Military Academy at West Point, West Point, NY, United States</t>
  </si>
  <si>
    <t>Assessing financial education methods: Principles vs. rules-of-thumb approaches</t>
  </si>
  <si>
    <t>2-s2.0-84961215239</t>
  </si>
  <si>
    <t>Charles, K.D.</t>
  </si>
  <si>
    <t>Institute of Higher Education, University of Florida, Gainesville, FL, United States</t>
  </si>
  <si>
    <t>Decreasing Your Student Loan Cohort Default Rate: Leading a College-Wide Change Initiative at Mohave Community College</t>
  </si>
  <si>
    <t>Sheaff, S.</t>
  </si>
  <si>
    <t>Mohave Community College, Bullhead City, AZ, United States</t>
  </si>
  <si>
    <t>2-s2.0-84961199623</t>
  </si>
  <si>
    <t>Reams-Johnson, A.</t>
  </si>
  <si>
    <t>375</t>
  </si>
  <si>
    <t>Department of Behavioral Sciences and Social Medicine, Florida State University College of Medicine, Tallahassee, FL, United States</t>
  </si>
  <si>
    <t>The Development of the Financial Literacy Program at the Community College of Baltimore County</t>
  </si>
  <si>
    <t>Delker, S.</t>
  </si>
  <si>
    <t>Academic Development, Community College of Baltimore County, Baltimore, MD, United States</t>
  </si>
  <si>
    <t>2-s2.0-85006791286</t>
  </si>
  <si>
    <t>Nalini, R.</t>
  </si>
  <si>
    <t>Financial literacy and its contributing factors in investment decisions among urban populace</t>
  </si>
  <si>
    <t>Alamelu, R.</t>
  </si>
  <si>
    <t>2-s2.0-84989850315</t>
  </si>
  <si>
    <t>School of Accountancy, College of Business, Universiti Utara Malaysia, Sintok, Kedah, Malaysia</t>
  </si>
  <si>
    <t>Financial education initiative in Malaysia unit trust industry</t>
  </si>
  <si>
    <t>2-s2.0-84989843867</t>
  </si>
  <si>
    <t>is the Elizabeth K. Dollard Professor of Psychiatry, Columbia University, New York, NY, United States</t>
  </si>
  <si>
    <t>Improving social security's financial capability assessments</t>
  </si>
  <si>
    <t>Norman, M.</t>
  </si>
  <si>
    <t>Department of Psychiatry, La Jolla, CA, United States</t>
  </si>
  <si>
    <t>2-s2.0-84985896612</t>
  </si>
  <si>
    <t>Veteška, J.</t>
  </si>
  <si>
    <t>Institute of Andragogy Study, J. A. Komensky University, Prague, Czech Republic</t>
  </si>
  <si>
    <t>Psycho-social and educational aspects of development of financial literacy in adults</t>
  </si>
  <si>
    <t>2-s2.0-84982806184</t>
  </si>
  <si>
    <t>Economista en Jefe, Mexico</t>
  </si>
  <si>
    <t>Financial literacy among high school students in the Mexico City metropolitan area; Alfabetismo financiero en jóvenes preparatorianos en la Zona Metropolitana del Valle de México</t>
  </si>
  <si>
    <t>2-s2.0-84982292506</t>
  </si>
  <si>
    <t>Bujan, I.</t>
  </si>
  <si>
    <t>Polytechnic of Medimurje, Croatia</t>
  </si>
  <si>
    <t>Socio demographic determinants of financial literacy of the citizens of the republic of Croatia; Socio-demografske determinante financijske pismenosti građana republike hrvatske</t>
  </si>
  <si>
    <t>Cerović, L.</t>
  </si>
  <si>
    <t>Faculty of Economics, University of Rijeka, Rijeka, Primorje-Gorski Kotar, Croatia</t>
  </si>
  <si>
    <t>2-s2.0-84979711170</t>
  </si>
  <si>
    <t>DeHart, W.B.</t>
  </si>
  <si>
    <t>Department of Psychology, Utah State University, Logan, UT, United States</t>
  </si>
  <si>
    <t>The effects of financial education on impulsive decision making</t>
  </si>
  <si>
    <t>Friedel, J.E.</t>
  </si>
  <si>
    <t>Department of Family, Utah State University, Logan, UT, United States</t>
  </si>
  <si>
    <t>2-s2.0-84978200216</t>
  </si>
  <si>
    <t>Clarke, D.J.</t>
  </si>
  <si>
    <t>Microinsurance Decisions: Gendered Evidence from Rural Bangladesh</t>
  </si>
  <si>
    <t>Health and Nutrition Division, International Food Policy Research Institute, Washington, D.C., DC, United States</t>
  </si>
  <si>
    <t>2-s2.0-84975830667</t>
  </si>
  <si>
    <t>Meyer, M.A.</t>
  </si>
  <si>
    <t>College of Health Sciences, University of Massachusetts Lowell, Lowell, MA, United States</t>
  </si>
  <si>
    <t>Assessing the effects of financial literacy on patient engagement</t>
  </si>
  <si>
    <t>Hudak, R.P.</t>
  </si>
  <si>
    <t>School of Health Sciences, Walden University, Minneapolis, MN, United States</t>
  </si>
  <si>
    <t>2-s2.0-84973299936</t>
  </si>
  <si>
    <t>Study protocol for a randomized clinical trial of a fatherhood intervention for African American non-resident fathers: Can we improve father and child outcomes?</t>
  </si>
  <si>
    <t>2-s2.0-84931037412</t>
  </si>
  <si>
    <t>McCannon, B.C.</t>
  </si>
  <si>
    <t>West Virginia University, Morgantown, WV, United States</t>
  </si>
  <si>
    <t>Financial competence, overconfidence, and trusting investments: Results from an experiment</t>
  </si>
  <si>
    <t>Asaad, C.T.</t>
  </si>
  <si>
    <t>Baldwin Wallace University, Berea, OH, United States</t>
  </si>
  <si>
    <t>Wilson, M.</t>
  </si>
  <si>
    <t>St. Bonaventure University, St Bonaventure, NY, United States</t>
  </si>
  <si>
    <t>2-s2.0-84975122977</t>
  </si>
  <si>
    <t>Rapid identification of outstanding real estate investment trusts with outlier detection algorithms</t>
  </si>
  <si>
    <t>2-s2.0-84996523407</t>
  </si>
  <si>
    <t>Wasiuzzaman, S.</t>
  </si>
  <si>
    <t>Personality, risk tolerance and social network use: an exploratory study</t>
  </si>
  <si>
    <t>Edalat, S.</t>
  </si>
  <si>
    <t>Iranian Students’ News Agency (ISNA), Kuala Lumpur, Malaysia</t>
  </si>
  <si>
    <t>2-s2.0-84973660954</t>
  </si>
  <si>
    <t>The level of understanding and strategies to enhance financial literacy among Malaysian</t>
  </si>
  <si>
    <t>2-s2.0-85217536778</t>
  </si>
  <si>
    <t>Leblanc, R.</t>
  </si>
  <si>
    <t>The handbook of board governance: A comprehensive guide for public, private, and not-for-profit board members</t>
  </si>
  <si>
    <t>2-s2.0-84978632010</t>
  </si>
  <si>
    <t>Zimmerman, J.</t>
  </si>
  <si>
    <t>HCI Institute, Carnegie Mellon University, Pittsburgh, PA, United States</t>
  </si>
  <si>
    <t>Teens, parents, and financial literacy</t>
  </si>
  <si>
    <t>2-s2.0-84978982871</t>
  </si>
  <si>
    <t>Dholakia, U.</t>
  </si>
  <si>
    <t>Jones Graduate School of Business, Houston, TX, United States</t>
  </si>
  <si>
    <t>The ant and the grasshopper: Understanding personal saving orientation of consumers</t>
  </si>
  <si>
    <t>Tam, L.</t>
  </si>
  <si>
    <t>School of Management and Marketing, University of Wollongong, Wollongong, NSW, Australia</t>
  </si>
  <si>
    <t>2-s2.0-84976358983</t>
  </si>
  <si>
    <t>Dyer, W.G.</t>
  </si>
  <si>
    <t>Marriott School of Management, BYU Marriott School of Business, Provo, UT, United States</t>
  </si>
  <si>
    <t>CAN the POOR BE TRAINED to BE ENTREPRENEURS? the CASE of the ACADEMY for CREATING ENTERPRISE in Mexico</t>
  </si>
  <si>
    <t>2-s2.0-84964344738</t>
  </si>
  <si>
    <t>Tang, N.</t>
  </si>
  <si>
    <t>Department of Finance, San Diego State University, San Diego, CA, United States</t>
  </si>
  <si>
    <t>Self-esteem, financial knowledge and financial behavior</t>
  </si>
  <si>
    <t>Baker, A.</t>
  </si>
  <si>
    <t>Department of Marketing, San Diego State University, San Diego, CA, United States</t>
  </si>
  <si>
    <t>2-s2.0-84961843133</t>
  </si>
  <si>
    <t>Farrell, L.</t>
  </si>
  <si>
    <t>The significance of financial self-efficacy in explaining women's personal finance behaviour</t>
  </si>
  <si>
    <t>2-s2.0-84961171914</t>
  </si>
  <si>
    <t>Estrada-Mejía, C.</t>
  </si>
  <si>
    <t>Department of Social Psychology, Tilburg Institute for Behavioral Economics Research, Tilburg, Noord-Brabant, Netherlands</t>
  </si>
  <si>
    <t>Numeracy and wealth</t>
  </si>
  <si>
    <t>de Vries, M.</t>
  </si>
  <si>
    <t>Business Faculty, Universidad de Los Andes, Colombia, Bogota, Distrito Capital, Colombia</t>
  </si>
  <si>
    <t>Zeelenberg, M.</t>
  </si>
  <si>
    <t>Department of Data Science, Radboud Universiteit, Nijmegen, Gelderland, Netherlands</t>
  </si>
  <si>
    <t>2-s2.0-84960922707</t>
  </si>
  <si>
    <t>Ramana, M.V.</t>
  </si>
  <si>
    <t>Wishful thinking and real problems: Small modular reactors, planning constraints, and nuclear power in Jordan</t>
  </si>
  <si>
    <t>Program on Science and Global Security, Princeton University, Princeton, NJ, United States</t>
  </si>
  <si>
    <t>2-s2.0-84960153948</t>
  </si>
  <si>
    <t>Paiella, M.</t>
  </si>
  <si>
    <t>Department of Business and Economics, Parthenope University of Naples, Naples, NA, Italy</t>
  </si>
  <si>
    <t>Financial literacy and subjective expectations questions: A validation exercise</t>
  </si>
  <si>
    <t>2-s2.0-84952018161</t>
  </si>
  <si>
    <t>Financial Education Interventions Targeting Immigrants and Children of Immigrants: Results from a Randomized Control Trial</t>
  </si>
  <si>
    <t>Carvalho, L.S.</t>
  </si>
  <si>
    <t>Smith, J.P.</t>
  </si>
  <si>
    <t>2-s2.0-84939434050</t>
  </si>
  <si>
    <t>Department of Political Science, Purdue University, West Lafayette, IN, United States</t>
  </si>
  <si>
    <t>IT'S WHO YOU KNOW: FACTORS DRIVING RECOVERY FROM JAPAN'S 11 MARCH 2011 DISASTER</t>
  </si>
  <si>
    <t>2-s2.0-84978536166</t>
  </si>
  <si>
    <t>DD-graph: A highly cost-effective distributed disk-based graph-processing framework</t>
  </si>
  <si>
    <t>Wuhan National Laboratory for Optoelectronics, Wuhan, Hubei, China</t>
  </si>
  <si>
    <t>2-s2.0-84961209707</t>
  </si>
  <si>
    <t>Who Uses Alternative Financial Services? A Latent Class Analysis of Consumer Financial Knowledge and Behavior</t>
  </si>
  <si>
    <t>2-s2.0-84971618274</t>
  </si>
  <si>
    <t>Polyakova, T.</t>
  </si>
  <si>
    <t>Department of Finance and Credit, Southwest State University, Kursk, Kurskaya Oblast, Russian Federation</t>
  </si>
  <si>
    <t>Using the concept of social space to analyze the relationship between commercial banks and the population</t>
  </si>
  <si>
    <t>2-s2.0-84979608080</t>
  </si>
  <si>
    <t>Hakiri, J.</t>
  </si>
  <si>
    <t>Energy Research Centre, University of Cape Town, Cape Town, Western Cape, South Africa</t>
  </si>
  <si>
    <t>Assessing the role of solar home systems in poverty alleviation: Case study of Rukungiri district in Western Uganda (November, 2015)</t>
  </si>
  <si>
    <t>2-s2.0-84995400047</t>
  </si>
  <si>
    <t>Diez-Martínez, E.</t>
  </si>
  <si>
    <t>Socioeconomic and financial literacy in 21st century Mexican adolescents; Alfabetización socioeconómica y financiera de adolescentes mexicanos del siglo XXI</t>
  </si>
  <si>
    <t>2-s2.0-84985902390</t>
  </si>
  <si>
    <t>Santoso, A.B.</t>
  </si>
  <si>
    <t>Representative Office of Yogyakarta, Bank Indonesia, Jakarta, Java, Indonesia</t>
  </si>
  <si>
    <t>Determinants of financial literacy and financial inclusion disparity within a region: Evidence from Indonesia</t>
  </si>
  <si>
    <t>Trinugroho, I.</t>
  </si>
  <si>
    <t>2-s2.0-84976395416</t>
  </si>
  <si>
    <t>Prast, H.</t>
  </si>
  <si>
    <t>Financial literacy and preparation for retirement</t>
  </si>
  <si>
    <t>van Soest, A.</t>
  </si>
  <si>
    <t>2-s2.0-84973375727</t>
  </si>
  <si>
    <t>Fabris, N.</t>
  </si>
  <si>
    <t>Faculty of Economics, Belgrade, Montenegro</t>
  </si>
  <si>
    <t>Financial education of children and youth</t>
  </si>
  <si>
    <t>Luburic, R.</t>
  </si>
  <si>
    <t>Central Bank of Montenegro, Podgorica, Montenegro</t>
  </si>
  <si>
    <t>2-s2.0-84968853962</t>
  </si>
  <si>
    <t>Assessing financial education: Evidence from boot camp</t>
  </si>
  <si>
    <t>2-s2.0-84962845330</t>
  </si>
  <si>
    <t>Akter, S.</t>
  </si>
  <si>
    <t>The influence of gender and product design on farmers' preferences for weather-indexed crop insurance</t>
  </si>
  <si>
    <t>Krupnik, T.J.</t>
  </si>
  <si>
    <t>Social Sciences Division, International Rice Research Institute, Makati, Metro Manila, Philippines</t>
  </si>
  <si>
    <t>International Maize and Wheat Improvement Center, Dhaka, Bangladesh</t>
  </si>
  <si>
    <t>2-s2.0-84946068737</t>
  </si>
  <si>
    <t>Sandler, T.</t>
  </si>
  <si>
    <t>Strategic Aspects of Difficult Global Challenges</t>
  </si>
  <si>
    <t>2-s2.0-84960099313</t>
  </si>
  <si>
    <t>Financial literacy is associated with white matter integrity in old age</t>
  </si>
  <si>
    <t>Fleischman, D.</t>
  </si>
  <si>
    <t>2-s2.0-84962460707</t>
  </si>
  <si>
    <t>Shokri-Ghasabeh, M.</t>
  </si>
  <si>
    <t>SA Health, Adelaide, SA, Australia</t>
  </si>
  <si>
    <t>Critical factors influencing the bid/no bid decision in the Australian construction industry</t>
  </si>
  <si>
    <t>School of Natural and Built Environments, University of South Australia, Adelaide, SA, Australia</t>
  </si>
  <si>
    <t>2-s2.0-84963614926</t>
  </si>
  <si>
    <t>Financial literacy of high school students: Evidence from Germany</t>
  </si>
  <si>
    <t>2-s2.0-84963562994</t>
  </si>
  <si>
    <t>Hubbard, E.</t>
  </si>
  <si>
    <t>Department of Educational Psychology, University of Wisconsin-Madison, Madison, WI, United States</t>
  </si>
  <si>
    <t>Using online compound interest tools to improve financial literacy</t>
  </si>
  <si>
    <t>Matthews, P.</t>
  </si>
  <si>
    <t>2-s2.0-84957841278</t>
  </si>
  <si>
    <t>Coad, A.</t>
  </si>
  <si>
    <t>Science Policy Research Unit, University of Sussex, Brighton, East Sussex, United Kingdom</t>
  </si>
  <si>
    <t>Barriers to innovation and firm productivity</t>
  </si>
  <si>
    <t>Pellegrino, G.</t>
  </si>
  <si>
    <t>Department of Business and Management, Aalborg University, Aalborg, Nordjylland, Denmark</t>
  </si>
  <si>
    <t>Savona, M.</t>
  </si>
  <si>
    <t>2-s2.0-84945217150</t>
  </si>
  <si>
    <t>Krause, B.L.</t>
  </si>
  <si>
    <t>Department of Applied Economics, University of Minnesota Twin Cities, Minneapolis, MN, United States</t>
  </si>
  <si>
    <t>Fuelling financial literacy: estimating the impact of youth entrepreneurship training in Tanzania</t>
  </si>
  <si>
    <t>McCarthy, A.S.</t>
  </si>
  <si>
    <t>Chapman, D.</t>
  </si>
  <si>
    <t>Policy and Development, University of Minnesota Twin Cities, Minneapolis, MN, United States</t>
  </si>
  <si>
    <t>2-s2.0-84992160814</t>
  </si>
  <si>
    <t>Lee, S.-J.</t>
  </si>
  <si>
    <t>1AOPEN Co. Ltd., South Korea</t>
  </si>
  <si>
    <t>A model for distributed resource management of smes using directory service</t>
  </si>
  <si>
    <t>Cho, G.</t>
  </si>
  <si>
    <t>Department of Port Logistics System, TongMyong University, Busan, South Korea</t>
  </si>
  <si>
    <t>Ock, Y.S.</t>
  </si>
  <si>
    <t>Department of Systems Management and Engineering, Pukyong National University, Busan, South Korea</t>
  </si>
  <si>
    <t>2-s2.0-84979256599</t>
  </si>
  <si>
    <t>Moure, N.G.</t>
  </si>
  <si>
    <t>Financial literacy and retirement planning in Chile</t>
  </si>
  <si>
    <t>2-s2.0-84977519478</t>
  </si>
  <si>
    <t>Patel, M.R.</t>
  </si>
  <si>
    <t>Department of Health Behavior and Health Education, University of Michigan School of Public Health, Ann Arbor, MI, United States</t>
  </si>
  <si>
    <t>Effect of financial stress and positive financial behaviors on cost-related nonadherence to health regimens among adults in a community-based setting</t>
  </si>
  <si>
    <t>Kruger, D.J.</t>
  </si>
  <si>
    <t>Cupal, S.</t>
  </si>
  <si>
    <t>Genesee County Health Department, Flint, MI, United States</t>
  </si>
  <si>
    <t>2-s2.0-84971012393</t>
  </si>
  <si>
    <t>Sathiyan, S.</t>
  </si>
  <si>
    <t>Financial inclusion in India: An analysis of pattern and determinants</t>
  </si>
  <si>
    <t>2-s2.0-84964994625</t>
  </si>
  <si>
    <t>Koonce, J.</t>
  </si>
  <si>
    <t>Volunteer income tax assistance: A community coalition for financial education and asset building</t>
  </si>
  <si>
    <t>Scarrow, A.</t>
  </si>
  <si>
    <t>The University of Georgia Tifton Campus, Tifton, GA, United States</t>
  </si>
  <si>
    <t>2-s2.0-84963852289</t>
  </si>
  <si>
    <t>Measuring Financial Inclusion of Indian States</t>
  </si>
  <si>
    <t>Faculty of Management, Symbiosis International (Deemed University), Pune, MH, India</t>
  </si>
  <si>
    <t>2-s2.0-84940099450</t>
  </si>
  <si>
    <t>Lin, H.</t>
  </si>
  <si>
    <t>Department of Business Economics and Public Policy, Kelley School of Business, Bloomington, IN, United States</t>
  </si>
  <si>
    <t>Determinants of Private Long-Term Care Insurance Purchase in Response to the Partnership Program</t>
  </si>
  <si>
    <t>2-s2.0-85028575605</t>
  </si>
  <si>
    <t>Barry, D.</t>
  </si>
  <si>
    <t>Konrad-Adenauer-Schule Kriftel, Germany</t>
  </si>
  <si>
    <t>Measurement of young adults' attitudes towards money</t>
  </si>
  <si>
    <t>2-s2.0-85028575172</t>
  </si>
  <si>
    <t>International handbook of financial literacy</t>
  </si>
  <si>
    <t>Wuttke, C.</t>
  </si>
  <si>
    <t>Breuer, K.</t>
  </si>
  <si>
    <t>Koh, N.K.</t>
  </si>
  <si>
    <t>Greimel-Fuhrmann, B.</t>
  </si>
  <si>
    <t>2-s2.0-85028574606</t>
  </si>
  <si>
    <t>Department of Agricultural, Rutgers University–New Brunswick, New Brunswick, NJ, United States</t>
  </si>
  <si>
    <t>Building the financial education capacity of teachers: Does it make a difference?</t>
  </si>
  <si>
    <t>2-s2.0-85028573824</t>
  </si>
  <si>
    <t>Sociological perspective on financial literacy: A critical examination of three assumptions underlying financial literacy programmes</t>
  </si>
  <si>
    <t>2-s2.0-85028571208</t>
  </si>
  <si>
    <t>van der Schors, A.</t>
  </si>
  <si>
    <t>Nationaal Instituut Voor Budgetvoorlichting, Utrecht, Netherlands</t>
  </si>
  <si>
    <t>Financial literacy in the Netherlands</t>
  </si>
  <si>
    <t>Simonse, O.</t>
  </si>
  <si>
    <t>2-s2.0-85028570258</t>
  </si>
  <si>
    <t>Wentzel, A.</t>
  </si>
  <si>
    <t>Department of Economics and Econometrics, University of Johannesburg, Johannesburg, Gauteng, South Africa</t>
  </si>
  <si>
    <t>Financial literacy in South Africa</t>
  </si>
  <si>
    <t>2-s2.0-85028570144</t>
  </si>
  <si>
    <t>Knoote, F.E.</t>
  </si>
  <si>
    <t>DIMES Consultancy, Amsterdam, Netherlands</t>
  </si>
  <si>
    <t>Children and youth as economic citizens: Working towards an integrated financial education approach</t>
  </si>
  <si>
    <t>2-s2.0-85028569304</t>
  </si>
  <si>
    <t>Lee, C.B.</t>
  </si>
  <si>
    <t>School of Education, Western Sydney University, Penrith, NSW, Australia</t>
  </si>
  <si>
    <t>Children's monetary decision making: The role of metacognition in everyday problem solving</t>
  </si>
  <si>
    <t>2-s2.0-85028568594</t>
  </si>
  <si>
    <t>Loerwald, D.</t>
  </si>
  <si>
    <t>Department für Wirtschafts- und Rechtswissenschaften, Universität Oldenburg, Oldenburg, Niedersachsen, Germany</t>
  </si>
  <si>
    <t>Erratum to: Behavioral finance and financial literacy: Educational implications of biases in financial decision making [International Handbook of Financial Literacy (2016)] doi: 10.1007/978-981-10-0360-8_3</t>
  </si>
  <si>
    <t>2-s2.0-85028568546</t>
  </si>
  <si>
    <t>Yeo, J.K.K.</t>
  </si>
  <si>
    <t>Infusing financial literacy in primary mathematics: A proposed framework for instruction</t>
  </si>
  <si>
    <t>2-s2.0-85028561435</t>
  </si>
  <si>
    <t>Ruiz-Durán, C.</t>
  </si>
  <si>
    <t>Facultad de Economía, Universidad Nacional Autónoma de México, Mexico, Mexico</t>
  </si>
  <si>
    <t>Mexico: Financial inclusion and literacy outlook</t>
  </si>
  <si>
    <t>2-s2.0-85028559589</t>
  </si>
  <si>
    <t>Following the trail from political discourse to curriculum reform: Reflecting on the shape of financial capability education in England</t>
  </si>
  <si>
    <t>2-s2.0-85028558918</t>
  </si>
  <si>
    <t>Approaches to teaching financial literacy: Evidence-based practices in Singapore schools</t>
  </si>
  <si>
    <t>2-s2.0-85028558591</t>
  </si>
  <si>
    <t>Houghton Budd, C.</t>
  </si>
  <si>
    <t>Department of Technology, Delft University of Technology, Delft, Zuid-Holland, Netherlands</t>
  </si>
  <si>
    <t>In the shoes of luca pacioli-double entry bookkeeping and financial literacy</t>
  </si>
  <si>
    <t>2-s2.0-85028558364</t>
  </si>
  <si>
    <t>Zentrum für ökonomische Bildung in Siegen (ZöBiS), Universität Siegen, Siegen, Nordrhein-Westfalen, Germany</t>
  </si>
  <si>
    <t>Construct validity with structural equation modelling</t>
  </si>
  <si>
    <t>Schürkmann, S.</t>
  </si>
  <si>
    <t>2-s2.0-85028556084</t>
  </si>
  <si>
    <t>Cameron, M.P.</t>
  </si>
  <si>
    <t>Department of Economics, The University of Waikato, Hamilton, WKO, New Zealand</t>
  </si>
  <si>
    <t>The policy context for financial education in New Zealand</t>
  </si>
  <si>
    <t>Wood, P.</t>
  </si>
  <si>
    <t>Financial Education and Research Centre, Massey University Auckland, Auckland, AUK, New Zealand</t>
  </si>
  <si>
    <t>2-s2.0-85028555623</t>
  </si>
  <si>
    <t>Stillwell, S.</t>
  </si>
  <si>
    <t>Young Enterprise UK, London, United Kingdom</t>
  </si>
  <si>
    <t>Financial education in the UK: A case study of practice</t>
  </si>
  <si>
    <t>2-s2.0-85028554286</t>
  </si>
  <si>
    <t>Behavioral finance and financial literacy: Educational implications of biases in financial decision making</t>
  </si>
  <si>
    <t>2-s2.0-85028551735</t>
  </si>
  <si>
    <t>Farsagli, S.</t>
  </si>
  <si>
    <t>Educating people about finance and economics: Approaching curriculum design: An Italian experience</t>
  </si>
  <si>
    <t>2-s2.0-85028549854</t>
  </si>
  <si>
    <t>Remmele, B.</t>
  </si>
  <si>
    <t>Pädagogische Hochschule Freiburg, Freiburg im Breisgau, Baden-Wurttemberg, Germany</t>
  </si>
  <si>
    <t>Financial literacy and financial incomprehensibility</t>
  </si>
  <si>
    <t>2-s2.0-85028544818</t>
  </si>
  <si>
    <t>Hašek, R.</t>
  </si>
  <si>
    <t>Financial education in teacher training with technological support</t>
  </si>
  <si>
    <t>2-s2.0-85028544005</t>
  </si>
  <si>
    <t>Institut für Erziehungswissenschaft, Universität Zürich, Zurich, ZH, Switzerland</t>
  </si>
  <si>
    <t>Financial literacy in Switzerland</t>
  </si>
  <si>
    <t>Eberle, F.</t>
  </si>
  <si>
    <t>2-s2.0-85028542388</t>
  </si>
  <si>
    <t>Heath, J.A.</t>
  </si>
  <si>
    <t>Youth financial literacy in the United States: A patchwork approach</t>
  </si>
  <si>
    <t>2-s2.0-85028542168</t>
  </si>
  <si>
    <t>Holtsch, D.</t>
  </si>
  <si>
    <t>Teachers' financial literacy from a Swiss perspective</t>
  </si>
  <si>
    <t>2-s2.0-85028540527</t>
  </si>
  <si>
    <t>Retzmann, T.</t>
  </si>
  <si>
    <t>Financial education in general education schools: A competence model</t>
  </si>
  <si>
    <t>Seeber, G.</t>
  </si>
  <si>
    <t>Department of Economics, Rheinland-Pfälzische Technische Universität Kaiserslautern-Landau, Kaiserslautern, Rheinland-Pfalz, Germany</t>
  </si>
  <si>
    <t>2-s2.0-85028540166</t>
  </si>
  <si>
    <t>Siu, E.Y.N.</t>
  </si>
  <si>
    <t>Republic Polytechnic, Singapore City, Singapore</t>
  </si>
  <si>
    <t>A design-based intervention approach to the development of a financial literacy interactive learning journey for youths in Singapore</t>
  </si>
  <si>
    <t>2-s2.0-85028535712</t>
  </si>
  <si>
    <t>Enhancing the financial literacy of young people: A conceptual approach based on the variation theory of learning</t>
  </si>
  <si>
    <t>2-s2.0-85028535146</t>
  </si>
  <si>
    <t>The development and promotion of financial literacy standards: Establishing standards in the United States</t>
  </si>
  <si>
    <t>2-s2.0-85028533318</t>
  </si>
  <si>
    <t>Financial literacy to financial capability: Building financial stability and security</t>
  </si>
  <si>
    <t>2-s2.0-85028532695</t>
  </si>
  <si>
    <t>Faculty of Education, Ontario Tech University, Oshawa, ON, Canada</t>
  </si>
  <si>
    <t>Politics and argumentation in financial literacy education policy</t>
  </si>
  <si>
    <t>2-s2.0-85028531776</t>
  </si>
  <si>
    <t>Financial literacy in Austria</t>
  </si>
  <si>
    <t>2-s2.0-85028527546</t>
  </si>
  <si>
    <t>Financial literacy in Indonesia</t>
  </si>
  <si>
    <t>Brock, J.</t>
  </si>
  <si>
    <t>Colorado Springs and Global Economic Education Alliance (GEEA), University of Colorado at Colorado Springs, Colorado Springs, CO, United States</t>
  </si>
  <si>
    <t>Junaidi, E.</t>
  </si>
  <si>
    <t>Faculty of Economic and Business, Universitas Indonesia, Depok, West Java, Indonesia</t>
  </si>
  <si>
    <t>2-s2.0-85028526896</t>
  </si>
  <si>
    <t>Lacatus, M.L.</t>
  </si>
  <si>
    <t>Romanian Center for Economic Education, Bucharest University of Economic Studies, Bucharest, Romania</t>
  </si>
  <si>
    <t>Financial education in Romania</t>
  </si>
  <si>
    <t>2-s2.0-85028522762</t>
  </si>
  <si>
    <t>Sketching a possible learning progression for the cognitive component of financial education in the broader context of economic education</t>
  </si>
  <si>
    <t>2-s2.0-85019956556</t>
  </si>
  <si>
    <t>Financial literacy in the twenty-first century: An introduction to the international handbook of financial literacy</t>
  </si>
  <si>
    <t>2-s2.0-85019908571</t>
  </si>
  <si>
    <t>Preparing preservice elementary teachers to teach about financial literacy: Towards a broader conception</t>
  </si>
  <si>
    <t>2-s2.0-85015808537</t>
  </si>
  <si>
    <t>Combining development and education: Why do decision-making and social norms matter for financial education?</t>
  </si>
  <si>
    <t>2-s2.0-85015788697</t>
  </si>
  <si>
    <t>Frühauf, F.</t>
  </si>
  <si>
    <t>Financial literacy in Germany</t>
  </si>
  <si>
    <t>2-s2.0-85015787702</t>
  </si>
  <si>
    <t>Financial literacy of adolescents and young adults: Setting the course for a competence-oriented assessment instrument</t>
  </si>
  <si>
    <t>2-s2.0-85013493121</t>
  </si>
  <si>
    <t>Faculty of Education, York University, Toronto, ON, Canada</t>
  </si>
  <si>
    <t>Financial literacy education as a public pedagogy: Consumerizing economic insecurity, ethics and democracy</t>
  </si>
  <si>
    <t>2-s2.0-85011409704</t>
  </si>
  <si>
    <t>Antonietti, A.</t>
  </si>
  <si>
    <t>A metacognitive approach to financial literacy</t>
  </si>
  <si>
    <t>2-s2.0-85008378118</t>
  </si>
  <si>
    <t>Evaluation of financial literacy development of high school students: A longitudinal mixed methods study</t>
  </si>
  <si>
    <t>Sichuan Expanded Mental Health Network, The Hong Kong Polytechnic University, Hong Kong, Hong Kong, Hong Kong</t>
  </si>
  <si>
    <t>2-s2.0-85008335081</t>
  </si>
  <si>
    <t>Do the financial behaviours of college students vary by their state's financial education policies?</t>
  </si>
  <si>
    <t>Faculty of Economics and Administrative Sciences, Hacettepe Üniversitesi, Ankara, Turkey</t>
  </si>
  <si>
    <t>Garrison, S.</t>
  </si>
  <si>
    <t>2-s2.0-84957855830</t>
  </si>
  <si>
    <t>Development of a financial literacy model for university students</t>
  </si>
  <si>
    <t>2-s2.0-85166575494</t>
  </si>
  <si>
    <t>Vihalemm, T.</t>
  </si>
  <si>
    <t>From intervention to social change: A guide to reshaping everyday practices</t>
  </si>
  <si>
    <t>2-s2.0-84958112982</t>
  </si>
  <si>
    <t>Mayo-Wilson, L.</t>
  </si>
  <si>
    <t>Effect of savings-led economic empowerment on HIV preventive practices among orphaned adolescents in rural Uganda: Results from the Suubi-Maka randomized experiment</t>
  </si>
  <si>
    <t>2-s2.0-85097058099</t>
  </si>
  <si>
    <t>Cui, X.C.</t>
  </si>
  <si>
    <t>Calisthenics with words: The effect of readability and investor sophistication on investors’ performance judgment</t>
  </si>
  <si>
    <t>2-s2.0-85019707079</t>
  </si>
  <si>
    <t>A population on the brink: American renters, emergency savings, and financial fragility</t>
  </si>
  <si>
    <t>2-s2.0-85018615719</t>
  </si>
  <si>
    <t>Messy, F.-A.</t>
  </si>
  <si>
    <t>Financial Affairs Division, L'Organisation de Coopération et de Développement Economiques, Paris, Ile-de-France, France</t>
  </si>
  <si>
    <t>Target audiences for effective financial education</t>
  </si>
  <si>
    <t>2-s2.0-85018613888</t>
  </si>
  <si>
    <t>Iwata, K.</t>
  </si>
  <si>
    <t>Bank of Japan, Tokyo, Japan</t>
  </si>
  <si>
    <t>Financial education in Japan: Challenges presented by the aging population and declining birthrate</t>
  </si>
  <si>
    <t>2-s2.0-85018602622</t>
  </si>
  <si>
    <t>Okazaki, R.</t>
  </si>
  <si>
    <t>Public Relations Department, Tokyo, Japan</t>
  </si>
  <si>
    <t>Overview of financial education in Japan</t>
  </si>
  <si>
    <t>2-s2.0-85018599929</t>
  </si>
  <si>
    <t>Zelentsova, A.</t>
  </si>
  <si>
    <t>Ministry of Finance, Moscow, Russian Federation</t>
  </si>
  <si>
    <t>Addressing the challenges of providing effective financial education for pension management in the Russian Federation</t>
  </si>
  <si>
    <t>2-s2.0-85018591842</t>
  </si>
  <si>
    <t>ADBI, Tokyo, Japan</t>
  </si>
  <si>
    <t>Promoting better lifetime planning through financial education</t>
  </si>
  <si>
    <t>2-s2.0-85018584281</t>
  </si>
  <si>
    <t>Wignaraja, G.</t>
  </si>
  <si>
    <t>Asian Development Bank (ADB), Economic Research and Regional Cooperation Department, Japan</t>
  </si>
  <si>
    <t>Financial inclusion, financial regulation, and financial education in Asia</t>
  </si>
  <si>
    <t>2-s2.0-85018574550</t>
  </si>
  <si>
    <t>Financial education in Japan</t>
  </si>
  <si>
    <t>2-s2.0-85018570551</t>
  </si>
  <si>
    <t>Ahmed, S.</t>
  </si>
  <si>
    <t>Agricultural Credit and Microfinance Department, State Bank of Pakistan, Karachi, Sindh, Pakistan</t>
  </si>
  <si>
    <t>Advancing financial inclusion through financial education in Pakistan</t>
  </si>
  <si>
    <t>2-s2.0-85018570139</t>
  </si>
  <si>
    <t>Overview of international good practices and effective approaches to financial education</t>
  </si>
  <si>
    <t>2-s2.0-85018569516</t>
  </si>
  <si>
    <t>Atkinson, A.</t>
  </si>
  <si>
    <t>Consumer Protection Unit, L'Organisation de Coopération et de Développement Economiques, Paris, Ile-de-France, France</t>
  </si>
  <si>
    <t>Findings from the OECD survey on financial education for retirement saving</t>
  </si>
  <si>
    <t>2-s2.0-85018566755</t>
  </si>
  <si>
    <t>Suzuki, K.</t>
  </si>
  <si>
    <t>Japan Institute of Life Insurance, Japan</t>
  </si>
  <si>
    <t>Financial education aimed at the youth (college students and younger employees) in Japan</t>
  </si>
  <si>
    <t>2-s2.0-85018566252</t>
  </si>
  <si>
    <t>Hung, N.V.</t>
  </si>
  <si>
    <t>Operations Evaluation Department, International Monetary Fund, Washington, D.C., DC, United States</t>
  </si>
  <si>
    <t>Evaluation of financial literacy in Viet Nam and national financial education program</t>
  </si>
  <si>
    <t>2-s2.0-85018564705</t>
  </si>
  <si>
    <t>Hadad, M.</t>
  </si>
  <si>
    <t>Indonesia Financial Services Agency (OJK), Indonesia</t>
  </si>
  <si>
    <t>Financial inclusion, financial regulation, and financial education in Asia: Case of Indonesia</t>
  </si>
  <si>
    <t>2-s2.0-85018555381</t>
  </si>
  <si>
    <t>Boehly Center for Excellence in Finance, United States</t>
  </si>
  <si>
    <t>Personal pension investments and the role of financial literacy</t>
  </si>
  <si>
    <t>2-s2.0-85018553215</t>
  </si>
  <si>
    <t>Ohata, H.</t>
  </si>
  <si>
    <t>FSA, Tokyo, Japan</t>
  </si>
  <si>
    <t>Financial education for elderly people in Japan</t>
  </si>
  <si>
    <t>2-s2.0-85018551914</t>
  </si>
  <si>
    <t>Boyle, D.</t>
  </si>
  <si>
    <t>Commission for Financial Capability, New Zealand</t>
  </si>
  <si>
    <t>New Zealand's National strategy for financial capability</t>
  </si>
  <si>
    <t>2-s2.0-85018547285</t>
  </si>
  <si>
    <t>Financial education for effective pension management: Challenges and solutions</t>
  </si>
  <si>
    <t>2-s2.0-85018540391</t>
  </si>
  <si>
    <t>Larbey, M.</t>
  </si>
  <si>
    <t>Australian Securities and Investments Commission (ASIC), Australia</t>
  </si>
  <si>
    <t>Women and financial literacy</t>
  </si>
  <si>
    <t>2-s2.0-85018539170</t>
  </si>
  <si>
    <t>Why is financial education needed in Asia?</t>
  </si>
  <si>
    <t>2-s2.0-85018533403</t>
  </si>
  <si>
    <t>The role of financial education to support effective pension management in Australia</t>
  </si>
  <si>
    <t>2-s2.0-85018530949</t>
  </si>
  <si>
    <t>Fukada, K.</t>
  </si>
  <si>
    <t>General Insurance Association of Japan, Japan</t>
  </si>
  <si>
    <t>General Insurance Association of Japan (GIAJ) financial education initiatives for the younger generation in Japan</t>
  </si>
  <si>
    <t>2-s2.0-85018530458</t>
  </si>
  <si>
    <t>Park, J.-H.</t>
  </si>
  <si>
    <t>Korea Institute of Finance, Seoul, South Korea</t>
  </si>
  <si>
    <t>Financial education: What can it achieve? Research, good practices, and evidence</t>
  </si>
  <si>
    <t>2-s2.0-84978745504</t>
  </si>
  <si>
    <t>The Adolescent Girls Initiative-Kenya (AGI-K): Study protocol</t>
  </si>
  <si>
    <t>Muthengi, E.</t>
  </si>
  <si>
    <t>Mumah, J.</t>
  </si>
  <si>
    <t>Middlebury College, Middlebury, VT, United States</t>
  </si>
  <si>
    <t>2-s2.0-84978471464</t>
  </si>
  <si>
    <t>Erman, T.</t>
  </si>
  <si>
    <t>Department of Political Science and Public Administration, Bilkent Üniversitesi, Ankara, Ankara, Turkey</t>
  </si>
  <si>
    <t>Formalization by the State, Re-Informalization by the People: A Gecekondu Transformation Housing Estate as Site of Multiple Discrepancies</t>
  </si>
  <si>
    <t>2-s2.0-84963955057</t>
  </si>
  <si>
    <t>Siddike, Md.A.K.</t>
  </si>
  <si>
    <t>Towards a service system for social innovation in education: A possible application of MOOCs</t>
  </si>
  <si>
    <t>2-s2.0-84963627792</t>
  </si>
  <si>
    <t>Bemel, J.E.</t>
  </si>
  <si>
    <t>Department of Public and Community Health, Utah Valley University, Orem, UT, United States</t>
  </si>
  <si>
    <t>The Impact of College Student Financial Health on Other Dimensions of Health</t>
  </si>
  <si>
    <t>2-s2.0-84962870237</t>
  </si>
  <si>
    <t>Nivorozhkina, L.I.</t>
  </si>
  <si>
    <t>Statistical analysis of the financial activity of households in the context of macroeconomic fluctuations</t>
  </si>
  <si>
    <t>2-s2.0-84960330923</t>
  </si>
  <si>
    <t>Bouyon, S.</t>
  </si>
  <si>
    <t>Centre for European Policy Studies, Brussels, Place du Congrès 1, Belgium</t>
  </si>
  <si>
    <t>Policy options for European household saving</t>
  </si>
  <si>
    <t>2-s2.0-84960153652</t>
  </si>
  <si>
    <t>Bhonde-Saraf, A.</t>
  </si>
  <si>
    <t>Maulana Azad College, Kolkata, WB, India</t>
  </si>
  <si>
    <t>Are women financially educated? A study with reference to earning women of Aurangabad District, Maharashtra</t>
  </si>
  <si>
    <t>2-s2.0-84960097847</t>
  </si>
  <si>
    <t>Hagedorn, E.A.</t>
  </si>
  <si>
    <t>University School of Milwaukee, Milwaukee, WI, United States</t>
  </si>
  <si>
    <t>A collaborative approach to financial literacy in the Chicago public schools</t>
  </si>
  <si>
    <t>Schug, M.C.</t>
  </si>
  <si>
    <t>Suiter, M.</t>
  </si>
  <si>
    <t>2-s2.0-84958040985</t>
  </si>
  <si>
    <t>Yatim, P.</t>
  </si>
  <si>
    <t>Board attributes and foreign shareholdings in Malaysian listed firms</t>
  </si>
  <si>
    <t>Iskandar, T.M.</t>
  </si>
  <si>
    <t>Nga, E.</t>
  </si>
  <si>
    <t>2-s2.0-84951770086</t>
  </si>
  <si>
    <t>Rosacker, K.M.</t>
  </si>
  <si>
    <t>An exploratory study of financial literacy training for accounting and business majors</t>
  </si>
  <si>
    <t>Rosacker, R.E.</t>
  </si>
  <si>
    <t>2-s2.0-84945242025</t>
  </si>
  <si>
    <t>The language of money</t>
  </si>
  <si>
    <t>2-s2.0-84939161307</t>
  </si>
  <si>
    <t>Mindfulness in financial literacy</t>
  </si>
  <si>
    <t>V Richards, K.</t>
  </si>
  <si>
    <t>M Shelton, V.</t>
  </si>
  <si>
    <t>2-s2.0-85007490114</t>
  </si>
  <si>
    <t>Chowdhury, M.</t>
  </si>
  <si>
    <t>Department of Business and Economics, Algoma University, Sault Ste Marie, ON, Canada</t>
  </si>
  <si>
    <t>Financial Development, Remittances and Economic Growth: Evidence Using a Dynamic Panel Estimation</t>
  </si>
  <si>
    <t>2-s2.0-84954487906</t>
  </si>
  <si>
    <t>Silva-Martínez, E.</t>
  </si>
  <si>
    <t>Graduate School of Social Work, Universidad de Puerto Rico, San Juan, Puerto Rico</t>
  </si>
  <si>
    <t>Implementing a Financial Management Curriculum With Survivors of IPV: Exploring Advocates’ Experiences</t>
  </si>
  <si>
    <t>Research and Evaluation Unit, New York, NY, United States</t>
  </si>
  <si>
    <t>Plummer, S.</t>
  </si>
  <si>
    <t>School of Health and Human Services, Walden University, Minneapolis, MN, United States</t>
  </si>
  <si>
    <t>McMahon, S.</t>
  </si>
  <si>
    <t>Brandeis University, Waltham, MA, United States</t>
  </si>
  <si>
    <t>2-s2.0-84949921803</t>
  </si>
  <si>
    <t>Shen, C.-H.</t>
  </si>
  <si>
    <t>Department of Money and Finance, Hunan University, Changsha, Hunan, China</t>
  </si>
  <si>
    <t>The relationship between financial disputes and financial literacy</t>
  </si>
  <si>
    <t>Lin, S.-J.</t>
  </si>
  <si>
    <t>Graduate Institute of National Development, National Taiwan University, Taipei, Taiwan</t>
  </si>
  <si>
    <t>Tang, D.-P.</t>
  </si>
  <si>
    <t>2-s2.0-84954433351</t>
  </si>
  <si>
    <t>Living beyond one's means: Evidence from Malaysia</t>
  </si>
  <si>
    <t>2-s2.0-85052487773</t>
  </si>
  <si>
    <t>Johnson, M.</t>
  </si>
  <si>
    <t>Financial Literacy and Student Aid Policy Higher One, Inc., New Haven, CT, United States</t>
  </si>
  <si>
    <t>Raising the bar on efforts to increase financial capability among college students</t>
  </si>
  <si>
    <t>2-s2.0-85052481354</t>
  </si>
  <si>
    <t>Daniels, T.R.</t>
  </si>
  <si>
    <t>Society for Financial Education and Professional Development, Washington, DC, United States</t>
  </si>
  <si>
    <t>Financial literacy: A pathway to financial well-being</t>
  </si>
  <si>
    <t>2-s2.0-85052474256</t>
  </si>
  <si>
    <t>LIEBOWÌTZ, J.</t>
  </si>
  <si>
    <t>Financial literacy education at harrisburg university of science and technology: A case study</t>
  </si>
  <si>
    <t>2-s2.0-85052472975</t>
  </si>
  <si>
    <t>Marty, A.</t>
  </si>
  <si>
    <t>Financial literacy: National endowment for financial education</t>
  </si>
  <si>
    <t>2-s2.0-85052472522</t>
  </si>
  <si>
    <t>Ashton, B.</t>
  </si>
  <si>
    <t>Office of Student Life, The Ohio State University, Columbus, OH, United States</t>
  </si>
  <si>
    <t>Collegiate financial literacy: The ohio state university example</t>
  </si>
  <si>
    <t>2-s2.0-85052464524</t>
  </si>
  <si>
    <t>Hunt, H.</t>
  </si>
  <si>
    <t>Hilary Hunt Education Consulting, Harrisburg, PA, United States</t>
  </si>
  <si>
    <t>The financial education movement in Pennsylvania: Fifteen years and still going</t>
  </si>
  <si>
    <t>2-s2.0-85052461075</t>
  </si>
  <si>
    <t>How twentysomethings are changing financial literacy education</t>
  </si>
  <si>
    <t>2-s2.0-85052455499</t>
  </si>
  <si>
    <t>Heckman, E.R.</t>
  </si>
  <si>
    <t>Financial Knowledge Institute, San Jose, CA, United States</t>
  </si>
  <si>
    <t>Financial literacy in the workplace</t>
  </si>
  <si>
    <t>2-s2.0-85052450430</t>
  </si>
  <si>
    <t>Financial Literacy Education: Addressing Student, Business, and Government Needs</t>
  </si>
  <si>
    <t>2-s2.0-84961256473</t>
  </si>
  <si>
    <t>Wright, T.</t>
  </si>
  <si>
    <t>Elite Educational Services, Inc., New York, NY, United States</t>
  </si>
  <si>
    <t>Comparing the Financial Literacy of Public School, Christian School, and Homeschooled Students</t>
  </si>
  <si>
    <t>2-s2.0-84955407163</t>
  </si>
  <si>
    <t>Financial Inclusion in Rural Uganda: Testing Interaction Effect of Financial Literacy and Networks</t>
  </si>
  <si>
    <t>2-s2.0-84949895058</t>
  </si>
  <si>
    <t>Larson, L.R.L.</t>
  </si>
  <si>
    <t>College of Business Administration, Georgia Southern University, Statesboro, GA, United States</t>
  </si>
  <si>
    <t>A multi-method exploration of the relationship between knowledge and risk: The impact on millennials retirement investment decisions</t>
  </si>
  <si>
    <t>Eastman, J.K.</t>
  </si>
  <si>
    <t>Raymond J. Harbert College of Business, Auburn, AL, United States</t>
  </si>
  <si>
    <t>2-s2.0-85218360133</t>
  </si>
  <si>
    <t>Börsch-Supan, A.</t>
  </si>
  <si>
    <t>SAVINGS IN TIMES OF DEMOGRAPHIC CHANGE: LESSONS FROM THE GERMAN EXPERIENCE</t>
  </si>
  <si>
    <t>Coppola, M.</t>
  </si>
  <si>
    <t>Lamla, B.</t>
  </si>
  <si>
    <t>2-s2.0-85148158128</t>
  </si>
  <si>
    <t>Financial Knowledge and Financial Education of College Students</t>
  </si>
  <si>
    <t>Danns, D.</t>
  </si>
  <si>
    <t>Department of Economics, University of North Georgia, Dahlonega, GA, United States</t>
  </si>
  <si>
    <t>Kabaci, M.J.</t>
  </si>
  <si>
    <t>2-s2.0-85148156747</t>
  </si>
  <si>
    <t>Handbook of Consumer Finance Research: Second Edition</t>
  </si>
  <si>
    <t>2-s2.0-85148151127</t>
  </si>
  <si>
    <t>Financial Social Work</t>
  </si>
  <si>
    <t>2-s2.0-85148144772</t>
  </si>
  <si>
    <t>Department of Human Development and Family Studies, Iowa State University, Ames, IA, United States</t>
  </si>
  <si>
    <t>Advancing Financial Literacy Education Using a Framework for Evaluation</t>
  </si>
  <si>
    <t>Fox, J.J.</t>
  </si>
  <si>
    <t>2-s2.0-85148125164</t>
  </si>
  <si>
    <t>Shevellar, L.</t>
  </si>
  <si>
    <t>School of Social Work and Human Services, The University of Queensland, Brisbane, QLD, Australia</t>
  </si>
  <si>
    <t>Conclusion: A Community-based Education and Training Framework</t>
  </si>
  <si>
    <t>Westoby, P.</t>
  </si>
  <si>
    <t>2-s2.0-85148119854</t>
  </si>
  <si>
    <t>Financial Issues of Women</t>
  </si>
  <si>
    <t>Hira, T.K.</t>
  </si>
  <si>
    <t>2-s2.0-85148119791</t>
  </si>
  <si>
    <t>Financial Issues of Workers</t>
  </si>
  <si>
    <t>2-s2.0-85148115426</t>
  </si>
  <si>
    <t>Consumer Financial Capability and Wellbeing</t>
  </si>
  <si>
    <t>2-s2.0-85116320573</t>
  </si>
  <si>
    <t>Old Legislature Building, Sol Plaatje University, Kimberley, Northern Cape, South Africa</t>
  </si>
  <si>
    <t>Emerging practices of consumer financial education (CFE) in the microinsurance industry: A case of South Africa</t>
  </si>
  <si>
    <t>2-s2.0-85116096980</t>
  </si>
  <si>
    <t>Sarnovicˇs, A.</t>
  </si>
  <si>
    <t>Banku Augstskola, Riga, Latvia</t>
  </si>
  <si>
    <t>Financial Literacy Enhancement as a Task of Financial Education for Latvian Population</t>
  </si>
  <si>
    <t>2-s2.0-85108750637</t>
  </si>
  <si>
    <t>School of Business and Law, The University of Sydney, Sydney, NSW, Australia</t>
  </si>
  <si>
    <t>Financial literacy and the creation of financial citizens</t>
  </si>
  <si>
    <t>2-s2.0-85096691334</t>
  </si>
  <si>
    <t>Department of Financial Planning, The University of Georgia Griffin Campus, Griffin, GA, United States</t>
  </si>
  <si>
    <t>Financial Issues of African Americans</t>
  </si>
  <si>
    <t>2-s2.0-85092009434</t>
  </si>
  <si>
    <t>Department of History, Culture and Sociology, Volgograd State Technical University, Volgograd, Volgograd Oblast, Russian Federation</t>
  </si>
  <si>
    <t>Social well-Being and financial literacy of urban residents (according to the results of the study — “Volgograd omnibus”); Социальное самочувствие и финансовая грамотность горожан (по итогам исследования «Волгоградский Омнибус»)</t>
  </si>
  <si>
    <t>Department of Marketing, Management and Production Organization, Volgograd State Technical University, Volgograd, Volgograd Oblast, Russian Federation</t>
  </si>
  <si>
    <t>Paramonova, V.A.</t>
  </si>
  <si>
    <t>Department of Sociology, Volgograd State Technical University, Volgograd, Volgograd Oblast, Russian Federation</t>
  </si>
  <si>
    <t>2-s2.0-85089900462</t>
  </si>
  <si>
    <t>Financial Issues of Hispanic Americans</t>
  </si>
  <si>
    <t>2-s2.0-85085451275</t>
  </si>
  <si>
    <t>Budd, C.H.</t>
  </si>
  <si>
    <t>Centre for Associative Economics, Canterbury, United Kingdom</t>
  </si>
  <si>
    <t>Finance at the threshold: Rethinking the real and financial economies</t>
  </si>
  <si>
    <t>2-s2.0-85079380912</t>
  </si>
  <si>
    <t>Agostini, M.R.</t>
  </si>
  <si>
    <t>Department of Business Administration, Universidade do Vale do Rio dos Sinos, Sao Leopoldo, RS, Brazil</t>
  </si>
  <si>
    <t>Social innovation as a process to overcome institutional voids: A multidimensional overview</t>
  </si>
  <si>
    <t>Vieira, L.M.</t>
  </si>
  <si>
    <t>Bossle, M.B.</t>
  </si>
  <si>
    <t>School of Business Administration, Fundacao Getulio Vargas, Rio de Janeiro, RJ, Brazil</t>
  </si>
  <si>
    <t>2-s2.0-85068749243</t>
  </si>
  <si>
    <t>Rusou, Z.</t>
  </si>
  <si>
    <t>Department of Education and Psychology, The Open University of Israel, Ra'anana, Israel</t>
  </si>
  <si>
    <t>Gender and personal finance management</t>
  </si>
  <si>
    <t>Amar, M.</t>
  </si>
  <si>
    <t>School of Business Administration, Ono Academic College, Kiriat Ono, Israel</t>
  </si>
  <si>
    <t>Shahar, S.</t>
  </si>
  <si>
    <t>School of Psychology, Reichman University, Herzliya, Tel Aviv, Israel</t>
  </si>
  <si>
    <t>2-s2.0-85068411452</t>
  </si>
  <si>
    <t>Assessment of behavioural outcomes of financial education workshops on financial behaviour of the participants: An experimental study</t>
  </si>
  <si>
    <t>Sharma, M.S.</t>
  </si>
  <si>
    <t>V.M. Patel College of Management Studies, Ganpat University, Kherva, GJ, India</t>
  </si>
  <si>
    <t>2-s2.0-85068400326</t>
  </si>
  <si>
    <t>Cognitive drivers of suboptimal financial decisions: Implications for financial literacy campaigns</t>
  </si>
  <si>
    <t>2-s2.0-85068381388</t>
  </si>
  <si>
    <t>2-s2.0-85068376651</t>
  </si>
  <si>
    <t>Söderberg, I.-L.</t>
  </si>
  <si>
    <t>Gender stereotyping in financial advisors’ assessment of customers</t>
  </si>
  <si>
    <t>2-s2.0-85068361777</t>
  </si>
  <si>
    <t>Shen, N.</t>
  </si>
  <si>
    <t>Department of Business Administration, Hong Kong Shue Yan University, Hong Kong, China</t>
  </si>
  <si>
    <t>Consumer rationality/irrationality and financial literacy in the credit card market: Implications from an integrative review</t>
  </si>
  <si>
    <t>2-s2.0-85068358664</t>
  </si>
  <si>
    <t>Drew, J.M.</t>
  </si>
  <si>
    <t>School of Criminology and Criminal Justice, Griffith University, Brisbane, QLD, Australia</t>
  </si>
  <si>
    <t>Fraud and its PREY: Conceptualising social engineering tactics and its impact on financial literacy outcomes</t>
  </si>
  <si>
    <t>Australian Research Council (ARC), Centre of Excellence in Policing and Security (CEPS), Australia</t>
  </si>
  <si>
    <t>2-s2.0-85061903355</t>
  </si>
  <si>
    <t>Kramer, B.</t>
  </si>
  <si>
    <t>Institut für Ökonomische Bildung, University of Münster, Munster, Nordrhein-Westfalen, Germany</t>
  </si>
  <si>
    <t>Economic education as a driver of private provision?: Empirical evidence on “Financial Literacy” and the attitude towards private provision of economists vs. non-economists; Ökonomische Bildung als Treiber privater Vorsorge?: Empirische Evidenz zu „Financial Literacy“ und Vorsorgeeinstellung von Ökonomen vs. Nicht-Ökonomen</t>
  </si>
  <si>
    <t>2-s2.0-85058390523</t>
  </si>
  <si>
    <t>Gray, D.</t>
  </si>
  <si>
    <t>Macquarie University, Sydney, NSW, Australia</t>
  </si>
  <si>
    <t>Barriers to Access Consumer Finance and the Influence of Workforce Insecurity</t>
  </si>
  <si>
    <t>2-s2.0-85054159321</t>
  </si>
  <si>
    <t>Gudmunson, C.G.</t>
  </si>
  <si>
    <t>Financial Socialization</t>
  </si>
  <si>
    <t>Ray, S.K.</t>
  </si>
  <si>
    <t>2-s2.0-85050238356</t>
  </si>
  <si>
    <t>Financial Parenting: Promoting Financial Self-Reliance of Young Consumers</t>
  </si>
  <si>
    <t>2-s2.0-85043753940</t>
  </si>
  <si>
    <t>Juen, T.T.</t>
  </si>
  <si>
    <t>Factors affecting retirement confidence among women in Peninsular Malaysia government sectors</t>
  </si>
  <si>
    <t>2-s2.0-85042656890</t>
  </si>
  <si>
    <t>Financial literacy and the limits of financial decision-making</t>
  </si>
  <si>
    <t>2-s2.0-85038090805</t>
  </si>
  <si>
    <t>The effectiveness of financial literacy instruction: The role of individual development accounts participation and the intensity of instruction</t>
  </si>
  <si>
    <t>2-s2.0-85033610186</t>
  </si>
  <si>
    <t>Worthington, A.C.</t>
  </si>
  <si>
    <t>Financial literacy and financial literacy programmes in Australia</t>
  </si>
  <si>
    <t>2-s2.0-85031398092</t>
  </si>
  <si>
    <t>Smith, A.O.</t>
  </si>
  <si>
    <t>Financial Literacy for Millennials: A Practical Guide to Managing your Financial Life for Teens, College Students, and Young Adults</t>
  </si>
  <si>
    <t>2-s2.0-85028516966</t>
  </si>
  <si>
    <t>Britt, S.L.</t>
  </si>
  <si>
    <t>Financial Stress, Coping Strategy, and Academic Achievement of College Students</t>
  </si>
  <si>
    <t>Mendiola, M.R.</t>
  </si>
  <si>
    <t>Schink, G.H.</t>
  </si>
  <si>
    <t>Tibbetts, R.H.</t>
  </si>
  <si>
    <t>Jones, S.H.</t>
  </si>
  <si>
    <t>2-s2.0-85028508835</t>
  </si>
  <si>
    <t>Mauldin, T.A.</t>
  </si>
  <si>
    <t>Barriers and Facilitators to Saving Behavior in Low- to Moderate-Income Households</t>
  </si>
  <si>
    <t>Whitworth University, Spokane, WA, United States</t>
  </si>
  <si>
    <t>Cheang, M.</t>
  </si>
  <si>
    <t>Department of Family and Consumer Sciences, College of Tropical Agriculture and Human Resources, Honolulu, HI, United States</t>
  </si>
  <si>
    <t>2-s2.0-85027356214</t>
  </si>
  <si>
    <t>Wardhono, A.</t>
  </si>
  <si>
    <t>Department of Economics, Universitas Jember, Jember, East Java, Indonesia</t>
  </si>
  <si>
    <t>The determinants of financial inclusion: Evidence from Indonesian districts</t>
  </si>
  <si>
    <t>2-s2.0-85027257672</t>
  </si>
  <si>
    <t>Oyeyipo, O.O.</t>
  </si>
  <si>
    <t>Department of Quantity Surveying, Bells University of Technology, Ota, Ogun, Nigeria</t>
  </si>
  <si>
    <t>Factors affecting contractors' bidding decisions for construction projects in Nigeria</t>
  </si>
  <si>
    <t>Odusami, K.T.</t>
  </si>
  <si>
    <t>Department of Building, University of Lagos, Lagos, Lagos, Nigeria</t>
  </si>
  <si>
    <t>Ojelabi, R.A.</t>
  </si>
  <si>
    <t>2-s2.0-85026371220</t>
  </si>
  <si>
    <t>Risk assessment on design and build projects a comparison of contractors, consultants and owners perceptions</t>
  </si>
  <si>
    <t>2-s2.0-85025435558</t>
  </si>
  <si>
    <t>Crawford-Ferre, H.G.</t>
  </si>
  <si>
    <t>Teaching middle-grades mathematics through financial literacy</t>
  </si>
  <si>
    <t>Wiest, L.R.</t>
  </si>
  <si>
    <t>College of Education, University of Nevada, Reno, Reno, NV, United States</t>
  </si>
  <si>
    <t>2-s2.0-85025111478</t>
  </si>
  <si>
    <t>Amuti, A.</t>
  </si>
  <si>
    <t>Department of Orthopaedics, Xinjiang Medical University, Urumqi, Xinjiang, China</t>
  </si>
  <si>
    <t>A meta-analysis of proximal femoral nail antirotation and total hip arthroplasty for treating intertrochanteric fractures in the elderly</t>
  </si>
  <si>
    <t>2-s2.0-85019030259</t>
  </si>
  <si>
    <t>Grisales, E.A.D.</t>
  </si>
  <si>
    <t>Institución Universitaria Esumer, Facultad de Estudios Empresariales y de Mercadeo, Colombia</t>
  </si>
  <si>
    <t>Financial literacy in university students: Characterization at the institución universitaria esumer; Conocimientos financieros en jóvenes universitarios: Caracterización en la institución universitaria esumer</t>
  </si>
  <si>
    <t>2-s2.0-85017638517</t>
  </si>
  <si>
    <t>Raviv, A.</t>
  </si>
  <si>
    <t>Executive compensation and risk taking: The impact of systemic crises</t>
  </si>
  <si>
    <t>Şişli-Ciamarra, E.</t>
  </si>
  <si>
    <t>2-s2.0-85017587014</t>
  </si>
  <si>
    <t>Diniz, P.</t>
  </si>
  <si>
    <t>Campus Uberlândia, Instituto Federal de Educação, Ciência e Tecnologia do Triangulo Mineiro (IFTM), Uberaba, MG, Brazil</t>
  </si>
  <si>
    <t>The relationship of financial education and optimism in the use of credit cards; A Relação da Educação Financeira e do Otimismo no uso de Cartões de Crédito</t>
  </si>
  <si>
    <t>Rogers, P.</t>
  </si>
  <si>
    <t>Faculdade de Gestão e Negócios, Universidade Federal de Uberlândia, Uberlandia, MG, Brazil</t>
  </si>
  <si>
    <t>Barboza, F.</t>
  </si>
  <si>
    <t>Escola de Administracao de Empresas de Sao Paulo da Fundacqao Getulio Vargas, Sao Paulo, Brazil</t>
  </si>
  <si>
    <t>2-s2.0-85017584539</t>
  </si>
  <si>
    <t>Education and Research Institute for Business Technologies "UAB" Sumy State University, Sumy, Sumy Oblast, Ukraine</t>
  </si>
  <si>
    <t>Actual problems of finance teaching in Ukraine in the post-crisis period</t>
  </si>
  <si>
    <t>2-s2.0-85017563333</t>
  </si>
  <si>
    <t>Mohammadi, Z.</t>
  </si>
  <si>
    <t>Department of Management, Islamic Azad University, South Tehran Branch, Tehran, Tehran Province, Iran</t>
  </si>
  <si>
    <t>Identification and ranking the factors influencing the performance of the incentive policies of free trade zones</t>
  </si>
  <si>
    <t>2-s2.0-85016811947</t>
  </si>
  <si>
    <t>Ciemleja, G.</t>
  </si>
  <si>
    <t>Department of Corporate Finance and Economics, Riga Technical University, Riga, Latvia</t>
  </si>
  <si>
    <t>Financial literacy of latvian citizens: Findings and conclusions</t>
  </si>
  <si>
    <t>2-s2.0-85016777193</t>
  </si>
  <si>
    <t>Assessment of individual Financial Literacy level depending on respondent profile</t>
  </si>
  <si>
    <t>2-s2.0-85016331409</t>
  </si>
  <si>
    <t>Financial literacy and long- and short-term financial behavior in different age groups</t>
  </si>
  <si>
    <t>2-s2.0-85015308243</t>
  </si>
  <si>
    <t>Finance Department, Makerere University Business School, Kampala, Uganda</t>
  </si>
  <si>
    <t>Social capital: mediator of financial literacy and financial inclusion in rural Uganda</t>
  </si>
  <si>
    <t>Procurement and Logistics Management, Makerere University Business School, Kampala, Uganda</t>
  </si>
  <si>
    <t>Graduate Research Centre, Makerere University Business School, Kampala, Uganda</t>
  </si>
  <si>
    <t>2-s2.0-85014505449</t>
  </si>
  <si>
    <t>Duvalova, E.P.</t>
  </si>
  <si>
    <t>Development of internet banking on banking services market</t>
  </si>
  <si>
    <t>Andreeva, O.V.</t>
  </si>
  <si>
    <t>2-s2.0-85014045801</t>
  </si>
  <si>
    <t>Causes, effects and solutions of overspending behavior in university students</t>
  </si>
  <si>
    <t>2-s2.0-85013150717</t>
  </si>
  <si>
    <t>Chardon, T.</t>
  </si>
  <si>
    <t>Are Australians under or over confident when it comes to tax literacy, and why does it matter?</t>
  </si>
  <si>
    <t>2-s2.0-85012188665</t>
  </si>
  <si>
    <t>Ballestra, L.</t>
  </si>
  <si>
    <t>Enhancing financial information literacy in Italian public libraries: A preliminary study</t>
  </si>
  <si>
    <t>2-s2.0-85012115852</t>
  </si>
  <si>
    <t>Dombrovská, M.</t>
  </si>
  <si>
    <t>The end of information literacy (?)</t>
  </si>
  <si>
    <t>2-s2.0-85012065380</t>
  </si>
  <si>
    <t>Petrović, G.S.</t>
  </si>
  <si>
    <t>Faculty of Mechanical Engineering, University of Niš, Nis, Serbia</t>
  </si>
  <si>
    <t>Multiple criteria decision making of alternative fuels for waste collection vehicles in southeast region of Serbia</t>
  </si>
  <si>
    <t>2-s2.0-85010223466</t>
  </si>
  <si>
    <t>Evaluation on rapid profiling with clustering algorithms for plantation stocks on Bursa Malaysia</t>
  </si>
  <si>
    <t>2-s2.0-85009850835</t>
  </si>
  <si>
    <t>The knowledge gap in workplace retirement investing and the role of professional advisors</t>
  </si>
  <si>
    <t>2-s2.0-85009823681</t>
  </si>
  <si>
    <t>Egharevba, M.E.</t>
  </si>
  <si>
    <t>Department of Sociology, Covenant University, Ota, Ogun, Nigeria</t>
  </si>
  <si>
    <t>Microfinance and poverty reduction strategy for promoting national development: The challenge of social/financial inclusion</t>
  </si>
  <si>
    <t>2-s2.0-85008418005</t>
  </si>
  <si>
    <t>Fachrudin, K.R.</t>
  </si>
  <si>
    <t>The influence of education and experience toward investment decision with moderated by financial literacy; Wpływ wykształcenia i doświadczenia na decyzję inwestycyjną określaną przez wiedzę finansową</t>
  </si>
  <si>
    <t>2-s2.0-85008413117</t>
  </si>
  <si>
    <t>Financial literacy of secondary school students. Case study from the Czech Republic and Slovakia</t>
  </si>
  <si>
    <t>Nguyen, A.</t>
  </si>
  <si>
    <t>Kolembus, J.</t>
  </si>
  <si>
    <t>DTI University in Dubnica nad Váhom, Slovakia</t>
  </si>
  <si>
    <t>Kostikov, E.</t>
  </si>
  <si>
    <t>University of Finance and Administration, Prague, Czech Republic</t>
  </si>
  <si>
    <t>2-s2.0-85008335211</t>
  </si>
  <si>
    <t>Financial Literacy and Financial Education in High School</t>
  </si>
  <si>
    <t>2-s2.0-85008145363</t>
  </si>
  <si>
    <t>Meir, A.</t>
  </si>
  <si>
    <t>Israel Gerontological Data Center, Hebrew University of Jerusalem, Jerusalem, Israel</t>
  </si>
  <si>
    <t>Financial literacy and retirement planning: Evidence from Israel</t>
  </si>
  <si>
    <t>School of Business Administration, Hebrew University of Jerusalem, Jerusalem, Israel</t>
  </si>
  <si>
    <t>2-s2.0-85007502828</t>
  </si>
  <si>
    <t>Adeyemo, A.K.</t>
  </si>
  <si>
    <t>Audit committee attributes and financial reporting quality in Nigerian quoted companies</t>
  </si>
  <si>
    <t>Osarumwense, E.S.</t>
  </si>
  <si>
    <t>Department of Accounting, Benson Idahosa University, Benin, Nigeria</t>
  </si>
  <si>
    <t>Kehide, A.</t>
  </si>
  <si>
    <t>2-s2.0-85007125127</t>
  </si>
  <si>
    <t>What do people expect from a financial awareness platform? Insights from an online survey</t>
  </si>
  <si>
    <t>Gkrimmotsis, K.</t>
  </si>
  <si>
    <t>Centre for Research and Technology-Hellas, Thessaloniki, Macedonia, Greece</t>
  </si>
  <si>
    <t>Bouzanis, C.</t>
  </si>
  <si>
    <t>SEFEA Consulting, Padua, Italy</t>
  </si>
  <si>
    <t>Katmada, A.</t>
  </si>
  <si>
    <t>Democritus University of Thrace, Komotini, Eastern Macedonia and Thrace, Greece</t>
  </si>
  <si>
    <t>Satsiou, A.</t>
  </si>
  <si>
    <t>FEBEA, Brussels, Belgium</t>
  </si>
  <si>
    <t>2-s2.0-85007099058</t>
  </si>
  <si>
    <t>Aging and strategic learning: The impact of spousal incentives on financial literacy</t>
  </si>
  <si>
    <t>2-s2.0-85003550862</t>
  </si>
  <si>
    <t>Mukhametov, A.R.</t>
  </si>
  <si>
    <t>Stimulating aggregate expenditures using financial instruments for the public culture</t>
  </si>
  <si>
    <t>Khadiullina Gulnara, G.N.</t>
  </si>
  <si>
    <t>2-s2.0-85002563393</t>
  </si>
  <si>
    <t>Viswanatha Reddy, C.</t>
  </si>
  <si>
    <t>Mohan Babu University, Tirupati, AP, India</t>
  </si>
  <si>
    <t>12 Pillars' framework for successful financial inclusion in india</t>
  </si>
  <si>
    <t>2-s2.0-85000580240</t>
  </si>
  <si>
    <t>Froldova, V.</t>
  </si>
  <si>
    <t>Why do higher secondary students like cooperation but reject collaboration in an online environment?</t>
  </si>
  <si>
    <t>2-s2.0-84996615338</t>
  </si>
  <si>
    <t>Vijaykumar, N.V.</t>
  </si>
  <si>
    <t>Does microfinance training enhance the financial literacy among members of self help groups?</t>
  </si>
  <si>
    <t>Naidu, G.J.</t>
  </si>
  <si>
    <t>Electronics City Phase -1, Prin. L. N. Welingkar Institute of Management Development &amp; Research, Bengaluru, Bengaluru, KA, India</t>
  </si>
  <si>
    <t>2-s2.0-84996538770</t>
  </si>
  <si>
    <t>Rahim, S.H.A.</t>
  </si>
  <si>
    <t>Islamic financial literacy and its determinants among university students: An exploratory factor analysis</t>
  </si>
  <si>
    <t>2-s2.0-84995444931</t>
  </si>
  <si>
    <t>Ardekani, A.S.</t>
  </si>
  <si>
    <t>Department of Accounting, Payame Noor University, Tehran, Tehran, Iran</t>
  </si>
  <si>
    <t>Corporate governance factors impacting the value of firms listed on the tehran stock exchange</t>
  </si>
  <si>
    <t>Yazdi, A.F.</t>
  </si>
  <si>
    <t>Yazd Branch, Islamic Azad University, Yazd Branch, Yazd, Yazd Province, Iran</t>
  </si>
  <si>
    <t>2-s2.0-84994588959</t>
  </si>
  <si>
    <t>Frydman, C.</t>
  </si>
  <si>
    <t>USC Marshall School of Business, Los Angeles, CA, United States</t>
  </si>
  <si>
    <t>The Psychology and Neuroscience of Financial Decision Making</t>
  </si>
  <si>
    <t>Camerer, C.F.</t>
  </si>
  <si>
    <t>California Institute of Technology, Pasadena, CA, United States</t>
  </si>
  <si>
    <t>2-s2.0-84994388483</t>
  </si>
  <si>
    <t>The management of public finance literacy for sustainable economical environment</t>
  </si>
  <si>
    <t>2-s2.0-84994152171</t>
  </si>
  <si>
    <t>Understanding pre-qualification preferences of public clients in traditional and design-build procurement systems</t>
  </si>
  <si>
    <t>2-s2.0-84994149349</t>
  </si>
  <si>
    <t>Dunska, M.</t>
  </si>
  <si>
    <t>Department of International Economics and Business, Latvijas Universitāte, Riga, Latvia</t>
  </si>
  <si>
    <t>Impact of financial literacy on domestic economic activity in the Baltic States</t>
  </si>
  <si>
    <t>Kravinskis, K.</t>
  </si>
  <si>
    <t>2-s2.0-84992497960</t>
  </si>
  <si>
    <t>Üstünova, K.</t>
  </si>
  <si>
    <t>Türk Dili ve Edebiyatı Bölümü, Bursa Uludağ Üniversitesi, Bursa, Bursa, Turkey</t>
  </si>
  <si>
    <t>On the interpretation of the language of traditions: Helesa; Geleneklerin dilini yorumlamak üzerine: Helesa</t>
  </si>
  <si>
    <t>2-s2.0-84992398781</t>
  </si>
  <si>
    <t>Semantic technology for financial awareness</t>
  </si>
  <si>
    <t>Revenko, A.</t>
  </si>
  <si>
    <t>SEMANTIC WEB COMPANY GMBH, Vienna, Austria</t>
  </si>
  <si>
    <t>Pragidis, I.</t>
  </si>
  <si>
    <t>Karapistoli, E.</t>
  </si>
  <si>
    <t>2-s2.0-84991625038</t>
  </si>
  <si>
    <t>López-Fernández, M.C.</t>
  </si>
  <si>
    <t>Facultad de CC. EE. y Empresariales, Universidad de Cantabria, Santander, Cantabria, Spain</t>
  </si>
  <si>
    <t>What hampers innovation in Mexican family firms?; ¿Qué Obstaculiza La Innovación En Las Empresas Familiares Mexicanas?</t>
  </si>
  <si>
    <t>Serrano-Bedia, A.M.</t>
  </si>
  <si>
    <t>Palma-Ruiz, M.</t>
  </si>
  <si>
    <t>Departamento de Administración de Empresas, Universidad de Cantabria, Santander, Cantabria, Spain</t>
  </si>
  <si>
    <t>2-s2.0-84991454063</t>
  </si>
  <si>
    <t>Bruhn, M.</t>
  </si>
  <si>
    <t>The impact of high school financial education: Evidence from a large- scale evaluation in Brazil</t>
  </si>
  <si>
    <t>de Souza Leão, L.S.</t>
  </si>
  <si>
    <t>Department of Sociology, Columbia University, New York, NY, United States</t>
  </si>
  <si>
    <t>Legovini, A.</t>
  </si>
  <si>
    <t>Development Impact Evaluation Unit, The World Bank, USA, Washington, D.C., United States</t>
  </si>
  <si>
    <t>Marchetti, R.</t>
  </si>
  <si>
    <t>Latin America Division, The World Bank, USA, Washington, D.C., United States</t>
  </si>
  <si>
    <t>2-s2.0-84990949453</t>
  </si>
  <si>
    <t>Vietnam National University, HCMC International University, Viet Nam</t>
  </si>
  <si>
    <t>The influence of financial risk tolerance on investment decision-making in a financial advice context1</t>
  </si>
  <si>
    <t>Gallery, G.</t>
  </si>
  <si>
    <t>2-s2.0-84990211317</t>
  </si>
  <si>
    <t>Level of financial education in higher education scenarios: An empirical study on students of economic-administrative area</t>
  </si>
  <si>
    <t>2-s2.0-84989964085</t>
  </si>
  <si>
    <t>2-s2.0-84989332201</t>
  </si>
  <si>
    <t>Verma, S.</t>
  </si>
  <si>
    <t>TAPMI School of Business, Manipal University Jaipur, Jaipur, RJ, India</t>
  </si>
  <si>
    <t>Role of financial literacy in achieving financial inclusion</t>
  </si>
  <si>
    <t>Oum Kumari, R.</t>
  </si>
  <si>
    <t>Department of Economics, Manipal University Jaipur, Jaipur, RJ, India</t>
  </si>
  <si>
    <t>2-s2.0-84988985398</t>
  </si>
  <si>
    <t>Samad, S.</t>
  </si>
  <si>
    <t>Arshad Ayub Gradvate Business School (AAGBS), Universiti Teknologi MARA, Shah Alam, Selangor, Malaysia</t>
  </si>
  <si>
    <t>Influence of organizational capability on competitive advantage in small and medium enterprises (SMEs)</t>
  </si>
  <si>
    <t>2-s2.0-84988734857</t>
  </si>
  <si>
    <t>Astuti, P.H.</t>
  </si>
  <si>
    <t>Financial literacy and engagement in banking</t>
  </si>
  <si>
    <t>2-s2.0-84987861812</t>
  </si>
  <si>
    <t>Ostrowski, W.</t>
  </si>
  <si>
    <t>Budget uav systems for the prospection of small-And medium-scale archaeological sites</t>
  </si>
  <si>
    <t>Hanus, K.</t>
  </si>
  <si>
    <t>Institute of Prehistory, Uniwersytet im. Adama Mickiewicza w Poznaniu, Poznan, Poland</t>
  </si>
  <si>
    <t>2-s2.0-84984832826</t>
  </si>
  <si>
    <t>Robinson, L.</t>
  </si>
  <si>
    <t>Evaluation strategies in financial education: Evaluation with imperfect instruments</t>
  </si>
  <si>
    <t>Dudensing, R.</t>
  </si>
  <si>
    <t>Texas A&amp;M AgriLife, College Station, TX, United States</t>
  </si>
  <si>
    <t>2-s2.0-84984804739</t>
  </si>
  <si>
    <t>Savings decisions of American households: The roles of financial literacy and financial practice</t>
  </si>
  <si>
    <t>2-s2.0-84984639502</t>
  </si>
  <si>
    <t>Lamb, L.</t>
  </si>
  <si>
    <t>Thompson Rivers University, Kamloops, BC, Canada</t>
  </si>
  <si>
    <t>Financial exclusion and financial capabilities in Canada</t>
  </si>
  <si>
    <t>2-s2.0-84983505501</t>
  </si>
  <si>
    <t>High school curriculum and financial outcomes: The impact of mandated personal finance and mathematics courses</t>
  </si>
  <si>
    <t>Paulson, A.</t>
  </si>
  <si>
    <t>Wellesley College, Wellesley, MA, United States</t>
  </si>
  <si>
    <t>2-s2.0-84982872922</t>
  </si>
  <si>
    <t>Halásková, M.</t>
  </si>
  <si>
    <t>Faculty of Economics, VSB – Technical University of Ostrava, Ostrava, Moravian-Silesian Region, Czech Republic</t>
  </si>
  <si>
    <t>Assessment of financial capabilities of local governments in EU countries for the development of local public services</t>
  </si>
  <si>
    <t>Halásková, R.</t>
  </si>
  <si>
    <t>Department of Economics, College of Logistics, Prerov, Czech Republic</t>
  </si>
  <si>
    <t>2-s2.0-84979846030</t>
  </si>
  <si>
    <t>Awais, M.</t>
  </si>
  <si>
    <t>Impact of financial literacy and investment experience on risk tolerance and investment decisions: Empirical evidence from pakistan</t>
  </si>
  <si>
    <t>Fahad Laber, M.</t>
  </si>
  <si>
    <t>Multan Campus, University of Education, Lahore, Punjab, Pakistan</t>
  </si>
  <si>
    <t>2-s2.0-84979641430</t>
  </si>
  <si>
    <t>Faculty of Finance and Insurance, University of Economics in Katowice, Katowice, SL, Poland</t>
  </si>
  <si>
    <t>Adopting state and local e-government: Empirical evidence from Poland</t>
  </si>
  <si>
    <t>Papaj, T.</t>
  </si>
  <si>
    <t>Department of Management, University of Economics in Katowice, Katowice, SL, Poland</t>
  </si>
  <si>
    <t>2-s2.0-84979308338</t>
  </si>
  <si>
    <t>Koo, K.R.</t>
  </si>
  <si>
    <t>Department of Business Administration, Changwon National University, Changwon, Gyeongsangnam-do, South Korea</t>
  </si>
  <si>
    <t>The effects of internal marketing capability on export marketing strategy, B2B marketing mix and export performance</t>
  </si>
  <si>
    <t>2-s2.0-84978923072</t>
  </si>
  <si>
    <t>Zou, H.</t>
  </si>
  <si>
    <t>CIBC Investor Services Inc., Toronto, ON, Canada</t>
  </si>
  <si>
    <t>ChartMaster: A tool for promoting financial inclusion of novice investors</t>
  </si>
  <si>
    <t>Chandrashekar, S.</t>
  </si>
  <si>
    <t>The Ontario College of Art and Design University, Toronto, ON, Canada</t>
  </si>
  <si>
    <t>2-s2.0-84978910326</t>
  </si>
  <si>
    <t>Ngek, N.B.</t>
  </si>
  <si>
    <t>Performance implications of financial capital availability on the financial literacy - Performance nexus in South Africa</t>
  </si>
  <si>
    <t>2-s2.0-84978285939</t>
  </si>
  <si>
    <t>Fachinger, U.</t>
  </si>
  <si>
    <t>Department of Economics and Demography, Universität Vechta, Vechta, Niedersachsen, Germany</t>
  </si>
  <si>
    <t>Post-entrepreneurs: Self-employed people in retirement: The case of old age pensioners in Germany</t>
  </si>
  <si>
    <t>2-s2.0-84978198664</t>
  </si>
  <si>
    <t>Raccah, A.</t>
  </si>
  <si>
    <t>Faculty of Law, Université Catholique de Lille, Lille, Hauts-de-France, France</t>
  </si>
  <si>
    <t>Reframing legal risk in EU Law</t>
  </si>
  <si>
    <t>2-s2.0-84977571822</t>
  </si>
  <si>
    <t>Zahirovic-Herbert, V.</t>
  </si>
  <si>
    <t>Financial literacy, risky mortgages, and delinquency in the US during the financial crisis</t>
  </si>
  <si>
    <t>Gibler, K.M.</t>
  </si>
  <si>
    <t>Department of Real Estate, Georgia State University, Atlanta, GA, United States</t>
  </si>
  <si>
    <t>2-s2.0-84977512929</t>
  </si>
  <si>
    <t>Inclusive Islamic financial planning: a conceptual framework</t>
  </si>
  <si>
    <t>Pg Hj Md Salleh, A.M.H.A.P.M.</t>
  </si>
  <si>
    <t>School of Business and Economics, Universiti Brunei Darussalam, Bandar Seri Begawan, Brunei Darussalam</t>
  </si>
  <si>
    <t>2-s2.0-84977509383</t>
  </si>
  <si>
    <t>Brejcha, J.</t>
  </si>
  <si>
    <t>Sino-European Usability Center, Dalian Maritime University, Dalian, Liaoning, China</t>
  </si>
  <si>
    <t>Financial literacy in China as an innovation opportunity</t>
  </si>
  <si>
    <t>2-s2.0-84977479279</t>
  </si>
  <si>
    <t>Te'eni-Harari, T.</t>
  </si>
  <si>
    <t>School of Business, Peres Academic Center, Rehovot, Israel</t>
  </si>
  <si>
    <t>Financial literacy among children: the role of involvement in saving money</t>
  </si>
  <si>
    <t>2-s2.0-84976876665</t>
  </si>
  <si>
    <t>Birochi, R.</t>
  </si>
  <si>
    <t>Departamento de Ciências da Administração, Universidade Federal de Santa Catarina, Florianopolis, SC, Brazil</t>
  </si>
  <si>
    <t>Improving financial inclusion: Towards a critical financial education framework</t>
  </si>
  <si>
    <t>Pozzebon, M.</t>
  </si>
  <si>
    <t>Department of International Business, HEC Montréal, Montreal, QC, Canada</t>
  </si>
  <si>
    <t>2-s2.0-84976564283</t>
  </si>
  <si>
    <t>Broad, K.C.</t>
  </si>
  <si>
    <t>Queensland Department of Primary Industries, Brisbane, QLD, Australia</t>
  </si>
  <si>
    <t>Use of business analysis in beef businesses to direct management practice change for climate adaptation outcomes</t>
  </si>
  <si>
    <t>Sneath, R.J.</t>
  </si>
  <si>
    <t>Emery, T.M.J.</t>
  </si>
  <si>
    <t>2-s2.0-84973115788</t>
  </si>
  <si>
    <t>Awunyo-Vitor, D.</t>
  </si>
  <si>
    <t>Department of Agricultural Economics, Agribusiness and Extension, Kwame Nkrumah University of Science &amp; Technology, Kumasi, Ghana</t>
  </si>
  <si>
    <t>What drives mobile money services demand by farmers in Ghana? A study of maize farmers</t>
  </si>
  <si>
    <t>2-s2.0-84968864139</t>
  </si>
  <si>
    <t>Risk variable on contractor’s tender figure in Malaysia</t>
  </si>
  <si>
    <t>2-s2.0-84968752887</t>
  </si>
  <si>
    <t>Mohd Nasir, S.R.</t>
  </si>
  <si>
    <t>Delay of as-built drawings submission for Malaysian toll highway</t>
  </si>
  <si>
    <t>2-s2.0-84966704832</t>
  </si>
  <si>
    <t>"Bolsa Família X" Program Financial Literacy: In search of a model for low-income women; Programa Bolsa Família X Alfabetização Financeira: Em busca de um modelo para mulheres de baixa renda</t>
  </si>
  <si>
    <t>2-s2.0-84962909820</t>
  </si>
  <si>
    <t>Mansilla Chiguay, L.</t>
  </si>
  <si>
    <t>Instituto de Psicología, Universidad Austral de Chile, Valdivia, LR, Chile</t>
  </si>
  <si>
    <t>Relationship between attitudes toward indebtedness and consumer locus of control in university students; Relación entre actitudes hacia el endeudamiento y locus de control del consumidor en estudiantes universitarios</t>
  </si>
  <si>
    <t>Álvarez Escobar, B.</t>
  </si>
  <si>
    <t>2-s2.0-84962723353</t>
  </si>
  <si>
    <t>Public and Private Challenges of an Aging U.S. Population</t>
  </si>
  <si>
    <t>2-s2.0-84961168612</t>
  </si>
  <si>
    <t>Process of ontology design for business intelligence system</t>
  </si>
  <si>
    <t>2-s2.0-84960423269</t>
  </si>
  <si>
    <t>Leiser, D.</t>
  </si>
  <si>
    <t>Department of Psychology, Ben-Gurion University of the Negev, Beer-Sheva, Southern District, Israel</t>
  </si>
  <si>
    <t>Choosing today for tomorrow: The insurance agent’s influence over the choice of pension savings track</t>
  </si>
  <si>
    <t>Spivak, A.</t>
  </si>
  <si>
    <t>Department of Economics, Ben-Gurion University of the Negev, Beer-Sheva, Southern District, Israel</t>
  </si>
  <si>
    <t>2-s2.0-84959539461</t>
  </si>
  <si>
    <t>South Dakota State University, Brookings, SD, United States</t>
  </si>
  <si>
    <t>Does webinar-based financial education affect knowledge and behavior?</t>
  </si>
  <si>
    <t>Schumacher, J.B.</t>
  </si>
  <si>
    <t>Montana State University Extension, Bozeman, MT, United States</t>
  </si>
  <si>
    <t>2-s2.0-84959173390</t>
  </si>
  <si>
    <t>From Foster Care to Adulthood: The Role of Income</t>
  </si>
  <si>
    <t>Kuchinski, A.M.</t>
  </si>
  <si>
    <t>2-s2.0-84958764388</t>
  </si>
  <si>
    <t>Department of Geography, National University of Singapore, Singapore City, Singapore</t>
  </si>
  <si>
    <t>Financial advisors, financial ecologies and the variegated financialisation of everyday investors</t>
  </si>
  <si>
    <t>2-s2.0-84958693879</t>
  </si>
  <si>
    <t>Verma, Y.</t>
  </si>
  <si>
    <t>School of Commerce and Management, Central University of Rajasthan, Ajmer, RJ, India</t>
  </si>
  <si>
    <t>Pradhan Mantri Jan Dhan Yojana (PMJDY): A step towards eradicating financial untouchability</t>
  </si>
  <si>
    <t>Garg, P.</t>
  </si>
  <si>
    <t>University Business School, Chandigarh, India</t>
  </si>
  <si>
    <t>2-s2.0-84952705743</t>
  </si>
  <si>
    <t>Curley, J.</t>
  </si>
  <si>
    <t>Child development accounts (CDAs): An asset-building strategy to empower girls in Uganda</t>
  </si>
  <si>
    <t>Ilic, V.</t>
  </si>
  <si>
    <t>2-s2.0-84950327073</t>
  </si>
  <si>
    <t>Roberts, J.M.</t>
  </si>
  <si>
    <t>Department of Sociology and Communications, Brunel University London, Uxbridge, Middlesex, United Kingdom</t>
  </si>
  <si>
    <t>Co-creative prosumer labor, financial knowledge capitalism, and Marxist value theory</t>
  </si>
  <si>
    <t>2-s2.0-84948714955</t>
  </si>
  <si>
    <t>Allgood, S.</t>
  </si>
  <si>
    <t>The effects of perceived and actual financial literacy on financial behaviors</t>
  </si>
  <si>
    <t>2-s2.0-84947035616</t>
  </si>
  <si>
    <t>Adomako, S.</t>
  </si>
  <si>
    <t>The moderating influence of financial literacy on the relationship between access to finance and firm growth in Ghana</t>
  </si>
  <si>
    <t>Danso, A.</t>
  </si>
  <si>
    <t>The York Management School, York, North Yorkshire, United Kingdom</t>
  </si>
  <si>
    <t>Damoah, J.</t>
  </si>
  <si>
    <t>Central Business School, Central University, Accra, Greater Accra, Ghana</t>
  </si>
  <si>
    <t>2-s2.0-84935075643</t>
  </si>
  <si>
    <t>All-data approach to assessing financial capability in people with psychiatric disabilities</t>
  </si>
  <si>
    <t>U.S. Department of Veterans Affairs, Washington, D.C., DC, United States</t>
  </si>
  <si>
    <t>McMahon, T.J.</t>
  </si>
  <si>
    <t>Addiction Psychiatry Residency Program, University of Washington School of Medicine, Seattle, WA, United States</t>
  </si>
  <si>
    <t>Rosenheck, R.A.</t>
  </si>
  <si>
    <t>Neuromotor Recovery and Rehabilitation Center, David Geffen School of Medicine at UCLA, Los Angeles, CA, United States</t>
  </si>
  <si>
    <t>2-s2.0-84949492314</t>
  </si>
  <si>
    <t>Choi, J.J.</t>
  </si>
  <si>
    <t>School of Management, Yale University, New Haven, CT, United States</t>
  </si>
  <si>
    <t>Contributions to Defined Contribution Pension Plans</t>
  </si>
  <si>
    <t>2-s2.0-84930003905</t>
  </si>
  <si>
    <t>Shamba Maisha: Pilot agricultural intervention for food security and HIV health outcomes in Kenya: design, methods, baseline results and process evaluation of a cluster-randomized controlled trial</t>
  </si>
  <si>
    <t>Steinfeld, R.L.</t>
  </si>
  <si>
    <t>Department of Medicine, University of California, San Francisco, San Francisco, CA, United States</t>
  </si>
  <si>
    <t>Department of Biostatistics and Epidemiology, University of California, San Francisco, San Francisco, CA, United States</t>
  </si>
  <si>
    <t>Bukusi, E.A.</t>
  </si>
  <si>
    <t>Department of Social and Behavioral Sciences, University of California, San Francisco, San Francisco, CA, United States</t>
  </si>
  <si>
    <t>Hatcher, A.M.</t>
  </si>
  <si>
    <t>Center of Expertise in Women's Health and Empowerment, University of California, San Francisco, San Francisco, CA, United States</t>
  </si>
  <si>
    <t>Shiboski, S.</t>
  </si>
  <si>
    <t>Rheingans, R.</t>
  </si>
  <si>
    <t>Centre for Clinical Research, Kenya Medical Research Institute, Nairobi, Kenya</t>
  </si>
  <si>
    <t>Scow, K.M.</t>
  </si>
  <si>
    <t>Department of Environmental and Global Health, University of Florida, Gainesville, FL, United States</t>
  </si>
  <si>
    <t>Butler, L.M.</t>
  </si>
  <si>
    <t>Department of Soil Science and Soil Microbial Biology, University of California, Davis, Davis, CA, United States</t>
  </si>
  <si>
    <t>Otieno, P.</t>
  </si>
  <si>
    <t>University of the Witwatersrand Faculty of Health Sciences, Johannesburg, Gauteng, South Africa</t>
  </si>
  <si>
    <t>Dworkin, S.L.</t>
  </si>
  <si>
    <t>Boston Children's Hospital, Boston, MA, United States</t>
  </si>
  <si>
    <t>2-s2.0-85120341380</t>
  </si>
  <si>
    <t>Polo, A.</t>
  </si>
  <si>
    <t>Universiteti "Eqrem Cabej", Gjirokaster, Gjirokastër, Albania</t>
  </si>
  <si>
    <t>The role of university on students money management practices</t>
  </si>
  <si>
    <t>2-s2.0-85090387989</t>
  </si>
  <si>
    <t>School of Business and Economics, Thompson Rivers University, Kamloops, BC, Canada</t>
  </si>
  <si>
    <t>Aboriginal Fringe Finance Use and Financial Capabilities: Survey Evidence from a Canadian City</t>
  </si>
  <si>
    <t>2-s2.0-85035780803</t>
  </si>
  <si>
    <t>de Marco, A.</t>
  </si>
  <si>
    <t>Can people experiencing homelessness acquire financial assets?</t>
  </si>
  <si>
    <t>de Marco, M.</t>
  </si>
  <si>
    <t>Center for Health Promotion and Disease Prevention, The University of North Carolina at Chapel Hill, Chapel Hill, NC, United States</t>
  </si>
  <si>
    <t>Biggers, A.</t>
  </si>
  <si>
    <t>2-s2.0-85027077191</t>
  </si>
  <si>
    <t>Bray, J.R.</t>
  </si>
  <si>
    <t>Centre for Social Research and Methods, The Australian National University, Canberra, ACT, Australia</t>
  </si>
  <si>
    <t>Compulsory Income Management in the Northern Territory - Evaluating its impact</t>
  </si>
  <si>
    <t>2-s2.0-84983385770</t>
  </si>
  <si>
    <t>de Arcangelis, G.D.</t>
  </si>
  <si>
    <t>How do migrants save? Evidence from the British Household Panel Survey on temporary and permanent migrants versus natives</t>
  </si>
  <si>
    <t>Joxhe, M.</t>
  </si>
  <si>
    <t>2-s2.0-84949317757</t>
  </si>
  <si>
    <t>McGuinness, P.B.</t>
  </si>
  <si>
    <t>Department of Finance, Chinese University of Hong Kong, Hong Kong, Hong Kong</t>
  </si>
  <si>
    <t>Gender and other major board characteristics in China: Explaining corporate dividend policy and governance</t>
  </si>
  <si>
    <t>Lam, K.C.K.</t>
  </si>
  <si>
    <t>School of Accountancy, Chinese University of Hong Kong, Hong Kong, Hong Kong</t>
  </si>
  <si>
    <t>da Torre Vieito, J.P.</t>
  </si>
  <si>
    <t>Instituto Politécnico de Viana do Castelo, Viana do Castelo, Viana do Castelo, Portugal</t>
  </si>
  <si>
    <t>2-s2.0-84949224841</t>
  </si>
  <si>
    <t>Kalra, V.</t>
  </si>
  <si>
    <t>Rajarshi School of Management and Technology, Varanasi, India</t>
  </si>
  <si>
    <t>Microfinance clients' awareness index: A measure of awareness and skills of microfinance clients</t>
  </si>
  <si>
    <t>Mathur, H.P.</t>
  </si>
  <si>
    <t>2-s2.0-84947071246</t>
  </si>
  <si>
    <t>The influence of financial literacy, money attitude, financial strain and financial capability on young employees' financial well-being</t>
  </si>
  <si>
    <t>Zakaria, N.F.</t>
  </si>
  <si>
    <t>Sustainable Consumption Research Center, Universiti Putra Malaysia, Serdang, Selangor, Malaysia</t>
  </si>
  <si>
    <t>2-s2.0-84946826363</t>
  </si>
  <si>
    <t>Gender, stock market participation and financial literacy</t>
  </si>
  <si>
    <t>Dreber, A.</t>
  </si>
  <si>
    <t>Department of Economics, Handelshögskolan i Stockholm, Stockholm, Stockholm, Sweden</t>
  </si>
  <si>
    <t>2-s2.0-84945484389</t>
  </si>
  <si>
    <t>Mashi, S.A.</t>
  </si>
  <si>
    <t>Department of Geography and Environmental Management, University of Abuja, Abuja, Nigeria</t>
  </si>
  <si>
    <t>Causes and consequences of gully erosion: perspectives of the local people in Dangara area, Nigeria</t>
  </si>
  <si>
    <t>Yaro, A.</t>
  </si>
  <si>
    <t>Department of Geography, Umaru Musa YarAdua University, Katsina, Katsina, Nigeria</t>
  </si>
  <si>
    <t>2-s2.0-84942594912</t>
  </si>
  <si>
    <t>Childhood roots of financial literacy</t>
  </si>
  <si>
    <t>School of Economics, Erasmus Universiteit Rotterdam, Rotterdam, Zuid-Holland, Netherlands</t>
  </si>
  <si>
    <t>2-s2.0-84942196850</t>
  </si>
  <si>
    <t>Sirens’ Call: Understanding Poor Financial Decision Making and Credit Card Misuse</t>
  </si>
  <si>
    <t>2-s2.0-84944329571</t>
  </si>
  <si>
    <t>Osei-Assibey, E.</t>
  </si>
  <si>
    <t>What drives behavioral intention of mobile money adoption? The case of ancient susu saving operations in Ghana</t>
  </si>
  <si>
    <t>2-s2.0-84939472102</t>
  </si>
  <si>
    <t>101</t>
  </si>
  <si>
    <t>Banque de France, Paris, France</t>
  </si>
  <si>
    <t>Stockholding in France: the role of financial literacy and information</t>
  </si>
  <si>
    <t>Debbich, M.</t>
  </si>
  <si>
    <t>Ecole d’Économie de Paris, Paris, Ile-de-France, France</t>
  </si>
  <si>
    <t>Savignac, F.</t>
  </si>
  <si>
    <t>2-s2.0-84946762640</t>
  </si>
  <si>
    <t>Gamble, K.J.</t>
  </si>
  <si>
    <t>DePaul University, Chicago, IL, United States</t>
  </si>
  <si>
    <t>Aging and financial decision making</t>
  </si>
  <si>
    <t>2-s2.0-84945479407</t>
  </si>
  <si>
    <t>The influence of consumer socialisation in the home on gender differences in financial literacy</t>
  </si>
  <si>
    <t>Cameron-Agnew, T.</t>
  </si>
  <si>
    <t>Department of Environment, Lincoln University, Lincoln, CAN, New Zealand</t>
  </si>
  <si>
    <t>2-s2.0-84944519081</t>
  </si>
  <si>
    <t>Heng, P.</t>
  </si>
  <si>
    <t>School of Business and Tourism, Lismore, NSW, Australia</t>
  </si>
  <si>
    <t>Retirement policy: A review of the role, characteristics, and contribution of the Australian superannuation system</t>
  </si>
  <si>
    <t>2-s2.0-84944049609</t>
  </si>
  <si>
    <t>Crack, T.F.</t>
  </si>
  <si>
    <t>Credit card balances and repayment under competing minimum payment regimes</t>
  </si>
  <si>
    <t>2-s2.0-84959277702</t>
  </si>
  <si>
    <t>Lawlor, A.</t>
  </si>
  <si>
    <t>Department of Political Science, Western University, London, ON, Canada</t>
  </si>
  <si>
    <t>Getting Citizens to Save: Media Influence on Incentive-Based Policies</t>
  </si>
  <si>
    <t>2-s2.0-84942118363</t>
  </si>
  <si>
    <t>Exploratory insights into the financial habits of CALD migrants: A case study of first and second wave Vietnamese migrants</t>
  </si>
  <si>
    <t>2-s2.0-84942111873</t>
  </si>
  <si>
    <t>Phuong, N.Q.</t>
  </si>
  <si>
    <t>Department of Research and Development, Asian Institute of Technology Thailand, Khlong Luang, Pathum Thani, Thailand</t>
  </si>
  <si>
    <t>Does migration make financial sense? The case of domestic workers from Vietnam to Taiwan</t>
  </si>
  <si>
    <t>Venkatesh, S.</t>
  </si>
  <si>
    <t>2-s2.0-84938954324</t>
  </si>
  <si>
    <t>Cheng, A.C.S.</t>
  </si>
  <si>
    <t>Interest rate deregulation and banks’ off-balance-sheet activities: a Hong Kong perspective</t>
  </si>
  <si>
    <t>Fung, M.K.</t>
  </si>
  <si>
    <t>2-s2.0-85014770407</t>
  </si>
  <si>
    <t>ISCAP / IPP and Algoritmi RC, Instituto Politécnico do Porto, Porto, Porto, Portugal</t>
  </si>
  <si>
    <t>Financial literacy in Portugal: State of the art and gap analysis</t>
  </si>
  <si>
    <t>Peres, P.</t>
  </si>
  <si>
    <t>2-s2.0-84943456900</t>
  </si>
  <si>
    <t>Hoadley, S.</t>
  </si>
  <si>
    <t>Threshold concepts in finance: student perspectives</t>
  </si>
  <si>
    <t>Kyng, T.</t>
  </si>
  <si>
    <t>2-s2.0-84949791480</t>
  </si>
  <si>
    <t>Risk Information and Retirement Investment Choice Mistakes Under Prospect Theory</t>
  </si>
  <si>
    <t>Stevens, R.</t>
  </si>
  <si>
    <t>Taylor Fry Analytics and Actuarial Consulting, United States</t>
  </si>
  <si>
    <t>2-s2.0-84946893544</t>
  </si>
  <si>
    <t>Lemmer, C.A.</t>
  </si>
  <si>
    <t>Indiana University Robert H. McKinney School of Law, Indianapolis, IN, United States</t>
  </si>
  <si>
    <t>Library Finances 101: Developing Workplace Financial Literacy in Your Staff and Institution</t>
  </si>
  <si>
    <t>Sampson, S.</t>
  </si>
  <si>
    <t>Moritz College of Law, The Ohio State University, Columbus, OH, United States</t>
  </si>
  <si>
    <t>2-s2.0-84937514856</t>
  </si>
  <si>
    <t>Baker, H.E.</t>
  </si>
  <si>
    <t>Department of Psychology, Muskingum University, New Concord, OH, United States</t>
  </si>
  <si>
    <t>Teaching Retirement Financial Literacy in an Undergraduate Gerontology Classroom: Broadening the Concept of the Tripod or Three-Legged Stool of Retirement Income Utilizing Active Learning</t>
  </si>
  <si>
    <t>Brown, P.P.</t>
  </si>
  <si>
    <t>Department of Behavioral Sciences and Social Work, Winston-Salem State University, Winston Salem, NC, United States</t>
  </si>
  <si>
    <t>2-s2.0-84944111708</t>
  </si>
  <si>
    <t>Chaki, L.E.K.</t>
  </si>
  <si>
    <t>West Bengal University of Animal and Fishery Sciences, Kolkata, WB, India</t>
  </si>
  <si>
    <t>Animal and land resource management practices leading to ecological sustainability of smallholder dairy farms in different agro-ecozones of West Bengal, India</t>
  </si>
  <si>
    <t>Pan, S.</t>
  </si>
  <si>
    <t>Department of Livestock Farm Complex, College of Veterinary Science and Animal Husbandry Gujarat, Anand, GJ, India</t>
  </si>
  <si>
    <t>2-s2.0-84943647054</t>
  </si>
  <si>
    <t>Love, D.</t>
  </si>
  <si>
    <t>Williams College, Williamstown, MA, United States</t>
  </si>
  <si>
    <t>Hyperbolic discounting and life-cycle portfolio choice</t>
  </si>
  <si>
    <t>2-s2.0-84943616488</t>
  </si>
  <si>
    <t>Jappelli, T.</t>
  </si>
  <si>
    <t>Investment in financial literacy, social security, and portfolio choice</t>
  </si>
  <si>
    <t>2-s2.0-84943616418</t>
  </si>
  <si>
    <t>Annuity choices and income drawdown: Evidence from the decumulation phase of defined contribution pensions in England</t>
  </si>
  <si>
    <t>Tetlow, G.</t>
  </si>
  <si>
    <t>2-s2.0-84943615558</t>
  </si>
  <si>
    <t>Disney, R.</t>
  </si>
  <si>
    <t>Department of Economics, University College London, London, United Kingdom</t>
  </si>
  <si>
    <t>Credit counseling: A substitute for consumer financial literacy?</t>
  </si>
  <si>
    <t>2-s2.0-84943612901</t>
  </si>
  <si>
    <t>Debt literacy, financial experiences, and overindebtedness</t>
  </si>
  <si>
    <t>Tufano, P.</t>
  </si>
  <si>
    <t>University of Oxford, Saïd Business School, Oxford, Oxfordshire, United Kingdom</t>
  </si>
  <si>
    <t>2-s2.0-84938244204</t>
  </si>
  <si>
    <t>Poorer Financial and Health Literacy among Community-Dwelling Older Adults with Mild Cognitive Impairment</t>
  </si>
  <si>
    <t>VA Long Beach Healthcare System, Long Beach, CA, United States</t>
  </si>
  <si>
    <t>2-s2.0-85118804674</t>
  </si>
  <si>
    <t>Zyphur, M.J.</t>
  </si>
  <si>
    <t>Department of Management and Marketing, University of Melbourne, Melbourne, VIC, Australia</t>
  </si>
  <si>
    <t>Income, personality, and subjective financial well-being: the role of gender in their genetic and environmental relationships</t>
  </si>
  <si>
    <t>Li, W.-D.</t>
  </si>
  <si>
    <t>Department of Psychological Sciences, Kansas State University, Manhattan, KS, United States</t>
  </si>
  <si>
    <t>Department of Management, Arizona State University, Tempe, AZ, United States</t>
  </si>
  <si>
    <t>Arvey, R.D.</t>
  </si>
  <si>
    <t>Department of Management and Organization, National University of Singapore, Singapore City, Singapore</t>
  </si>
  <si>
    <t>2-s2.0-84945133010</t>
  </si>
  <si>
    <t>Adhikary, A.</t>
  </si>
  <si>
    <t>Sikkim Manipal Institute of Technology, Rangpo, SK, India</t>
  </si>
  <si>
    <t>Mutual fund performance and investor's perception: An Indian perspective</t>
  </si>
  <si>
    <t>2-s2.0-84947074052</t>
  </si>
  <si>
    <t>Mouna, A.</t>
  </si>
  <si>
    <t>Financial literacy and portfolio diversification: an observation from the Tunisian stock market</t>
  </si>
  <si>
    <t>Department of Finance and Accounting, University of Sfax, Sfax, Sfax, Tunisia</t>
  </si>
  <si>
    <t>2-s2.0-84938693745</t>
  </si>
  <si>
    <t>Sifaki, E.</t>
  </si>
  <si>
    <t>Department of Media, University of Roehampton, London, United Kingdom</t>
  </si>
  <si>
    <t>Two sides of the same coin: Matter and embodiment in metaphors of money</t>
  </si>
  <si>
    <t>2-s2.0-84940661675</t>
  </si>
  <si>
    <t>Carlson, M.B.</t>
  </si>
  <si>
    <t>Silverbell Solutions, Herndon, VA, United States</t>
  </si>
  <si>
    <t>Factors associated with a composite measure of financial behavior among soldiers</t>
  </si>
  <si>
    <t>Nelson Goff, B.N.</t>
  </si>
  <si>
    <t>Institute for the Health and Security of Military Families, Kansas State University, Manhattan, KS, United States</t>
  </si>
  <si>
    <t>2-s2.0-84940647632</t>
  </si>
  <si>
    <t>Using a financial health model to provide context for financial literacy education research: A commentary</t>
  </si>
  <si>
    <t>2-s2.0-84940643922</t>
  </si>
  <si>
    <t>Mimura, Y.</t>
  </si>
  <si>
    <t>Department of Family and Consumer Sciences, California State University, Northridge, Northridge, CA, United States</t>
  </si>
  <si>
    <t>Financial information source, knowledge, and practices of college students from diverse backgrounds</t>
  </si>
  <si>
    <t>Plunkett, S.W.</t>
  </si>
  <si>
    <t>Department of Psychology, California State University, Northridge, Northridge, CA, United States</t>
  </si>
  <si>
    <t>2-s2.0-84940643727</t>
  </si>
  <si>
    <t>Enhancing links between research and practice to improve consumer financial education and well-being</t>
  </si>
  <si>
    <t>2-s2.0-84930821687</t>
  </si>
  <si>
    <t>Montegary, L.</t>
  </si>
  <si>
    <t>Department of Cultural Analysis and Theory, Stony Brook University, Stony Brook, NY, United States</t>
  </si>
  <si>
    <t>An Army of Debt: Financial readiness and the military family</t>
  </si>
  <si>
    <t>2-s2.0-85219552884</t>
  </si>
  <si>
    <t>The Influence of Financial Literacy, Money Attitude, Financial Strain and Financial Capability on Young Employees’ Financial Well-being</t>
  </si>
  <si>
    <t>2-s2.0-85044163408</t>
  </si>
  <si>
    <t>The Italian pension reform amid short terms financial constraints and long term restructuring goals; Riforme previdenziali tra vincoli di breve periodo e obiettivi di lungo termine</t>
  </si>
  <si>
    <t>2-s2.0-85013101421</t>
  </si>
  <si>
    <t>Akhter, A.</t>
  </si>
  <si>
    <t>Department of Business and Financial Studies, University of Kashmir, Garhwal, JK, India</t>
  </si>
  <si>
    <t>Stock Market Awareness among the Educated Youth: A Micro-level Study in India</t>
  </si>
  <si>
    <t>Sangmi, M.-U.-D.</t>
  </si>
  <si>
    <t>2-s2.0-84958965924</t>
  </si>
  <si>
    <t>Financial Literacy Skills for the 21st Century: Evidence from PISA</t>
  </si>
  <si>
    <t>2-s2.0-84958924685</t>
  </si>
  <si>
    <t>Foster, F.D.</t>
  </si>
  <si>
    <t>Presentation Format and Financial Literacy: Accessibility and Assessability of Retirement Savings Statements</t>
  </si>
  <si>
    <t>Ng, J.</t>
  </si>
  <si>
    <t>Wee, M.</t>
  </si>
  <si>
    <t>2-s2.0-84958919204</t>
  </si>
  <si>
    <t>Facing a Biased Adviser While Choosing a Retirement Plan: The Impact of Financial Literacy and Fair Disclosure</t>
  </si>
  <si>
    <t>Carmel, D.</t>
  </si>
  <si>
    <t>2-s2.0-84958898517</t>
  </si>
  <si>
    <t>Angulo-Ruiz, F.</t>
  </si>
  <si>
    <t>441</t>
  </si>
  <si>
    <t>School of Business, MacEwan University, Edmonton, AB, Canada</t>
  </si>
  <si>
    <t>An Empowerment Model of Youth Financial Behavior</t>
  </si>
  <si>
    <t>2-s2.0-84949008931</t>
  </si>
  <si>
    <t>Bel, S.</t>
  </si>
  <si>
    <t>Why financial literacy matters for development</t>
  </si>
  <si>
    <t>2-s2.0-84946474395</t>
  </si>
  <si>
    <t>Chou, K.-L.</t>
  </si>
  <si>
    <t>Perceived retirement savings adequacy in Hong Kong: An interdisciplinary financial planning model</t>
  </si>
  <si>
    <t>Yu, K.-M.</t>
  </si>
  <si>
    <t>Chan, W.-S.</t>
  </si>
  <si>
    <t>2-s2.0-84942123358</t>
  </si>
  <si>
    <t>Power, M.</t>
  </si>
  <si>
    <t>Debbie and Jerry Ivy College of Business, Ames, IA, United States</t>
  </si>
  <si>
    <t>A Comparative Analysis of Financial Professionals' Perception of the Level of Graduating Business Student Retirement Planning Familiarity, Motivation, and Preparedness</t>
  </si>
  <si>
    <t>Hobbs, J.M.</t>
  </si>
  <si>
    <t>2-s2.0-84940974887</t>
  </si>
  <si>
    <t>Financial Literacy: The Relationship to Saving Behavior in Low- to Moderate-income Households</t>
  </si>
  <si>
    <t>2-s2.0-84940914889</t>
  </si>
  <si>
    <t>Mastenbrook, J.</t>
  </si>
  <si>
    <t>Department of Emergency Medicine, Western Michigan University Homer Stryker M.D. School of Medicine, Kalamazoo, MI, United States</t>
  </si>
  <si>
    <t>Air Medical Curricula in Emergency Medicine Residencies: A National Survey</t>
  </si>
  <si>
    <t>Savino, P.</t>
  </si>
  <si>
    <t>West Michigan Air Care, Kalamazoo, MI, United States</t>
  </si>
  <si>
    <t>2-s2.0-84939465551</t>
  </si>
  <si>
    <t>Savings in times of demographic change: Lessons from the german experience</t>
  </si>
  <si>
    <t>2-s2.0-79959368120</t>
  </si>
  <si>
    <t>Verschoor, C.C.</t>
  </si>
  <si>
    <t>School of Accountancy and Management Information Systems, DePaul University, Chicago, IL, United States</t>
  </si>
  <si>
    <t>Audit Committee Essentials</t>
  </si>
  <si>
    <t>2-s2.0-84938285247</t>
  </si>
  <si>
    <t>University of Rajshahi, Rajshahi, Bangladesh</t>
  </si>
  <si>
    <t>Microfinance, Financial Literacy, and Household Power Configuration in Rural Bangladesh: An Empirical Study on Some Credit Borrowers</t>
  </si>
  <si>
    <t>2-s2.0-85047584482</t>
  </si>
  <si>
    <t>Lovell, J.</t>
  </si>
  <si>
    <t>York St John University, York, North Yorkshire, United Kingdom</t>
  </si>
  <si>
    <t>"Financial Capability" Considered from a Community Psychology-Informed Process in the North East of England</t>
  </si>
  <si>
    <t>2-s2.0-84940180999</t>
  </si>
  <si>
    <t>Financial literacy, financial judgement, and retirement self-efficacy of older trustees of self-managed superannuation funds</t>
  </si>
  <si>
    <t>2-s2.0-84941943086</t>
  </si>
  <si>
    <t>Grintein-Weiss, M.</t>
  </si>
  <si>
    <t>Effects of an Individual Development Account Program on Retirement Saving: Follow-up Evidence From a Randomized Experiment</t>
  </si>
  <si>
    <t>Economic Studies Program, The Brookings Institution, Washington, D.C., United States</t>
  </si>
  <si>
    <t>Gale, W.G.</t>
  </si>
  <si>
    <t>Rohe, W.M.</t>
  </si>
  <si>
    <t>Financial Security and Mobility, The Pew Charitable Trusts, Philadelphia, PA, United States</t>
  </si>
  <si>
    <t>2-s2.0-84936948361</t>
  </si>
  <si>
    <t>Coproduction of Transformative Services as a Pathway to Improved Consumer Well-Being: Findings From a Longitudinal Study on Financial Counseling</t>
  </si>
  <si>
    <t>van Doorn, J.</t>
  </si>
  <si>
    <t>2-s2.0-84983751453</t>
  </si>
  <si>
    <t>Lincoln, T.D.</t>
  </si>
  <si>
    <t>Austin Presbyterian Theological Seminary, Austin, TX, United States</t>
  </si>
  <si>
    <t>More than a question of debt: A qualitative study of how seminarians think about money</t>
  </si>
  <si>
    <t>2-s2.0-84938570543</t>
  </si>
  <si>
    <t>Atir, S.</t>
  </si>
  <si>
    <t>When Knowledge Knows No Bounds: Self-Perceived Expertise Predicts Claims of Impossible Knowledge</t>
  </si>
  <si>
    <t>Rosenzweig, E.</t>
  </si>
  <si>
    <t>Department of Marketing, Tulane University, New Orleans, LA, United States</t>
  </si>
  <si>
    <t>2-s2.0-84939518690</t>
  </si>
  <si>
    <t>Miller, M.</t>
  </si>
  <si>
    <t>Can you help someone become financially capable? A meta-analysis of the literature</t>
  </si>
  <si>
    <t>2-s2.0-84939492522</t>
  </si>
  <si>
    <t>Mckenzie, D.</t>
  </si>
  <si>
    <t>Evidence on policies to increase the development impacts of international migration</t>
  </si>
  <si>
    <t>Department of Economics, University of Michigan, Ann Arbor, Ann Arbor, MI, United States</t>
  </si>
  <si>
    <t>2-s2.0-84938392730</t>
  </si>
  <si>
    <t>Fedorova, E.A.</t>
  </si>
  <si>
    <t>Impact of financial literacy of the population of the Russian Federation on behavior on financial market: Empirical evaluation</t>
  </si>
  <si>
    <t>Nekhaenko, V.V.</t>
  </si>
  <si>
    <t>Youth Center for the Study of Financial Transactions, Moscow, Russian Federation</t>
  </si>
  <si>
    <t>Dovzhenko, S.E.</t>
  </si>
  <si>
    <t>2-s2.0-84979797064</t>
  </si>
  <si>
    <t>Lubis, H.</t>
  </si>
  <si>
    <t>Universitas Islam Sumatera Utara, Medan, North Sumatra, Indonesia</t>
  </si>
  <si>
    <t>Role of psychological factors in individuals investment decisions</t>
  </si>
  <si>
    <t>Dileep Kumar, M.</t>
  </si>
  <si>
    <t>University Gorgasali, University Institute for International and European Studies, Georgia</t>
  </si>
  <si>
    <t>Pratama, P.</t>
  </si>
  <si>
    <t>Muneer, S.</t>
  </si>
  <si>
    <t>Graduate School of Business, Universiti Teknologi Malaysia, Johor Bahru, Johor, Malaysia</t>
  </si>
  <si>
    <t>2-s2.0-84943339909</t>
  </si>
  <si>
    <t>Lopes, D.F.</t>
  </si>
  <si>
    <t>Plataforma unidose para lares dose plaform for elderlies homes; Plataforma Unidose para Lares</t>
  </si>
  <si>
    <t>Costa, N.A.R.</t>
  </si>
  <si>
    <t>De Jesus Pereira, A.M.</t>
  </si>
  <si>
    <t>INOV INESC Inovação, INOV INESC Inovação - Instituto de Novas Tecnologias, Leiria, Portugal</t>
  </si>
  <si>
    <t>2-s2.0-84937949412</t>
  </si>
  <si>
    <t>Geiger, V.</t>
  </si>
  <si>
    <t>A rich interpretation of numeracy for the 21st century: a survey of the state of the field</t>
  </si>
  <si>
    <t>Forgasz, H.</t>
  </si>
  <si>
    <t>2-s2.0-85034949311</t>
  </si>
  <si>
    <t>The factors forming investor’s failure: Is financial literacy a matter? viewing test by cognitive mapping technique</t>
  </si>
  <si>
    <t>Department of Finance, Institut Supérieur d'Administration des Affaires, Sfax, Sfax, Tunisia</t>
  </si>
  <si>
    <t>2-s2.0-84937431930</t>
  </si>
  <si>
    <t>Faculty of Social Sciences &amp; Health, Durham, County Durham, United Kingdom</t>
  </si>
  <si>
    <t>A comparison on financial literacy between welfare recipients and non-welfare recipients in Brunei</t>
  </si>
  <si>
    <t>2-s2.0-84930766182</t>
  </si>
  <si>
    <t>Kristjanpoller R., W.D.</t>
  </si>
  <si>
    <t>Departamento de Industrias, Universidad Técnica Federico Santa María, Valparaiso, Chile</t>
  </si>
  <si>
    <t>The effect of financial knowledge and demographic variables on passive and active investment in Chile's pension plan</t>
  </si>
  <si>
    <t>Olson, J.E.</t>
  </si>
  <si>
    <t>2-s2.0-84947063017</t>
  </si>
  <si>
    <t>Williams, A.J.</t>
  </si>
  <si>
    <t>College student financial capability: A framework for public policy, research and managerial action for financial exclusion prevention</t>
  </si>
  <si>
    <t>Oumlil, B.</t>
  </si>
  <si>
    <t>2-s2.0-84938505835</t>
  </si>
  <si>
    <t>Financial Literacy and Economics Education Among Young Adults: An Observation From Tunisia</t>
  </si>
  <si>
    <t>2-s2.0-84938320698</t>
  </si>
  <si>
    <t>Romo, L.K.</t>
  </si>
  <si>
    <t>Department of Communication, NC State University, Raleigh, NC, United States</t>
  </si>
  <si>
    <t>An Examination of How People in Romantic Relationships Use Communication to Manage Financial Uncertainty</t>
  </si>
  <si>
    <t>2-s2.0-84958244790</t>
  </si>
  <si>
    <t>Heyman, S.</t>
  </si>
  <si>
    <t>Online investment advisors and novice users</t>
  </si>
  <si>
    <t>2-s2.0-84942926240</t>
  </si>
  <si>
    <t>Johnson, M.A.</t>
  </si>
  <si>
    <t>Sellinger School of Business and Management, Loyola University Maryland, Baltimore, MD, United States</t>
  </si>
  <si>
    <t>Gauging the Financial Capability of Americans</t>
  </si>
  <si>
    <t>Lamdin, D.J.</t>
  </si>
  <si>
    <t>University of Maryland, Baltimore County (UMBC), Baltimore, MD, United States</t>
  </si>
  <si>
    <t>2-s2.0-84939516695</t>
  </si>
  <si>
    <t>Huang, L.-C.</t>
  </si>
  <si>
    <t>Department of Bio-Industry Communication and Development, National Taiwan University, Taipei, Taiwan</t>
  </si>
  <si>
    <t>Who decides to give a gift of fresh flowers? The effects of givers and receivers on the likelihood of buying fresh flowers for gifts</t>
  </si>
  <si>
    <t>2-s2.0-84937501249</t>
  </si>
  <si>
    <t>Einaudi Institute for Economics and Finance, Lazio, RM, Italy</t>
  </si>
  <si>
    <t>How much can financial literacy help?</t>
  </si>
  <si>
    <t>Viviano, E.</t>
  </si>
  <si>
    <t>2-s2.0-84933506032</t>
  </si>
  <si>
    <t>Marfil, J.A.M.</t>
  </si>
  <si>
    <t>I. E. S. ‘Emilio Prados’, Malaga, Spain</t>
  </si>
  <si>
    <t>Financial literacy and educational systems in the oecd: A comparative analysis using PISA 2012 data; Educación financiera y sistemas educativos en la OCDE: Un análisis comparativo con datos PISA 2012</t>
  </si>
  <si>
    <t>Marcenaro-Gutiérrez, Ó.D.M.</t>
  </si>
  <si>
    <t>Departamento de Economía Aplicada (Estadística y Econometría), Universidad de Málaga, Malaga, Malaga, Spain</t>
  </si>
  <si>
    <t>Martín-Marcos, A.M.</t>
  </si>
  <si>
    <t>Departamento de Análisis Económico, Universidad Nacional de Educacion a Distancia, Madrid, Spain</t>
  </si>
  <si>
    <t>2-s2.0-84930801034</t>
  </si>
  <si>
    <t>Age differences in consumer financial capability</t>
  </si>
  <si>
    <t>2-s2.0-84930419093</t>
  </si>
  <si>
    <t>Financial literacy and student attitudes to debt: A cross national study examining the influence of gender on personal finance concepts</t>
  </si>
  <si>
    <t>2-s2.0-84928928234</t>
  </si>
  <si>
    <t>H. Rubin, T.H.</t>
  </si>
  <si>
    <t>Technion - Israel Institute of Technology, Haifa, Israel</t>
  </si>
  <si>
    <t>Knowledge flow in Technological Business Incubators: Evidence from Australia and Israel</t>
  </si>
  <si>
    <t>Aas, T.H.</t>
  </si>
  <si>
    <t>Stead, A.</t>
  </si>
  <si>
    <t>Commonwealth Scientific and Industrial Research Organisation, Canberra, ACT, Australia</t>
  </si>
  <si>
    <t>2-s2.0-84930676606</t>
  </si>
  <si>
    <t>Financial well-being among public employees in Malaysia: A preliminary study</t>
  </si>
  <si>
    <t>2-s2.0-84978091819</t>
  </si>
  <si>
    <t>Bentley, M.</t>
  </si>
  <si>
    <t>Making the case for customer prototyping for financial planners to increase savings behavior</t>
  </si>
  <si>
    <t>2-s2.0-84940506802</t>
  </si>
  <si>
    <t>Carr, M.M.</t>
  </si>
  <si>
    <t>Association of American Veterinary Medical Colleges, Washington, DC, United States</t>
  </si>
  <si>
    <t>Veterinary school applicants: Financial literacy and behaviors</t>
  </si>
  <si>
    <t>2-s2.0-84936986418</t>
  </si>
  <si>
    <t>Integration of a Financial Literacy Curriculum in a High School Economics Class: Implications of Varying the Input Mix from an Experiment</t>
  </si>
  <si>
    <t>Center for Economic Education, Blacksburg, VA, United States</t>
  </si>
  <si>
    <t>2-s2.0-84936986366</t>
  </si>
  <si>
    <t>Bounded Rationality and Use of Alternative Financial Services</t>
  </si>
  <si>
    <t>2-s2.0-84936942520</t>
  </si>
  <si>
    <t>College of Business Administration, San Diego State University, San Diego, CA, United States</t>
  </si>
  <si>
    <t>Investigating the Disconnect between Financial Knowledge and Behavior: The Role of Parental Influence and Psychological Characteristics in Responsible Financial Behaviors among Young Adults</t>
  </si>
  <si>
    <t>2-s2.0-84930710846</t>
  </si>
  <si>
    <t>Klontz, B.T.</t>
  </si>
  <si>
    <t>The wealthy: A financial psychological profile</t>
  </si>
  <si>
    <t>Sullivan, P.</t>
  </si>
  <si>
    <t>New York Times, New York, NY, United States</t>
  </si>
  <si>
    <t>2-s2.0-84930092413</t>
  </si>
  <si>
    <t>Financial Capability and Economic Hardship Among Low-Income Older Asian Immigrants in a Supported Employment Program</t>
  </si>
  <si>
    <t>2-s2.0-84930083653</t>
  </si>
  <si>
    <t>Youth Financial Literacy: A Review of Key Considerations and Promising Delivery Methods</t>
  </si>
  <si>
    <t>Casper, D.M.</t>
  </si>
  <si>
    <t>Faber, K.M.</t>
  </si>
  <si>
    <t>2-s2.0-84929957704</t>
  </si>
  <si>
    <t>Guthrie, C.P.</t>
  </si>
  <si>
    <t>School of Management, Bucknell University, Lewisburg, PA, United States</t>
  </si>
  <si>
    <t>The Personal Budget Project: A practical introduction to financial literacy</t>
  </si>
  <si>
    <t>2-s2.0-84928669045</t>
  </si>
  <si>
    <t>Dipartimento di Scienze per l’Economia e l’Impresa, Università degli Studi di Firenze, Florence, FI, Italy</t>
  </si>
  <si>
    <t>Optimal Decisions on Pension Plans in the Presence of Information Costs and Financial Literacy</t>
  </si>
  <si>
    <t>Dipartimento di Economia e Management, Università di Pisa, Pisa, PI, Italy</t>
  </si>
  <si>
    <t>2-s2.0-84925712824</t>
  </si>
  <si>
    <t>Department of Post-graduation in Business Administration, Universidade Federal de Santa Maria, Santa Maria, RS, Brazil</t>
  </si>
  <si>
    <t>Financial literacy in Southern Brazil: Modeling and invariance between genders</t>
  </si>
  <si>
    <t>2-s2.0-84990202971</t>
  </si>
  <si>
    <t>Csikósová, A.</t>
  </si>
  <si>
    <t>Institute of Business and Management, Technická Univerzita v Košiciach, Kosice, Kosice Region, Slovakia</t>
  </si>
  <si>
    <t>Measurement of financial literacy of universities students in Slovakia and necessity of education in the area</t>
  </si>
  <si>
    <t>2-s2.0-84930045650</t>
  </si>
  <si>
    <t>Clarke, C.</t>
  </si>
  <si>
    <t>Learning to fail: resilience and the empty promise of financial literacy education</t>
  </si>
  <si>
    <t>2-s2.0-84929329131</t>
  </si>
  <si>
    <t>Tuominen, M.C.</t>
  </si>
  <si>
    <t>Department of Sociology and Anthropology, Denison University, Granville, OH, United States</t>
  </si>
  <si>
    <t>“There Was No Money Left to Save”: Financial Literacy and the Lives of Low-Income People</t>
  </si>
  <si>
    <t>Thompson, E.L.</t>
  </si>
  <si>
    <t>University of Pennsylvania School of Nursing, Philadelphia, PA, United States</t>
  </si>
  <si>
    <t>2-s2.0-85027949254</t>
  </si>
  <si>
    <t>Walker, C.</t>
  </si>
  <si>
    <t>Locked into the system? Critical community psychology approaches to personal debt in the context of crises of capital accumulation</t>
  </si>
  <si>
    <t>Burton, M.</t>
  </si>
  <si>
    <t>Akhurst, J.</t>
  </si>
  <si>
    <t>Değirmencioğlu, S.M.</t>
  </si>
  <si>
    <t>Cumhuriyet Üniversitesi, Sivas, Sivas, Turkey</t>
  </si>
  <si>
    <t>2-s2.0-84942259214</t>
  </si>
  <si>
    <t>Shankar, S.</t>
  </si>
  <si>
    <t>Keio Business School, Yokohama, Kanagawa, Japan</t>
  </si>
  <si>
    <t>Application of an Alternate Framework for Assessing Microfinance Programs' Contribution to Development: An Empirical Study in Tamil Nadu, India</t>
  </si>
  <si>
    <t>2-s2.0-84939229869</t>
  </si>
  <si>
    <t>The relationship between financial capability and financial stress, with a focus on the users of community welfare centers</t>
  </si>
  <si>
    <t>2-s2.0-84928881199</t>
  </si>
  <si>
    <t>Socialization processes and pathways to healthy financial development for emerging young adults</t>
  </si>
  <si>
    <t>Marketing Department, Old Dominion University, Norfolk, VA, United States</t>
  </si>
  <si>
    <t>School of Education, University of Connecticut, Storrs, CT, United States</t>
  </si>
  <si>
    <t>2-s2.0-84928399594</t>
  </si>
  <si>
    <t>Inflation expectations and behavior: Do survey respondents act on their beliefs?</t>
  </si>
  <si>
    <t>Bruine De Bruin, W.</t>
  </si>
  <si>
    <t>2-s2.0-84923225751</t>
  </si>
  <si>
    <t>Teaching teenagers in finance: Does it work?</t>
  </si>
  <si>
    <t>2-s2.0-84928322439</t>
  </si>
  <si>
    <t>DiGiacomo, M.</t>
  </si>
  <si>
    <t>The business of death: A qualitative study of financial concerns of widowed older women</t>
  </si>
  <si>
    <t>Lewis, J.</t>
  </si>
  <si>
    <t>2-s2.0-85042896906</t>
  </si>
  <si>
    <t>Gurley-Calvez, T.</t>
  </si>
  <si>
    <t>Department of Health Policy and Management, University of Kansas, Lawrence, KS, United States</t>
  </si>
  <si>
    <t>Retirement planning, financial literacy and small business owners</t>
  </si>
  <si>
    <t>Kapinos, K.A.</t>
  </si>
  <si>
    <t>Bruce, D.</t>
  </si>
  <si>
    <t>Department of Economics, University of Tennessee, Tullahoma, TN, United States</t>
  </si>
  <si>
    <t>2-s2.0-84928710969</t>
  </si>
  <si>
    <t>Zuhair, S.</t>
  </si>
  <si>
    <t>Migrants and self-reported financial literacy: Insights from a case study of newly arrived CALD migrants</t>
  </si>
  <si>
    <t>Wickremasinghe, G.</t>
  </si>
  <si>
    <t>Financial Education Research Unit, Victoria University, Melbourne, VIC, Australia</t>
  </si>
  <si>
    <t>2-s2.0-84922757300</t>
  </si>
  <si>
    <t>Land leasing and local government behaviour in China: Evidence from Beijing</t>
  </si>
  <si>
    <t>2-s2.0-85000719576</t>
  </si>
  <si>
    <t>Financial literacy and its influence on young customers’ decision factors</t>
  </si>
  <si>
    <t>2-s2.0-84961202459</t>
  </si>
  <si>
    <t>Kraus, P.L.</t>
  </si>
  <si>
    <t>J. Willard Marriott Library, The University of Utah, Salt Lake City, UT, United States</t>
  </si>
  <si>
    <t>Giving Guidance When You Don't Have the Resources of a Swiss Bank: Answering Everyday Questions that Deal with Financial Literacy</t>
  </si>
  <si>
    <t>2-s2.0-84938330694</t>
  </si>
  <si>
    <t>Dobni, D.M.</t>
  </si>
  <si>
    <t>Stock Market Image: The Good, the Bad, and the Ugly</t>
  </si>
  <si>
    <t>2-s2.0-84928155953</t>
  </si>
  <si>
    <t>Ganpat University, Kherva, GJ, India</t>
  </si>
  <si>
    <t>Analysis of Financial Literacy Level of Retail Individual Investors of Gujarat State and Its Effect on Investment Decision</t>
  </si>
  <si>
    <t>2-s2.0-84928152276</t>
  </si>
  <si>
    <t>Gil, E.L.</t>
  </si>
  <si>
    <t>Leading the Way for Financial Literacy Education: A Case Study on Collaboration</t>
  </si>
  <si>
    <t>2-s2.0-84928141401</t>
  </si>
  <si>
    <t>Rustomfram, P.</t>
  </si>
  <si>
    <t>Online Government Resources for Financial Literacy</t>
  </si>
  <si>
    <t>2-s2.0-84928137995</t>
  </si>
  <si>
    <t>Libraries and Financial Literacy Programs</t>
  </si>
  <si>
    <t>2-s2.0-84928125098</t>
  </si>
  <si>
    <t>Financial Literacy and the Academic Library: Exploring the Peer-to-Peer Approach</t>
  </si>
  <si>
    <t>2-s2.0-84928118465</t>
  </si>
  <si>
    <t>A Systematic Review of Financial Literacy as a Termed Concept: More Questions Than Answers</t>
  </si>
  <si>
    <t>2-s2.0-84928111851</t>
  </si>
  <si>
    <t>Roszkowski, M.J.</t>
  </si>
  <si>
    <t>La Salle University, Philadelphia, Philadelphia, PA, United States</t>
  </si>
  <si>
    <t>An Analysis of the Nature of the Relationship Between SAT Scores and Financial Literacy</t>
  </si>
  <si>
    <t>Glatzer, M.</t>
  </si>
  <si>
    <t>Anthem Institute, Cherry Hill, NJ, United States</t>
  </si>
  <si>
    <t>2-s2.0-84919837718</t>
  </si>
  <si>
    <t>Gender Differences in Financial Literacy Among Hong Kong Workers</t>
  </si>
  <si>
    <t>Wu, A.M.</t>
  </si>
  <si>
    <t>2-s2.0-84939885858</t>
  </si>
  <si>
    <t>Jung, J.H.</t>
  </si>
  <si>
    <t>56</t>
  </si>
  <si>
    <t>Korea Advanced Institute of Science and Technology, Daejeon, South Korea</t>
  </si>
  <si>
    <t>Do analysts treat winners and losers differently when forecasting earnings?</t>
  </si>
  <si>
    <t>Pae, J.</t>
  </si>
  <si>
    <t>2-s2.0-84926373449</t>
  </si>
  <si>
    <t>Financial literacy: Do people know the ABCs of finance?</t>
  </si>
  <si>
    <t>2-s2.0-84924504238</t>
  </si>
  <si>
    <t>von Gaudecker, H.-M.</t>
  </si>
  <si>
    <t>Department of Economics, Universität Bonn, Bonn, Nordrhein-Westfalen, Germany</t>
  </si>
  <si>
    <t>How Does Household Portfolio Diversification Vary with Financial Literacy and Financial Advice?</t>
  </si>
  <si>
    <t>2-s2.0-84925766695</t>
  </si>
  <si>
    <t>Hüsser, A.</t>
  </si>
  <si>
    <t>Department of Media Psychology and Effects, Universität Zürich, Zurich, ZH, Switzerland</t>
  </si>
  <si>
    <t>The role of investors' objective financial knowledge on the assessment of risk disclosures in mutual fund advertisements</t>
  </si>
  <si>
    <t>2-s2.0-84925696017</t>
  </si>
  <si>
    <t>IBS Hyderabad, Hyderabad, TS, India</t>
  </si>
  <si>
    <t>Does advertising strategy matter in influencing mutual fund purchase?</t>
  </si>
  <si>
    <t>2-s2.0-85043432289</t>
  </si>
  <si>
    <t>Smith School of Enterprise and the Environment, University of Oxford, Oxford, Oxfordshire, United Kingdom</t>
  </si>
  <si>
    <t>Finance, Geography of</t>
  </si>
  <si>
    <t>2-s2.0-84924274218</t>
  </si>
  <si>
    <t>Reich, C.M.</t>
  </si>
  <si>
    <t>College of Arts &amp; Sciences, Memphis, TN, United States</t>
  </si>
  <si>
    <t>Do Financial Literacy Classes Help? An Experimental Assessment in a Low-Income Population</t>
  </si>
  <si>
    <t>2-s2.0-84967588215</t>
  </si>
  <si>
    <t>Gill, K.</t>
  </si>
  <si>
    <t>King County Council, WA, United States</t>
  </si>
  <si>
    <t>Enhancing Financial Capability: TANF Bank Accounts</t>
  </si>
  <si>
    <t>2-s2.0-84922895969</t>
  </si>
  <si>
    <t>Price, D.J.</t>
  </si>
  <si>
    <t>Department of Social Sciences, King's College London, London, United Kingdom</t>
  </si>
  <si>
    <t>Financing later life: Why financial capability agendas may be problematic</t>
  </si>
  <si>
    <t>2-s2.0-84924183004</t>
  </si>
  <si>
    <t>Towards a framework for financial literacy in the context of democracy</t>
  </si>
  <si>
    <t>2-s2.0-84921924325</t>
  </si>
  <si>
    <t>Jorgensen, B.S.</t>
  </si>
  <si>
    <t>Understanding farmer intentions to connect to a modernised delivery system in an Australian irrigation district: a reasoned action approach</t>
  </si>
  <si>
    <t>2-s2.0-84924046971</t>
  </si>
  <si>
    <t>Member perceptions of ESG investing through superannuation</t>
  </si>
  <si>
    <t>2-s2.0-85016624299</t>
  </si>
  <si>
    <t>Risk Literacy</t>
  </si>
  <si>
    <t>2-s2.0-85008339822</t>
  </si>
  <si>
    <t>Riga Technical University, Riga, Latvia</t>
  </si>
  <si>
    <t>Financial issues perceived by youth: preliminary survey for financial literacy evaluation in the baltics</t>
  </si>
  <si>
    <t>Lace, N.</t>
  </si>
  <si>
    <t>Tallinna Tehnikaülikool, Tallinn, Harjumaa, Estonia</t>
  </si>
  <si>
    <t>2-s2.0-84939958789</t>
  </si>
  <si>
    <t>Financial literacy and financial planning: Evidence from India</t>
  </si>
  <si>
    <t>2-s2.0-84926328435</t>
  </si>
  <si>
    <t>Ambiguity in determining financial capability of SSI and SSDI beneficiaries with psychiatric disabilities</t>
  </si>
  <si>
    <t>Hartford Hospital, Hartford, CT, United States</t>
  </si>
  <si>
    <t>2-s2.0-84925004498</t>
  </si>
  <si>
    <t>Lopez-Casasnovas, G.</t>
  </si>
  <si>
    <t>Center for Research in Health and Economics, Universitat Pompeu Fabra Barcelona, Barcelona, Barcelona, Spain</t>
  </si>
  <si>
    <t>Another Look at the Comparisons of the Health Systems Expenditure Indicators</t>
  </si>
  <si>
    <t>Maynou, L.</t>
  </si>
  <si>
    <t>73</t>
  </si>
  <si>
    <t>Facultat d'Economia i Empresa, Barcelona, Barcelona, Spain</t>
  </si>
  <si>
    <t>Sáez, M.</t>
  </si>
  <si>
    <t>Research Group on Statistics, Universitat de Girona, Girona, Girona, Spain</t>
  </si>
  <si>
    <t>2-s2.0-84924716446</t>
  </si>
  <si>
    <t>Increasing youth financial capability: An evaluation of the mypath savings initiative</t>
  </si>
  <si>
    <t>Choi, L.</t>
  </si>
  <si>
    <t>Federal Reserve Bank of San Francisco, San Francisco, CA, United States</t>
  </si>
  <si>
    <t>2-s2.0-84924699369</t>
  </si>
  <si>
    <t>Financial education and savings outcomes for low-income IDA participants: Does age make a difference?</t>
  </si>
  <si>
    <t>Guo, S.</t>
  </si>
  <si>
    <t>Reinertson, V.</t>
  </si>
  <si>
    <t>2-s2.0-84924696558</t>
  </si>
  <si>
    <t>Schmeiser, M.D.</t>
  </si>
  <si>
    <t>Starting early for financial success: Capability into action: Research and evaluation committee, financial literacy and education commission</t>
  </si>
  <si>
    <t>2-s2.0-84924677016</t>
  </si>
  <si>
    <t>Financial capability and asset accumulation for children's education: Evidence from an experiment of child development accounts</t>
  </si>
  <si>
    <t>Center for Social Development, Washington University in St. Louis, George Warren Brown School of Social Work, St. Louis, MO, United States</t>
  </si>
  <si>
    <t>2-s2.0-84924655137</t>
  </si>
  <si>
    <t>Revaluing the role of parents as financial socialization agents in youth financial literacy programs</t>
  </si>
  <si>
    <t>2-s2.0-84924651474</t>
  </si>
  <si>
    <t>Creating financial capability in the next generation: An introduction to the special issue</t>
  </si>
  <si>
    <t>2-s2.0-84924612801</t>
  </si>
  <si>
    <t>Center on Violence Against Women and Children, Center for Research on Ending Violence, New Brunswick, NJ, United States</t>
  </si>
  <si>
    <t>Evaluating a financial education curriculum as an intervention to improve financial behaviors and financial well-being of survivors of domestic violence: Results from a longitudinal randomized controlled study</t>
  </si>
  <si>
    <t>Rutgers University, Boothbay Harbor, ME, United States</t>
  </si>
  <si>
    <t>2-s2.0-84924589141</t>
  </si>
  <si>
    <t>Faculty Director of the Center for Financial, United States</t>
  </si>
  <si>
    <t>Experimental evidence on the effects of financial education on elementary school students' knowledge, behavior, and attitudes</t>
  </si>
  <si>
    <t>2-s2.0-84924533957</t>
  </si>
  <si>
    <t>Drever, A.I.</t>
  </si>
  <si>
    <t>Foundations of financial well-being: Insights into the role of executive function, financial socialization, and experience-based learning in childhood and youth</t>
  </si>
  <si>
    <t>2-s2.0-84924533038</t>
  </si>
  <si>
    <t>Boshara, R.</t>
  </si>
  <si>
    <t>Center for Household Financial Stability, Federal Reserve Bank of St. Louis, St. Louis, MO, United States</t>
  </si>
  <si>
    <t>A balance sheet perspective on financial success: Why starting early matters</t>
  </si>
  <si>
    <t>2-s2.0-84923094455</t>
  </si>
  <si>
    <t>Centre for Financial Planning Law, University of the Free State, Bloemfontein, SA, Australia</t>
  </si>
  <si>
    <t>Arguments for and against financial literacy education: Where to go from here?</t>
  </si>
  <si>
    <t>2-s2.0-84923021225</t>
  </si>
  <si>
    <t>Department of Health and Human Development, Montana State University, Bozeman, MT, United States</t>
  </si>
  <si>
    <t>A delphi study to identify personal finance core concepts and competencies of first-generation college students</t>
  </si>
  <si>
    <t>2-s2.0-84922896492</t>
  </si>
  <si>
    <t>Przychodzen, J.</t>
  </si>
  <si>
    <t>Avenida de las Universidades 24, Universidad de Deusto, Bilbao, Biscay, Spain</t>
  </si>
  <si>
    <t>Relationships between eco-innovation and financial performance - Evidence from publicly traded companies in Poland and Hungary</t>
  </si>
  <si>
    <t>Przychodzen, W.</t>
  </si>
  <si>
    <t>Department of Finance, Universidad de Deusto, Bilbao, Biscay, Spain</t>
  </si>
  <si>
    <t>2-s2.0-84926434914</t>
  </si>
  <si>
    <t>Russian Biotechnological University, Moscow, Moscow Oblast, Russian Federation</t>
  </si>
  <si>
    <t>The state unified exam as a requirement in Russia’s new economic relations</t>
  </si>
  <si>
    <t>2-s2.0-84922464586</t>
  </si>
  <si>
    <t>Financial Capability, Asset Ownership, and Later-Age Immigration: Evidence From a Sample of Low-Income Older Asian Immigrants</t>
  </si>
  <si>
    <t>2-s2.0-84921911068</t>
  </si>
  <si>
    <t>Apostolakis, G.</t>
  </si>
  <si>
    <t>Nyenrode Business University, Breukelen, Netherlands</t>
  </si>
  <si>
    <t>Microinsurance performance – A systematic narrative literature review</t>
  </si>
  <si>
    <t>van Dijk, G.</t>
  </si>
  <si>
    <t>Drakos, P.</t>
  </si>
  <si>
    <t>Mediterranean Agronomic Institute of Chania, Chania, Crete, Greece</t>
  </si>
  <si>
    <t>2-s2.0-85009728792</t>
  </si>
  <si>
    <t>Financial Knowledge and Behaviour of Working Adults in Malaysia</t>
  </si>
  <si>
    <t>2-s2.0-84922964930</t>
  </si>
  <si>
    <t>Garmaise, M.J.</t>
  </si>
  <si>
    <t>Borrower misreporting and loan performance</t>
  </si>
  <si>
    <t>2-s2.0-84957704535</t>
  </si>
  <si>
    <t>Financial well-being among young employees in Malaysia</t>
  </si>
  <si>
    <t>2-s2.0-84957675739</t>
  </si>
  <si>
    <t>Tezel, Z.</t>
  </si>
  <si>
    <t>Faculty of Health Sciences, Kirikkale Üniversitesi, Kirikkale, Turkey</t>
  </si>
  <si>
    <t>Financial education for children and youth</t>
  </si>
  <si>
    <t>2-s2.0-84922821966</t>
  </si>
  <si>
    <t>Sumari, A.D.W.</t>
  </si>
  <si>
    <t>Promoting geothermal for energy security (A case of Indonesia)</t>
  </si>
  <si>
    <t>Mariani, S.</t>
  </si>
  <si>
    <t>2-s2.0-85054909612</t>
  </si>
  <si>
    <t>Birbili, M.</t>
  </si>
  <si>
    <t>School of Early Childhood Education, Aristotle University of Thessaloniki, Thessaloniki, Central Macedonia, Greece</t>
  </si>
  <si>
    <t>Financial Education for Preschoolers: Preparing Young Children for the 21st Century</t>
  </si>
  <si>
    <t>2-s2.0-84922484145</t>
  </si>
  <si>
    <t>A framework for developing and testing financial capability education programs targeted to elementary schools</t>
  </si>
  <si>
    <t>Odders-White, E.</t>
  </si>
  <si>
    <t>Wisconsin School of Business, Madison, WI, United States</t>
  </si>
  <si>
    <t>2-s2.0-85192606953</t>
  </si>
  <si>
    <t>de Mello Ferreira, V.R.</t>
  </si>
  <si>
    <t>FIFECAFI, Sao Paulo, Brazil</t>
  </si>
  <si>
    <t>FINANCIAL LITERACY</t>
  </si>
  <si>
    <t>2-s2.0-85184562258</t>
  </si>
  <si>
    <t>Gillen, M.</t>
  </si>
  <si>
    <t>Financing Strategies</t>
  </si>
  <si>
    <t>Gutter, M.</t>
  </si>
  <si>
    <t>2-s2.0-85103727899</t>
  </si>
  <si>
    <t>Lee, T.Y.</t>
  </si>
  <si>
    <t>Department of Applied Social Sciences, City University of Hong Kong, Hong Kong, Hong Kong</t>
  </si>
  <si>
    <t>Construction of a Conceptual Framework on Money Literacy</t>
  </si>
  <si>
    <t>Law, B.M.F.</t>
  </si>
  <si>
    <t>2-s2.0-85102392283</t>
  </si>
  <si>
    <t>Rutledge, D.</t>
  </si>
  <si>
    <t>The Influence of Time Orientation on Personal Finance Behaviours</t>
  </si>
  <si>
    <t>2-s2.0-85087963126</t>
  </si>
  <si>
    <t>How institutional distance matters to cross-border mergers and acquisitions by multinational enterprises from emerging economies in OECD countries</t>
  </si>
  <si>
    <t>Academy of International Business, East Lansing, United States</t>
  </si>
  <si>
    <t>2-s2.0-85076081092</t>
  </si>
  <si>
    <t>Bryce-Laporte, R.</t>
  </si>
  <si>
    <t>Pennsylvania Office of Financial Education, United States</t>
  </si>
  <si>
    <t>Innovation in state government: Pennsylvania’s financial education office</t>
  </si>
  <si>
    <t>2-s2.0-85076069618</t>
  </si>
  <si>
    <t>Thomas, H.</t>
  </si>
  <si>
    <t>The assets framework: Moving toward transformative transactions</t>
  </si>
  <si>
    <t>2-s2.0-85056540817</t>
  </si>
  <si>
    <t>Kuzina, O.</t>
  </si>
  <si>
    <t>Financial literacy and financial capability: Definitions, measurement methods, and analysis in the case of Russia</t>
  </si>
  <si>
    <t>2-s2.0-85054389574</t>
  </si>
  <si>
    <t>Maryam, M.</t>
  </si>
  <si>
    <t>RLAK Govt. College of Home Economics, Karachi, Pakistan</t>
  </si>
  <si>
    <t>Association of financial literacy and money management competence among Male and Female University Teachers of Karachi</t>
  </si>
  <si>
    <t>2-s2.0-85018547008</t>
  </si>
  <si>
    <t>The future of nuclear power in the united states</t>
  </si>
  <si>
    <t>2-s2.0-85017618272</t>
  </si>
  <si>
    <t>Jaramillo, A.</t>
  </si>
  <si>
    <t>Facultad de Psicología, Universidad Alberto Hurtado, Santiago, RM, Chile</t>
  </si>
  <si>
    <t>Saving as a social intervention strategy for overcome poverty: Qualitative study about saving experiences of Chilean people; El ahorro como estrategia de intervención social para la superación de la pobreza: Estudio cualitativo sobre experiencias de ahorro de personas Chilenas</t>
  </si>
  <si>
    <t>Daher, M.</t>
  </si>
  <si>
    <t>Facultad de Psicología, Pontificia Universidad Católica de Chile, Santiago, RM, Chile</t>
  </si>
  <si>
    <t>2-s2.0-85014513891</t>
  </si>
  <si>
    <t>Orolfo-Real, I.</t>
  </si>
  <si>
    <t>Department of Medicine, University of the Philippines Manila, Manila, Philippines</t>
  </si>
  <si>
    <t>Understanding current attitudes to her2 testing for breast cancer at tertiary referral hospitals of Metro Manila, Philippines</t>
  </si>
  <si>
    <t>Tanael, S.B.</t>
  </si>
  <si>
    <t>Department of Pathology, University of the Philippines Manila, Manila, Philippines</t>
  </si>
  <si>
    <t>Avila, J.M.C.</t>
  </si>
  <si>
    <t>Department of Medicine, Cardinal Santos Medical Center, San Juan, Metro Manila, Philippines</t>
  </si>
  <si>
    <t>2-s2.0-85010045901</t>
  </si>
  <si>
    <t>Evaluation of a continuing education training on client financial capability</t>
  </si>
  <si>
    <t>Svoboda, D.</t>
  </si>
  <si>
    <t>Sander, R.L.</t>
  </si>
  <si>
    <t>Osteen, P.J.</t>
  </si>
  <si>
    <t>2-s2.0-85000405914</t>
  </si>
  <si>
    <t>Saravanan, S.</t>
  </si>
  <si>
    <t>Analysis on interactive effect of behavioural variables and demographic variables of retail investors on purchase decision related to initial public offerings</t>
  </si>
  <si>
    <t>Satish, R.</t>
  </si>
  <si>
    <t>Department of Mba, Jawaharlal Nehru Technological University Hyderabad, Hyderabad, TS, India</t>
  </si>
  <si>
    <t>2-s2.0-84991493272</t>
  </si>
  <si>
    <t>Karger, H.</t>
  </si>
  <si>
    <t>Curbing the financial exploitation of the poor: Financial literacy and social work education</t>
  </si>
  <si>
    <t>2-s2.0-84983646613</t>
  </si>
  <si>
    <t>Atkinson, L.</t>
  </si>
  <si>
    <t>Stan Richards School of Advertising and Public Relations, The University of Texas at Austin, Austin, TX, United States</t>
  </si>
  <si>
    <t>A Humanistic approach to understanding child consumer socialization in US homes</t>
  </si>
  <si>
    <t>Nelson, M.R.</t>
  </si>
  <si>
    <t>Department of Advertising, University of Illinois Urbana-Champaign, Urbana, IL, United States</t>
  </si>
  <si>
    <t>Rademacher, M.A.</t>
  </si>
  <si>
    <t>2-s2.0-84976338279</t>
  </si>
  <si>
    <t>GinghinǍ, A.</t>
  </si>
  <si>
    <t>Académie d’Etudes Economiques de Bucarest, Bucharest, Romania</t>
  </si>
  <si>
    <t>The consumer behavior and financial education; Le Comportement des Consommateurs et l'Éducation Financière</t>
  </si>
  <si>
    <t>2-s2.0-84969131684</t>
  </si>
  <si>
    <t>Koleda, N.</t>
  </si>
  <si>
    <t>Challenges in learning for company’s financial viability assessment and management</t>
  </si>
  <si>
    <t>2-s2.0-84962469604</t>
  </si>
  <si>
    <t>Afshar, P.</t>
  </si>
  <si>
    <t>Islamic Azad University, Malayer Branch, Malayer, Hamadan Province, Iran</t>
  </si>
  <si>
    <t>Investigating of dimensions of financial literacy and its impact on participation in the stock market among the sport marketing managers in Iran</t>
  </si>
  <si>
    <t>2-s2.0-84960540870</t>
  </si>
  <si>
    <t>“Financial capability” considered from a community psychology-informed process in the north east of England</t>
  </si>
  <si>
    <t>2-s2.0-84960212756</t>
  </si>
  <si>
    <t>Department of Economics, University of Tennessee, Chattanooga, UT, United States</t>
  </si>
  <si>
    <t>2-s2.0-84959365845</t>
  </si>
  <si>
    <t>Kersting, L.M.</t>
  </si>
  <si>
    <t>The association between financial literacy and trust in financial markets among novice nonprofessional investors</t>
  </si>
  <si>
    <t>Marley, R.N.</t>
  </si>
  <si>
    <t>The University of Tampa, Tampa, FL, United States</t>
  </si>
  <si>
    <t>Mellon, M.J.</t>
  </si>
  <si>
    <t>University of South Florida, Tampa, Tampa, FL, United States</t>
  </si>
  <si>
    <t>2-s2.0-84959321791</t>
  </si>
  <si>
    <t>de Jesús Velázquez Vázquez, M.C.</t>
  </si>
  <si>
    <t>cnico Nacional Unidad Profesional Adolfo Loacute, Institute Politeacute, San Pedro Zacatenco, Mexico</t>
  </si>
  <si>
    <t>Importance of mathematics as support for financial education; Importancia de las matematicas como apoyo a la education financiera</t>
  </si>
  <si>
    <t>Lopez, G.P.</t>
  </si>
  <si>
    <t>Sánchez, M.D.C.</t>
  </si>
  <si>
    <t>Escuela Superior de Ingeniería Mecánica y Eléctrica, Instituto Politécnico Nacional, Mexico, DF, Mexico</t>
  </si>
  <si>
    <t>2-s2.0-84959243011</t>
  </si>
  <si>
    <t>Department of Statistics, University of Zagreb, Faculty of Economics and Business, Zagreb, Croatia</t>
  </si>
  <si>
    <t>The analysis of the financial education impact on investment behavior in Croatia: Ordered logistic regression approach</t>
  </si>
  <si>
    <t>2-s2.0-84958938332</t>
  </si>
  <si>
    <t>von der Dunk, F.</t>
  </si>
  <si>
    <t>International organizations in space law</t>
  </si>
  <si>
    <t>2-s2.0-84958869765</t>
  </si>
  <si>
    <t>Enhancing financial capability: TANF bank accounts</t>
  </si>
  <si>
    <t>2-s2.0-84958104738</t>
  </si>
  <si>
    <t>A Critically Compassionate Approach to Financial Literacy</t>
  </si>
  <si>
    <t>2-s2.0-84958078622</t>
  </si>
  <si>
    <t>Conceptual design of financial ontology</t>
  </si>
  <si>
    <t>2-s2.0-84955587267</t>
  </si>
  <si>
    <t>Financial stress and financial counseling: Helping college students</t>
  </si>
  <si>
    <t>Canale, A.</t>
  </si>
  <si>
    <t>2-s2.0-84955581242</t>
  </si>
  <si>
    <t>Individual and institutional factors related to low-income household saving behavior</t>
  </si>
  <si>
    <t>2-s2.0-84955560011</t>
  </si>
  <si>
    <t>Mortgage holding and financial satisfaction in retirement</t>
  </si>
  <si>
    <t>Asebedo, S.</t>
  </si>
  <si>
    <t>Thompson, C.</t>
  </si>
  <si>
    <t>Russi, R.</t>
  </si>
  <si>
    <t>2-s2.0-84955498193</t>
  </si>
  <si>
    <t>Agarwalla, S.K.</t>
  </si>
  <si>
    <t>Financial Literacy among Working Young in Urban India</t>
  </si>
  <si>
    <t>2-s2.0-84955130649</t>
  </si>
  <si>
    <t>Ford, M.R.</t>
  </si>
  <si>
    <t>Ford financial empowerment model</t>
  </si>
  <si>
    <t>2-s2.0-84954416573</t>
  </si>
  <si>
    <t>Department of Human Development and Family Studies, College of Human Sciences, Ames, IA, United States</t>
  </si>
  <si>
    <t>Not a black and European-Americans question: How are investor behavior and perceptions related to race and ethnicity?</t>
  </si>
  <si>
    <t>2-s2.0-84954136099</t>
  </si>
  <si>
    <t>Kocherlakota, N.</t>
  </si>
  <si>
    <t>Federal Reserve Bank of Minneapolis, Minneapolis, MN, United States</t>
  </si>
  <si>
    <t>Foreword: Health, education, and early childhood development</t>
  </si>
  <si>
    <t>2-s2.0-84953310529</t>
  </si>
  <si>
    <t>Holmes and Co., Sydney, NS, Australia</t>
  </si>
  <si>
    <t>Rangeland pastoralism in northern Australia: Change and sustainability</t>
  </si>
  <si>
    <t>2-s2.0-84951851267</t>
  </si>
  <si>
    <t>Departamento de Administração, Universidade Federal de Santa Maria, Santa Maria, RS, Brazil</t>
  </si>
  <si>
    <t>Determinants of financial literacy: Analysis of the influence of socioeconomic and demographic variables</t>
  </si>
  <si>
    <t>Departamento de Ciências Administrativas, Universidade Federal do Rio Grande do Sul, Porto Alegre, RS, Brazil</t>
  </si>
  <si>
    <t>2-s2.0-84951108483</t>
  </si>
  <si>
    <t>Kalyugina, S.</t>
  </si>
  <si>
    <t>Sustainable and secure development: Facet of personal financial issues</t>
  </si>
  <si>
    <t>Strielkowski, W.</t>
  </si>
  <si>
    <t>University of Prague, Prague, Czech Republic</t>
  </si>
  <si>
    <t>2-s2.0-84949801548</t>
  </si>
  <si>
    <t>Ramudzuli, P.M.</t>
  </si>
  <si>
    <t>School of Economic Sciences, North-West University, Potchefstroom, North West, South Africa</t>
  </si>
  <si>
    <t>Financial knowledge and subjective financial risk tolerance among students at a South African university</t>
  </si>
  <si>
    <t>2-s2.0-84947607404</t>
  </si>
  <si>
    <t>Hajek, P.</t>
  </si>
  <si>
    <t>Faculty of Economics and Administration, Univerzita Pardubice, Pardubice, Pardubice, Czech Republic</t>
  </si>
  <si>
    <t>Obstacles to innovation activity in Czech manufacturing industries</t>
  </si>
  <si>
    <t>2-s2.0-84947439568</t>
  </si>
  <si>
    <t>Subha, M.V.</t>
  </si>
  <si>
    <t>Regional Center, Anna University, Chennai, TN, India</t>
  </si>
  <si>
    <t>A study on the influence of financial literacy on individual savings behavior</t>
  </si>
  <si>
    <t>Shanmugha Priya, P.S.</t>
  </si>
  <si>
    <t>2-s2.0-84947227493</t>
  </si>
  <si>
    <t>Vishvesh, R.</t>
  </si>
  <si>
    <t>Financial inclusion through financial education</t>
  </si>
  <si>
    <t>Venkatraman, B.</t>
  </si>
  <si>
    <t>Kishinchand Chellaram College, Mumbai, MH, India</t>
  </si>
  <si>
    <t>2-s2.0-84947058062</t>
  </si>
  <si>
    <t>Mejía-Escalante, M.</t>
  </si>
  <si>
    <t>Universidad Nacional de Colombia, Bogota, Colombia</t>
  </si>
  <si>
    <t>Basic needs: Durable goods and services of proper housing; Necessidades básicas: Bens e serviços duráveis da moradia adequada</t>
  </si>
  <si>
    <t>2-s2.0-84946727321</t>
  </si>
  <si>
    <t>Sahiti, N.</t>
  </si>
  <si>
    <t>Energy saving potential in Kosovo household sector</t>
  </si>
  <si>
    <t>Sfishta, A.</t>
  </si>
  <si>
    <t>GIZ-Office Prishtina, Serbia</t>
  </si>
  <si>
    <t>2-s2.0-84944742875</t>
  </si>
  <si>
    <t>Department of Management Studies, Anna University, Chennai, TN, India</t>
  </si>
  <si>
    <t>Assessment of financial literacy levels - A case of financial attitude, behaviour and parental influence among postgraduate students</t>
  </si>
  <si>
    <t>2-s2.0-84944528581</t>
  </si>
  <si>
    <t>Verkruijsse, N.</t>
  </si>
  <si>
    <t>Renewable energy in Indonesia: Integrating human capital and money flows</t>
  </si>
  <si>
    <t>2-s2.0-84944384990</t>
  </si>
  <si>
    <t>Bernardo, C.D.</t>
  </si>
  <si>
    <t>Banco Santander Totta SA, Lisbon, Portugal</t>
  </si>
  <si>
    <t>Determinants of bank customers' demand for liquidity: The effect of bank capital and customers' characteristics</t>
  </si>
  <si>
    <t>Lagoa, S.C.</t>
  </si>
  <si>
    <t>2-s2.0-84943647802</t>
  </si>
  <si>
    <t>Anna University, Chennai, TN, India</t>
  </si>
  <si>
    <t>A study on the factors determining financial literacy of households</t>
  </si>
  <si>
    <t>2-s2.0-84942983558</t>
  </si>
  <si>
    <t>Kostov, P.</t>
  </si>
  <si>
    <t>Lancashire School of Business and Enterprise, Preston, Lancashire, United Kingdom</t>
  </si>
  <si>
    <t>Access to financial services: The case of the 'Mzansi' account in South Africa</t>
  </si>
  <si>
    <t>2-s2.0-84941248146</t>
  </si>
  <si>
    <t>Abdullah Yusof, S.A.</t>
  </si>
  <si>
    <t>Department of Economics, International Islamic University Malaysia, Kuala Lumpur, Malaysia</t>
  </si>
  <si>
    <t>Financial fragility of urban households in Malaysia</t>
  </si>
  <si>
    <t>2-s2.0-84940918354</t>
  </si>
  <si>
    <t>Evi Steelyana, W.E.</t>
  </si>
  <si>
    <t>Financial literacy and investment decision in lower middle income</t>
  </si>
  <si>
    <t>2-s2.0-84940877357</t>
  </si>
  <si>
    <t>Troskovaite, D.</t>
  </si>
  <si>
    <t>Karaite taxation in the grand duchy of Lithuania and its relation to population size before the First Jewish census of 1764/1765</t>
  </si>
  <si>
    <t>2-s2.0-84940835633</t>
  </si>
  <si>
    <t>Gorshkova, N.V.</t>
  </si>
  <si>
    <t>System of family budgeting as a methodological basis for personal accounting and guarantee for growth of financial literacy of the Russians</t>
  </si>
  <si>
    <t>2-s2.0-84938929927</t>
  </si>
  <si>
    <t>Department of Physics, Eastern Illinois University, Charleston, IL, United States</t>
  </si>
  <si>
    <t>Mentoring undergraduate students in computational materials research</t>
  </si>
  <si>
    <t>2-s2.0-84936753572</t>
  </si>
  <si>
    <t>Coordinated actions in the field of financial education as a new approach to improve financial literacy</t>
  </si>
  <si>
    <t>2-s2.0-84936065634</t>
  </si>
  <si>
    <t>Vijay, A.</t>
  </si>
  <si>
    <t>School of Mechanical Engineering, Vellore Institute of Technology, Vellore, TN, India</t>
  </si>
  <si>
    <t>Gap analysis on financial knowledge and practice: Teachable opportunities</t>
  </si>
  <si>
    <t>Prakash, V.</t>
  </si>
  <si>
    <t>2-s2.0-84933074457</t>
  </si>
  <si>
    <t>Financial literacy of Croatian citizens; Financijska pismenost građana u Hrvatskoj</t>
  </si>
  <si>
    <t>Rajh, E.</t>
  </si>
  <si>
    <t>2-s2.0-84931275437</t>
  </si>
  <si>
    <t>Financial literacy's effect on elicited subjective discount rate</t>
  </si>
  <si>
    <t>Rosenboim, M.</t>
  </si>
  <si>
    <t>2-s2.0-84930859750</t>
  </si>
  <si>
    <t>Elrod, H.</t>
  </si>
  <si>
    <t>University of the Incarnate Word, San Antonio, TX, United States</t>
  </si>
  <si>
    <t>Homeownership is not always a blessing</t>
  </si>
  <si>
    <t>2-s2.0-84930829416</t>
  </si>
  <si>
    <t>Park, T.</t>
  </si>
  <si>
    <t>St. Louis College of Pharmacy, St. Louis, MO, United States</t>
  </si>
  <si>
    <t>Pharmacy students’ attitudes toward debt</t>
  </si>
  <si>
    <t>Yusuf, A.A.</t>
  </si>
  <si>
    <t>Minneapolis Medical Research Foundation, Minneapolis, MN, United States</t>
  </si>
  <si>
    <t>Hadsall, R.S.</t>
  </si>
  <si>
    <t>College of Pharmacy, Minneapolis, MN, United States</t>
  </si>
  <si>
    <t>2-s2.0-84930827481</t>
  </si>
  <si>
    <t>2-s2.0-84930625244</t>
  </si>
  <si>
    <t>Assessing the financial knowledge of university students in Germany</t>
  </si>
  <si>
    <t>2-s2.0-84926674938</t>
  </si>
  <si>
    <t>Choice of retirement funds in Chile: Are Chilean women more risk averse than men?</t>
  </si>
  <si>
    <t>2-s2.0-84925384759</t>
  </si>
  <si>
    <t>Allmark, P.</t>
  </si>
  <si>
    <t>Centre for Health and Social Care Research, Sheffield Hallam University, Sheffield, South Yorkshire, United Kingdom</t>
  </si>
  <si>
    <t>Financial capability, health and disability Health behavior, health promotion and society</t>
  </si>
  <si>
    <t>2-s2.0-84923551727</t>
  </si>
  <si>
    <t>Kolpashikov, L.</t>
  </si>
  <si>
    <t>Scientific-Research Institute of Agriculture and Ecology of the Arctic, SB RAS, Norilsk, Russian Federation</t>
  </si>
  <si>
    <t>The role of harvest, predators, and socio-political environment in the dynamics of the Taimyr wild reindeer herd with some lessons for North America</t>
  </si>
  <si>
    <t>Makhailo, V.</t>
  </si>
  <si>
    <t>Russell, D.E.</t>
  </si>
  <si>
    <t>Yukon University, Whitehorse, YT, Canada</t>
  </si>
  <si>
    <t>2-s2.0-84922470435</t>
  </si>
  <si>
    <t>Nunes, R.</t>
  </si>
  <si>
    <t>Estrada da Circunvalação, Porto, Portugal</t>
  </si>
  <si>
    <t>Education for values and bioethics</t>
  </si>
  <si>
    <t>2-s2.0-84922281009</t>
  </si>
  <si>
    <t>Financial literacy and the demand for financial advice</t>
  </si>
  <si>
    <t>Monticone, C.</t>
  </si>
  <si>
    <t>2-s2.0-84919344195</t>
  </si>
  <si>
    <t>Ayusuk, A.</t>
  </si>
  <si>
    <t>Chiang Mai University, Chiang Mai, Chiang Mai, Thailand</t>
  </si>
  <si>
    <t>Risk, return and international portfolio analysis: Entropy and linear belief functions</t>
  </si>
  <si>
    <t>Sriboonchiita, S.</t>
  </si>
  <si>
    <t>Department of Business Economics, Prince of Songkla University, Hatyai, Songkhla, Thailand</t>
  </si>
  <si>
    <t>2-s2.0-84913620906</t>
  </si>
  <si>
    <t>Financial Satisfaction and the Influence of Financial Literacy in Malaysia</t>
  </si>
  <si>
    <t>2-s2.0-84911987005</t>
  </si>
  <si>
    <t>Barriers and facilitators to health behaviour change and economic activity among slum-dwelling adolescent girls and young women in Nairobi, Kenya: the role of social, health and economic assets</t>
  </si>
  <si>
    <t>Anderson, A.D.</t>
  </si>
  <si>
    <t>Department of Sociomedical Sciences, Mailman School of Public Health, New York, NY, United States</t>
  </si>
  <si>
    <t>2-s2.0-84891509375</t>
  </si>
  <si>
    <t>Cox, R.</t>
  </si>
  <si>
    <t>Dutch Authority for the Financial Markets, Amsterdam, Netherlands</t>
  </si>
  <si>
    <t>Financial Literacy, Risk Aversion and Choice of Mortgage Type by Households</t>
  </si>
  <si>
    <t>Brounen, D.</t>
  </si>
  <si>
    <t>Department of Economics, Tilburg University, Tilburg, Noord-Brabant, Netherlands</t>
  </si>
  <si>
    <t>Neuteboom, P.</t>
  </si>
  <si>
    <t>Rotterdam School of Management, Erasmus University, Rotterdam, Zuid-Holland, Netherlands</t>
  </si>
  <si>
    <t>2-s2.0-105018413819</t>
  </si>
  <si>
    <t>Ann Shillingford, M.A.</t>
  </si>
  <si>
    <t>African Americans Students and Financial Literacy</t>
  </si>
  <si>
    <t>Kooyman, B.</t>
  </si>
  <si>
    <t>2-s2.0-105008602071</t>
  </si>
  <si>
    <t>Sülün, T.</t>
  </si>
  <si>
    <t>Department of Prosthodontics, Istanbul Üniversitesi, Istanbul, Turkey</t>
  </si>
  <si>
    <t>Diagnosis and Treatment Planning in Partially Edentulous Patients</t>
  </si>
  <si>
    <t>Şakar, O.</t>
  </si>
  <si>
    <t>2-s2.0-105000205013</t>
  </si>
  <si>
    <t>Mason, I.</t>
  </si>
  <si>
    <t>Financial Services Regulatory Team, Japan</t>
  </si>
  <si>
    <t>Principles-based Regulation - Will it Work?</t>
  </si>
  <si>
    <t>2-s2.0-105000090961</t>
  </si>
  <si>
    <t>Breuer, R.-E.</t>
  </si>
  <si>
    <t>Deutsche Bank AG, Frankfurt am Main, Hessen, Germany</t>
  </si>
  <si>
    <t>Microfinance as Profitable Good Practice</t>
  </si>
  <si>
    <t>2-s2.0-84915820983</t>
  </si>
  <si>
    <t>Israel, S.</t>
  </si>
  <si>
    <t>Department of Psychology and Neuroscience, Duke University, Durham, NC, United States</t>
  </si>
  <si>
    <t>Credit scores, cardiovascular disease risk, and human capital</t>
  </si>
  <si>
    <t>Caspia, A.</t>
  </si>
  <si>
    <t>Department of Psychiatry and Behavioral Sciences, Duke University Medical Center, Durham, NC, United States</t>
  </si>
  <si>
    <t>Belskyd, D.W.</t>
  </si>
  <si>
    <t>Institute of Psychiatry, King's College London, London, United Kingdom</t>
  </si>
  <si>
    <t>Harrington, H.</t>
  </si>
  <si>
    <t>Hogan, S.</t>
  </si>
  <si>
    <t>Social Science Research Institute, Duke University, Durham, NC, United States</t>
  </si>
  <si>
    <t>Houts, R.</t>
  </si>
  <si>
    <t>Otago Medical School, Dunedin, OTA, New Zealand</t>
  </si>
  <si>
    <t>Ramrakha, S.</t>
  </si>
  <si>
    <t>Department of Economics, Duke University, Durham, NC, United States</t>
  </si>
  <si>
    <t>Sersg, S.</t>
  </si>
  <si>
    <t>Sanford School of Public Policy, Duke University, Durham, NC, United States</t>
  </si>
  <si>
    <t>2-s2.0-85027920608</t>
  </si>
  <si>
    <t>Population Council, Washington, DC, Kenya</t>
  </si>
  <si>
    <t>Can economic assets increase girls' risk of sexual harassment? Evaluation results from a social, health and economic asset-building intervention for vulnerable adolescent girls in Uganda</t>
  </si>
  <si>
    <t>2-s2.0-84966697223</t>
  </si>
  <si>
    <t>Haslem, J.A.</t>
  </si>
  <si>
    <t>Department of Finance, Robert H. Smith School of Business, College Park, MD, United States</t>
  </si>
  <si>
    <t>Selected topics in financial literacy</t>
  </si>
  <si>
    <t>2-s2.0-84958760699</t>
  </si>
  <si>
    <t>Buchanan, B.</t>
  </si>
  <si>
    <t>Department of Finance, Seattle University, Seattle, WA, United States</t>
  </si>
  <si>
    <t>Improving international students' understanding of local culture and financial institutions: A service learning application</t>
  </si>
  <si>
    <t>2-s2.0-84930579477</t>
  </si>
  <si>
    <t>Esendemirli, E.</t>
  </si>
  <si>
    <t>Department of International Trade and Finance, Yaşar Üniversitesi, Izmir, Izmir, Turkey</t>
  </si>
  <si>
    <t>Transparency and disclosure: Public company reporting and corporate inputs</t>
  </si>
  <si>
    <t>Saygili, A.T.</t>
  </si>
  <si>
    <t>Department of Business Administration, Izmir Ekonomi Üniversitesi, Izmir, Turkey</t>
  </si>
  <si>
    <t>2-s2.0-84929725628</t>
  </si>
  <si>
    <t>Heinberg, A.</t>
  </si>
  <si>
    <t>Five steps to planning success: Experimental evidence from US households</t>
  </si>
  <si>
    <t>USC Dornsife Center for Economic and Social Research, United States</t>
  </si>
  <si>
    <t>Samek, A.S.</t>
  </si>
  <si>
    <t>2-s2.0-84923806328</t>
  </si>
  <si>
    <t>Ben Mohamed, E.</t>
  </si>
  <si>
    <t>Faculty of Economic Sciences and Management, University of Sfax, Sfax, Sfax, Tunisia</t>
  </si>
  <si>
    <t>CEO's personal characteristics, ownership and investment cash flow sensitivity: Evidence from NYSE panel data firms</t>
  </si>
  <si>
    <t>2-s2.0-84920019774</t>
  </si>
  <si>
    <t>Witek, M.</t>
  </si>
  <si>
    <t>Department of Radiation Oncology, Sidney Kimmel Medical College, Philadelphia, PA, United States</t>
  </si>
  <si>
    <t>Is financial literacy necessary for radiation oncology residents?</t>
  </si>
  <si>
    <t>Siglin, J.</t>
  </si>
  <si>
    <t>Department of Clinical Pharmacology and Experimental Theurapeutics, Thomas Jefferson University, Philadelphia, PA, United States</t>
  </si>
  <si>
    <t>2-s2.0-84891775081</t>
  </si>
  <si>
    <t>Kunovskaya, I.A.</t>
  </si>
  <si>
    <t>Evaluation of a Financial Literacy Test Using Classical Test Theory and Item Response Theory</t>
  </si>
  <si>
    <t>Alexeev, N.</t>
  </si>
  <si>
    <t>Department of Mathematics, University of Georgia, Athens, GA, United States</t>
  </si>
  <si>
    <t>2-s2.0-84891552792</t>
  </si>
  <si>
    <t>Xia, T.</t>
  </si>
  <si>
    <t>Financial Literacy Overconfidence and Stock Market Participation</t>
  </si>
  <si>
    <t>International School of Economics and Management, Capital University of EcoNomics and Business, Beijing, China</t>
  </si>
  <si>
    <t>2-s2.0-85000985474</t>
  </si>
  <si>
    <t>Zhang, A.C.</t>
  </si>
  <si>
    <t>Financial advice and asset allocation of individual investors</t>
  </si>
  <si>
    <t>2-s2.0-84913598805</t>
  </si>
  <si>
    <t>Banking the unbanked: The Mzansi intervention in South Africa</t>
  </si>
  <si>
    <t>2-s2.0-84910651457</t>
  </si>
  <si>
    <t>Thomas, K.</t>
  </si>
  <si>
    <t>Google LLC, Mountain View, CA, United States</t>
  </si>
  <si>
    <t>Dialing back abuse on phone verified accounts</t>
  </si>
  <si>
    <t>Iatskiv, D.</t>
  </si>
  <si>
    <t>Bursztein, E.</t>
  </si>
  <si>
    <t>International Computer Science Institute, Berkeley, CA, United States</t>
  </si>
  <si>
    <t>Pietraszek, T.</t>
  </si>
  <si>
    <t>2-s2.0-84920185925</t>
  </si>
  <si>
    <t>Fang, E.S.</t>
  </si>
  <si>
    <t>Islamic finance in global markets: Materialism, ideas and the construction of financial knowledge</t>
  </si>
  <si>
    <t>2-s2.0-85027929059</t>
  </si>
  <si>
    <t>Credit and Macroeconomics, University of Nottingham, Nottingham, Nottinghamshire, United Kingdom</t>
  </si>
  <si>
    <t>Self-control, financial literacy &amp; the co-holding puzzle</t>
  </si>
  <si>
    <t>Weber, Jö.</t>
  </si>
  <si>
    <t>2-s2.0-84939872514</t>
  </si>
  <si>
    <t>Kuck, P.</t>
  </si>
  <si>
    <t>Universität Bielefeld, Bielefeld, Nordrhein-Westfalen, Germany</t>
  </si>
  <si>
    <t>Money ABC: a prevention program to avoid indebtedness for elementary school children; Money ABC – Ein Programm für Grundschulkinder zur frühzeitigen Prävention von Verschuldung</t>
  </si>
  <si>
    <t>2-s2.0-84919621529</t>
  </si>
  <si>
    <t>Flaker, A.</t>
  </si>
  <si>
    <t>Global Human Development Program, Georgetown University, Washington, D.C., United States</t>
  </si>
  <si>
    <t>School management and efficiency: An assessment of charter vs. traditional public schools</t>
  </si>
  <si>
    <t>2-s2.0-84912037573</t>
  </si>
  <si>
    <t>Earlier financial literacy and later financial behaviour of college students</t>
  </si>
  <si>
    <t>Norton School of Family and Consumer Sciences, The University of Arizona, Tucson, AZ, United States</t>
  </si>
  <si>
    <t>2-s2.0-84911978537</t>
  </si>
  <si>
    <t>Bird, C.L.</t>
  </si>
  <si>
    <t>Deparment of Youth, NC State University, Raleigh, NC, United States</t>
  </si>
  <si>
    <t>Visualizing financial success: Planning is key</t>
  </si>
  <si>
    <t>Şener, A.</t>
  </si>
  <si>
    <t>2-s2.0-84907759990</t>
  </si>
  <si>
    <t>Costa-Campi, M.T.</t>
  </si>
  <si>
    <t>Department of Public Economics, Universitat de Barcelona, Barcelona, Barcelona, Spain</t>
  </si>
  <si>
    <t>R &amp; D drivers and obstacles to innovation in the energy industry</t>
  </si>
  <si>
    <t>Duch-Brown, N.</t>
  </si>
  <si>
    <t>Institute for Prospective Technological Studies, European Commission, Brussels, Belgium</t>
  </si>
  <si>
    <t>García-Quevedo, J.</t>
  </si>
  <si>
    <t>2-s2.0-84904605775</t>
  </si>
  <si>
    <t>Kempf, A.</t>
  </si>
  <si>
    <t>Center for Financial Research, Universität zu Köln, Koln, Nordrhein-Westfalen, Germany</t>
  </si>
  <si>
    <t>Low risk and high return - Affective attitudes and stock market expectations</t>
  </si>
  <si>
    <t>Merkle, C.</t>
  </si>
  <si>
    <t>Niessen-Ruenzi, A.</t>
  </si>
  <si>
    <t>Department of Finance, Universität Mannheim, Mannheim, Baden-Wurttemberg, Germany</t>
  </si>
  <si>
    <t>2-s2.0-84912071242</t>
  </si>
  <si>
    <t>Fonseka, M.M.</t>
  </si>
  <si>
    <t>Impact of financial capability on firms’ competitiveness and sustainability: Evidence from highly regulated Chinese market</t>
  </si>
  <si>
    <t>Tian, G.-L.</t>
  </si>
  <si>
    <t>2-s2.0-84937916824</t>
  </si>
  <si>
    <t>Dyczkowski, M.</t>
  </si>
  <si>
    <t>Multi-criteria evaluation of the intelligent dashboard for SME managers based on scorecard framework</t>
  </si>
  <si>
    <t>2-s2.0-84911387501</t>
  </si>
  <si>
    <t>Financial literacy and financial sophistication in the older population</t>
  </si>
  <si>
    <t>Curto, V.</t>
  </si>
  <si>
    <t>2-s2.0-84910660427</t>
  </si>
  <si>
    <t>Stavinoha, S.</t>
  </si>
  <si>
    <t>Ingram School of Engineering, San Marcos, TX, United States</t>
  </si>
  <si>
    <t>Challenges of robotics and automation in offshore oil&amp;gas industry</t>
  </si>
  <si>
    <t>ABB Group, USA, Cary, NC, United States</t>
  </si>
  <si>
    <t>2-s2.0-85070590847</t>
  </si>
  <si>
    <t>Davis, F.</t>
  </si>
  <si>
    <t>MWH Global, Inc., Broomfield, CO, United States</t>
  </si>
  <si>
    <t>Saving customers from CSO control plan rate shock while saving utilities money in a new approach to affordability analysis</t>
  </si>
  <si>
    <t>Mumm, J.</t>
  </si>
  <si>
    <t>2-s2.0-85027926026</t>
  </si>
  <si>
    <t>Courtney, R.J.</t>
  </si>
  <si>
    <t>Medicine, National Drug and Alcohol Research Centre, Sydney, NSW, Australia</t>
  </si>
  <si>
    <t>A randomized clinical trial of a financial education intervention with nicotine replacement therapy (NRT) for low socio-economic status Australian smokers: a study protocol</t>
  </si>
  <si>
    <t>2-s2.0-84930742257</t>
  </si>
  <si>
    <t>Segel-Karpas, D.</t>
  </si>
  <si>
    <t>Center for Research and Study of Aging, University of Haifa, Haifa, Israel</t>
  </si>
  <si>
    <t>Perceived financial retirement preparedness and its correlates: A national study in Israel</t>
  </si>
  <si>
    <t>Werner, P.</t>
  </si>
  <si>
    <t>Department of Community Mental Health, University of Haifa, Haifa, Israel</t>
  </si>
  <si>
    <t>2-s2.0-84928744311</t>
  </si>
  <si>
    <t>Once burned, twice shy? Financial literacy and wealth losses during the financial crisis</t>
  </si>
  <si>
    <t>Ziegelmeyer, M.</t>
  </si>
  <si>
    <t>2-s2.0-84921983904</t>
  </si>
  <si>
    <t>The role of middle-class status in payday loan borrowing: A multivariate approach</t>
  </si>
  <si>
    <t>Bickham, T.</t>
  </si>
  <si>
    <t>Tulane University, New Orleans, LA, United States</t>
  </si>
  <si>
    <t>Broussard, J.</t>
  </si>
  <si>
    <t>Policy and Research Group, New Orleans, LA, United States</t>
  </si>
  <si>
    <t>Dinecola, C.M.</t>
  </si>
  <si>
    <t>Diversion Program, New Orleans District Attorney’s Office, New Orleans, LA, United States</t>
  </si>
  <si>
    <t>2-s2.0-84908273165</t>
  </si>
  <si>
    <t>Financial literacy among Turkish college students: The role of formal education, learning approaches, and parental teaching</t>
  </si>
  <si>
    <t>Altiok-Yilmaz, A.</t>
  </si>
  <si>
    <t>2-s2.0-84907994790</t>
  </si>
  <si>
    <t>Usher, A.M.</t>
  </si>
  <si>
    <t>Employment and work safety among 12 to 14 year olds: Listening to parents</t>
  </si>
  <si>
    <t>Breslin, C.</t>
  </si>
  <si>
    <t>School of Public Health and Health Systems, University of Waterloo, Waterloo, ON, Canada</t>
  </si>
  <si>
    <t>MacEachen, E.</t>
  </si>
  <si>
    <t>School of Population and Public Health, The University of British Columbia, Vancouver, BC, Canada</t>
  </si>
  <si>
    <t>Koehoorn, M.</t>
  </si>
  <si>
    <t>School of Rehabilitation, University of Montreal, Montreal, QC, Canada</t>
  </si>
  <si>
    <t>Laberge, M.</t>
  </si>
  <si>
    <t>Department of Health Sciences, Université du Québec à Chicoutimi, Chicoutimi-Jonquiere, QC, Canada</t>
  </si>
  <si>
    <t>Laberge, L.</t>
  </si>
  <si>
    <t>Institut de recherche Robert-Sauvé en santé et en sécurité du travail, Montreal, QC, Canada</t>
  </si>
  <si>
    <t>2-s2.0-84907458305</t>
  </si>
  <si>
    <t>Social and Psychological Barriers to Private Retirement Savings in Hong Kong</t>
  </si>
  <si>
    <t>Department of Sociology and Social Policy, Lingnan University, Hong Kong, Hong Kong, Hong Kong</t>
  </si>
  <si>
    <t>Chan, A.C.M.</t>
  </si>
  <si>
    <t>Department of Social Work and Social Administration and Sau Po Centre on Ageing, The University of Hong Kong, Hong Kong, Hong Kong</t>
  </si>
  <si>
    <t>2-s2.0-84956827319</t>
  </si>
  <si>
    <t>Chowa, G.A.N.</t>
  </si>
  <si>
    <t>The Influence of Parental Financial Socialization on Youth’s Financial Behavior: Evidence from Ghana</t>
  </si>
  <si>
    <t>2-s2.0-84956543255</t>
  </si>
  <si>
    <t>Eckardf, R.</t>
  </si>
  <si>
    <t>Bundeskriminalamt, Wiesbaden, Germany</t>
  </si>
  <si>
    <t>A low-cost, alternative method for bullet comparison with single castings</t>
  </si>
  <si>
    <t>2-s2.0-84947069997</t>
  </si>
  <si>
    <t>Department of Marketing, Handelshögskolan, Gothenburg, Vastra Gotaland, Sweden</t>
  </si>
  <si>
    <t>Storytelling as a means to increase consumers’ processing of financial information</t>
  </si>
  <si>
    <t>Gamble, A.</t>
  </si>
  <si>
    <t>2-s2.0-84955581055</t>
  </si>
  <si>
    <t>Consumer financial capability and financial satisfaction</t>
  </si>
  <si>
    <t>2-s2.0-84938579338</t>
  </si>
  <si>
    <t>Sosenski, S.</t>
  </si>
  <si>
    <t>Financial education for children: School savings programs in Mexico (1925-1945); Educación económica para la infancia: El ahorro escolar en México (1925-1945)</t>
  </si>
  <si>
    <t>2-s2.0-85063842414</t>
  </si>
  <si>
    <t>Zafarghandi, A.S.</t>
  </si>
  <si>
    <t>Department of Management, Islamic Azad University, Yazd Branch, Yazd, Yazd Province, Iran</t>
  </si>
  <si>
    <t>Investigation of relationship between financial well-being and impulse buying behavior (Case study: Customers of tehran big stores)</t>
  </si>
  <si>
    <t>Nayebzadeh, S.</t>
  </si>
  <si>
    <t>Khakpour, A.</t>
  </si>
  <si>
    <t>Department of Management, University of Applied Science and Technology, Qazvin, Iran</t>
  </si>
  <si>
    <t>2-s2.0-84903800668</t>
  </si>
  <si>
    <t>Aantjes, C.J.</t>
  </si>
  <si>
    <t>Vrije Universiteit Amsterdam Athena Instituut, Amsterdam, Noord-Holland, Netherlands</t>
  </si>
  <si>
    <t>Practicalities and challenges in re-orienting the health system in Zambia for treating chronic conditions</t>
  </si>
  <si>
    <t>Quinlan, T.K.</t>
  </si>
  <si>
    <t>ETC Foundation, Leusden, Netherlands</t>
  </si>
  <si>
    <t>2-s2.0-84952896259</t>
  </si>
  <si>
    <t>A financial education program and health of single, low-income women and their children</t>
  </si>
  <si>
    <t>2-s2.0-84952878847</t>
  </si>
  <si>
    <t>Education program for single women of low-income and their children</t>
  </si>
  <si>
    <t>College of Business, Creighton University, Omaha, NE, United States</t>
  </si>
  <si>
    <t>2-s2.0-84947065074</t>
  </si>
  <si>
    <t>Trust and risk-taking in a pension investment setting</t>
  </si>
  <si>
    <t>2-s2.0-84946546860</t>
  </si>
  <si>
    <t>Chiu, L.J.V.</t>
  </si>
  <si>
    <t>Risk rationing and the demand for agricultural credit: A comparative investigation of Mexico and China</t>
  </si>
  <si>
    <t>Khantachavana, S.V.</t>
  </si>
  <si>
    <t>Economic Intelligence Center, Siam Commercial Bank, Bangkok, Thailand</t>
  </si>
  <si>
    <t>2-s2.0-84949921465</t>
  </si>
  <si>
    <t>Banerji, D.</t>
  </si>
  <si>
    <t>CUTS International, Jaipur, India</t>
  </si>
  <si>
    <t>Critical review of curriculum in legal financial studies in Turkey: Perspectives and prospects</t>
  </si>
  <si>
    <t>Das, R.</t>
  </si>
  <si>
    <t>Centre of Risk Management and Derivatives, National Law University-Jodhpur, Jodhpur, RJ, India</t>
  </si>
  <si>
    <t>2-s2.0-84903895104</t>
  </si>
  <si>
    <t>Bose, S.</t>
  </si>
  <si>
    <t>Financial literacy in rural banking: Proposal for an alternative approach</t>
  </si>
  <si>
    <t>Sardana, A.</t>
  </si>
  <si>
    <t>Eklavya, Madhya Pradesh, India</t>
  </si>
  <si>
    <t>2-s2.0-84903519292</t>
  </si>
  <si>
    <t>Department of Social Medicine, Harbin Medical University, Harbin, Heilongjiang, China</t>
  </si>
  <si>
    <t>Identifying determinants of socioeconomic inequality in health service utilization among patients with chronic non-communicable diseases in China</t>
  </si>
  <si>
    <t>School of Humanities and Social Sciences, Harbin Medical University, Harbin, Heilongjiang, China</t>
  </si>
  <si>
    <t>Centre of Health Statistics and Information, Ministry of Health of People's Republic of China, Beijing, China</t>
  </si>
  <si>
    <t>Modern Health Management Technique Development and Application Laboratory, Harbin Medical University, Harbin, Heilongjiang, China</t>
  </si>
  <si>
    <t>Fu, W.</t>
  </si>
  <si>
    <t>School of Public Health, La Trobe University, Melbourne, VIC, Australia</t>
  </si>
  <si>
    <t>2-s2.0-84903122014</t>
  </si>
  <si>
    <t>The influence of financial literacy, saving behaviour, and financial management on retirement confidence among women working in the Malaysian public sector</t>
  </si>
  <si>
    <t>Tze Juen, T.</t>
  </si>
  <si>
    <t>2-s2.0-84927600940</t>
  </si>
  <si>
    <t>Veludo-De-Oliveira, T.M.</t>
  </si>
  <si>
    <t>Department of Marketing, Fundacao Getulio Vargas, Rio de Janeiro, RJ, Brazil</t>
  </si>
  <si>
    <t>Effects of credit card usage on young Brazilians’ compulsive buying</t>
  </si>
  <si>
    <t>2-s2.0-84899944786</t>
  </si>
  <si>
    <t>Shih, T.-Y.</t>
  </si>
  <si>
    <t>Sec. 1, National Taipei University of Business, Taipei, Taipei, Taiwan</t>
  </si>
  <si>
    <t>Determinates of financial behavior: Insights into consumer money attitudes and financial literacy</t>
  </si>
  <si>
    <t>2-s2.0-84893537695</t>
  </si>
  <si>
    <t>Biener, C.</t>
  </si>
  <si>
    <t>Regulation in microinsurance markets: Principles, practice, and directions for future development</t>
  </si>
  <si>
    <t>Eling, M.</t>
  </si>
  <si>
    <t>2-s2.0-84921294007</t>
  </si>
  <si>
    <t>Financial coping strategies of mental health consumers: managing social benefits</t>
  </si>
  <si>
    <t>2-s2.0-84897864312</t>
  </si>
  <si>
    <t>The minimal impact of a large-scale financial education program in Mexico City</t>
  </si>
  <si>
    <t>2-s2.0-84894434478</t>
  </si>
  <si>
    <t>Seshan, G.</t>
  </si>
  <si>
    <t>Georgetown University in Qatar, Doha, Ad-Dawhah, Qatar</t>
  </si>
  <si>
    <t>Motivating migrants: A field experiment on financial decision-making in transnational households</t>
  </si>
  <si>
    <t>2-s2.0-84959928359</t>
  </si>
  <si>
    <t>Boulila Taktak, N.</t>
  </si>
  <si>
    <t>Higher Institute of Management, Université de Gabès, Gabes, Gabes, Tunisia</t>
  </si>
  <si>
    <t>Tunisia Islamic finance: overview and future prospects</t>
  </si>
  <si>
    <t>Ben Slama Zouari, S.</t>
  </si>
  <si>
    <t>Institut Supérieur de Comptabilité et d'Administration des Entreprises, Manouba, Manouba, Tunisia</t>
  </si>
  <si>
    <t>2-s2.0-84898957076</t>
  </si>
  <si>
    <t>Stango, V.</t>
  </si>
  <si>
    <t>Limited and varying consumer attention: Evidence from shocks to the salience of bank overdraft fees</t>
  </si>
  <si>
    <t>Zinman, J.</t>
  </si>
  <si>
    <t>2-s2.0-84898733843</t>
  </si>
  <si>
    <t>Drexler, A.</t>
  </si>
  <si>
    <t>McCombs School of Business, Austin, TX, United States</t>
  </si>
  <si>
    <t>Keeping it simple: Financial literacy and rules of thumb</t>
  </si>
  <si>
    <t>Fischer, G.</t>
  </si>
  <si>
    <t>2-s2.0-84894590181</t>
  </si>
  <si>
    <t>Learning by doing: The role of financial experience in financial literacy</t>
  </si>
  <si>
    <t>2-s2.0-105015354725</t>
  </si>
  <si>
    <t>Oehme, K.</t>
  </si>
  <si>
    <t>Supervised Visitation and Family Financial Well-Being: Broadening Access to Community Services for Low-Income Parents in the Court System</t>
  </si>
  <si>
    <t>2-s2.0-84899572761</t>
  </si>
  <si>
    <t>Financial Literacy and Emergency Saving</t>
  </si>
  <si>
    <t>2-s2.0-84899570688</t>
  </si>
  <si>
    <t>The Role of Learning Context in High School Students' Financial Knowledge and Behavior Acquisition</t>
  </si>
  <si>
    <t>Brewton, K.E.</t>
  </si>
  <si>
    <t>2-s2.0-84899560070</t>
  </si>
  <si>
    <t>Payne, S.H.</t>
  </si>
  <si>
    <t>Department of Humanities, Brigham Young University, Provo, UT, United States</t>
  </si>
  <si>
    <t>Spending Today or Saving for Tomorrow: The Influence of Family Financial Socialization on Financial Preparation for Retirement</t>
  </si>
  <si>
    <t>Yorgason, J.B.</t>
  </si>
  <si>
    <t>Dew, J.P.</t>
  </si>
  <si>
    <t>Department of Family, Consumer and Human Development, Utah State University, Logan, UT, United States</t>
  </si>
  <si>
    <t>2-s2.0-84897643186</t>
  </si>
  <si>
    <t>Department of Economics, The Open University, Milton Keynes, Buckinghamshire, United Kingdom</t>
  </si>
  <si>
    <t>What are public attitudes towards financial capability? Evidence from focus groups in London</t>
  </si>
  <si>
    <t>2-s2.0-84894032119</t>
  </si>
  <si>
    <t>Luukkanen, L.</t>
  </si>
  <si>
    <t>Young people's perceptions of the responsibilities of organizations promoting financial capability</t>
  </si>
  <si>
    <t>2-s2.0-84893776209</t>
  </si>
  <si>
    <t>Virginia Tech College of Engineering, Blacksburg, VA, United States</t>
  </si>
  <si>
    <t>Learning and empowerment: Designing a financial literacy tool to teach long-term investing to illiterate women in rural India</t>
  </si>
  <si>
    <t>2-s2.0-84887604806</t>
  </si>
  <si>
    <t>Duca, J.V.</t>
  </si>
  <si>
    <t>Federal Reserve Bank of Dallas, Dallas, TX, United States</t>
  </si>
  <si>
    <t>Financial literacy and mortgage equity withdrawals</t>
  </si>
  <si>
    <t>2-s2.0-84949425654</t>
  </si>
  <si>
    <t>Department of Management Studies, Sikkim Manipal Institute of Technology, Rangpo, SK, India</t>
  </si>
  <si>
    <t>2-s2.0-84897608390</t>
  </si>
  <si>
    <t>Department of Law, University of Pennsylvania, Philadelphia, PA, United States</t>
  </si>
  <si>
    <t>Why do retail investors make costly mistakes? an experiment on mutual fund choice</t>
  </si>
  <si>
    <t>N, T.W.-R.</t>
  </si>
  <si>
    <t>Department of Psychology and Law in Psychiatry, University of Pennsylvania, Philadelphia, PA, United States</t>
  </si>
  <si>
    <t>2-s2.0-84895910673</t>
  </si>
  <si>
    <t>Siahpush, M.</t>
  </si>
  <si>
    <t>Department of Health Promotion, Social and Behavioral Health, University of Nebraska Medical Center, Omaha, NE, United States</t>
  </si>
  <si>
    <t>Prolonged financial stress predicts subsequent obesity: Results from a prospective study of an Australian national sample</t>
  </si>
  <si>
    <t>Huang, T.T.-K.</t>
  </si>
  <si>
    <t>2-s2.0-84895909769</t>
  </si>
  <si>
    <t>Bay, C.</t>
  </si>
  <si>
    <t>Department of Business Studies, Uppsala Universitet, Uppsala, Uppsala, Sweden</t>
  </si>
  <si>
    <t>Situating financial literacy</t>
  </si>
  <si>
    <t>Catasús, B.</t>
  </si>
  <si>
    <t>Johed, G.</t>
  </si>
  <si>
    <t>NHH Norwegian School of Economics, Bergen, Vestland, Norway</t>
  </si>
  <si>
    <t>2-s2.0-84894903470</t>
  </si>
  <si>
    <t>Parthasarathy, P.</t>
  </si>
  <si>
    <t>Contra Costa Health Services, Martinez, CA, United States</t>
  </si>
  <si>
    <t>Building economic security today: Making the health-wealth connection in contra costa county's maternal and child health programs</t>
  </si>
  <si>
    <t>Dailey, D.E.</t>
  </si>
  <si>
    <t>California Adolescent Health Collaborative, Public Health Institute, Oakland, CA, United States</t>
  </si>
  <si>
    <t>Young, M.-E.D.</t>
  </si>
  <si>
    <t>School of Public Health, University of California, Berkeley, Berkeley, CA, United States</t>
  </si>
  <si>
    <t>2-s2.0-84893369434</t>
  </si>
  <si>
    <t>Karunarathne, W.</t>
  </si>
  <si>
    <t>Department of Economics, University of Melbourne, Melbourne, VIC, Australia</t>
  </si>
  <si>
    <t>Financial literacy and remittance behavior of skilled and unskilled immigrant groups in Australia</t>
  </si>
  <si>
    <t>Gibson, J.</t>
  </si>
  <si>
    <t>2-s2.0-84893336034</t>
  </si>
  <si>
    <t>Giannetti, C.</t>
  </si>
  <si>
    <t>Job insecurity and financial distress</t>
  </si>
  <si>
    <t>Madia, M.</t>
  </si>
  <si>
    <t>AREL-Agenzia di Ricerche di Economia e Legislazione, Rome, Italy</t>
  </si>
  <si>
    <t>Moretti, L.</t>
  </si>
  <si>
    <t>Department of Economics, Università degli Studi di Padova, Padua, PD, Italy</t>
  </si>
  <si>
    <t>2-s2.0-84893003869</t>
  </si>
  <si>
    <t>The impact of financial literacy training for migrants</t>
  </si>
  <si>
    <t>322</t>
  </si>
  <si>
    <t>Waikato Management School, Hamilton, WKO, New Zealand</t>
  </si>
  <si>
    <t>2-s2.0-84886280238</t>
  </si>
  <si>
    <t>Schicks, J.</t>
  </si>
  <si>
    <t>Centre for European Research in Microfinance (CERMi), Université Libre de Bruxelles, Brussels, BRU, Belgium</t>
  </si>
  <si>
    <t>Over-indebtedness in microfinance - An empirical analysis of related factors on the borrower level</t>
  </si>
  <si>
    <t>2-s2.0-84891526438</t>
  </si>
  <si>
    <t>Cai, D.F.</t>
  </si>
  <si>
    <t>Research Base for Heilongjiang Public Finance and Taxation, Harbin, China</t>
  </si>
  <si>
    <t>Data envelopment analysis(DEA) in the education expenditure performance evaluation</t>
  </si>
  <si>
    <t>School of Finance and Public Management, Harbin University of Commerce, Harbin, Heilongjiang, China</t>
  </si>
  <si>
    <t>2-s2.0-84891519972</t>
  </si>
  <si>
    <t>Sorooshian, S.</t>
  </si>
  <si>
    <t>Universiti Malaysia Pahang Al-Sultan Abdullah, Pekan, Pahang, Malaysia</t>
  </si>
  <si>
    <t>Spending behaviour of a case of asian university students</t>
  </si>
  <si>
    <t>Seng Teck, T.</t>
  </si>
  <si>
    <t>School of Business, INTI International University, Nilai, Negeri Sembilan, Malaysia</t>
  </si>
  <si>
    <t>2-s2.0-85208890121</t>
  </si>
  <si>
    <t>Miron-Shatz, T.</t>
  </si>
  <si>
    <t>Center for Medical Decision Making, Ono Academic College, Kiriat Ono, Israel</t>
  </si>
  <si>
    <t>Knowing Your Numbers: A Scorecard Approach to Improved Medical and Financial Outcomes</t>
  </si>
  <si>
    <t>Gati, S.</t>
  </si>
  <si>
    <t>CureMyWay, Israel</t>
  </si>
  <si>
    <t>2-s2.0-85159665725</t>
  </si>
  <si>
    <t>Phillips, E.</t>
  </si>
  <si>
    <t>The American College, India</t>
  </si>
  <si>
    <t>The DOL Wants Ethically and Competently ERISA IRA Rollovers: Then Let ONLY Professional Financial Planners Do It</t>
  </si>
  <si>
    <t>2-s2.0-85063554825</t>
  </si>
  <si>
    <t>Financial Literacy and Education</t>
  </si>
  <si>
    <t>2-s2.0-85034845806</t>
  </si>
  <si>
    <t>Ekanem, I.</t>
  </si>
  <si>
    <t>Middlesex University Business School, London, United Kingdom</t>
  </si>
  <si>
    <t>African entrepreneurs, financial literacy, debt and bankruptcy</t>
  </si>
  <si>
    <t>2-s2.0-85021695826</t>
  </si>
  <si>
    <t>Huhmann, B.</t>
  </si>
  <si>
    <t>Social and psychological influences on financial literacy</t>
  </si>
  <si>
    <t>2-s2.0-85020680361</t>
  </si>
  <si>
    <t>de Haro, F.A.</t>
  </si>
  <si>
    <t>Universidade Europeia, Lisbon, Lisbon, Portugal</t>
  </si>
  <si>
    <t>The government of bankruptcy: Neoliberal rationality and financial education in portugal; El gobierno de la bancarrota. Racionalidad neoliberal y educación financier en Portugal</t>
  </si>
  <si>
    <t>2-s2.0-84987809900</t>
  </si>
  <si>
    <t>Beggs, M.</t>
  </si>
  <si>
    <t>Shoplifters of the world unite! law and culture in financialized times</t>
  </si>
  <si>
    <t>Bryan, D.</t>
  </si>
  <si>
    <t>2-s2.0-84963831828</t>
  </si>
  <si>
    <t>Molnárka, G.I.</t>
  </si>
  <si>
    <t>Department of Architecture and Building Construction, Széchenyi István University, Gyor, Gyor-Moson-Sopron, Hungary</t>
  </si>
  <si>
    <t>Fuzzy signature structure-based finite-state machines in a residential building renovation procedure</t>
  </si>
  <si>
    <t>Kóczy, L.T.</t>
  </si>
  <si>
    <t>Department of Automation, Széchenyi István University, Gyor, Gyor-Moson-Sopron, Hungary</t>
  </si>
  <si>
    <t>2-s2.0-84963680050</t>
  </si>
  <si>
    <t>Stauner, K.</t>
  </si>
  <si>
    <t>Historisches Institut, FernUniversität in Hagen, Hagen, Nordrhein-Westfalen, Germany</t>
  </si>
  <si>
    <t>Financial literacy in the Imperium Romanum, using the example of the argentarii and signiferi. Documentation experts in civil and military finance (Late Republic-Principate Period); Finanzliteralität im Imperium Romanum am Beispiel der argentarii und signiferi Dokumentationsexperten im zivilen und militärischen Finanzwesen (späte Republik - Prinzipatszeit)</t>
  </si>
  <si>
    <t>2-s2.0-84962343552</t>
  </si>
  <si>
    <t>Xhemalce, R.</t>
  </si>
  <si>
    <t>Secretariat of Science, Mexico City, Mexico</t>
  </si>
  <si>
    <t>Oil reform and poverty abatement in Mexico. A new perspective for inclusive green growth</t>
  </si>
  <si>
    <t>2-s2.0-84960881797</t>
  </si>
  <si>
    <t>Alaskari, O.</t>
  </si>
  <si>
    <t>School of Science and Engineering, Teesside University, Middlesbrough, North Yorkshire, United Kingdom</t>
  </si>
  <si>
    <t>Evaluation of frameworks developed which assist SMEs to adopt best practices</t>
  </si>
  <si>
    <t>2-s2.0-84959362258</t>
  </si>
  <si>
    <t>Careau, E.</t>
  </si>
  <si>
    <t>Université Laval, Centre Interdisciplinaire de Recherche en Réadaptation et Intégration Sociale, Quebec, QC, Canada</t>
  </si>
  <si>
    <t>Health leadership education programs, best practices, and impact on learners’ knowledge, skills, attitudes, and behaviors and system change: A literature review</t>
  </si>
  <si>
    <t>Biba, G.</t>
  </si>
  <si>
    <t>Office of Interprofessional Education and Practice, Queen’s University, Kingston, ON, Canada</t>
  </si>
  <si>
    <t>Brander, R.</t>
  </si>
  <si>
    <t>Centre for Interprofessional Education, University of Toronto, Toronto, ON, Canada</t>
  </si>
  <si>
    <t>2-s2.0-84958597358</t>
  </si>
  <si>
    <t>Rebeck, K.C.</t>
  </si>
  <si>
    <t>St. Cloud State University, St Cloud, MN, United States</t>
  </si>
  <si>
    <t>Assessing the economic and financial knowledge of adults</t>
  </si>
  <si>
    <t>National Center for Research in Economic Education, United States</t>
  </si>
  <si>
    <t>2-s2.0-84958545079</t>
  </si>
  <si>
    <t>Mobile Experience Laboratory, Massachusetts Institute of Technology, Cambridge, MA, United States</t>
  </si>
  <si>
    <t>Designing financial literacy and saving tools for the Unbanked and under-banked in Brazil</t>
  </si>
  <si>
    <t>Winfield, C.</t>
  </si>
  <si>
    <t>Department of Computer Engineering, Universidade de São Paulo, Sao Paulo, SP, Brazil</t>
  </si>
  <si>
    <t>2-s2.0-84952919378</t>
  </si>
  <si>
    <t>González-Sánchez, V.M.</t>
  </si>
  <si>
    <t>Department of Applied Economy and History, Universidad Nacional de Educacion a Distancia, Madrid, Spain</t>
  </si>
  <si>
    <t>Financial education and economic growth: An overview of public and private policies around the world</t>
  </si>
  <si>
    <t>Ríos-Sastre, S.</t>
  </si>
  <si>
    <t>Department of Financial Management, Universidad Pontificia Comillas, Madrid, Madrid, Spain</t>
  </si>
  <si>
    <t>2-s2.0-84946848077</t>
  </si>
  <si>
    <t>Pension Policy Center, Bowie, MD, United States</t>
  </si>
  <si>
    <t>Financial literacy, education, and advice</t>
  </si>
  <si>
    <t>2-s2.0-84941739216</t>
  </si>
  <si>
    <t>Retirement planning and financial literacy</t>
  </si>
  <si>
    <t>2-s2.0-84940274162</t>
  </si>
  <si>
    <t>Vong, J.</t>
  </si>
  <si>
    <t>Financial IT Academy, Singapore Management University, Singapore City, Singapore</t>
  </si>
  <si>
    <t>Improving the process of financial inclusion for women entrepreneurs in Indonesia</t>
  </si>
  <si>
    <t>Song, I.</t>
  </si>
  <si>
    <t>James Cook University, Singapore, Singapore City, Singapore</t>
  </si>
  <si>
    <t>2-s2.0-84939471748</t>
  </si>
  <si>
    <t>Wilson, R.M.S.</t>
  </si>
  <si>
    <t>Loughborough University, Loughborough, Leicestershire, United Kingdom</t>
  </si>
  <si>
    <t>The nature of financial literacy</t>
  </si>
  <si>
    <t>Mason, C.L.J.</t>
  </si>
  <si>
    <t>2-s2.0-84935466261</t>
  </si>
  <si>
    <t>Lee, E.</t>
  </si>
  <si>
    <t>Gender differences of Asian college students' financial knowledge pathways</t>
  </si>
  <si>
    <t>2-s2.0-84935422138</t>
  </si>
  <si>
    <t>Moon, C.-S.</t>
  </si>
  <si>
    <t>Sookmyung Women's University, Seoul, Seoul, South Korea</t>
  </si>
  <si>
    <t>Gender differences in financial literacy among Chinese university students and the influential factors</t>
  </si>
  <si>
    <t>2-s2.0-84933566196</t>
  </si>
  <si>
    <t>Hong, H.</t>
  </si>
  <si>
    <t>The relationship between enterprise social responsibility and financial capability</t>
  </si>
  <si>
    <t>2-s2.0-84930062842</t>
  </si>
  <si>
    <t>Prieto, M.V.</t>
  </si>
  <si>
    <t>Fundación Universitaria Konrad Lorenz, Bogota, Colombia</t>
  </si>
  <si>
    <t>Design and psychometric analysis of an instrument evaluating basic skills in economics and finance: A contribution to the consumer education; Diseño y análisis psicométrico de un instrumento que evalúa competencias básicas en Economía y Finanzas: Una contribución a la educación para el consumo</t>
  </si>
  <si>
    <t>2-s2.0-84929452484</t>
  </si>
  <si>
    <t>Thiessen, A.</t>
  </si>
  <si>
    <t>Department of Commercial Entrepreneurship, University of Economics in Bratislava, Kosice, Slovakia</t>
  </si>
  <si>
    <t>Financial behaviour in the V4 countries using the global findex database</t>
  </si>
  <si>
    <t>2-s2.0-84929233329</t>
  </si>
  <si>
    <t>Department of Estate Management, Universiti Malaya, Kuala Lumpur, Malaysia</t>
  </si>
  <si>
    <t>Affordable housing schemes: Overcoming homeownership problems</t>
  </si>
  <si>
    <t>2-s2.0-84928914386</t>
  </si>
  <si>
    <t>Lorence, J.</t>
  </si>
  <si>
    <t>Financial attitudes, knowledge, and habits of chiropractic students: A descriptive survey</t>
  </si>
  <si>
    <t>Lawrence, D.J.</t>
  </si>
  <si>
    <t>Palmer College of Chiropractic, Davenport, Davenport, IA, United States</t>
  </si>
  <si>
    <t>Salsbury, S.A.</t>
  </si>
  <si>
    <t>2-s2.0-84928052091</t>
  </si>
  <si>
    <t>Rajola, F.</t>
  </si>
  <si>
    <t>Department of Management, Università Cattolica del Sacro Cuore, Milan, MI, Italy</t>
  </si>
  <si>
    <t>Financial Well-being in Active Ageing</t>
  </si>
  <si>
    <t>Frigerio, C.</t>
  </si>
  <si>
    <t>Parricchi, M.</t>
  </si>
  <si>
    <t>Free University of Bozen-Bolzano, Bolzano, BZ, Italy</t>
  </si>
  <si>
    <t>2-s2.0-84926140273</t>
  </si>
  <si>
    <t>Marešová, P.</t>
  </si>
  <si>
    <t>Department of Economics, Univerzita Hradec Králové, Hradec Kralove, Czech Republic</t>
  </si>
  <si>
    <t>Personal finance management tools in Czech Republic households</t>
  </si>
  <si>
    <t>2-s2.0-84925010649</t>
  </si>
  <si>
    <t>Vyvyan, V.</t>
  </si>
  <si>
    <t>Factors that influence financial capability and effectiveness: Exploring financial counsellors’ perspectives</t>
  </si>
  <si>
    <t>2-s2.0-84922828843</t>
  </si>
  <si>
    <t>Comparison of financial literacy between Korean and U.S. high school students</t>
  </si>
  <si>
    <t>Park, H.J.</t>
  </si>
  <si>
    <t>Department of Social Studies Education, Sungshin Women's University, Seoul, South Korea</t>
  </si>
  <si>
    <t>2-s2.0-84922825009</t>
  </si>
  <si>
    <t>Financial literacy education in the curriculum: Making the grade or missing the mark?</t>
  </si>
  <si>
    <t>2-s2.0-84922796000</t>
  </si>
  <si>
    <t>Construct validity of financial literacy</t>
  </si>
  <si>
    <t>2-s2.0-84922795855</t>
  </si>
  <si>
    <t>The features and effectiveness of the Keys to financial success curriculum</t>
  </si>
  <si>
    <t>Meszaros, B.T.</t>
  </si>
  <si>
    <t>2-s2.0-84922766503</t>
  </si>
  <si>
    <t>Factors associated with financial literacy among high school students in New Zealand</t>
  </si>
  <si>
    <t>Calderwood, R.</t>
  </si>
  <si>
    <t>National Institute of Demographic and Economic Analysis, The University of Waikato, Hamilton, WKO, New Zealand</t>
  </si>
  <si>
    <t>Cox, A.</t>
  </si>
  <si>
    <t>Faculty of Education, The University of Waikato, Hamilton, WKO, New Zealand</t>
  </si>
  <si>
    <t>Graduate School of Asia-Pacific Studies, Waseda University, Tokyo, Japan</t>
  </si>
  <si>
    <t>2-s2.0-84922398607</t>
  </si>
  <si>
    <t>Choi, Y.K.</t>
  </si>
  <si>
    <t>Department of Finance, University of Central Florida, Orlando, FL, United States</t>
  </si>
  <si>
    <t>Audit committees, corporate governance, and shareholder wealth: Evidence from Korea</t>
  </si>
  <si>
    <t>Han, S.H.</t>
  </si>
  <si>
    <t>School of Business and Technology Management, Korea Advanced Institute of Science and Technology, Daejeon, South Korea</t>
  </si>
  <si>
    <t>Department of Finance, C. T. Bauer College of Business, Houston, TX, United States</t>
  </si>
  <si>
    <t>2-s2.0-84921816698</t>
  </si>
  <si>
    <t>Brancewicz, J.G.</t>
  </si>
  <si>
    <t>Greater New Orleans Inc, United States</t>
  </si>
  <si>
    <t>Impacts of ja BizTown on improving financial literacy among middle-school students</t>
  </si>
  <si>
    <t>Pattison, J.</t>
  </si>
  <si>
    <t>2-s2.0-84921686816</t>
  </si>
  <si>
    <t>Financial Literacy is Associated with Medial Brain Region Functional Connectivity in Old Age</t>
  </si>
  <si>
    <t>Armour College of Engineering, Chicago, IL, United States</t>
  </si>
  <si>
    <t>Department of Radiology, Rush University Medical Center, Chicago, IL, United States</t>
  </si>
  <si>
    <t>Leurgans, S.</t>
  </si>
  <si>
    <t>Mental Health Care Group, VA Long Beach Healthcare System, Long Beach, CA, United States</t>
  </si>
  <si>
    <t>2-s2.0-84921653784</t>
  </si>
  <si>
    <t>Svobodová, L.</t>
  </si>
  <si>
    <t>The cost model in the course financial literacy</t>
  </si>
  <si>
    <t>2-s2.0-84920876837</t>
  </si>
  <si>
    <t>Russo, T.</t>
  </si>
  <si>
    <t>Earth Institute, New York, NY, United States</t>
  </si>
  <si>
    <t>Sustainable water management in urban, agricultural, and natural systems</t>
  </si>
  <si>
    <t>Alfredo, K.</t>
  </si>
  <si>
    <t>Department of Geosciences, Pennsylvania State University, University Park, PA, United States</t>
  </si>
  <si>
    <t>Fisher, J.</t>
  </si>
  <si>
    <t>2-s2.0-84917738583</t>
  </si>
  <si>
    <t>Azarenkova, G.M.</t>
  </si>
  <si>
    <t>National Bank of Ukraine, Kyiv, Ukraine</t>
  </si>
  <si>
    <t>Determination basics of the management criteria of financial capability of an economic agent</t>
  </si>
  <si>
    <t>Ilgovska, G.V.</t>
  </si>
  <si>
    <t>LLC “New Systems AM”, Kharkov, Ukraine</t>
  </si>
  <si>
    <t>2-s2.0-84917694604</t>
  </si>
  <si>
    <t>Financial literacy as a prerequisite for citizens' economic security: Development of a measurement instrument</t>
  </si>
  <si>
    <t>2-s2.0-84916880674</t>
  </si>
  <si>
    <t>Retirement Research Center, Samsung Life Insurance, Seoul, South Korea</t>
  </si>
  <si>
    <t>Financial stress, self-efficacy, and financial help-seeking behavior of college students</t>
  </si>
  <si>
    <t>School of Administrative Studies, York University, Toronto, ON, Canada</t>
  </si>
  <si>
    <t>2-s2.0-84911930211</t>
  </si>
  <si>
    <t>Chen, S.-S.</t>
  </si>
  <si>
    <t>Department of Computer Science and Engineering, National Sun Yat-Sen University, Kaohsiung, Taiwan</t>
  </si>
  <si>
    <t>An improved multi-objective genetic model for stock selection with domain knowledge</t>
  </si>
  <si>
    <t>Huang, C.-F.</t>
  </si>
  <si>
    <t>Department of Computer Science and Information Engineering, National University of Kaohsiung, Kaohsiung, Taiwan</t>
  </si>
  <si>
    <t>2-s2.0-84911433822</t>
  </si>
  <si>
    <t>Moseson, H.</t>
  </si>
  <si>
    <t>Microcredit participation and child health: Results from a cross-sectional study in Peru</t>
  </si>
  <si>
    <t>Hamad, R.</t>
  </si>
  <si>
    <t>Division of General Medical Disciplines, Stanford University, Stanford, CA, United States</t>
  </si>
  <si>
    <t>Fernald, L.</t>
  </si>
  <si>
    <t>Division of Community Health and Human Development, University of California, Berkeley, Berkeley, CA, United States</t>
  </si>
  <si>
    <t>2-s2.0-84910060837</t>
  </si>
  <si>
    <t>Chummun, B.</t>
  </si>
  <si>
    <t>A perspective of microinsurance (MI): The case of South Africa</t>
  </si>
  <si>
    <t>Bisschoff, C.A.</t>
  </si>
  <si>
    <t>NWU Business School, Potchefstroom, North West, South Africa</t>
  </si>
  <si>
    <t>2-s2.0-84910036404</t>
  </si>
  <si>
    <t>Agalliu, A.</t>
  </si>
  <si>
    <t>Department of Finances, Universiteti Europian i Tiranës, Tirana, Tirana, Albania</t>
  </si>
  <si>
    <t>Financial culture among Albanian young people and its impact on the economy</t>
  </si>
  <si>
    <t>2-s2.0-84908370675</t>
  </si>
  <si>
    <t>African Generation Y students’ attitudes towards personal financial planning</t>
  </si>
  <si>
    <t>2-s2.0-84907524809</t>
  </si>
  <si>
    <t>Denegri Coria, C.</t>
  </si>
  <si>
    <t>Consumers or citizens? An economic and financial education framework for initial teacher training; ¿Consumidores o ciudadanos? Una propuesta de inserción de la educación económica y financiera en la formación inicial docente</t>
  </si>
  <si>
    <t>Del Valle Rojas, R.</t>
  </si>
  <si>
    <t>Departamento de Lenguas, Literatura y Comunicación, Universidad de la Frontera, Temuco, AR, Chile</t>
  </si>
  <si>
    <t>González, G.</t>
  </si>
  <si>
    <t>Department of Social Sciences, Universidad de la Frontera, Temuco, AR, Chile</t>
  </si>
  <si>
    <t>Soledad Etchebarne, L.</t>
  </si>
  <si>
    <t>Departamento de Administración, Universidad de Chile, Santiago, RM, Chile</t>
  </si>
  <si>
    <t>Jocelyne Sepúlveda, A.</t>
  </si>
  <si>
    <t>2-s2.0-84907296519</t>
  </si>
  <si>
    <t>Financial literacy studies in South Africa: Current literature and research opportunities</t>
  </si>
  <si>
    <t>2-s2.0-84907286048</t>
  </si>
  <si>
    <t>Emmanuel, U.</t>
  </si>
  <si>
    <t>Department of Accounting, Rhema University, Aba, Abia State, Abia, Nigeria</t>
  </si>
  <si>
    <t>Audit committee multiple directorships and financial reporting quality in Nigeria: An evaluation of the interconnectedness using empirical evidence</t>
  </si>
  <si>
    <t>Ayorinde, B.</t>
  </si>
  <si>
    <t>Department of Accounting, Federal University of Agriculture, Abeokuta, Abeokuta, Ogun, Nigeria</t>
  </si>
  <si>
    <t>Oyewo, O.</t>
  </si>
  <si>
    <t>2-s2.0-84907155961</t>
  </si>
  <si>
    <t>Pascual-Ezama, D.</t>
  </si>
  <si>
    <t>Can we predict individual investors' behavior in stock markets? A psychological approach</t>
  </si>
  <si>
    <t>Scandroglio, B.</t>
  </si>
  <si>
    <t>2-s2.0-84906822883</t>
  </si>
  <si>
    <t>Financial Clarity: Education, literacy, capability, counseling, planning, and coaching</t>
  </si>
  <si>
    <t>2-s2.0-84905682399</t>
  </si>
  <si>
    <t>Nishiyama, S.</t>
  </si>
  <si>
    <t>Congressional Budget Office, Washington, D.C., DC, United States</t>
  </si>
  <si>
    <t>Financing old age dependency</t>
  </si>
  <si>
    <t>Smetters, K.</t>
  </si>
  <si>
    <t>2-s2.0-84905680508</t>
  </si>
  <si>
    <t>Hong, C.J.</t>
  </si>
  <si>
    <t>Faculty of Medicine, University of Ottawa, Ottawa, ON, Canada</t>
  </si>
  <si>
    <t>Does government assistance improve utilization of eye care services by low-income individuals?</t>
  </si>
  <si>
    <t>Trope, G.E.</t>
  </si>
  <si>
    <t>Buys, Y.M.</t>
  </si>
  <si>
    <t>School of Optometry, University of Waterloo, Waterloo, ON, Canada</t>
  </si>
  <si>
    <t>2-s2.0-84905165197</t>
  </si>
  <si>
    <t>Wilck, J.</t>
  </si>
  <si>
    <t>Department of Engineering, East Carolina University, Greenville, NC, United States</t>
  </si>
  <si>
    <t>Engineering economics as a general education course to expand quantitative and financial literacy</t>
  </si>
  <si>
    <t>Lynch, P.C.</t>
  </si>
  <si>
    <t>Department of Industrial Engineering, Pennsylvania State University, University Park, PA, United States</t>
  </si>
  <si>
    <t>2-s2.0-84904916338</t>
  </si>
  <si>
    <t>Bagheri-Nesami, M.</t>
  </si>
  <si>
    <t>Department of Medical-Surgical Nursing, Mazandaran University of Medical Sciences, Sari, Mazandaran, Iran</t>
  </si>
  <si>
    <t>Cultural and socio-economic factors on changes in aging among Iranian women.</t>
  </si>
  <si>
    <t>2-s2.0-84904630292</t>
  </si>
  <si>
    <t>Department of Economics, NC State University, Raleigh, NC, United States</t>
  </si>
  <si>
    <t>Can simple informational nudges increase employee participation in a 401(k) plan?</t>
  </si>
  <si>
    <t>Maki, J.A.</t>
  </si>
  <si>
    <t>FTI Consulting, Inc., Washington, D.C., United States</t>
  </si>
  <si>
    <t>2-s2.0-84904572237</t>
  </si>
  <si>
    <t>Universidade Nova de Lisboa, Lisbon, Lisboa, Portugal</t>
  </si>
  <si>
    <t>From finance to management: Rui Ennes Ulrich, a Portuguese scholar of the early twentieth century</t>
  </si>
  <si>
    <t>da Costa, J.C.R.</t>
  </si>
  <si>
    <t>2-s2.0-84904546067</t>
  </si>
  <si>
    <t>Factors associated with financial independence of young adults</t>
  </si>
  <si>
    <t>2-s2.0-84904398643</t>
  </si>
  <si>
    <t>Promoting consumer financial capability and well-being through education and research</t>
  </si>
  <si>
    <t>2-s2.0-84904392567</t>
  </si>
  <si>
    <t>Griesdorn, T.S.</t>
  </si>
  <si>
    <t>Association between behavioral life-cycle constructs and financial risk tolerance of low-to-moderate-income households</t>
  </si>
  <si>
    <t>Lown, J.M.</t>
  </si>
  <si>
    <t>Evans, D.A.</t>
  </si>
  <si>
    <t>2-s2.0-84904386031</t>
  </si>
  <si>
    <t>Bell, M.M.</t>
  </si>
  <si>
    <t>National Association of Counties Research Foundation, Washington, DC, United States</t>
  </si>
  <si>
    <t>The impact of financial resources on soldiers' well-being</t>
  </si>
  <si>
    <t>Nelson, J.S.</t>
  </si>
  <si>
    <t>Broadway Bank, San Antonio, TX, United States</t>
  </si>
  <si>
    <t>Spann, S.M.</t>
  </si>
  <si>
    <t>Molloy, C.J.</t>
  </si>
  <si>
    <t>2-s2.0-84904381611</t>
  </si>
  <si>
    <t>Prawitz, A.D.</t>
  </si>
  <si>
    <t>Workplace financial education facilitates improvement in personal financial behaviors</t>
  </si>
  <si>
    <t>Cohart, J.</t>
  </si>
  <si>
    <t>Employee Education Foundation, Washington, DC, United States</t>
  </si>
  <si>
    <t>2-s2.0-84904367413</t>
  </si>
  <si>
    <t>Sandbhor, S.</t>
  </si>
  <si>
    <t>Symbiosis Institute of Technology, Pune, MH, India</t>
  </si>
  <si>
    <t>Identification of factors leading to construction project success using Principal Component Analysis</t>
  </si>
  <si>
    <t>2-s2.0-84904261171</t>
  </si>
  <si>
    <t>Marron, D.</t>
  </si>
  <si>
    <t>School of Applied Social Studies, Robert Gordon University, Aberdeen, Scotland, United Kingdom</t>
  </si>
  <si>
    <t>"Informed, educated and more confident": financial capability and the problematization of personal finance consumption</t>
  </si>
  <si>
    <t>2-s2.0-84904070746</t>
  </si>
  <si>
    <t>Lachance, M.-E.</t>
  </si>
  <si>
    <t>Financial literacy and neighborhood effects</t>
  </si>
  <si>
    <t>2-s2.0-84904055172</t>
  </si>
  <si>
    <t>Mahdavi, M.</t>
  </si>
  <si>
    <t>Smith College, Northampton, MA, United States</t>
  </si>
  <si>
    <t>Financial knowledge among educated women: Room for improvement</t>
  </si>
  <si>
    <t>Horton, N.J.</t>
  </si>
  <si>
    <t>Amherst College, Amherst, MA, United States</t>
  </si>
  <si>
    <t>2-s2.0-84904048477</t>
  </si>
  <si>
    <t>Testing a measurement model of financial capability among youth in Ghana</t>
  </si>
  <si>
    <t>2-s2.0-84904040063</t>
  </si>
  <si>
    <t>Conscientiousness, financial literacy, and asset accumulation of young adults</t>
  </si>
  <si>
    <t>Human Development and Family Studies, Iowa State University, Ames, IA, United States</t>
  </si>
  <si>
    <t>2-s2.0-84904000910</t>
  </si>
  <si>
    <t>Davis, J.</t>
  </si>
  <si>
    <t>Raftelis Finanacial Consultants, Inc. (RFC, United States</t>
  </si>
  <si>
    <t>Is our water affordable?</t>
  </si>
  <si>
    <t>2-s2.0-84903727065</t>
  </si>
  <si>
    <t>Symbiosis School of Banking Management (SSBM), Symbiosis International (Deemed University), Pune, MH, India</t>
  </si>
  <si>
    <t>Financial education: Institutes of higher education as delivery channels</t>
  </si>
  <si>
    <t>2-s2.0-84903601338</t>
  </si>
  <si>
    <t>Dawes, T.A.</t>
  </si>
  <si>
    <t>Academic libraries' impact on financial education: A year of programs and projects</t>
  </si>
  <si>
    <t>2-s2.0-84903460901</t>
  </si>
  <si>
    <t>Department of Child Development and Family Relations, East Carolina University, Greenville, NC, United States</t>
  </si>
  <si>
    <t>Training Considerations for MFTs in Couple and Financial Counseling</t>
  </si>
  <si>
    <t>Department of Human Development, Virginia Polytechnic Institute and State University, Blacksburg, VA, United States</t>
  </si>
  <si>
    <t>2-s2.0-84902356507</t>
  </si>
  <si>
    <t>Oprean, D.</t>
  </si>
  <si>
    <t>Bogdan Voda University, Cluj Napoca, Cluj, Romania</t>
  </si>
  <si>
    <t>An empirical study on financial education for younger people in Romania in the field of private pensions, in the context of implementation of Solvency II Directive</t>
  </si>
  <si>
    <t>Podoabǎ, L.</t>
  </si>
  <si>
    <t>2-s2.0-84902317161</t>
  </si>
  <si>
    <t>Migrants' choice of remittance channel: Do general payment habits play a role?</t>
  </si>
  <si>
    <t>2-s2.0-84902290448</t>
  </si>
  <si>
    <t>You, Y.Q.</t>
  </si>
  <si>
    <t>Department of Anyang vocational and technical college, Radio and television university work, China</t>
  </si>
  <si>
    <t>Construction and application network to economic law teaching</t>
  </si>
  <si>
    <t>2-s2.0-84902139434</t>
  </si>
  <si>
    <t>Why do individuals choose defined contribution plans? Evidence from participants in a large public plan</t>
  </si>
  <si>
    <t>2-s2.0-84902013140</t>
  </si>
  <si>
    <t>Flores, S.A.M.</t>
  </si>
  <si>
    <t>Propensity toward indebtedness: An analysis using behavioral factors</t>
  </si>
  <si>
    <t>2-s2.0-84901933187</t>
  </si>
  <si>
    <t>Brackertz, N.</t>
  </si>
  <si>
    <t>Swinburne Leadership Institute, Swinburne University of Technology, Hawthorn, VIC, Australia</t>
  </si>
  <si>
    <t>The Impact of Financial Counselling on Alleviating Financial Stress in Low Income Households: A national australian empirical study</t>
  </si>
  <si>
    <t>2-s2.0-84901710239</t>
  </si>
  <si>
    <t>Chiang, F.-Y.</t>
  </si>
  <si>
    <t>Department of Business Administration, National Taiwan University of Science and Technology, Taipei, Taiwan</t>
  </si>
  <si>
    <t>Contractor prequalification in Taiwan</t>
  </si>
  <si>
    <t>2-s2.0-84901230902</t>
  </si>
  <si>
    <t>Department of Finance, Santa Clara University, Santa Clara, CA, United States</t>
  </si>
  <si>
    <t>Credit card behavior, financial styles, and heuristics</t>
  </si>
  <si>
    <t>Nicols, C.M.</t>
  </si>
  <si>
    <t>Public Relations, Washington, DC, United States</t>
  </si>
  <si>
    <t>2-s2.0-84901192366</t>
  </si>
  <si>
    <t>Savings for Survivors: An Individual Development Account Program for Survivors of Intimate-Partner Violence</t>
  </si>
  <si>
    <t>2-s2.0-84901048955</t>
  </si>
  <si>
    <t>Whitaker, E.A.</t>
  </si>
  <si>
    <t>Central Michigan University, Mount Pleasant, MI, United States</t>
  </si>
  <si>
    <t>Patterns in Income Source Expectations for Retirement Among Preretirees</t>
  </si>
  <si>
    <t>Bokemeier, J.</t>
  </si>
  <si>
    <t>2-s2.0-84900843935</t>
  </si>
  <si>
    <t>Consumer choice in retail banking: Are prices really relevant?</t>
  </si>
  <si>
    <t>2-s2.0-84900449705</t>
  </si>
  <si>
    <t>Nkundabanyanga, S.K.</t>
  </si>
  <si>
    <t>Department of Accounting, Makerere University Business School, Kampala, Uganda</t>
  </si>
  <si>
    <t>Lending terms, financial literacy and formal credit accessibility</t>
  </si>
  <si>
    <t>Kasozi, D.</t>
  </si>
  <si>
    <t>2-s2.0-84900407578</t>
  </si>
  <si>
    <t>The Relationship Between Personal Financial Wellness and Financial Wellbeing: A Structural Equation Modelling Approach</t>
  </si>
  <si>
    <t>Speelman, C.</t>
  </si>
  <si>
    <t>School of Psychology and Social Science, Edith Cowan University, Perth, WA, Australia</t>
  </si>
  <si>
    <t>2-s2.0-84900400235</t>
  </si>
  <si>
    <t>Jagman, H.</t>
  </si>
  <si>
    <t>Instruction and Academic Engagement, United States</t>
  </si>
  <si>
    <t>Financial literacy across the curriculum (and beyond)</t>
  </si>
  <si>
    <t>Lewis, K.</t>
  </si>
  <si>
    <t>Engagement Librarian, United States</t>
  </si>
  <si>
    <t>Nunn, B.</t>
  </si>
  <si>
    <t>Brent Nunn is Humanities and Social Sciences Librarian, United States</t>
  </si>
  <si>
    <t>Walter, S.</t>
  </si>
  <si>
    <t>2-s2.0-84899700659</t>
  </si>
  <si>
    <t>Elliot, E.A.</t>
  </si>
  <si>
    <t>Suffolk University, Boston, MA, United States</t>
  </si>
  <si>
    <t>Microcredit and Metaphors in Subsistence Markets</t>
  </si>
  <si>
    <t>Cherian, J.</t>
  </si>
  <si>
    <t>Saint Xavier University, Chicago, IL, United States</t>
  </si>
  <si>
    <t>Elaydi, R.</t>
  </si>
  <si>
    <t>Roosevelt University, Chicago, IL, United States</t>
  </si>
  <si>
    <t>2-s2.0-84899557195</t>
  </si>
  <si>
    <t>Do more financially literate households invest less in housing? Evidence from Italy</t>
  </si>
  <si>
    <t>Urzì Brancati, M.C.U.</t>
  </si>
  <si>
    <t>2-s2.0-84898994803</t>
  </si>
  <si>
    <t>Gutierrez, H.</t>
  </si>
  <si>
    <t>Age differences in expected satisfaction with life in retirement</t>
  </si>
  <si>
    <t>2-s2.0-84898927612</t>
  </si>
  <si>
    <t>The determinants of microinsurance demand</t>
  </si>
  <si>
    <t>Pradhan, S.</t>
  </si>
  <si>
    <t>2-s2.0-84898685758</t>
  </si>
  <si>
    <t>Fernandes, D.</t>
  </si>
  <si>
    <t>Financial literacy, financial education, and downstream financial behaviors</t>
  </si>
  <si>
    <t>UCP - Católica Lisbon School of Business &amp; Economics, Lisbon, Lisbon, Portugal</t>
  </si>
  <si>
    <t>Netemeyer, R.G.</t>
  </si>
  <si>
    <t>2-s2.0-84898684056</t>
  </si>
  <si>
    <t>Doi, Y.</t>
  </si>
  <si>
    <t>Who you train matters: Identifying combined effects of financial education on migrant households</t>
  </si>
  <si>
    <t>2-s2.0-84898605773</t>
  </si>
  <si>
    <t>Financial Literacy and Economic Empowerment of Survivors of Intimate Partner Violence: Examining the Differences Between Public Assistance Recipients and Nonrecipients</t>
  </si>
  <si>
    <t>School of Social Work, Rutgers University–New Brunswick, New Brunswick, NJ, United States</t>
  </si>
  <si>
    <t>2-s2.0-84897981497</t>
  </si>
  <si>
    <t>Financial capabilities: Multilevel modeling of the impact of internal and external capabilities of rural households</t>
  </si>
  <si>
    <t>2-s2.0-84897935807</t>
  </si>
  <si>
    <t>Navickas, M.</t>
  </si>
  <si>
    <t>Influence of financial literacy on management of personal finances in a young household; Finansinio raštingumo i{ogonek}taka jaunimo asmeniniu{ogonek} finansu{ogonek} valdymui</t>
  </si>
  <si>
    <t>Krajňáková, E.</t>
  </si>
  <si>
    <t>University of Alexander Dubcek in Trencin, Trencin, Slovakia</t>
  </si>
  <si>
    <t>2-s2.0-84897552113</t>
  </si>
  <si>
    <t>Callegari, J.</t>
  </si>
  <si>
    <t>Renal Research Institute, LLC, New York, NY, United States</t>
  </si>
  <si>
    <t>Peritoneal dialysis as a mode of treatment for acute kidney injury in sub-saharan Africa</t>
  </si>
  <si>
    <t>Antwi, S.</t>
  </si>
  <si>
    <t>Komfo Anokye Teaching Hospital, Kumasi, Ghana</t>
  </si>
  <si>
    <t>Wystrychowski, G.</t>
  </si>
  <si>
    <t>Slaski Uniwersytet Medyczny w Katowicach, Katowice, SL, Poland</t>
  </si>
  <si>
    <t>2-s2.0-84897087183</t>
  </si>
  <si>
    <t>Roggenkamp, J.</t>
  </si>
  <si>
    <t>Collin College, McKinney, TX, United States</t>
  </si>
  <si>
    <t>Financial literacy and community Colleges: How libraries can get involved</t>
  </si>
  <si>
    <t>2-s2.0-84897069212</t>
  </si>
  <si>
    <t>Mendenhall, R.</t>
  </si>
  <si>
    <t>Department of Sociology, University of Illinois Urbana-Champaign, Urbana, IL, United States</t>
  </si>
  <si>
    <t>Asset Accumulation and Housing Cost Burden: Pathways to (Not) Saving</t>
  </si>
  <si>
    <t>Kramer, K.Z.</t>
  </si>
  <si>
    <t>Department of Human and Community Development, University of Illinois Urbana-Champaign, Urbana, IL, United States</t>
  </si>
  <si>
    <t>Redstone, I.R.</t>
  </si>
  <si>
    <t>2-s2.0-84897026617</t>
  </si>
  <si>
    <t>Department of Earth and Environmental Studies, Montclair State University, Montclair, NJ, United States</t>
  </si>
  <si>
    <t>Understanding regional development mechanisms in Greater Beijing Area, China, 1995-2001, from a spatial-temporal perspective</t>
  </si>
  <si>
    <t>2-s2.0-84896953157</t>
  </si>
  <si>
    <t>2-s2.0-84896941901</t>
  </si>
  <si>
    <t>The economic importance of financial literacy: Theory and evidence</t>
  </si>
  <si>
    <t>2-s2.0-84896928030</t>
  </si>
  <si>
    <t>Ramlall, I.</t>
  </si>
  <si>
    <t>Department of Economics and Statistics, University of Mauritius, Reduit, Mauritius</t>
  </si>
  <si>
    <t>Is There a Pecking Order in the Demand for Financial Services in Mauritius?</t>
  </si>
  <si>
    <t>2-s2.0-84896276752</t>
  </si>
  <si>
    <t>Glukhov, V.V.</t>
  </si>
  <si>
    <t>Formation of basics of hidden economy in households. Theoretical aspect</t>
  </si>
  <si>
    <t>2-s2.0-84894197249</t>
  </si>
  <si>
    <t>Stierholz, K.</t>
  </si>
  <si>
    <t>The St. Louis Fed offers economic and financial education: Resources for librarians</t>
  </si>
  <si>
    <t>2-s2.0-84893082722</t>
  </si>
  <si>
    <t>National standards for financial literacy: Rationale and content</t>
  </si>
  <si>
    <t>2-s2.0-84892484675</t>
  </si>
  <si>
    <t>Chan, S.-L.</t>
  </si>
  <si>
    <t>Department of Real Estate and Built Environment, National Taipei University, Taipei, Taipei, Taiwan</t>
  </si>
  <si>
    <t>Establishing Disaster Resilience Indicators for Tan-sui River Basin in Taiwan</t>
  </si>
  <si>
    <t>2-s2.0-84892167173</t>
  </si>
  <si>
    <t>Financial Literacy in Context: A Rejoinder</t>
  </si>
  <si>
    <t>2-s2.0-84892157068</t>
  </si>
  <si>
    <t>Roepke Lecture in Economic Geography-Financial Literacy in Context</t>
  </si>
  <si>
    <t>2-s2.0-84892151644</t>
  </si>
  <si>
    <t>Storper, M.</t>
  </si>
  <si>
    <t>Commentary on 2013 Roepke Lecture Financial Literacy in Context</t>
  </si>
  <si>
    <t>2-s2.0-84890518859</t>
  </si>
  <si>
    <t>Financial competence, risk presentation and retirement portfolio preferences</t>
  </si>
  <si>
    <t>Centre for the Study of Choice, University of Technology Sydney, Sydney, NSW, Australia</t>
  </si>
  <si>
    <t>Geweke, J.</t>
  </si>
  <si>
    <t>2-s2.0-84890385321</t>
  </si>
  <si>
    <t>How a training institute acquires learner satisfaction and loyalty under economic recession</t>
  </si>
  <si>
    <t>Kuo, Y.-K.</t>
  </si>
  <si>
    <t>Department of Tourism Industry, Chinese Culture University Taiwan, Taipei, Taiwan</t>
  </si>
  <si>
    <t>Kuo, T.-H.</t>
  </si>
  <si>
    <t>School of Continuing Education, Chinese Culture University Taiwan, Taipei, Taiwan</t>
  </si>
  <si>
    <t>2-s2.0-84885854441</t>
  </si>
  <si>
    <t>Sparks, B.A.</t>
  </si>
  <si>
    <t>Cooling off and backing out: Understanding consumer decisions to rescind a product purchase</t>
  </si>
  <si>
    <t>Bradley, G.L.</t>
  </si>
  <si>
    <t>School of Applied Psychology, Griffith University, Brisbane, QLD, Australia</t>
  </si>
  <si>
    <t>Jennings, G.R.</t>
  </si>
  <si>
    <t>Tourism, Griffith University, Brisbane, QLD, Australia</t>
  </si>
  <si>
    <t>2-s2.0-105011912860</t>
  </si>
  <si>
    <t>2-s2.0-84889584962</t>
  </si>
  <si>
    <t>Faculty of Construction Management and Real Estate, Chongqing University, Chongqing, China</t>
  </si>
  <si>
    <t>Study of the development difference between domestic and foreign top construction contractors: A sustainable financial capability perspective</t>
  </si>
  <si>
    <t>2-s2.0-84889565352</t>
  </si>
  <si>
    <t>Department of Architecture, The University of Tokyo, Tokyo, Japan</t>
  </si>
  <si>
    <t>Residential satisfaction of young adults in large chinese cities: A study on new college graduates in Beijing</t>
  </si>
  <si>
    <t>Otsuki, T.</t>
  </si>
  <si>
    <t>Department of Land and Real Estate Management, Renmin University of China, Beijing, China</t>
  </si>
  <si>
    <t>2-s2.0-84889034939</t>
  </si>
  <si>
    <t>Martin-Khan, M.</t>
  </si>
  <si>
    <t>Centre for Research in Geriatric Medicine, The University of Queensland, Brisbane, QLD, Australia</t>
  </si>
  <si>
    <t>Methodology for developing quality indicators for the care of older people in the Emergency Department</t>
  </si>
  <si>
    <t>Burkett, E.</t>
  </si>
  <si>
    <t>Centre for Online Health, The University of Queensland, Brisbane, QLD, Australia</t>
  </si>
  <si>
    <t>Schnitker, L.</t>
  </si>
  <si>
    <t>Accident and Emergency Department, Princess Alexandra Hospital, Woolloongabba, QLD, Australia</t>
  </si>
  <si>
    <t>Jones, R.N.</t>
  </si>
  <si>
    <t>Hebrew SeniorLife, Harvard Medical School, Boston, MA, United States</t>
  </si>
  <si>
    <t>2-s2.0-84937394705</t>
  </si>
  <si>
    <t>Nguyen, V.P.K.H.</t>
  </si>
  <si>
    <t>Undergraduate Medical Education, University of Toronto Faculty of Medicine, Toronto, ON, Canada</t>
  </si>
  <si>
    <t>The role of support services in promoting social inclusion for the disadvantaged urban-dwelling elderly</t>
  </si>
  <si>
    <t>Sarkari, F.</t>
  </si>
  <si>
    <t>MBA Program, Ivey Business School, London, ON, Canada</t>
  </si>
  <si>
    <t>MacNeil, K.</t>
  </si>
  <si>
    <t>Good Neighbours' Club, Toronto, ON, Canada</t>
  </si>
  <si>
    <t>2-s2.0-84901721352</t>
  </si>
  <si>
    <t>Teaching the design of narrative visualization for financial literacy</t>
  </si>
  <si>
    <t>Eugene Lang College of Liberal Arts, New York, NY, United States</t>
  </si>
  <si>
    <t>2-s2.0-84894649728</t>
  </si>
  <si>
    <t>Han, J.-J.</t>
  </si>
  <si>
    <t>Department of Global Finance and Banking, Inha University, Incheon, South Korea</t>
  </si>
  <si>
    <t>Information Asymmetry and the Financial Consumer Protection Policy</t>
  </si>
  <si>
    <t>Jang, W.</t>
  </si>
  <si>
    <t>School of Economics, Inha University, Incheon, South Korea</t>
  </si>
  <si>
    <t>2-s2.0-84894263517</t>
  </si>
  <si>
    <t>de la Orden de la Cruz, M.D.C.</t>
  </si>
  <si>
    <t>The financial communication in times of crisis: The case of "bad banks".; La comunicación financiera en tiempos de crisis: El caso de los "bancos malos"</t>
  </si>
  <si>
    <t>2-s2.0-84894263003</t>
  </si>
  <si>
    <t>Communication to its customers banking: Evolution and the alternative model of Islamic banking; La comunicación de la banca hacia sus clientes: Evolución y el modelo alternativo de la banca Islámica</t>
  </si>
  <si>
    <t>Padilla-Castillo, G.</t>
  </si>
  <si>
    <t>Sánchez González, P.</t>
  </si>
  <si>
    <t>2-s2.0-84893167310</t>
  </si>
  <si>
    <t>Alba-Meraz, A.A.</t>
  </si>
  <si>
    <t>Understanding the long-term benefits of a latino financial literacy education program</t>
  </si>
  <si>
    <t>Petersen, C.M.</t>
  </si>
  <si>
    <t>Marczak, M.S.</t>
  </si>
  <si>
    <t>Rajasekar, N.</t>
  </si>
  <si>
    <t>2-s2.0-84892530991</t>
  </si>
  <si>
    <t>Design of financial knowledge in dashboard for SME managers</t>
  </si>
  <si>
    <t>2-s2.0-84891771651</t>
  </si>
  <si>
    <t>Kökény, A.</t>
  </si>
  <si>
    <t>Az állam befolyásoló szerepe a megtakarí tásokra és a pénzügyi kultúrára</t>
  </si>
  <si>
    <t>2-s2.0-84890450810</t>
  </si>
  <si>
    <t>Figart, D.</t>
  </si>
  <si>
    <t>Stockton Center for Economic and Financial Literacy, Stockton University, Galloway Township, NJ, United States</t>
  </si>
  <si>
    <t>Institutionalist policies for financial inclusion</t>
  </si>
  <si>
    <t>2-s2.0-84889045799</t>
  </si>
  <si>
    <t>Governing Poverty in a Neoliberal Age: New Labour and the Case of Financial Exclusion</t>
  </si>
  <si>
    <t>2-s2.0-84888238707</t>
  </si>
  <si>
    <t>UNC School of Medicine, Chapel Hill, NC, United States</t>
  </si>
  <si>
    <t>Homelessness and money mismanagement in Iraq and Afghanistan veterans</t>
  </si>
  <si>
    <t>Sullivan, C.P.</t>
  </si>
  <si>
    <t>Wolfe, J.</t>
  </si>
  <si>
    <t>Department of Psychiatry, Duke University Medical Center, Durham, NC, United States</t>
  </si>
  <si>
    <t>2-s2.0-84888060862</t>
  </si>
  <si>
    <t>Hancock, A.M.</t>
  </si>
  <si>
    <t>Unit W10, Creative Solutions Innovative Strategies, LLC., Greenville, NC, United States</t>
  </si>
  <si>
    <t>College Students and Credit Card Use: The Role of Parents, Work Experience, Financial Knowledge, and Credit Card Attitudes</t>
  </si>
  <si>
    <t>Swanson, M.S.</t>
  </si>
  <si>
    <t>College of Nursing, East Carolina University, Greenville, NC, United States</t>
  </si>
  <si>
    <t>2-s2.0-84887614123</t>
  </si>
  <si>
    <t>Khorunzhina, N.</t>
  </si>
  <si>
    <t>Department of Economics, Copenhagen Business School, Frederiksberg, Hovedstaden, Denmark</t>
  </si>
  <si>
    <t>Structural estimation of stock market participation costs</t>
  </si>
  <si>
    <t>2-s2.0-84887974127</t>
  </si>
  <si>
    <t>Ono, M.</t>
  </si>
  <si>
    <t>Graduate School of Biomedical Sciences, Nagasaki University, Nagasaki, Nagasaki, Japan</t>
  </si>
  <si>
    <t>Association between social support and place of delivery: A cross-sectional study in Kericho, Western Kenya</t>
  </si>
  <si>
    <t>Matsuyama, A.</t>
  </si>
  <si>
    <t>Graduate School of International Health Development, Nagasaki University, Nagasaki, Nagasaki, Japan</t>
  </si>
  <si>
    <t>Karama, M.</t>
  </si>
  <si>
    <t>2-s2.0-85015445403</t>
  </si>
  <si>
    <t>Duccio Martelli, D.</t>
  </si>
  <si>
    <t>Faculty of Finance, Università degli Studi di Perugia, Perugia, PG, Italy</t>
  </si>
  <si>
    <t>Learning from experience or learning for convenience?</t>
  </si>
  <si>
    <t>2-s2.0-84892692901</t>
  </si>
  <si>
    <t>Eresia-Eke, C.E.</t>
  </si>
  <si>
    <t>Department of Business Management, University of Pretoria, Pretoria, Gauteng, South Africa</t>
  </si>
  <si>
    <t>SMME Owners' financial literacy and business growth</t>
  </si>
  <si>
    <t>2-s2.0-84888130899</t>
  </si>
  <si>
    <t>Service-Learning and Leadership: Evidence from Teaching Financial Literacy</t>
  </si>
  <si>
    <t>Cavanagh, G.F.</t>
  </si>
  <si>
    <t>Institute for Leadership and Service, University of Detroit Mercy, Detroit, MI, United States</t>
  </si>
  <si>
    <t>2-s2.0-84887025656</t>
  </si>
  <si>
    <t>Meier, S.</t>
  </si>
  <si>
    <t>35</t>
  </si>
  <si>
    <t>Graduate School of Business, Columbia University, New York, NY, United States</t>
  </si>
  <si>
    <t>Discounting financial literacy: Time preferences and participation in financial education programs</t>
  </si>
  <si>
    <t>Sprenger, C.D.</t>
  </si>
  <si>
    <t>2-s2.0-84887023513</t>
  </si>
  <si>
    <t>Prohibitions, price caps, and disclosures: A look at state policies and alternative financial product use</t>
  </si>
  <si>
    <t>Ratcliffe, C.</t>
  </si>
  <si>
    <t>2-s2.0-84887014815</t>
  </si>
  <si>
    <t>The impacts of mandatory financial education: Evidence from a randomized field study</t>
  </si>
  <si>
    <t>2-s2.0-84886933253</t>
  </si>
  <si>
    <t>Tisdell, E.J.</t>
  </si>
  <si>
    <t>Community-Based Financial Literacy Education in a Cultural Context: A Study of Teacher Beliefs and Pedagogical Practice</t>
  </si>
  <si>
    <t>2-s2.0-84885936196</t>
  </si>
  <si>
    <t>Financial literacy: A comparative study across four countries</t>
  </si>
  <si>
    <t>2-s2.0-84885456407</t>
  </si>
  <si>
    <t>Sinclair, S.</t>
  </si>
  <si>
    <t>Financial inclusion and social financialisation: Britain in a European context</t>
  </si>
  <si>
    <t>2-s2.0-84885346495</t>
  </si>
  <si>
    <t>Department of Internal Medicine, Rush Alzheimer’s Disease Center, Chicago, IL, United States</t>
  </si>
  <si>
    <t>Internet use and decision making in community-based older adults</t>
  </si>
  <si>
    <t>Department of Behavioral Sciences, Rush Alzheimer’s Disease Center, Chicago, IL, United States</t>
  </si>
  <si>
    <t>2-s2.0-84894223108</t>
  </si>
  <si>
    <t>Children and financial education: Challenges for developing financial capability in the classroom</t>
  </si>
  <si>
    <t>2-s2.0-84886661902</t>
  </si>
  <si>
    <t>Cappelletti, G.</t>
  </si>
  <si>
    <t>Research Department, Rome, Italy</t>
  </si>
  <si>
    <t>What determines annuity demand at retirement?</t>
  </si>
  <si>
    <t>2-s2.0-84884183882</t>
  </si>
  <si>
    <t>Smith, C.A.</t>
  </si>
  <si>
    <t>School of Computer, Data &amp; Information Sciences, Madison, WI, United States</t>
  </si>
  <si>
    <t>Public libraries in an age of financial complexity: Toward enhancing community financial literacy</t>
  </si>
  <si>
    <t>2-s2.0-84883314877</t>
  </si>
  <si>
    <t>Berstein, S.</t>
  </si>
  <si>
    <t>85</t>
  </si>
  <si>
    <t>Research Division, Chile</t>
  </si>
  <si>
    <t>Default investment strategies in a defined contribution pension system: A pension risk model application for the chilean case</t>
  </si>
  <si>
    <t>2-s2.0-84881087754</t>
  </si>
  <si>
    <t>Financial literacy and its consequences: Evidence from Russia during the financial crisis</t>
  </si>
  <si>
    <t>2-s2.0-84884408409</t>
  </si>
  <si>
    <t>St.Pierre, E.</t>
  </si>
  <si>
    <t>Credit card usage among older adults: Assessing financial literacy and pressures</t>
  </si>
  <si>
    <t>Shreffler, K.</t>
  </si>
  <si>
    <t>Oklahoma State University-Tulsa, Tulsa, OK, United States</t>
  </si>
  <si>
    <t>2-s2.0-84884358961</t>
  </si>
  <si>
    <t>Assessing program impact with the critical incident technique</t>
  </si>
  <si>
    <t>2-s2.0-84888129732</t>
  </si>
  <si>
    <t>Vinnari, E.</t>
  </si>
  <si>
    <t>Turun Kauppakorkeakoulu, Turku, Southwest Finland, Finland</t>
  </si>
  <si>
    <t>Financial and technical competence of municipal board members: Empirical evidence from the water sector</t>
  </si>
  <si>
    <t>Näsi, S.</t>
  </si>
  <si>
    <t>2-s2.0-84883418467</t>
  </si>
  <si>
    <t>Berk, A.S.</t>
  </si>
  <si>
    <t>CEE transition from PAYG to private pensions: Income gaps and asset allocation</t>
  </si>
  <si>
    <t>2-s2.0-84887115501</t>
  </si>
  <si>
    <t>Stack, K.</t>
  </si>
  <si>
    <t>Program Development for Freedom from Hunger, United States</t>
  </si>
  <si>
    <t>Crossfire: Building financial capabilities should be product-linked and not focused on personal money management</t>
  </si>
  <si>
    <t>Sebstad, J.</t>
  </si>
  <si>
    <t>Agency for International Development, WA, United States</t>
  </si>
  <si>
    <t>2-s2.0-84884333485</t>
  </si>
  <si>
    <t>From Rush Alzheimer's Disease Center and Departments of Neurological Sciences (R.S.W., Rush Alzheimer’s Disease Center, Chicago, IL, United States</t>
  </si>
  <si>
    <t>Cognitive decline impairs financial and health literacy among community-based older persons without dementia</t>
  </si>
  <si>
    <t>2-s2.0-84884309187</t>
  </si>
  <si>
    <t>Complementary cognitive capabilities, economic decision making, and aging</t>
  </si>
  <si>
    <t>Baldassi, M.</t>
  </si>
  <si>
    <t>Center for Decision Sciences, Columbia Business School, New York, NY, United States</t>
  </si>
  <si>
    <t>2-s2.0-84883734459</t>
  </si>
  <si>
    <t>Department of Accounting, Finance and Economics, Griffith University, Brisbane, QLD, Australia</t>
  </si>
  <si>
    <t>2-s2.0-84883706078</t>
  </si>
  <si>
    <t>2-s2.0-84883682537</t>
  </si>
  <si>
    <t>Ricaldi, L.</t>
  </si>
  <si>
    <t>Financial literacy and shrouded credit card rewards</t>
  </si>
  <si>
    <t>Texas Tech, Personal Financial Literacy Program, United States</t>
  </si>
  <si>
    <t>2-s2.0-84883681433</t>
  </si>
  <si>
    <t>Cold, warm, warmer, hot! Locating financial literacy hot spots</t>
  </si>
  <si>
    <t>2-s2.0-84883671124</t>
  </si>
  <si>
    <t>West, J.</t>
  </si>
  <si>
    <t>Financial product complexity and the limits of financial literacy: A special issue of the Journal of Financial Services Marketing</t>
  </si>
  <si>
    <t>Drew, M.</t>
  </si>
  <si>
    <t>2-s2.0-84882388062</t>
  </si>
  <si>
    <t>Determinants of efficiency of contractors in Hong Kong and China: Panel data model analysis</t>
  </si>
  <si>
    <t>2-s2.0-84881668469</t>
  </si>
  <si>
    <t>The Lehman Minibonds crisis and financialisation of investor subjects in Singapore</t>
  </si>
  <si>
    <t>2-s2.0-84881563695</t>
  </si>
  <si>
    <t>Akogbe, R.-K.T.M.</t>
  </si>
  <si>
    <t>Faculty of Infrastructure Engineering, Dalian University of Technology, Dalian, Liaoning, China</t>
  </si>
  <si>
    <t>Importance and ranking evaluation of delay factors for development construction projects in Benin</t>
  </si>
  <si>
    <t>2-s2.0-84881489824</t>
  </si>
  <si>
    <t>Aira, T.</t>
  </si>
  <si>
    <t>Global Health Research Center of Central Asia, Columbia University, New York, NY, United States</t>
  </si>
  <si>
    <t>Reducing risk behaviors linked to noncommunicable diseases in Mongolia: A randomized controlled trial</t>
  </si>
  <si>
    <t>Department of Statistics, Columbia University, New York, NY, United States</t>
  </si>
  <si>
    <t>Riedel, M.</t>
  </si>
  <si>
    <t>2-s2.0-84880844297</t>
  </si>
  <si>
    <t>Center on Violence Against Women and Children, Rutgers School of Social Work, New Brunswick, NJ, United States</t>
  </si>
  <si>
    <t>Financial Literacy: Building Economic Empowerment with Survivors of Violence</t>
  </si>
  <si>
    <t>2-s2.0-84884987840</t>
  </si>
  <si>
    <t>Hibbert, A.M.</t>
  </si>
  <si>
    <t>Does knowledge of finance mitigate the gender difference in financial risk-aversion?</t>
  </si>
  <si>
    <t>2-s2.0-84883023635</t>
  </si>
  <si>
    <t>Borrowing decisions of credit constrained consumers and the role of financial literacy</t>
  </si>
  <si>
    <t>2-s2.0-84883000722</t>
  </si>
  <si>
    <t>BenDavid-Hadar, I.</t>
  </si>
  <si>
    <t>Financial education for children: The Israeli case</t>
  </si>
  <si>
    <t>2-s2.0-84977615457</t>
  </si>
  <si>
    <t>Ferdous, A.</t>
  </si>
  <si>
    <t>School of Management and Marketing, Deakin University, Geelong, VIC, Australia</t>
  </si>
  <si>
    <t>Predicting Bangladeshi financial salespeople's ethical intentions and behaviour using the theory of planned behaviour: Implications for developing countries</t>
  </si>
  <si>
    <t>2-s2.0-85050037405</t>
  </si>
  <si>
    <t>Department of Commerce and Business Management, Guru Nanak Dev University, Amritsar, PB, India</t>
  </si>
  <si>
    <t>Financial Literacy Level and Awareness Regarding Stock Market: An Empirical Study of Individual Stock Investors of Punjab</t>
  </si>
  <si>
    <t>Marwaha, K.</t>
  </si>
  <si>
    <t>2-s2.0-84880805069</t>
  </si>
  <si>
    <t>Hood, J.</t>
  </si>
  <si>
    <t>Division of Accounting and Finance, Glasgow Caledonian University, Glasgow, Scotland, United Kingdom</t>
  </si>
  <si>
    <t>Public Sector Risk Financing: Exploring the Potential Use of Weather Derivatives by Fire and Rescue Services</t>
  </si>
  <si>
    <t>Stein, B.</t>
  </si>
  <si>
    <t>Nottinghamshire Fire and Rescue Service, Nottingham, United Kingdom</t>
  </si>
  <si>
    <t>2-s2.0-84880034979</t>
  </si>
  <si>
    <t>Koropp, C.</t>
  </si>
  <si>
    <t>Institute of Technology Management, University of St. Gallen, St Gallen, SG, Switzerland</t>
  </si>
  <si>
    <t>Succession financing in family firms</t>
  </si>
  <si>
    <t>Grichnik, D.</t>
  </si>
  <si>
    <t>2-s2.0-84879213494</t>
  </si>
  <si>
    <t>Sprow Forté, K.S.</t>
  </si>
  <si>
    <t>Educating for Financial Literacy: A Case Study With a Sociocultural Lens</t>
  </si>
  <si>
    <t>2-s2.0-84880558828</t>
  </si>
  <si>
    <t>Cramer, M.</t>
  </si>
  <si>
    <t>Product Design, Citrix Systems, Inc., Fort Lauderdale, FL, United States</t>
  </si>
  <si>
    <t>The digital economy: A case study of designing for classrooms</t>
  </si>
  <si>
    <t>Hayes, G.R.</t>
  </si>
  <si>
    <t>Donald Bren School of Information &amp; Computer Sciences, Irvine, CA, United States</t>
  </si>
  <si>
    <t>2-s2.0-84879941690</t>
  </si>
  <si>
    <t>Gerardi, K.</t>
  </si>
  <si>
    <t>Department of Research, Federal Reserve Bank of Atlanta, Atlanta, GA, United States</t>
  </si>
  <si>
    <t>Numerical ability predicts mortgage default</t>
  </si>
  <si>
    <t>Goette, L.</t>
  </si>
  <si>
    <t>Department of Economics, Université de Lausanne (UNIL), Lausanne, VD, Switzerland</t>
  </si>
  <si>
    <t>2-s2.0-84879493905</t>
  </si>
  <si>
    <t>Personal finance as indicator of economic status the individual</t>
  </si>
  <si>
    <t>2-s2.0-84945177467</t>
  </si>
  <si>
    <t>Yap, A.Y.</t>
  </si>
  <si>
    <t>Elon University, Elon, NC, United States</t>
  </si>
  <si>
    <t>Web portals for financial analytics: How effective are they from the end-users' perspective</t>
  </si>
  <si>
    <t>2-s2.0-84880485335</t>
  </si>
  <si>
    <t>Shahrabani, S.</t>
  </si>
  <si>
    <t>Max Stern Academic College of Emek Yezreel, Emek Yezreel, Israel</t>
  </si>
  <si>
    <t>Financial literacy among israeli college students</t>
  </si>
  <si>
    <t>2-s2.0-84880466568</t>
  </si>
  <si>
    <t>International Development Studies, Menno Simons College, Winnipeg, MB, Canada</t>
  </si>
  <si>
    <t>Struggling to Make Ends Meet: Using Financial Diaries to Examine Financial Literacy Among Low-Income Canadians</t>
  </si>
  <si>
    <t>Fikkert, A.</t>
  </si>
  <si>
    <t>Department of Political Science, Dawson College, Montreal, QC, Canada</t>
  </si>
  <si>
    <t>Gonske, J.</t>
  </si>
  <si>
    <t>2-s2.0-84880042933</t>
  </si>
  <si>
    <t>Deng, S.</t>
  </si>
  <si>
    <t>Financial access and economic participation of youth with disabilities in China: an exploratory study</t>
  </si>
  <si>
    <t>Meng, Y.</t>
  </si>
  <si>
    <t>Public Policy and Global Affairs Programme, School of Humanities, Singapore City, Singapore</t>
  </si>
  <si>
    <t>2-s2.0-84880033590</t>
  </si>
  <si>
    <t>Chan, C.C.</t>
  </si>
  <si>
    <t>A review of features and outcomes of the Hong Kong Child Development Fund</t>
  </si>
  <si>
    <t>2-s2.0-84879738146</t>
  </si>
  <si>
    <t>Department of Management, ABV-Indian Institute of Information Technology and Management, Gwalior, MP, India</t>
  </si>
  <si>
    <t>A strategic and operational approach to assess the lean performance in radial tyre manufacturing in India: A case based study</t>
  </si>
  <si>
    <t>2-s2.0-84879097710</t>
  </si>
  <si>
    <t>Department of Social Work, University of South Dakota, Vermillion, SD, United States</t>
  </si>
  <si>
    <t>The financial literacy of social work students</t>
  </si>
  <si>
    <t>2-s2.0-84877614669</t>
  </si>
  <si>
    <t>Financial literacy and consumer credit portfolios</t>
  </si>
  <si>
    <t>2-s2.0-84993078997</t>
  </si>
  <si>
    <t>McNeill, L.S.</t>
  </si>
  <si>
    <t>Department of Marketing, University of Otago, Dunedin, OTA, New Zealand</t>
  </si>
  <si>
    <t>Parental financial role modelling and fiscal behaviour of young home leavers</t>
  </si>
  <si>
    <t>2-s2.0-84892679540</t>
  </si>
  <si>
    <t>Using the Right Yardstick: Assessing Financial Literacy Measures by Way of Financial Well-Being</t>
  </si>
  <si>
    <t>2-s2.0-85219580353</t>
  </si>
  <si>
    <t>Department of Humanities and Social Sciences, Jaypee University of Information Technology, Solan, Solan, HP, India</t>
  </si>
  <si>
    <t>Financial Literacy of New Job Entrants</t>
  </si>
  <si>
    <t>2-s2.0-84885059344</t>
  </si>
  <si>
    <t>Banda, G.</t>
  </si>
  <si>
    <t>Finance as a 'forgotten technological capability' for promoting African local pharmaceutical manufacture</t>
  </si>
  <si>
    <t>2-s2.0-84881506132</t>
  </si>
  <si>
    <t>Spielberg, F.</t>
  </si>
  <si>
    <t>Freedom from Hunger, Davis, CA, United States</t>
  </si>
  <si>
    <t>Leveraging microfinance to impact HIV and financial behaviors among adolescents and their mothers in West Bengal: A cluster randomized trial</t>
  </si>
  <si>
    <t>Crookston, B.T.</t>
  </si>
  <si>
    <t>RTI International, Research Triangle Park, NC, United States</t>
  </si>
  <si>
    <t>Chanani, S.</t>
  </si>
  <si>
    <t>Department of Health Sciences, Brigham Young University, Provo, UT, United States</t>
  </si>
  <si>
    <t>University of Utah School of Medicine, Salt Lake City, UT, United States</t>
  </si>
  <si>
    <t>Kline, S.</t>
  </si>
  <si>
    <t>Reach Global, Berkeley, CA, United States</t>
  </si>
  <si>
    <t>2-s2.0-84879255462</t>
  </si>
  <si>
    <t>Mapping financial literacy: Cognition and the environment</t>
  </si>
  <si>
    <t>2-s2.0-84878945085</t>
  </si>
  <si>
    <t>Karikari, J.A.</t>
  </si>
  <si>
    <t>US Government Accountability Office (GAO), Center for Economics, United Kingdom</t>
  </si>
  <si>
    <t>Why homeowners' documentation went missing under the Home Affordable Mortgage Program (HAMP)?: An analysis of strategic behavior of homeowners and servicers</t>
  </si>
  <si>
    <t>2-s2.0-84878548990</t>
  </si>
  <si>
    <t>Lee, A.</t>
  </si>
  <si>
    <t>Factors influencing investor choice of retirement funds</t>
  </si>
  <si>
    <t>Hyde, K.F.</t>
  </si>
  <si>
    <t>Department of Marketing, Auckland University of Technology, Auckland, AUK, New Zealand</t>
  </si>
  <si>
    <t>2-s2.0-84877894379</t>
  </si>
  <si>
    <t>Finance and Private Sector Development Research Group, The World Bank, USA, Washington, D.C., United States</t>
  </si>
  <si>
    <t>Stimulating managerial capital in emerging markets: The impact of business training for young entrepreneurs</t>
  </si>
  <si>
    <t>2-s2.0-84877102486</t>
  </si>
  <si>
    <t>Harvey, P.D.</t>
  </si>
  <si>
    <t>The convergence between self-reports and observer ratings of financial skills and direct assessment of financial capabilities in patients with schizophrenia: More detail is not always better</t>
  </si>
  <si>
    <t>Stone, L.</t>
  </si>
  <si>
    <t>Miami VA Healthcare System, Miami, FL, United States</t>
  </si>
  <si>
    <t>Loewenstein, D.</t>
  </si>
  <si>
    <t>Czaja, S.J.</t>
  </si>
  <si>
    <t>VA Medical Center, North Chicago, United States</t>
  </si>
  <si>
    <t>2-s2.0-84878225425</t>
  </si>
  <si>
    <t>Page, J.</t>
  </si>
  <si>
    <t>School of Social Work, Texas A&amp;M University, College Station, TX, United States</t>
  </si>
  <si>
    <t>Financial training for exonerees awaiting compensation: A case study</t>
  </si>
  <si>
    <t>2-s2.0-84878103708</t>
  </si>
  <si>
    <t>Paseková, M.</t>
  </si>
  <si>
    <t>Department of Finance and Accounting, Tomas Bata University in Zlin, Zlin, Zlin Region, Czech Republic</t>
  </si>
  <si>
    <t>The level of financial literacy among the high school students in the chosen regions of the Czech Republic</t>
  </si>
  <si>
    <t>Ředinová, H.</t>
  </si>
  <si>
    <t>Department of Accounting, Universitatea Babeș-Bolyai, Cluj Napoca, Cluj, Romania</t>
  </si>
  <si>
    <t>Oprean, V.</t>
  </si>
  <si>
    <t>Department of Accounting, Tallinna Tehnikaülikool, Tallinn, Harjumaa, Estonia</t>
  </si>
  <si>
    <t>Kallaste, K.</t>
  </si>
  <si>
    <t>Department of Statistics and Quantitative Methods, Tomas Bata University in Zlin, Zlin, Zlin Region, Czech Republic</t>
  </si>
  <si>
    <t>Homolka, L.</t>
  </si>
  <si>
    <t>Department of Accounting, Slezská univerzita v Opave, Opava, Czech Republic</t>
  </si>
  <si>
    <t>2-s2.0-84878053520</t>
  </si>
  <si>
    <t>Moein Addin, M.</t>
  </si>
  <si>
    <t>Department of Accounting, Islamic Azad University, Yazd Branch, Yazd, Yazd Province, Iran</t>
  </si>
  <si>
    <t>Measuring the financial literacy of real investors of the iran stock exchange and the relationship of financial literacy with the portfolio diversification and their investment decisions</t>
  </si>
  <si>
    <t>2-s2.0-84877959890</t>
  </si>
  <si>
    <t>Amaral, T.</t>
  </si>
  <si>
    <t>From 7 to 77: You teach me!</t>
  </si>
  <si>
    <t>2-s2.0-84878217512</t>
  </si>
  <si>
    <t>Hullgren, M.</t>
  </si>
  <si>
    <t>The relationship between consumer characteristics and mortgage preferences: A case study from Sweden</t>
  </si>
  <si>
    <t>2-s2.0-84877815213</t>
  </si>
  <si>
    <t>Zocchi, P.</t>
  </si>
  <si>
    <t>Department of Economics and Business Studies, Università degli Studi del Piemonte Orientale “Amedeo Avogadro”, Vercelli, VC, Italy</t>
  </si>
  <si>
    <t>Why do Italian households prefer adjustable rate mortgages?</t>
  </si>
  <si>
    <t>2-s2.0-84877616157</t>
  </si>
  <si>
    <t>Brown, R.P.C.</t>
  </si>
  <si>
    <t>Migrants' remittances and financial development: Macro- and micro-level evidence of a perverse relationship</t>
  </si>
  <si>
    <t>Carmignani, F.</t>
  </si>
  <si>
    <t>Fayad, G.</t>
  </si>
  <si>
    <t>2-s2.0-84876905583</t>
  </si>
  <si>
    <t>Mohd-Sulaiman, A.N.</t>
  </si>
  <si>
    <t>Ahmad Ibrahim Kulliyyah of Laws, International Islamic University Malaysia, Kuala Lumpur, Malaysia</t>
  </si>
  <si>
    <t>Financial reporting failures, board's competency and effectiveness</t>
  </si>
  <si>
    <t>2-s2.0-84876344113</t>
  </si>
  <si>
    <t>Common Threads: Improving the Mental Health of Bhutanese Refugee Women Through Shared Learning</t>
  </si>
  <si>
    <t>2-s2.0-84875820101</t>
  </si>
  <si>
    <t>Department of Economics and Institutions, Università degli Studi di Roma "Tor Vergata", Rome, RM, Italy</t>
  </si>
  <si>
    <t>Financial education and investment attitudes in high schools: Evidence from a randomized experiment</t>
  </si>
  <si>
    <t>Caiazza, S.</t>
  </si>
  <si>
    <t>Department of Business Studies, Università degli Studi di Roma "Tor Vergata", Rome, RM, Italy</t>
  </si>
  <si>
    <t>Coviello, D.</t>
  </si>
  <si>
    <t>Institute of Applied Economics, HEC Montréal, Montreal, QC, Canada</t>
  </si>
  <si>
    <t>2-s2.0-84861431887</t>
  </si>
  <si>
    <t>Urbig, D.</t>
  </si>
  <si>
    <t>Investor Reactions to New Product Development Failures: The Moderating Role of Product Development Stage</t>
  </si>
  <si>
    <t>Bürger, R.</t>
  </si>
  <si>
    <t>Fraunhofer Center for Central and Eastern Europe, Leipzig, Germany</t>
  </si>
  <si>
    <t>Patzelt, H.</t>
  </si>
  <si>
    <t>Schweizer, L.</t>
  </si>
  <si>
    <t>2-s2.0-84876953327</t>
  </si>
  <si>
    <t>The determinants of life insurance demand: A focus on saving motives and financial literacy</t>
  </si>
  <si>
    <t>Peter Victorian, S.M.</t>
  </si>
  <si>
    <t>Transformation Management Office, Berhad, Selangor, Malaysia</t>
  </si>
  <si>
    <t>2-s2.0-84876969199</t>
  </si>
  <si>
    <t>Zaimah, R.</t>
  </si>
  <si>
    <t>School of Social, Development and Environmental Studies, Universiti Kebangsaan Malaysia, Bangi, Selangor, Malaysia</t>
  </si>
  <si>
    <t>Financial behaviors of female teachers in Malaysia</t>
  </si>
  <si>
    <t>2-s2.0-84876500848</t>
  </si>
  <si>
    <t>Sabarwal, S.</t>
  </si>
  <si>
    <t>Determinants of marital violence: Findings from a prospective study of rural women in india</t>
  </si>
  <si>
    <t>2-s2.0-84875847298</t>
  </si>
  <si>
    <t>The impact of financial literacy on individual saving: An exploratory study in the malaysian context</t>
  </si>
  <si>
    <t>Tabiani, S.</t>
  </si>
  <si>
    <t>Savafarin Brokerage Co, Tehran, Iran</t>
  </si>
  <si>
    <t>2-s2.0-84875628672</t>
  </si>
  <si>
    <t>Relationships between advisor characteristics and consumer perceptions</t>
  </si>
  <si>
    <t>2-s2.0-84879273081</t>
  </si>
  <si>
    <t>It's the latest, it's the greatest, it's [financial education] at the library</t>
  </si>
  <si>
    <t>2-s2.0-84879255904</t>
  </si>
  <si>
    <t>Dollars works 2: The evolution of a financial literacy program</t>
  </si>
  <si>
    <t>Heins, R.K.</t>
  </si>
  <si>
    <t>2-s2.0-84877575843</t>
  </si>
  <si>
    <t>Do, C.</t>
  </si>
  <si>
    <t>Does Gender Affect Mortgage Choice? Evidence from the US</t>
  </si>
  <si>
    <t>2-s2.0-84875384901</t>
  </si>
  <si>
    <t>Scholnick, B.</t>
  </si>
  <si>
    <t>School of Business, Alberta School of Business, Edmonton, AB, Canada</t>
  </si>
  <si>
    <t>The impact of wealth on financial mistakes: Evidence from credit card non-payment</t>
  </si>
  <si>
    <t>Massoud, N.</t>
  </si>
  <si>
    <t>Saunders, A.</t>
  </si>
  <si>
    <t>Leonard N. Stern School of Business, New York, NY, United States</t>
  </si>
  <si>
    <t>2-s2.0-84874936155</t>
  </si>
  <si>
    <t>García, M.J.R.</t>
  </si>
  <si>
    <t>Financial education and behavioral finance: New insights into the role of information in financial decisions</t>
  </si>
  <si>
    <t>2-s2.0-84873260664</t>
  </si>
  <si>
    <t>Long-term effects of Individual Development Accounts on postsecondary education: Follow-up evidence from a randomized experiment</t>
  </si>
  <si>
    <t>2-s2.0-84868222558</t>
  </si>
  <si>
    <t>Webley, P.</t>
  </si>
  <si>
    <t>Economic socialization, saving and assets in European young adults</t>
  </si>
  <si>
    <t>Service Box 422, Universitetet i Agder, Kristiansand, Norway</t>
  </si>
  <si>
    <t>2-s2.0-84878200798</t>
  </si>
  <si>
    <t>Financial identity-processing styles among young adults: A longitudinal study of socialization factors and consequences for financial capabilities</t>
  </si>
  <si>
    <t>Norton School of Family and Consumer Science, United States</t>
  </si>
  <si>
    <t>Bosch, L.</t>
  </si>
  <si>
    <t>College of Business and Public Administration, Old Dominion University, Norfolk, VA, United States</t>
  </si>
  <si>
    <t>2-s2.0-84878167975</t>
  </si>
  <si>
    <t>Financial Knowledge and Child Development Account Policy: A Test of Financial Capability</t>
  </si>
  <si>
    <t>2-s2.0-84875452583</t>
  </si>
  <si>
    <t>Jiyane, G.</t>
  </si>
  <si>
    <t>Department of Information Science, University of South Africa, Pretoria, Gauteng, South Africa</t>
  </si>
  <si>
    <t>Sustaining informal sector women entrepreneurs through financial literacy</t>
  </si>
  <si>
    <t>Zawada, B.</t>
  </si>
  <si>
    <t>Department of Linguistics, College of Science, Pretoria, South Africa</t>
  </si>
  <si>
    <t>2-s2.0-84874478169</t>
  </si>
  <si>
    <t>School of Information, University of California, Berkeley, Berkeley, CA, United States</t>
  </si>
  <si>
    <t>Banking 101: Mobile-izing Financial Inclusion in an Emerging India</t>
  </si>
  <si>
    <t>Bell Laboratories, Nokia Bell Labs, Murray, NJ, United States</t>
  </si>
  <si>
    <t>IIIT Bangalore, Bengaluru, KA, India</t>
  </si>
  <si>
    <t>2-s2.0-84873469579</t>
  </si>
  <si>
    <t>Influences on the behaviour of black and minority ethnic (BME) communities towards debt and bankruptcy</t>
  </si>
  <si>
    <t>2-s2.0-84873107633</t>
  </si>
  <si>
    <t>Starobin, S.S.</t>
  </si>
  <si>
    <t>Examining Financial Literacy among Transfer and Nontransfer Students: Predicting Financial Well-Being and Academic Success at a Four-Year University</t>
  </si>
  <si>
    <t>2-s2.0-84872855644</t>
  </si>
  <si>
    <t>Elliott, W.</t>
  </si>
  <si>
    <t>The role of identity-based motivation and solution-focus brief therapy in unifying accounts and financial education in school-related CDA programs</t>
  </si>
  <si>
    <t>Kim, J.S.</t>
  </si>
  <si>
    <t>2-s2.0-84874027600</t>
  </si>
  <si>
    <t>Silvia, J.E.</t>
  </si>
  <si>
    <t>Relative intragenerational economic mobility: A cross-period analysis from 1968 to 2009</t>
  </si>
  <si>
    <t>Quinlan, T.</t>
  </si>
  <si>
    <t>Siena College, Loudonville, NY, United States</t>
  </si>
  <si>
    <t>Seydl, J.</t>
  </si>
  <si>
    <t>Lehigh University, Bethlehem, PA, United States</t>
  </si>
  <si>
    <t>2-s2.0-84878510289</t>
  </si>
  <si>
    <t>Starkey, A.J.</t>
  </si>
  <si>
    <t>Financial distress and depressive symptoms among African American women: Identifying financial priorities and needs and why it matters for mental health</t>
  </si>
  <si>
    <t>Keane, C.R.</t>
  </si>
  <si>
    <t>Department of Sociology, University of Pittsburgh, Pittsburgh, PA, United States</t>
  </si>
  <si>
    <t>Terry, M.A.</t>
  </si>
  <si>
    <t>Institute for Evaluation Science in Community Health, University of Pittsburgh Graduate School of Public Health, Pittsburgh, PA, United States</t>
  </si>
  <si>
    <t>2-s2.0-84874861918</t>
  </si>
  <si>
    <t>Jokela, B.H.</t>
  </si>
  <si>
    <t>Teaching financial literacy across the generations</t>
  </si>
  <si>
    <t>Hendrickson, L.</t>
  </si>
  <si>
    <t>2-s2.0-84872532707</t>
  </si>
  <si>
    <t>Marshall, A.</t>
  </si>
  <si>
    <t>Department of Accounting and Finance, University of Strathclyde, Glasgow, Scotland, United Kingdom</t>
  </si>
  <si>
    <t>The determinants of foreign exchange hedging in Alternative Investment Market firms</t>
  </si>
  <si>
    <t>2-s2.0-84870255263</t>
  </si>
  <si>
    <t>Von Stumm, S.</t>
  </si>
  <si>
    <t>Department of Psychology, Goldsmiths, University of London, London, United Kingdom</t>
  </si>
  <si>
    <t>Financial capability, money attitudes and socioeconomic status: Risks for experiencing adverse financial events</t>
  </si>
  <si>
    <t>School of Business, The Open University Business School, Milton Keynes, Buckinghamshire, United Kingdom</t>
  </si>
  <si>
    <t>Department of Psychology, University College London, London, United Kingdom</t>
  </si>
  <si>
    <t>2-s2.0-84920181346</t>
  </si>
  <si>
    <t>Reshaping Retirement Security: Lessons from the Global Financial Crisis</t>
  </si>
  <si>
    <t>2-s2.0-85058301225</t>
  </si>
  <si>
    <t>Caplan, S.J.</t>
  </si>
  <si>
    <t>Financial Industry Regulatory Authority, Washington, DC, United States</t>
  </si>
  <si>
    <t>Petticoats and Pinstripes: Portraits of Women in Wall Street's History</t>
  </si>
  <si>
    <t>2-s2.0-85054228369</t>
  </si>
  <si>
    <t>de la Fuente Arana, A.</t>
  </si>
  <si>
    <t>Fundación ZAIN Fundazioa, GPAC (UPV-EHU), Spain</t>
  </si>
  <si>
    <t>The protection of the baserri as a system for organising rural landscapes in the context of the urban sprawl processes: The “SLaM” model versus the utopia of “smart cities”</t>
  </si>
  <si>
    <t>2-s2.0-85025172748</t>
  </si>
  <si>
    <t>Financial literacy in retirement planning context: The case of Czech older workers</t>
  </si>
  <si>
    <t>2-s2.0-85020184006</t>
  </si>
  <si>
    <t>Haddad, E.A.</t>
  </si>
  <si>
    <t>Department of Economics, Universidade de São Paulo, Sao Paulo, SP, Brazil</t>
  </si>
  <si>
    <t>Impact assessment of interregional government transfers: Lessons from the Brazil experience</t>
  </si>
  <si>
    <t>Luque, C.A.</t>
  </si>
  <si>
    <t>CNPq and Fapesp scholar, Sao Paulo, Brazil</t>
  </si>
  <si>
    <t>Lima, G.T.</t>
  </si>
  <si>
    <t>Sakurai, S.N.</t>
  </si>
  <si>
    <t>2-s2.0-85014692689</t>
  </si>
  <si>
    <t>Girasa, R.</t>
  </si>
  <si>
    <t>Dept. of Legal Studies and Taxation, Pace University, New York, NY, United States</t>
  </si>
  <si>
    <t>Laws and regulations in global financial markets</t>
  </si>
  <si>
    <t>2-s2.0-84989903994</t>
  </si>
  <si>
    <t>The financial communication in times of crisis: The case of "bad banks".; La comunicación financiera en tiempos de crisis: el caso de los "bancos malos"</t>
  </si>
  <si>
    <t>2-s2.0-84989336208</t>
  </si>
  <si>
    <t>Communication to its customers banking: Evolution and the alternative model of Islamic banking; La comunicación de la banca hacia sus clientes: evolución y el modelo alternativo de la banca islámica</t>
  </si>
  <si>
    <t>2-s2.0-84940248145</t>
  </si>
  <si>
    <t>Husniyah, H.</t>
  </si>
  <si>
    <t>Public worker's personal financial planning process and involvement in comprehensive financial planning</t>
  </si>
  <si>
    <t>2-s2.0-84940225099</t>
  </si>
  <si>
    <t>Determinants of employees' financial well-being: The moderation effect of work sectors</t>
  </si>
  <si>
    <t>Paim, L.</t>
  </si>
  <si>
    <t>Research and Technology, Ministry of Science, Research and Technology Islamic Republic of Iran, Tehran, Iran</t>
  </si>
  <si>
    <t>Falahati, L.</t>
  </si>
  <si>
    <t>Institute of Gerontology, Kuala Lumpur, Malaysia</t>
  </si>
  <si>
    <t>2-s2.0-84924135181</t>
  </si>
  <si>
    <t>Gelfand, J.</t>
  </si>
  <si>
    <t>Research life cycle: Exploring credibility of metrics and value in a new era of escholarship that supports grey literature</t>
  </si>
  <si>
    <t>Lin, A.</t>
  </si>
  <si>
    <t>Irvine Valley College, Albany, United States</t>
  </si>
  <si>
    <t>2-s2.0-84917383039</t>
  </si>
  <si>
    <t>Financial education online: Does it work?</t>
  </si>
  <si>
    <t>2-s2.0-84904500969</t>
  </si>
  <si>
    <t>Huainan Normal University, Huainan, Anhui, China</t>
  </si>
  <si>
    <t>Application research of the virtual visualization technique in basketball teaching</t>
  </si>
  <si>
    <t>2-s2.0-84900567762</t>
  </si>
  <si>
    <t>Pǎtruţ, B.</t>
  </si>
  <si>
    <t>Universitatea din Bacau, Bacu, Bacau, Romania</t>
  </si>
  <si>
    <t>Framing non-formal education through CSR 2.0</t>
  </si>
  <si>
    <t>Pâtruţ, M.</t>
  </si>
  <si>
    <t>Department of Communication, Danubius University of Galati, Romania</t>
  </si>
  <si>
    <t>2-s2.0-84896989046</t>
  </si>
  <si>
    <t>Fasuga, R.</t>
  </si>
  <si>
    <t>Simulation game for the verification of financial and business capabilities</t>
  </si>
  <si>
    <t>Banot, M.</t>
  </si>
  <si>
    <t>Institut EUROSCHOLA, Czech Republic</t>
  </si>
  <si>
    <t>2-s2.0-84896975992</t>
  </si>
  <si>
    <t>Korkošová, M.</t>
  </si>
  <si>
    <t>mHELZ non-profit organization, Bratislava, Slovakia</t>
  </si>
  <si>
    <t>Junior achievement slovakia facilitates the orientation of young people in the labor market and helps them to choose their future career</t>
  </si>
  <si>
    <t>2-s2.0-84894091955</t>
  </si>
  <si>
    <t>Personal financial literacy among high school students in New Zealand, Japan and the USA</t>
  </si>
  <si>
    <t>2-s2.0-84893172598</t>
  </si>
  <si>
    <t>Regulating the consumer? Recent trends in regulation and supervision policy of the financial sector; Regular o consumidor? Novas tendências de política no setor financeiro</t>
  </si>
  <si>
    <t>2-s2.0-84892567234</t>
  </si>
  <si>
    <t>Learning context when studying financial planning in high schools: Nesting of student, teacher, and classroom characteristics</t>
  </si>
  <si>
    <t>Rodriguez, M.C.</t>
  </si>
  <si>
    <t>Department of Educational Psychology, University of Minnesota Twin Cities, Minneapolis, MN, United States</t>
  </si>
  <si>
    <t>2-s2.0-84890661327</t>
  </si>
  <si>
    <t>Redzic, A.</t>
  </si>
  <si>
    <t>Iome Challenge, United States</t>
  </si>
  <si>
    <t>Financial literacy: Why students need librarians to get involved</t>
  </si>
  <si>
    <t>2-s2.0-84887955982</t>
  </si>
  <si>
    <t>Business School of ZUCC, Hangzhou, Zhejiang, China</t>
  </si>
  <si>
    <t>A research on the training mode of applied financial talents based on the market demand</t>
  </si>
  <si>
    <t>2-s2.0-84887929647</t>
  </si>
  <si>
    <t>Muller, R.</t>
  </si>
  <si>
    <t>Rueckert-Hartman College for Health Professions, Denver, CO, United States</t>
  </si>
  <si>
    <t>Bull's eye! Hitting the financial knowledge target</t>
  </si>
  <si>
    <t>2-s2.0-84887266596</t>
  </si>
  <si>
    <t>Emmons, W.R.</t>
  </si>
  <si>
    <t>Economic vulnerability and financial fragility</t>
  </si>
  <si>
    <t>2-s2.0-84886420911</t>
  </si>
  <si>
    <t>Orbánová, D.</t>
  </si>
  <si>
    <t>Importance of entrepreneurship and financial literacy in the socio-economic progress and personal growth of young people in the Slovak Republic; Význam podnikavosti a finančnej gramotnosti v socioekonomickom a osobnom rozvoji mladých l'udí v slovenskej republike</t>
  </si>
  <si>
    <t>2-s2.0-84886095843</t>
  </si>
  <si>
    <t>Berger, E.</t>
  </si>
  <si>
    <t>Department of Marketing and International Business, University of Illinois at Chicago, Chicago, IL, United States</t>
  </si>
  <si>
    <t>Implementing technologies for financial service innovations in base of the pyramid markets</t>
  </si>
  <si>
    <t>2-s2.0-84885459524</t>
  </si>
  <si>
    <t>Libraries, ACRL, and financial literacy: Helping students make sound decisions</t>
  </si>
  <si>
    <t>2-s2.0-84884410112</t>
  </si>
  <si>
    <t>School of Family and Consumer Sciences, University of Idaho, Moscow, ID, United States</t>
  </si>
  <si>
    <t>Introducing inmates to extension through financial education and experiential learning tools</t>
  </si>
  <si>
    <t>2-s2.0-84883718706</t>
  </si>
  <si>
    <t>2-s2.0-84883713343</t>
  </si>
  <si>
    <t>Tailored financial literacy education: An indigenous perspective</t>
  </si>
  <si>
    <t>2-s2.0-84882616855</t>
  </si>
  <si>
    <t>Hastings, J.S.</t>
  </si>
  <si>
    <t>Department of Economics, Brown University, Providence, RI, United States</t>
  </si>
  <si>
    <t>Financial literacy, financial education, and economic outcomes</t>
  </si>
  <si>
    <t>Madrian, B.C.</t>
  </si>
  <si>
    <t>2-s2.0-84880469307</t>
  </si>
  <si>
    <t>Mutezo, A.</t>
  </si>
  <si>
    <t>Credit rationing and risk management for SMEs: The way forward for South Africa</t>
  </si>
  <si>
    <t>2-s2.0-84880259754</t>
  </si>
  <si>
    <t>College of Agriculture and Life Sciences, Tucson, AZ, United States</t>
  </si>
  <si>
    <t>A developmental model of financial capability: A framework for promoting a successful transition to adulthood</t>
  </si>
  <si>
    <t>Old Dominion University, Norfolk, VA, United States</t>
  </si>
  <si>
    <t>2-s2.0-84880050816</t>
  </si>
  <si>
    <t>Call, L.L.</t>
  </si>
  <si>
    <t>Inmate perceptions of financial education needs: Suggestions for financial educators</t>
  </si>
  <si>
    <t>Dyer, W.</t>
  </si>
  <si>
    <t>Wiley, A.R.</t>
  </si>
  <si>
    <t>Day, R.D.</t>
  </si>
  <si>
    <t>2-s2.0-84879256571</t>
  </si>
  <si>
    <t>Swanson, P.C.W.</t>
  </si>
  <si>
    <t>University of California Cooperative Extension, Novato, CA, United States</t>
  </si>
  <si>
    <t>Information needs and challenges faced by adult child financial caregivers of aging parents</t>
  </si>
  <si>
    <t>2-s2.0-84879218881</t>
  </si>
  <si>
    <t>Hadar, L.</t>
  </si>
  <si>
    <t>Department of Marketing, Arison School of Business, Reichman University, Herzliya, Tel Aviv, Israel</t>
  </si>
  <si>
    <t>Subjective knowledge in consumer financial decisions</t>
  </si>
  <si>
    <t>Sood, S.</t>
  </si>
  <si>
    <t>Department of Marketing, UCLA Anderson School of Management, Los Angeles, CA, United States</t>
  </si>
  <si>
    <t>Fox, C.R.</t>
  </si>
  <si>
    <t>Department of Technology and Strategy, UCLA Anderson School of Management, Los Angeles, CA, United States</t>
  </si>
  <si>
    <t>2-s2.0-84878726088</t>
  </si>
  <si>
    <t>Rock, T.A.</t>
  </si>
  <si>
    <t>Chartis Group, Chicago, IL, United States</t>
  </si>
  <si>
    <t>General pediatric attending physicians' and residents' knowledge of inpatient hospital finances</t>
  </si>
  <si>
    <t>Xiao, R.</t>
  </si>
  <si>
    <t>Department of Biostatistics and Epidemiology, University of Pennsylvania Perelman School of Medicine, Philadelphia, PA, United States</t>
  </si>
  <si>
    <t>Fieldston, E.</t>
  </si>
  <si>
    <t>Department of Pediatrics, University of Pennsylvania Perelman School of Medicine, Philadelphia, PA, United States</t>
  </si>
  <si>
    <t>2-s2.0-84878655865</t>
  </si>
  <si>
    <t>Investment in financial literacy and saving decisions</t>
  </si>
  <si>
    <t>2-s2.0-84878110317</t>
  </si>
  <si>
    <t>Winchester, D.D.</t>
  </si>
  <si>
    <t>Department of Accounting and Finance, North Carolina Agricultural and Technical State University, Greensboro, NC, United States</t>
  </si>
  <si>
    <t>Keeping Your Financial Planner to Yourself: Racial and Cultural Differences in Financial Planner Referrals</t>
  </si>
  <si>
    <t>2-s2.0-84874919308</t>
  </si>
  <si>
    <t>Financial coaching's potential for enhancing family financial security</t>
  </si>
  <si>
    <t>Olive, P.</t>
  </si>
  <si>
    <t>Richland Center, University of Wisconsin-Madison, Madison, WI, United States</t>
  </si>
  <si>
    <t>O'Rourke, C.M.</t>
  </si>
  <si>
    <t>2-s2.0-84872715541</t>
  </si>
  <si>
    <t>Xia, B.</t>
  </si>
  <si>
    <t>Faculty of Built Environment and Engineering, Queensland University of Technology, Brisbane, QLD, Australia</t>
  </si>
  <si>
    <t>Analysis of selection criteria for design-builders through the analysis of requests for proposal</t>
  </si>
  <si>
    <t>Zuo, J.</t>
  </si>
  <si>
    <t>City East Campus, University of South Australia, Adelaide, SA, Australia</t>
  </si>
  <si>
    <t>Molenaar, K.</t>
  </si>
  <si>
    <t>College of Engineering and Applied Science, Boulder, CO, United States</t>
  </si>
  <si>
    <t>2-s2.0-84871005545</t>
  </si>
  <si>
    <t>College of Education, Niagara University, Toronto, ON, Canada</t>
  </si>
  <si>
    <t>When politics trump evidence: Financial literacy education narratives following the global financial crisis</t>
  </si>
  <si>
    <t>2-s2.0-84870879052</t>
  </si>
  <si>
    <t>Financial Attitudes in Family Firms: The Moderating Role of Family Commitment</t>
  </si>
  <si>
    <t>University of Tennessee, Oak Ridge, TN, United States</t>
  </si>
  <si>
    <t>Kellermanns, F.</t>
  </si>
  <si>
    <t>WHU, WHU - Otto Beisheim School of Management, Vallendar, Rheinland-Pfalz, Germany</t>
  </si>
  <si>
    <t>2-s2.0-84870424861</t>
  </si>
  <si>
    <t>After the global financial crash: Individual factors differentiating young adult consumers' trust in banks and financial institutions</t>
  </si>
  <si>
    <t>School of Business, Indiana University Southeast School of Business, New Albany, IN, United States</t>
  </si>
  <si>
    <t>2-s2.0-84869418571</t>
  </si>
  <si>
    <t>Hean, S.</t>
  </si>
  <si>
    <t>Keeping informed during times of economic downturn: The trusted amateur as a preferred source of financial information</t>
  </si>
  <si>
    <t>Worswick, L.</t>
  </si>
  <si>
    <t>School of Business, Bournemouth University, Bournemouth, Dorset, United Kingdom</t>
  </si>
  <si>
    <t>2-s2.0-84867688334</t>
  </si>
  <si>
    <t>Brucker, E.</t>
  </si>
  <si>
    <t>Department of Management and Economics, Widener University, Chester, PA, United States</t>
  </si>
  <si>
    <t>Retirement Plans: Planners and Nonplanners</t>
  </si>
  <si>
    <t>2-s2.0-84870763711</t>
  </si>
  <si>
    <t>Assessment a model of financial satisfaction predictors: Examining the mediate effect of financial behaviour and financial strain</t>
  </si>
  <si>
    <t>2-s2.0-84884457173</t>
  </si>
  <si>
    <t>Orozco, M.</t>
  </si>
  <si>
    <t>Inter-American Dialogue, Washington, DC, United States</t>
  </si>
  <si>
    <t>Remittances and well-being</t>
  </si>
  <si>
    <t>2-s2.0-84884427939</t>
  </si>
  <si>
    <t>Nelson, A.</t>
  </si>
  <si>
    <t>Education programmes for home buyers and tenants</t>
  </si>
  <si>
    <t>2-s2.0-84882243524</t>
  </si>
  <si>
    <t>Zakaria, R.H.</t>
  </si>
  <si>
    <t>Financial behavior and financial position: A structural equation modelling approach</t>
  </si>
  <si>
    <t>2-s2.0-84877918125</t>
  </si>
  <si>
    <t>A game based, financial literacy oriented approach to improving programming education</t>
  </si>
  <si>
    <t>2-s2.0-84877151930</t>
  </si>
  <si>
    <t>Läänemets, U.</t>
  </si>
  <si>
    <t>Estonian Academy of Music and Theatre, Tallinn, Estonia</t>
  </si>
  <si>
    <t>What should students know about money? Report of a pilot study of proposed research</t>
  </si>
  <si>
    <t>2-s2.0-84877148646</t>
  </si>
  <si>
    <t>Department of Education, York University, Toronto, ON, Canada</t>
  </si>
  <si>
    <t>Financial Literacy Education for Citizens: What kind of responsibility, equality and engagement</t>
  </si>
  <si>
    <t>2-s2.0-84877123264</t>
  </si>
  <si>
    <t>One size does not fit all: Conceptual concerns and moral imperatives surrounding gender-inclusive financial literacy education</t>
  </si>
  <si>
    <t>2-s2.0-84877109960</t>
  </si>
  <si>
    <t>Warner, C.K.</t>
  </si>
  <si>
    <t>Intergenerational financial literacy: The case for teaching sustainable financial decision making in schools</t>
  </si>
  <si>
    <t>Department of Curriculum and Instruction, Texas Tech University, Lubbock, TX, United States</t>
  </si>
  <si>
    <t>2-s2.0-84876887772</t>
  </si>
  <si>
    <t>Sood, P.B.</t>
  </si>
  <si>
    <t>Jaypee University of Information Technology, Solan, Solan, HP, India</t>
  </si>
  <si>
    <t>Role of financial education for future technocrats</t>
  </si>
  <si>
    <t>2-s2.0-84876384171</t>
  </si>
  <si>
    <t>Loan performance among low-income households: Does prior parental teaching of money management matter?</t>
  </si>
  <si>
    <t>Spader, J.S.</t>
  </si>
  <si>
    <t>Jeonbuk National University, Jeonju, Jeollabuk-do, South Korea</t>
  </si>
  <si>
    <t>Yeo, Y.H.</t>
  </si>
  <si>
    <t>Key, C.C.</t>
  </si>
  <si>
    <t>Greensboro-Area Planned Parenthood, Greensboro, NC, United States</t>
  </si>
  <si>
    <t>2-s2.0-84876371092</t>
  </si>
  <si>
    <t>Maurtua, I.</t>
  </si>
  <si>
    <t>Fundación Tekniker, Eibar, Guipuzcoa, Spain</t>
  </si>
  <si>
    <t>Robotic solutions for Footwear Industry</t>
  </si>
  <si>
    <t>2-s2.0-84873690551</t>
  </si>
  <si>
    <t>Mitsuta, N.</t>
  </si>
  <si>
    <t>Tottori University, Tottori, Tottori, Japan</t>
  </si>
  <si>
    <t>Economic factors affecting land price changes in Japan</t>
  </si>
  <si>
    <t>Goto, K.</t>
  </si>
  <si>
    <t>International University of Japan, Minamiuonuma, Niigata, Japan</t>
  </si>
  <si>
    <t>2-s2.0-84872575443</t>
  </si>
  <si>
    <t>Kumar, K.S.</t>
  </si>
  <si>
    <t>A case study on investors' financial literacy in Indian scenario</t>
  </si>
  <si>
    <t>Vijayabanu, C.</t>
  </si>
  <si>
    <t>SASTRA Deemed University, Thanjavur, TN, India</t>
  </si>
  <si>
    <t>2-s2.0-84872555401</t>
  </si>
  <si>
    <t>Intelligent Dashboard for SME Managers. Architecture and functions</t>
  </si>
  <si>
    <t>2-s2.0-84872414039</t>
  </si>
  <si>
    <t>via Bicocca degli Arcimboldi 8, Università degli Studi di Milano-Bicocca, Milan, MI, Italy</t>
  </si>
  <si>
    <t>Measuring financial literacy among students: An application of rasch analysis</t>
  </si>
  <si>
    <t>2-s2.0-84871456403</t>
  </si>
  <si>
    <t>Gender stereotyping in financial advisors assessment of customers</t>
  </si>
  <si>
    <t>2-s2.0-84870255887</t>
  </si>
  <si>
    <t>Kale, J.R.</t>
  </si>
  <si>
    <t>Finance and Control, Indian Institute of Management Bangalore, Bengaluru, KA, India</t>
  </si>
  <si>
    <t>Indian mutual fund industry: Opportunities and challenges</t>
  </si>
  <si>
    <t>Panchapagesan, V.</t>
  </si>
  <si>
    <t>J. Mack Robinson College of Business, Atlanta, GA, United States</t>
  </si>
  <si>
    <t>2-s2.0-84869053689</t>
  </si>
  <si>
    <t>Stewart, A.C.</t>
  </si>
  <si>
    <t>Instructional Design, Active Learning, and Student Performance: Using a Trading Room to Teach Strategy</t>
  </si>
  <si>
    <t>2-s2.0-84866850665</t>
  </si>
  <si>
    <t>Bönte, W.</t>
  </si>
  <si>
    <t>Schumpeter School of Business and Economics, Wuppertal, Nordrhein-Westfalen, Germany</t>
  </si>
  <si>
    <t>Financial literacy, information flows, and caste affiliation: Empirical evidence from India</t>
  </si>
  <si>
    <t>2-s2.0-84869815785</t>
  </si>
  <si>
    <t>Du, J.</t>
  </si>
  <si>
    <t>College of Engineering and Information Technology, Baltimore, MD, United States</t>
  </si>
  <si>
    <t>Knowledge-guided genetic algorithm for financial forecasting</t>
  </si>
  <si>
    <t>2-s2.0-84868551899</t>
  </si>
  <si>
    <t>Celso, A.</t>
  </si>
  <si>
    <t>Department of Security Studies and Criminal Justice, Angelo State University, San Angelo, TX, United States</t>
  </si>
  <si>
    <t>Al Qaeda affiliates operating in failed states: The next front in the war on terror</t>
  </si>
  <si>
    <t>2-s2.0-84868245473</t>
  </si>
  <si>
    <t>Grabowska-Bujna, B.</t>
  </si>
  <si>
    <t>Faculty of Transport, Silesian University of Technology, Gliwice, Silesian, Poland</t>
  </si>
  <si>
    <t>Installation of rail traffic remote control systems in terms of profitability and investment effectiveness</t>
  </si>
  <si>
    <t>2-s2.0-84868234263</t>
  </si>
  <si>
    <t>Dolan, P.</t>
  </si>
  <si>
    <t>Influencing financial behavior: From changing minds to changing contexts</t>
  </si>
  <si>
    <t>Elliott, A.</t>
  </si>
  <si>
    <t>The FairBanking Foundation, London, United Kingdom</t>
  </si>
  <si>
    <t>Metcalfe, R.</t>
  </si>
  <si>
    <t>Centre for Health Policy, Imperial College London, London, United Kingdom</t>
  </si>
  <si>
    <t>2-s2.0-84868155393</t>
  </si>
  <si>
    <t>College of Business and Economics, West Virginia University, Morgantown, WV, United States</t>
  </si>
  <si>
    <t>Can diversification be learned?</t>
  </si>
  <si>
    <t>2-s2.0-84868021860</t>
  </si>
  <si>
    <t>Pradyumna, P.R.</t>
  </si>
  <si>
    <t>Department of Electrical and Electronic Engineering, Birla Institute of Technology and Science, Pilani, Pilani, RJ, India</t>
  </si>
  <si>
    <t>Remote experimentation of "no-load tests on a transformer" in electrical engineering</t>
  </si>
  <si>
    <t>2-s2.0-85074633504</t>
  </si>
  <si>
    <t>Women and Stock Market Participation: A Review of Empirical Evidences</t>
  </si>
  <si>
    <t>Vohra, T.</t>
  </si>
  <si>
    <t>2-s2.0-85030395330</t>
  </si>
  <si>
    <t>Kerr, S.</t>
  </si>
  <si>
    <t>248</t>
  </si>
  <si>
    <t>Motu Economic and Public Policy Research, Wellington, WGN, New Zealand</t>
  </si>
  <si>
    <t>Cooperation to reduce developing country emissions</t>
  </si>
  <si>
    <t>Millard-Ball, A.</t>
  </si>
  <si>
    <t>Environmental Studies Department, University of California, Santa Cruz, Santa Cruz, CA, United States</t>
  </si>
  <si>
    <t>2-s2.0-84869457082</t>
  </si>
  <si>
    <t>Sandhu, N.</t>
  </si>
  <si>
    <t>Entrepreneurship education and training needs of family businesses operating in the agricultural sector of India</t>
  </si>
  <si>
    <t>2-s2.0-84867098726</t>
  </si>
  <si>
    <t>School of Applied Social Science, University of Brighton, Brighton, East Sussex, United Kingdom</t>
  </si>
  <si>
    <t>Personal Debt, Cognitive Delinquency and Techniques of Governmentality: Neoliberal Constructions of Financial Inadequacy in the UK</t>
  </si>
  <si>
    <t>2-s2.0-84865465253</t>
  </si>
  <si>
    <t>PRODUCING OVER-INDEBTEDNESS: Risk, prudence and consumer vulnerability</t>
  </si>
  <si>
    <t>2-s2.0-84863501416</t>
  </si>
  <si>
    <t>Finans­departementet, Stockholm, Stockholm, Sweden</t>
  </si>
  <si>
    <t>Exponential growth bias and financial literacy</t>
  </si>
  <si>
    <t>Gerdes, C.</t>
  </si>
  <si>
    <t>118</t>
  </si>
  <si>
    <t>320</t>
  </si>
  <si>
    <t>Institutet för social forskning, Stockholm, Stockholm, Sweden</t>
  </si>
  <si>
    <t>2-s2.0-84867629426</t>
  </si>
  <si>
    <t>Bautista Gomez, L.B.</t>
  </si>
  <si>
    <t>Scalable Reed-Solomon-based reliable local storage for HPC applications on IaaS clouds</t>
  </si>
  <si>
    <t>Nicolae, B.</t>
  </si>
  <si>
    <t>INRIA Institut National de Recherche en Informatique et en Automatique, Le Chesnay, Ile-de-France, France</t>
  </si>
  <si>
    <t>Maruyama, N.</t>
  </si>
  <si>
    <t>Cappello, F.</t>
  </si>
  <si>
    <t>Research Organization of Information and Systems National Institute of Informatics, Tokyo, Japan</t>
  </si>
  <si>
    <t>Matsuoka, S.</t>
  </si>
  <si>
    <t>Riken, Wako, Saitama, Japan</t>
  </si>
  <si>
    <t>2-s2.0-84866985873</t>
  </si>
  <si>
    <t>Ma, C.-P.</t>
  </si>
  <si>
    <t>Graduate Institute of Information Management, Chinese Culture University Taiwan, Taipei, Taiwan</t>
  </si>
  <si>
    <t>An exploration of integrating multimedia into financial education in the elementary schools</t>
  </si>
  <si>
    <t>Lu, H.-K.</t>
  </si>
  <si>
    <t>Department of Information Management, Chinese Culture University Taiwan, Taipei, Taiwan</t>
  </si>
  <si>
    <t>2-s2.0-84883236771</t>
  </si>
  <si>
    <t>Juniata College, Huntingdon, PA, United States</t>
  </si>
  <si>
    <t>"It's all about security to me": The role of environment in youth financial literacy and savings behaviors</t>
  </si>
  <si>
    <t>Shobe, M.</t>
  </si>
  <si>
    <t>University of Arkansas, Fayetteville, AR, United States</t>
  </si>
  <si>
    <t>2-s2.0-84872404285</t>
  </si>
  <si>
    <t>Markets or networks: Households' choice of financial intermediary in Western China</t>
  </si>
  <si>
    <t>Lin, N.</t>
  </si>
  <si>
    <t>Department of Sociology, Duke University, Durham, NC, United States</t>
  </si>
  <si>
    <t>2-s2.0-84871100482</t>
  </si>
  <si>
    <t>The Role of Financial Education in the Management of Retirement Savings</t>
  </si>
  <si>
    <t>2-s2.0-84868601621</t>
  </si>
  <si>
    <t>The impact of health and financial literacy on decision making in community-based older adults</t>
  </si>
  <si>
    <t>Bennett, J.S.</t>
  </si>
  <si>
    <t>2-s2.0-84867257830</t>
  </si>
  <si>
    <t>Gibson, H.</t>
  </si>
  <si>
    <t>Bath Spa University, Bath, Somerset, United Kingdom</t>
  </si>
  <si>
    <t>Economic wellbeing: Critical reflections upon policy and practice in English primary schools</t>
  </si>
  <si>
    <t>2-s2.0-84867229400</t>
  </si>
  <si>
    <t>The role of financial literacy in determining retirement plans</t>
  </si>
  <si>
    <t>Morrill, M.S.</t>
  </si>
  <si>
    <t>Allen, S.G.</t>
  </si>
  <si>
    <t>Graduate Programs and Research, Poole College of Management, Raleigh, NC, United States</t>
  </si>
  <si>
    <t>2-s2.0-84866754525</t>
  </si>
  <si>
    <t>Higginbotham, B.J.</t>
  </si>
  <si>
    <t>Stepfamily Education and Changes in Financial Practices</t>
  </si>
  <si>
    <t>2-s2.0-84864821636</t>
  </si>
  <si>
    <t>Parker, A.M.</t>
  </si>
  <si>
    <t>Inappropriate Confidence and Retirement Planning: Four Studies with a National Sample</t>
  </si>
  <si>
    <t>Bruine De Bruin, W.B.</t>
  </si>
  <si>
    <t>Department of Social and Decision Sciences, Carnegie Mellon University, Pittsburgh, PA, United States</t>
  </si>
  <si>
    <t>Yoong, J.</t>
  </si>
  <si>
    <t>Willis, R.</t>
  </si>
  <si>
    <t>2-s2.0-84863846030</t>
  </si>
  <si>
    <t>Altman, M.</t>
  </si>
  <si>
    <t>School of Economics and Finance, Victoria University of Wellington, Wellington, WGN, New Zealand</t>
  </si>
  <si>
    <t>Implications of behavioural economics for financial literacy and public policy</t>
  </si>
  <si>
    <t>2-s2.0-84866248603</t>
  </si>
  <si>
    <t>Jeerangsuwan, T.</t>
  </si>
  <si>
    <t>Division of Construction Engineering and Management, Lyles School of Civil and Construction Engineering, West Lafayette, IN, United States</t>
  </si>
  <si>
    <t>Optimization application for financial viability evaluation of PPP toll road projects</t>
  </si>
  <si>
    <t>2-s2.0-85047651806</t>
  </si>
  <si>
    <t>Abudy, M.</t>
  </si>
  <si>
    <t>Graduate School of Business Administration, Bar-Ilan University, Ramat Gan, Tel Aviv District, Israel</t>
  </si>
  <si>
    <t>Employees’ Attitudes Toward Equity-Based Compensation</t>
  </si>
  <si>
    <t>Shust, E.</t>
  </si>
  <si>
    <t>Faculty of Management, Tel Aviv University, Tel Aviv-Yafo, Tel Aviv District, Israel</t>
  </si>
  <si>
    <t>2-s2.0-84969337372</t>
  </si>
  <si>
    <t>Financial Literacy and Defined Contribution Pensions: A Global Snapshot of an Unrecognized Problem</t>
  </si>
  <si>
    <t>2-s2.0-84867978173</t>
  </si>
  <si>
    <t>Promoting sustainable financial behaviour: Implications for education and research</t>
  </si>
  <si>
    <t>2-s2.0-84867975730</t>
  </si>
  <si>
    <t>Sevim, N.</t>
  </si>
  <si>
    <t>Bilecik Şeyh Edebali Üniversitesi, Bilecik, Turkey</t>
  </si>
  <si>
    <t>The effects of financial literacy on the borrowing behaviour of Turkish financial consumers</t>
  </si>
  <si>
    <t>Temizel, F.</t>
  </si>
  <si>
    <t>Faculty of Economics and Administrative Sciences, Anadolu Üniversitesi, Eskisehir, Eskisehir, Turkey</t>
  </si>
  <si>
    <t>Sayilir, Ö.</t>
  </si>
  <si>
    <t>2-s2.0-84867972686</t>
  </si>
  <si>
    <t>Taylor, E.W.</t>
  </si>
  <si>
    <t>School of Behavioral Sciences and Education, Penn State Harrisburg, Middletown, PA, United States</t>
  </si>
  <si>
    <t>Teaching financial literacy: A survey of community-based educators</t>
  </si>
  <si>
    <t>2-s2.0-84867968260</t>
  </si>
  <si>
    <t>Crain, S.J.</t>
  </si>
  <si>
    <t>Department of Finance and General Business, Missouri State University, Springfield, MO, United States</t>
  </si>
  <si>
    <t>Designing a financial literacy course for a liberal arts curriculum</t>
  </si>
  <si>
    <t>2-s2.0-84867963661</t>
  </si>
  <si>
    <t>Financial literacy and the cost of borrowing</t>
  </si>
  <si>
    <t>2-s2.0-84867955520</t>
  </si>
  <si>
    <t>Department of Accounting, Finance and Economics, Griffith Business School, Brisbane, QLD, Australia</t>
  </si>
  <si>
    <t>Financial literacy education and behaviour unhinged: Combating bias and poor product design</t>
  </si>
  <si>
    <t>2-s2.0-84867939052</t>
  </si>
  <si>
    <t>Preuße, H.</t>
  </si>
  <si>
    <t>Reference budgets for counselling on how to manage private household finance - requirements and patterns based on international experience</t>
  </si>
  <si>
    <t>2-s2.0-84867936434</t>
  </si>
  <si>
    <t>Baumann, C.</t>
  </si>
  <si>
    <t>School of Education, University of Galway, Galway, Connacht, Ireland</t>
  </si>
  <si>
    <t>Getting Cinderella to the ball: Putting education at the heart of financial education:A conceptual exploration of the potential role of education within financial education</t>
  </si>
  <si>
    <t>2-s2.0-84867933415</t>
  </si>
  <si>
    <t>von Normann, K.</t>
  </si>
  <si>
    <t>IJCS special issue on consumer issues in credit, debt and financial literacy</t>
  </si>
  <si>
    <t>2-s2.0-84867541425</t>
  </si>
  <si>
    <t>Diniz, E.</t>
  </si>
  <si>
    <t>Triggers and barriers to financial inclusion: The use of ICT-based branchless banking in an Amazon county</t>
  </si>
  <si>
    <t>2-s2.0-84866556615</t>
  </si>
  <si>
    <t>Herd, P.</t>
  </si>
  <si>
    <t>Faculty Affiliate at the Institute for Research on Poverty, University of Wisconsin-Madison, Madison, WI, United States</t>
  </si>
  <si>
    <t>The Links between Early-Life Cognition and Schooling and Late-Life Financial Knowledge</t>
  </si>
  <si>
    <t>Holden, K.</t>
  </si>
  <si>
    <t>Su, Y.T.</t>
  </si>
  <si>
    <t>2-s2.0-84866551959</t>
  </si>
  <si>
    <t>Knoll, M.A.Z.</t>
  </si>
  <si>
    <t>The Financial Knowledge Scale: An Application of Item Response Theory to the Assessment of Financial Literacy</t>
  </si>
  <si>
    <t>Houts, C.R.</t>
  </si>
  <si>
    <t>Vector Psychometric Group, Durham, NC, United States</t>
  </si>
  <si>
    <t>2-s2.0-84866322145</t>
  </si>
  <si>
    <t>Gaurav, S.</t>
  </si>
  <si>
    <t>Indira Gandhi Institute of Development Research, Mumbai, MH, India</t>
  </si>
  <si>
    <t>An Inquiry into the Financial Literacy and Cognitive Ability of Farmers: Evidence from Rural India</t>
  </si>
  <si>
    <t>2-s2.0-84865984330</t>
  </si>
  <si>
    <t>Noone, J.</t>
  </si>
  <si>
    <t>The University of Sydney School of Health Sciences, Sydney, NSW, Australia</t>
  </si>
  <si>
    <t>Socioeconomic, psychological and demographic determinants of Australian baby boomers' financial planning for retirement</t>
  </si>
  <si>
    <t>2-s2.0-84865696403</t>
  </si>
  <si>
    <t>Wu, H.-C.</t>
  </si>
  <si>
    <t>Department of Healthcare Administration, Central Taiwan University of Science and Technology, Taichung, Taiwan</t>
  </si>
  <si>
    <t>Evaluation of stock trading performance of students using a web-based virtual stock trading system</t>
  </si>
  <si>
    <t>Tseng, C.-M.</t>
  </si>
  <si>
    <t>Department of International Business, Central Taiwan University of Science and Technology, Taichung, Taiwan</t>
  </si>
  <si>
    <t>Chan, P.-C.</t>
  </si>
  <si>
    <t>Department of Management Information Systems, Central Taiwan University of Science and Technology, Taichung, Taiwan</t>
  </si>
  <si>
    <t>Huang, S.-F.</t>
  </si>
  <si>
    <t>Department of Health Services Administration, China Medical University, Taichung, Taiwan</t>
  </si>
  <si>
    <t>2-s2.0-84865262635</t>
  </si>
  <si>
    <t>School of Health and Social Care, Bournemouth University, Bournemouth, Dorset, United Kingdom</t>
  </si>
  <si>
    <t>Intersectoral interagency partnerships to promote financial capability in older people</t>
  </si>
  <si>
    <t>Fenge, L.</t>
  </si>
  <si>
    <t>2-s2.0-84864409454</t>
  </si>
  <si>
    <t>Mak, V.</t>
  </si>
  <si>
    <t>Errare humanum est: Financial Literacy in European Consumer Credit Law</t>
  </si>
  <si>
    <t>2-s2.0-84864385856</t>
  </si>
  <si>
    <t>Smith, H.L.</t>
  </si>
  <si>
    <t>Financial Sophistication and Housing Leverage Among Older Households</t>
  </si>
  <si>
    <t>2-s2.0-84860806806</t>
  </si>
  <si>
    <t>Wise, R.M.</t>
  </si>
  <si>
    <t>Costs, benefits and management options for an invasive alien tree species: The case of mesquite in the Northern Cape, South Africa</t>
  </si>
  <si>
    <t>Van Wilgen, B.W.</t>
  </si>
  <si>
    <t>Centre for Invasion Biology, The Council for Scientific and Industrial Research, Pretoria, Gauteng, South Africa</t>
  </si>
  <si>
    <t>2-s2.0-84864776677</t>
  </si>
  <si>
    <t>Financial well-being among main ethnicities in Malaysia</t>
  </si>
  <si>
    <t>Abdul Samad, M.F.B.</t>
  </si>
  <si>
    <t>2-s2.0-84864742988</t>
  </si>
  <si>
    <t>Intaravorraphat, P.</t>
  </si>
  <si>
    <t>Doctoral Program in Human and Community Resource Development, Kasetsart University, Kamphaeng Saen Campus, Kamphaeng Saen, Nakhon Pathom, Thailand</t>
  </si>
  <si>
    <t>Factors and conditions influencing saving behaviors of college students: A case study of Suan Dusit Rajabhat University</t>
  </si>
  <si>
    <t>2-s2.0-84864403886</t>
  </si>
  <si>
    <t>Keasey, K.</t>
  </si>
  <si>
    <t>The significance and implications of being a subprime homeowner in the UK</t>
  </si>
  <si>
    <t>2-s2.0-84866926306</t>
  </si>
  <si>
    <t>School of Management, Gautam Buddha University, Greater Noida, UP, India</t>
  </si>
  <si>
    <t>Recent initiatives by Indian commercial banks towards financial inclusion</t>
  </si>
  <si>
    <t>Saxena, D.</t>
  </si>
  <si>
    <t>2-s2.0-84866415275</t>
  </si>
  <si>
    <t>School of Public Management, Xiangtan University, Xiangtan, Hunan, China</t>
  </si>
  <si>
    <t>Risk evaluation on local financial subsidy for the new rural social oldage insurance -The case of 12 counties in China</t>
  </si>
  <si>
    <t>Yi, R.</t>
  </si>
  <si>
    <t>School of Business, Xiangtan University, Xiangtan, Hunan, China</t>
  </si>
  <si>
    <t>2-s2.0-84864530699</t>
  </si>
  <si>
    <t>Raising household saving: Does financial education work?</t>
  </si>
  <si>
    <t>Harris, B.H.</t>
  </si>
  <si>
    <t>Council of Economic Advisers, Washington, D.C., DC, United States</t>
  </si>
  <si>
    <t>Stanford Law School, Stanford, CA, United States</t>
  </si>
  <si>
    <t>2-s2.0-84864307810</t>
  </si>
  <si>
    <t>Understanding Trust in Financial Services: The Influence of Financial Healthiness, Knowledge, and Satisfaction</t>
  </si>
  <si>
    <t>2-s2.0-84863501371</t>
  </si>
  <si>
    <t>Sohn, S.-H.</t>
  </si>
  <si>
    <t>Adolescents' financial literacy: The role of financial socialization agents, financial experiences, and money attitudes in shaping financial literacy among South Korean youth</t>
  </si>
  <si>
    <t>College of Social Sciences, Ewha Womans University, Seoul, Seoul, South Korea</t>
  </si>
  <si>
    <t>Department of Consumer and Family Sciences, Sungkyunkwan University, Seoul, South Korea</t>
  </si>
  <si>
    <t>Department of Consumer Studies, Chungbuk National University, Cheongju, Chungcheongbuk-do, South Korea</t>
  </si>
  <si>
    <t>2-s2.0-84861749024</t>
  </si>
  <si>
    <t>Arun, T.</t>
  </si>
  <si>
    <t>University of Central Lancashire, Preston, Lancashire, United Kingdom</t>
  </si>
  <si>
    <t>Bequest Motives and Determinants of Micro Life Insurance in Sri Lanka</t>
  </si>
  <si>
    <t>Bendig, M.</t>
  </si>
  <si>
    <t>Arun, S.</t>
  </si>
  <si>
    <t>2-s2.0-84861670413</t>
  </si>
  <si>
    <t>Marketing Department, University of Otago, Dunedin, OTA, New Zealand</t>
  </si>
  <si>
    <t>Intrinsic value of business-to-business relationships: An empirical taxonomy</t>
  </si>
  <si>
    <t>Buttle, F.</t>
  </si>
  <si>
    <t>Macquarie Graduate School of Management, Macquarie Park, NSW, Australia</t>
  </si>
  <si>
    <t>2-s2.0-84863216092</t>
  </si>
  <si>
    <t>Financial education and timely decision support: Lessons from junior achievement</t>
  </si>
  <si>
    <t>2-s2.0-84863212687</t>
  </si>
  <si>
    <t>Department of Sociology, University of Pennsylvania, Philadelphia, PA, United States</t>
  </si>
  <si>
    <t>How financial literacy affects household wealth accumulation</t>
  </si>
  <si>
    <t>Soo, C.K.</t>
  </si>
  <si>
    <t>Centro de Microdatos, Universidad de Chile, Santiago, RM, Chile</t>
  </si>
  <si>
    <t>2-s2.0-84863186529</t>
  </si>
  <si>
    <t>Gustman, A.L.</t>
  </si>
  <si>
    <t>Faculty of Arts and Sciences, Hanover, NH, United States</t>
  </si>
  <si>
    <t>Financial knowledge and financial literacy at the household level</t>
  </si>
  <si>
    <t>Steinmeier, T.L.</t>
  </si>
  <si>
    <t>Department of Economics, Texas Tech University, Lubbock, TX, United States</t>
  </si>
  <si>
    <t>2-s2.0-84877699038</t>
  </si>
  <si>
    <t>Lund, P.</t>
  </si>
  <si>
    <t>School of Sciences, Aalto University, Espoo, Uusimaa, Finland</t>
  </si>
  <si>
    <t>The European Union challenge: Integration of energy, climate, and economic policy</t>
  </si>
  <si>
    <t>2-s2.0-84864845353</t>
  </si>
  <si>
    <t>What does financial literacy training teach us?</t>
  </si>
  <si>
    <t>2-s2.0-84863535599</t>
  </si>
  <si>
    <t>Humphrey, H.H.</t>
  </si>
  <si>
    <t>Office of Financial Protection for Older Americans, Consumer Financial Protection Bureau, Washington, DC, United States</t>
  </si>
  <si>
    <t>The role of the federal government in financial education for older americans: The new consumer financial protection bureau</t>
  </si>
  <si>
    <t>2-s2.0-84863527076</t>
  </si>
  <si>
    <t>Špiranec, S.</t>
  </si>
  <si>
    <t>Department of Information and Communication Sciences, University of Zagreb, Zagreb, Croatia</t>
  </si>
  <si>
    <t>Libraries and Financial Literacy: Perspectives From Emerging Markets</t>
  </si>
  <si>
    <t>Banek Zorica, M.B.</t>
  </si>
  <si>
    <t>University of Belgrade, Belgrade, Serbia</t>
  </si>
  <si>
    <t>2-s2.0-84863510671</t>
  </si>
  <si>
    <t>Financial literacy and financial decision-making in older adults</t>
  </si>
  <si>
    <t>2-s2.0-84862739443</t>
  </si>
  <si>
    <t>Shambare, R.</t>
  </si>
  <si>
    <t>Financial literacy among the educated: An exploratory study of selected university students in South Africa</t>
  </si>
  <si>
    <t>Rugimbana, R.</t>
  </si>
  <si>
    <t>2-s2.0-84862729720</t>
  </si>
  <si>
    <t>Vermund, S.H.</t>
  </si>
  <si>
    <t>Vanderbilt University Medical Center, Nashville, TN, United States</t>
  </si>
  <si>
    <t>Transitioning HIV care and treatment programs in southern Africa to full local management</t>
  </si>
  <si>
    <t>Sidat, M.</t>
  </si>
  <si>
    <t>Department of Pediatrics, Vanderbilt University School of Medicine, Nashville, TN, United States</t>
  </si>
  <si>
    <t>Weil, L.F.</t>
  </si>
  <si>
    <t>Department of Medicine, Vanderbilt University School of Medicine, Nashville, TN, United States</t>
  </si>
  <si>
    <t>Tique, J.A.</t>
  </si>
  <si>
    <t>Friends in Global Health, LLC, United States</t>
  </si>
  <si>
    <t>Moon, T.D.</t>
  </si>
  <si>
    <t>Department of Community Health, Universidade Eduardo Mondlane, Maputo, Mozambique</t>
  </si>
  <si>
    <t>2-s2.0-84883856153</t>
  </si>
  <si>
    <t>Gibbs, A.</t>
  </si>
  <si>
    <t>Combined structural interventions for gender equality and livelihood security: A critical review of the evidence from southern and eastern Africa and the implications for young people</t>
  </si>
  <si>
    <t>2-s2.0-84861980046</t>
  </si>
  <si>
    <t>Correlates of health and financial literacy in older adults without dementia</t>
  </si>
  <si>
    <t>2-s2.0-84861861633</t>
  </si>
  <si>
    <t>School of Economics, Shenyang University, Shenyang, Liaoning, China</t>
  </si>
  <si>
    <t>Research on differentiated teaching of finance course for various majors</t>
  </si>
  <si>
    <t>2-s2.0-84866500941</t>
  </si>
  <si>
    <t>The financial education tool kit: Helping teachers meet state-mandated personal finance requirements</t>
  </si>
  <si>
    <t>Richert, C.</t>
  </si>
  <si>
    <t>Routh, S.</t>
  </si>
  <si>
    <t>Lockwood, R.</t>
  </si>
  <si>
    <t>Simpson, M.</t>
  </si>
  <si>
    <t>2-s2.0-84863556703</t>
  </si>
  <si>
    <t>Jakob, M.</t>
  </si>
  <si>
    <t>BGC Engineering, Vancouver, BC, Canada</t>
  </si>
  <si>
    <t>A regional real-time debris-flow warning system for the District of North Vancouver, Canada</t>
  </si>
  <si>
    <t>2-s2.0-84863328399</t>
  </si>
  <si>
    <t>Lee, T.D.</t>
  </si>
  <si>
    <t>Department of Electronics, Kookmin University, Seoul, South Korea</t>
  </si>
  <si>
    <t>The Interplay between Advertising Disclosures and Financial Knowledge in Mutual Fund Investment Decisions</t>
  </si>
  <si>
    <t>Yun, T.W.</t>
  </si>
  <si>
    <t>School of Advertising and Public Relations, Hongik University, Seoul, South Korea</t>
  </si>
  <si>
    <t>School of Advertising and Public Relations, The University of Tennessee, Knoxville, Knoxville, TN, United States</t>
  </si>
  <si>
    <t>2-s2.0-84862542197</t>
  </si>
  <si>
    <t>Halko, M.-L.</t>
  </si>
  <si>
    <t>Department of Economics, Aalto University School of Business, Espoo, Uusimaa, Finland</t>
  </si>
  <si>
    <t>The gender effect in risky asset holdings</t>
  </si>
  <si>
    <t>Kaustia, M.</t>
  </si>
  <si>
    <t>Department of Finance, Aalto University School of Business, Espoo, Uusimaa, Finland</t>
  </si>
  <si>
    <t>Alanko, E.</t>
  </si>
  <si>
    <t>OP-Pohjola Group, Helsinki, Finland</t>
  </si>
  <si>
    <t>2-s2.0-84862136573</t>
  </si>
  <si>
    <t>Hawkins, R.L.</t>
  </si>
  <si>
    <t>The Socio-Economic Empowerment Assessment: Addressing Poverty and Economic Distress in Clients</t>
  </si>
  <si>
    <t>2-s2.0-84862001996</t>
  </si>
  <si>
    <t>Memetic algorithms, domain knowledge, and financial investing</t>
  </si>
  <si>
    <t>2-s2.0-84860727675</t>
  </si>
  <si>
    <t>Economic Well-being and Ageing: The Need for Financial Education for Social Workers</t>
  </si>
  <si>
    <t>2-s2.0-84857657959</t>
  </si>
  <si>
    <t>Self-control, financial literacy and consumer over-indebtedness</t>
  </si>
  <si>
    <t>2-s2.0-84856027205</t>
  </si>
  <si>
    <t>Sachse, K.</t>
  </si>
  <si>
    <t>Department of Psychology and Ergonomics, Technische Universität Berlin, Berlin, Germany</t>
  </si>
  <si>
    <t>Investment risk - The perspective of individual investors</t>
  </si>
  <si>
    <t>Jungermann, H.</t>
  </si>
  <si>
    <t>178</t>
  </si>
  <si>
    <t>Department of Management, Technology and Economics, ETH Zürich, Zurich, ZH, Switzerland</t>
  </si>
  <si>
    <t>2-s2.0-84860878047</t>
  </si>
  <si>
    <t>Financial behavior and financial position: A structural fquation modelling approach</t>
  </si>
  <si>
    <t>2-s2.0-84896254192</t>
  </si>
  <si>
    <t>Antelo, M.</t>
  </si>
  <si>
    <t>Financial markets: A guided tour</t>
  </si>
  <si>
    <t>Peón, D.</t>
  </si>
  <si>
    <t>2-s2.0-84861863243</t>
  </si>
  <si>
    <t>Learning by doing: Active employer sponsored retirement savings plan participation and household wealth accumulation</t>
  </si>
  <si>
    <t>Bose, R.</t>
  </si>
  <si>
    <t>265</t>
  </si>
  <si>
    <t>Department of Economics, Terry College of Business, Athens, GA, United States</t>
  </si>
  <si>
    <t>2-s2.0-84859749772</t>
  </si>
  <si>
    <t>Financial Literacy, Retirement Planning and Household Wealth</t>
  </si>
  <si>
    <t>2-s2.0-85102431433</t>
  </si>
  <si>
    <t>Smith, D.C.</t>
  </si>
  <si>
    <t>Development of the American society of agronomy, 1958-1977</t>
  </si>
  <si>
    <t>2-s2.0-84986163165</t>
  </si>
  <si>
    <t>Mària Sj, J.F.</t>
  </si>
  <si>
    <t>Department of Social Sciences, Universitat Ramon Llull, ESADE, Barcelona, Barcelona, Spain</t>
  </si>
  <si>
    <t>Financial institutions' social responsibility in developing countries:A framework of analysis</t>
  </si>
  <si>
    <t>2-s2.0-84866292448</t>
  </si>
  <si>
    <t>Rustad, C.</t>
  </si>
  <si>
    <t>Department of Food Science and Nutrition (FScN), University of Minnesota Twin Cities, Minneapolis, MN, United States</t>
  </si>
  <si>
    <t>A Short-Term Intervention Improves Nutrition Attitudes in Low-Income Women Through Nutrition Education Relating to Financial Savvy</t>
  </si>
  <si>
    <t>2-s2.0-84859765337</t>
  </si>
  <si>
    <t>Serving as an Educator: A Southern Case in Embedded Librarianship</t>
  </si>
  <si>
    <t>2-s2.0-84946830696</t>
  </si>
  <si>
    <t>Heshmat, N.A.</t>
  </si>
  <si>
    <t>Department of Business Administration, Assiut University, Asyut, Asyut, Egypt</t>
  </si>
  <si>
    <t>Non-professional investors’ behavior: An empirical study of female Saudi investors</t>
  </si>
  <si>
    <t>2-s2.0-84858692535</t>
  </si>
  <si>
    <t>What Explains the Gender Gap in Financial Literacy? The Role of Household Decision Making</t>
  </si>
  <si>
    <t>Mullen, K.J.</t>
  </si>
  <si>
    <t>RAND, CO, United States</t>
  </si>
  <si>
    <t>Pardee RAND Graduate School of Public Policy, United States</t>
  </si>
  <si>
    <t>Zissimopoulos, J.</t>
  </si>
  <si>
    <t>173</t>
  </si>
  <si>
    <t>Leonard D. Schaeffer Center for Health Policy and Economics, University of Southern California, Los Angeles, CA, United States</t>
  </si>
  <si>
    <t>2-s2.0-84857470426</t>
  </si>
  <si>
    <t>Chung, J.O.Y.</t>
  </si>
  <si>
    <t>Empowerment through knowledge of accounting and related disciplines: Participatory action research in an African village</t>
  </si>
  <si>
    <t>Windsor, C.A.</t>
  </si>
  <si>
    <t>Bond University, Gold Coast, QLD, Australia</t>
  </si>
  <si>
    <t>2-s2.0-84857449362</t>
  </si>
  <si>
    <t>Financial Competence and Expectations Formation: Evidence from Australia</t>
  </si>
  <si>
    <t>2-s2.0-84863177233</t>
  </si>
  <si>
    <t>Understanding Economic Abuse in the Lives of Survivors</t>
  </si>
  <si>
    <t>2-s2.0-84856806977</t>
  </si>
  <si>
    <t>Kannabiran, G.</t>
  </si>
  <si>
    <t>National Institute of Technology Tiruchirappalli, Tiruchirappalli, TN, India</t>
  </si>
  <si>
    <t>Enablers and inhibitors of advanced information technologies adoption by SMEs: An empirical study of auto ancillaries in India</t>
  </si>
  <si>
    <t>2-s2.0-80054856538</t>
  </si>
  <si>
    <t>The ant and the grasshopper revisited: The present psychological benefits of saving and future oriented financial behaviors</t>
  </si>
  <si>
    <t>2-s2.0-84855438743</t>
  </si>
  <si>
    <t>Rutherford, M.E.</t>
  </si>
  <si>
    <t>Centre for International Health, University of Otago, Dunedin, OTA, New Zealand</t>
  </si>
  <si>
    <t>Adherence to isoniazid preventive therapy in Indonesian children: A quantitative and qualitative investigation</t>
  </si>
  <si>
    <t>Ruslami, R.</t>
  </si>
  <si>
    <t>Faculty of Medicine, Universitas Padjadjaran, Bandung, West Java, Indonesia</t>
  </si>
  <si>
    <t>Maharani, W.</t>
  </si>
  <si>
    <t>Bandung Community Lung Clinic, Bandung, Indonesia</t>
  </si>
  <si>
    <t>Yulita, I.</t>
  </si>
  <si>
    <t>Department of Preventive and Social Medicine, University of Otago, Dunedin, OTA, New Zealand</t>
  </si>
  <si>
    <t>Lovell, S.</t>
  </si>
  <si>
    <t>Department of Medicine, Radboud University Medical Center, Nijmegen, Gelderland, Netherlands</t>
  </si>
  <si>
    <t>2-s2.0-85083017522</t>
  </si>
  <si>
    <t>The relation of early childhood consumer experience, financial socialization and financial knowledge with perceived financial well-being</t>
  </si>
  <si>
    <t>Cook, C.C.</t>
  </si>
  <si>
    <t>Shelley, M.C.</t>
  </si>
  <si>
    <t>Garasky, S.B.</t>
  </si>
  <si>
    <t>Swanson, P.M.</t>
  </si>
  <si>
    <t>2-s2.0-85060003172</t>
  </si>
  <si>
    <t>Department of Applied Social Studies, City University of Hong Kong, Hong Kong, Hong Kong</t>
  </si>
  <si>
    <t>Teaching money literacy in a positive youth development program: The project P.A.T.H.S. in Hong Kong</t>
  </si>
  <si>
    <t>2-s2.0-85055211672</t>
  </si>
  <si>
    <t>Horn, P.</t>
  </si>
  <si>
    <t>Department of Housing Design, Politechnika Wrocławska, Wroclaw, Lower Silesian, Poland</t>
  </si>
  <si>
    <t>Impact of historically grounded social acceptability on ergonomics in shaping urban space and structures in european cultural circle</t>
  </si>
  <si>
    <t>2-s2.0-85029111024</t>
  </si>
  <si>
    <t>Learning from working on others' problems: Case study of an interdisciplinary project-based global service-learning program</t>
  </si>
  <si>
    <t>2-s2.0-84928048006</t>
  </si>
  <si>
    <t>Department of Social Policy, London School of Economics and Political Science, London, United Kingdom</t>
  </si>
  <si>
    <t>Influencing the financial behaviour of individuals: The mindspace way</t>
  </si>
  <si>
    <t>2-s2.0-84890253443</t>
  </si>
  <si>
    <t>Sepioło, A.</t>
  </si>
  <si>
    <t>Zakład Zdrowia Publicznego, Pomeranian Medical University in Szczecin, Szczecin, West Pomeranian, Poland</t>
  </si>
  <si>
    <t>Modern methods of wound treatment in family care - Case study; Nowoczesne metody leczenia ran w opiece środowiskowej - Opis przypadku</t>
  </si>
  <si>
    <t>Mroczek, B.</t>
  </si>
  <si>
    <t>Pomeranian Medical University in Szczecin, Szczecin, West Pomeranian, Poland</t>
  </si>
  <si>
    <t>2-s2.0-84887098909</t>
  </si>
  <si>
    <t>Characteristics of board of directors and financial distress: A Malaysian case</t>
  </si>
  <si>
    <t>Noor, Z.M.</t>
  </si>
  <si>
    <t>School of Economics, Universiti Kebangsaan Malaysia, Bangi, Selangor, Malaysia</t>
  </si>
  <si>
    <t>Omar, N.</t>
  </si>
  <si>
    <t>Kuala Lumpur University of Science and Technology, Kajang, Selangor, Malaysia</t>
  </si>
  <si>
    <t>2-s2.0-84879891342</t>
  </si>
  <si>
    <t>Ohlsson, C.</t>
  </si>
  <si>
    <t>The rhetoric of financial literacy</t>
  </si>
  <si>
    <t>2-s2.0-84877609116</t>
  </si>
  <si>
    <t>WHL Graduate School of Business and Economics, Lahr, Germany</t>
  </si>
  <si>
    <t>Integrative economic education to combine citizenship education and financial literacy</t>
  </si>
  <si>
    <t>Institute for Social Sciences, Universität Koblenz, Koblenz, Rheinland-Pfalz, Germany</t>
  </si>
  <si>
    <t>2-s2.0-84876890708</t>
  </si>
  <si>
    <t>Vigier, H.P.</t>
  </si>
  <si>
    <t>UPSO, Universidad Nacional del Sur, Bahia Blanca, Provincia de Buenos Aires, Argentina</t>
  </si>
  <si>
    <t>Analysis of the inconsistency problem in the model for predicting "diseases" of firms</t>
  </si>
  <si>
    <t>2-s2.0-84874159862</t>
  </si>
  <si>
    <t>Paolacci, G.</t>
  </si>
  <si>
    <t>Fondazione Ca' Foscari, Erasmus Universiteit Rotterdam, Rotterdam, Zuid-Holland, Netherlands</t>
  </si>
  <si>
    <t>Financial literacy and cognitive abilities: An empirical study; Financial literacy e abilità cognitive: uno studio empirico</t>
  </si>
  <si>
    <t>Legrenzi, E.P.</t>
  </si>
  <si>
    <t>2-s2.0-84873868297</t>
  </si>
  <si>
    <t>Baláž, V.</t>
  </si>
  <si>
    <t>Prognosticky ustav Slovenskej akademie vied, Bratislava, Bratislava Region, Slovakia</t>
  </si>
  <si>
    <t>Perceived and actual financial literacy; Pocit'ovaná a skutočná finančná gramotnost</t>
  </si>
  <si>
    <t>2-s2.0-84873805385</t>
  </si>
  <si>
    <t>Beutler, I.F.</t>
  </si>
  <si>
    <t>New adolescent money attitude scales: Entitlement and conscientiousness</t>
  </si>
  <si>
    <t>2-s2.0-84871460292</t>
  </si>
  <si>
    <t>Private pension protections since ERISA: The expanded role of the individual</t>
  </si>
  <si>
    <t>2-s2.0-84871244525</t>
  </si>
  <si>
    <t>Morrin, M.</t>
  </si>
  <si>
    <t>Department of Marketing, Marketing Department at Rutgers Business School, Newark, NJ, United States</t>
  </si>
  <si>
    <t>Plan format and participation in 401 (k) plans: The moderating role of investor knowledge</t>
  </si>
  <si>
    <t>Broniarczyk, S.M.</t>
  </si>
  <si>
    <t>Inman, J.</t>
  </si>
  <si>
    <t>Department of Business Administration, Joseph M. Katz Graduate School of Business, Pittsburgh, PA, United States</t>
  </si>
  <si>
    <t>2-s2.0-84870894056</t>
  </si>
  <si>
    <t>Urbaniak, D.</t>
  </si>
  <si>
    <t>Instytut Maszyn Cieplnych, Wydziale Inzynierii Mechanicznej i Informatyki, Poland</t>
  </si>
  <si>
    <t>Diagnosis and assessment of the effects of urban heat modernize as optimization of water boilers' work; Diagnostyka i ocena efektów modernizacji ciepłowni miejskiej jako optymalizacji pracy kotłów wodnych</t>
  </si>
  <si>
    <t>Wyczółkowski, R.</t>
  </si>
  <si>
    <t>Materiałowej i Fizyki Stosowanej, Wydział Inzynierii Procesowej, Poland</t>
  </si>
  <si>
    <t>2-s2.0-84870353980</t>
  </si>
  <si>
    <t>Selesho, J.M.</t>
  </si>
  <si>
    <t>Faculty of Education, University of Fort Hare, Alice, Eastern Cape, South Africa</t>
  </si>
  <si>
    <t>Is it a myth that SGBS can manage finance? A diagnosis approach</t>
  </si>
  <si>
    <t>Mxuma, J.R.</t>
  </si>
  <si>
    <t>Department of Education, Vaal University of Technology, Vanderbijlpark, Gauteng, South Africa</t>
  </si>
  <si>
    <t>2-s2.0-84865248938</t>
  </si>
  <si>
    <t>Signal, L.</t>
  </si>
  <si>
    <t>University of Otago, Wellington, Wellington, WGN, New Zealand</t>
  </si>
  <si>
    <t>Punching loan sharks on the nose: Effective interventions to reduce financial hardship in New Zealand</t>
  </si>
  <si>
    <t>2-s2.0-84865017873</t>
  </si>
  <si>
    <t>Fernández-López, S.F.</t>
  </si>
  <si>
    <t>Saving for retirement in eu: An analysis of its determinants; El ahorro para la jubilación en la ue: Un análisis de sus determinantes</t>
  </si>
  <si>
    <t>2-s2.0-84864111005</t>
  </si>
  <si>
    <t>Rowley, M.E.</t>
  </si>
  <si>
    <t>Consumer and Human Development, Utah State University, Logan, UT, United States</t>
  </si>
  <si>
    <t>Motivating women to adopt positive financial behaviors</t>
  </si>
  <si>
    <t>2-s2.0-84864110947</t>
  </si>
  <si>
    <t>Department of Psychiatry, The University of North Carolina at Chapel Hill, Chapel Hill, NC, United States</t>
  </si>
  <si>
    <t>Financial well-being and post deployment adjustment among Iraq and Afghanistan war veterans</t>
  </si>
  <si>
    <t>Johnson, S.C.</t>
  </si>
  <si>
    <t>VISN 6 Mental Illness Research, Durham VA Medical Center, Durham, NC, United States</t>
  </si>
  <si>
    <t>Wagner, H.</t>
  </si>
  <si>
    <t>2-s2.0-84864080574</t>
  </si>
  <si>
    <t>Connections to economic prosperity: Money aspirations from adolescence to emerging adulthood</t>
  </si>
  <si>
    <t>2-s2.0-84860169761</t>
  </si>
  <si>
    <t>Personal Financial Problems: Opportunities for Social Work Interventions?</t>
  </si>
  <si>
    <t>2-s2.0-84859788064</t>
  </si>
  <si>
    <t>Wei, B.</t>
  </si>
  <si>
    <t>College of Education, Peking University, Beijing, China</t>
  </si>
  <si>
    <t>Regional disparities in the allocation of China's higher education resources from the perspective of equity</t>
  </si>
  <si>
    <t>2-s2.0-84856830770</t>
  </si>
  <si>
    <t>Livengood, S.P.</t>
  </si>
  <si>
    <t>Wayne College, The University of Akron, Akron, OH, United States</t>
  </si>
  <si>
    <t>Financial literacy: A primer for librarians, educators, and researchers</t>
  </si>
  <si>
    <t>Venditti, K.L.</t>
  </si>
  <si>
    <t>Ashland University, Ashland City, OH, United States</t>
  </si>
  <si>
    <t>2-s2.0-84855813704</t>
  </si>
  <si>
    <t>Graduate School of International Development, Nagoya University, Nagoya, Aichi, Japan</t>
  </si>
  <si>
    <t>Microenterprise financing preference: Testing POH within the context of Ghana's rural financial market</t>
  </si>
  <si>
    <t>Bokpin, G.A.</t>
  </si>
  <si>
    <t>Twerefou, D.K.</t>
  </si>
  <si>
    <t>Graduate School of Economies, The University of Osaka, Suita, Osaka, Japan</t>
  </si>
  <si>
    <t>2-s2.0-81855189509</t>
  </si>
  <si>
    <t>Pyzik, L.</t>
  </si>
  <si>
    <t>Remote teaching and new testing method applied in higher education</t>
  </si>
  <si>
    <t>2-s2.0-80155158928</t>
  </si>
  <si>
    <t>On analysis of the development of Chinese regional economy and countermeasures</t>
  </si>
  <si>
    <t>School of Finance, Harbin University of Commerce, Harbin, Heilongjiang, China</t>
  </si>
  <si>
    <t>2-s2.0-80054812358</t>
  </si>
  <si>
    <t>Delafrooz, N.</t>
  </si>
  <si>
    <t>Effects of demographic characteristics, financial literacy and management on saving behavior of malaysian employees</t>
  </si>
  <si>
    <t>Paim, L.H.J.</t>
  </si>
  <si>
    <t>2-s2.0-84055223988</t>
  </si>
  <si>
    <t>Tomaskova, H.</t>
  </si>
  <si>
    <t>Issues of financial literacy education</t>
  </si>
  <si>
    <t>2-s2.0-84055185253</t>
  </si>
  <si>
    <t>Chlouba, T.</t>
  </si>
  <si>
    <t>Application for education of financial literacy</t>
  </si>
  <si>
    <t>2-s2.0-82555186130</t>
  </si>
  <si>
    <t>Wahab, A.B.</t>
  </si>
  <si>
    <t>Department of Building, Obafemi Awolowo University, Ife, Ogun, Nigeria</t>
  </si>
  <si>
    <t>Medical waste generation in hospitals and associated factors in Ibadan metropolis, Nigeria</t>
  </si>
  <si>
    <t>2-s2.0-84877082724</t>
  </si>
  <si>
    <t>Department of Women Studies, Science and Research Branch, Islamic Azad University, Science and Research Branch, Tehran, Iran</t>
  </si>
  <si>
    <t>Gender differences in financial well-being, financial socialization and financial knowledge among college students</t>
  </si>
  <si>
    <t>2-s2.0-84871524954</t>
  </si>
  <si>
    <t>Finegold, L.</t>
  </si>
  <si>
    <t>Finegold and So, Centerville, OH, United States</t>
  </si>
  <si>
    <t>Status of international consortium on noise issues in developing and emerging countries</t>
  </si>
  <si>
    <t>Schwela, D.</t>
  </si>
  <si>
    <t>Stockholm Environment Institute, University of York, York, North Yorkshire, United Kingdom</t>
  </si>
  <si>
    <t>2-s2.0-84867929089</t>
  </si>
  <si>
    <t>Update on international consortium on noise issues in developing and emerging countries</t>
  </si>
  <si>
    <t>2-s2.0-84864076918</t>
  </si>
  <si>
    <t>Oprong, A.A.</t>
  </si>
  <si>
    <t>A glance at the earth observation policies and regulations and the impact on developing countries: Focusing on the African continent</t>
  </si>
  <si>
    <t>Rwehumbiza, V.</t>
  </si>
  <si>
    <t>2-s2.0-84863918194</t>
  </si>
  <si>
    <t>Habibah, A.</t>
  </si>
  <si>
    <t>An inventory of youth tourists in event tourism</t>
  </si>
  <si>
    <t>2-s2.0-84858979334</t>
  </si>
  <si>
    <t>Piloting a savings-led microfinance intervention with women engaging in sex work in Mongolia: Further innovation for HIV risk reduction</t>
  </si>
  <si>
    <t>Wellspring NGO and Global Health Research Center of Central Asia, Mongolia</t>
  </si>
  <si>
    <t>2-s2.0-84857806926</t>
  </si>
  <si>
    <t>Sandlant, R.</t>
  </si>
  <si>
    <t>Department of Treasury, Retail Investor Division of Markets Group, Australia</t>
  </si>
  <si>
    <t>Consumer financial protection: Future directions</t>
  </si>
  <si>
    <t>2-s2.0-84856091163</t>
  </si>
  <si>
    <t>Social media use of cooperative extension family economics educators: Online survey results and implications</t>
  </si>
  <si>
    <t>Zumwalt, A.</t>
  </si>
  <si>
    <t>Bechman, J.</t>
  </si>
  <si>
    <t>2-s2.0-84855797683</t>
  </si>
  <si>
    <t>Lyles School of Civil and Construction Engineering, West Lafayette, IN, United States</t>
  </si>
  <si>
    <t>Financial viability evaluation for a toll road project considering serviceability-traffic flow dynamics</t>
  </si>
  <si>
    <t>2-s2.0-84855178608</t>
  </si>
  <si>
    <t>2-s2.0-84255190233</t>
  </si>
  <si>
    <t>Alrabadi, D.W.</t>
  </si>
  <si>
    <t>What makes investors overconfident? evidence from amman stock exchange</t>
  </si>
  <si>
    <t>Al-Gharaibeh, M.A.</t>
  </si>
  <si>
    <t>Ziad, M.Z.</t>
  </si>
  <si>
    <t>2-s2.0-82955229005</t>
  </si>
  <si>
    <t>Barbero, J.L.</t>
  </si>
  <si>
    <t>Managerial capabilities and paths to growth as determinants of high-growth small and medium-sized enterprises</t>
  </si>
  <si>
    <t>Casillas, J.C.</t>
  </si>
  <si>
    <t>Feldman, H.D.</t>
  </si>
  <si>
    <t>University of Portland, Portland, OR, United States</t>
  </si>
  <si>
    <t>2-s2.0-81555214102</t>
  </si>
  <si>
    <t>Mortgage Mistakes? Demographic Factors Associated with Problematic Loan Application Behaviors</t>
  </si>
  <si>
    <t>2-s2.0-81555197150</t>
  </si>
  <si>
    <t>Maurer, T.W.</t>
  </si>
  <si>
    <t>Department of Hospitality, Tourism, and Family and Consumer Sciences, Georgia Southern University, Statesboro, GA, United States</t>
  </si>
  <si>
    <t>Financial Education With College Students: Comparing Peer-Led and Traditional Classroom Instruction</t>
  </si>
  <si>
    <t>2-s2.0-81455159059</t>
  </si>
  <si>
    <t>Financial Knowledge and Credit Card Behavior of College Students</t>
  </si>
  <si>
    <t>2-s2.0-81455158844</t>
  </si>
  <si>
    <t>Levinger, B.</t>
  </si>
  <si>
    <t>The Cost of Not Knowing the Score: Self-Estimated Credit Scores and Financial Outcomes</t>
  </si>
  <si>
    <t>Benton, M.</t>
  </si>
  <si>
    <t>2-s2.0-81455154420</t>
  </si>
  <si>
    <t>Family Financial Socialization: Theory and Critical Review</t>
  </si>
  <si>
    <t>2-s2.0-81455135739</t>
  </si>
  <si>
    <t>Department of Family Youth and Community Sciences, University of Florida Institute of Food and Agricultural Sciences, Gainesville, FL, United States</t>
  </si>
  <si>
    <t>Financial Behaviors and Financial Well-Being of College Students: Evidence from a National Survey</t>
  </si>
  <si>
    <t>2-s2.0-81255170040</t>
  </si>
  <si>
    <t>Prices or Knowledge? What Drives Demand for Financial Services in Emerging Markets?</t>
  </si>
  <si>
    <t>2-s2.0-80053924202</t>
  </si>
  <si>
    <t>Department of Communication, Bradley University, Peoria, IL, United States</t>
  </si>
  <si>
    <t>Adherence of Retirement Mutual Fund Providers to the Securities and Exchange Commission (SEC)'s Advertising Guidance: Provision and Readability of Advertising Disclosure</t>
  </si>
  <si>
    <t>Chung, W.</t>
  </si>
  <si>
    <t>Department of Communication, University of Louisiana at Lafayette, Lafayette, LA, United States</t>
  </si>
  <si>
    <t>2-s2.0-78751634823</t>
  </si>
  <si>
    <t>Money management, mental health, and psychiatric disability: A recovery-oriented model for improving financial skills</t>
  </si>
  <si>
    <t>Tiegreen, J.</t>
  </si>
  <si>
    <t>Durham VA Medical Center, Durham, NC, United States</t>
  </si>
  <si>
    <t>Vaughan, C.</t>
  </si>
  <si>
    <t>Duke University Medical Center, Durham, NC, United States</t>
  </si>
  <si>
    <t>Bradford, D.W.</t>
  </si>
  <si>
    <t>Forensic Psychiatry Program and Clinic, UNC School of Medicine, Chapel Hill, NC, United States</t>
  </si>
  <si>
    <t>2-s2.0-84891583812</t>
  </si>
  <si>
    <t>Fabozzi, F.J.</t>
  </si>
  <si>
    <t>Yale School of Management, New Haven, CT, United States</t>
  </si>
  <si>
    <t>The Theory and Practice of Investment Management: Asset Allocation, Valuation, Portfolio Construction, and Strategies, Second Edition</t>
  </si>
  <si>
    <t>Markowitz, H.M.</t>
  </si>
  <si>
    <t>International Center for Finance, Yale University, New Haven, CT, United States</t>
  </si>
  <si>
    <t>2-s2.0-81255176868</t>
  </si>
  <si>
    <t>Clarke-Sather, A.R.</t>
  </si>
  <si>
    <t>Sustainable Futures Institute, College of Engineering, Houghton, MI, United States</t>
  </si>
  <si>
    <t>Development of social, environmental, and economic indicators for a small/medium enterprise</t>
  </si>
  <si>
    <t>Hutchins, M.J.</t>
  </si>
  <si>
    <t>College of Engineering, Tampa, FL, United States</t>
  </si>
  <si>
    <t>Gershenson, J.K.</t>
  </si>
  <si>
    <t>2-s2.0-80455155971</t>
  </si>
  <si>
    <t>Mraović, B.</t>
  </si>
  <si>
    <t>Sveučilište u Zagrebu, Geodetski fakultet, Zagreb, Croatia</t>
  </si>
  <si>
    <t>A free market capitalism or a speculative market capitalism?</t>
  </si>
  <si>
    <t>2-s2.0-82055201986</t>
  </si>
  <si>
    <t>Sánchez-Rebull, M.-V.</t>
  </si>
  <si>
    <t>Departamento de Gestión de Empresas Facultad de Ciencias Económicas y Empresariales, Universitat Rovira i Virgili, Tarragona, Tarragona, Spain</t>
  </si>
  <si>
    <t>Dolceta, educación online para los consumidores: Módulo de alfabetización financiera en España</t>
  </si>
  <si>
    <t>2-s2.0-80054048986</t>
  </si>
  <si>
    <t>Liebzeit, J.</t>
  </si>
  <si>
    <t>Emory University School of Medicine, Atlanta, GA, United States</t>
  </si>
  <si>
    <t>Financial literacy for the graduating medical student</t>
  </si>
  <si>
    <t>2-s2.0-80052838026</t>
  </si>
  <si>
    <t>Cheng, P.</t>
  </si>
  <si>
    <t>Department of Finance, Florida Atlantic University, Boca Raton, FL, United States</t>
  </si>
  <si>
    <t>Do Women Pay More for Mortgages?</t>
  </si>
  <si>
    <t>Department of Finance and Economics, Mississippi State University, Mississippi State, MS, United States</t>
  </si>
  <si>
    <t>Department of Finance, Texas Tech University, Lubbock, TX, United States</t>
  </si>
  <si>
    <t>2-s2.0-84920477323</t>
  </si>
  <si>
    <t>Pension Plan Distributions: The Importance of Financial Literacy</t>
  </si>
  <si>
    <t>Employee Benefit Research Institute, Washington, D.C., DC, United States</t>
  </si>
  <si>
    <t>Teachers Insurance and Annuity Association - College Retirement Equities Fund, New York, NY, United States</t>
  </si>
  <si>
    <t>2-s2.0-84920431873</t>
  </si>
  <si>
    <t>Fees, Framing, and Financial Literacy in the Choice of Pension Manager</t>
  </si>
  <si>
    <t>Pension Research Council, Wharton School of the University of Pennsylvania, Philadelphia, PA, United States</t>
  </si>
  <si>
    <t>Chyn, E.</t>
  </si>
  <si>
    <t>Boettner Center for Pensions and Retirement Research, Wharton School of the University of Pennsylvania, Philadelphia, PA, United States</t>
  </si>
  <si>
    <t>2-s2.0-84920426160</t>
  </si>
  <si>
    <t>Financial Illiteracy and Stock Market Participation: Evidence from the RAND American Life Panel</t>
  </si>
  <si>
    <t>2-s2.0-84920419397</t>
  </si>
  <si>
    <t>The Outlook for Financial Literacy</t>
  </si>
  <si>
    <t>2-s2.0-84920377284</t>
  </si>
  <si>
    <t>Financial Literacy: Implications for Retirement Security and the Financial Marketplace</t>
  </si>
  <si>
    <t>2-s2.0-84920376095</t>
  </si>
  <si>
    <t>Financial Literacy and Planning: Implications for Retirement Well-being</t>
  </si>
  <si>
    <t>2-s2.0-84896999578</t>
  </si>
  <si>
    <t>Holzmann, R.</t>
  </si>
  <si>
    <t>Center for Mediterranean Integration, Marseille, France</t>
  </si>
  <si>
    <t>Bringing Financial Literacy and Education to Low-and Middle-Income Countries</t>
  </si>
  <si>
    <t>2-s2.0-84896959963</t>
  </si>
  <si>
    <t>Department of Research, Federal Reserve Bank of Chicago, Chicago, IL, United States</t>
  </si>
  <si>
    <t>Financial Counseling, Financial Literacy, and Household Decision-Making</t>
  </si>
  <si>
    <t>Department of Finance, Indian School of Business, Hyderabad, AP, India</t>
  </si>
  <si>
    <t>Office of the Comptroller of the Currency (OCC, Office of the Comptroller of the Currency, Washington, D.C., United States</t>
  </si>
  <si>
    <t>2-s2.0-84896947847</t>
  </si>
  <si>
    <t>Utkus, S.P.</t>
  </si>
  <si>
    <t>Vanguard Center for Retirement Research, Malvern, PA, United States</t>
  </si>
  <si>
    <t>Financial Literacy and 401(k) Loans</t>
  </si>
  <si>
    <t>Young, J.A.</t>
  </si>
  <si>
    <t>2-s2.0-84894107327</t>
  </si>
  <si>
    <t>Improving Financial Literacy: The Role of Nonprofit Providers</t>
  </si>
  <si>
    <t>2-s2.0-84878181020</t>
  </si>
  <si>
    <t>Center for Interdisciplinary Behavioral Finance Research, Raymond A. Mason School of Business, Williamsburg, VA, United States</t>
  </si>
  <si>
    <t>Annuities, Financial Literacy, and Information Overload</t>
  </si>
  <si>
    <t>Szykman, L.</t>
  </si>
  <si>
    <t>2-s2.0-80054811007</t>
  </si>
  <si>
    <t>Soroushian, A.</t>
  </si>
  <si>
    <t>Structural Engineering Research Center, International Institute of Earthquake Engineering and Seismology, Tehran, Tehran, Tehran, Iran</t>
  </si>
  <si>
    <t>On the essentiality of further research on computational issues of earthquake engineering in different countries</t>
  </si>
  <si>
    <t>Ganji, A.</t>
  </si>
  <si>
    <t>Geotechnical Engineering Research Center, International Institute of Earthquake Engineering and Seismology, Tehran, Tehran, Tehran, Iran</t>
  </si>
  <si>
    <t>2-s2.0-85011528659</t>
  </si>
  <si>
    <t>Financial literacy and retirement planning in Germany</t>
  </si>
  <si>
    <t>2-s2.0-85011518934</t>
  </si>
  <si>
    <t>Assessing financial literacy in 12 countries: An OECD/INFE international pilot exercise</t>
  </si>
  <si>
    <t>2-s2.0-85011501157</t>
  </si>
  <si>
    <t>Kyoto Sangyo University, Kyoto, Japan</t>
  </si>
  <si>
    <t>Financial literacy and retirement planning in Japan</t>
  </si>
  <si>
    <t>2-s2.0-85011486561</t>
  </si>
  <si>
    <t>Financial literacy and retirement planning in Sweden</t>
  </si>
  <si>
    <t>2-s2.0-85011476664</t>
  </si>
  <si>
    <t>Financial literacy around the world: An overview</t>
  </si>
  <si>
    <t>2-s2.0-85011468547</t>
  </si>
  <si>
    <t>Financial literacy and retirement planning in the United States</t>
  </si>
  <si>
    <t>2-s2.0-85011462952</t>
  </si>
  <si>
    <t>Crossan, D.</t>
  </si>
  <si>
    <t>Retirement Commission, United States</t>
  </si>
  <si>
    <t>Financial literacy and retirement planning in New Zealand</t>
  </si>
  <si>
    <t>2-s2.0-85011452675</t>
  </si>
  <si>
    <t>Financial literacy and pension plan participation in Italy</t>
  </si>
  <si>
    <t>NETSPAR, United States</t>
  </si>
  <si>
    <t>2-s2.0-85011436913</t>
  </si>
  <si>
    <t>Financial literacy and retirement planning: The Russian case</t>
  </si>
  <si>
    <t>2-s2.0-84939817652</t>
  </si>
  <si>
    <t>Kavanauch, A.L.</t>
  </si>
  <si>
    <t>Algeria, Morocco, and Tunisia</t>
  </si>
  <si>
    <t>2-s2.0-80053265987</t>
  </si>
  <si>
    <t>Analysis on finance countermeasures of regional economy development in China</t>
  </si>
  <si>
    <t>2-s2.0-85051759939</t>
  </si>
  <si>
    <t>Harris, G.L.A.</t>
  </si>
  <si>
    <t>Mark O. Hatfield School of Government, Portland State University, Portland, OR, United States</t>
  </si>
  <si>
    <t>Charlatans on the Move: How Predatory Lenders Fleece Military Personnel</t>
  </si>
  <si>
    <t>2-s2.0-80053327911</t>
  </si>
  <si>
    <t>Department of Communication Studies, The University of Texas at Austin, Austin, TX, United States</t>
  </si>
  <si>
    <t>Money talks: Revealing and concealing financial information in families</t>
  </si>
  <si>
    <t>2-s2.0-80052029434</t>
  </si>
  <si>
    <t>Taylor, M.P.</t>
  </si>
  <si>
    <t>Institute for Social and Economic Research, University of Essex, Colchester, Essex, United Kingdom</t>
  </si>
  <si>
    <t>Financial capability and psychological health</t>
  </si>
  <si>
    <t>Jenkins, S.P.</t>
  </si>
  <si>
    <t>2-s2.0-80053154652</t>
  </si>
  <si>
    <t>Mahfouz, T.</t>
  </si>
  <si>
    <t>Department of Technology, Ball State University, Muncie, IN, United States</t>
  </si>
  <si>
    <t>Application of latent semantic analysis for conceptual cost estimates: Assessment in the construction industry</t>
  </si>
  <si>
    <t>2-s2.0-84919608274</t>
  </si>
  <si>
    <t>Asher, M.G.</t>
  </si>
  <si>
    <t>Market Structure and Challenges for Annuities in India</t>
  </si>
  <si>
    <t>2-s2.0-80052885970</t>
  </si>
  <si>
    <t>Weilin</t>
  </si>
  <si>
    <t>Department of Accounting, Tianjin University of Finance and Economics, Tianjin, China</t>
  </si>
  <si>
    <t>The analysis of listed company's corporate governance to the enterprise financial ability</t>
  </si>
  <si>
    <t>2-s2.0-80052853060</t>
  </si>
  <si>
    <t>Rosyidi, S.A.P.</t>
  </si>
  <si>
    <t>Department of Civil Engineering, Universitas Muhammadiyah Yogyakarta, Yogyakarta, Yogyakarta, Indonesia</t>
  </si>
  <si>
    <t>Coupled procedure for elastic modulus and damping ratio measurement on pavement subgrade structures using surface wave method</t>
  </si>
  <si>
    <t>Taha, M.R.</t>
  </si>
  <si>
    <t>Department of Civil and Structural Engineering, Universiti Kebangsaan Malaysia, Bangi, Selangor, Malaysia</t>
  </si>
  <si>
    <t>2-s2.0-84873167970</t>
  </si>
  <si>
    <t>O'Rand, A.M.</t>
  </si>
  <si>
    <t>2010 SSS presidential address: The devolution of risk and the changing life course in the United States</t>
  </si>
  <si>
    <t>2-s2.0-81755189039</t>
  </si>
  <si>
    <t>The degree of application of faculty members in the Yemeni Universities' of principles' total quality management</t>
  </si>
  <si>
    <t>2-s2.0-81755169001</t>
  </si>
  <si>
    <t>Department of Women's Studies, Islamic Azad University, Science and Research Branch, Tehran, Iran</t>
  </si>
  <si>
    <t>Gender differences in financial well-being among college students</t>
  </si>
  <si>
    <t>2-s2.0-79961168955</t>
  </si>
  <si>
    <t>Financial Capability in Children: Effects of Participation in a School-Based Financial Education and Savings Program</t>
  </si>
  <si>
    <t>School of Social Work, University of Pittsburgh, Pittsburgh, PA, United States</t>
  </si>
  <si>
    <t>2-s2.0-79960171077</t>
  </si>
  <si>
    <t>Home country bias: Does domestic experience help investors enter foreign markets?</t>
  </si>
  <si>
    <t>Santos, J.A.C.</t>
  </si>
  <si>
    <t>2-s2.0-80052161842</t>
  </si>
  <si>
    <t>Akorsu, A.D.</t>
  </si>
  <si>
    <t>Centre for Development Studies, University of Cape Coast Ghana, Cape Coast, Ghana</t>
  </si>
  <si>
    <t>Labour standards application among Chinese and Indian firms in Ghana: Typical or atypical?</t>
  </si>
  <si>
    <t>Cooke, F.L.</t>
  </si>
  <si>
    <t>Department of Management, Monash University, Melbourne, VIC, Australia</t>
  </si>
  <si>
    <t>2-s2.0-79961172024</t>
  </si>
  <si>
    <t>Labor and Population, RAND Corporation, Santa Monica, CA, United States</t>
  </si>
  <si>
    <t>Subjective measures of risk aversion, fixed costs, and portfolio choice</t>
  </si>
  <si>
    <t>Teppa, F.</t>
  </si>
  <si>
    <t>2-s2.0-79961170990</t>
  </si>
  <si>
    <t>Economics and Research Division, Amsterdam, Netherlands</t>
  </si>
  <si>
    <t>Financial literacy and retirement planning in the Netherlands</t>
  </si>
  <si>
    <t>2-s2.0-79961169540</t>
  </si>
  <si>
    <t>McHugh, S.</t>
  </si>
  <si>
    <t>Faculty of Health and Social Science, University of Greater Manchester, Bolton, Greater Manchester, United Kingdom</t>
  </si>
  <si>
    <t>Understanding and knowledge of credit cost and duration: Effects on credit judgements and decisions</t>
  </si>
  <si>
    <t>2-s2.0-79961168994</t>
  </si>
  <si>
    <t>Hoelzl, E.</t>
  </si>
  <si>
    <t>Faculty of Management, Economics and Social Sciences, Universität zu Köln, Koln, Nordrhein-Westfalen, Germany</t>
  </si>
  <si>
    <t>Loan repayment plans as sequences of instalments</t>
  </si>
  <si>
    <t>Kamleitner, B.</t>
  </si>
  <si>
    <t>School of Business and Management, Queen Mary University of London, London, United Kingdom</t>
  </si>
  <si>
    <t>2-s2.0-79961168812</t>
  </si>
  <si>
    <t>Department of Economic and Social Psychology, Universität zu Köln, Koln, Nordrhein-Westfalen, Germany</t>
  </si>
  <si>
    <t>2-s2.0-79961168119</t>
  </si>
  <si>
    <t>Mental budgeting and the management of household finance</t>
  </si>
  <si>
    <t>Manon de Groot, I.</t>
  </si>
  <si>
    <t>Department of Research and Marketing, Dutch Tax and Customs Administration, Utrecht, Netherlands</t>
  </si>
  <si>
    <t>van Raaij, W.</t>
  </si>
  <si>
    <t>2-s2.0-79960896480</t>
  </si>
  <si>
    <t>Faure, G.</t>
  </si>
  <si>
    <t>Innovation et Développement dans l'Agriculture et l'Alimentation (Innovation), Montpellier, Occitanie, France</t>
  </si>
  <si>
    <t>Systemic evaluation of advisory services to family farms in West Africa</t>
  </si>
  <si>
    <t>Rebuffel, P.</t>
  </si>
  <si>
    <t>GRET, Nogent-sur-Marne, France</t>
  </si>
  <si>
    <t>2-s2.0-79957959761</t>
  </si>
  <si>
    <t>Financial literacy and stock market participation</t>
  </si>
  <si>
    <t>2-s2.0-79955109262</t>
  </si>
  <si>
    <t>Williams, O.J.</t>
  </si>
  <si>
    <t>Scalpel Research Ltd., London, United Kingdom</t>
  </si>
  <si>
    <t>Social welfare issues of financial literacy and their implications for regulation</t>
  </si>
  <si>
    <t>2-s2.0-79960428486</t>
  </si>
  <si>
    <t>Empirical analyses of the relationship between financial education expenditure and poverty population - Taken Sichuan province as an example</t>
  </si>
  <si>
    <t>Zhuang, T.</t>
  </si>
  <si>
    <t>Party and Government Offices, Sichuan Agricultural University, Ya'an, Sichuan, China</t>
  </si>
  <si>
    <t>2-s2.0-80052518271</t>
  </si>
  <si>
    <t>Teo, T.</t>
  </si>
  <si>
    <t>Teachers' intention to teach financial literacy in Singapore: A path analysis of an extended Theory of Planned Behaviour (TPB)</t>
  </si>
  <si>
    <t>2-s2.0-80052258148</t>
  </si>
  <si>
    <t>Students' production of curricular knowledge: Perspectives on empowerment in financial capability education</t>
  </si>
  <si>
    <t>Davis, P.</t>
  </si>
  <si>
    <t>University of Northampton, Northampton, Northamptonshire, United Kingdom</t>
  </si>
  <si>
    <t>Ralph, S.</t>
  </si>
  <si>
    <t>2-s2.0-79960519427</t>
  </si>
  <si>
    <t>Determinants of saving behavior and financial problem among employees in Malaysia</t>
  </si>
  <si>
    <t>2-s2.0-85015670699</t>
  </si>
  <si>
    <t>Danielson, M.G.</t>
  </si>
  <si>
    <t>Haub School of Business, Saint Joseph's University, United States, Philadelphia, PA, United States</t>
  </si>
  <si>
    <t>An analysis of the research productivity of authors appearing in financial education journals</t>
  </si>
  <si>
    <t>2-s2.0-84994349914</t>
  </si>
  <si>
    <t>Hite, N.G.</t>
  </si>
  <si>
    <t>Emporia State University, Emporia, KS, United States</t>
  </si>
  <si>
    <t>Personal Finance Education in Recessionary Times</t>
  </si>
  <si>
    <t>2-s2.0-84255200544</t>
  </si>
  <si>
    <t>Tan, T.H.</t>
  </si>
  <si>
    <t>Financial literacy and personal financial planning in Klang Valley, Malaysia</t>
  </si>
  <si>
    <t>2-s2.0-79959273302</t>
  </si>
  <si>
    <t>Ohe, Y.</t>
  </si>
  <si>
    <t>Department of Food and Resource Economics, Chiba University, Chiba, Chiba, Japan</t>
  </si>
  <si>
    <t>Evaluation of agritourism activity in Italy: Facility based or local culture based?</t>
  </si>
  <si>
    <t>Ciani, A.</t>
  </si>
  <si>
    <t>Department of Economic and Food Science, Università degli Studi di Perugia, Perugia, PG, Italy</t>
  </si>
  <si>
    <t>2-s2.0-79955733262</t>
  </si>
  <si>
    <t>Paying for College: Advice from Current Students to Incoming Freshmen</t>
  </si>
  <si>
    <t>2-s2.0-79953167466</t>
  </si>
  <si>
    <t>Measuring Financial Capability and its Determinants Using Survey Data</t>
  </si>
  <si>
    <t>2-s2.0-84921552136</t>
  </si>
  <si>
    <t>Ebbinghaus, B.</t>
  </si>
  <si>
    <t>School of Social Sciences, Universität Mannheim, Mannheim, Baden-Wurttemberg, Germany</t>
  </si>
  <si>
    <t>The Governance and Regulation of Private Pensions in Europe</t>
  </si>
  <si>
    <t>Wiß, T.</t>
  </si>
  <si>
    <t>Mannheimer Zentrum für Europäische Sozialforschung, Mannheim, Baden-Wurttemberg, Germany</t>
  </si>
  <si>
    <t>2-s2.0-79958272079</t>
  </si>
  <si>
    <t>The financial education fallacy</t>
  </si>
  <si>
    <t>2-s2.0-79957796920</t>
  </si>
  <si>
    <t>Vaihekoski, M.</t>
  </si>
  <si>
    <t>History of financial research and education in Finland</t>
  </si>
  <si>
    <t>2-s2.0-79957590081</t>
  </si>
  <si>
    <t>Department of Education, University of the West of England, Bristol, United Kingdom</t>
  </si>
  <si>
    <t>Overactive, overwrought or overdrawn? the role of personality in undergraduate financial knowledge, decision-making and debt</t>
  </si>
  <si>
    <t>Chudry, F.</t>
  </si>
  <si>
    <t>2-s2.0-79955631044</t>
  </si>
  <si>
    <t>Teaching OOP with financial literacy</t>
  </si>
  <si>
    <t>2-s2.0-79955598075</t>
  </si>
  <si>
    <t>Wicker, P.</t>
  </si>
  <si>
    <t>Institute of Sport Economics and Sport Management, Deutsche Sporthochschule Köln, Koln, Nordrhein-Westfalen, Germany</t>
  </si>
  <si>
    <t>Scarcity of resources in German non-profit sport clubs</t>
  </si>
  <si>
    <t>2-s2.0-79955570189</t>
  </si>
  <si>
    <t>Hill, K.S.</t>
  </si>
  <si>
    <t>Central Baptist Hospital, Lexington, KY, United States</t>
  </si>
  <si>
    <t>Work satisfaction, intent to stay, desires of nurses, and financial knowledge among bedside and advanced practice nurses</t>
  </si>
  <si>
    <t>2-s2.0-79954479010</t>
  </si>
  <si>
    <t>Willner, P.</t>
  </si>
  <si>
    <t>Directorate of Learning Disability Services, Swansea Bay University Health Board, Port Talbot, West Glamorgan, Wales, United Kingdom</t>
  </si>
  <si>
    <t>Coins and Costs: A Simple and Rapid Assessment of Basic Financial Knowledge</t>
  </si>
  <si>
    <t>Bailey, R.</t>
  </si>
  <si>
    <t>Department of Psychology, Swansea University, Swansea, West Glamorgan, Wales, United Kingdom</t>
  </si>
  <si>
    <t>2-s2.0-79955565182</t>
  </si>
  <si>
    <t>Doǧanay, M.</t>
  </si>
  <si>
    <t>Department of Business Administration, Ankara Üniversitesi, Ankara, Turkey</t>
  </si>
  <si>
    <t>Financial education in turkey and expectations of practice</t>
  </si>
  <si>
    <t>Ünal, O.</t>
  </si>
  <si>
    <t>Department of Accounting and Finance Education, Gazi Üniversitesi, Ankara, Ankara, Turkey</t>
  </si>
  <si>
    <t>2-s2.0-79953004600</t>
  </si>
  <si>
    <t>Department of Social and Decision Sciences, College of Engineering, Pittsburgh, PA, United States</t>
  </si>
  <si>
    <t>Measuring consumer uncertainty about future inflation</t>
  </si>
  <si>
    <t>Manski, C.F.</t>
  </si>
  <si>
    <t>Department of Psychology and Institute for Policy Research, Northwestern University, Evanston, IL, United States</t>
  </si>
  <si>
    <t>Research and Statistics Group, Federal Reserve Bank of New York, New York, NY, United States</t>
  </si>
  <si>
    <t>2-s2.0-79952812747</t>
  </si>
  <si>
    <t>An empirical analysis on financial capability and operating performance of China's listed tourism companies</t>
  </si>
  <si>
    <t>2-s2.0-84986174494</t>
  </si>
  <si>
    <t>Pellinen, A.</t>
  </si>
  <si>
    <t>Verist Ltd., Finland</t>
  </si>
  <si>
    <t>Measuring the financial capability of investors: A case of the customers of mutual funds in Finland</t>
  </si>
  <si>
    <t>Törmäkangas, K.</t>
  </si>
  <si>
    <t>Uusitalo, O.</t>
  </si>
  <si>
    <t>National Consumer Research Centre, Helsinki, Finland</t>
  </si>
  <si>
    <t>2-s2.0-79953220167</t>
  </si>
  <si>
    <t>Lowe, R.</t>
  </si>
  <si>
    <t>Control System Integrators Association, United States</t>
  </si>
  <si>
    <t>System integrator best business practices</t>
  </si>
  <si>
    <t>2-s2.0-79952688959</t>
  </si>
  <si>
    <t>Factors contributing to financial stability of urban and rural families</t>
  </si>
  <si>
    <t>Fazilah, A.S.M.</t>
  </si>
  <si>
    <t>2-s2.0-79952330822</t>
  </si>
  <si>
    <t>Power, M.L.</t>
  </si>
  <si>
    <t>An Empirical Analysis of the Effect of Financial Education on Graduating Business Students' Perceptions of Their Retirement Planning Familiarity, Motivation, and Preparedness</t>
  </si>
  <si>
    <t>2-s2.0-79952207688</t>
  </si>
  <si>
    <t>Ackermann, A.</t>
  </si>
  <si>
    <t>Chair for Civil Law, Ludwig-Maximilians-Universität München, Munich, Bayern, Germany</t>
  </si>
  <si>
    <t>Consumer protection and the role of advice in the market for retail financial services</t>
  </si>
  <si>
    <t>2-s2.0-79951804122</t>
  </si>
  <si>
    <t>Oumlil, A.B.</t>
  </si>
  <si>
    <t>Department of Marketing, Western Connecticut State University, Danbury, CT, United States</t>
  </si>
  <si>
    <t>Financial services and the elderly poor: Development and implementation of sustainable intervention strategies</t>
  </si>
  <si>
    <t>2-s2.0-79952088013</t>
  </si>
  <si>
    <t>Hines, S.L.</t>
  </si>
  <si>
    <t>So, you want to move out?! - An awareness program of the real costs of moving away from home</t>
  </si>
  <si>
    <t>Falen, C.</t>
  </si>
  <si>
    <t>2-s2.0-79951563298</t>
  </si>
  <si>
    <t>Kritzer, B.E.</t>
  </si>
  <si>
    <t>Division of Program Studies, Social Security Administration, Baltimore, MD, United States</t>
  </si>
  <si>
    <t>Next generation of individual account pension reforms in Latin America</t>
  </si>
  <si>
    <t>Kay, S.J.</t>
  </si>
  <si>
    <t>Sinha, T.</t>
  </si>
  <si>
    <t>AXA chair professor and director, Instituto Tecnológico Autónomo de México, Mexico City, Mexico</t>
  </si>
  <si>
    <t>2-s2.0-78650994328</t>
  </si>
  <si>
    <t>Yamashita, Y.</t>
  </si>
  <si>
    <t>Department of Computational Intelligence and Systems Science, Institute of Science Tokyo, Tokyo, Japan</t>
  </si>
  <si>
    <t>Learning a pension investment in consideration of liability through business game</t>
  </si>
  <si>
    <t>Takahashi, H.</t>
  </si>
  <si>
    <t>2-s2.0-85147084247</t>
  </si>
  <si>
    <t>Education Programmes for Home Buyers and Tenants</t>
  </si>
  <si>
    <t>2-s2.0-85147069206</t>
  </si>
  <si>
    <t>Remittances and Well-Being</t>
  </si>
  <si>
    <t>2-s2.0-85123146818</t>
  </si>
  <si>
    <t>Department of Family, University of Florida Institute of Food and Agricultural Sciences, Gainesville, FL, United States</t>
  </si>
  <si>
    <t>Vital Knowledge in Troubled Times: The Role of Personal Finance in Economic Education</t>
  </si>
  <si>
    <t>2-s2.0-85071646695</t>
  </si>
  <si>
    <t>Teaching Mathematical Connections to Financial Literacy in Grades K-8: Clarifying the Issues</t>
  </si>
  <si>
    <t>Maxwell, S.A.</t>
  </si>
  <si>
    <t>2-s2.0-85011462893</t>
  </si>
  <si>
    <t>Financial literacy and retirement preparation in the Netherlands</t>
  </si>
  <si>
    <t>Dutch Central Bank and Netspar, United States</t>
  </si>
  <si>
    <t>2-s2.0-84952310100</t>
  </si>
  <si>
    <t>Lee, R.</t>
  </si>
  <si>
    <t>School of Geography, Queen Mary University of London, London, United Kingdom</t>
  </si>
  <si>
    <t>Spaces of hegemony?: Circuits of value, finance capital and places of financial knowledge</t>
  </si>
  <si>
    <t>2-s2.0-84930487816</t>
  </si>
  <si>
    <t>Akhtar, M.N.</t>
  </si>
  <si>
    <t>Determinants of short-term investment decision-making</t>
  </si>
  <si>
    <t>Ur-Rehman, K.</t>
  </si>
  <si>
    <t>2-s2.0-84923140976</t>
  </si>
  <si>
    <t>Martin, H.</t>
  </si>
  <si>
    <t>Department of Civil &amp; Environmental Engineering, The University of the West Indies, St. Augustine Campus, St Augustine, Tunapuna–Piarco, Trinidad and Tobago</t>
  </si>
  <si>
    <t>Ranking the perceived cause and risk levels for construction delays in Trinidad</t>
  </si>
  <si>
    <t>2-s2.0-84902588750</t>
  </si>
  <si>
    <t>Enshassi, A.</t>
  </si>
  <si>
    <t>Islamic University of Gaza, Gaza, Palestine</t>
  </si>
  <si>
    <t>Factors affecting bid/no bid decision in the Gaza Strip - Contractors' perspectives</t>
  </si>
  <si>
    <t>Mohamed, S.</t>
  </si>
  <si>
    <t>EzKarriri, A.</t>
  </si>
  <si>
    <t>UNRWA, Gaza, Gaza, Palestine</t>
  </si>
  <si>
    <t>2-s2.0-84870266578</t>
  </si>
  <si>
    <t>Azan, W.</t>
  </si>
  <si>
    <t>Université de Haute-Alsace, Mulhouse, Grand Est, France</t>
  </si>
  <si>
    <t>Management control competencies and ERP: an empirical analysis in France</t>
  </si>
  <si>
    <t>Bollecker, M.</t>
  </si>
  <si>
    <t>2-s2.0-84863584317</t>
  </si>
  <si>
    <t>Félix, J.</t>
  </si>
  <si>
    <t>University of Reading, Reading, Berkshire, United Kingdom</t>
  </si>
  <si>
    <t>Between morality and politics. The education of Louis XV and the question of the prince's financial instruction under the Ancien Régime; Entre moralité et politique: L'éducation de Louis XV et la question de l'instruction financière du prince sous l'Ancien Régime</t>
  </si>
  <si>
    <t>2-s2.0-84863395202</t>
  </si>
  <si>
    <t>Du, M.</t>
  </si>
  <si>
    <t>College of Finance and Economics, Hebei Normal University of Science and Technology, Hebei, China</t>
  </si>
  <si>
    <t>Construction of enterprises' financial knowledge management system (EFKMS)</t>
  </si>
  <si>
    <t>2-s2.0-84862931050</t>
  </si>
  <si>
    <t>Williams, D.</t>
  </si>
  <si>
    <t>Walden University, Austin, TX, United States</t>
  </si>
  <si>
    <t>An applied case study analysis of potential societal importance of financial literacy education for African-American and Latino American adolescents</t>
  </si>
  <si>
    <t>Grizzell, B.</t>
  </si>
  <si>
    <t>Colorado State University, Fort Collins, CO, United States</t>
  </si>
  <si>
    <t>Burrell, D.N.</t>
  </si>
  <si>
    <t>Marylhurst University, Virginia International University, Fairfax, VA, United States</t>
  </si>
  <si>
    <t>2-s2.0-84862135465</t>
  </si>
  <si>
    <t>Stabel, P.</t>
  </si>
  <si>
    <t>Centrum voor Stadsgeschiedenis, Universiteit Antwerpen, Antwerpen, VAN, Belgium</t>
  </si>
  <si>
    <t>Military organisation, armament and possession of weapons in Late Medieval Bruges; Militaire organisatie, bewapening en wapenbezit in het laatmiddeleeuwse Brugge</t>
  </si>
  <si>
    <t>2-s2.0-84859534146</t>
  </si>
  <si>
    <t>Ekonomski institut, Znanstvena savjetnica, Zagreb, Croatia</t>
  </si>
  <si>
    <t>Financial literacy and retirement: International experience and suggestions for Croatia; Financijska i mirovinska pismenost: Međunarodna iskustva i prijedlozi za Hrvatsku</t>
  </si>
  <si>
    <t>2-s2.0-84857323793</t>
  </si>
  <si>
    <t>Anugerah, R.</t>
  </si>
  <si>
    <t>Faculty of Economics, Universitas Riau, Pekanbaru, Riau, Indonesia</t>
  </si>
  <si>
    <t>Conflict of opinion on accounting policy judgements: Independence, knowledge and problem-solving ability of audit committees in Malaysia</t>
  </si>
  <si>
    <t>Mohd-Sanusi, Z.M.</t>
  </si>
  <si>
    <t>Accounting Research Institute and Faculty of Accountancy, Universiti Teknologi MARA, Shah Alam, Selangor, Malaysia</t>
  </si>
  <si>
    <t>2-s2.0-84855367094</t>
  </si>
  <si>
    <t>Grinstead, M.L.</t>
  </si>
  <si>
    <t>JUSTICE, IOWA STATE DEPARTMENT OF, Des Moines, IA, United States</t>
  </si>
  <si>
    <t>Saving for success: Financial education and savings goal achievement in individual development accounts</t>
  </si>
  <si>
    <t>Mauldin, T.</t>
  </si>
  <si>
    <t>Department of Housing and Consumer Economics, College of Family &amp; Consumer Sciences, Athens, GA, United States</t>
  </si>
  <si>
    <t>Sabia, J.J.</t>
  </si>
  <si>
    <t>Department of Economics, San Diego State University, San Diego, CA, United States</t>
  </si>
  <si>
    <t>2-s2.0-82955245373</t>
  </si>
  <si>
    <t>Bolton, L.E.</t>
  </si>
  <si>
    <t>Department of Marketing, Penn State Smeal College of Business, University Park, PA, United States</t>
  </si>
  <si>
    <t>Using loan plus lender literacy information to combat one-sided marketing of debt consolidation loans</t>
  </si>
  <si>
    <t>Bloom, P.N.</t>
  </si>
  <si>
    <t>Department of Social Entrepreneurship and Marketing, Fuqua School of Business, Durham, NC, United States</t>
  </si>
  <si>
    <t>Cohen, J.B.</t>
  </si>
  <si>
    <t>Department of Emeritus, Warrington College of Business, Gainesville, FL, United States</t>
  </si>
  <si>
    <t>2-s2.0-82955242540</t>
  </si>
  <si>
    <t>Marketing complex financial products in emerging markets: Evidence from rainfall insurance in India</t>
  </si>
  <si>
    <t>Department of Business Administration, Harvard Business School, Boston, MA, United States</t>
  </si>
  <si>
    <t>Tobacman, J.</t>
  </si>
  <si>
    <t>Poverty Action Lab., Bureau for Research and Economic Analysis of Development, Cambridge, MA, United States</t>
  </si>
  <si>
    <t>2-s2.0-81455134777</t>
  </si>
  <si>
    <t>Antecedents and consequences of risky credit behavior among college students: Application and extension of the theory of planned behavior</t>
  </si>
  <si>
    <t>2-s2.0-80055119808</t>
  </si>
  <si>
    <t>Systemic analysis of management advice for family farms in West Africa; Une analyse systémique des dispositifs de conseil à l'exploitation familiale en Afrique de l'Ouest</t>
  </si>
  <si>
    <t>2-s2.0-79960826285</t>
  </si>
  <si>
    <t>College-based personal finance education: Student interest in three delivery methods</t>
  </si>
  <si>
    <t>2-s2.0-79960775079</t>
  </si>
  <si>
    <t>Financial knowledge and best practice behavior</t>
  </si>
  <si>
    <t>2-s2.0-79960754240</t>
  </si>
  <si>
    <t>Haynes, D.C.</t>
  </si>
  <si>
    <t>Outcomes of on-line financial education for chronically Ill rural women</t>
  </si>
  <si>
    <t>Haynes, G.W.</t>
  </si>
  <si>
    <t>Weinert, C.</t>
  </si>
  <si>
    <t>Mark and Robyn Jones College of Nursing, Bozeman, MT, United States</t>
  </si>
  <si>
    <t>2-s2.0-79957616454</t>
  </si>
  <si>
    <t>Cull, M.</t>
  </si>
  <si>
    <t>University students' financial literacy levels: Obstacles and Aids</t>
  </si>
  <si>
    <t>2-s2.0-79956068218</t>
  </si>
  <si>
    <t>Martin, L.L.</t>
  </si>
  <si>
    <t>African-American Studies Department, John Jay College of Criminal Justice, New York, NY, United States</t>
  </si>
  <si>
    <t>Debt to Society: Asset Poverty and Prisoner Reentry</t>
  </si>
  <si>
    <t>2-s2.0-78649967354</t>
  </si>
  <si>
    <t>Parental transfer of financial knowledge and later credit outcomes among low- and moderate-income homeowners</t>
  </si>
  <si>
    <t>Center for Community Capital, The University of North Carolina at Chapel Hill, Chapel Hill, NC, United States</t>
  </si>
  <si>
    <t>Abt Associates, Inc., Cambridge, MA, United States</t>
  </si>
  <si>
    <t>2-s2.0-105015020376</t>
  </si>
  <si>
    <t>Melillo, P.</t>
  </si>
  <si>
    <t>Orange County, Orange, FL, United States</t>
  </si>
  <si>
    <t>Smart Investing: Partnering to Promote Financial Literacy – The Orange County Library System Experience</t>
  </si>
  <si>
    <t>Clay Singleton, J.</t>
  </si>
  <si>
    <t>Rollins College, Winter Park, FL, United States</t>
  </si>
  <si>
    <t>2-s2.0-105010079463</t>
  </si>
  <si>
    <t>Yale School of Man agement, Yale, United States</t>
  </si>
  <si>
    <t>2-s2.0-78650325818</t>
  </si>
  <si>
    <t>Ghazzawi, I.</t>
  </si>
  <si>
    <t>University of La Verne, La Verne, CA, United States</t>
  </si>
  <si>
    <t>The next generation of entrepreneurs: A reflection of a college outreach business program for high school students</t>
  </si>
  <si>
    <t>2-s2.0-78650050792</t>
  </si>
  <si>
    <t>Borodich, S.</t>
  </si>
  <si>
    <t>Drury University, Springfield, MO, United States</t>
  </si>
  <si>
    <t>Comparative analysis of the levels of financial literacy among students in the U.S., Belarus, and Japan</t>
  </si>
  <si>
    <t>Deplazes, S.</t>
  </si>
  <si>
    <t>Kardash, N.</t>
  </si>
  <si>
    <t>University of Wisconsin Oshkosh, Oshkosh, WI, United States</t>
  </si>
  <si>
    <t>2-s2.0-78650049091</t>
  </si>
  <si>
    <t>Hanna, M.E.</t>
  </si>
  <si>
    <t>School of study and financial literacy</t>
  </si>
  <si>
    <t>2-s2.0-77957707645</t>
  </si>
  <si>
    <t>Sueyoshi, T.</t>
  </si>
  <si>
    <t>Department of Management, New Mexico Institute of Mining and Technology, Socorro, NM, United States</t>
  </si>
  <si>
    <t>Measurement of a linkage among environmental, operational, and financial performance in Japanese manufacturing firms: A use of Data Envelopment Analysis with strong complementary slackness condition</t>
  </si>
  <si>
    <t>Goto, M.</t>
  </si>
  <si>
    <t>Central Research Institute of Electric Power Industry, Chiyoda-ku, Tokyo, Japan</t>
  </si>
  <si>
    <t>2-s2.0-78751687914</t>
  </si>
  <si>
    <t>Jiang, D.-Y.</t>
  </si>
  <si>
    <t>School of Sciences, Wuhan University of Technology, Wuhan, Hubei, China</t>
  </si>
  <si>
    <t>Research on evaluation of financial public investment benefit based on G1-T model</t>
  </si>
  <si>
    <t>Kang, C.-H.</t>
  </si>
  <si>
    <t>2-s2.0-84894707004</t>
  </si>
  <si>
    <t>Byrd, S.D.</t>
  </si>
  <si>
    <t>Missouri State University, Springfield, MO, United States</t>
  </si>
  <si>
    <t>Successful integration of a university service-learning class into a community coalition</t>
  </si>
  <si>
    <t>2-s2.0-84867454219</t>
  </si>
  <si>
    <t>Morawczynski, O.</t>
  </si>
  <si>
    <t>The bank account is not enough: Examining strategies for financial inclusion in India</t>
  </si>
  <si>
    <t>Hutchful, D.</t>
  </si>
  <si>
    <t>2-s2.0-84863808738</t>
  </si>
  <si>
    <t>Schooley, D.K.</t>
  </si>
  <si>
    <t>Fueling the credit crisis: Who uses consumer credit and what drives debt burden</t>
  </si>
  <si>
    <t>Worden, D.D.</t>
  </si>
  <si>
    <t>Dept. Econ., George Fox University, Newberg, OR, United States</t>
  </si>
  <si>
    <t>2-s2.0-79955584683</t>
  </si>
  <si>
    <t>Hasegawa, A.</t>
  </si>
  <si>
    <t>College of Humanities and Sciences, Nihon University, Tokyo, Japan</t>
  </si>
  <si>
    <t>Credentials program for special library staff</t>
  </si>
  <si>
    <t>Minai, H.</t>
  </si>
  <si>
    <t>Graduate School of Library, Information and Media Studies, University of Tsukuba, Tsukuba, Ibaraki, Japan</t>
  </si>
  <si>
    <t>2-s2.0-79952924355</t>
  </si>
  <si>
    <t>Harley, J.G.</t>
  </si>
  <si>
    <t>Financial Services, MEDA, Waterloo, ON, Canada</t>
  </si>
  <si>
    <t>Youthlnvest: A case study of savings behaviour as an indicator of change through experiential learning</t>
  </si>
  <si>
    <t>2-s2.0-79951886461</t>
  </si>
  <si>
    <t>"Because my parents say so" - Children's monetary decision making</t>
  </si>
  <si>
    <t>2-s2.0-79951762149</t>
  </si>
  <si>
    <t>School of Management, Tianjin University of Technology, Tianjin, Tianjin, China</t>
  </si>
  <si>
    <t>The construction and research on index system of BT project performance evaluation</t>
  </si>
  <si>
    <t>2-s2.0-78751695810</t>
  </si>
  <si>
    <t>Department of Risk Management and Insurance, Sun Yat-Sen University, Guangzhou, Guangdong, China</t>
  </si>
  <si>
    <t>Public debt of medical security system: Is China following in America's footsteps?</t>
  </si>
  <si>
    <t>2-s2.0-78751692667</t>
  </si>
  <si>
    <t>Panjaitan, T.W.S.</t>
  </si>
  <si>
    <t>Department of Industrial Engineering, Universitas Kristen Petra, Surabaya, East Java, Indonesia</t>
  </si>
  <si>
    <t>Analysis of green product knowledge, green behavior and green consumers of Indonesian students (case study for universities in Surabaya)</t>
  </si>
  <si>
    <t>2-s2.0-78650716178</t>
  </si>
  <si>
    <t>Hassen, A.</t>
  </si>
  <si>
    <t>Debre Brahan University, Ethiopia</t>
  </si>
  <si>
    <t>Livestock feed resources utilization and management as influenced by altitude in the central highlands of ethiopia</t>
  </si>
  <si>
    <t>Ebro, A.</t>
  </si>
  <si>
    <t>Adami Tulu Agriculture Research Center, Ethiopia</t>
  </si>
  <si>
    <t>Kurtu, M.</t>
  </si>
  <si>
    <t>Treydte, A.C.</t>
  </si>
  <si>
    <t>Institute of Plant Production and Agroecology in the Tropics and Subtropics, Universität Hohenheim, Stuttgart, Baden-Wurttemberg, Germany</t>
  </si>
  <si>
    <t>2-s2.0-78650319992</t>
  </si>
  <si>
    <t>Straka, T.J.</t>
  </si>
  <si>
    <t>Department of Forestry and Natural Resources, Clemson University, Clemson, SC, United States</t>
  </si>
  <si>
    <t>Equivalence: A crucial financial concept for extension, consumer, and investor education</t>
  </si>
  <si>
    <t>2-s2.0-78449268824</t>
  </si>
  <si>
    <t>Croy, G.</t>
  </si>
  <si>
    <t>School of Accounting, Finance and Economics, Edith Cowan University, Perth, WA, Australia</t>
  </si>
  <si>
    <t>The role and relevance of domain knowledge, perceptions of planning importance, and risk tolerance in predicting savings intentions</t>
  </si>
  <si>
    <t>2-s2.0-77956935646</t>
  </si>
  <si>
    <t>Dvořák, T.</t>
  </si>
  <si>
    <t>Union College, Schenectady, Schenectady, NY, United States</t>
  </si>
  <si>
    <t>Financial literacy and the design of retirement plans</t>
  </si>
  <si>
    <t>Hanley, H.</t>
  </si>
  <si>
    <t>Greenwich Associates, Stamford, CT, United States</t>
  </si>
  <si>
    <t>2-s2.0-78049248030</t>
  </si>
  <si>
    <t>2-s2.0-78149376821</t>
  </si>
  <si>
    <t>O'Donnell, N.</t>
  </si>
  <si>
    <t>Economic Analysis and Research Department, Ireland</t>
  </si>
  <si>
    <t>Financial capability in ireland and a comparison with the UK</t>
  </si>
  <si>
    <t>2-s2.0-77958517638</t>
  </si>
  <si>
    <t>Cognitive function, financial literacy and financial outcomes at older ages: Introduction</t>
  </si>
  <si>
    <t>2-s2.0-77956450245</t>
  </si>
  <si>
    <t>The Child Trust Fund in the UK: How might opening rates by parents be increased?</t>
  </si>
  <si>
    <t>2-s2.0-77956445183</t>
  </si>
  <si>
    <t>Cramer, R.</t>
  </si>
  <si>
    <t>Asset Building Program, New America Foundation, Washington, D.C., DC, United States</t>
  </si>
  <si>
    <t>The big lift: Federal policy efforts to create Child Development Accounts</t>
  </si>
  <si>
    <t>2-s2.0-77957982990</t>
  </si>
  <si>
    <t>Facultade de Ciencias Económicas e Empresariais, Santiago de Compostela, A Coruna, Spain</t>
  </si>
  <si>
    <t>What are the driving forces of individuals' retirement savings?</t>
  </si>
  <si>
    <t>2-s2.0-77957759283</t>
  </si>
  <si>
    <t>Student perceptions of financial literacy: Relevance to practice</t>
  </si>
  <si>
    <t>2-s2.0-77956632521</t>
  </si>
  <si>
    <t>Szmigin, I.</t>
  </si>
  <si>
    <t>Birmingham Business School, University of Birmingham, Birmingham, West Midlands, United Kingdom</t>
  </si>
  <si>
    <t>Students and the consumer credit market: Towards a social policy Agenda</t>
  </si>
  <si>
    <t>2-s2.0-77956507583</t>
  </si>
  <si>
    <t>Financial literacy of young adults: The importance of parental socialization</t>
  </si>
  <si>
    <t>Savla, J.</t>
  </si>
  <si>
    <t>Center for Gerontology and Department of Human Development, Virginia Polytechnic Institute and State University, Blacksburg, VA, United States</t>
  </si>
  <si>
    <t>2-s2.0-84920448919</t>
  </si>
  <si>
    <t>Pettus, L.</t>
  </si>
  <si>
    <t>Ernst and Young, LLP, Englewood, NJ, United States</t>
  </si>
  <si>
    <t>Impact of the Pension Protection Act on Financial Advice: What Works and What Remains to Be Done?</t>
  </si>
  <si>
    <t>2-s2.0-84920379116</t>
  </si>
  <si>
    <t>Reorienting Retirement Risk Management</t>
  </si>
  <si>
    <t>2-s2.0-84881429199</t>
  </si>
  <si>
    <t>Roudaki, J.</t>
  </si>
  <si>
    <t>Center for Accounting Education and Research, Lincoln University, Lincoln, CAN, New Zealand</t>
  </si>
  <si>
    <t>Accounting and financial analysis competencies: Essential for entrepreneurs and small businesses in sustainable development</t>
  </si>
  <si>
    <t>2-s2.0-84863193937</t>
  </si>
  <si>
    <t>Employer-Provided Retirement Planning Programs</t>
  </si>
  <si>
    <t>2-s2.0-77956425048</t>
  </si>
  <si>
    <t>Financial education and counseling - still holding promise</t>
  </si>
  <si>
    <t>2-s2.0-77955857696</t>
  </si>
  <si>
    <t>Abdulai, R.T.</t>
  </si>
  <si>
    <t>School of Built Environment, Liverpool John Moores University, Liverpool, Merseyside, United Kingdom</t>
  </si>
  <si>
    <t>Landed property market information management and access to finance</t>
  </si>
  <si>
    <t>Hammond, F.N.</t>
  </si>
  <si>
    <t>School of Engineering and the Built Environment, University of Wolverhampton, Wolverhampton, West Midlands, United Kingdom</t>
  </si>
  <si>
    <t>2-s2.0-77955381063</t>
  </si>
  <si>
    <t>Developing financial capability among the young through education and asset-based welfare</t>
  </si>
  <si>
    <t>2-s2.0-77955339511</t>
  </si>
  <si>
    <t>Are low-income canadians financially literate? placing financial literacy in the context of personal and structural constraints</t>
  </si>
  <si>
    <t>2-s2.0-84993057912</t>
  </si>
  <si>
    <t>Department of Civil Engineering, Islamic University of Gaza, Gaza, Palestine</t>
  </si>
  <si>
    <t>Factors affecting the bid/no bid decision in the Palestinian construction industry</t>
  </si>
  <si>
    <t>Centre for Infrastructure Engineering and Management, Griffith University, Brisbane, QLD, Australia</t>
  </si>
  <si>
    <t>El Karriri, A.</t>
  </si>
  <si>
    <t>Engineering and Construction Services Department, UNRWA, Gaza, Israel</t>
  </si>
  <si>
    <t>2-s2.0-78049283947</t>
  </si>
  <si>
    <t>Malgharni, A.M.</t>
  </si>
  <si>
    <t>Islamic Azad University, Sanandaj Branch, Sanandaj, Kurdistan Province, Iran</t>
  </si>
  <si>
    <t>Non- financial performance for firm's evaluation</t>
  </si>
  <si>
    <t>Soomasundaram, N.R.</t>
  </si>
  <si>
    <t>Faulty of Management Multimedia University, Iran</t>
  </si>
  <si>
    <t>2-s2.0-77956427583</t>
  </si>
  <si>
    <t>The viability of podcasts in extension education: Financial education for college students</t>
  </si>
  <si>
    <t>2-s2.0-77953726325</t>
  </si>
  <si>
    <t>Subjective time discount rates among teenagers and adults: Evidence from Israel</t>
  </si>
  <si>
    <t>Benzion, U.</t>
  </si>
  <si>
    <t>2-s2.0-79959282417</t>
  </si>
  <si>
    <t>Chambers-Jones, C.</t>
  </si>
  <si>
    <t>Bristol Law School, University of the West of England, Bristol, United Kingdom</t>
  </si>
  <si>
    <t>"Innovation in inclusion" - a financial m-learning game: Part two</t>
  </si>
  <si>
    <t>Shufflebottom, M.</t>
  </si>
  <si>
    <t>School of Medicine, Bournemouth University, Bournemouth, Dorset, United Kingdom</t>
  </si>
  <si>
    <t>2-s2.0-77954851813</t>
  </si>
  <si>
    <t>Murphy, D.S.</t>
  </si>
  <si>
    <t>School of Business and Economics, University of Lynchburg, Lynchburg, VA, United States</t>
  </si>
  <si>
    <t>Personal financial planning attitudes: A preliminary study of graduate students</t>
  </si>
  <si>
    <t>Yetmar, S.</t>
  </si>
  <si>
    <t>College of Business Administration, Cleveland State University, Cleveland, OH, United States</t>
  </si>
  <si>
    <t>2-s2.0-84993019121</t>
  </si>
  <si>
    <t>Halabi, A.K.</t>
  </si>
  <si>
    <t>Department of Accounting and Finance, Monash University, Melbourne, VIC, Australia</t>
  </si>
  <si>
    <t>Understanding financial information used to assess small firm performance: An Australian qualitative study</t>
  </si>
  <si>
    <t>Dyt, R.</t>
  </si>
  <si>
    <t>School of Management, Edith Cowan University, Perth, WA, Australia</t>
  </si>
  <si>
    <t>2-s2.0-85010483359</t>
  </si>
  <si>
    <t>Wolfe-Hayes, M.A.</t>
  </si>
  <si>
    <t>Knowledgeware Systems, Inc., Frederick, MD, United States</t>
  </si>
  <si>
    <t>Financial literacy and education: An environmental scan</t>
  </si>
  <si>
    <t>2-s2.0-79956048593</t>
  </si>
  <si>
    <t>DeLaune, L.D.</t>
  </si>
  <si>
    <t>Department of Accounting, Louisiana State University, Baton Rouge, LA, United States</t>
  </si>
  <si>
    <t>Teaching financial literacy in a co-curricular service-learning model</t>
  </si>
  <si>
    <t>Rakow, J.S.</t>
  </si>
  <si>
    <t>Federal Bureau of Investigation, Washington, D.C., United States</t>
  </si>
  <si>
    <t>Graham School of Management, Saint Xavier University, Chicago, IL, United States</t>
  </si>
  <si>
    <t>2-s2.0-79952409235</t>
  </si>
  <si>
    <t>Yuwawutto, S.</t>
  </si>
  <si>
    <t>Industrial Technology Assistance Program, Thailand National Science and Technology Development Agency, Pathum Thani, Pathum Thani, Thailand</t>
  </si>
  <si>
    <t>A Triple Helix Strategy for Promoting SME Development: The Case of a Dried Banana Community Enterprise in Thailand</t>
  </si>
  <si>
    <t>Smitinont, T.</t>
  </si>
  <si>
    <t>Thailand National Science and Technology Development Agency, Pathum Thani, Pathum Thani, Thailand</t>
  </si>
  <si>
    <t>Charoenanong, N.</t>
  </si>
  <si>
    <t>2-s2.0-77954209118</t>
  </si>
  <si>
    <t>How much does wealth matter in the acquisition of financial literacy?</t>
  </si>
  <si>
    <t>2-s2.0-77954206039</t>
  </si>
  <si>
    <t>Financial Literacy 501</t>
  </si>
  <si>
    <t>2-s2.0-77954200107</t>
  </si>
  <si>
    <t>Expectations of inflation: The role of demographic variables, expectation formation, and financial literacy</t>
  </si>
  <si>
    <t>Downs, J.S.</t>
  </si>
  <si>
    <t>Fischhoff, B.</t>
  </si>
  <si>
    <t>2-s2.0-77954197245</t>
  </si>
  <si>
    <t>Remund, D.L.</t>
  </si>
  <si>
    <t>Financial literacy explicated: The case for a clearer definition in an increasingly complex economy</t>
  </si>
  <si>
    <t>2-s2.0-77954194209</t>
  </si>
  <si>
    <t>Financial literacy among the young</t>
  </si>
  <si>
    <t>Department of Insurance and Risk Management, Wharton School of the University of Pennsylvania, Philadelphia, PA, United States</t>
  </si>
  <si>
    <t>Education Innovation Laboratory, Harvard University, Cambridge, MA, United States</t>
  </si>
  <si>
    <t>2-s2.0-77954189282</t>
  </si>
  <si>
    <t>The effects of financial education on the financial knowledge of high school students</t>
  </si>
  <si>
    <t>2-s2.0-77954187157</t>
  </si>
  <si>
    <t>Measuring Financial Literacy</t>
  </si>
  <si>
    <t>2-s2.0-77953789727</t>
  </si>
  <si>
    <t>Childhood consumer experience and the financial literacy of college students in Malaysia</t>
  </si>
  <si>
    <t>Masud, J.</t>
  </si>
  <si>
    <t>2-s2.0-77953759666</t>
  </si>
  <si>
    <t>Matzek, A.E.</t>
  </si>
  <si>
    <t>Are consumers vulnerable to low knowledge of long-term care?</t>
  </si>
  <si>
    <t>2-s2.0-77953758089</t>
  </si>
  <si>
    <t>Varcoe, K.P.</t>
  </si>
  <si>
    <t>What do teens want to know about money - A comparison of 1998 and 2008</t>
  </si>
  <si>
    <t>Peterson, S.S.</t>
  </si>
  <si>
    <t>Wooten-Swanson, P.</t>
  </si>
  <si>
    <t>Johns, M.C.</t>
  </si>
  <si>
    <t>2-s2.0-77953738215</t>
  </si>
  <si>
    <t>Solheim, C.A.</t>
  </si>
  <si>
    <t>Understanding generational differences in financial literacy in Hmong immigrant families</t>
  </si>
  <si>
    <t>2-s2.0-77953707574</t>
  </si>
  <si>
    <t>Knowledgeware Systems, Inc, Frederick, MD, United States</t>
  </si>
  <si>
    <t>2-s2.0-77952430260</t>
  </si>
  <si>
    <t>Kuivalainen, O.</t>
  </si>
  <si>
    <t>Organisational capabilities and internationalisation of the small and medium-sized information and communications technology firms</t>
  </si>
  <si>
    <t>2-s2.0-77956120997</t>
  </si>
  <si>
    <t>Learning to cope: Voluntary financial education and loan performance during a housing crisis</t>
  </si>
  <si>
    <t>2-s2.0-77955168923</t>
  </si>
  <si>
    <t>Kefela, G.T.</t>
  </si>
  <si>
    <t>DTAG Inc., San Jose, CA, United States</t>
  </si>
  <si>
    <t>Promoting access to finance by empowering consumers -Financial literacy in developing countries</t>
  </si>
  <si>
    <t>2-s2.0-77951913800</t>
  </si>
  <si>
    <t>Financial literacy and portfolio diversification</t>
  </si>
  <si>
    <t>Portuguese Securities Commission, Comissão do Mercado de Valores Mobiliários, Lisbon, Portugal</t>
  </si>
  <si>
    <t>2-s2.0-77951787987</t>
  </si>
  <si>
    <t>Watson, M.</t>
  </si>
  <si>
    <t>Department of Politics and International Studies, University of Warwick, Coventry, West Midlands, United Kingdom</t>
  </si>
  <si>
    <t>House price Keynesianism and the contradictions of the modern investor subject</t>
  </si>
  <si>
    <t>2-s2.0-77951769409</t>
  </si>
  <si>
    <t>Gage, E.</t>
  </si>
  <si>
    <t>Division of Cancer Prevention and Population Sciences, Roswell Park Cancer Institute, Buffalo, NY, United States</t>
  </si>
  <si>
    <t>Examining the most relevant conceptualization of the socioeconomic status construct for cancer research</t>
  </si>
  <si>
    <t>2-s2.0-77649233625</t>
  </si>
  <si>
    <t>Su, J.</t>
  </si>
  <si>
    <t>School of Environment, Beijing Normal University, Beijing, China</t>
  </si>
  <si>
    <t>Long-term panning of waste diversion under interval and probabilistic uncertainties</t>
  </si>
  <si>
    <t>Zhang, G.H.</t>
  </si>
  <si>
    <t>Faculty of Engineering, University of Regina, Regina, SK, Canada</t>
  </si>
  <si>
    <t>Xi, B.D.</t>
  </si>
  <si>
    <t>Chinese Research Academy of Environmental Sciences, Beijing, China</t>
  </si>
  <si>
    <t>Qin, X.S.</t>
  </si>
  <si>
    <t>School of Civil and Environmental Engineering, Singapore City, Singapore</t>
  </si>
  <si>
    <t>2-s2.0-77951287490</t>
  </si>
  <si>
    <t>Rezgui, Y.</t>
  </si>
  <si>
    <t>School of Engineering, Cardiff University, Cardiff, South Glamorgan, Wales, United Kingdom</t>
  </si>
  <si>
    <t>Exploring the potential of SME alliances in the construction sector</t>
  </si>
  <si>
    <t>2-s2.0-77957701898</t>
  </si>
  <si>
    <t>Razavi Toosi, S.L.</t>
  </si>
  <si>
    <t>Department of Water Structures Engineering, Tarbiat Modares University, Tehran, Tehran, Iran</t>
  </si>
  <si>
    <t>Ranking water transfer projects using fuzzy methods</t>
  </si>
  <si>
    <t>Mohammad Vali Samani, J.M.V.</t>
  </si>
  <si>
    <t>Department of Meteorology, Florida State University, Tallahassee, FL, United States</t>
  </si>
  <si>
    <t>2-s2.0-77955883147</t>
  </si>
  <si>
    <t>Subactagin-Matto, A.</t>
  </si>
  <si>
    <t>Victoria University of Wellington, Wellington, WGN, New Zealand</t>
  </si>
  <si>
    <t>Improving the fiscal fitness of young adults: Translating knowledge into action</t>
  </si>
  <si>
    <t>2-s2.0-77954400951</t>
  </si>
  <si>
    <t>Chong, F.</t>
  </si>
  <si>
    <t>Department of Finance and Banking, Universiti Teknologi MARA, Shah Alam, Selangor, Malaysia</t>
  </si>
  <si>
    <t>Evaluating the credit management of micro-enterprises</t>
  </si>
  <si>
    <t>2-s2.0-77951230036</t>
  </si>
  <si>
    <t>Wu, M.-Y.</t>
  </si>
  <si>
    <t>Department of Information Management, Chung Hua University, Hsinchu, Taiwan</t>
  </si>
  <si>
    <t>A study of supplier selection factors for high-tech industries in the supply chain</t>
  </si>
  <si>
    <t>2-s2.0-77950266129</t>
  </si>
  <si>
    <t>Yale University, New Haven, CT, United States</t>
  </si>
  <si>
    <t>Why does the law of one price fail? An experiment on index mutual funds</t>
  </si>
  <si>
    <t>Laibson, D.</t>
  </si>
  <si>
    <t>2-s2.0-77955848229</t>
  </si>
  <si>
    <t>Does Prior Banking Experience Matter? Differences of the Banked and Unbanked in Individual Development Accounts</t>
  </si>
  <si>
    <t>2-s2.0-85055409675</t>
  </si>
  <si>
    <t>Purtell, R.M.</t>
  </si>
  <si>
    <t>Beyond Budgeting: Public-Service Financial Education in the 21st Century</t>
  </si>
  <si>
    <t>2-s2.0-79959248819</t>
  </si>
  <si>
    <t>"Innovation in inclusion" - a financial m-learning game: Part one</t>
  </si>
  <si>
    <t>2-s2.0-77952527201</t>
  </si>
  <si>
    <t>Performance in temporal discounting tasks by people with intellectual disabilities reveals difficulties in decision-making and impulse control</t>
  </si>
  <si>
    <t>2-s2.0-77950950427</t>
  </si>
  <si>
    <t>Insurance company employees' financial expertise and practices: Implications on benefit participation and satisfaction</t>
  </si>
  <si>
    <t>Human Development and Family Studies, Ames, IA, United States</t>
  </si>
  <si>
    <t>2-s2.0-77955851216</t>
  </si>
  <si>
    <t>Scott, R.H.</t>
  </si>
  <si>
    <t>Department of Economics and Finance, Monmouth University, West Long Branch, NJ, United States</t>
  </si>
  <si>
    <t>Credit Card Ownership Among American High School Seniors: 1997-2008</t>
  </si>
  <si>
    <t>2-s2.0-84986173240</t>
  </si>
  <si>
    <t>Kojo Oseifuah, E.</t>
  </si>
  <si>
    <t>Department of Accounting and Auditing, University of Venda, Thohoyandou, Limpopo, South Africa</t>
  </si>
  <si>
    <t>Financial literacy and youth entrepreneurship in South Africa</t>
  </si>
  <si>
    <t>2-s2.0-76349108292</t>
  </si>
  <si>
    <t>Information search for retirement plans among financially distressed consumers</t>
  </si>
  <si>
    <t>2-s2.0-74549184096</t>
  </si>
  <si>
    <t>Allen, S.F.</t>
  </si>
  <si>
    <t>School of Social Work, University of South Florida St. Petersburg, St Petersburg, FL, United States</t>
  </si>
  <si>
    <t>A community initiative to support family financial well-being</t>
  </si>
  <si>
    <t>2-s2.0-74149090682</t>
  </si>
  <si>
    <t>Buffalo State University, Buffalo, NY, United States</t>
  </si>
  <si>
    <t>The role of parents in college students' financial behaviors and attitudes</t>
  </si>
  <si>
    <t>2-s2.0-85186007214</t>
  </si>
  <si>
    <t>Lawless, R.E.</t>
  </si>
  <si>
    <t>The Student’s Guide to Financial Literacy</t>
  </si>
  <si>
    <t>2-s2.0-85122395960</t>
  </si>
  <si>
    <t>Bieler, A.</t>
  </si>
  <si>
    <t>Centre for the Study of Social and Global Justice (CSSGJ), University of Nottingham, Nottingham, Nottinghamshire, United Kingdom</t>
  </si>
  <si>
    <t>Post-structuralism and the randomisation of history: The ‘taboo’ of historical materialism</t>
  </si>
  <si>
    <t>Morton, A.D.</t>
  </si>
  <si>
    <t>2-s2.0-85072153246</t>
  </si>
  <si>
    <t>Frodsham, D.</t>
  </si>
  <si>
    <t>IESE, Barcelona, Spain</t>
  </si>
  <si>
    <t>Getting Between the Balance Sheets: The Four Things Every Entrepreneur Should Know About Finance</t>
  </si>
  <si>
    <t>2-s2.0-85024463411</t>
  </si>
  <si>
    <t>Regional Economic Fluctuation Factors</t>
  </si>
  <si>
    <t>University of Tsukuba, Tsukuba, Ibaraki, Japan</t>
  </si>
  <si>
    <t>2-s2.0-85024443466</t>
  </si>
  <si>
    <t>Kawai, J.</t>
  </si>
  <si>
    <t>Hokkaido University, Sapporo, Hokkaido, Japan</t>
  </si>
  <si>
    <t>A Study on the Sustainability of the City Using System Dynamics</t>
  </si>
  <si>
    <t>2-s2.0-85013589990</t>
  </si>
  <si>
    <t>Learning a selection problem of investment projects and capital structure through business game</t>
  </si>
  <si>
    <t>2-s2.0-84993083918</t>
  </si>
  <si>
    <t>Analysis of contractors' bidding decision in the palestinian construction industry</t>
  </si>
  <si>
    <t>Kumaraswamy, M.</t>
  </si>
  <si>
    <t>2-s2.0-84901992482</t>
  </si>
  <si>
    <t>Centre Internacional de Mètodes Numèrics en Enginyeria (CIMNE), Barcelona, Barcelona, Spain</t>
  </si>
  <si>
    <t>Evaluating games designed to improve financial capability</t>
  </si>
  <si>
    <t>Cederholm, H.</t>
  </si>
  <si>
    <t>Game Systems and Interaction Research Laboratory, Blekinge Tekniska Högskola, Karlskrona, Blekinge, Sweden</t>
  </si>
  <si>
    <t>Clough, G.</t>
  </si>
  <si>
    <t>Institute of Educational Technology, The Open University, Milton Keynes, Buckinghamshire, United Kingdom</t>
  </si>
  <si>
    <t>2-s2.0-84896234097</t>
  </si>
  <si>
    <t>Striving to Save: Creating Policies for Financial Security of Low-Income Families</t>
  </si>
  <si>
    <t>McBride, A.M.</t>
  </si>
  <si>
    <t>2-s2.0-84890722429</t>
  </si>
  <si>
    <t>Open the box: An exploration of the financial services authority's model of fairness in consumer financial transactions</t>
  </si>
  <si>
    <t>2-s2.0-84867923524</t>
  </si>
  <si>
    <t>Rethinking financial literacy in the aftermath of the global financial crisis</t>
  </si>
  <si>
    <t>2-s2.0-84862021087</t>
  </si>
  <si>
    <t>Training a Neural Logic Network to predict financial returns: A case study</t>
  </si>
  <si>
    <t>2-s2.0-79959300092</t>
  </si>
  <si>
    <t>Mutuc, P.J.M.</t>
  </si>
  <si>
    <t>Prospect theory and the financial markets: A review</t>
  </si>
  <si>
    <t>2-s2.0-79958835238</t>
  </si>
  <si>
    <t>Online investment education: Listening to learners to develop an effective financial literacy program for farm households</t>
  </si>
  <si>
    <t>Porter, N.M.</t>
  </si>
  <si>
    <t>Cooperative Extension Service, Clemson University, Clemson, SC, United States</t>
  </si>
  <si>
    <t>Pankow, D.</t>
  </si>
  <si>
    <t>Schuchardt, J.</t>
  </si>
  <si>
    <t>Waterfront Center, USDA National Institute of Food and Agriculture, Washington, D.C., United States</t>
  </si>
  <si>
    <t>2-s2.0-79958830675</t>
  </si>
  <si>
    <t>Korb, B.R.</t>
  </si>
  <si>
    <t>Financial planners: Educating widows in personal financial planning</t>
  </si>
  <si>
    <t>2-s2.0-79958141468</t>
  </si>
  <si>
    <t>Takemura, A.</t>
  </si>
  <si>
    <t>Parents' involvement in their elementary school children's homework</t>
  </si>
  <si>
    <t>Kobayashi, M.</t>
  </si>
  <si>
    <t>University of the Ryukyus, Nishihara, Okinawa, Japan</t>
  </si>
  <si>
    <t>2-s2.0-79958140442</t>
  </si>
  <si>
    <t>Yarime, M.</t>
  </si>
  <si>
    <t>Graduate Program in Sustainability Science, The University of Tokyo, Tokyo, Japan</t>
  </si>
  <si>
    <t>Understanding sustainability innovation as a social process of knowledge transformation</t>
  </si>
  <si>
    <t>2-s2.0-79954454596</t>
  </si>
  <si>
    <t>Urbonas, G.</t>
  </si>
  <si>
    <t>Department of Social Sciences, Lietuvos Sveikatos Mokslų Universitetas, Kaunas, Kaunas, Lithuania</t>
  </si>
  <si>
    <t>Pharmacy specialists' attitudes toward pharmaceutical service quality at community pharmacies; Farmacijos specialistų požiūris į farmacinės paslaugos kokybę visuomenės vaistinėse</t>
  </si>
  <si>
    <t>Jakušovaitė, I.</t>
  </si>
  <si>
    <t>Department of Drug Technology and Social Pharmacy, Lietuvos Sveikatos Mokslų Universitetas, Kaunas, Kaunas, Lithuania</t>
  </si>
  <si>
    <t>2-s2.0-79952161332</t>
  </si>
  <si>
    <t>Visco, I.</t>
  </si>
  <si>
    <t>Financial education in the aftermath of the financial crisis</t>
  </si>
  <si>
    <t>2-s2.0-78650308615</t>
  </si>
  <si>
    <t>Reuben, L.</t>
  </si>
  <si>
    <t>Response to "The Subprime Crisis and African Americans" by Sandra Phillips</t>
  </si>
  <si>
    <t>2-s2.0-77958510034</t>
  </si>
  <si>
    <t>Boosting financial literacy: Benefits from learning study</t>
  </si>
  <si>
    <t>2-s2.0-77957976638</t>
  </si>
  <si>
    <t>Financial Socialization of First-year College Students: The Roles of Parents, Work, and Education</t>
  </si>
  <si>
    <t>Barber, B.L.</t>
  </si>
  <si>
    <t>Department of Psychology, Murdoch University, Perth, WA, Australia</t>
  </si>
  <si>
    <t>2-s2.0-77956028050</t>
  </si>
  <si>
    <t>Lai, M.-M.</t>
  </si>
  <si>
    <t>Notice of Retraction: Life-long education and financial planning of graduate students: Evidence from Malaysia</t>
  </si>
  <si>
    <t>Lau, S.-H.</t>
  </si>
  <si>
    <t>Lai, M.-L.</t>
  </si>
  <si>
    <t>2-s2.0-77955550346</t>
  </si>
  <si>
    <t>Midzic Kurtagic, S.</t>
  </si>
  <si>
    <t>Hydro-Engineering Institute Sarajevo, Sarajevo, Bosnia and Herzegovina</t>
  </si>
  <si>
    <t>Mapping of environmental and technological performance of food and beverage sector in Bosnia and Herzegovina</t>
  </si>
  <si>
    <t>2-s2.0-77952615746</t>
  </si>
  <si>
    <t>Silva, M.</t>
  </si>
  <si>
    <t>Queen Margaret University, Edinburgh, United Kingdom</t>
  </si>
  <si>
    <t>Measuring the financial capability of minority ethnic business owners in Scotland</t>
  </si>
  <si>
    <t>2-s2.0-77952238185</t>
  </si>
  <si>
    <t>ICAR - Research Complex for Eastern Region, Patna, Patna, BR, India</t>
  </si>
  <si>
    <t>Performance of low energy water application device</t>
  </si>
  <si>
    <t>Sharma, S.P.</t>
  </si>
  <si>
    <t>Department of Civil Engineering, Institute of Engineering &amp; Technology, Lucknow, Lucknow, UP, India</t>
  </si>
  <si>
    <t>Upadhyaya, A.</t>
  </si>
  <si>
    <t>National Rainfed Area Authority (NRAA), New Delhi, India</t>
  </si>
  <si>
    <t>2-s2.0-77952091665</t>
  </si>
  <si>
    <t>O'Connor, N.</t>
  </si>
  <si>
    <t>Department of Educational Policy and Leadership Studies, University of Iowa, Iowa City, IA, United States</t>
  </si>
  <si>
    <t>Social capital, financial knowledge, and Hispanic student college choices</t>
  </si>
  <si>
    <t>Hammack, F.M.</t>
  </si>
  <si>
    <t>Department of Humanities and Social Sciences, NYU Steinhardt, New York, NY, United States</t>
  </si>
  <si>
    <t>Scott, M.A.</t>
  </si>
  <si>
    <t>2-s2.0-70849112362</t>
  </si>
  <si>
    <t>Department of Applied Economics, Sapir College, Sderot, Israel</t>
  </si>
  <si>
    <t>Financial decision making in collective society-A field test on Israeli kibbutz members and city residents</t>
  </si>
  <si>
    <t>2-s2.0-77954467723</t>
  </si>
  <si>
    <t>Giridher, T.</t>
  </si>
  <si>
    <t>College of Engineering and Applied Sciences, Stony Brook, NY, United States</t>
  </si>
  <si>
    <t>Mobile applications for informal economies</t>
  </si>
  <si>
    <t>Kim, R.</t>
  </si>
  <si>
    <t>Department of Computer Science, Pace University, New York, NY, United States</t>
  </si>
  <si>
    <t>2-s2.0-70649092456</t>
  </si>
  <si>
    <t>Waine, B.</t>
  </si>
  <si>
    <t>Institute of Applied Social Studies, University of Birmingham, Birmingham, West Midlands, United Kingdom</t>
  </si>
  <si>
    <t>New labour and pensions reform: Security in retirement?</t>
  </si>
  <si>
    <t>2-s2.0-84886690861</t>
  </si>
  <si>
    <t>Zhang, X.L.</t>
  </si>
  <si>
    <t>Evaluating the integrated competitiveness of real estate enterprises: A proposed model</t>
  </si>
  <si>
    <t>2-s2.0-80052865379</t>
  </si>
  <si>
    <t>Yes, the poor can be taught to save-evidence from a survey of IDA program participants</t>
  </si>
  <si>
    <t>Redbird, B.R.</t>
  </si>
  <si>
    <t>2-s2.0-77955607342</t>
  </si>
  <si>
    <t>Khiaonarong, T.</t>
  </si>
  <si>
    <t>107</t>
  </si>
  <si>
    <t>Westminster Business School, London, United Kingdom</t>
  </si>
  <si>
    <t>Building financial capability via the internet</t>
  </si>
  <si>
    <t>2-s2.0-77955326609</t>
  </si>
  <si>
    <t>Reengineering the engineering education: The need for management and accounting courses</t>
  </si>
  <si>
    <t>2-s2.0-77749255797</t>
  </si>
  <si>
    <t>Energy Economy and Management Research Center, Xi'an University of Science and Technology, Xi'an, Shaanxi, China</t>
  </si>
  <si>
    <t>Analysis on the human capital factor in yulin energy chemical base</t>
  </si>
  <si>
    <t>2-s2.0-77449124534</t>
  </si>
  <si>
    <t>Identification of key competences of design-builders in the construction market of the People's Republic of China (PRC)</t>
  </si>
  <si>
    <t>2-s2.0-76049100580</t>
  </si>
  <si>
    <t>Pre-paid literacy: Negotiating the cost of adolescent mobile technology use</t>
  </si>
  <si>
    <t>2-s2.0-73849094778</t>
  </si>
  <si>
    <t>School of Agricultural Economics and Rural Development, Renmin University of China, Beijing, China</t>
  </si>
  <si>
    <t>Farmers' financial knowledge and access to formal financial credit in rural China</t>
  </si>
  <si>
    <t>2-s2.0-70349296795</t>
  </si>
  <si>
    <t>Examining evidence of financial and credit exclusion in Canada from 1999 to 2005</t>
  </si>
  <si>
    <t>2-s2.0-70449129449</t>
  </si>
  <si>
    <t>Financial credit: Social work's role in empowering low-Income families</t>
  </si>
  <si>
    <t>2-s2.0-70350689949</t>
  </si>
  <si>
    <t>Gómez-Berbís, J.M.</t>
  </si>
  <si>
    <t>SONAR: A semantically empowered financial search engine</t>
  </si>
  <si>
    <t>Universidad de Murcia, Murcia, Murcia, Spain</t>
  </si>
  <si>
    <t>Valencia-García, R.</t>
  </si>
  <si>
    <t>Universität Innsbruck, Innsbruck, Tyrol, Austria</t>
  </si>
  <si>
    <t>Toma, I.</t>
  </si>
  <si>
    <t>Indra, Alcobendas, Madrid, Spain</t>
  </si>
  <si>
    <t>2-s2.0-85015711579</t>
  </si>
  <si>
    <t>Hassan al-Tamimi, H.A.</t>
  </si>
  <si>
    <t>Department of Accounting, College of Business Administration, Sharjah, United Arab Emirates</t>
  </si>
  <si>
    <t>Financial literacy and investment decisions of UAE investors</t>
  </si>
  <si>
    <t>Anood Bin Kalli, A.</t>
  </si>
  <si>
    <t>Market Awareness Department, Abu Dhabi, United Arab Emirates</t>
  </si>
  <si>
    <t>2-s2.0-70450285365</t>
  </si>
  <si>
    <t>Sukarieh, M.</t>
  </si>
  <si>
    <t>Independent Researcher, Beirut, Lebanon</t>
  </si>
  <si>
    <t>Putting school commercialism in context: A global history of Junior Achievement Worldwide</t>
  </si>
  <si>
    <t>Tannock, S.</t>
  </si>
  <si>
    <t>Independent Consultant, Toronto, ON, Canada</t>
  </si>
  <si>
    <t>2-s2.0-84993012857</t>
  </si>
  <si>
    <t>The usage and understanding of Australian household mortgages</t>
  </si>
  <si>
    <t>2-s2.0-72849142457</t>
  </si>
  <si>
    <t>Huisamen, A.</t>
  </si>
  <si>
    <t>Police Social Work Services, South African Police Service, Pretoria, Gauteng, South Africa</t>
  </si>
  <si>
    <t>Teaching employees money management skills and showing a profit in the process: Lessons from a financial literacy course</t>
  </si>
  <si>
    <t>Weyers, M.</t>
  </si>
  <si>
    <t>Social Work Division, North-West University, Potchefstroom, North West, South Africa</t>
  </si>
  <si>
    <t>2-s2.0-70350517542</t>
  </si>
  <si>
    <t>Bayer, P.J.</t>
  </si>
  <si>
    <t>The effects of financial education in the workplace: Evidence from a survey of employers</t>
  </si>
  <si>
    <t>Scholz, J.K.</t>
  </si>
  <si>
    <t>Department of Economics, University of Wisconsin-Madison, Madison, WI, United States</t>
  </si>
  <si>
    <t>2-s2.0-70350459667</t>
  </si>
  <si>
    <t>Center for Research on Pensions and Welfare Policies (CeRP), Torino, Italy</t>
  </si>
  <si>
    <t>How to strengthen the credibility of the Italian pension reform</t>
  </si>
  <si>
    <t>Collegio Carlo Alberto and Centre for Research on Pensions and Welfare Policies (CeRP), Università degli Studi di Torino, Turin, TO, Italy</t>
  </si>
  <si>
    <t>2-s2.0-77957810367</t>
  </si>
  <si>
    <t>Ford, M.W.</t>
  </si>
  <si>
    <t>Gender Differences in Student Financial Market Attitudes and Awareness: An Exploratory Study</t>
  </si>
  <si>
    <t>2-s2.0-84959908968</t>
  </si>
  <si>
    <t>Strauss, K.</t>
  </si>
  <si>
    <t>School of Geography, University of Oxford, Oxford, Oxfordshire, United Kingdom</t>
  </si>
  <si>
    <t>Gender, Risk, and Occupational Pensions</t>
  </si>
  <si>
    <t>2-s2.0-84959875566</t>
  </si>
  <si>
    <t>Wójcik, D.</t>
  </si>
  <si>
    <t>Centre for the Environment, University of Oxford, Oxford, Oxfordshire, United Kingdom</t>
  </si>
  <si>
    <t>The Role of Proximity in Secondary Equity Markets</t>
  </si>
  <si>
    <t>2-s2.0-69249213569</t>
  </si>
  <si>
    <t>Gough, O.</t>
  </si>
  <si>
    <t>Department of Accounting and Finance, Kingston University, Kingston Upon Thames, Surrey, United Kingdom</t>
  </si>
  <si>
    <t>Understanding what drives the purchase decision in pension and investment products</t>
  </si>
  <si>
    <t>Nurullah, M.</t>
  </si>
  <si>
    <t>Finance and Business Law Department, Westminster Business School, London, United Kingdom</t>
  </si>
  <si>
    <t>2-s2.0-70349638270</t>
  </si>
  <si>
    <t>Faculty of Economics and Business, Universiti Kebangsaan Malaysia, Bangi, Selangor, Malaysia</t>
  </si>
  <si>
    <t>Audit committee characteristics in financially distressed and non-distressed companies</t>
  </si>
  <si>
    <t>2-s2.0-67650602943</t>
  </si>
  <si>
    <t>Finlayson, A.</t>
  </si>
  <si>
    <t>Department of Politics and International Relations, Swansea University, Swansea, West Glamorgan, Wales, United Kingdom</t>
  </si>
  <si>
    <t>Financialisation, financial literacy and asset-based welfare</t>
  </si>
  <si>
    <t>2-s2.0-70349646243</t>
  </si>
  <si>
    <t>Hermens, A.</t>
  </si>
  <si>
    <t>Graduate School of Business, University of Technology Sydney, Sydney, NSW, Australia</t>
  </si>
  <si>
    <t>Integrating blended teaching and learning to enhance graduate attributes</t>
  </si>
  <si>
    <t>Clarke, E.</t>
  </si>
  <si>
    <t>2-s2.0-68949131200</t>
  </si>
  <si>
    <t>Departement Maatskaplike Werk, Stellenbosch University, Stellenbosch, Western Cape, South Africa</t>
  </si>
  <si>
    <t>An approach to financial vulnerability reduction: Financial literacy education within a social development paradigm; 'n Benadering tot finansiële kwesbaarheidsreduksie: Finansiële geletterdheidsopvoeding binne 'n maatskaplike ontwikkelingsparadigma</t>
  </si>
  <si>
    <t>2-s2.0-68149138570</t>
  </si>
  <si>
    <t>Duffy, D.</t>
  </si>
  <si>
    <t>The misperception of inflation by Irish consumers</t>
  </si>
  <si>
    <t>Lunn, P.D.</t>
  </si>
  <si>
    <t>2-s2.0-67349154475</t>
  </si>
  <si>
    <t>Scanlon, E.</t>
  </si>
  <si>
    <t>University of Kansas School of Social Welfare, University of Kansas, Lawrence, KS, United States</t>
  </si>
  <si>
    <t>Matched savings accounts: A study of youths' perceptions of program and account design</t>
  </si>
  <si>
    <t>Buford, A.</t>
  </si>
  <si>
    <t>2-s2.0-65549147275</t>
  </si>
  <si>
    <t>Devane, B.</t>
  </si>
  <si>
    <t>Department of Curriculum and Instruction, University of Wisconsin-Madison, Madison, WI, United States</t>
  </si>
  <si>
    <t>'Get some secured credit cards homey': Hip hop discourse, financial literacy and the design of digital media learning environments</t>
  </si>
  <si>
    <t>2-s2.0-65549103449</t>
  </si>
  <si>
    <t>Marar, P.</t>
  </si>
  <si>
    <t>HSBC, India, Mumbai, MH, India</t>
  </si>
  <si>
    <t>HSBC brings a business model of banking to the doorsteps of the poor</t>
  </si>
  <si>
    <t>2-s2.0-65449123900</t>
  </si>
  <si>
    <t>2-s2.0-84919681831</t>
  </si>
  <si>
    <t>Anand, P.</t>
  </si>
  <si>
    <t>The Measurement of Capabilities</t>
  </si>
  <si>
    <t>Smith, R.</t>
  </si>
  <si>
    <t>2-s2.0-73849137871</t>
  </si>
  <si>
    <t>Calvet, L.E.</t>
  </si>
  <si>
    <t>Harvard Faculty of Arts and Sciences, Cambridge, MA, United States</t>
  </si>
  <si>
    <t>Measuring the financial sophistication of households</t>
  </si>
  <si>
    <t>Campbell, J.Y.</t>
  </si>
  <si>
    <t>Department of Finance, Handelshögskolan i Stockholm, Stockholm, Stockholm, Sweden</t>
  </si>
  <si>
    <t>2-s2.0-60749098432</t>
  </si>
  <si>
    <t>Cardak, B.A.</t>
  </si>
  <si>
    <t>The determinants of household risky asset holdings: Australian evidence on background risk and other factors</t>
  </si>
  <si>
    <t>Wilkins, R.</t>
  </si>
  <si>
    <t>2-s2.0-67349247049</t>
  </si>
  <si>
    <t>Prior, F.</t>
  </si>
  <si>
    <t>IESE Business School, Barcelona, Barcelona, Spain</t>
  </si>
  <si>
    <t>Best practices in credit accessibility and corporate social responsibility in financial institutions</t>
  </si>
  <si>
    <t>Argandoña, A.</t>
  </si>
  <si>
    <t>2-s2.0-84907581663</t>
  </si>
  <si>
    <t>Seelig, T.</t>
  </si>
  <si>
    <t>Swinburne-Monash Research Centres, Monash, QLD, Australia</t>
  </si>
  <si>
    <t>Understanding what motivates households to become and remain investors in the private rental market</t>
  </si>
  <si>
    <t>2-s2.0-68549115277</t>
  </si>
  <si>
    <t>Graduate School of Business, Fordham University, New York, NY, United States</t>
  </si>
  <si>
    <t>2-s2.0-60649106768</t>
  </si>
  <si>
    <t>Explaining financial management behavior for koreans living in the united states</t>
  </si>
  <si>
    <t>Park, J.-Y.</t>
  </si>
  <si>
    <t>Department of Human Ecology, Inha University, Incheon, South Korea</t>
  </si>
  <si>
    <t>2-s2.0-60649085799</t>
  </si>
  <si>
    <t>The bold and the bankable: How the Nuestro Barrio telenovela reaches latino immigrants with financial education</t>
  </si>
  <si>
    <t>Ratcliffe, J.</t>
  </si>
  <si>
    <t>Sentient Research, Los Angeles, CA, United States</t>
  </si>
  <si>
    <t>Montoya, J.</t>
  </si>
  <si>
    <t>Community Reinvestment Association of North Carolina, Durham, NC, United States</t>
  </si>
  <si>
    <t>2-s2.0-85204572796</t>
  </si>
  <si>
    <t>Hilton, G.</t>
  </si>
  <si>
    <t>Personal, Social and Health Education</t>
  </si>
  <si>
    <t>2-s2.0-85187746852</t>
  </si>
  <si>
    <t>Marshall, J.C.</t>
  </si>
  <si>
    <t>2-s2.0-85069581164</t>
  </si>
  <si>
    <t>2-s2.0-85038601115</t>
  </si>
  <si>
    <t>Tymoigne, E.</t>
  </si>
  <si>
    <t>Department of Economics, California State University, Fresno, Fresno, CA, United States</t>
  </si>
  <si>
    <t>U.S. mortgage crisis: Subprime or systemic?</t>
  </si>
  <si>
    <t>2-s2.0-79960268044</t>
  </si>
  <si>
    <t>Kattel, R.</t>
  </si>
  <si>
    <t>Small states, innovation and techno-economic paradigms</t>
  </si>
  <si>
    <t>2-s2.0-79958786878</t>
  </si>
  <si>
    <t>Dowling, N.A.</t>
  </si>
  <si>
    <t>Financial management practices and money attitudes as determinants of financial problems and dissatisfaction in young male australian workers</t>
  </si>
  <si>
    <t>Corney, T.</t>
  </si>
  <si>
    <t>Institute for Social Research, Swinburne University of Technology, Hawthorn, VIC, Australia</t>
  </si>
  <si>
    <t>2-s2.0-78649921569</t>
  </si>
  <si>
    <t>Effect of personal financial knowledge on college students' credit card behavior</t>
  </si>
  <si>
    <t>Sharpe, D.L.</t>
  </si>
  <si>
    <t>2-s2.0-78649865051</t>
  </si>
  <si>
    <t>Department of Agricultural Meteorology, CCS Haryana Agricultural University, Hisar, HR, India</t>
  </si>
  <si>
    <t>Weather indexed crop insurance: A climatic risk management option for farmers in rural India</t>
  </si>
  <si>
    <t>Central Research Institute for Dryland Agriculture India, Hyderabad, AP, India</t>
  </si>
  <si>
    <t>2-s2.0-77953754941</t>
  </si>
  <si>
    <t>Mandell, L.</t>
  </si>
  <si>
    <t>Foster School of Business, Seattle, WA, United States</t>
  </si>
  <si>
    <t>The impact of financial literacy education on subsequent financial behavior</t>
  </si>
  <si>
    <t>Klein, L.S.</t>
  </si>
  <si>
    <t>2-s2.0-77953725046</t>
  </si>
  <si>
    <t>Mccormick, M.H.</t>
  </si>
  <si>
    <t>Networks Financial Institute, Indiana University-Purdue University Indianapolis, Indianapolis, IN, United States</t>
  </si>
  <si>
    <t>The effectiveness of youth financial education: A review of the literature</t>
  </si>
  <si>
    <t>2-s2.0-77953724423</t>
  </si>
  <si>
    <t>Education and Extension Service, United States Department of Agriculture, Washington, D.C., United States</t>
  </si>
  <si>
    <t>Financial literacy and education research priorities</t>
  </si>
  <si>
    <t>Department of Consumer Sciences, The Ohio State University, Columbus, OH, United States</t>
  </si>
  <si>
    <t>2-s2.0-73349133033</t>
  </si>
  <si>
    <t>Moses, J.</t>
  </si>
  <si>
    <t>Hewitt Associates, Newport, CA, United States</t>
  </si>
  <si>
    <t>Benefits literacy, Bugs Bunny and bridge.</t>
  </si>
  <si>
    <t>2-s2.0-70449368762</t>
  </si>
  <si>
    <t>Vass, K.K.</t>
  </si>
  <si>
    <t>ICAR - Central Inland Fisheries Research Institute, Barrackpore, Kolkata, WB, India</t>
  </si>
  <si>
    <t>Assessing the impact of climate change on inland fisheries in River Ganga and its plains in India</t>
  </si>
  <si>
    <t>2-s2.0-70350752200</t>
  </si>
  <si>
    <t>Pathways to life success: A conceptual model of financial well-being for young adults</t>
  </si>
  <si>
    <t>Australia, Murdoch University, Perth, WA, Australia</t>
  </si>
  <si>
    <t>2-s2.0-70350315910</t>
  </si>
  <si>
    <t>Berger, S.C.</t>
  </si>
  <si>
    <t>Babbling before banking? Online communities and pre-purchase information seeking</t>
  </si>
  <si>
    <t>2-s2.0-70349205873</t>
  </si>
  <si>
    <t>Institutions and savings in low-income households</t>
  </si>
  <si>
    <t>School of Social Work, University of Washington, Lynnwood, WA, United States</t>
  </si>
  <si>
    <t>2-s2.0-66049119079</t>
  </si>
  <si>
    <t>Kurunmäki, L.</t>
  </si>
  <si>
    <t>Management Accounting, Economic Reasoning and the New Public Management Reforms</t>
  </si>
  <si>
    <t>2-s2.0-65749111618</t>
  </si>
  <si>
    <t>Chui, M.A.</t>
  </si>
  <si>
    <t>College of Pharmacy, Midwestern University, Downers Grove, IL, United States</t>
  </si>
  <si>
    <t>An elective course in personal finance for health care professionals</t>
  </si>
  <si>
    <t>2-s2.0-61449218208</t>
  </si>
  <si>
    <t>Do assets affect well-being? Perceptions of youth in a matched savings program</t>
  </si>
  <si>
    <t>Adams, D.</t>
  </si>
  <si>
    <t>2-s2.0-58149096355</t>
  </si>
  <si>
    <t>Subrahmanyam, A.</t>
  </si>
  <si>
    <t>Optimal financial education</t>
  </si>
  <si>
    <t>2-s2.0-58049133101</t>
  </si>
  <si>
    <t>Mestry, R.</t>
  </si>
  <si>
    <t>Department of Education Leadership and Management, University of Johannesburg, Johannesburg, Gauteng, South Africa</t>
  </si>
  <si>
    <t>Budget monitoring and control in South African township schools: Democratic governance at risk</t>
  </si>
  <si>
    <t>Naidoo, G.</t>
  </si>
  <si>
    <t>Institutional and Development Support Official (IDSO</t>
  </si>
  <si>
    <t>2-s2.0-56949104850</t>
  </si>
  <si>
    <t>Hui, E.C.M.</t>
  </si>
  <si>
    <t>Second homes in the Chinese Mainland under "one country, two systems": A cross-border perspective</t>
  </si>
  <si>
    <t>2-s2.0-56349149882</t>
  </si>
  <si>
    <t>Department of Business Administration, Yuan Ze University, Taoyuan, Taiwan</t>
  </si>
  <si>
    <t>An ontology-based business intelligence application in a financial knowledge management system</t>
  </si>
  <si>
    <t>Lu, Y.-C.</t>
  </si>
  <si>
    <t>Department of Information Management, Yuan Ze University, Taoyuan, Taiwan</t>
  </si>
  <si>
    <t>Sheu, C.</t>
  </si>
  <si>
    <t>Graduate School of Management, Yuan Ze University, Taoyuan, Taiwan</t>
  </si>
  <si>
    <t>2-s2.0-105013334439</t>
  </si>
  <si>
    <t>U-Commerce in the Financial Marketspace</t>
  </si>
  <si>
    <t>2-s2.0-84890237695</t>
  </si>
  <si>
    <t>Risky credit card behavior of college students</t>
  </si>
  <si>
    <t>2-s2.0-84890228118</t>
  </si>
  <si>
    <t>Department of Finance, University at Buffalo, The State University of New York, Buffalo, NY, United States</t>
  </si>
  <si>
    <t>Financial literacy of high school students</t>
  </si>
  <si>
    <t>2-s2.0-84890196872</t>
  </si>
  <si>
    <t>Transition Center, University of Rhode Island, Kingston, RI, United States</t>
  </si>
  <si>
    <t>Handbook of consumer finance research</t>
  </si>
  <si>
    <t>2-s2.0-84877662225</t>
  </si>
  <si>
    <t>Department of Agricultural and Extension Education, Pennsylvania State University, University Park, PA, United States</t>
  </si>
  <si>
    <t>Money matters of african americans</t>
  </si>
  <si>
    <t>2-s2.0-84871441605</t>
  </si>
  <si>
    <t>Workplace financial education</t>
  </si>
  <si>
    <t>2-s2.0-84870365491</t>
  </si>
  <si>
    <t>Risky group decision making: A comparative analysis of FTF and CMC teams in stock-trak investment simulations</t>
  </si>
  <si>
    <t>2-s2.0-78649950029</t>
  </si>
  <si>
    <t>Financial education and program evaluation</t>
  </si>
  <si>
    <t>Department of Human Development and Family Science, The Ohio State University, Columbus, OH, United States</t>
  </si>
  <si>
    <t>2-s2.0-70349509288</t>
  </si>
  <si>
    <t>Hill, R.R.</t>
  </si>
  <si>
    <t>A methodological issue in the measurement of financial literacy</t>
  </si>
  <si>
    <t>2-s2.0-68949108120</t>
  </si>
  <si>
    <t>Nino-Zarazua, M.M.</t>
  </si>
  <si>
    <t>Department of Economics and International Development, University of Bath, Bath, Somerset, United Kingdom</t>
  </si>
  <si>
    <t>Financial inclusion, vulnerability and mental models: From physical access to effective use of financial services in a low-income area of Mexico City</t>
  </si>
  <si>
    <t>2-s2.0-67649472792</t>
  </si>
  <si>
    <t>Tawfik, H.</t>
  </si>
  <si>
    <t>Analysing financial literacy determinants with computational intelligence models</t>
  </si>
  <si>
    <t>2-s2.0-62749116008</t>
  </si>
  <si>
    <t>Using agent-based method to construct FKMS</t>
  </si>
  <si>
    <t>Department of Information and Communications, Shih Hsin University, Taipei, Taiwan</t>
  </si>
  <si>
    <t>2-s2.0-56749149537</t>
  </si>
  <si>
    <t>Approach to learning financial theory through business gaming</t>
  </si>
  <si>
    <t>Graduate School of Humanities and Social Sciences, Okayama University, Okayama, Okayama, Japan</t>
  </si>
  <si>
    <t>2-s2.0-55349127440</t>
  </si>
  <si>
    <t>Rose, A.M.</t>
  </si>
  <si>
    <t>School of Accountancy, Southern Illinois University Carbondale, Carbondale, IL, United States</t>
  </si>
  <si>
    <t>Management attempts to avoid accounting disclosure oversight: The effects of trust and knowledge on corporate directors' governance ability</t>
  </si>
  <si>
    <t>2-s2.0-54149100582</t>
  </si>
  <si>
    <t>Abdrabo, M.A.-K.</t>
  </si>
  <si>
    <t>Department of Environment Studies, Institute of Graduate Studies and Research, Alexandria, Alexandria, Egypt</t>
  </si>
  <si>
    <t>Assessment of economic viability of solid waste service provision in small settlements in developing countries: Case study Rosetta, Egypt</t>
  </si>
  <si>
    <t>2-s2.0-54049130518</t>
  </si>
  <si>
    <t>Stum, M.S.</t>
  </si>
  <si>
    <t>Group long-term care insurance: Decision-making factors and implications for financing long-term care</t>
  </si>
  <si>
    <t>2-s2.0-55849134795</t>
  </si>
  <si>
    <t>Application of support vector machines in financial literacy modelling</t>
  </si>
  <si>
    <t>2-s2.0-55349133839</t>
  </si>
  <si>
    <t>Financial education in small ethnic minority businesses in the UK</t>
  </si>
  <si>
    <t>Matlay, H.</t>
  </si>
  <si>
    <t>2-s2.0-84909357072</t>
  </si>
  <si>
    <t>Rosenhaft, E.</t>
  </si>
  <si>
    <t>Women investors and financial knowledge in eighteenth-century Germany</t>
  </si>
  <si>
    <t>2-s2.0-56849132131</t>
  </si>
  <si>
    <t>Alvarado, I.</t>
  </si>
  <si>
    <t>Universidad EARTH, San Jose, La, Costa Rica</t>
  </si>
  <si>
    <t>Determination of the competitiveness linkages through the agricultural associative enterprises: The case of the communities on the Parismina River basin in Costa Rica</t>
  </si>
  <si>
    <t>2-s2.0-59749084290</t>
  </si>
  <si>
    <t>Loyola Law School, Los Angeles, CA, United States</t>
  </si>
  <si>
    <t>Against financial-literacy education</t>
  </si>
  <si>
    <t>2-s2.0-43649106396</t>
  </si>
  <si>
    <t>Buck, A.</t>
  </si>
  <si>
    <t>Legal Services Research Centre, Legal Services Commission, London, United Kingdom</t>
  </si>
  <si>
    <t>Do citizens know how to deal with legal issues? Some empirical insights</t>
  </si>
  <si>
    <t>Pleasence, P.</t>
  </si>
  <si>
    <t>Legal Services Research Centre, University College London, London, United Kingdom</t>
  </si>
  <si>
    <t>2-s2.0-46749114733</t>
  </si>
  <si>
    <t>Haynes-Bordas, R.</t>
  </si>
  <si>
    <t>Purdue Extension Marion County, Indianapolis, IN, United States</t>
  </si>
  <si>
    <t>Effectiveness of financial education on financial management behavior and account usage: Evidence from a 'second chance' program</t>
  </si>
  <si>
    <t>Department of Consumer Sciences and Retailing, Purdue University, West Lafayette, IN, United States</t>
  </si>
  <si>
    <t>2-s2.0-45949111235</t>
  </si>
  <si>
    <t>Universidad Nacional del Sur, Bahia Blanca, Provincia de Buenos Aires, Argentina</t>
  </si>
  <si>
    <t>A model for the prediction of "diseases" of firms by means of fuzzy relations</t>
  </si>
  <si>
    <t>Departament of Bussines Management, Facultad de Economía y Empresa, Reus, Tarragona, Spain</t>
  </si>
  <si>
    <t>2-s2.0-55649111790</t>
  </si>
  <si>
    <t>Engelbrecht, L.</t>
  </si>
  <si>
    <t>The scope of financial literacy education: A poverty alleviation tool in social work?</t>
  </si>
  <si>
    <t>2-s2.0-48749111004</t>
  </si>
  <si>
    <t>Saving for retirement - A case for financial education in Germany and UK? An economic perspective</t>
  </si>
  <si>
    <t>Werner, C.</t>
  </si>
  <si>
    <t>2-s2.0-46749101723</t>
  </si>
  <si>
    <t>eXtension financial security for all: A community of practice to increase financial literacy</t>
  </si>
  <si>
    <t>2-s2.0-44449155859</t>
  </si>
  <si>
    <t>Perry, V.G.</t>
  </si>
  <si>
    <t>Department of Marketing, GW School of Business, Washington, D.C., United States</t>
  </si>
  <si>
    <t>Is ignorance bliss? Consumer accuracy in judgments about credit ratings</t>
  </si>
  <si>
    <t>2-s2.0-44449116166</t>
  </si>
  <si>
    <t>Servon, L.J.</t>
  </si>
  <si>
    <t>Consumer financial literacy and the impact of online banking on the financial behavior of lower-income bank customers</t>
  </si>
  <si>
    <t>Kaestner, R.</t>
  </si>
  <si>
    <t>Department of Economics, University of Illinois at Chicago, Chicago, IL, United States</t>
  </si>
  <si>
    <t>2-s2.0-44349101830</t>
  </si>
  <si>
    <t>Howlett, E.</t>
  </si>
  <si>
    <t>Department of Marketing, Sam M. Walton College of Business, Fayetteville, AR, United States</t>
  </si>
  <si>
    <t>The role of self-regulation, future orientation, and financial knowledge in long-term financial decisions</t>
  </si>
  <si>
    <t>Kees, J.</t>
  </si>
  <si>
    <t>Department of Marketing, Villanova University, Villanova, PA, United States</t>
  </si>
  <si>
    <t>Kemp, E.</t>
  </si>
  <si>
    <t>Sam M. Walton College of Business, Fayetteville, AR, United States</t>
  </si>
  <si>
    <t>2-s2.0-42149093112</t>
  </si>
  <si>
    <t>Fry, T.R.L.</t>
  </si>
  <si>
    <t>The factors influencing saving in a matched savings program: Goals, knowledge of payment instruments, and other behavior</t>
  </si>
  <si>
    <t>Mihajilo, S.</t>
  </si>
  <si>
    <t>Starcom MediaVest Group, Starcom MetriX, Melbourne, VI, Australia</t>
  </si>
  <si>
    <t>2-s2.0-48749085710</t>
  </si>
  <si>
    <t>Knowledge and perceptions of superannuation in Australia</t>
  </si>
  <si>
    <t>2-s2.0-44949145244</t>
  </si>
  <si>
    <t>Planning and financial literacy: How do women fare?</t>
  </si>
  <si>
    <t>2-s2.0-84993799841</t>
  </si>
  <si>
    <t>Holland, J.H.</t>
  </si>
  <si>
    <t>Department of Political Science and Public Administration, Mississippi State University, Mississippi State, MS, United States</t>
  </si>
  <si>
    <t>Transitioning to defined contribution retirement plans: The importance of financial literacy development in the workplace</t>
  </si>
  <si>
    <t>2-s2.0-40449120302</t>
  </si>
  <si>
    <t>Characterizing new labour: The case of the Child Trust Fund</t>
  </si>
  <si>
    <t>2-s2.0-39749177972</t>
  </si>
  <si>
    <t>Potential and pitfalls of applying theory to the practice of financial education</t>
  </si>
  <si>
    <t>2-s2.0-39749132847</t>
  </si>
  <si>
    <t>Dawson, G.</t>
  </si>
  <si>
    <t>Binge borrowers or rational consumers? The FSA and government failure</t>
  </si>
  <si>
    <t>2-s2.0-39149144546</t>
  </si>
  <si>
    <t>Borden, L.M.</t>
  </si>
  <si>
    <t>Changing college students' financial knowledge, attitudes, and behavior through seminar participation</t>
  </si>
  <si>
    <t>Lee, S.-A.</t>
  </si>
  <si>
    <t>Tourism, Georgia Southern University, Statesboro, GA, United States</t>
  </si>
  <si>
    <t>2-s2.0-40249092137</t>
  </si>
  <si>
    <t>Jayaratne, K.S.U.</t>
  </si>
  <si>
    <t>Program Evaluator</t>
  </si>
  <si>
    <t>A user-friendly evaluation resource kit for extension agents delivering financial education programs</t>
  </si>
  <si>
    <t>Department of Agricultural and Extension Education, NC State University, Raleigh, NC, United States</t>
  </si>
  <si>
    <t>2-s2.0-38749113712</t>
  </si>
  <si>
    <t>Lindbergh, J.</t>
  </si>
  <si>
    <t>Population ageing: Opportunities and challenges for retail banking</t>
  </si>
  <si>
    <t>2-s2.0-38549127179</t>
  </si>
  <si>
    <t>Putnam, M.</t>
  </si>
  <si>
    <t>Age differences in IDA savings outcomes: Findings from the American Dream Demonstration</t>
  </si>
  <si>
    <t>2-s2.0-85096975078</t>
  </si>
  <si>
    <t>Study on China Mainland's strategic environment for Hong Kong real estate developer based on SWOT analysis</t>
  </si>
  <si>
    <t>Liyin, S.</t>
  </si>
  <si>
    <t>Hong Kong Continuing Professional Education Centre, Hong Kong, Hong Kong, Hong Kong</t>
  </si>
  <si>
    <t>2-s2.0-84896257735</t>
  </si>
  <si>
    <t>Bowrin, A.R.</t>
  </si>
  <si>
    <t>Department of Management Studies, The University of the West Indies, St. Augustine Campus, St Augustine, Tunapuna–Piarco, Trinidad and Tobago</t>
  </si>
  <si>
    <t>Composition of supervisory committees in Trinidad and Tobago credit unions</t>
  </si>
  <si>
    <t>Ramnanan, J.</t>
  </si>
  <si>
    <t>2-s2.0-84858434234</t>
  </si>
  <si>
    <t>School of Education, Bath Spa University, Bath, Somerset, United Kingdom</t>
  </si>
  <si>
    <t>Ideology, Instrumentality and Economics Education: On the Secretion of Values within Philanthropy, Financial Capability and Enterprise Education in English Schools</t>
  </si>
  <si>
    <t>2-s2.0-84855385584</t>
  </si>
  <si>
    <t>Townley-Jones, M.</t>
  </si>
  <si>
    <t>School of Mathematical and Physical Sciences, The University of Newcastle, Australia, Callaghan, NSW, Australia</t>
  </si>
  <si>
    <t>Chronic consumer debtors: The need for specific intervention</t>
  </si>
  <si>
    <t>School of Business and Management, The University of Newcastle, Australia, Callaghan, NSW, Australia</t>
  </si>
  <si>
    <t>Central Coast Business School, The University of Newcastle, Australia, Callaghan, NSW, Australia</t>
  </si>
  <si>
    <t>2-s2.0-79958833376</t>
  </si>
  <si>
    <t>Beutler, I.</t>
  </si>
  <si>
    <t>Money aspirations about living well: Middle school student perceptions</t>
  </si>
  <si>
    <t>Beutler, L.</t>
  </si>
  <si>
    <t>Adjunct Research Faculty, Brigham Young University, Provo, UT, United States</t>
  </si>
  <si>
    <t>McCoy, J.K.</t>
  </si>
  <si>
    <t>Department of Home and Family, Brigham Young University-Idaho, Rexburg, ID, United States</t>
  </si>
  <si>
    <t>2-s2.0-79958807487</t>
  </si>
  <si>
    <t>Texas State University, San Marcos, TX, United States</t>
  </si>
  <si>
    <t>Valuing the implementation of financial literacy education</t>
  </si>
  <si>
    <t>Durband, D.B.</t>
  </si>
  <si>
    <t>2-s2.0-79951794575</t>
  </si>
  <si>
    <t>Brennan, C.</t>
  </si>
  <si>
    <t>School of Business, Queen Margaret University, Edinburgh, United Kingdom</t>
  </si>
  <si>
    <t>Consumer empowerment: Global context, UK strategies and vulnerable consumers</t>
  </si>
  <si>
    <t>Coppack, M.</t>
  </si>
  <si>
    <t>Development Manager, Financial Services Authority, London, England, United Kingdom</t>
  </si>
  <si>
    <t>2-s2.0-77951234233</t>
  </si>
  <si>
    <t>Norum, P.S.</t>
  </si>
  <si>
    <t>Department of Textile and Apparel Management, University of Missouri, Columbia, MO, United States</t>
  </si>
  <si>
    <t>The role of time preference and credit card usage in compulsive buying behaviour</t>
  </si>
  <si>
    <t>2-s2.0-69849128717</t>
  </si>
  <si>
    <t>Defined Contribution Plans Emerging in the Public Sector: The Manifestation of Defined Contributions and the Effects of Workplace Financial Literacy Education</t>
  </si>
  <si>
    <t>2-s2.0-66349137389</t>
  </si>
  <si>
    <t>Fostering low-income homeownership through individual development accounts: A Longitudinal, randomized experiment</t>
  </si>
  <si>
    <t>Lee, J.-S.</t>
  </si>
  <si>
    <t>Greeson, J.K.P.</t>
  </si>
  <si>
    <t>2-s2.0-57749196339</t>
  </si>
  <si>
    <t>The development of the financial learning tool through business game</t>
  </si>
  <si>
    <t>2-s2.0-105011798288</t>
  </si>
  <si>
    <t>Bosin, A.</t>
  </si>
  <si>
    <t>Virtual Enterprise Environments for Scientific Experiments</t>
  </si>
  <si>
    <t>Dessí, N.</t>
  </si>
  <si>
    <t>Fugini, M.G.</t>
  </si>
  <si>
    <t>Consiglio Nazionale delle Ricerche, Rome, RM, Italy</t>
  </si>
  <si>
    <t>Liberati, D.</t>
  </si>
  <si>
    <t>2-s2.0-37349095724</t>
  </si>
  <si>
    <t>Hub, M.</t>
  </si>
  <si>
    <t>Univerzita Pardubice, Pardubice, Pardubice, Czech Republic</t>
  </si>
  <si>
    <t>WEBGIS usability testing with evaluators; Testování použitelnosti WEBGIS pomocí hodnotitelů</t>
  </si>
  <si>
    <t>2-s2.0-84906362290</t>
  </si>
  <si>
    <t>Appelbaum, R.P.</t>
  </si>
  <si>
    <t>Center for Global Studies, University of California, Santa Barbara, Santa Barbara, CA, United States</t>
  </si>
  <si>
    <t>Economic, social, and political dimensions of the rental housing crisis</t>
  </si>
  <si>
    <t>2-s2.0-67649973468</t>
  </si>
  <si>
    <t>Daniels, H.</t>
  </si>
  <si>
    <t>Center for Economic Research, Tilburg University, Tilburg, Noord-Brabant, Netherlands</t>
  </si>
  <si>
    <t>Explanation generation in business performance models with a case study in competition benchmarking</t>
  </si>
  <si>
    <t>Caron, E.</t>
  </si>
  <si>
    <t>Erasmus Research Institute of Management, Rotterdam, Zuid-Holland, Netherlands</t>
  </si>
  <si>
    <t>2-s2.0-54949099994</t>
  </si>
  <si>
    <t>Augros, Ph.</t>
  </si>
  <si>
    <t>EADS Astrium, Airbus Group SE, Leiden, Zuid-Holland, Netherlands</t>
  </si>
  <si>
    <t>Possible ways towards a European involvement in a global lunar transportation and service architecture</t>
  </si>
  <si>
    <t>2-s2.0-51149089542</t>
  </si>
  <si>
    <t>Coujard, C.</t>
  </si>
  <si>
    <t>TECHNOFI S.A., Sophia Antipolis, France</t>
  </si>
  <si>
    <t>Innovative training techniques to account for power quality issues when deploying distributed energy resources</t>
  </si>
  <si>
    <t>Rodriguez-Sanchez, R.</t>
  </si>
  <si>
    <t>TECNALIA, Donostia-San Sebastian, Guipuzcoa, Spain</t>
  </si>
  <si>
    <t>Bollen, M.</t>
  </si>
  <si>
    <t>STRI AB, Ludvika, Dalarna, Sweden</t>
  </si>
  <si>
    <t>Grenard, S.</t>
  </si>
  <si>
    <t>Tractebel Engineering, Brussels, Belgium</t>
  </si>
  <si>
    <t>2-s2.0-47849100711</t>
  </si>
  <si>
    <t>Lai, K.-K.</t>
  </si>
  <si>
    <t>National Yunlin University of Science and Technology, Douliou, Yunlin, Taiwan</t>
  </si>
  <si>
    <t>The isomorphic development of insurance</t>
  </si>
  <si>
    <t>Weng, C.S.</t>
  </si>
  <si>
    <t>Department of Finance, Takming University of Science and Technology, Taipei, Taipei, Taiwan</t>
  </si>
  <si>
    <t>2-s2.0-44649084492</t>
  </si>
  <si>
    <t>Olsen, A.</t>
  </si>
  <si>
    <t>Effective retirement savings programs: Design features and financial education</t>
  </si>
  <si>
    <t>2-s2.0-41349096197</t>
  </si>
  <si>
    <t>van Els, P.J.A.</t>
  </si>
  <si>
    <t>Economics and Research Division of DNB, Netherlands</t>
  </si>
  <si>
    <t>Why mandatory retirement saving?</t>
  </si>
  <si>
    <t>Supervisory Strategy Department of DNB, Netherlands</t>
  </si>
  <si>
    <t>2-s2.0-34548661948</t>
  </si>
  <si>
    <t>What's in a score? Differences in consumers' credit knowledge using OLS and quantile regressions</t>
  </si>
  <si>
    <t>Rachlis, M.</t>
  </si>
  <si>
    <t>Department of Finance, George Mason University, Fairfax, VA, United States</t>
  </si>
  <si>
    <t>Scherpf, E.</t>
  </si>
  <si>
    <t>2-s2.0-36048959610</t>
  </si>
  <si>
    <t>Mathrani, M.</t>
  </si>
  <si>
    <t>Worley Parsons Group, WorleyParsons, Australia, Sydney, NSW, Australia</t>
  </si>
  <si>
    <t>Operation and maintenance of northern sewage treatment (lagoon) and solid waste disposal (landfill) facilities</t>
  </si>
  <si>
    <t>Earth Tech (Canada) Inc., Edmonton, AB, Canada</t>
  </si>
  <si>
    <t>2-s2.0-45749135076</t>
  </si>
  <si>
    <t>Hayes, S.K.</t>
  </si>
  <si>
    <t>University of Nebraska at Kearney, Kearney, NE, United States</t>
  </si>
  <si>
    <t>An unlikely recruiting and retention tool: Financial education</t>
  </si>
  <si>
    <t>2-s2.0-51249152169</t>
  </si>
  <si>
    <t>Financial education for social workers</t>
  </si>
  <si>
    <t>Laux, S.</t>
  </si>
  <si>
    <t>Center for Entrepreneurship and Economic Education, University of Missouri-St. Louis, St. Louis, MO, United States</t>
  </si>
  <si>
    <t>Kaufman, C.</t>
  </si>
  <si>
    <t>Community Investment, St Louis, MO, United States</t>
  </si>
  <si>
    <t>2-s2.0-34547953198</t>
  </si>
  <si>
    <t>Ertürk, I.</t>
  </si>
  <si>
    <t>Alliance Manchester Business School, Manchester, Greater Manchester, United Kingdom</t>
  </si>
  <si>
    <t>The democratization of finance? Promises, outcomes and conditions</t>
  </si>
  <si>
    <t>Froud, J.</t>
  </si>
  <si>
    <t>2-s2.0-84919513625</t>
  </si>
  <si>
    <t>Madrian, B.</t>
  </si>
  <si>
    <t>Redefining retirement: How will boomers fare?</t>
  </si>
  <si>
    <t>Soldo, B.J.</t>
  </si>
  <si>
    <t>2-s2.0-38348999271</t>
  </si>
  <si>
    <t>Suzuki, W.</t>
  </si>
  <si>
    <t>Tokyo Gakugei University, Koganei, Tokyo, Japan</t>
  </si>
  <si>
    <t>Welfare use in Japan: Trends and determinants</t>
  </si>
  <si>
    <t>Japan Institute for Labor Policy and Training, Tokyo, Tokyo, Japan</t>
  </si>
  <si>
    <t>2-s2.0-34548303411</t>
  </si>
  <si>
    <t>Maeda, Y.</t>
  </si>
  <si>
    <t>Graduate School of Economics, Shiga University, Hikone, Shiga, Japan</t>
  </si>
  <si>
    <t>Risk financing through captive insurer: Economic influences of captives on corporations and the first domicile in Japan</t>
  </si>
  <si>
    <t>2-s2.0-34547657963</t>
  </si>
  <si>
    <t>Johnson, E.</t>
  </si>
  <si>
    <t>From financial literacy to financial capability among youth</t>
  </si>
  <si>
    <t>2-s2.0-84993111543</t>
  </si>
  <si>
    <t>Vorasubin, P.</t>
  </si>
  <si>
    <t>Department of Civil Engineering, Kasetsart University, Bangkok, Thailand</t>
  </si>
  <si>
    <t>Strategic assets driving financial capability of Thai construction firms</t>
  </si>
  <si>
    <t>Charoenngam, C.</t>
  </si>
  <si>
    <t>School of Civil Engineering, Asian Institute of Technology Thailand, Khlong Luang, Pathum Thani, Thailand</t>
  </si>
  <si>
    <t>2-s2.0-34548037025</t>
  </si>
  <si>
    <t>Economic education for battered women: An evaluation of outcomes</t>
  </si>
  <si>
    <t>Weaver, T.L.</t>
  </si>
  <si>
    <t>Schnabel, M.</t>
  </si>
  <si>
    <t>Redevelopment Opportunities for Women, St Louis, MO, United States</t>
  </si>
  <si>
    <t>2-s2.0-34948846468</t>
  </si>
  <si>
    <t>Gonyea, J.G.</t>
  </si>
  <si>
    <t>School of Social Work, Boston University, Boston, MA, United States</t>
  </si>
  <si>
    <t>Improving the retirement prospects of lower-wage workers in a defined-contribution world</t>
  </si>
  <si>
    <t>2-s2.0-34547244829</t>
  </si>
  <si>
    <t>Trébucq, S.</t>
  </si>
  <si>
    <t>Department of Accounting, Université de Bordeaux, Bordeaux, Nouvelle-Aquitaine, France</t>
  </si>
  <si>
    <t>Minority shareholders and auditors: A brief history of a litigious French merger</t>
  </si>
  <si>
    <t>2-s2.0-34248562984</t>
  </si>
  <si>
    <t>Hall, S.</t>
  </si>
  <si>
    <t>Department of Geography, Loughborough University, Loughborough, Leicestershire, United Kingdom</t>
  </si>
  <si>
    <t>Knowledge makes the money go round: Conflicts of interest and corporate finance in London's financial district</t>
  </si>
  <si>
    <t>2-s2.0-42449114510</t>
  </si>
  <si>
    <t>Psychological foundations of financial planning for retirement</t>
  </si>
  <si>
    <t>Jacobs-Lawson, J.M.</t>
  </si>
  <si>
    <t>Program in Gerontology, University of Kentucky, Lexington, KY, United States</t>
  </si>
  <si>
    <t>McArdle, J.J.</t>
  </si>
  <si>
    <t>Hamagami, F.</t>
  </si>
  <si>
    <t>Department of Psychology, University of Virginia, Charlottesville, VA, United States</t>
  </si>
  <si>
    <t>2-s2.0-34250747380</t>
  </si>
  <si>
    <t>Osteen, S.</t>
  </si>
  <si>
    <t>Financial management education: Its role in changing behavior</t>
  </si>
  <si>
    <t>2-s2.0-34249659514</t>
  </si>
  <si>
    <t>Peng, T.-C.M.</t>
  </si>
  <si>
    <t>The impact of personal finance education delivered in high school and college courses</t>
  </si>
  <si>
    <t>College of Law, The Ohio State University, Columbus, OH, United States</t>
  </si>
  <si>
    <t>2-s2.0-34247842830</t>
  </si>
  <si>
    <t>Zazzali, J.L.</t>
  </si>
  <si>
    <t>Organizational culture and physician satisfaction with dimensions of group practice</t>
  </si>
  <si>
    <t>Alexander, J.A.</t>
  </si>
  <si>
    <t>Shortell, S.M.</t>
  </si>
  <si>
    <t>Burns, L.R.</t>
  </si>
  <si>
    <t>2-s2.0-33947416969</t>
  </si>
  <si>
    <t>Empowerment of whom and for what? Financial literacy education and the new regulation of consumer financial services</t>
  </si>
  <si>
    <t>2-s2.0-34250343414</t>
  </si>
  <si>
    <t>Dhaliwal, G.</t>
  </si>
  <si>
    <t>Department of Medicine, San Francisco VA Health Care System, San Francisco, CA, United States</t>
  </si>
  <si>
    <t>A brief educational intervention in personal finance for medical residents</t>
  </si>
  <si>
    <t>Chou, C.L.</t>
  </si>
  <si>
    <t>2-s2.0-34047099373</t>
  </si>
  <si>
    <t>Ling, F.Y.Y.</t>
  </si>
  <si>
    <t>Enablers for Singapore contractors to internationalize construction services</t>
  </si>
  <si>
    <t>Kwok, D.H.Y.</t>
  </si>
  <si>
    <t>Building and Construction Authority, Singapore City, Singapore</t>
  </si>
  <si>
    <t>2-s2.0-33947524039</t>
  </si>
  <si>
    <t>Asset building in rural communities: The experience of individual development accounts</t>
  </si>
  <si>
    <t>2-s2.0-33846794595</t>
  </si>
  <si>
    <t>School-based children's saving accounts for college: The I Can Save program</t>
  </si>
  <si>
    <t>Center for Social Development, University of Washington, Seattle, WA, United States</t>
  </si>
  <si>
    <t>2-s2.0-51249148645</t>
  </si>
  <si>
    <t>Educational status and savings performance in individual development accounts</t>
  </si>
  <si>
    <t>2-s2.0-33947233878</t>
  </si>
  <si>
    <t>Pollard, J.S.</t>
  </si>
  <si>
    <t>Making money, (re)making firms: Microbusiness financial networks in Birmingham's Jewellery Quarter</t>
  </si>
  <si>
    <t>2-s2.0-33846598418</t>
  </si>
  <si>
    <t>Personal Finance Research Centre, University of Bristol, Bristol, United Kingdom</t>
  </si>
  <si>
    <t>Levels of financial capability in the UK</t>
  </si>
  <si>
    <t>McKay, S.</t>
  </si>
  <si>
    <t>Personal Finance and Social Policy Research, University of Bristol, Bristol, United Kingdom</t>
  </si>
  <si>
    <t>2-s2.0-33846594320</t>
  </si>
  <si>
    <t>Byrne, N.</t>
  </si>
  <si>
    <t>Centre for Co-operative Studies, University College Cork, Cork, Munster, Ireland</t>
  </si>
  <si>
    <t>Money-lending and financial exclusion</t>
  </si>
  <si>
    <t>2-s2.0-85014991670</t>
  </si>
  <si>
    <t>Hunt, R.M.</t>
  </si>
  <si>
    <t>Whither consumer credit counseling</t>
  </si>
  <si>
    <t>2-s2.0-84957781959</t>
  </si>
  <si>
    <t>Hogarth, J.M.</t>
  </si>
  <si>
    <t>Division of Consumer and Community Affairs, Federal Reserve System, Washington, D.C., DC, United States</t>
  </si>
  <si>
    <t>Financial education and community economic development</t>
  </si>
  <si>
    <t>Kolodinsky, J.</t>
  </si>
  <si>
    <t>Department of Community Development and Applied Economics, The University of Vermont, Burlington, VT, United States</t>
  </si>
  <si>
    <t>Hilgert, M.A.</t>
  </si>
  <si>
    <t>2-s2.0-84957739561</t>
  </si>
  <si>
    <t>Rubin, J.S.</t>
  </si>
  <si>
    <t>Financing low-income communities: Models, obstacles, and future directions</t>
  </si>
  <si>
    <t>2-s2.0-84878352913</t>
  </si>
  <si>
    <t>Plantier, J.H.</t>
  </si>
  <si>
    <t>2007 Outstanding AFCPE conference paper: Assessing the use and usefulness of current financial resources for civilian military spouses</t>
  </si>
  <si>
    <t>2-s2.0-77953766875</t>
  </si>
  <si>
    <t>Teen financial knowledge, self-efficacy, and behavior: A gendered view</t>
  </si>
  <si>
    <t>2-s2.0-51249145284</t>
  </si>
  <si>
    <t>Marriott, P.</t>
  </si>
  <si>
    <t>University of South Wales, Pontypridd, Mid Glamorgan, United Kingdom</t>
  </si>
  <si>
    <t>An analysis of first experience students' financial awareness and attitude to debt in a post-1992 uk university</t>
  </si>
  <si>
    <t>2-s2.0-50249174116</t>
  </si>
  <si>
    <t>Faculty of Business and Computer Sciences, Liverpool Hope University, Liverpool, Merseyside, United Kingdom</t>
  </si>
  <si>
    <t>A financial literacy simulation model using neural networks: Case study</t>
  </si>
  <si>
    <t>2-s2.0-42449125158</t>
  </si>
  <si>
    <t>Ferreira Savoia, J.R.F.</t>
  </si>
  <si>
    <t>Paradigms of financial education in Brazil; Paradigmas da educação financeira no Brasil</t>
  </si>
  <si>
    <t>de Angelis Santana, F.</t>
  </si>
  <si>
    <t>2-s2.0-38449119142</t>
  </si>
  <si>
    <t>Swan, A.</t>
  </si>
  <si>
    <t>Age UK, London, United Kingdom</t>
  </si>
  <si>
    <t>Give consideration to financial abuse among the older population.</t>
  </si>
  <si>
    <t>2-s2.0-37649007104</t>
  </si>
  <si>
    <t>Department of Economics, Dartmouth College, Hanover, NH, United States</t>
  </si>
  <si>
    <t>Financial literacy and retirement preparedness: Evidence and implications for financial education</t>
  </si>
  <si>
    <t>Mitchelli, O.</t>
  </si>
  <si>
    <t>2-s2.0-34548646526</t>
  </si>
  <si>
    <t>Department of Social Work, The University of North Carolina at Charlotte, Charlotte, NC, United States</t>
  </si>
  <si>
    <t>Youth individual development accounts: Retirement planning initiatives</t>
  </si>
  <si>
    <t>Sturm, S.L.</t>
  </si>
  <si>
    <t>BB and T Insurance Services, Inc., Port Charlotte, NC, United States</t>
  </si>
  <si>
    <t>2-s2.0-34347204885</t>
  </si>
  <si>
    <t>Samant, Y.</t>
  </si>
  <si>
    <t>Norwegian Labour Inspection Authority, Trondheim, Norway</t>
  </si>
  <si>
    <t>Organizational characteristics of small metal-fabricating businesses in Minnesota</t>
  </si>
  <si>
    <t>Parker, D.</t>
  </si>
  <si>
    <t>Park Nicollet Health Services, MN, United States</t>
  </si>
  <si>
    <t>Brosseau, L.</t>
  </si>
  <si>
    <t>2-s2.0-34250796385</t>
  </si>
  <si>
    <t>Cheah, C.</t>
  </si>
  <si>
    <t>Department of Civil &amp; Environmental Engineering, Nanyang Technological University, Singapore City, Singapore</t>
  </si>
  <si>
    <t>Strategic analysis of large local construction firms in China</t>
  </si>
  <si>
    <t>2-s2.0-34247590816</t>
  </si>
  <si>
    <t>Elliott, J.A.</t>
  </si>
  <si>
    <t>Discussion - Audit committee financial literacy: A work in progress</t>
  </si>
  <si>
    <t>2-s2.0-34247583281</t>
  </si>
  <si>
    <t>Coates, D.J.</t>
  </si>
  <si>
    <t>Audit committee financial literacy: A work in progress</t>
  </si>
  <si>
    <t>Marais, M.L.</t>
  </si>
  <si>
    <t>William E. Wecker Associates, Inc., Jackson, WY, United States</t>
  </si>
  <si>
    <t>2-s2.0-34247512557</t>
  </si>
  <si>
    <t>Riggs, H.E.</t>
  </si>
  <si>
    <t>Keck Graduate Institute, Claremont, CA, United States</t>
  </si>
  <si>
    <t>Understanding the financial score</t>
  </si>
  <si>
    <t>2-s2.0-34247159471</t>
  </si>
  <si>
    <t>Baird, A.D.</t>
  </si>
  <si>
    <t>Department of Psychology, University of Windsor, Windsor, ON, Canada</t>
  </si>
  <si>
    <t>Ethnic differences in functional and neuropsychological test performance in older adults</t>
  </si>
  <si>
    <t>Ford, M.</t>
  </si>
  <si>
    <t>Department of Psychiatry, Henry Ford Health System, Detroit, MI, United States</t>
  </si>
  <si>
    <t>Podell, K.</t>
  </si>
  <si>
    <t>Department of Biostatistics, Hollings Cancer Center, Charleston, SC, United States</t>
  </si>
  <si>
    <t>2-s2.0-33847049934</t>
  </si>
  <si>
    <t>Baby Boomer retirement security: The roles of planning, financial literacy, and housing wealth</t>
  </si>
  <si>
    <t>2-s2.0-33845498405</t>
  </si>
  <si>
    <t>Program costs for individual development accounts</t>
  </si>
  <si>
    <t>2-s2.0-33845205605</t>
  </si>
  <si>
    <t>Jakumeit, J.</t>
  </si>
  <si>
    <t>ACCESS e.V., Aachen, Nordrhein-Westfalen, Germany</t>
  </si>
  <si>
    <t>Grid computing for casting simulations</t>
  </si>
  <si>
    <t>Barth, T.</t>
  </si>
  <si>
    <t>Institute for Information Systems, Universität Siegen, Siegen, Nordrhein-Westfalen, Germany</t>
  </si>
  <si>
    <t>2-s2.0-84881714143</t>
  </si>
  <si>
    <t>Schürz, M.</t>
  </si>
  <si>
    <t>Financial education for the poor in the United States</t>
  </si>
  <si>
    <t>2-s2.0-84879834509</t>
  </si>
  <si>
    <t>Arnold, M.J.</t>
  </si>
  <si>
    <t>Program Manager, The University of Arizona, Tucson, AZ, United States</t>
  </si>
  <si>
    <t>A new framework for engineering economics</t>
  </si>
  <si>
    <t>2-s2.0-56549130255</t>
  </si>
  <si>
    <t>Declerck, T.</t>
  </si>
  <si>
    <t>German Research Center for Artificial Intelligence (DFKI), Kaiserslautern, Rheinland-Pfalz, Germany</t>
  </si>
  <si>
    <t>Translating XBRL into description logic. An approach using protégé, Sesame &amp; OWL</t>
  </si>
  <si>
    <t>2-s2.0-33847082104</t>
  </si>
  <si>
    <t>Cheikrouhou, H.</t>
  </si>
  <si>
    <t>The U.S.-Guatemala remittance corridor: Understanding better the drivers of remittances intermediation</t>
  </si>
  <si>
    <t>Jarque, R.</t>
  </si>
  <si>
    <t>Financial Sector Development Department, The World Bank, USA, Washington, D.C., United States</t>
  </si>
  <si>
    <t>Hernández-Coss, R.</t>
  </si>
  <si>
    <t>Pensions Investments Department, The World Bank, USA, Washington, D.C., United States</t>
  </si>
  <si>
    <t>2-s2.0-33845989905</t>
  </si>
  <si>
    <t>IDA financial education: Qualitative impacts</t>
  </si>
  <si>
    <t>2-s2.0-33748328078</t>
  </si>
  <si>
    <t>Are we making the grade? A national overview of financial education and program evaluation</t>
  </si>
  <si>
    <t>2-s2.0-33845735538</t>
  </si>
  <si>
    <t>Financial management knowledge of the low-income population: Characteristics and needs</t>
  </si>
  <si>
    <t>2-s2.0-33751035168</t>
  </si>
  <si>
    <t>Evaluating the financial health of construction contractors</t>
  </si>
  <si>
    <t>2-s2.0-33749468564</t>
  </si>
  <si>
    <t>Debar, H.</t>
  </si>
  <si>
    <t>Orange Labs, Issy-les-Moulineaux, France</t>
  </si>
  <si>
    <t>Security information management as an outsourced service</t>
  </si>
  <si>
    <t>2-s2.0-33749411575</t>
  </si>
  <si>
    <t>O'Loughlin, D.</t>
  </si>
  <si>
    <t>Department of Management and Marketing, Kemmy Business School, Limerick, Munster, Ireland</t>
  </si>
  <si>
    <t>"i'll always be in debt": Irish and UK student behaviour in a credit led environment</t>
  </si>
  <si>
    <t>2-s2.0-33750356994</t>
  </si>
  <si>
    <t>Artikov, I.</t>
  </si>
  <si>
    <t>Department of Agricultural Economics, University of Nebraska–Lincoln, Lincoln, NE, United States</t>
  </si>
  <si>
    <t>Understanding the influence of climate forecasts on farmer decisions as planned behavior</t>
  </si>
  <si>
    <t>Hoffman, S.J.</t>
  </si>
  <si>
    <t>Global Market Research, Pioneer Hi Bred International Incorporated, Johnston, IA, United States</t>
  </si>
  <si>
    <t>Lynne, G.D.</t>
  </si>
  <si>
    <t>Department of Psychology, University of Nebraska–Lincoln, Lincoln, NE, United States</t>
  </si>
  <si>
    <t>PytlikZillig, L.M.P.</t>
  </si>
  <si>
    <t>School of Natural Resources, Lincoln, NE, United States</t>
  </si>
  <si>
    <t>Hu, Q.</t>
  </si>
  <si>
    <t>Center for Instructional Innovation, University of Nebraska–Lincoln, Lincoln, NE, United States</t>
  </si>
  <si>
    <t>Tomkins, A.J.</t>
  </si>
  <si>
    <t>Department of Geosciences, University of Nebraska–Lincoln, Lincoln, NE, United States</t>
  </si>
  <si>
    <t>Hubbard, K.G.</t>
  </si>
  <si>
    <t>Department of Agronomy, University of Nebraska–Lincoln, Lincoln, NE, United States</t>
  </si>
  <si>
    <t>2-s2.0-33748319626</t>
  </si>
  <si>
    <t>Relationship between financial stress and workplace absenteeism of credit counseling clients</t>
  </si>
  <si>
    <t>Sorhaindo, B.</t>
  </si>
  <si>
    <t>InCharge Education Foundation, Orlando, FL, United States</t>
  </si>
  <si>
    <t>Garman, E.T.</t>
  </si>
  <si>
    <t>2-s2.0-33947158053</t>
  </si>
  <si>
    <t>IEEE, New York, NY, United States</t>
  </si>
  <si>
    <t>Knowledge representation and integration for portfolio evaluation using linear belief functions</t>
  </si>
  <si>
    <t>Shenoy, C.</t>
  </si>
  <si>
    <t>SHENOY, P.P.</t>
  </si>
  <si>
    <t>University of Kansas School of Business, Lawrence, KS, United States</t>
  </si>
  <si>
    <t>2-s2.0-33745498710</t>
  </si>
  <si>
    <t>School of Geography, University of Nottingham, Nottingham, Nottinghamshire, United Kingdom</t>
  </si>
  <si>
    <t>'Imagineering' Asian emerging markets: Financial knowledge networks in the fund management industry</t>
  </si>
  <si>
    <t>2-s2.0-33746848478</t>
  </si>
  <si>
    <t>Faculty Associates, Washington University in St. Louis, St. Louis, MO, United States</t>
  </si>
  <si>
    <t>Future planning and financial education needs for asset building among persons with multiple sclerosis in rural areas</t>
  </si>
  <si>
    <t>Tang, F.</t>
  </si>
  <si>
    <t>2-s2.0-33744768403</t>
  </si>
  <si>
    <t>Personality factors, money attitudes, financial knowledge, and credit-card debt in college students</t>
  </si>
  <si>
    <t>Merwin, M.M.</t>
  </si>
  <si>
    <t>University of Tennessee, Martin, TN, United States</t>
  </si>
  <si>
    <t>Osberg, T.M.</t>
  </si>
  <si>
    <t>Niagara University, Niagara, NY, United States</t>
  </si>
  <si>
    <t>Roehling, P.V.</t>
  </si>
  <si>
    <t>Hope College, Holland, MI, United States</t>
  </si>
  <si>
    <t>Young, P.</t>
  </si>
  <si>
    <t>Houghton College, Houghton, NY, United States</t>
  </si>
  <si>
    <t>Kamas, M.M.</t>
  </si>
  <si>
    <t>Department of Psychology, Buffalo State University, Buffalo, NY, United States</t>
  </si>
  <si>
    <t>2-s2.0-33646424115</t>
  </si>
  <si>
    <t>Brown, R.B.</t>
  </si>
  <si>
    <t>Oxford Brookes Business School, Oxford, Oxfordshire, United Kingdom</t>
  </si>
  <si>
    <t>You owe it to yourself: The financially literate manager</t>
  </si>
  <si>
    <t>2-s2.0-33746768897</t>
  </si>
  <si>
    <t>Seasholtz, S.I.</t>
  </si>
  <si>
    <t>Preferred Financial Strategies, LLC, NC, United States</t>
  </si>
  <si>
    <t>Financial literacy--no nurse left behind.</t>
  </si>
  <si>
    <t>2-s2.0-33645673131</t>
  </si>
  <si>
    <t>Short changed: The importance of facilitating equitable financial education in urban society</t>
  </si>
  <si>
    <t>Giannangelo, D.M.</t>
  </si>
  <si>
    <t>2-s2.0-33746610208</t>
  </si>
  <si>
    <t>Murphy, A.L.</t>
  </si>
  <si>
    <t>Dealing with uncertainty: Managing personal investment in the early English National Debt</t>
  </si>
  <si>
    <t>2-s2.0-33744524934</t>
  </si>
  <si>
    <t>Hynes, J.M.</t>
  </si>
  <si>
    <t>Excidian, LLC</t>
  </si>
  <si>
    <t>LLC</t>
  </si>
  <si>
    <t>The power of financial acumen</t>
  </si>
  <si>
    <t>2-s2.0-42149146321</t>
  </si>
  <si>
    <t>Research Development Unit, RMIT Business, Australia</t>
  </si>
  <si>
    <t>THE INITIAL IMPACTS OF A MATCHED SAVINGS PROGRAM: THE SAVER PLUS PROGRAM</t>
  </si>
  <si>
    <t>Brooks, R.</t>
  </si>
  <si>
    <t>Nair, A.</t>
  </si>
  <si>
    <t>2-s2.0-33645781602</t>
  </si>
  <si>
    <t>Financial knowledge of the low-income population: Effects of a financial education program</t>
  </si>
  <si>
    <t>2-s2.0-84920078076</t>
  </si>
  <si>
    <t>Arnone, W.J.</t>
  </si>
  <si>
    <t>National Academy of Social Insurance, Washington, D.C., United States</t>
  </si>
  <si>
    <t>Educating Pension Plan Participants</t>
  </si>
  <si>
    <t>2-s2.0-84949786485</t>
  </si>
  <si>
    <t>Wasson, C.S.</t>
  </si>
  <si>
    <t>System analysis, design, and development: Concepts, principles, and practices</t>
  </si>
  <si>
    <t>2-s2.0-84997884130</t>
  </si>
  <si>
    <t>Wahid, F.</t>
  </si>
  <si>
    <t>Department of Informatics, Universitas Islam Indonesia, Yogyakarta, Indonesia</t>
  </si>
  <si>
    <t>Internet for Development? Patterns of use among Internet cafécustomers in Indonesia</t>
  </si>
  <si>
    <t>Furuholt, B.</t>
  </si>
  <si>
    <t>School of Management, Universitetet i Agder, Kristiansand, Norway</t>
  </si>
  <si>
    <t>Kristiansen, S.</t>
  </si>
  <si>
    <t>Department of Economics, Universitetet i Agder, Kristiansand, Norway</t>
  </si>
  <si>
    <t>2-s2.0-84993725025</t>
  </si>
  <si>
    <t>Chaudhuri, S.K.</t>
  </si>
  <si>
    <t>Health Sector in West Bengal: Mid-Term Expenditure Framework for Public Finance and Some Policy Issues</t>
  </si>
  <si>
    <t>2-s2.0-84992784973</t>
  </si>
  <si>
    <t>Saving and life insurance holdings at boston university – a unique case study</t>
  </si>
  <si>
    <t>Gokhale, J.</t>
  </si>
  <si>
    <t>Federal Reserve Bank of Cleveland, Cleveland, OH, United States</t>
  </si>
  <si>
    <t>Kotlikoff, L.J.</t>
  </si>
  <si>
    <t>2-s2.0-84938584176</t>
  </si>
  <si>
    <t>Chen, A.-P.</t>
  </si>
  <si>
    <t>A financial investment education framework: Concept and design</t>
  </si>
  <si>
    <t>Chiu, H.-Y.</t>
  </si>
  <si>
    <t>Yu Da University of Science and Technology, Chaochiao, Miaoli, Taiwan</t>
  </si>
  <si>
    <t>2-s2.0-83455243153</t>
  </si>
  <si>
    <t>First time versus repeat filers: The likelihood of completing a chapter 13 bankruptcy repayment plan</t>
  </si>
  <si>
    <t>Rupured, M.</t>
  </si>
  <si>
    <t>2-s2.0-75649120398</t>
  </si>
  <si>
    <t>Brige, A.</t>
  </si>
  <si>
    <t>Entrepreneurship Department, Banking Institution of Higher Education, Riga, Latvia</t>
  </si>
  <si>
    <t>Building relationship with customers by using technological solutions in commercial banks of Latvia</t>
  </si>
  <si>
    <t>2-s2.0-42449138935</t>
  </si>
  <si>
    <t>Retirement plans and saving decisions the role of information and education</t>
  </si>
  <si>
    <t>D'Ambrosio, M.B.</t>
  </si>
  <si>
    <t>McDermed, A.A.</t>
  </si>
  <si>
    <t>2-s2.0-34548683791</t>
  </si>
  <si>
    <t>Translating financial education into behavior change for low-income populations</t>
  </si>
  <si>
    <t>2-s2.0-34248212230</t>
  </si>
  <si>
    <t>Courchane, M.J.</t>
  </si>
  <si>
    <t>ERS Group, San Francisco, CA, United States</t>
  </si>
  <si>
    <t>Comment on Donald R. Haurin and Hazel A. Morrow-Jones's "The impact of real estate market knowledge on tenure choice: A comparison of black and white households"</t>
  </si>
  <si>
    <t>2-s2.0-34248178512</t>
  </si>
  <si>
    <t>Farley, R.</t>
  </si>
  <si>
    <t>Department of Sociology, University of Michigan, Ann Arbor, Ann Arbor, MI, United States</t>
  </si>
  <si>
    <t>2-s2.0-33846090806</t>
  </si>
  <si>
    <t>Commeyras, C.</t>
  </si>
  <si>
    <t>Department of Pharmacy, Université de Montpellier, Montpellier, Occitanie, France</t>
  </si>
  <si>
    <t>Determining factors of observance of antiretroviral treatments in Cameroon during the start-up period (2000-2002); Factores determinantes en el cumplimiento de tratamientos antirretroviral en Camerún durante el periodo inicial (2000-2002)</t>
  </si>
  <si>
    <t>Rey, J.L.</t>
  </si>
  <si>
    <t>Réseau Médicaments et Développement, Paris, France</t>
  </si>
  <si>
    <t>Badré-Sentenac, S.</t>
  </si>
  <si>
    <t>Departmento de Farmacia, Hôpital Hotel-Dieu AP-HP, Paris, Ile-de-France, France</t>
  </si>
  <si>
    <t>Essomba-Ntsama, C.</t>
  </si>
  <si>
    <t>Université de Yaoundé I, Yaounde, Cameroon</t>
  </si>
  <si>
    <t>2-s2.0-33750558017</t>
  </si>
  <si>
    <t>Design of web-based financial learning environment</t>
  </si>
  <si>
    <t>Department of Information Management, Yu Da University of Science and Technology, Chaochiao, Miaoli, Taiwan</t>
  </si>
  <si>
    <t>2-s2.0-33750547095</t>
  </si>
  <si>
    <t>Cook, J.A.</t>
  </si>
  <si>
    <t>Department of Psychiatry, University of Illinois at Chicago, Chicago, IL, United States</t>
  </si>
  <si>
    <t>Employment barriers for persons with psychiatric disabilities: Update of a report for the president's commission</t>
  </si>
  <si>
    <t>2-s2.0-33645763974</t>
  </si>
  <si>
    <t>Yohn, S.M.</t>
  </si>
  <si>
    <t>Department of History, Hofstra University, Hempstead, NY, United States</t>
  </si>
  <si>
    <t>Crippled capitalists: The inscription of economic dependence and the challenge of female entrepreneurship in nineteenth-century America</t>
  </si>
  <si>
    <t>2-s2.0-33644530440</t>
  </si>
  <si>
    <t>Arnold, H.</t>
  </si>
  <si>
    <t>Orthopädisch-Unfallchirurgische Praxisklinik, Rehau, Germany</t>
  </si>
  <si>
    <t>Structural requirements of day surgery; Strukturelle Voraussetzungen ambulanter Operationen</t>
  </si>
  <si>
    <t>2-s2.0-84897516035</t>
  </si>
  <si>
    <t>Groom, T.R.</t>
  </si>
  <si>
    <t>Groom Law Group, France</t>
  </si>
  <si>
    <t>Deregulating the private pension system</t>
  </si>
  <si>
    <t>Shoven, J.B.</t>
  </si>
  <si>
    <t>2-s2.0-84859073166</t>
  </si>
  <si>
    <t>Stephenson, P.</t>
  </si>
  <si>
    <t>Faculty of Development and Society, Sheffield Hallam University, Sheffield, South Yorkshire, United Kingdom</t>
  </si>
  <si>
    <t>Cost value reconciliation (CVR) in the UK construction industry</t>
  </si>
  <si>
    <t>2-s2.0-79960568704</t>
  </si>
  <si>
    <t>Miller, A.I.</t>
  </si>
  <si>
    <t>Atomic Energy of Canada Limited - Chalk River Lab, Chalk River, ON, Canada</t>
  </si>
  <si>
    <t>Essential but not inevitable: Navigating into a nuclear-powered future</t>
  </si>
  <si>
    <t>2-s2.0-77956440803</t>
  </si>
  <si>
    <t>Seidman, E.</t>
  </si>
  <si>
    <t>ShoreBank Advisory Services, United States</t>
  </si>
  <si>
    <t>Unbanked to homeowner: Improving financial services for low-income, low-asset customers</t>
  </si>
  <si>
    <t>2-s2.0-33745234811</t>
  </si>
  <si>
    <t>A study on fuzzy bid-evaluating model</t>
  </si>
  <si>
    <t>2-s2.0-33646018660</t>
  </si>
  <si>
    <t>Worley, R.</t>
  </si>
  <si>
    <t>Oil Program Center-52030, United States Environmental Protection Agency, Washington, D.C., DC, United States</t>
  </si>
  <si>
    <t>The National problem of oil well fields</t>
  </si>
  <si>
    <t>Franklin, R.</t>
  </si>
  <si>
    <t>United States Environmental Protection Agency, Washington, D.C., DC, United States</t>
  </si>
  <si>
    <t>Zenone, V.E.</t>
  </si>
  <si>
    <t>2-s2.0-33644513132</t>
  </si>
  <si>
    <t>Cohen, M.J.</t>
  </si>
  <si>
    <t>Department of Chemistry and Environmental Science, New Jersey Institute of Technology, Newark, NJ, United States</t>
  </si>
  <si>
    <t>Sustainable consumption American style: Nutrition education, active living and financial literacy</t>
  </si>
  <si>
    <t>2-s2.0-26644469855</t>
  </si>
  <si>
    <t>Park, H.K.</t>
  </si>
  <si>
    <t>Daewoo Engineering and Construction Co., Ltd., Seoul, South Korea</t>
  </si>
  <si>
    <t>Cash flow forecasting model for general contractors using moving weights of cost categories</t>
  </si>
  <si>
    <t>Department of Civil &amp; Environmental Engineering, Yonsei University, Seoul, South Korea</t>
  </si>
  <si>
    <t>Russell, J.S.</t>
  </si>
  <si>
    <t>UW-Madison College of Engineering, Madison, WI, United States</t>
  </si>
  <si>
    <t>2-s2.0-26644443645</t>
  </si>
  <si>
    <t>Yellow River Conservancy Commission, Zhengzhou, Henan, China</t>
  </si>
  <si>
    <t>Concessionaire's financial capability in developing build-operate-transfer type infrastructure projects</t>
  </si>
  <si>
    <t>2-s2.0-33751119928</t>
  </si>
  <si>
    <t>Aier, J.K.</t>
  </si>
  <si>
    <t>The financial expertise of CFOs and accounting restatements</t>
  </si>
  <si>
    <t>Comprix, J.</t>
  </si>
  <si>
    <t>2-s2.0-33745323202</t>
  </si>
  <si>
    <t>Department of Marketing, The George Washington University, Washington, D.C., United States</t>
  </si>
  <si>
    <t>Who is in control? the role of self-perception, knowledge, and income in explaining consumer financial behavior</t>
  </si>
  <si>
    <t>Morris, M.D.</t>
  </si>
  <si>
    <t>Department of Marketing, University of Southern California, Los Angeles, CA, United States</t>
  </si>
  <si>
    <t>2-s2.0-26844492146</t>
  </si>
  <si>
    <t>Financial ratio analysis of the electric power industry</t>
  </si>
  <si>
    <t>2-s2.0-24944480820</t>
  </si>
  <si>
    <t>Maes, J.</t>
  </si>
  <si>
    <t>Research Centre for Organization Studies, KU Leuven, Leuven, Vlaams-Brabant, Belgium</t>
  </si>
  <si>
    <t>Modelling the link between management practices and financial performance. Evidence from small construction companies</t>
  </si>
  <si>
    <t>Sels, L.</t>
  </si>
  <si>
    <t>Research Center for Accountancy, Finance and Insurance, KU Leuven, Leuven, Vlaams-Brabant, Belgium</t>
  </si>
  <si>
    <t>2-s2.0-20844432652</t>
  </si>
  <si>
    <t>Glykas, M.</t>
  </si>
  <si>
    <t>Department of Financial and Management Engineering, University of the Aegean, Mytilene, North Aegean, Greece</t>
  </si>
  <si>
    <t>A soft knowledge modeling approach for geographically dispersed financial organizations</t>
  </si>
  <si>
    <t>2-s2.0-22144440085</t>
  </si>
  <si>
    <t>Wiener, R.L.</t>
  </si>
  <si>
    <t>Debtor education, financial literacy, and pending bankruptcy legislation</t>
  </si>
  <si>
    <t>Baron-Donovan, C.</t>
  </si>
  <si>
    <t>Gross, K.</t>
  </si>
  <si>
    <t>New York Law School, New York, NY, United States</t>
  </si>
  <si>
    <t>Block-Lieb, S.</t>
  </si>
  <si>
    <t>College of Law, Fordham University, New York, NY, United States</t>
  </si>
  <si>
    <t>2-s2.0-18244379830</t>
  </si>
  <si>
    <t>Assessing the reliability and validity of the JumpStart survey of financial literacy</t>
  </si>
  <si>
    <t>2-s2.0-14644411015</t>
  </si>
  <si>
    <t>Parker, P.</t>
  </si>
  <si>
    <t>Department of Geography, University of Waterloo, Waterloo, ON, Canada</t>
  </si>
  <si>
    <t>Who changes consumption following residential energy evalutions? Local programs need all income groups to achieve Kyoto targets</t>
  </si>
  <si>
    <t>2-s2.0-15944373517</t>
  </si>
  <si>
    <t>Tilse, C.</t>
  </si>
  <si>
    <t>School of Social Work and Applied Human Sciences, The University of Queensland, Brisbane, QLD, Australia</t>
  </si>
  <si>
    <t>Minding the money: A growing responsibility for informal carers</t>
  </si>
  <si>
    <t>2-s2.0-28144459634</t>
  </si>
  <si>
    <t>Galitsky, B.</t>
  </si>
  <si>
    <t>School of Computer Science and Information Systems, Birkbeck, University of London, London, United Kingdom</t>
  </si>
  <si>
    <t>Can many agents answer questions better than one?</t>
  </si>
  <si>
    <t>Pampapathi, R.</t>
  </si>
  <si>
    <t>Knowledge-Train, Inc., United Kingdom</t>
  </si>
  <si>
    <t>2-s2.0-85015283951</t>
  </si>
  <si>
    <t>A gender perspective on the use of supplemental healthcare plans</t>
  </si>
  <si>
    <t>2-s2.0-84946442595</t>
  </si>
  <si>
    <t>Wu, W.-Y.</t>
  </si>
  <si>
    <t>Department of Business Administration, National Cheng Kung University, Tainan, Taiwan</t>
  </si>
  <si>
    <t>The evaluation of management competitiveness for Taiwan and Southeast Asian countries</t>
  </si>
  <si>
    <t>Li, C.-Y.</t>
  </si>
  <si>
    <t>2-s2.0-84920106793</t>
  </si>
  <si>
    <t>Sex Differences, Financial Education, and Retirement Goals</t>
  </si>
  <si>
    <t>2-s2.0-84920078650</t>
  </si>
  <si>
    <t>Saving and the Effectiveness of Financial Education</t>
  </si>
  <si>
    <t>2-s2.0-84909252540</t>
  </si>
  <si>
    <t>Educating and empowering consumers to avoid bankruptcy</t>
  </si>
  <si>
    <t>2-s2.0-77954194244</t>
  </si>
  <si>
    <t>Department of Psychology, Baruch College, New York, NY, United States</t>
  </si>
  <si>
    <t>Financial literacy teacher training: A multiple-measure evaluation</t>
  </si>
  <si>
    <t>Department of Psychology and College of Law, University of Nebraska–Lincoln, Lincoln, NE, United States</t>
  </si>
  <si>
    <t>2-s2.0-77953798461</t>
  </si>
  <si>
    <t>Using a financial education curriculum for teens</t>
  </si>
  <si>
    <t>Martin, A.</t>
  </si>
  <si>
    <t>Devitto, Z.</t>
  </si>
  <si>
    <t>Go, C.</t>
  </si>
  <si>
    <t>2-s2.0-77951215478</t>
  </si>
  <si>
    <t>Time price differentials in the rent-to-own industry: Implications for empowering vulnerable consumers</t>
  </si>
  <si>
    <t>Murphy, M.</t>
  </si>
  <si>
    <t>Center for Rural Studies, The University of Vermont, Burlington, VT, United States</t>
  </si>
  <si>
    <t>Baehr, A.</t>
  </si>
  <si>
    <t>Locks Law Firm, New York, NY, United States</t>
  </si>
  <si>
    <t>2-s2.0-77951166655</t>
  </si>
  <si>
    <t>Characteristics of recent adjustable-rate mortgage borrowers</t>
  </si>
  <si>
    <t>2-s2.0-76349120436</t>
  </si>
  <si>
    <t>Summers, B.</t>
  </si>
  <si>
    <t>International Institute of Banking and Financial Services, Leeds University Business School, Leeds, West Yorkshire, United Kingdom</t>
  </si>
  <si>
    <t>Informed choice: Consumer preferences for information on pensions</t>
  </si>
  <si>
    <t>2-s2.0-76349092509</t>
  </si>
  <si>
    <t>College of Human Sciences, Texas Tech University, Lubbock, TX, United States</t>
  </si>
  <si>
    <t>Employee education and the likelihood of having a retirement savings program</t>
  </si>
  <si>
    <t>2-s2.0-61249378917</t>
  </si>
  <si>
    <t>Kirk, T.</t>
  </si>
  <si>
    <t>The apogee of the Hispano-Genoese bond, 1576-1627</t>
  </si>
  <si>
    <t>2-s2.0-47349119963</t>
  </si>
  <si>
    <t>Muranaka, M.</t>
  </si>
  <si>
    <t>Department of Geography, Ritsumeikan University, Kyoto, Kyoto, Japan</t>
  </si>
  <si>
    <t>Socioeconomic Evaluation for Benefits of Satoyama Forest Management by Stated Preference Measures: Analysis of Willingness to Pay and Willingness to Work from Inhabitants around the Kannon Forest in Okunaka Hamlet, Naka Town Hyogo Prefecture, Japan</t>
  </si>
  <si>
    <t>Terawaki, T.</t>
  </si>
  <si>
    <t>College of Economics, Ritsumeikan University Biwako-Kusatsu Campus, Kusatsu, Shiga, Japan</t>
  </si>
  <si>
    <t>2-s2.0-33846194166</t>
  </si>
  <si>
    <t>Zou, P.X.W.</t>
  </si>
  <si>
    <t>Faculty of Built Environment, UNSW Sydney, Sydney, NSW, Australia</t>
  </si>
  <si>
    <t>Different perspectives towards using Web-Based project management systems in construction: Large enterprises versus Small- and Medium-Sized enterprises</t>
  </si>
  <si>
    <t>2-s2.0-33746382232</t>
  </si>
  <si>
    <t>Beverly, S.G.</t>
  </si>
  <si>
    <t>Improving the financial literacy and practices of youths</t>
  </si>
  <si>
    <t>Burkhalter, E.K.</t>
  </si>
  <si>
    <t>Michigan Language Assessment, Ann Arbor, MI, United States</t>
  </si>
  <si>
    <t>2-s2.0-33645319243</t>
  </si>
  <si>
    <t>Sibbel, R.</t>
  </si>
  <si>
    <t>The growing challenge of hospital investment.</t>
  </si>
  <si>
    <t>2-s2.0-27244443541</t>
  </si>
  <si>
    <t>Noel, D.H.</t>
  </si>
  <si>
    <t>NCSL, Washington, DC, United States</t>
  </si>
  <si>
    <t>Financial literacy tools for young people with disabilities.</t>
  </si>
  <si>
    <t>2-s2.0-21344474342</t>
  </si>
  <si>
    <t>Socioeconomic evaluation for benefits of Satoyama forest management by stated preference measures: Analysis of willingness to pay and willingness to work from inhabitants around the Kannon forest in Okunaka Hamlet, Naka Town Hyogo prefecture, Japan</t>
  </si>
  <si>
    <t>College of Economics, Ritsumeikan University, Kyoto, Kyoto, Japan</t>
  </si>
  <si>
    <t>2-s2.0-20144380320</t>
  </si>
  <si>
    <t>Building the case for financial education</t>
  </si>
  <si>
    <t>2-s2.0-20144363471</t>
  </si>
  <si>
    <t>Understanding the impact of employer-provided financial education on workplace satisfaction</t>
  </si>
  <si>
    <t>2-s2.0-10844227377</t>
  </si>
  <si>
    <t>Berger, E.D.</t>
  </si>
  <si>
    <t>Department of Sociology, Nipissing University, North Bay, ON, Canada</t>
  </si>
  <si>
    <t>The interplay between women's life course work patterns and financial planning for later life</t>
  </si>
  <si>
    <t>Denton, M.A.</t>
  </si>
  <si>
    <t>Gerontological Studs. Dept. Sociol., McMaster University, Hamilton, ON, Canada</t>
  </si>
  <si>
    <t>2-s2.0-74949141612</t>
  </si>
  <si>
    <t>Caldwell, L.W.</t>
  </si>
  <si>
    <t>Oklahoma State Conservation Engineer, USDA ARS Stillwater, Stillwater, OK, United States</t>
  </si>
  <si>
    <t>Rehabilitating our nation's aging flood control dams</t>
  </si>
  <si>
    <t>2-s2.0-60950417412</t>
  </si>
  <si>
    <t>Gabbard, D.C.</t>
  </si>
  <si>
    <t>Department of English, University of North Florida, Jacksonville, FL, United States</t>
  </si>
  <si>
    <t>The Dutch wives' good husbandry: Defoe's Roxana and financial literacy</t>
  </si>
  <si>
    <t>2-s2.0-32644464147</t>
  </si>
  <si>
    <t>Private pensions and public policies</t>
  </si>
  <si>
    <t>Warshawsky, M.J.</t>
  </si>
  <si>
    <t>2-s2.0-27944453074</t>
  </si>
  <si>
    <t>Otis, R.J.</t>
  </si>
  <si>
    <t>Applied Technologies, Ayres Associates Inc. - Fort Collins, Fort Collins, CO, United States</t>
  </si>
  <si>
    <t>Unsewered communities: Paralyzed by disparate regulatory programs?</t>
  </si>
  <si>
    <t>2-s2.0-17644389960</t>
  </si>
  <si>
    <t>Hancock, D.J.</t>
  </si>
  <si>
    <t>CH2M Hill Incorporated USA, Englewood, CO, United States</t>
  </si>
  <si>
    <t>What new skills must project managers master to deliver successful project outcomes for the future?</t>
  </si>
  <si>
    <t>2-s2.0-10344220519</t>
  </si>
  <si>
    <t>Ahadzi, M.</t>
  </si>
  <si>
    <t>School of the Built Environment, Heriot-Watt University, Edinburgh, Scotland, United Kingdom</t>
  </si>
  <si>
    <t>Public-private partnerships and contract negotiations: An empirical study</t>
  </si>
  <si>
    <t>2-s2.0-5444263169</t>
  </si>
  <si>
    <t>O'Neal, T.</t>
  </si>
  <si>
    <t>Developing financial literacy in budding entrepreneurs</t>
  </si>
  <si>
    <t>Kulonda, D.</t>
  </si>
  <si>
    <t>Department of Management, University of Central Florida, Orlando, FL, United States</t>
  </si>
  <si>
    <t>2-s2.0-5444262638</t>
  </si>
  <si>
    <t>Engineers and the cash flow puzzle</t>
  </si>
  <si>
    <t>2-s2.0-8844258839</t>
  </si>
  <si>
    <t>Oleson, M.</t>
  </si>
  <si>
    <t>Financial Counseling Clinic, Iowa State University, Ames, IA, United States</t>
  </si>
  <si>
    <t>Using technology to provide financial education</t>
  </si>
  <si>
    <t>2-s2.0-3342973775</t>
  </si>
  <si>
    <t>Mills, J.</t>
  </si>
  <si>
    <t>Dignity, financial literacy, and food, glorious food! The legacy of Kathy Goldman</t>
  </si>
  <si>
    <t>2-s2.0-4344568739</t>
  </si>
  <si>
    <t>Kay, C.</t>
  </si>
  <si>
    <t>Department of Marketing, Florida International University, Miami, FL, United States</t>
  </si>
  <si>
    <t>Knowledge, skills, and abilities for lodging management success</t>
  </si>
  <si>
    <t>2-s2.0-3042694526</t>
  </si>
  <si>
    <t>Cheung, P.-S.</t>
  </si>
  <si>
    <t>Department of Systems Engineering, Chinese University of Hong Kong, Hong Kong, Hong Kong</t>
  </si>
  <si>
    <t>Financial activity mining from online multilingual news</t>
  </si>
  <si>
    <t>2-s2.0-1842681771</t>
  </si>
  <si>
    <t>Leyshon, A.</t>
  </si>
  <si>
    <t>Towards an ecology of retail financial services: Understanding the persistence of door-to-door credit and insurance providers</t>
  </si>
  <si>
    <t>Burton, D.</t>
  </si>
  <si>
    <t>Knights, D.</t>
  </si>
  <si>
    <t>School of Management, Keele University, Keele, Staffordshire, United Kingdom</t>
  </si>
  <si>
    <t>2-s2.0-6044262625</t>
  </si>
  <si>
    <t>Taft, J.</t>
  </si>
  <si>
    <t>Fin. Regulatory Pract. Grp. M., Washington, DC, United States</t>
  </si>
  <si>
    <t>The fact act: The latest attempt at overhauling the Fair Credit Reporting Act and the fairness and accuracy of consumer reports</t>
  </si>
  <si>
    <t>2-s2.0-3543004141</t>
  </si>
  <si>
    <t>An exploratory framework of the determinants of financial satisfaction</t>
  </si>
  <si>
    <t>2-s2.0-2142699983</t>
  </si>
  <si>
    <t>Litzer, D.</t>
  </si>
  <si>
    <t>McMillan Memorial Library, WI, United States</t>
  </si>
  <si>
    <t>Local History in E-Books and on the Web: One Library's Experience as Example and Model</t>
  </si>
  <si>
    <t>2-s2.0-1842535269</t>
  </si>
  <si>
    <t>Karnib, A.</t>
  </si>
  <si>
    <t>Institute of Fine Arts, Université Libanaise, Beirut, Beirut Governorate, Lebanon</t>
  </si>
  <si>
    <t>An approach to elaborate priority preorders of water resources projects based on multi-criteria evaluation and fuzzy sets analysis</t>
  </si>
  <si>
    <t>2-s2.0-85023683843</t>
  </si>
  <si>
    <t>Fontana, J.</t>
  </si>
  <si>
    <t>Universitat Pompeu Fabra Barcelona, Barcelona, Barcelona, Spain</t>
  </si>
  <si>
    <t>Political representation and social progress: An interpretative approach</t>
  </si>
  <si>
    <t>2-s2.0-84982305973</t>
  </si>
  <si>
    <t>Ring, P.J.</t>
  </si>
  <si>
    <t>The Centre for Risk &amp; Governance, Glasgow School for Business and Society, Glasgow, Scotland, United Kingdom</t>
  </si>
  <si>
    <t>A critical analysis of depolarisation</t>
  </si>
  <si>
    <t>2-s2.0-84908664435</t>
  </si>
  <si>
    <t>Craig, R.</t>
  </si>
  <si>
    <t>School of Business and Information Management, The Australian National University, Canberra, ACT, Australia</t>
  </si>
  <si>
    <t>Assessments of the expert evidence of accountants</t>
  </si>
  <si>
    <t>Reddy, P.</t>
  </si>
  <si>
    <t>School of Behavioural Science, University of Melbourne, Melbourne, VIC, Australia</t>
  </si>
  <si>
    <t>2-s2.0-34547318641</t>
  </si>
  <si>
    <t>College of Human Ecology, Kansas State University, Manhattan, KS, United States</t>
  </si>
  <si>
    <t>Environmental and biopsychosocial factors associated with financial risk tolerance</t>
  </si>
  <si>
    <t>2-s2.0-33846016950</t>
  </si>
  <si>
    <t>Shockey, S.S.</t>
  </si>
  <si>
    <t>College of Food, Agricultural, and Environmental Sciences, Columbus, OH, United States</t>
  </si>
  <si>
    <t>Moving into action: Application of the transtheoretical model of behavior change to financial education</t>
  </si>
  <si>
    <t>Seiling, S.B.</t>
  </si>
  <si>
    <t>2-s2.0-33748326204</t>
  </si>
  <si>
    <t>Financial Stress, Pay Satisfaction and Workplace Performance</t>
  </si>
  <si>
    <t>Emeritus Virginia Tech, United States</t>
  </si>
  <si>
    <t>2-s2.0-2942618867</t>
  </si>
  <si>
    <t>Zavadskas, E.K.</t>
  </si>
  <si>
    <t>Vilniaus Gedimino Technikos Universitetas, Vilnius, Lithuania</t>
  </si>
  <si>
    <t>Multiple criteria decision support web-based system for building refurbishment</t>
  </si>
  <si>
    <t>2-s2.0-22144460707</t>
  </si>
  <si>
    <t>Windram, B.</t>
  </si>
  <si>
    <t>School of Accounting, Economics and Statistics, Edinburgh Napier University, Edinburgh, Scotland, United Kingdom</t>
  </si>
  <si>
    <t>Non-executive directors and the changing nature of audit committees: Evidence from UK audit committee chairmen</t>
  </si>
  <si>
    <t>Aberystwyth Business School, Aberystwyth, Ceredigion, United Kingdom</t>
  </si>
  <si>
    <t>2-s2.0-16644368563</t>
  </si>
  <si>
    <t>Ahmed, Y.</t>
  </si>
  <si>
    <t>Department of Obstetrics and Gynecology, Usmanu Danfodiyo University, Sokoto, Sokoto, Nigeria</t>
  </si>
  <si>
    <t>Reducing maternal mortality from ruptured uterus--the Sokoto initiative.</t>
  </si>
  <si>
    <t>2-s2.0-16544364062</t>
  </si>
  <si>
    <t>Pointer, D.</t>
  </si>
  <si>
    <t>The essentials of good governance. Financial literacy, organizational skills and access to the right data are critical.</t>
  </si>
  <si>
    <t>2-s2.0-13444271772</t>
  </si>
  <si>
    <t>Cracknell, D.</t>
  </si>
  <si>
    <t>Microsave, Kampala, Uganda</t>
  </si>
  <si>
    <t>Electronic banking for the poor - Panacea, potential and pitfalls</t>
  </si>
  <si>
    <t>2-s2.0-0344551789</t>
  </si>
  <si>
    <t>Into, F.H.</t>
  </si>
  <si>
    <t>Human Development/Gerontology, University of Saint Joseph, West Hartford, CT, United States</t>
  </si>
  <si>
    <t>Older women and financial management: Strategies for maintaining independence</t>
  </si>
  <si>
    <t>2-s2.0-0041340926</t>
  </si>
  <si>
    <t>National Bureau of Economic Research, Stanford University, Stanford, CA, United States</t>
  </si>
  <si>
    <t>The effects of financial education in the workplace: Evidence from a survey of households</t>
  </si>
  <si>
    <t>Garrett, D.M.</t>
  </si>
  <si>
    <t>2-s2.0-4043083574</t>
  </si>
  <si>
    <t>A framework of asset-accumulation stages and strategies</t>
  </si>
  <si>
    <t>2-s2.0-0042679494</t>
  </si>
  <si>
    <t>Tsui-Auch, L.S.</t>
  </si>
  <si>
    <t>Division of Strategy, Nanyang Business School, Singapore City, Singapore</t>
  </si>
  <si>
    <t>Learning strategies of small and medium-sized Chinese family firms: A comparative study of two suppliers in Singapore</t>
  </si>
  <si>
    <t>2-s2.0-48749128416</t>
  </si>
  <si>
    <t>Beal, D.J.</t>
  </si>
  <si>
    <t>Centre for Australian Financial Institutions (CAFI), University of Southern Queensland, Toowoomba, QLD, Australia</t>
  </si>
  <si>
    <t>FINANCIAL LITERACY AMONG AUSTRALIAN UNIVERSITY STUDENTS</t>
  </si>
  <si>
    <t>2-s2.0-0037353699</t>
  </si>
  <si>
    <t>Monteyne, N.</t>
  </si>
  <si>
    <t>Laboratory for EMC, Katholieke Hogeschool Brugge-Oostende, Brugge, VWV, Belgium</t>
  </si>
  <si>
    <t>The EM-clamp as economically feasible tool for susceptibility analysis</t>
  </si>
  <si>
    <t>2-s2.0-77951177976</t>
  </si>
  <si>
    <t>Bailey, W.C.</t>
  </si>
  <si>
    <t>InCharge Institute of America, University of Arkansas, Fayetteville, AR, United States</t>
  </si>
  <si>
    <t>Educational desires of credit counseling clients</t>
  </si>
  <si>
    <t>Incharge Institute of America, Orlando, FL, United States</t>
  </si>
  <si>
    <t>2-s2.0-62549161483</t>
  </si>
  <si>
    <t>The credit practices and financial education needs of community college students</t>
  </si>
  <si>
    <t>Hunt, J.L.</t>
  </si>
  <si>
    <t>East Peoria Extension Center, University of Illinois Extension, East Peoria, IL, United States</t>
  </si>
  <si>
    <t>2-s2.0-52449119522</t>
  </si>
  <si>
    <t>Devlin, J.F.</t>
  </si>
  <si>
    <t>Nottingham University Business School, Nottingham, Nottinghamshire, United Kingdom</t>
  </si>
  <si>
    <t>Monitoring the success of policy initiatives to increase consumer understanding of financial services</t>
  </si>
  <si>
    <t>2-s2.0-33947428991</t>
  </si>
  <si>
    <t>Reifner, U.</t>
  </si>
  <si>
    <t>Institute for Financial Services and Consumer Protection, Hamburg, Germany</t>
  </si>
  <si>
    <t>Consumer education and information rights in financial services</t>
  </si>
  <si>
    <t>2-s2.0-33947401237</t>
  </si>
  <si>
    <t>Establishing Financial Literacy Programmes for Consumer Debtors: Complex Issues on the Platter</t>
  </si>
  <si>
    <t>2-s2.0-33748327190</t>
  </si>
  <si>
    <t>Department of Family Studies, University of Maryland, College Park, College Park, MD, United States</t>
  </si>
  <si>
    <t>Financial stress and absenteeism: An empirically. derived model</t>
  </si>
  <si>
    <t>2-s2.0-0041862578</t>
  </si>
  <si>
    <t>Sommer, R.A.</t>
  </si>
  <si>
    <t>Entpr. Engineering/Policy Laboratory, George Mason University, Fairfax, VA, United States</t>
  </si>
  <si>
    <t>Business process flexibility: A driver for outsourcing</t>
  </si>
  <si>
    <t>2-s2.0-0037821789</t>
  </si>
  <si>
    <t>Zaloom, C.</t>
  </si>
  <si>
    <t>Department of Anthropology, University of California, Berkeley, Berkeley, CA, United States</t>
  </si>
  <si>
    <t>Ambiguous numbers: Trading technologies and interpretation in financial markets</t>
  </si>
  <si>
    <t>2-s2.0-33745306093</t>
  </si>
  <si>
    <t>Creditsmart © Research: A study of consumer financial knowledge and implications for social marketing</t>
  </si>
  <si>
    <t>Ards, S.</t>
  </si>
  <si>
    <t>Community Development, Benedict College, Columbia, SC, United States</t>
  </si>
  <si>
    <t>2-s2.0-0036999877</t>
  </si>
  <si>
    <t>Graviss, K.J.</t>
  </si>
  <si>
    <t>Indiana University Southeast, New Albany, IN, United States</t>
  </si>
  <si>
    <t>A rapid prototyping approach for preserving engineering expertise using an n-tuple classifier</t>
  </si>
  <si>
    <t>2-s2.0-0036111725</t>
  </si>
  <si>
    <t>Preda, A.</t>
  </si>
  <si>
    <t>Financial knowledge, documents, and the structures of financial activities</t>
  </si>
  <si>
    <t>2-s2.0-84965103863</t>
  </si>
  <si>
    <t>Weisbenner, S.</t>
  </si>
  <si>
    <t>Do pension plans with participant investment choice teach households to hold more equity?</t>
  </si>
  <si>
    <t>2-s2.0-84880458366</t>
  </si>
  <si>
    <t>Firat, A.</t>
  </si>
  <si>
    <t>KNOWLEDGE INTEGRATION TO OVERCOME ONTOLOGICAL HETEROGENEITY: CHALLENGES FROM FINANCIAL INFORMATION SYSTEMS</t>
  </si>
  <si>
    <t>2-s2.0-84878317783</t>
  </si>
  <si>
    <t>Bowen, C.</t>
  </si>
  <si>
    <t>Financial knowledge of teens and their parents</t>
  </si>
  <si>
    <t>2-s2.0-80053319343</t>
  </si>
  <si>
    <t>Johnson, D.T.</t>
  </si>
  <si>
    <t>Department of Marketing and Finance, Western Illinois University, Macomb, IL, United States</t>
  </si>
  <si>
    <t>Are mutual fund prospectuses written in plain english?</t>
  </si>
  <si>
    <t>Bauerly, R.J.</t>
  </si>
  <si>
    <t>Campbell School of Business, Berry College, Mount Berry, GA, United States</t>
  </si>
  <si>
    <t>2-s2.0-76349121576</t>
  </si>
  <si>
    <t>Factors affecting workers' retirement confidence: A gender perspective</t>
  </si>
  <si>
    <t>2-s2.0-34547302789</t>
  </si>
  <si>
    <t>Adult preferences for the delivery of personal finance information</t>
  </si>
  <si>
    <t>2-s2.0-17544364972</t>
  </si>
  <si>
    <t>Customer knowledge and choice criteria in retail banking</t>
  </si>
  <si>
    <t>2-s2.0-0346800172</t>
  </si>
  <si>
    <t>Krishnamoorthy, G.</t>
  </si>
  <si>
    <t>Accounting Group, D'Amore-McKim School of Business, Boston, MA, United States</t>
  </si>
  <si>
    <t>Audit committee effectiveness and financial reporting quality: Implications for auditor independence</t>
  </si>
  <si>
    <t>Wright, A.</t>
  </si>
  <si>
    <t>Department of Accounting, Carroll School of Management, Chestnut Hill, MA, United States</t>
  </si>
  <si>
    <t>2-s2.0-0141466400</t>
  </si>
  <si>
    <t>Yee, R.</t>
  </si>
  <si>
    <t>United Mission to Nepal, Kathmandu, Nepal</t>
  </si>
  <si>
    <t>The burden of restorative dental treatment for children in Third World countries</t>
  </si>
  <si>
    <t>2-s2.0-0038403812</t>
  </si>
  <si>
    <t>Rhodes, J.</t>
  </si>
  <si>
    <t>The development of an integrated E-commerce marketing framework to enhance trading activities for rural African communities</t>
  </si>
  <si>
    <t>2-s2.0-0036994669</t>
  </si>
  <si>
    <t>Peecher, M.E.</t>
  </si>
  <si>
    <t>Discussion of evaluating financial reporting quality: The effects of financial expertise vs. financial literacy</t>
  </si>
  <si>
    <t>2-s2.0-0036993691</t>
  </si>
  <si>
    <t>McDaniel, L.</t>
  </si>
  <si>
    <t>University of Kentucky, Lexington, KY, United States</t>
  </si>
  <si>
    <t>Evaluating financial reporting quality: The effects of financial expertise vs. financial literacy</t>
  </si>
  <si>
    <t>2-s2.0-0036321483</t>
  </si>
  <si>
    <t>Ekerdt, D.J.</t>
  </si>
  <si>
    <t>Gerontology Center, University of Kansas, Lawrence, KS, United States</t>
  </si>
  <si>
    <t>Workers' ignorance of retirement benefits</t>
  </si>
  <si>
    <t>2-s2.0-84862347652</t>
  </si>
  <si>
    <t>Ferreira, V.J.M.</t>
  </si>
  <si>
    <t>Universidade Federal do Rio de Janeiro, Rio de Janeiro, RJ, Brazil</t>
  </si>
  <si>
    <t>Project Finance in the Brazilian Petroleum Industry</t>
  </si>
  <si>
    <t>2-s2.0-0035528379</t>
  </si>
  <si>
    <t>Trentham, S.</t>
  </si>
  <si>
    <t>Department of Social Psychology, University of Nevada, Reno, Reno, NV, United States</t>
  </si>
  <si>
    <t>Power and gender influences on responsibility attributions: The case of disagreements in relationships</t>
  </si>
  <si>
    <t>Larwood, L.</t>
  </si>
  <si>
    <t>Department of Managerial Sciences, University of Nevada, Reno, Reno, NV, United States</t>
  </si>
  <si>
    <t>2-s2.0-84886568426</t>
  </si>
  <si>
    <t>Tin Yuen, L.</t>
  </si>
  <si>
    <t>Department of Systems Engineering and Engineering Management, Chinese University of Hong Kong, Hong Kong, Hong Kong</t>
  </si>
  <si>
    <t>From unstructured HTML to structured XML: How XML supports financial knowledge management on the Internet</t>
  </si>
  <si>
    <t>2-s2.0-0035532828</t>
  </si>
  <si>
    <t>Department of Sociology, Universität Bielefeld, Bielefeld, Nordrhein-Westfalen, Germany</t>
  </si>
  <si>
    <t>The rise of the popular investor: Financial knowledge and investing in England and France, 1840-1880</t>
  </si>
  <si>
    <t>2-s2.0-85032783487</t>
  </si>
  <si>
    <t>Ryder, N.</t>
  </si>
  <si>
    <t>Law School, University of South Wales, Pontypridd, Mid Glamorgan, United Kingdom</t>
  </si>
  <si>
    <t>Two plus two equals financial education—the financial services authority and consumer education</t>
  </si>
  <si>
    <t>2-s2.0-0345876849</t>
  </si>
  <si>
    <t>Šimović, V.</t>
  </si>
  <si>
    <t>Police College, University of Zagreb, Zagreb, Croatia</t>
  </si>
  <si>
    <t>Modelling of Analytical Function in the Financial Knowledge Discovery Model</t>
  </si>
  <si>
    <t>Golubic, Z.</t>
  </si>
  <si>
    <t>Vojnović, S.</t>
  </si>
  <si>
    <t>2-s2.0-0042320702</t>
  </si>
  <si>
    <t>Alexander, G.J.</t>
  </si>
  <si>
    <t>Carlson School of Management, Minneapolis, MN, United States</t>
  </si>
  <si>
    <t>Does mutual fund disclosure at banks matter? Evidence from a survey of investors</t>
  </si>
  <si>
    <t>Jones, J.D.</t>
  </si>
  <si>
    <t>Risk Management Division, Office of the Comptroller of the Currency, Washington, D.C., United States</t>
  </si>
  <si>
    <t>Nigro, P.J.</t>
  </si>
  <si>
    <t>2-s2.0-0042203169</t>
  </si>
  <si>
    <t>Oxelheim, L.</t>
  </si>
  <si>
    <t>Institute of Economic Research, Lund, Skane, Sweden</t>
  </si>
  <si>
    <t>On the treatment of finance-specific factors within the OLI paradigm</t>
  </si>
  <si>
    <t>Randøy, T.</t>
  </si>
  <si>
    <t>Stonehill, A.</t>
  </si>
  <si>
    <t>College of Business, Corvallis, OR, United States</t>
  </si>
  <si>
    <t>2-s2.0-0035600714</t>
  </si>
  <si>
    <t>Tennyson, S.</t>
  </si>
  <si>
    <t>Department of Policy Analysis and Management, Cornell University, Ithaca, NY, United States</t>
  </si>
  <si>
    <t>State curriculum mandates and student knowledge of personal finance</t>
  </si>
  <si>
    <t>Nguyen, C.</t>
  </si>
  <si>
    <t>Department of Economics, Cornell University, Ithaca, NY, United States</t>
  </si>
  <si>
    <t>2-s2.0-2942609082</t>
  </si>
  <si>
    <t>Farrier, S.D.</t>
  </si>
  <si>
    <t>North Yorkshire County Council, United Kingdom, Northallerton, North Yorkshire, United Kingdom</t>
  </si>
  <si>
    <t>A biological management system (BioDAT/BioIMS) for the storage, review and analysis of SINC and habitat surveys</t>
  </si>
  <si>
    <t>2-s2.0-0034431585</t>
  </si>
  <si>
    <t>Gershman, R.</t>
  </si>
  <si>
    <t>Jet Propulsion Laboratory, Pasadena, CA, United States</t>
  </si>
  <si>
    <t>Venus surface sample return</t>
  </si>
  <si>
    <t>2-s2.0-84990348678</t>
  </si>
  <si>
    <t>Bond, M.</t>
  </si>
  <si>
    <t>Understanding the benefits/wages connection: financial literacy for citizenship in a risk society</t>
  </si>
  <si>
    <t>2-s2.0-84982758340</t>
  </si>
  <si>
    <t>New-Holland Belgium (CNH Global), Belgium</t>
  </si>
  <si>
    <t>The EM-Clamp as Economically Feasible Tool for Susceptibility Analysis</t>
  </si>
  <si>
    <t>Catrysse, J.</t>
  </si>
  <si>
    <t>2-s2.0-84878267792</t>
  </si>
  <si>
    <t>Department of Human Environments, Utah State University, Logan, UT, United States</t>
  </si>
  <si>
    <t>Adapting western financial education and counseling models for use in South Korea</t>
  </si>
  <si>
    <t>Ju, I.-S.</t>
  </si>
  <si>
    <t>Korea University, Seoul, South Korea</t>
  </si>
  <si>
    <t>2-s2.0-75149114391</t>
  </si>
  <si>
    <t>Improving family financial security: A family economics-social work dialogue</t>
  </si>
  <si>
    <t>Most, B.W.</t>
  </si>
  <si>
    <t>not available, Denver, CO, United States</t>
  </si>
  <si>
    <t>2-s2.0-18244392477</t>
  </si>
  <si>
    <t>Improving employee productivity: The role of financial counseling and education</t>
  </si>
  <si>
    <t>2-s2.0-0041781556</t>
  </si>
  <si>
    <t>Balkin, D.B.</t>
  </si>
  <si>
    <t>Explaining Team-Based Pay: A Contingency Perspective Based on the Organizational Life Cycle, Team Design, and Organizational Learning Literatures</t>
  </si>
  <si>
    <t>Montemayor, E.F.</t>
  </si>
  <si>
    <t>2-s2.0-0034538221</t>
  </si>
  <si>
    <t>Psychological determinants of financial preparedness for retirement</t>
  </si>
  <si>
    <t>Mowen, J.C.</t>
  </si>
  <si>
    <t>2-s2.0-0034537097</t>
  </si>
  <si>
    <t>Norberg-Bohm, V.</t>
  </si>
  <si>
    <t>Creating Incentives for Environmentally Enhancing Technological Change: Lessons from 30 Years of U.S. Energy Technology Policy</t>
  </si>
  <si>
    <t>2-s2.0-0034373966</t>
  </si>
  <si>
    <t>Financial Risk Tolerance and Additional Factors that Affect Risk Taking in Everyday Money Matters</t>
  </si>
  <si>
    <t>2-s2.0-0034003033</t>
  </si>
  <si>
    <t>Lemire, J.A.</t>
  </si>
  <si>
    <t>Redesigning financial management education for the nursing administration graduate student</t>
  </si>
  <si>
    <t>2-s2.0-0033800670</t>
  </si>
  <si>
    <t>Geraci, V.W.</t>
  </si>
  <si>
    <t>Department of History, Central Connecticut State University, New Britain, CT, United States</t>
  </si>
  <si>
    <t>The family wine-farm: Vintibusiness style</t>
  </si>
  <si>
    <t>2-s2.0-0033712003</t>
  </si>
  <si>
    <t>Faiz, Asif</t>
  </si>
  <si>
    <t>Sustainable transport for the developing world: The social and environmental nexus</t>
  </si>
  <si>
    <t>2-s2.0-0033656380</t>
  </si>
  <si>
    <t>Scahill, P.</t>
  </si>
  <si>
    <t>Ernst &amp; Young's Human Resource Consulting, Indianapolis, United States</t>
  </si>
  <si>
    <t>Making a successful transition to cash balance. Using employee choice and financial education.</t>
  </si>
  <si>
    <t>2-s2.0-0001407270</t>
  </si>
  <si>
    <t>Division of Risk, Glasgow School for Business and Society, Glasgow, Scotland, United Kingdom</t>
  </si>
  <si>
    <t>Education, advice, and the financial services authority’s statutory objective</t>
  </si>
  <si>
    <t>2-s2.0-0033509681</t>
  </si>
  <si>
    <t>Suwanmala, C.</t>
  </si>
  <si>
    <t>Department of Public Administration, Chulalongkorn University, Bangkok, Thailand</t>
  </si>
  <si>
    <t>Local fiscal capability, Thailand: Cases of subdistrict administrative organizations</t>
  </si>
  <si>
    <t>2-s2.0-3042620679</t>
  </si>
  <si>
    <t>McKenna, J.</t>
  </si>
  <si>
    <t>Collaborative problem solving: Financial education for youth</t>
  </si>
  <si>
    <t>2-s2.0-0033122691</t>
  </si>
  <si>
    <t>Facione, N.C.</t>
  </si>
  <si>
    <t>Department of Physiological Nursing, University of California, San Francisco, San Francisco, CA, United States</t>
  </si>
  <si>
    <t>Breast cancer screening in relation to access to health services.</t>
  </si>
  <si>
    <t>2-s2.0-84927080607</t>
  </si>
  <si>
    <t>Braucher, J.</t>
  </si>
  <si>
    <t>College of Law, The University of Arizona, Tucson, AZ, United States</t>
  </si>
  <si>
    <t>Options in Consumer Bankruptcy: An American Perspective</t>
  </si>
  <si>
    <t>2-s2.0-85024468347</t>
  </si>
  <si>
    <t>Japan Science and Technology Agency, Kawaguchi, Saitama, Japan</t>
  </si>
  <si>
    <t>Reconstruction of Cities through the Utilization of Reverse Mortgage System —Lesson from the Hanshin-Awaji Great Earthquake and its Universality—</t>
  </si>
  <si>
    <t>Kumata, Y.</t>
  </si>
  <si>
    <t>2-s2.0-84878294187</t>
  </si>
  <si>
    <t>Center for Organizational and Technological Advancement, Virginia Polytechnic Institute and State University, Blacksburg, VA, United States</t>
  </si>
  <si>
    <t>Workplace financial education improves personal financial wellness</t>
  </si>
  <si>
    <t>Kratzer, C.Y.</t>
  </si>
  <si>
    <t>Development and Liberal Arts, Florida State College at Jacksonville, Jacksonville, FL, United States</t>
  </si>
  <si>
    <t>Brunson, B.H.</t>
  </si>
  <si>
    <t>MEDCD Dept, Texas Tech University, Lubbock, TX, United States</t>
  </si>
  <si>
    <t>2-s2.0-20144361857</t>
  </si>
  <si>
    <t>Financial planning curriculum for teens: Impact evaluation</t>
  </si>
  <si>
    <t>Huddleston-Casas, C.</t>
  </si>
  <si>
    <t>2-s2.0-0033258931</t>
  </si>
  <si>
    <t>Felker, P.</t>
  </si>
  <si>
    <t>Secretaria de Prod./Medio Ambiente, Santiago del Estera, Argentina</t>
  </si>
  <si>
    <t>An Investment-based Approach to Prosopis Agroforestry in Arid Lands</t>
  </si>
  <si>
    <t>2-s2.0-0033160141</t>
  </si>
  <si>
    <t>Jambulingam, T.</t>
  </si>
  <si>
    <t>Influence of franchisee selection criteria on outcomes desired by the franchisor</t>
  </si>
  <si>
    <t>Nevin, J.R.</t>
  </si>
  <si>
    <t>2-s2.0-0032780746</t>
  </si>
  <si>
    <t>Alcorta, L.</t>
  </si>
  <si>
    <t>Flexible automation and location of production in developing countries</t>
  </si>
  <si>
    <t>2-s2.0-0011152398</t>
  </si>
  <si>
    <t>Institutional determinants of saving: Implications for low-income households and public policy</t>
  </si>
  <si>
    <t>2-s2.0-84857697197</t>
  </si>
  <si>
    <t>Tearle, P.</t>
  </si>
  <si>
    <t>University of Exeter, Exeter, Devon, United Kingdom</t>
  </si>
  <si>
    <t>Six case studies of information technology-assisted teaching and learning in higher education in England</t>
  </si>
  <si>
    <t>2-s2.0-34548482571</t>
  </si>
  <si>
    <t>Parrotta, J.L.</t>
  </si>
  <si>
    <t>Alberta Cancer Board, Edmonton, AB, Canada</t>
  </si>
  <si>
    <t>The impact of financial attitudes and knowledge on financial management and satisfaction of recently married individuals</t>
  </si>
  <si>
    <t>Johnson, P.J.</t>
  </si>
  <si>
    <t>School of Social Work and Family Studies, The University of British Columbia, Vancouver, BC, Canada</t>
  </si>
  <si>
    <t>2-s2.0-0031776893</t>
  </si>
  <si>
    <t>Department of Geography, University of Bristol, Bristol, United Kingdom</t>
  </si>
  <si>
    <t>Reading financial services: texts, consumers, and financial literacy</t>
  </si>
  <si>
    <t>2-s2.0-0031626067</t>
  </si>
  <si>
    <t>Clark, Frank</t>
  </si>
  <si>
    <t>Stevedoring Services of America, Seattle, United States</t>
  </si>
  <si>
    <t>Port of Seattle Terminal 18 expansion</t>
  </si>
  <si>
    <t>2-s2.0-85057790055</t>
  </si>
  <si>
    <t>Nakamura, S.</t>
  </si>
  <si>
    <t>The Industrial Bank of Japan, Ltd, Tokyo, Tokyo, Japan</t>
  </si>
  <si>
    <t>The Japanese petroleum industry unleashed by deregulation-A bull or a bear in the Asian market?</t>
  </si>
  <si>
    <t>2-s2.0-85015607826</t>
  </si>
  <si>
    <t>Investor self-selection: Evidence from a mutual fund survey</t>
  </si>
  <si>
    <t>Office of Economic Analysis, United States Securities and Exchange Commission, Washington, D.C., DC, United States</t>
  </si>
  <si>
    <t>2-s2.0-84878319355</t>
  </si>
  <si>
    <t>Personal finance education for employees: Evidence on the bottom-line benefits</t>
  </si>
  <si>
    <t>2-s2.0-0031091726</t>
  </si>
  <si>
    <t>Harris, P.J.</t>
  </si>
  <si>
    <t>School of Hotel and Restaurant Management, Oxford Brookes University, Oxford, Oxfordshire, United Kingdom</t>
  </si>
  <si>
    <t>A seminar role-play model for hospitality accounting and finance education: Development, implementation and evaluation</t>
  </si>
  <si>
    <t>2-s2.0-0012232638</t>
  </si>
  <si>
    <t>Goldsmith, R.E.</t>
  </si>
  <si>
    <t>Sex differences in financial knowledge: A replication and extension</t>
  </si>
  <si>
    <t>2-s2.0-0030418121</t>
  </si>
  <si>
    <t>Breger, L.</t>
  </si>
  <si>
    <t>RAFAEL Armament Development Authority Ltd., Haifa, Israel</t>
  </si>
  <si>
    <t>Lasernet the multi-user system for acquisition and laser printing of medical diagnostic images</t>
  </si>
  <si>
    <t>2-s2.0-3042884875</t>
  </si>
  <si>
    <t>Toombs, R.E.</t>
  </si>
  <si>
    <t>Agric. Mgmt. Information Transfer, WY, United States</t>
  </si>
  <si>
    <t>Setting fee schedules: How much are veterinarians worth to beef cattle operations?</t>
  </si>
  <si>
    <t>2-s2.0-84984730180</t>
  </si>
  <si>
    <t>Tan, B.</t>
  </si>
  <si>
    <t>School of Accountancy and Business, Nanyang Technological University, Singapore City, Singapore</t>
  </si>
  <si>
    <t>Foreign direct investment by japanese electronics firms in the United States and Canada: Modelling the timing of entry</t>
  </si>
  <si>
    <t>Vertinsky, I.</t>
  </si>
  <si>
    <t>Centre for International Business Studies, The University of British Columbia, Vancouver, BC, Canada</t>
  </si>
  <si>
    <t>2-s2.0-33646403827</t>
  </si>
  <si>
    <t>Marriott, D.N.</t>
  </si>
  <si>
    <t>Health care managers' financial skills: Measurement, analysis and implications</t>
  </si>
  <si>
    <t>2-s2.0-0030141689</t>
  </si>
  <si>
    <t>Gilman, John J.</t>
  </si>
  <si>
    <t>In defense of the random selection of research projects</t>
  </si>
  <si>
    <t>2-s2.0-0030006835</t>
  </si>
  <si>
    <t>Johnstone, D.W.M.</t>
  </si>
  <si>
    <t>Department of Civil Engineering, University of Leeds, Leeds, West Yorkshire, United Kingdom</t>
  </si>
  <si>
    <t>Institutional developments, standards and river quality: A UK history and some lessons for industrialising countries</t>
  </si>
  <si>
    <t>2-s2.0-0029561474</t>
  </si>
  <si>
    <t>Henderson, P.L.</t>
  </si>
  <si>
    <t>Health Section, UNICEF, New York, NY, United States</t>
  </si>
  <si>
    <t>Donor and government constraints to sustainability in Nepal</t>
  </si>
  <si>
    <t>2-s2.0-11844257333</t>
  </si>
  <si>
    <t>Steven Cole, C.</t>
  </si>
  <si>
    <t>Modified duration and convexity with semiannual compounding</t>
  </si>
  <si>
    <t>Young, P.J.</t>
  </si>
  <si>
    <t>Southwest Missouri State University, Missouri State University, Springfield, MO, United States</t>
  </si>
  <si>
    <t>2-s2.0-84963455489</t>
  </si>
  <si>
    <t>Hilton, G.L.S.</t>
  </si>
  <si>
    <t>based, Middlesex University, London, United Kingdom</t>
  </si>
  <si>
    <t>Using student tutors to deliver financial literacy</t>
  </si>
  <si>
    <t>2-s2.0-0029202089</t>
  </si>
  <si>
    <t>Buenfil, Mario</t>
  </si>
  <si>
    <t>Instituto Mexicano de Tecnologia del Agua, Jiutepec, MOR, Mexico</t>
  </si>
  <si>
    <t>'Needs and illusions about household water metering'</t>
  </si>
  <si>
    <t>2-s2.0-0000341943</t>
  </si>
  <si>
    <t>Conservation technology adoption decisions and the theory of planned behavior</t>
  </si>
  <si>
    <t>2-s2.0-0027733672</t>
  </si>
  <si>
    <t>Kasilo, O.M.J.</t>
  </si>
  <si>
    <t>Department of Pharmacy, Godfrey Huggins School of Medicine, Harare, Harare, Zimbabwe</t>
  </si>
  <si>
    <t>Recommendations on education and training requirements for establishing a drug and toxicology information centre in a developing country</t>
  </si>
  <si>
    <t>Nhachi, C.F.B.</t>
  </si>
  <si>
    <t>Department of Clinical Pharmacology, Godfrey Huggins School of Medicine, Harare, Harare, Zimbabwe</t>
  </si>
  <si>
    <t>2-s2.0-0027330579</t>
  </si>
  <si>
    <t>Mancy, K.H.</t>
  </si>
  <si>
    <t>Department of Environmental and Industrial Health, University of Michigan, Ann Arbor, Ann Arbor, MI, United States</t>
  </si>
  <si>
    <t>A new perspective on rural water supply and sanitation</t>
  </si>
  <si>
    <t>2-s2.0-0027237302</t>
  </si>
  <si>
    <t>The reform of medical education: An outsider’s reflections</t>
  </si>
  <si>
    <t>2-s2.0-84954003479</t>
  </si>
  <si>
    <t>Annandale, S.J.</t>
  </si>
  <si>
    <t>The Old Post Office, Dearden Management, Bristol, United Kingdom</t>
  </si>
  <si>
    <t>Directing strategically financial management education and training</t>
  </si>
  <si>
    <t>2-s2.0-0343197661</t>
  </si>
  <si>
    <t>Feelders, A.J.</t>
  </si>
  <si>
    <t>Faculty of Economics, Tilburg University, Tilburg, Noord-Brabant, Netherlands</t>
  </si>
  <si>
    <t>A model of explanation for financial knowledge-based systems</t>
  </si>
  <si>
    <t>2-s2.0-85024278388</t>
  </si>
  <si>
    <t>Hagihara, K.</t>
  </si>
  <si>
    <t>Center for Urban Studies, Tokyo Metropolitan University, Hachioji, Tokyo, Japan</t>
  </si>
  <si>
    <t>Financial Aspects of Uni-Polarization</t>
  </si>
  <si>
    <t>Hagihara, Y.</t>
  </si>
  <si>
    <t>Institute of Water Resources, Nihon Suido Consultants Co, Ltd, Tokyo, Tokyo, Japan</t>
  </si>
  <si>
    <t>2-s2.0-0026806593</t>
  </si>
  <si>
    <t>Horowitz, J.L.</t>
  </si>
  <si>
    <t>Federa and Company, Atlanta, GA, United States</t>
  </si>
  <si>
    <t>Management decisions and financial capability</t>
  </si>
  <si>
    <t>2-s2.0-0026593670</t>
  </si>
  <si>
    <t>Mendoza, G.A.</t>
  </si>
  <si>
    <t>Department of Forestry, University of Illinois Urbana-Champaign, Urbana, IL, United States</t>
  </si>
  <si>
    <t>Analysis of some forest management strategies in Côte d'Ivoire: a regional case study</t>
  </si>
  <si>
    <t>Ayemou, A.O.</t>
  </si>
  <si>
    <t>Department of Agricultural Economics, University of Illinois Urbana-Champaign, Urbana, IL, United States</t>
  </si>
  <si>
    <t>2-s2.0-0026391996</t>
  </si>
  <si>
    <t>Hardten, Ronald D.</t>
  </si>
  <si>
    <t>Black &amp; Veatch, Overland Park, KS, United States</t>
  </si>
  <si>
    <t>Introduction to water utility accounting! Introducing the water utility accounting manual</t>
  </si>
  <si>
    <t>2-s2.0-44949284331</t>
  </si>
  <si>
    <t>Peel, M.J.</t>
  </si>
  <si>
    <t>The determinants of students' financial awareness-Some UK evidence</t>
  </si>
  <si>
    <t>Pendlebury, M.W.</t>
  </si>
  <si>
    <t>Groves, R.E.V.</t>
  </si>
  <si>
    <t>2-s2.0-38249020261</t>
  </si>
  <si>
    <t>The effects of expertise on financial problem solving: Evidence for goal-directed, problem-solving scripts</t>
  </si>
  <si>
    <t>2-s2.0-1842692719</t>
  </si>
  <si>
    <t>Davis, E.P.</t>
  </si>
  <si>
    <t>Department of Family and Consumer Sciences, University of Nebraska–Lincoln, Lincoln, NE, United States</t>
  </si>
  <si>
    <t>Patterns and obstacles to financial management</t>
  </si>
  <si>
    <t>Weber, J.A.</t>
  </si>
  <si>
    <t>Cooperative Extension Service, NE, United States</t>
  </si>
  <si>
    <t>2-s2.0-0025421520</t>
  </si>
  <si>
    <t>McGregor, G.S.</t>
  </si>
  <si>
    <t>McClelland Consultants, Sacramento, CA, United States</t>
  </si>
  <si>
    <t>Permitting of hazardous waste management facilities in California</t>
  </si>
  <si>
    <t>2-s2.0-38249005179</t>
  </si>
  <si>
    <t>Aram, J.D.</t>
  </si>
  <si>
    <t>Attitudes and behaviors of informal investors toward early-stage investments, technology-based ventures, and coinvestors</t>
  </si>
  <si>
    <t>2-s2.0-0024654808</t>
  </si>
  <si>
    <t>Pratt, C.</t>
  </si>
  <si>
    <t>Department of Human Development, Oregon State University, Corvallis, OR, United States</t>
  </si>
  <si>
    <t>A Model Legal-Financial Education Workshop for Families Caring for Neurologically Impaired Elders</t>
  </si>
  <si>
    <t>Nay, T.</t>
  </si>
  <si>
    <t>Neurological Sciences Center, Legacy Good Samaritan Hospital and Medical Center, Portland, OR, United States</t>
  </si>
  <si>
    <t>2-s2.0-0024250125</t>
  </si>
  <si>
    <t>Cotton, A.P.</t>
  </si>
  <si>
    <t>Urban infrastructure: Trends, needs and the role of aid</t>
  </si>
  <si>
    <t>2-s2.0-0023560582</t>
  </si>
  <si>
    <t>Truax, Terry D.</t>
  </si>
  <si>
    <t>EXPERT SYSTEM ENHANCED WORK STATION FOR DENTISTS.</t>
  </si>
  <si>
    <t>2-s2.0-0023067089</t>
  </si>
  <si>
    <t>Akinola, A.A.</t>
  </si>
  <si>
    <t>Marlborough House, London, United Kingdom</t>
  </si>
  <si>
    <t>An alternative procedure for granting farm input subsidies in Africa</t>
  </si>
  <si>
    <t>2-s2.0-2942603877</t>
  </si>
  <si>
    <t>Dutt, A.K.</t>
  </si>
  <si>
    <t>The University of Akron, Akron, OH, United States</t>
  </si>
  <si>
    <t>Assessment of service adequacy of primary health care physicians in a two county region of Ohio, USA</t>
  </si>
  <si>
    <t>Dutta, H.M.</t>
  </si>
  <si>
    <t>Jaiswal, J.</t>
  </si>
  <si>
    <t>Cuyahoga Community College, Cleveland, OH, United States</t>
  </si>
  <si>
    <t>Monroe, C.</t>
  </si>
  <si>
    <t>2-s2.0-85005626122</t>
  </si>
  <si>
    <t>Carter, L.S.</t>
  </si>
  <si>
    <t>School of Food Science, McGill University, Macdonald Campus, Sainte-Anne-de-Bellevue, QC, Canada</t>
  </si>
  <si>
    <t>The effects of demographic characteristics on consumer information periodical readership and financial knowledge</t>
  </si>
  <si>
    <t>Andrus, D.M.</t>
  </si>
  <si>
    <t>Department of Marketing, Kansas State University, Manhattan, KS, United States</t>
  </si>
  <si>
    <t>Hanna, S.</t>
  </si>
  <si>
    <t>Department of Economics, Kansas State University, Manhattan, KS, United States</t>
  </si>
  <si>
    <t>2-s2.0-84953158387</t>
  </si>
  <si>
    <t>Reese, B.</t>
  </si>
  <si>
    <t>Texas Christian University, Fort Worth, TX, United States</t>
  </si>
  <si>
    <t>Property maintenance and residential integration</t>
  </si>
  <si>
    <t>Matre, M.</t>
  </si>
  <si>
    <t>University of South Alabama, Mobile, AL, United States</t>
  </si>
  <si>
    <t>2-s2.0-0020948798</t>
  </si>
  <si>
    <t>Aleem, A.A.</t>
  </si>
  <si>
    <t>King Abdulaziz University, Jeddah, Makkah Province, Saudi Arabia</t>
  </si>
  <si>
    <t>John Murray / MABAHISS expedition versus the International Indian Ocean Expedition (IIOE) in retrospect</t>
  </si>
  <si>
    <t>Morcos, S.A.</t>
  </si>
  <si>
    <t>Division of Marine Sciences, UNESCO United Nations Educational, Scientific and Cultural Organization, Paris, France</t>
  </si>
  <si>
    <t>2-s2.0-0020871706</t>
  </si>
  <si>
    <t>Erlandsson, U.</t>
  </si>
  <si>
    <t>Department of Social and Economic Geography, Lunds Universitet, Lund, Skane, Sweden</t>
  </si>
  <si>
    <t>( Urban rental space - a constraint on growing enterprise).; Stadens bebyggelse - en restriktion for groende foretagsamhet.</t>
  </si>
  <si>
    <t>2-s2.0-0019723724</t>
  </si>
  <si>
    <t>Maragos, G.D.</t>
  </si>
  <si>
    <t>Department of Pediatrics, Creighton University School of Medicine, Omaha, NE, United States</t>
  </si>
  <si>
    <t>The pharmacology of acute poisoning in the teenager</t>
  </si>
  <si>
    <t>2-s2.0-33845723511</t>
  </si>
  <si>
    <t>Hairston, C.F.</t>
  </si>
  <si>
    <t>Human service organizations, The University of Tennessee, Knoxville, Knoxville, TN, United States</t>
  </si>
  <si>
    <t>Financial management in social work education</t>
  </si>
  <si>
    <t>2-s2.0-84951548540</t>
  </si>
  <si>
    <t>Warner, A.</t>
  </si>
  <si>
    <t>Hult International Business School, Cambridge, United States</t>
  </si>
  <si>
    <t>Where ignorance isnot bliss the need for improved financial understanding among managers</t>
  </si>
  <si>
    <t>2-s2.0-84972593767</t>
  </si>
  <si>
    <t>Bull, P.E.</t>
  </si>
  <si>
    <t>Attitudes Toward Worker Participation</t>
  </si>
  <si>
    <t>Barton, G.L.</t>
  </si>
  <si>
    <t>2-s2.0-85059147042</t>
  </si>
  <si>
    <t>Lunde, P.A.</t>
  </si>
  <si>
    <t>Ocean Resources Engineering, United States</t>
  </si>
  <si>
    <t>Feasibility of laying flowlines from driiiing vesseis</t>
  </si>
  <si>
    <t>2-s2.0-0016155563</t>
  </si>
  <si>
    <t>Schoen, M.H.</t>
  </si>
  <si>
    <t>Sch. Dent. Med., Stony Brook University, Stony Brook, NY, United States</t>
  </si>
  <si>
    <t>Methodology of capitation payment to group dental practice and effects of such payment on care</t>
  </si>
  <si>
    <t>2-s2.0-0015471220</t>
  </si>
  <si>
    <t>Nicholson, G.D.</t>
  </si>
  <si>
    <t>Department of Medical Physiology, The University of the West Indies, Kingston, Jamaica</t>
  </si>
  <si>
    <t>Jamaica</t>
  </si>
  <si>
    <t>Re use of coil dialysers in long term haemodialysis</t>
  </si>
  <si>
    <t>2-s2.0-0014817620</t>
  </si>
  <si>
    <t>Perkoff, G.T.</t>
  </si>
  <si>
    <t>Departments of Medicine and Preventive Medicine, Washington University School of Medicine in St. Louis, St. Louis, MO, United States</t>
  </si>
  <si>
    <t>Relationship between demographic characteristics, patient’s chief complaint, and medical care destination in an emergency room</t>
  </si>
  <si>
    <t>2-s2.0-85072487433</t>
  </si>
  <si>
    <t>Pazmany, L.</t>
  </si>
  <si>
    <t>San Diego Soils Engineering Inc, San Diego, CA, United States</t>
  </si>
  <si>
    <t>Potential structural materials and design concepts for light airplanes</t>
  </si>
  <si>
    <t>2-s2.0-58149443065</t>
  </si>
  <si>
    <t>Marshall, H.R.</t>
  </si>
  <si>
    <t>Differences in parent and child reports of the child's experience in the use of money</t>
  </si>
  <si>
    <t>University of Nebraska - Lincoln</t>
  </si>
  <si>
    <t>University of Nebraska–Lincoln</t>
  </si>
  <si>
    <t>California State University</t>
  </si>
  <si>
    <t>Universitas Negeri Malang</t>
  </si>
  <si>
    <t>University of Nicosia</t>
  </si>
  <si>
    <t>Hasanuddin University</t>
  </si>
  <si>
    <t>Christ University</t>
  </si>
  <si>
    <t xml:space="preserve"> Bangladesh Agricultural University, Mymensingh, Bangladesh</t>
  </si>
  <si>
    <t xml:space="preserve"> Universitas Ciputra, Surabaya, East Java, Indonesia</t>
  </si>
  <si>
    <t>University of South 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</si>
</sst>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0"/>
      <color rgb="FF000000"/>
      <name val="Helvetica Neue"/>
      <family val="2"/>
    </font>
    <font>
      <sz val="11"/>
      <color rgb="FF000000"/>
      <name val="Calibri"/>
      <family val="2"/>
      <scheme val="minor"/>
    </font>
    <font>
      <sz val="11"/>
      <color theme="3"/>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xf numFmtId="0" fontId="3" fillId="0" borderId="0" xfId="0" applyFont="1"/>
    <xf numFmtId="0" fontId="4" fillId="2" borderId="0" xfId="0" applyFont="1" applyFill="1" applyAlignment="1">
      <alignment wrapText="1"/>
    </xf>
    <xf numFmtId="0" fontId="0" fillId="2" borderId="0" xfId="0" applyFill="1" applyAlignment="1">
      <alignment wrapText="1"/>
    </xf>
    <xf numFmtId="0" fontId="0" fillId="2" borderId="0" xfId="0" applyFill="1"/>
    <xf numFmtId="0" fontId="3" fillId="2"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707"/>
  <sheetViews>
    <sheetView tabSelected="1" topLeftCell="A123" zoomScale="137" zoomScaleNormal="137" workbookViewId="0">
      <selection activeCell="F133" sqref="F133"/>
    </sheetView>
  </sheetViews>
  <sheetFormatPr baseColWidth="10" defaultColWidth="8.83203125" defaultRowHeight="15" x14ac:dyDescent="0.2"/>
  <cols>
    <col min="1" max="1" width="18.6640625" customWidth="1"/>
    <col min="2" max="2" width="14.5" customWidth="1"/>
    <col min="3" max="3" width="9.1640625" customWidth="1"/>
    <col min="4" max="4" width="16.83203125" customWidth="1"/>
    <col min="5" max="5" width="14.83203125" customWidth="1"/>
    <col min="6" max="6" width="57.6640625" style="3" customWidth="1"/>
    <col min="9" max="9" width="54.33203125" customWidth="1"/>
  </cols>
  <sheetData>
    <row r="1" spans="1:9" ht="16" x14ac:dyDescent="0.2">
      <c r="A1" s="1" t="s">
        <v>0</v>
      </c>
      <c r="B1" s="1" t="s">
        <v>1</v>
      </c>
      <c r="C1" s="1" t="s">
        <v>2</v>
      </c>
      <c r="D1" s="1" t="s">
        <v>3</v>
      </c>
      <c r="E1" s="1" t="s">
        <v>4</v>
      </c>
      <c r="F1" s="2" t="s">
        <v>5</v>
      </c>
      <c r="G1" s="1" t="s">
        <v>6</v>
      </c>
      <c r="H1" s="1" t="s">
        <v>7</v>
      </c>
      <c r="I1" s="1" t="s">
        <v>8</v>
      </c>
    </row>
    <row r="2" spans="1:9" ht="16" x14ac:dyDescent="0.2">
      <c r="A2" t="s">
        <v>9</v>
      </c>
      <c r="B2" t="s">
        <v>10</v>
      </c>
      <c r="C2">
        <v>1</v>
      </c>
      <c r="D2" t="s">
        <v>11</v>
      </c>
      <c r="E2" t="s">
        <v>12</v>
      </c>
      <c r="F2" s="7" t="s">
        <v>13</v>
      </c>
      <c r="G2">
        <v>2026</v>
      </c>
      <c r="H2" t="s">
        <v>14</v>
      </c>
      <c r="I2" t="s">
        <v>15</v>
      </c>
    </row>
    <row r="3" spans="1:9" ht="16" x14ac:dyDescent="0.2">
      <c r="A3" t="s">
        <v>9</v>
      </c>
      <c r="B3" t="s">
        <v>16</v>
      </c>
      <c r="C3">
        <v>2</v>
      </c>
      <c r="D3" t="s">
        <v>12</v>
      </c>
      <c r="E3" t="s">
        <v>12</v>
      </c>
      <c r="F3" s="7" t="s">
        <v>17</v>
      </c>
      <c r="G3">
        <v>2026</v>
      </c>
      <c r="H3" t="s">
        <v>14</v>
      </c>
      <c r="I3" t="s">
        <v>15</v>
      </c>
    </row>
    <row r="4" spans="1:9" ht="16" x14ac:dyDescent="0.2">
      <c r="A4" t="s">
        <v>18</v>
      </c>
      <c r="B4" t="s">
        <v>19</v>
      </c>
      <c r="C4">
        <v>1</v>
      </c>
      <c r="D4" t="s">
        <v>12</v>
      </c>
      <c r="E4" t="s">
        <v>12</v>
      </c>
      <c r="F4" s="7" t="s">
        <v>20</v>
      </c>
      <c r="G4">
        <v>2026</v>
      </c>
      <c r="H4" t="s">
        <v>21</v>
      </c>
      <c r="I4" t="s">
        <v>22</v>
      </c>
    </row>
    <row r="5" spans="1:9" ht="16" x14ac:dyDescent="0.2">
      <c r="A5" t="s">
        <v>23</v>
      </c>
      <c r="B5" t="s">
        <v>24</v>
      </c>
      <c r="C5">
        <v>1</v>
      </c>
      <c r="D5" t="s">
        <v>12</v>
      </c>
      <c r="E5" t="s">
        <v>12</v>
      </c>
      <c r="F5" s="7" t="s">
        <v>25</v>
      </c>
      <c r="G5">
        <v>2026</v>
      </c>
      <c r="H5" t="s">
        <v>21</v>
      </c>
      <c r="I5" t="s">
        <v>26</v>
      </c>
    </row>
    <row r="6" spans="1:9" ht="16" x14ac:dyDescent="0.2">
      <c r="A6" t="s">
        <v>23</v>
      </c>
      <c r="B6" t="s">
        <v>27</v>
      </c>
      <c r="C6">
        <v>2</v>
      </c>
      <c r="D6" t="s">
        <v>12</v>
      </c>
      <c r="E6" t="s">
        <v>12</v>
      </c>
      <c r="F6" s="7" t="s">
        <v>28</v>
      </c>
      <c r="G6">
        <v>2026</v>
      </c>
      <c r="H6" t="s">
        <v>21</v>
      </c>
      <c r="I6" t="s">
        <v>26</v>
      </c>
    </row>
    <row r="7" spans="1:9" ht="16" x14ac:dyDescent="0.2">
      <c r="A7" t="s">
        <v>29</v>
      </c>
      <c r="B7" t="s">
        <v>30</v>
      </c>
      <c r="C7">
        <v>1</v>
      </c>
      <c r="D7" t="s">
        <v>12</v>
      </c>
      <c r="E7" t="s">
        <v>12</v>
      </c>
      <c r="F7" s="7" t="s">
        <v>32</v>
      </c>
      <c r="G7">
        <v>2026</v>
      </c>
      <c r="H7" t="s">
        <v>21</v>
      </c>
      <c r="I7" t="s">
        <v>33</v>
      </c>
    </row>
    <row r="8" spans="1:9" ht="32" x14ac:dyDescent="0.2">
      <c r="A8" t="s">
        <v>34</v>
      </c>
      <c r="B8" t="s">
        <v>35</v>
      </c>
      <c r="C8">
        <v>1</v>
      </c>
      <c r="D8" t="s">
        <v>12</v>
      </c>
      <c r="E8" t="s">
        <v>12</v>
      </c>
      <c r="F8" s="7" t="s">
        <v>36</v>
      </c>
      <c r="G8">
        <v>2026</v>
      </c>
      <c r="H8" t="s">
        <v>37</v>
      </c>
      <c r="I8" t="s">
        <v>38</v>
      </c>
    </row>
    <row r="9" spans="1:9" ht="32" x14ac:dyDescent="0.2">
      <c r="A9" t="s">
        <v>39</v>
      </c>
      <c r="B9" t="s">
        <v>40</v>
      </c>
      <c r="C9">
        <v>1</v>
      </c>
      <c r="D9" t="s">
        <v>12</v>
      </c>
      <c r="E9" t="s">
        <v>41</v>
      </c>
      <c r="F9" s="7" t="s">
        <v>42</v>
      </c>
      <c r="G9">
        <v>2026</v>
      </c>
      <c r="H9" t="s">
        <v>14</v>
      </c>
      <c r="I9" t="s">
        <v>43</v>
      </c>
    </row>
    <row r="10" spans="1:9" ht="32" x14ac:dyDescent="0.2">
      <c r="A10" t="s">
        <v>39</v>
      </c>
      <c r="B10" t="s">
        <v>44</v>
      </c>
      <c r="C10">
        <v>2</v>
      </c>
      <c r="D10" t="s">
        <v>12</v>
      </c>
      <c r="E10" t="s">
        <v>12</v>
      </c>
      <c r="F10" s="7" t="s">
        <v>45</v>
      </c>
      <c r="G10">
        <v>2026</v>
      </c>
      <c r="H10" t="s">
        <v>14</v>
      </c>
      <c r="I10" t="s">
        <v>43</v>
      </c>
    </row>
    <row r="11" spans="1:9" ht="16" x14ac:dyDescent="0.2">
      <c r="A11" t="s">
        <v>46</v>
      </c>
      <c r="B11" t="s">
        <v>47</v>
      </c>
      <c r="C11">
        <v>1</v>
      </c>
      <c r="D11" t="s">
        <v>12</v>
      </c>
      <c r="E11" t="s">
        <v>12</v>
      </c>
      <c r="F11" s="7" t="s">
        <v>48</v>
      </c>
      <c r="G11">
        <v>2026</v>
      </c>
      <c r="H11" t="s">
        <v>21</v>
      </c>
      <c r="I11" t="s">
        <v>49</v>
      </c>
    </row>
    <row r="12" spans="1:9" ht="16" x14ac:dyDescent="0.2">
      <c r="A12" t="s">
        <v>50</v>
      </c>
      <c r="B12" t="s">
        <v>51</v>
      </c>
      <c r="C12">
        <v>1</v>
      </c>
      <c r="D12" t="s">
        <v>12</v>
      </c>
      <c r="E12" t="s">
        <v>12</v>
      </c>
      <c r="F12" s="7" t="s">
        <v>53</v>
      </c>
      <c r="G12">
        <v>2026</v>
      </c>
      <c r="H12" t="s">
        <v>54</v>
      </c>
      <c r="I12" t="s">
        <v>55</v>
      </c>
    </row>
    <row r="13" spans="1:9" ht="16" x14ac:dyDescent="0.2">
      <c r="A13" t="s">
        <v>56</v>
      </c>
      <c r="B13" t="s">
        <v>57</v>
      </c>
      <c r="C13">
        <v>1</v>
      </c>
      <c r="D13">
        <f>237</f>
        <v>237</v>
      </c>
      <c r="E13" t="s">
        <v>12</v>
      </c>
      <c r="F13" s="7" t="s">
        <v>58</v>
      </c>
      <c r="G13">
        <v>2026</v>
      </c>
      <c r="H13" t="s">
        <v>21</v>
      </c>
      <c r="I13" t="s">
        <v>59</v>
      </c>
    </row>
    <row r="14" spans="1:9" ht="16" x14ac:dyDescent="0.2">
      <c r="A14" t="s">
        <v>56</v>
      </c>
      <c r="B14" t="s">
        <v>60</v>
      </c>
      <c r="C14">
        <v>2</v>
      </c>
      <c r="D14">
        <f>237</f>
        <v>237</v>
      </c>
      <c r="E14" t="s">
        <v>12</v>
      </c>
      <c r="F14" s="7" t="s">
        <v>61</v>
      </c>
      <c r="G14">
        <v>2026</v>
      </c>
      <c r="H14" t="s">
        <v>21</v>
      </c>
      <c r="I14" t="s">
        <v>59</v>
      </c>
    </row>
    <row r="15" spans="1:9" ht="32" x14ac:dyDescent="0.2">
      <c r="A15" t="s">
        <v>56</v>
      </c>
      <c r="B15" t="s">
        <v>62</v>
      </c>
      <c r="C15">
        <v>3</v>
      </c>
      <c r="D15" t="s">
        <v>12</v>
      </c>
      <c r="E15" t="s">
        <v>12</v>
      </c>
      <c r="F15" s="7" t="s">
        <v>63</v>
      </c>
      <c r="G15">
        <v>2026</v>
      </c>
      <c r="H15" t="s">
        <v>21</v>
      </c>
      <c r="I15" t="s">
        <v>59</v>
      </c>
    </row>
    <row r="16" spans="1:9" ht="32" x14ac:dyDescent="0.2">
      <c r="A16" t="s">
        <v>56</v>
      </c>
      <c r="B16" t="s">
        <v>64</v>
      </c>
      <c r="C16">
        <v>4</v>
      </c>
      <c r="D16" t="s">
        <v>65</v>
      </c>
      <c r="E16" t="s">
        <v>12</v>
      </c>
      <c r="F16" s="7" t="s">
        <v>66</v>
      </c>
      <c r="G16">
        <v>2026</v>
      </c>
      <c r="H16" t="s">
        <v>67</v>
      </c>
      <c r="I16" t="s">
        <v>59</v>
      </c>
    </row>
    <row r="17" spans="1:9" ht="32" x14ac:dyDescent="0.2">
      <c r="A17" t="s">
        <v>68</v>
      </c>
      <c r="B17" t="s">
        <v>69</v>
      </c>
      <c r="C17">
        <v>1</v>
      </c>
      <c r="D17" t="s">
        <v>12</v>
      </c>
      <c r="E17" t="s">
        <v>12</v>
      </c>
      <c r="F17" s="7" t="s">
        <v>71</v>
      </c>
      <c r="G17">
        <v>2026</v>
      </c>
      <c r="H17" t="s">
        <v>72</v>
      </c>
      <c r="I17" t="s">
        <v>73</v>
      </c>
    </row>
    <row r="18" spans="1:9" ht="32" x14ac:dyDescent="0.2">
      <c r="A18" t="s">
        <v>68</v>
      </c>
      <c r="B18" t="s">
        <v>74</v>
      </c>
      <c r="C18">
        <v>2</v>
      </c>
      <c r="D18" t="s">
        <v>12</v>
      </c>
      <c r="E18" t="s">
        <v>12</v>
      </c>
      <c r="F18" s="7" t="s">
        <v>75</v>
      </c>
      <c r="G18">
        <v>2026</v>
      </c>
      <c r="H18" t="s">
        <v>76</v>
      </c>
      <c r="I18" t="s">
        <v>73</v>
      </c>
    </row>
    <row r="19" spans="1:9" ht="32" x14ac:dyDescent="0.2">
      <c r="A19" t="s">
        <v>77</v>
      </c>
      <c r="B19" t="s">
        <v>78</v>
      </c>
      <c r="C19">
        <v>1</v>
      </c>
      <c r="D19" t="s">
        <v>12</v>
      </c>
      <c r="E19" t="s">
        <v>12</v>
      </c>
      <c r="F19" s="7" t="s">
        <v>79</v>
      </c>
      <c r="G19">
        <v>2026</v>
      </c>
      <c r="H19" t="s">
        <v>21</v>
      </c>
      <c r="I19" t="s">
        <v>80</v>
      </c>
    </row>
    <row r="20" spans="1:9" ht="32" x14ac:dyDescent="0.2">
      <c r="A20" t="s">
        <v>77</v>
      </c>
      <c r="B20" t="s">
        <v>81</v>
      </c>
      <c r="C20">
        <v>2</v>
      </c>
      <c r="D20" t="s">
        <v>12</v>
      </c>
      <c r="E20" t="s">
        <v>12</v>
      </c>
      <c r="F20" s="7" t="s">
        <v>82</v>
      </c>
      <c r="G20">
        <v>2026</v>
      </c>
      <c r="H20" t="s">
        <v>21</v>
      </c>
      <c r="I20" t="s">
        <v>80</v>
      </c>
    </row>
    <row r="21" spans="1:9" ht="32" x14ac:dyDescent="0.2">
      <c r="A21" t="s">
        <v>83</v>
      </c>
      <c r="B21" t="s">
        <v>84</v>
      </c>
      <c r="C21">
        <v>1</v>
      </c>
      <c r="D21" t="s">
        <v>12</v>
      </c>
      <c r="E21" t="s">
        <v>12</v>
      </c>
      <c r="F21" s="7" t="s">
        <v>85</v>
      </c>
      <c r="G21">
        <v>2026</v>
      </c>
      <c r="H21" t="s">
        <v>86</v>
      </c>
      <c r="I21" t="s">
        <v>87</v>
      </c>
    </row>
    <row r="22" spans="1:9" ht="16" x14ac:dyDescent="0.2">
      <c r="A22" t="s">
        <v>88</v>
      </c>
      <c r="B22" t="s">
        <v>89</v>
      </c>
      <c r="C22">
        <v>1</v>
      </c>
      <c r="D22" t="s">
        <v>12</v>
      </c>
      <c r="E22" t="s">
        <v>12</v>
      </c>
      <c r="F22" s="7" t="s">
        <v>91</v>
      </c>
      <c r="G22">
        <v>2026</v>
      </c>
      <c r="H22" t="s">
        <v>37</v>
      </c>
      <c r="I22" t="s">
        <v>92</v>
      </c>
    </row>
    <row r="23" spans="1:9" ht="16" x14ac:dyDescent="0.2">
      <c r="A23" t="s">
        <v>88</v>
      </c>
      <c r="B23" t="s">
        <v>93</v>
      </c>
      <c r="C23">
        <v>2</v>
      </c>
      <c r="D23" t="s">
        <v>12</v>
      </c>
      <c r="E23" t="s">
        <v>12</v>
      </c>
      <c r="F23" s="7" t="s">
        <v>94</v>
      </c>
      <c r="G23">
        <v>2026</v>
      </c>
      <c r="H23" t="s">
        <v>37</v>
      </c>
      <c r="I23" t="s">
        <v>92</v>
      </c>
    </row>
    <row r="24" spans="1:9" ht="32" x14ac:dyDescent="0.2">
      <c r="A24" t="s">
        <v>95</v>
      </c>
      <c r="B24" t="s">
        <v>96</v>
      </c>
      <c r="C24">
        <v>1</v>
      </c>
      <c r="D24" t="s">
        <v>12</v>
      </c>
      <c r="E24" t="s">
        <v>12</v>
      </c>
      <c r="F24" s="7" t="s">
        <v>97</v>
      </c>
      <c r="G24">
        <v>2026</v>
      </c>
      <c r="H24" t="s">
        <v>37</v>
      </c>
      <c r="I24" t="s">
        <v>98</v>
      </c>
    </row>
    <row r="25" spans="1:9" ht="32" x14ac:dyDescent="0.2">
      <c r="A25" t="s">
        <v>99</v>
      </c>
      <c r="B25" t="s">
        <v>100</v>
      </c>
      <c r="C25">
        <v>1</v>
      </c>
      <c r="D25" t="s">
        <v>12</v>
      </c>
      <c r="E25" t="s">
        <v>12</v>
      </c>
      <c r="F25" s="7" t="s">
        <v>102</v>
      </c>
      <c r="G25">
        <v>2026</v>
      </c>
      <c r="H25" t="s">
        <v>37</v>
      </c>
      <c r="I25" t="s">
        <v>103</v>
      </c>
    </row>
    <row r="26" spans="1:9" ht="16" x14ac:dyDescent="0.2">
      <c r="A26" t="s">
        <v>104</v>
      </c>
      <c r="B26" t="s">
        <v>105</v>
      </c>
      <c r="C26">
        <v>1</v>
      </c>
      <c r="D26" t="s">
        <v>12</v>
      </c>
      <c r="E26" t="s">
        <v>12</v>
      </c>
      <c r="F26" s="7" t="s">
        <v>106</v>
      </c>
      <c r="G26">
        <v>2026</v>
      </c>
      <c r="H26" t="s">
        <v>37</v>
      </c>
      <c r="I26" t="s">
        <v>107</v>
      </c>
    </row>
    <row r="27" spans="1:9" ht="16" x14ac:dyDescent="0.2">
      <c r="A27" t="s">
        <v>104</v>
      </c>
      <c r="B27" t="s">
        <v>108</v>
      </c>
      <c r="C27">
        <v>2</v>
      </c>
      <c r="D27" t="s">
        <v>12</v>
      </c>
      <c r="E27" t="s">
        <v>12</v>
      </c>
      <c r="F27" s="7" t="s">
        <v>109</v>
      </c>
      <c r="G27">
        <v>2026</v>
      </c>
      <c r="H27" t="s">
        <v>37</v>
      </c>
      <c r="I27" t="s">
        <v>107</v>
      </c>
    </row>
    <row r="28" spans="1:9" ht="16" x14ac:dyDescent="0.2">
      <c r="A28" t="s">
        <v>104</v>
      </c>
      <c r="B28" t="s">
        <v>110</v>
      </c>
      <c r="C28">
        <v>3</v>
      </c>
      <c r="D28" t="s">
        <v>12</v>
      </c>
      <c r="E28" t="s">
        <v>12</v>
      </c>
      <c r="F28" s="7" t="s">
        <v>111</v>
      </c>
      <c r="G28">
        <v>2026</v>
      </c>
      <c r="H28" t="s">
        <v>37</v>
      </c>
      <c r="I28" t="s">
        <v>107</v>
      </c>
    </row>
    <row r="29" spans="1:9" ht="16" x14ac:dyDescent="0.2">
      <c r="A29" t="s">
        <v>112</v>
      </c>
      <c r="B29" t="s">
        <v>113</v>
      </c>
      <c r="C29">
        <v>1</v>
      </c>
      <c r="D29" t="s">
        <v>12</v>
      </c>
      <c r="E29" t="s">
        <v>12</v>
      </c>
      <c r="F29" s="7" t="s">
        <v>106</v>
      </c>
      <c r="G29">
        <v>2026</v>
      </c>
      <c r="H29" t="s">
        <v>37</v>
      </c>
      <c r="I29" t="s">
        <v>114</v>
      </c>
    </row>
    <row r="30" spans="1:9" ht="16" x14ac:dyDescent="0.2">
      <c r="A30" t="s">
        <v>115</v>
      </c>
      <c r="B30" t="s">
        <v>116</v>
      </c>
      <c r="C30">
        <v>1</v>
      </c>
      <c r="D30" t="s">
        <v>12</v>
      </c>
      <c r="E30" t="s">
        <v>12</v>
      </c>
      <c r="F30" s="7" t="s">
        <v>117</v>
      </c>
      <c r="G30">
        <v>2026</v>
      </c>
      <c r="H30" t="s">
        <v>37</v>
      </c>
      <c r="I30" t="s">
        <v>118</v>
      </c>
    </row>
    <row r="31" spans="1:9" ht="16" x14ac:dyDescent="0.2">
      <c r="A31" t="s">
        <v>119</v>
      </c>
      <c r="B31" t="s">
        <v>120</v>
      </c>
      <c r="C31">
        <v>1</v>
      </c>
      <c r="D31" t="s">
        <v>12</v>
      </c>
      <c r="E31" t="s">
        <v>12</v>
      </c>
      <c r="F31" s="7" t="s">
        <v>121</v>
      </c>
      <c r="G31">
        <v>2026</v>
      </c>
      <c r="H31" t="s">
        <v>37</v>
      </c>
      <c r="I31" t="s">
        <v>122</v>
      </c>
    </row>
    <row r="32" spans="1:9" ht="32" x14ac:dyDescent="0.2">
      <c r="A32" t="s">
        <v>123</v>
      </c>
      <c r="B32" t="s">
        <v>124</v>
      </c>
      <c r="C32">
        <v>1</v>
      </c>
      <c r="D32" t="s">
        <v>12</v>
      </c>
      <c r="E32" t="s">
        <v>12</v>
      </c>
      <c r="F32" s="7" t="s">
        <v>125</v>
      </c>
      <c r="G32">
        <v>2026</v>
      </c>
      <c r="H32" t="s">
        <v>126</v>
      </c>
      <c r="I32" t="s">
        <v>127</v>
      </c>
    </row>
    <row r="33" spans="1:9" ht="32" x14ac:dyDescent="0.2">
      <c r="A33" t="s">
        <v>123</v>
      </c>
      <c r="B33" t="s">
        <v>128</v>
      </c>
      <c r="C33">
        <v>2</v>
      </c>
      <c r="D33" t="s">
        <v>12</v>
      </c>
      <c r="E33" t="s">
        <v>12</v>
      </c>
      <c r="F33" s="7" t="s">
        <v>129</v>
      </c>
      <c r="G33">
        <v>2026</v>
      </c>
      <c r="H33" t="s">
        <v>130</v>
      </c>
      <c r="I33" t="s">
        <v>127</v>
      </c>
    </row>
    <row r="34" spans="1:9" ht="32" x14ac:dyDescent="0.2">
      <c r="A34" t="s">
        <v>123</v>
      </c>
      <c r="B34" t="s">
        <v>131</v>
      </c>
      <c r="C34">
        <v>3</v>
      </c>
      <c r="D34" t="s">
        <v>12</v>
      </c>
      <c r="E34" t="s">
        <v>12</v>
      </c>
      <c r="F34" s="7" t="s">
        <v>132</v>
      </c>
      <c r="G34">
        <v>2026</v>
      </c>
      <c r="H34" t="s">
        <v>130</v>
      </c>
      <c r="I34" t="s">
        <v>127</v>
      </c>
    </row>
    <row r="35" spans="1:9" ht="32" x14ac:dyDescent="0.2">
      <c r="A35" t="s">
        <v>123</v>
      </c>
      <c r="B35" t="s">
        <v>133</v>
      </c>
      <c r="C35">
        <v>4</v>
      </c>
      <c r="D35" t="s">
        <v>12</v>
      </c>
      <c r="E35" t="s">
        <v>12</v>
      </c>
      <c r="F35" s="7" t="s">
        <v>134</v>
      </c>
      <c r="G35">
        <v>2026</v>
      </c>
      <c r="H35" t="s">
        <v>54</v>
      </c>
      <c r="I35" t="s">
        <v>127</v>
      </c>
    </row>
    <row r="36" spans="1:9" ht="32" x14ac:dyDescent="0.2">
      <c r="A36" t="s">
        <v>123</v>
      </c>
      <c r="B36" t="s">
        <v>135</v>
      </c>
      <c r="C36">
        <v>5</v>
      </c>
      <c r="D36" t="s">
        <v>12</v>
      </c>
      <c r="E36" t="s">
        <v>12</v>
      </c>
      <c r="F36" s="7" t="s">
        <v>136</v>
      </c>
      <c r="G36">
        <v>2026</v>
      </c>
      <c r="H36" t="s">
        <v>137</v>
      </c>
      <c r="I36" t="s">
        <v>127</v>
      </c>
    </row>
    <row r="37" spans="1:9" ht="16" x14ac:dyDescent="0.2">
      <c r="A37" t="s">
        <v>123</v>
      </c>
      <c r="B37" t="s">
        <v>138</v>
      </c>
      <c r="C37">
        <v>6</v>
      </c>
      <c r="D37" t="s">
        <v>12</v>
      </c>
      <c r="E37" t="s">
        <v>12</v>
      </c>
      <c r="F37" s="7" t="s">
        <v>139</v>
      </c>
      <c r="G37">
        <v>2026</v>
      </c>
      <c r="H37" t="s">
        <v>140</v>
      </c>
      <c r="I37" t="s">
        <v>127</v>
      </c>
    </row>
    <row r="38" spans="1:9" ht="32" x14ac:dyDescent="0.2">
      <c r="A38" t="s">
        <v>123</v>
      </c>
      <c r="B38" t="s">
        <v>141</v>
      </c>
      <c r="C38">
        <v>7</v>
      </c>
      <c r="D38" t="s">
        <v>142</v>
      </c>
      <c r="E38" t="s">
        <v>12</v>
      </c>
      <c r="F38" s="7" t="s">
        <v>143</v>
      </c>
      <c r="G38">
        <v>2026</v>
      </c>
      <c r="H38" t="s">
        <v>140</v>
      </c>
      <c r="I38" t="s">
        <v>127</v>
      </c>
    </row>
    <row r="39" spans="1:9" ht="32" x14ac:dyDescent="0.2">
      <c r="A39" t="s">
        <v>123</v>
      </c>
      <c r="B39" t="s">
        <v>144</v>
      </c>
      <c r="C39">
        <v>8</v>
      </c>
      <c r="D39" t="s">
        <v>12</v>
      </c>
      <c r="E39" t="s">
        <v>12</v>
      </c>
      <c r="F39" s="7" t="s">
        <v>145</v>
      </c>
      <c r="G39">
        <v>2026</v>
      </c>
      <c r="H39" t="s">
        <v>146</v>
      </c>
      <c r="I39" t="s">
        <v>127</v>
      </c>
    </row>
    <row r="40" spans="1:9" ht="16" x14ac:dyDescent="0.2">
      <c r="A40" t="s">
        <v>123</v>
      </c>
      <c r="B40" t="s">
        <v>147</v>
      </c>
      <c r="C40">
        <v>9</v>
      </c>
      <c r="D40" t="s">
        <v>12</v>
      </c>
      <c r="E40" t="s">
        <v>12</v>
      </c>
      <c r="F40" s="7" t="s">
        <v>148</v>
      </c>
      <c r="G40">
        <v>2026</v>
      </c>
      <c r="H40" t="s">
        <v>54</v>
      </c>
      <c r="I40" t="s">
        <v>127</v>
      </c>
    </row>
    <row r="41" spans="1:9" ht="32" x14ac:dyDescent="0.2">
      <c r="A41" t="s">
        <v>123</v>
      </c>
      <c r="B41" t="s">
        <v>149</v>
      </c>
      <c r="C41">
        <v>10</v>
      </c>
      <c r="D41" t="s">
        <v>12</v>
      </c>
      <c r="E41" t="s">
        <v>12</v>
      </c>
      <c r="F41" s="7" t="s">
        <v>150</v>
      </c>
      <c r="G41">
        <v>2026</v>
      </c>
      <c r="H41" t="s">
        <v>54</v>
      </c>
      <c r="I41" t="s">
        <v>127</v>
      </c>
    </row>
    <row r="42" spans="1:9" ht="32" x14ac:dyDescent="0.2">
      <c r="A42" t="s">
        <v>151</v>
      </c>
      <c r="B42" t="s">
        <v>152</v>
      </c>
      <c r="C42">
        <v>1</v>
      </c>
      <c r="D42" t="s">
        <v>12</v>
      </c>
      <c r="E42" t="s">
        <v>12</v>
      </c>
      <c r="F42" s="7" t="s">
        <v>153</v>
      </c>
      <c r="G42">
        <v>2026</v>
      </c>
      <c r="H42" t="s">
        <v>37</v>
      </c>
      <c r="I42" t="s">
        <v>154</v>
      </c>
    </row>
    <row r="43" spans="1:9" ht="16" x14ac:dyDescent="0.2">
      <c r="A43" t="s">
        <v>151</v>
      </c>
      <c r="B43" t="s">
        <v>155</v>
      </c>
      <c r="C43">
        <v>2</v>
      </c>
      <c r="D43" t="s">
        <v>12</v>
      </c>
      <c r="E43" t="s">
        <v>12</v>
      </c>
      <c r="F43" s="7" t="s">
        <v>156</v>
      </c>
      <c r="G43">
        <v>2026</v>
      </c>
      <c r="H43" t="s">
        <v>37</v>
      </c>
      <c r="I43" t="s">
        <v>154</v>
      </c>
    </row>
    <row r="44" spans="1:9" ht="32" x14ac:dyDescent="0.2">
      <c r="A44" t="s">
        <v>151</v>
      </c>
      <c r="B44" t="s">
        <v>157</v>
      </c>
      <c r="C44">
        <v>3</v>
      </c>
      <c r="D44" t="s">
        <v>12</v>
      </c>
      <c r="E44" t="s">
        <v>12</v>
      </c>
      <c r="F44" s="7" t="s">
        <v>158</v>
      </c>
      <c r="G44">
        <v>2026</v>
      </c>
      <c r="H44" t="s">
        <v>37</v>
      </c>
      <c r="I44" t="s">
        <v>154</v>
      </c>
    </row>
    <row r="45" spans="1:9" ht="32" x14ac:dyDescent="0.2">
      <c r="A45" t="s">
        <v>159</v>
      </c>
      <c r="B45" t="s">
        <v>160</v>
      </c>
      <c r="C45">
        <v>1</v>
      </c>
      <c r="D45" t="s">
        <v>12</v>
      </c>
      <c r="E45" t="s">
        <v>12</v>
      </c>
      <c r="F45" s="7" t="s">
        <v>161</v>
      </c>
      <c r="G45">
        <v>2026</v>
      </c>
      <c r="H45" t="s">
        <v>162</v>
      </c>
      <c r="I45" t="s">
        <v>163</v>
      </c>
    </row>
    <row r="46" spans="1:9" ht="16" x14ac:dyDescent="0.2">
      <c r="A46" t="s">
        <v>159</v>
      </c>
      <c r="B46" t="s">
        <v>164</v>
      </c>
      <c r="C46">
        <v>2</v>
      </c>
      <c r="D46" t="s">
        <v>12</v>
      </c>
      <c r="E46" t="s">
        <v>12</v>
      </c>
      <c r="F46" s="7" t="s">
        <v>165</v>
      </c>
      <c r="G46">
        <v>2026</v>
      </c>
      <c r="H46" t="s">
        <v>37</v>
      </c>
      <c r="I46" t="s">
        <v>163</v>
      </c>
    </row>
    <row r="47" spans="1:9" ht="16" x14ac:dyDescent="0.2">
      <c r="A47" t="s">
        <v>166</v>
      </c>
      <c r="B47" t="s">
        <v>167</v>
      </c>
      <c r="C47">
        <v>1</v>
      </c>
      <c r="D47">
        <f>76</f>
        <v>76</v>
      </c>
      <c r="E47" t="s">
        <v>168</v>
      </c>
      <c r="F47" s="7" t="s">
        <v>169</v>
      </c>
      <c r="G47">
        <v>2026</v>
      </c>
      <c r="H47" t="s">
        <v>86</v>
      </c>
      <c r="I47" t="s">
        <v>170</v>
      </c>
    </row>
    <row r="48" spans="1:9" ht="32" x14ac:dyDescent="0.2">
      <c r="A48" t="s">
        <v>171</v>
      </c>
      <c r="B48" t="s">
        <v>172</v>
      </c>
      <c r="C48">
        <v>1</v>
      </c>
      <c r="D48" t="s">
        <v>12</v>
      </c>
      <c r="E48" t="s">
        <v>12</v>
      </c>
      <c r="F48" s="7" t="s">
        <v>173</v>
      </c>
      <c r="G48">
        <v>2026</v>
      </c>
      <c r="H48" t="s">
        <v>174</v>
      </c>
      <c r="I48" t="s">
        <v>175</v>
      </c>
    </row>
    <row r="49" spans="1:9" ht="32" x14ac:dyDescent="0.2">
      <c r="A49" t="s">
        <v>176</v>
      </c>
      <c r="B49" t="s">
        <v>177</v>
      </c>
      <c r="C49">
        <v>1</v>
      </c>
      <c r="D49">
        <v>37</v>
      </c>
      <c r="E49" t="s">
        <v>12</v>
      </c>
      <c r="F49" s="7" t="s">
        <v>178</v>
      </c>
      <c r="G49">
        <v>2026</v>
      </c>
      <c r="H49" t="s">
        <v>126</v>
      </c>
      <c r="I49" t="s">
        <v>179</v>
      </c>
    </row>
    <row r="50" spans="1:9" ht="32" x14ac:dyDescent="0.2">
      <c r="A50" t="s">
        <v>176</v>
      </c>
      <c r="B50" t="s">
        <v>180</v>
      </c>
      <c r="C50">
        <v>2</v>
      </c>
      <c r="D50" t="s">
        <v>12</v>
      </c>
      <c r="E50" t="s">
        <v>12</v>
      </c>
      <c r="F50" s="7" t="s">
        <v>181</v>
      </c>
      <c r="G50">
        <v>2026</v>
      </c>
      <c r="H50" t="s">
        <v>126</v>
      </c>
      <c r="I50" t="s">
        <v>179</v>
      </c>
    </row>
    <row r="51" spans="1:9" ht="16" x14ac:dyDescent="0.2">
      <c r="A51" t="s">
        <v>176</v>
      </c>
      <c r="B51" t="s">
        <v>182</v>
      </c>
      <c r="C51">
        <v>3</v>
      </c>
      <c r="D51">
        <f>454</f>
        <v>454</v>
      </c>
      <c r="E51" t="s">
        <v>12</v>
      </c>
      <c r="F51" s="7" t="s">
        <v>183</v>
      </c>
      <c r="G51">
        <v>2026</v>
      </c>
      <c r="H51" t="s">
        <v>126</v>
      </c>
      <c r="I51" t="s">
        <v>179</v>
      </c>
    </row>
    <row r="52" spans="1:9" ht="32" x14ac:dyDescent="0.2">
      <c r="A52" t="s">
        <v>176</v>
      </c>
      <c r="B52" t="s">
        <v>184</v>
      </c>
      <c r="C52">
        <v>4</v>
      </c>
      <c r="D52">
        <f>246</f>
        <v>246</v>
      </c>
      <c r="E52" t="s">
        <v>12</v>
      </c>
      <c r="F52" s="7" t="s">
        <v>185</v>
      </c>
      <c r="G52">
        <v>2026</v>
      </c>
      <c r="H52" t="s">
        <v>126</v>
      </c>
      <c r="I52" t="s">
        <v>179</v>
      </c>
    </row>
    <row r="53" spans="1:9" ht="32" x14ac:dyDescent="0.2">
      <c r="A53" t="s">
        <v>176</v>
      </c>
      <c r="B53" t="s">
        <v>186</v>
      </c>
      <c r="C53">
        <v>5</v>
      </c>
      <c r="D53" t="s">
        <v>187</v>
      </c>
      <c r="E53" t="s">
        <v>12</v>
      </c>
      <c r="F53" s="7" t="s">
        <v>188</v>
      </c>
      <c r="G53">
        <v>2026</v>
      </c>
      <c r="H53" t="s">
        <v>126</v>
      </c>
      <c r="I53" t="s">
        <v>179</v>
      </c>
    </row>
    <row r="54" spans="1:9" ht="32" x14ac:dyDescent="0.2">
      <c r="A54" t="s">
        <v>176</v>
      </c>
      <c r="B54" t="s">
        <v>189</v>
      </c>
      <c r="C54">
        <v>6</v>
      </c>
      <c r="D54">
        <v>302</v>
      </c>
      <c r="E54" t="s">
        <v>12</v>
      </c>
      <c r="F54" s="7" t="s">
        <v>190</v>
      </c>
      <c r="G54">
        <v>2026</v>
      </c>
      <c r="H54" t="s">
        <v>126</v>
      </c>
      <c r="I54" t="s">
        <v>179</v>
      </c>
    </row>
    <row r="55" spans="1:9" ht="32" x14ac:dyDescent="0.2">
      <c r="A55" t="s">
        <v>191</v>
      </c>
      <c r="B55" t="s">
        <v>192</v>
      </c>
      <c r="C55">
        <v>1</v>
      </c>
      <c r="D55" t="s">
        <v>12</v>
      </c>
      <c r="E55" t="s">
        <v>12</v>
      </c>
      <c r="F55" s="7" t="s">
        <v>194</v>
      </c>
      <c r="G55">
        <v>2026</v>
      </c>
      <c r="H55" t="s">
        <v>195</v>
      </c>
      <c r="I55" t="s">
        <v>196</v>
      </c>
    </row>
    <row r="56" spans="1:9" ht="32" x14ac:dyDescent="0.2">
      <c r="A56" t="s">
        <v>191</v>
      </c>
      <c r="B56" t="s">
        <v>197</v>
      </c>
      <c r="C56">
        <v>2</v>
      </c>
      <c r="D56" t="s">
        <v>12</v>
      </c>
      <c r="E56" t="s">
        <v>12</v>
      </c>
      <c r="F56" s="7" t="s">
        <v>198</v>
      </c>
      <c r="G56">
        <v>2026</v>
      </c>
      <c r="H56" t="s">
        <v>126</v>
      </c>
      <c r="I56" t="s">
        <v>196</v>
      </c>
    </row>
    <row r="57" spans="1:9" ht="16" x14ac:dyDescent="0.2">
      <c r="A57" t="s">
        <v>191</v>
      </c>
      <c r="B57" t="s">
        <v>199</v>
      </c>
      <c r="C57">
        <v>3</v>
      </c>
      <c r="D57" t="s">
        <v>193</v>
      </c>
      <c r="E57" t="s">
        <v>12</v>
      </c>
      <c r="F57" s="7" t="s">
        <v>200</v>
      </c>
      <c r="G57">
        <v>2026</v>
      </c>
      <c r="H57" t="s">
        <v>195</v>
      </c>
      <c r="I57" t="s">
        <v>196</v>
      </c>
    </row>
    <row r="58" spans="1:9" ht="16" x14ac:dyDescent="0.2">
      <c r="A58" t="s">
        <v>201</v>
      </c>
      <c r="B58" t="s">
        <v>202</v>
      </c>
      <c r="C58">
        <v>1</v>
      </c>
      <c r="D58" t="s">
        <v>12</v>
      </c>
      <c r="E58" t="s">
        <v>12</v>
      </c>
      <c r="F58" s="7" t="s">
        <v>203</v>
      </c>
      <c r="G58">
        <v>2026</v>
      </c>
      <c r="H58" t="s">
        <v>204</v>
      </c>
      <c r="I58" t="s">
        <v>205</v>
      </c>
    </row>
    <row r="59" spans="1:9" ht="32" x14ac:dyDescent="0.2">
      <c r="A59" t="s">
        <v>206</v>
      </c>
      <c r="B59" t="s">
        <v>207</v>
      </c>
      <c r="C59">
        <v>1</v>
      </c>
      <c r="D59" t="s">
        <v>12</v>
      </c>
      <c r="E59" t="s">
        <v>12</v>
      </c>
      <c r="F59" s="7" t="s">
        <v>208</v>
      </c>
      <c r="G59">
        <v>2026</v>
      </c>
      <c r="H59" t="s">
        <v>37</v>
      </c>
      <c r="I59" t="s">
        <v>209</v>
      </c>
    </row>
    <row r="60" spans="1:9" ht="32" x14ac:dyDescent="0.2">
      <c r="A60" t="s">
        <v>206</v>
      </c>
      <c r="B60" t="s">
        <v>210</v>
      </c>
      <c r="C60">
        <v>2</v>
      </c>
      <c r="D60" t="s">
        <v>12</v>
      </c>
      <c r="E60" t="s">
        <v>12</v>
      </c>
      <c r="F60" s="7" t="s">
        <v>211</v>
      </c>
      <c r="G60">
        <v>2026</v>
      </c>
      <c r="H60" t="s">
        <v>37</v>
      </c>
      <c r="I60" t="s">
        <v>209</v>
      </c>
    </row>
    <row r="61" spans="1:9" ht="32" x14ac:dyDescent="0.2">
      <c r="A61" t="s">
        <v>212</v>
      </c>
      <c r="B61" t="s">
        <v>213</v>
      </c>
      <c r="C61">
        <v>1</v>
      </c>
      <c r="D61" t="s">
        <v>12</v>
      </c>
      <c r="E61" t="s">
        <v>12</v>
      </c>
      <c r="F61" s="7" t="s">
        <v>214</v>
      </c>
      <c r="G61">
        <v>2026</v>
      </c>
      <c r="H61" t="s">
        <v>215</v>
      </c>
      <c r="I61" t="s">
        <v>216</v>
      </c>
    </row>
    <row r="62" spans="1:9" ht="32" x14ac:dyDescent="0.2">
      <c r="A62" t="s">
        <v>212</v>
      </c>
      <c r="B62" t="s">
        <v>217</v>
      </c>
      <c r="C62">
        <v>2</v>
      </c>
      <c r="D62" t="s">
        <v>12</v>
      </c>
      <c r="E62" t="s">
        <v>12</v>
      </c>
      <c r="F62" s="7" t="s">
        <v>218</v>
      </c>
      <c r="G62">
        <v>2026</v>
      </c>
      <c r="H62" t="s">
        <v>215</v>
      </c>
      <c r="I62" t="s">
        <v>216</v>
      </c>
    </row>
    <row r="63" spans="1:9" ht="32" x14ac:dyDescent="0.2">
      <c r="A63" t="s">
        <v>219</v>
      </c>
      <c r="B63" t="s">
        <v>220</v>
      </c>
      <c r="C63">
        <v>1</v>
      </c>
      <c r="D63" t="s">
        <v>12</v>
      </c>
      <c r="E63" t="s">
        <v>12</v>
      </c>
      <c r="F63" s="7" t="s">
        <v>221</v>
      </c>
      <c r="G63">
        <v>2026</v>
      </c>
      <c r="H63" t="s">
        <v>37</v>
      </c>
      <c r="I63" t="s">
        <v>222</v>
      </c>
    </row>
    <row r="64" spans="1:9" ht="32" x14ac:dyDescent="0.2">
      <c r="A64" t="s">
        <v>223</v>
      </c>
      <c r="B64" t="s">
        <v>224</v>
      </c>
      <c r="C64">
        <v>1</v>
      </c>
      <c r="D64">
        <f>164</f>
        <v>164</v>
      </c>
      <c r="E64" t="s">
        <v>12</v>
      </c>
      <c r="F64" s="7" t="s">
        <v>225</v>
      </c>
      <c r="G64">
        <v>2026</v>
      </c>
      <c r="H64" t="s">
        <v>226</v>
      </c>
      <c r="I64" t="s">
        <v>227</v>
      </c>
    </row>
    <row r="65" spans="1:9" ht="32" x14ac:dyDescent="0.2">
      <c r="A65" t="s">
        <v>223</v>
      </c>
      <c r="B65" t="s">
        <v>228</v>
      </c>
      <c r="C65">
        <v>2</v>
      </c>
      <c r="D65" t="s">
        <v>12</v>
      </c>
      <c r="E65" t="s">
        <v>12</v>
      </c>
      <c r="F65" s="7" t="s">
        <v>229</v>
      </c>
      <c r="G65">
        <v>2026</v>
      </c>
      <c r="H65" t="s">
        <v>226</v>
      </c>
      <c r="I65" t="s">
        <v>227</v>
      </c>
    </row>
    <row r="66" spans="1:9" ht="32" x14ac:dyDescent="0.2">
      <c r="A66" t="s">
        <v>223</v>
      </c>
      <c r="B66" t="s">
        <v>230</v>
      </c>
      <c r="C66">
        <v>3</v>
      </c>
      <c r="D66" t="s">
        <v>90</v>
      </c>
      <c r="E66" t="s">
        <v>12</v>
      </c>
      <c r="F66" s="7" t="s">
        <v>231</v>
      </c>
      <c r="G66">
        <v>2026</v>
      </c>
      <c r="H66" t="s">
        <v>226</v>
      </c>
      <c r="I66" t="s">
        <v>227</v>
      </c>
    </row>
    <row r="67" spans="1:9" ht="16" x14ac:dyDescent="0.2">
      <c r="A67" t="s">
        <v>232</v>
      </c>
      <c r="B67" t="s">
        <v>233</v>
      </c>
      <c r="C67">
        <v>1</v>
      </c>
      <c r="D67" t="s">
        <v>12</v>
      </c>
      <c r="E67" t="s">
        <v>12</v>
      </c>
      <c r="F67" s="7" t="s">
        <v>234</v>
      </c>
      <c r="G67">
        <v>2026</v>
      </c>
      <c r="H67" t="s">
        <v>235</v>
      </c>
      <c r="I67" t="s">
        <v>236</v>
      </c>
    </row>
    <row r="68" spans="1:9" ht="16" x14ac:dyDescent="0.2">
      <c r="A68" t="s">
        <v>232</v>
      </c>
      <c r="B68" t="s">
        <v>237</v>
      </c>
      <c r="C68">
        <v>2</v>
      </c>
      <c r="D68" t="s">
        <v>12</v>
      </c>
      <c r="E68" t="s">
        <v>12</v>
      </c>
      <c r="F68" s="7" t="s">
        <v>238</v>
      </c>
      <c r="G68">
        <v>2026</v>
      </c>
      <c r="H68" t="s">
        <v>239</v>
      </c>
      <c r="I68" t="s">
        <v>236</v>
      </c>
    </row>
    <row r="69" spans="1:9" ht="32" x14ac:dyDescent="0.2">
      <c r="A69" t="s">
        <v>232</v>
      </c>
      <c r="B69" t="s">
        <v>240</v>
      </c>
      <c r="C69">
        <v>3</v>
      </c>
      <c r="D69" t="s">
        <v>12</v>
      </c>
      <c r="E69" t="s">
        <v>12</v>
      </c>
      <c r="F69" s="7" t="s">
        <v>241</v>
      </c>
      <c r="G69">
        <v>2026</v>
      </c>
      <c r="H69" t="s">
        <v>126</v>
      </c>
      <c r="I69" t="s">
        <v>236</v>
      </c>
    </row>
    <row r="70" spans="1:9" ht="32" x14ac:dyDescent="0.2">
      <c r="A70" t="s">
        <v>242</v>
      </c>
      <c r="B70" t="s">
        <v>180</v>
      </c>
      <c r="C70">
        <v>1</v>
      </c>
      <c r="D70" t="s">
        <v>12</v>
      </c>
      <c r="E70" t="s">
        <v>12</v>
      </c>
      <c r="F70" s="7" t="s">
        <v>181</v>
      </c>
      <c r="G70">
        <v>2026</v>
      </c>
      <c r="H70" t="s">
        <v>126</v>
      </c>
      <c r="I70" t="s">
        <v>243</v>
      </c>
    </row>
    <row r="71" spans="1:9" ht="32" x14ac:dyDescent="0.2">
      <c r="A71" t="s">
        <v>242</v>
      </c>
      <c r="B71" t="s">
        <v>189</v>
      </c>
      <c r="C71">
        <v>2</v>
      </c>
      <c r="D71">
        <v>302</v>
      </c>
      <c r="E71" t="s">
        <v>12</v>
      </c>
      <c r="F71" s="7" t="s">
        <v>190</v>
      </c>
      <c r="G71">
        <v>2026</v>
      </c>
      <c r="H71" t="s">
        <v>126</v>
      </c>
      <c r="I71" t="s">
        <v>243</v>
      </c>
    </row>
    <row r="72" spans="1:9" ht="32" x14ac:dyDescent="0.2">
      <c r="A72" t="s">
        <v>242</v>
      </c>
      <c r="B72" t="s">
        <v>186</v>
      </c>
      <c r="C72">
        <v>3</v>
      </c>
      <c r="D72" t="s">
        <v>187</v>
      </c>
      <c r="E72" t="s">
        <v>12</v>
      </c>
      <c r="F72" s="7" t="s">
        <v>188</v>
      </c>
      <c r="G72">
        <v>2026</v>
      </c>
      <c r="H72" t="s">
        <v>126</v>
      </c>
      <c r="I72" t="s">
        <v>243</v>
      </c>
    </row>
    <row r="73" spans="1:9" ht="32" x14ac:dyDescent="0.2">
      <c r="A73" t="s">
        <v>242</v>
      </c>
      <c r="B73" t="s">
        <v>244</v>
      </c>
      <c r="C73">
        <v>4</v>
      </c>
      <c r="D73">
        <f>246</f>
        <v>246</v>
      </c>
      <c r="E73" t="s">
        <v>12</v>
      </c>
      <c r="F73" s="7" t="s">
        <v>245</v>
      </c>
      <c r="G73">
        <v>2026</v>
      </c>
      <c r="H73" t="s">
        <v>126</v>
      </c>
      <c r="I73" t="s">
        <v>243</v>
      </c>
    </row>
    <row r="74" spans="1:9" ht="16" x14ac:dyDescent="0.2">
      <c r="A74" t="s">
        <v>246</v>
      </c>
      <c r="B74" t="s">
        <v>182</v>
      </c>
      <c r="C74">
        <v>1</v>
      </c>
      <c r="D74">
        <f>454</f>
        <v>454</v>
      </c>
      <c r="E74" t="s">
        <v>12</v>
      </c>
      <c r="F74" s="7" t="s">
        <v>183</v>
      </c>
      <c r="G74">
        <v>2026</v>
      </c>
      <c r="H74" t="s">
        <v>126</v>
      </c>
      <c r="I74" t="s">
        <v>247</v>
      </c>
    </row>
    <row r="75" spans="1:9" ht="32" x14ac:dyDescent="0.2">
      <c r="A75" t="s">
        <v>246</v>
      </c>
      <c r="B75" t="s">
        <v>248</v>
      </c>
      <c r="C75">
        <v>2</v>
      </c>
      <c r="D75" t="s">
        <v>12</v>
      </c>
      <c r="E75" t="s">
        <v>12</v>
      </c>
      <c r="F75" s="7" t="s">
        <v>249</v>
      </c>
      <c r="G75">
        <v>2026</v>
      </c>
      <c r="H75" t="s">
        <v>250</v>
      </c>
      <c r="I75" t="s">
        <v>247</v>
      </c>
    </row>
    <row r="76" spans="1:9" ht="32" x14ac:dyDescent="0.2">
      <c r="A76" t="s">
        <v>246</v>
      </c>
      <c r="B76" t="s">
        <v>251</v>
      </c>
      <c r="C76">
        <v>3</v>
      </c>
      <c r="D76">
        <f>246</f>
        <v>246</v>
      </c>
      <c r="E76" t="s">
        <v>12</v>
      </c>
      <c r="F76" s="7" t="s">
        <v>185</v>
      </c>
      <c r="G76">
        <v>2026</v>
      </c>
      <c r="H76" t="s">
        <v>126</v>
      </c>
      <c r="I76" t="s">
        <v>247</v>
      </c>
    </row>
    <row r="77" spans="1:9" ht="16" x14ac:dyDescent="0.2">
      <c r="A77" t="s">
        <v>246</v>
      </c>
      <c r="B77" t="s">
        <v>184</v>
      </c>
      <c r="C77">
        <v>4</v>
      </c>
      <c r="D77" t="s">
        <v>12</v>
      </c>
      <c r="E77" t="s">
        <v>12</v>
      </c>
      <c r="F77" s="7" t="s">
        <v>252</v>
      </c>
      <c r="G77">
        <v>2026</v>
      </c>
      <c r="H77" t="s">
        <v>126</v>
      </c>
      <c r="I77" t="s">
        <v>247</v>
      </c>
    </row>
    <row r="78" spans="1:9" ht="32" x14ac:dyDescent="0.2">
      <c r="A78" t="s">
        <v>253</v>
      </c>
      <c r="B78" t="s">
        <v>254</v>
      </c>
      <c r="C78">
        <v>1</v>
      </c>
      <c r="D78" t="s">
        <v>12</v>
      </c>
      <c r="E78" t="s">
        <v>12</v>
      </c>
      <c r="F78" s="7" t="s">
        <v>255</v>
      </c>
      <c r="G78">
        <v>2026</v>
      </c>
      <c r="H78" t="s">
        <v>256</v>
      </c>
      <c r="I78" t="s">
        <v>257</v>
      </c>
    </row>
    <row r="79" spans="1:9" ht="32" x14ac:dyDescent="0.2">
      <c r="A79" t="s">
        <v>258</v>
      </c>
      <c r="B79" t="s">
        <v>177</v>
      </c>
      <c r="C79">
        <v>1</v>
      </c>
      <c r="D79">
        <v>37</v>
      </c>
      <c r="E79" t="s">
        <v>12</v>
      </c>
      <c r="F79" s="7" t="s">
        <v>178</v>
      </c>
      <c r="G79">
        <v>2026</v>
      </c>
      <c r="H79" t="s">
        <v>126</v>
      </c>
      <c r="I79" t="s">
        <v>259</v>
      </c>
    </row>
    <row r="80" spans="1:9" ht="32" x14ac:dyDescent="0.2">
      <c r="A80" t="s">
        <v>258</v>
      </c>
      <c r="B80" t="s">
        <v>180</v>
      </c>
      <c r="C80">
        <v>2</v>
      </c>
      <c r="D80" t="s">
        <v>12</v>
      </c>
      <c r="E80" t="s">
        <v>12</v>
      </c>
      <c r="F80" s="7" t="s">
        <v>181</v>
      </c>
      <c r="G80">
        <v>2026</v>
      </c>
      <c r="H80" t="s">
        <v>126</v>
      </c>
      <c r="I80" t="s">
        <v>259</v>
      </c>
    </row>
    <row r="81" spans="1:9" ht="16" x14ac:dyDescent="0.2">
      <c r="A81" t="s">
        <v>258</v>
      </c>
      <c r="B81" t="s">
        <v>182</v>
      </c>
      <c r="C81">
        <v>3</v>
      </c>
      <c r="D81">
        <f>454</f>
        <v>454</v>
      </c>
      <c r="E81" t="s">
        <v>12</v>
      </c>
      <c r="F81" s="7" t="s">
        <v>183</v>
      </c>
      <c r="G81">
        <v>2026</v>
      </c>
      <c r="H81" t="s">
        <v>126</v>
      </c>
      <c r="I81" t="s">
        <v>259</v>
      </c>
    </row>
    <row r="82" spans="1:9" ht="32" x14ac:dyDescent="0.2">
      <c r="A82" t="s">
        <v>258</v>
      </c>
      <c r="B82" t="s">
        <v>184</v>
      </c>
      <c r="C82">
        <v>4</v>
      </c>
      <c r="D82">
        <f>246</f>
        <v>246</v>
      </c>
      <c r="E82" t="s">
        <v>12</v>
      </c>
      <c r="F82" s="7" t="s">
        <v>185</v>
      </c>
      <c r="G82">
        <v>2026</v>
      </c>
      <c r="H82" t="s">
        <v>126</v>
      </c>
      <c r="I82" t="s">
        <v>259</v>
      </c>
    </row>
    <row r="83" spans="1:9" ht="32" x14ac:dyDescent="0.2">
      <c r="A83" t="s">
        <v>258</v>
      </c>
      <c r="B83" t="s">
        <v>186</v>
      </c>
      <c r="C83">
        <v>5</v>
      </c>
      <c r="D83" t="s">
        <v>187</v>
      </c>
      <c r="E83" t="s">
        <v>12</v>
      </c>
      <c r="F83" s="7" t="s">
        <v>188</v>
      </c>
      <c r="G83">
        <v>2026</v>
      </c>
      <c r="H83" t="s">
        <v>126</v>
      </c>
      <c r="I83" t="s">
        <v>259</v>
      </c>
    </row>
    <row r="84" spans="1:9" ht="32" x14ac:dyDescent="0.2">
      <c r="A84" t="s">
        <v>258</v>
      </c>
      <c r="B84" t="s">
        <v>189</v>
      </c>
      <c r="C84">
        <v>6</v>
      </c>
      <c r="D84">
        <v>302</v>
      </c>
      <c r="E84" t="s">
        <v>12</v>
      </c>
      <c r="F84" s="7" t="s">
        <v>190</v>
      </c>
      <c r="G84">
        <v>2026</v>
      </c>
      <c r="H84" t="s">
        <v>126</v>
      </c>
      <c r="I84" t="s">
        <v>259</v>
      </c>
    </row>
    <row r="85" spans="1:9" ht="16" x14ac:dyDescent="0.2">
      <c r="A85" t="s">
        <v>260</v>
      </c>
      <c r="B85" t="s">
        <v>261</v>
      </c>
      <c r="C85">
        <v>1</v>
      </c>
      <c r="D85">
        <f>551</f>
        <v>551</v>
      </c>
      <c r="E85" t="s">
        <v>12</v>
      </c>
      <c r="F85" s="7" t="s">
        <v>262</v>
      </c>
      <c r="G85">
        <v>2026</v>
      </c>
      <c r="H85" t="s">
        <v>140</v>
      </c>
      <c r="I85" t="s">
        <v>263</v>
      </c>
    </row>
    <row r="86" spans="1:9" ht="32" x14ac:dyDescent="0.2">
      <c r="A86" t="s">
        <v>260</v>
      </c>
      <c r="B86" t="s">
        <v>264</v>
      </c>
      <c r="C86">
        <v>2</v>
      </c>
      <c r="D86">
        <v>37</v>
      </c>
      <c r="E86" t="s">
        <v>12</v>
      </c>
      <c r="F86" s="7" t="s">
        <v>178</v>
      </c>
      <c r="G86">
        <v>2026</v>
      </c>
      <c r="H86" t="s">
        <v>126</v>
      </c>
      <c r="I86" t="s">
        <v>263</v>
      </c>
    </row>
    <row r="87" spans="1:9" ht="32" x14ac:dyDescent="0.2">
      <c r="A87" t="s">
        <v>260</v>
      </c>
      <c r="B87" t="s">
        <v>265</v>
      </c>
      <c r="C87">
        <v>3</v>
      </c>
      <c r="D87" t="s">
        <v>12</v>
      </c>
      <c r="E87" t="s">
        <v>12</v>
      </c>
      <c r="F87" s="7" t="s">
        <v>266</v>
      </c>
      <c r="G87">
        <v>2026</v>
      </c>
      <c r="H87" t="s">
        <v>267</v>
      </c>
      <c r="I87" t="s">
        <v>263</v>
      </c>
    </row>
    <row r="88" spans="1:9" ht="32" x14ac:dyDescent="0.2">
      <c r="A88" t="s">
        <v>268</v>
      </c>
      <c r="B88" t="s">
        <v>269</v>
      </c>
      <c r="C88">
        <v>1</v>
      </c>
      <c r="D88" t="s">
        <v>12</v>
      </c>
      <c r="E88" t="s">
        <v>12</v>
      </c>
      <c r="F88" s="7" t="s">
        <v>270</v>
      </c>
      <c r="G88">
        <v>2026</v>
      </c>
      <c r="H88" t="s">
        <v>14</v>
      </c>
      <c r="I88" t="s">
        <v>271</v>
      </c>
    </row>
    <row r="89" spans="1:9" ht="16" x14ac:dyDescent="0.2">
      <c r="A89" t="s">
        <v>272</v>
      </c>
      <c r="B89" t="s">
        <v>273</v>
      </c>
      <c r="C89">
        <v>1</v>
      </c>
      <c r="D89" t="s">
        <v>12</v>
      </c>
      <c r="E89" t="s">
        <v>12</v>
      </c>
      <c r="F89" s="7" t="s">
        <v>274</v>
      </c>
      <c r="G89">
        <v>2026</v>
      </c>
      <c r="H89" t="s">
        <v>21</v>
      </c>
      <c r="I89" t="s">
        <v>275</v>
      </c>
    </row>
    <row r="90" spans="1:9" ht="16" x14ac:dyDescent="0.2">
      <c r="A90" t="s">
        <v>276</v>
      </c>
      <c r="B90" t="s">
        <v>184</v>
      </c>
      <c r="C90">
        <v>1</v>
      </c>
      <c r="D90">
        <f>246</f>
        <v>246</v>
      </c>
      <c r="E90" t="s">
        <v>12</v>
      </c>
      <c r="F90" s="7" t="s">
        <v>277</v>
      </c>
      <c r="G90">
        <v>2026</v>
      </c>
      <c r="H90" t="s">
        <v>126</v>
      </c>
      <c r="I90" t="s">
        <v>278</v>
      </c>
    </row>
    <row r="91" spans="1:9" ht="32" x14ac:dyDescent="0.2">
      <c r="A91" t="s">
        <v>279</v>
      </c>
      <c r="B91" t="s">
        <v>280</v>
      </c>
      <c r="C91">
        <v>1</v>
      </c>
      <c r="D91">
        <v>1401</v>
      </c>
      <c r="E91" t="s">
        <v>12</v>
      </c>
      <c r="F91" s="7" t="s">
        <v>281</v>
      </c>
      <c r="G91">
        <v>2026</v>
      </c>
      <c r="H91" t="s">
        <v>140</v>
      </c>
      <c r="I91" t="s">
        <v>282</v>
      </c>
    </row>
    <row r="92" spans="1:9" ht="32" x14ac:dyDescent="0.2">
      <c r="A92" t="s">
        <v>279</v>
      </c>
      <c r="B92" t="s">
        <v>283</v>
      </c>
      <c r="C92">
        <v>2</v>
      </c>
      <c r="D92">
        <f>132</f>
        <v>132</v>
      </c>
      <c r="E92" t="s">
        <v>12</v>
      </c>
      <c r="F92" s="6" t="s">
        <v>284</v>
      </c>
      <c r="G92">
        <v>2026</v>
      </c>
      <c r="H92" t="s">
        <v>140</v>
      </c>
      <c r="I92" t="s">
        <v>282</v>
      </c>
    </row>
    <row r="93" spans="1:9" ht="16" x14ac:dyDescent="0.2">
      <c r="A93" t="s">
        <v>279</v>
      </c>
      <c r="B93" t="s">
        <v>285</v>
      </c>
      <c r="C93">
        <v>3</v>
      </c>
      <c r="D93" t="s">
        <v>52</v>
      </c>
      <c r="E93" t="s">
        <v>12</v>
      </c>
      <c r="F93" s="7" t="s">
        <v>286</v>
      </c>
      <c r="G93">
        <v>2026</v>
      </c>
      <c r="H93" t="s">
        <v>140</v>
      </c>
      <c r="I93" t="s">
        <v>282</v>
      </c>
    </row>
    <row r="94" spans="1:9" ht="16" x14ac:dyDescent="0.2">
      <c r="A94" t="s">
        <v>279</v>
      </c>
      <c r="B94" t="s">
        <v>287</v>
      </c>
      <c r="C94">
        <v>4</v>
      </c>
      <c r="D94" t="s">
        <v>52</v>
      </c>
      <c r="E94" t="s">
        <v>12</v>
      </c>
      <c r="F94" s="7" t="s">
        <v>288</v>
      </c>
      <c r="G94">
        <v>2026</v>
      </c>
      <c r="H94" t="s">
        <v>140</v>
      </c>
      <c r="I94" t="s">
        <v>282</v>
      </c>
    </row>
    <row r="95" spans="1:9" ht="16" x14ac:dyDescent="0.2">
      <c r="A95" t="s">
        <v>279</v>
      </c>
      <c r="B95" t="s">
        <v>289</v>
      </c>
      <c r="C95">
        <v>5</v>
      </c>
      <c r="D95" t="s">
        <v>12</v>
      </c>
      <c r="E95" t="s">
        <v>12</v>
      </c>
      <c r="F95" s="7" t="s">
        <v>290</v>
      </c>
      <c r="G95">
        <v>2026</v>
      </c>
      <c r="H95" t="s">
        <v>140</v>
      </c>
      <c r="I95" t="s">
        <v>282</v>
      </c>
    </row>
    <row r="96" spans="1:9" ht="16" x14ac:dyDescent="0.2">
      <c r="A96" t="s">
        <v>279</v>
      </c>
      <c r="B96" t="s">
        <v>291</v>
      </c>
      <c r="C96">
        <v>6</v>
      </c>
      <c r="D96" t="s">
        <v>292</v>
      </c>
      <c r="E96" t="s">
        <v>12</v>
      </c>
      <c r="F96" s="7" t="s">
        <v>293</v>
      </c>
      <c r="G96">
        <v>2026</v>
      </c>
      <c r="H96" t="s">
        <v>140</v>
      </c>
      <c r="I96" t="s">
        <v>282</v>
      </c>
    </row>
    <row r="97" spans="1:9" ht="16" x14ac:dyDescent="0.2">
      <c r="A97" t="s">
        <v>279</v>
      </c>
      <c r="B97" t="s">
        <v>294</v>
      </c>
      <c r="C97">
        <v>7</v>
      </c>
      <c r="D97" t="s">
        <v>12</v>
      </c>
      <c r="E97" t="s">
        <v>12</v>
      </c>
      <c r="F97" s="7" t="s">
        <v>295</v>
      </c>
      <c r="G97">
        <v>2026</v>
      </c>
      <c r="H97" t="s">
        <v>296</v>
      </c>
      <c r="I97" t="s">
        <v>282</v>
      </c>
    </row>
    <row r="98" spans="1:9" ht="32" x14ac:dyDescent="0.2">
      <c r="A98" t="s">
        <v>297</v>
      </c>
      <c r="B98" t="s">
        <v>298</v>
      </c>
      <c r="C98">
        <v>1</v>
      </c>
      <c r="D98" t="s">
        <v>12</v>
      </c>
      <c r="E98" t="s">
        <v>12</v>
      </c>
      <c r="F98" s="7" t="s">
        <v>299</v>
      </c>
      <c r="G98">
        <v>2026</v>
      </c>
      <c r="H98" t="s">
        <v>126</v>
      </c>
      <c r="I98" t="s">
        <v>300</v>
      </c>
    </row>
    <row r="99" spans="1:9" ht="16" x14ac:dyDescent="0.2">
      <c r="A99" t="s">
        <v>297</v>
      </c>
      <c r="B99" t="s">
        <v>301</v>
      </c>
      <c r="C99">
        <v>2</v>
      </c>
      <c r="D99">
        <f>145</f>
        <v>145</v>
      </c>
      <c r="E99" t="s">
        <v>302</v>
      </c>
      <c r="F99" s="7" t="s">
        <v>303</v>
      </c>
      <c r="G99">
        <v>2026</v>
      </c>
      <c r="H99" t="s">
        <v>86</v>
      </c>
      <c r="I99" t="s">
        <v>300</v>
      </c>
    </row>
    <row r="100" spans="1:9" ht="16" x14ac:dyDescent="0.2">
      <c r="A100" t="s">
        <v>297</v>
      </c>
      <c r="B100" t="s">
        <v>304</v>
      </c>
      <c r="C100">
        <v>3</v>
      </c>
      <c r="D100" t="s">
        <v>12</v>
      </c>
      <c r="E100" t="s">
        <v>12</v>
      </c>
      <c r="F100" s="7" t="s">
        <v>305</v>
      </c>
      <c r="G100">
        <v>2026</v>
      </c>
      <c r="H100" t="s">
        <v>37</v>
      </c>
      <c r="I100" t="s">
        <v>300</v>
      </c>
    </row>
    <row r="101" spans="1:9" ht="16" x14ac:dyDescent="0.2">
      <c r="A101" t="s">
        <v>306</v>
      </c>
      <c r="B101" t="s">
        <v>307</v>
      </c>
      <c r="C101">
        <v>1</v>
      </c>
      <c r="D101" t="s">
        <v>12</v>
      </c>
      <c r="E101" t="s">
        <v>12</v>
      </c>
      <c r="F101" s="7" t="s">
        <v>308</v>
      </c>
      <c r="G101">
        <v>2026</v>
      </c>
      <c r="H101" t="s">
        <v>14</v>
      </c>
      <c r="I101" t="s">
        <v>309</v>
      </c>
    </row>
    <row r="102" spans="1:9" ht="32" x14ac:dyDescent="0.2">
      <c r="A102" t="s">
        <v>306</v>
      </c>
      <c r="B102" t="s">
        <v>310</v>
      </c>
      <c r="C102">
        <v>2</v>
      </c>
      <c r="D102" t="s">
        <v>12</v>
      </c>
      <c r="E102" t="s">
        <v>12</v>
      </c>
      <c r="F102" s="7" t="s">
        <v>312</v>
      </c>
      <c r="G102">
        <v>2026</v>
      </c>
      <c r="H102" t="s">
        <v>313</v>
      </c>
      <c r="I102" t="s">
        <v>309</v>
      </c>
    </row>
    <row r="103" spans="1:9" ht="16" x14ac:dyDescent="0.2">
      <c r="A103" t="s">
        <v>314</v>
      </c>
      <c r="B103" t="s">
        <v>315</v>
      </c>
      <c r="C103">
        <v>1</v>
      </c>
      <c r="D103" t="s">
        <v>12</v>
      </c>
      <c r="E103" t="s">
        <v>12</v>
      </c>
      <c r="F103" s="7" t="s">
        <v>317</v>
      </c>
      <c r="G103">
        <v>2026</v>
      </c>
      <c r="H103" t="s">
        <v>318</v>
      </c>
      <c r="I103" t="s">
        <v>319</v>
      </c>
    </row>
    <row r="104" spans="1:9" ht="32" x14ac:dyDescent="0.2">
      <c r="A104" t="s">
        <v>320</v>
      </c>
      <c r="B104" t="s">
        <v>321</v>
      </c>
      <c r="C104">
        <v>1</v>
      </c>
      <c r="D104">
        <f>538</f>
        <v>538</v>
      </c>
      <c r="E104" t="s">
        <v>12</v>
      </c>
      <c r="F104" s="7" t="s">
        <v>322</v>
      </c>
      <c r="G104">
        <v>2026</v>
      </c>
      <c r="H104" t="s">
        <v>323</v>
      </c>
      <c r="I104" t="s">
        <v>324</v>
      </c>
    </row>
    <row r="105" spans="1:9" ht="32" x14ac:dyDescent="0.2">
      <c r="A105" t="s">
        <v>325</v>
      </c>
      <c r="B105" t="s">
        <v>326</v>
      </c>
      <c r="C105">
        <v>1</v>
      </c>
      <c r="D105" t="s">
        <v>12</v>
      </c>
      <c r="E105" t="s">
        <v>12</v>
      </c>
      <c r="F105" s="7" t="s">
        <v>327</v>
      </c>
      <c r="G105">
        <v>2026</v>
      </c>
      <c r="H105" t="s">
        <v>235</v>
      </c>
      <c r="I105" t="s">
        <v>328</v>
      </c>
    </row>
    <row r="106" spans="1:9" ht="32" x14ac:dyDescent="0.2">
      <c r="A106" t="s">
        <v>325</v>
      </c>
      <c r="B106" t="s">
        <v>329</v>
      </c>
      <c r="C106">
        <v>2</v>
      </c>
      <c r="D106" s="4" t="s">
        <v>90</v>
      </c>
      <c r="E106" t="s">
        <v>12</v>
      </c>
      <c r="F106" s="7" t="s">
        <v>330</v>
      </c>
      <c r="G106">
        <v>2026</v>
      </c>
      <c r="H106" t="s">
        <v>235</v>
      </c>
      <c r="I106" t="s">
        <v>328</v>
      </c>
    </row>
    <row r="107" spans="1:9" ht="16" x14ac:dyDescent="0.2">
      <c r="A107" t="s">
        <v>325</v>
      </c>
      <c r="B107" t="s">
        <v>331</v>
      </c>
      <c r="C107">
        <v>3</v>
      </c>
      <c r="D107" t="s">
        <v>12</v>
      </c>
      <c r="E107" t="s">
        <v>12</v>
      </c>
      <c r="F107" s="7" t="s">
        <v>332</v>
      </c>
      <c r="G107">
        <v>2026</v>
      </c>
      <c r="H107" t="s">
        <v>140</v>
      </c>
      <c r="I107" t="s">
        <v>328</v>
      </c>
    </row>
    <row r="108" spans="1:9" ht="16" x14ac:dyDescent="0.2">
      <c r="A108" t="s">
        <v>325</v>
      </c>
      <c r="B108" t="s">
        <v>333</v>
      </c>
      <c r="C108">
        <v>4</v>
      </c>
      <c r="D108" t="s">
        <v>12</v>
      </c>
      <c r="E108" t="s">
        <v>334</v>
      </c>
      <c r="F108" s="7" t="s">
        <v>335</v>
      </c>
      <c r="G108">
        <v>2026</v>
      </c>
      <c r="H108" t="s">
        <v>235</v>
      </c>
      <c r="I108" t="s">
        <v>328</v>
      </c>
    </row>
    <row r="109" spans="1:9" ht="32" x14ac:dyDescent="0.2">
      <c r="A109" t="s">
        <v>336</v>
      </c>
      <c r="B109" t="s">
        <v>337</v>
      </c>
      <c r="C109">
        <v>1</v>
      </c>
      <c r="D109" t="s">
        <v>12</v>
      </c>
      <c r="E109" t="s">
        <v>12</v>
      </c>
      <c r="F109" s="7" t="s">
        <v>338</v>
      </c>
      <c r="G109">
        <v>2025</v>
      </c>
      <c r="H109" t="s">
        <v>37</v>
      </c>
      <c r="I109" t="s">
        <v>339</v>
      </c>
    </row>
    <row r="110" spans="1:9" ht="16" x14ac:dyDescent="0.2">
      <c r="A110" t="s">
        <v>336</v>
      </c>
      <c r="B110" t="s">
        <v>340</v>
      </c>
      <c r="C110">
        <v>2</v>
      </c>
      <c r="D110" t="s">
        <v>12</v>
      </c>
      <c r="E110" t="s">
        <v>12</v>
      </c>
      <c r="F110" s="7" t="s">
        <v>341</v>
      </c>
      <c r="G110">
        <v>2025</v>
      </c>
      <c r="H110" t="s">
        <v>37</v>
      </c>
      <c r="I110" t="s">
        <v>339</v>
      </c>
    </row>
    <row r="111" spans="1:9" ht="16" x14ac:dyDescent="0.2">
      <c r="A111" t="s">
        <v>342</v>
      </c>
      <c r="B111" t="s">
        <v>343</v>
      </c>
      <c r="C111">
        <v>1</v>
      </c>
      <c r="D111" t="s">
        <v>344</v>
      </c>
      <c r="E111" t="s">
        <v>12</v>
      </c>
      <c r="F111" s="7" t="s">
        <v>345</v>
      </c>
      <c r="G111">
        <v>2025</v>
      </c>
      <c r="H111" t="s">
        <v>37</v>
      </c>
      <c r="I111" t="s">
        <v>346</v>
      </c>
    </row>
    <row r="112" spans="1:9" ht="16" x14ac:dyDescent="0.2">
      <c r="A112" t="s">
        <v>347</v>
      </c>
      <c r="B112" t="s">
        <v>348</v>
      </c>
      <c r="C112">
        <v>1</v>
      </c>
      <c r="D112" t="s">
        <v>12</v>
      </c>
      <c r="E112" t="s">
        <v>12</v>
      </c>
      <c r="F112" s="7" t="s">
        <v>349</v>
      </c>
      <c r="G112">
        <v>2025</v>
      </c>
      <c r="H112" t="s">
        <v>37</v>
      </c>
      <c r="I112" t="s">
        <v>350</v>
      </c>
    </row>
    <row r="113" spans="1:9" ht="16" x14ac:dyDescent="0.2">
      <c r="A113" t="s">
        <v>351</v>
      </c>
      <c r="B113" t="s">
        <v>352</v>
      </c>
      <c r="C113">
        <v>1</v>
      </c>
      <c r="D113" t="s">
        <v>12</v>
      </c>
      <c r="E113" t="s">
        <v>12</v>
      </c>
      <c r="F113" s="7" t="s">
        <v>353</v>
      </c>
      <c r="G113">
        <v>2025</v>
      </c>
      <c r="H113" t="s">
        <v>226</v>
      </c>
      <c r="I113" t="s">
        <v>354</v>
      </c>
    </row>
    <row r="114" spans="1:9" ht="16" x14ac:dyDescent="0.2">
      <c r="A114" t="s">
        <v>351</v>
      </c>
      <c r="B114" t="s">
        <v>355</v>
      </c>
      <c r="C114">
        <v>2</v>
      </c>
      <c r="D114" t="s">
        <v>12</v>
      </c>
      <c r="E114" t="s">
        <v>12</v>
      </c>
      <c r="F114" s="7" t="s">
        <v>353</v>
      </c>
      <c r="G114">
        <v>2025</v>
      </c>
      <c r="H114" t="s">
        <v>226</v>
      </c>
      <c r="I114" t="s">
        <v>354</v>
      </c>
    </row>
    <row r="115" spans="1:9" ht="32" x14ac:dyDescent="0.2">
      <c r="A115" t="s">
        <v>356</v>
      </c>
      <c r="B115" t="s">
        <v>357</v>
      </c>
      <c r="C115">
        <v>1</v>
      </c>
      <c r="D115" t="s">
        <v>12</v>
      </c>
      <c r="E115" t="s">
        <v>12</v>
      </c>
      <c r="F115" s="7" t="s">
        <v>358</v>
      </c>
      <c r="G115">
        <v>2025</v>
      </c>
      <c r="H115" t="s">
        <v>359</v>
      </c>
      <c r="I115" t="s">
        <v>360</v>
      </c>
    </row>
    <row r="116" spans="1:9" ht="32" x14ac:dyDescent="0.2">
      <c r="A116" t="s">
        <v>356</v>
      </c>
      <c r="B116" t="s">
        <v>361</v>
      </c>
      <c r="C116">
        <v>2</v>
      </c>
      <c r="D116" t="s">
        <v>12</v>
      </c>
      <c r="E116" t="s">
        <v>12</v>
      </c>
      <c r="F116" s="7" t="s">
        <v>362</v>
      </c>
      <c r="G116">
        <v>2025</v>
      </c>
      <c r="H116" t="s">
        <v>359</v>
      </c>
      <c r="I116" t="s">
        <v>360</v>
      </c>
    </row>
    <row r="117" spans="1:9" ht="32" x14ac:dyDescent="0.2">
      <c r="A117" t="s">
        <v>356</v>
      </c>
      <c r="B117" t="s">
        <v>363</v>
      </c>
      <c r="C117">
        <v>3</v>
      </c>
      <c r="D117" t="s">
        <v>12</v>
      </c>
      <c r="E117" t="s">
        <v>12</v>
      </c>
      <c r="F117" s="7" t="s">
        <v>364</v>
      </c>
      <c r="G117">
        <v>2025</v>
      </c>
      <c r="H117" t="s">
        <v>359</v>
      </c>
      <c r="I117" t="s">
        <v>360</v>
      </c>
    </row>
    <row r="118" spans="1:9" ht="32" x14ac:dyDescent="0.2">
      <c r="A118" t="s">
        <v>356</v>
      </c>
      <c r="B118" t="s">
        <v>365</v>
      </c>
      <c r="C118">
        <v>4</v>
      </c>
      <c r="D118" t="s">
        <v>366</v>
      </c>
      <c r="E118" t="s">
        <v>12</v>
      </c>
      <c r="F118" s="7" t="s">
        <v>367</v>
      </c>
      <c r="G118">
        <v>2025</v>
      </c>
      <c r="H118" t="s">
        <v>368</v>
      </c>
      <c r="I118" t="s">
        <v>360</v>
      </c>
    </row>
    <row r="119" spans="1:9" ht="16" x14ac:dyDescent="0.2">
      <c r="A119" t="s">
        <v>356</v>
      </c>
      <c r="B119" t="s">
        <v>369</v>
      </c>
      <c r="C119">
        <v>5</v>
      </c>
      <c r="D119" t="s">
        <v>12</v>
      </c>
      <c r="E119" t="s">
        <v>12</v>
      </c>
      <c r="F119" s="7" t="s">
        <v>370</v>
      </c>
      <c r="G119">
        <v>2025</v>
      </c>
      <c r="H119" t="s">
        <v>371</v>
      </c>
      <c r="I119" t="s">
        <v>360</v>
      </c>
    </row>
    <row r="120" spans="1:9" ht="32" x14ac:dyDescent="0.2">
      <c r="A120" t="s">
        <v>356</v>
      </c>
      <c r="B120" t="s">
        <v>372</v>
      </c>
      <c r="C120">
        <v>6</v>
      </c>
      <c r="D120" t="s">
        <v>52</v>
      </c>
      <c r="E120" t="s">
        <v>12</v>
      </c>
      <c r="F120" s="7" t="s">
        <v>373</v>
      </c>
      <c r="G120">
        <v>2025</v>
      </c>
      <c r="H120" t="s">
        <v>140</v>
      </c>
      <c r="I120" t="s">
        <v>360</v>
      </c>
    </row>
    <row r="121" spans="1:9" ht="32" x14ac:dyDescent="0.2">
      <c r="A121" t="s">
        <v>374</v>
      </c>
      <c r="B121" t="s">
        <v>375</v>
      </c>
      <c r="C121">
        <v>1</v>
      </c>
      <c r="D121" t="s">
        <v>12</v>
      </c>
      <c r="E121" t="s">
        <v>12</v>
      </c>
      <c r="F121" s="7" t="s">
        <v>376</v>
      </c>
      <c r="G121">
        <v>2025</v>
      </c>
      <c r="H121" t="s">
        <v>377</v>
      </c>
      <c r="I121" t="s">
        <v>378</v>
      </c>
    </row>
    <row r="122" spans="1:9" ht="32" x14ac:dyDescent="0.2">
      <c r="A122" t="s">
        <v>374</v>
      </c>
      <c r="B122" t="s">
        <v>379</v>
      </c>
      <c r="C122">
        <v>2</v>
      </c>
      <c r="D122" t="s">
        <v>12</v>
      </c>
      <c r="E122" t="s">
        <v>12</v>
      </c>
      <c r="F122" s="7" t="s">
        <v>380</v>
      </c>
      <c r="G122">
        <v>2025</v>
      </c>
      <c r="H122" t="s">
        <v>377</v>
      </c>
      <c r="I122" t="s">
        <v>378</v>
      </c>
    </row>
    <row r="123" spans="1:9" ht="32" x14ac:dyDescent="0.2">
      <c r="A123" t="s">
        <v>381</v>
      </c>
      <c r="B123" t="s">
        <v>382</v>
      </c>
      <c r="C123">
        <v>1</v>
      </c>
      <c r="D123" t="s">
        <v>12</v>
      </c>
      <c r="E123" t="s">
        <v>12</v>
      </c>
      <c r="F123" s="7" t="s">
        <v>383</v>
      </c>
      <c r="G123">
        <v>2025</v>
      </c>
      <c r="H123" t="s">
        <v>14</v>
      </c>
      <c r="I123" t="s">
        <v>384</v>
      </c>
    </row>
    <row r="124" spans="1:9" ht="32" x14ac:dyDescent="0.2">
      <c r="A124" t="s">
        <v>381</v>
      </c>
      <c r="B124" t="s">
        <v>385</v>
      </c>
      <c r="C124">
        <v>2</v>
      </c>
      <c r="D124" t="s">
        <v>12</v>
      </c>
      <c r="E124" t="s">
        <v>12</v>
      </c>
      <c r="F124" s="7" t="s">
        <v>386</v>
      </c>
      <c r="G124">
        <v>2025</v>
      </c>
      <c r="H124" t="s">
        <v>14</v>
      </c>
      <c r="I124" t="s">
        <v>384</v>
      </c>
    </row>
    <row r="125" spans="1:9" ht="16" x14ac:dyDescent="0.2">
      <c r="A125" t="s">
        <v>387</v>
      </c>
      <c r="B125" t="s">
        <v>388</v>
      </c>
      <c r="C125">
        <v>1</v>
      </c>
      <c r="D125" t="s">
        <v>389</v>
      </c>
      <c r="E125" t="s">
        <v>12</v>
      </c>
      <c r="F125" s="7" t="s">
        <v>390</v>
      </c>
      <c r="G125">
        <v>2025</v>
      </c>
      <c r="H125" t="s">
        <v>368</v>
      </c>
      <c r="I125" t="s">
        <v>391</v>
      </c>
    </row>
    <row r="126" spans="1:9" ht="32" x14ac:dyDescent="0.2">
      <c r="A126" t="s">
        <v>392</v>
      </c>
      <c r="B126" t="s">
        <v>393</v>
      </c>
      <c r="C126">
        <v>1</v>
      </c>
      <c r="D126" t="s">
        <v>12</v>
      </c>
      <c r="E126" t="s">
        <v>12</v>
      </c>
      <c r="F126" s="7" t="s">
        <v>394</v>
      </c>
      <c r="G126">
        <v>2025</v>
      </c>
      <c r="H126" t="s">
        <v>21</v>
      </c>
      <c r="I126" t="s">
        <v>395</v>
      </c>
    </row>
    <row r="127" spans="1:9" ht="32" x14ac:dyDescent="0.2">
      <c r="A127" t="s">
        <v>392</v>
      </c>
      <c r="B127" t="s">
        <v>396</v>
      </c>
      <c r="C127">
        <v>2</v>
      </c>
      <c r="D127" t="s">
        <v>12</v>
      </c>
      <c r="E127" t="s">
        <v>12</v>
      </c>
      <c r="F127" s="7" t="s">
        <v>397</v>
      </c>
      <c r="G127">
        <v>2025</v>
      </c>
      <c r="H127" t="s">
        <v>21</v>
      </c>
      <c r="I127" t="s">
        <v>395</v>
      </c>
    </row>
    <row r="128" spans="1:9" ht="16" x14ac:dyDescent="0.2">
      <c r="A128" t="s">
        <v>392</v>
      </c>
      <c r="B128" t="s">
        <v>398</v>
      </c>
      <c r="C128">
        <v>3</v>
      </c>
      <c r="D128" t="s">
        <v>12</v>
      </c>
      <c r="E128" t="s">
        <v>12</v>
      </c>
      <c r="F128" s="7" t="s">
        <v>399</v>
      </c>
      <c r="G128">
        <v>2025</v>
      </c>
      <c r="H128" t="s">
        <v>21</v>
      </c>
      <c r="I128" t="s">
        <v>395</v>
      </c>
    </row>
    <row r="129" spans="1:9" ht="32" x14ac:dyDescent="0.2">
      <c r="A129" t="s">
        <v>392</v>
      </c>
      <c r="B129" t="s">
        <v>400</v>
      </c>
      <c r="C129">
        <v>4</v>
      </c>
      <c r="D129" t="s">
        <v>12</v>
      </c>
      <c r="E129" t="s">
        <v>12</v>
      </c>
      <c r="F129" s="7" t="s">
        <v>401</v>
      </c>
      <c r="G129">
        <v>2025</v>
      </c>
      <c r="H129" t="s">
        <v>21</v>
      </c>
      <c r="I129" t="s">
        <v>395</v>
      </c>
    </row>
    <row r="130" spans="1:9" ht="16" x14ac:dyDescent="0.2">
      <c r="A130" t="s">
        <v>402</v>
      </c>
      <c r="B130" t="s">
        <v>403</v>
      </c>
      <c r="C130">
        <v>1</v>
      </c>
      <c r="D130" t="s">
        <v>12</v>
      </c>
      <c r="E130" t="s">
        <v>12</v>
      </c>
      <c r="F130" s="7" t="s">
        <v>404</v>
      </c>
      <c r="G130">
        <v>2025</v>
      </c>
      <c r="H130" t="s">
        <v>226</v>
      </c>
      <c r="I130" t="s">
        <v>405</v>
      </c>
    </row>
    <row r="131" spans="1:9" ht="32" x14ac:dyDescent="0.2">
      <c r="A131" t="s">
        <v>406</v>
      </c>
      <c r="B131" t="s">
        <v>407</v>
      </c>
      <c r="C131">
        <v>1</v>
      </c>
      <c r="D131" t="s">
        <v>408</v>
      </c>
      <c r="E131" t="s">
        <v>12</v>
      </c>
      <c r="F131" s="7" t="s">
        <v>409</v>
      </c>
      <c r="G131">
        <v>2025</v>
      </c>
      <c r="H131" t="s">
        <v>174</v>
      </c>
      <c r="I131" t="s">
        <v>410</v>
      </c>
    </row>
    <row r="132" spans="1:9" ht="32" x14ac:dyDescent="0.2">
      <c r="A132" t="s">
        <v>406</v>
      </c>
      <c r="B132" t="s">
        <v>411</v>
      </c>
      <c r="C132">
        <v>2</v>
      </c>
      <c r="D132" t="s">
        <v>344</v>
      </c>
      <c r="E132" t="s">
        <v>12</v>
      </c>
      <c r="F132" s="7" t="s">
        <v>412</v>
      </c>
      <c r="G132">
        <v>2025</v>
      </c>
      <c r="H132" t="s">
        <v>174</v>
      </c>
      <c r="I132" t="s">
        <v>410</v>
      </c>
    </row>
    <row r="133" spans="1:9" ht="32" x14ac:dyDescent="0.2">
      <c r="A133" t="s">
        <v>413</v>
      </c>
      <c r="B133" t="s">
        <v>414</v>
      </c>
      <c r="C133">
        <v>1</v>
      </c>
      <c r="D133" s="4" t="s">
        <v>316</v>
      </c>
      <c r="E133" t="s">
        <v>415</v>
      </c>
      <c r="F133" s="7" t="s">
        <v>416</v>
      </c>
      <c r="G133">
        <v>2025</v>
      </c>
      <c r="H133" t="s">
        <v>318</v>
      </c>
      <c r="I133" t="s">
        <v>417</v>
      </c>
    </row>
    <row r="134" spans="1:9" ht="32" x14ac:dyDescent="0.2">
      <c r="A134" t="s">
        <v>413</v>
      </c>
      <c r="B134" t="s">
        <v>418</v>
      </c>
      <c r="C134">
        <v>2</v>
      </c>
      <c r="D134" t="s">
        <v>12</v>
      </c>
      <c r="E134" t="s">
        <v>12</v>
      </c>
      <c r="F134" s="3" t="s">
        <v>419</v>
      </c>
      <c r="G134">
        <v>2025</v>
      </c>
      <c r="H134" t="s">
        <v>420</v>
      </c>
      <c r="I134" t="s">
        <v>417</v>
      </c>
    </row>
    <row r="135" spans="1:9" ht="16" x14ac:dyDescent="0.2">
      <c r="A135" t="s">
        <v>413</v>
      </c>
      <c r="B135" t="s">
        <v>421</v>
      </c>
      <c r="C135">
        <v>3</v>
      </c>
      <c r="D135" t="s">
        <v>12</v>
      </c>
      <c r="E135" t="s">
        <v>12</v>
      </c>
      <c r="F135" s="3" t="s">
        <v>422</v>
      </c>
      <c r="G135">
        <v>2025</v>
      </c>
      <c r="H135" t="s">
        <v>423</v>
      </c>
      <c r="I135" t="s">
        <v>417</v>
      </c>
    </row>
    <row r="136" spans="1:9" ht="32" x14ac:dyDescent="0.2">
      <c r="A136" t="s">
        <v>413</v>
      </c>
      <c r="B136" t="s">
        <v>424</v>
      </c>
      <c r="C136">
        <v>4</v>
      </c>
      <c r="D136" t="s">
        <v>12</v>
      </c>
      <c r="E136" t="s">
        <v>12</v>
      </c>
      <c r="F136" s="3" t="s">
        <v>425</v>
      </c>
      <c r="G136">
        <v>2025</v>
      </c>
      <c r="H136" t="s">
        <v>420</v>
      </c>
      <c r="I136" t="s">
        <v>417</v>
      </c>
    </row>
    <row r="137" spans="1:9" ht="32" x14ac:dyDescent="0.2">
      <c r="A137" t="s">
        <v>426</v>
      </c>
      <c r="B137" t="s">
        <v>427</v>
      </c>
      <c r="C137">
        <v>1</v>
      </c>
      <c r="D137" t="s">
        <v>428</v>
      </c>
      <c r="E137" t="s">
        <v>12</v>
      </c>
      <c r="F137" s="3" t="s">
        <v>429</v>
      </c>
      <c r="G137">
        <v>2025</v>
      </c>
      <c r="H137" t="s">
        <v>267</v>
      </c>
      <c r="I137" t="s">
        <v>430</v>
      </c>
    </row>
    <row r="138" spans="1:9" ht="32" x14ac:dyDescent="0.2">
      <c r="A138" t="s">
        <v>426</v>
      </c>
      <c r="B138" t="s">
        <v>431</v>
      </c>
      <c r="C138">
        <v>2</v>
      </c>
      <c r="D138" t="s">
        <v>12</v>
      </c>
      <c r="E138" t="s">
        <v>12</v>
      </c>
      <c r="F138" s="3" t="s">
        <v>432</v>
      </c>
      <c r="G138">
        <v>2025</v>
      </c>
      <c r="H138" t="s">
        <v>267</v>
      </c>
      <c r="I138" t="s">
        <v>430</v>
      </c>
    </row>
    <row r="139" spans="1:9" ht="16" x14ac:dyDescent="0.2">
      <c r="A139" t="s">
        <v>426</v>
      </c>
      <c r="B139" t="s">
        <v>433</v>
      </c>
      <c r="C139">
        <v>3</v>
      </c>
      <c r="D139" t="s">
        <v>12</v>
      </c>
      <c r="E139" t="s">
        <v>12</v>
      </c>
      <c r="F139" s="3" t="s">
        <v>434</v>
      </c>
      <c r="G139">
        <v>2025</v>
      </c>
      <c r="H139" t="s">
        <v>267</v>
      </c>
      <c r="I139" t="s">
        <v>430</v>
      </c>
    </row>
    <row r="140" spans="1:9" ht="32" x14ac:dyDescent="0.2">
      <c r="A140" t="s">
        <v>435</v>
      </c>
      <c r="B140" t="s">
        <v>436</v>
      </c>
      <c r="C140">
        <v>1</v>
      </c>
      <c r="D140">
        <f>431</f>
        <v>431</v>
      </c>
      <c r="E140" t="s">
        <v>12</v>
      </c>
      <c r="F140" s="3" t="s">
        <v>437</v>
      </c>
      <c r="G140">
        <v>2025</v>
      </c>
      <c r="H140" t="s">
        <v>438</v>
      </c>
      <c r="I140" t="s">
        <v>439</v>
      </c>
    </row>
    <row r="141" spans="1:9" ht="16" x14ac:dyDescent="0.2">
      <c r="A141" t="s">
        <v>435</v>
      </c>
      <c r="B141" t="s">
        <v>440</v>
      </c>
      <c r="C141">
        <v>2</v>
      </c>
      <c r="D141" t="s">
        <v>31</v>
      </c>
      <c r="E141" t="s">
        <v>12</v>
      </c>
      <c r="F141" s="3" t="s">
        <v>441</v>
      </c>
      <c r="G141">
        <v>2025</v>
      </c>
      <c r="H141" t="s">
        <v>438</v>
      </c>
      <c r="I141" t="s">
        <v>439</v>
      </c>
    </row>
    <row r="142" spans="1:9" ht="32" x14ac:dyDescent="0.2">
      <c r="A142" t="s">
        <v>435</v>
      </c>
      <c r="B142" t="s">
        <v>442</v>
      </c>
      <c r="C142">
        <v>3</v>
      </c>
      <c r="D142" t="s">
        <v>52</v>
      </c>
      <c r="E142" t="s">
        <v>12</v>
      </c>
      <c r="F142" s="3" t="s">
        <v>443</v>
      </c>
      <c r="G142">
        <v>2025</v>
      </c>
      <c r="H142" t="s">
        <v>438</v>
      </c>
      <c r="I142" t="s">
        <v>439</v>
      </c>
    </row>
    <row r="143" spans="1:9" ht="32" x14ac:dyDescent="0.2">
      <c r="A143" t="s">
        <v>435</v>
      </c>
      <c r="B143" t="s">
        <v>444</v>
      </c>
      <c r="C143">
        <v>4</v>
      </c>
      <c r="D143">
        <f>400</f>
        <v>400</v>
      </c>
      <c r="E143" t="s">
        <v>12</v>
      </c>
      <c r="F143" s="3" t="s">
        <v>445</v>
      </c>
      <c r="G143">
        <v>2025</v>
      </c>
      <c r="H143" t="s">
        <v>140</v>
      </c>
      <c r="I143" t="s">
        <v>439</v>
      </c>
    </row>
    <row r="144" spans="1:9" ht="32" x14ac:dyDescent="0.2">
      <c r="A144" t="s">
        <v>435</v>
      </c>
      <c r="B144" t="s">
        <v>446</v>
      </c>
      <c r="C144">
        <v>5</v>
      </c>
      <c r="D144" t="s">
        <v>52</v>
      </c>
      <c r="E144" t="s">
        <v>12</v>
      </c>
      <c r="F144" s="3" t="s">
        <v>447</v>
      </c>
      <c r="G144">
        <v>2025</v>
      </c>
      <c r="H144" t="s">
        <v>438</v>
      </c>
      <c r="I144" t="s">
        <v>439</v>
      </c>
    </row>
    <row r="145" spans="1:9" ht="16" x14ac:dyDescent="0.2">
      <c r="A145" t="s">
        <v>448</v>
      </c>
      <c r="B145" t="s">
        <v>449</v>
      </c>
      <c r="C145">
        <v>1</v>
      </c>
      <c r="D145" t="s">
        <v>12</v>
      </c>
      <c r="E145" t="s">
        <v>12</v>
      </c>
      <c r="F145" s="3" t="s">
        <v>450</v>
      </c>
      <c r="G145">
        <v>2025</v>
      </c>
      <c r="H145" t="s">
        <v>368</v>
      </c>
      <c r="I145" t="s">
        <v>451</v>
      </c>
    </row>
    <row r="146" spans="1:9" ht="32" x14ac:dyDescent="0.2">
      <c r="A146" t="s">
        <v>448</v>
      </c>
      <c r="B146" t="s">
        <v>452</v>
      </c>
      <c r="C146">
        <v>2</v>
      </c>
      <c r="D146">
        <f>514</f>
        <v>514</v>
      </c>
      <c r="E146" t="s">
        <v>12</v>
      </c>
      <c r="F146" s="3" t="s">
        <v>453</v>
      </c>
      <c r="G146">
        <v>2025</v>
      </c>
      <c r="H146" t="s">
        <v>140</v>
      </c>
      <c r="I146" t="s">
        <v>451</v>
      </c>
    </row>
    <row r="147" spans="1:9" ht="16" x14ac:dyDescent="0.2">
      <c r="A147" t="s">
        <v>448</v>
      </c>
      <c r="B147" t="s">
        <v>454</v>
      </c>
      <c r="C147">
        <v>3</v>
      </c>
      <c r="D147" t="s">
        <v>12</v>
      </c>
      <c r="E147" t="s">
        <v>12</v>
      </c>
      <c r="F147" s="3" t="s">
        <v>455</v>
      </c>
      <c r="G147">
        <v>2025</v>
      </c>
      <c r="H147" t="s">
        <v>140</v>
      </c>
      <c r="I147" t="s">
        <v>451</v>
      </c>
    </row>
    <row r="148" spans="1:9" ht="32" x14ac:dyDescent="0.2">
      <c r="A148" t="s">
        <v>456</v>
      </c>
      <c r="B148" t="s">
        <v>457</v>
      </c>
      <c r="C148">
        <v>1</v>
      </c>
      <c r="D148" t="s">
        <v>12</v>
      </c>
      <c r="E148" t="s">
        <v>12</v>
      </c>
      <c r="F148" s="3" t="s">
        <v>458</v>
      </c>
      <c r="G148">
        <v>2025</v>
      </c>
      <c r="H148" t="s">
        <v>14</v>
      </c>
      <c r="I148" t="s">
        <v>459</v>
      </c>
    </row>
    <row r="149" spans="1:9" ht="16" x14ac:dyDescent="0.2">
      <c r="A149" t="s">
        <v>456</v>
      </c>
      <c r="B149" t="s">
        <v>460</v>
      </c>
      <c r="C149">
        <v>2</v>
      </c>
      <c r="D149" t="s">
        <v>344</v>
      </c>
      <c r="E149" t="s">
        <v>12</v>
      </c>
      <c r="F149" s="3" t="s">
        <v>461</v>
      </c>
      <c r="G149">
        <v>2025</v>
      </c>
      <c r="H149" t="s">
        <v>462</v>
      </c>
      <c r="I149" t="s">
        <v>459</v>
      </c>
    </row>
    <row r="150" spans="1:9" ht="16" x14ac:dyDescent="0.2">
      <c r="A150" t="s">
        <v>456</v>
      </c>
      <c r="B150" t="s">
        <v>463</v>
      </c>
      <c r="C150">
        <v>3</v>
      </c>
      <c r="D150" t="s">
        <v>316</v>
      </c>
      <c r="E150" t="s">
        <v>464</v>
      </c>
      <c r="F150" s="3" t="s">
        <v>465</v>
      </c>
      <c r="G150">
        <v>2025</v>
      </c>
      <c r="H150" t="s">
        <v>267</v>
      </c>
      <c r="I150" t="s">
        <v>459</v>
      </c>
    </row>
    <row r="151" spans="1:9" ht="32" x14ac:dyDescent="0.2">
      <c r="A151" t="s">
        <v>456</v>
      </c>
      <c r="B151" t="s">
        <v>466</v>
      </c>
      <c r="C151">
        <v>4</v>
      </c>
      <c r="D151" t="s">
        <v>12</v>
      </c>
      <c r="E151" t="s">
        <v>12</v>
      </c>
      <c r="F151" s="3" t="s">
        <v>467</v>
      </c>
      <c r="G151">
        <v>2025</v>
      </c>
      <c r="H151" t="s">
        <v>126</v>
      </c>
      <c r="I151" t="s">
        <v>459</v>
      </c>
    </row>
    <row r="152" spans="1:9" ht="16" x14ac:dyDescent="0.2">
      <c r="A152" t="s">
        <v>456</v>
      </c>
      <c r="B152" t="s">
        <v>468</v>
      </c>
      <c r="C152">
        <v>5</v>
      </c>
      <c r="D152" t="s">
        <v>469</v>
      </c>
      <c r="E152" t="s">
        <v>12</v>
      </c>
      <c r="F152" s="3" t="s">
        <v>470</v>
      </c>
      <c r="G152">
        <v>2025</v>
      </c>
      <c r="H152" t="s">
        <v>462</v>
      </c>
      <c r="I152" t="s">
        <v>459</v>
      </c>
    </row>
    <row r="153" spans="1:9" ht="32" x14ac:dyDescent="0.2">
      <c r="A153" t="s">
        <v>471</v>
      </c>
      <c r="B153" t="s">
        <v>472</v>
      </c>
      <c r="C153">
        <v>1</v>
      </c>
      <c r="D153" t="s">
        <v>12</v>
      </c>
      <c r="E153" t="s">
        <v>12</v>
      </c>
      <c r="F153" s="3" t="s">
        <v>473</v>
      </c>
      <c r="G153">
        <v>2025</v>
      </c>
      <c r="H153" t="s">
        <v>474</v>
      </c>
      <c r="I153" t="s">
        <v>475</v>
      </c>
    </row>
    <row r="154" spans="1:9" ht="32" x14ac:dyDescent="0.2">
      <c r="A154" t="s">
        <v>476</v>
      </c>
      <c r="B154" t="s">
        <v>220</v>
      </c>
      <c r="C154">
        <v>2</v>
      </c>
      <c r="D154" t="s">
        <v>12</v>
      </c>
      <c r="E154" t="s">
        <v>12</v>
      </c>
      <c r="F154" s="7" t="s">
        <v>221</v>
      </c>
      <c r="G154">
        <v>2025</v>
      </c>
      <c r="H154" t="s">
        <v>37</v>
      </c>
      <c r="I154" t="s">
        <v>222</v>
      </c>
    </row>
    <row r="155" spans="1:9" ht="32" x14ac:dyDescent="0.2">
      <c r="A155" t="s">
        <v>477</v>
      </c>
      <c r="B155" t="s">
        <v>478</v>
      </c>
      <c r="C155">
        <v>1</v>
      </c>
      <c r="D155" t="s">
        <v>12</v>
      </c>
      <c r="E155" t="s">
        <v>12</v>
      </c>
      <c r="F155" s="3" t="s">
        <v>479</v>
      </c>
      <c r="G155">
        <v>2025</v>
      </c>
      <c r="H155" t="s">
        <v>14</v>
      </c>
      <c r="I155" t="s">
        <v>480</v>
      </c>
    </row>
    <row r="156" spans="1:9" ht="32" x14ac:dyDescent="0.2">
      <c r="A156" t="s">
        <v>477</v>
      </c>
      <c r="B156" t="s">
        <v>481</v>
      </c>
      <c r="C156">
        <v>2</v>
      </c>
      <c r="D156" t="s">
        <v>12</v>
      </c>
      <c r="E156" t="s">
        <v>12</v>
      </c>
      <c r="F156" s="3" t="s">
        <v>482</v>
      </c>
      <c r="G156">
        <v>2025</v>
      </c>
      <c r="H156" t="s">
        <v>14</v>
      </c>
      <c r="I156" t="s">
        <v>480</v>
      </c>
    </row>
    <row r="157" spans="1:9" ht="32" x14ac:dyDescent="0.2">
      <c r="A157" t="s">
        <v>483</v>
      </c>
      <c r="B157" t="s">
        <v>484</v>
      </c>
      <c r="C157">
        <v>1</v>
      </c>
      <c r="D157">
        <f>511</f>
        <v>511</v>
      </c>
      <c r="E157" t="s">
        <v>485</v>
      </c>
      <c r="F157" s="3" t="s">
        <v>486</v>
      </c>
      <c r="G157">
        <v>2025</v>
      </c>
      <c r="H157" t="s">
        <v>86</v>
      </c>
      <c r="I157" t="s">
        <v>487</v>
      </c>
    </row>
    <row r="158" spans="1:9" ht="16" x14ac:dyDescent="0.2">
      <c r="A158" t="s">
        <v>488</v>
      </c>
      <c r="B158" t="s">
        <v>489</v>
      </c>
      <c r="C158">
        <v>1</v>
      </c>
      <c r="D158" t="s">
        <v>11</v>
      </c>
      <c r="E158" t="s">
        <v>12</v>
      </c>
      <c r="F158" s="7" t="s">
        <v>13</v>
      </c>
      <c r="G158">
        <v>2025</v>
      </c>
      <c r="H158" t="s">
        <v>14</v>
      </c>
      <c r="I158" t="s">
        <v>490</v>
      </c>
    </row>
    <row r="159" spans="1:9" ht="32" x14ac:dyDescent="0.2">
      <c r="A159" t="s">
        <v>488</v>
      </c>
      <c r="B159" t="s">
        <v>491</v>
      </c>
      <c r="C159">
        <v>2</v>
      </c>
      <c r="D159" t="s">
        <v>469</v>
      </c>
      <c r="E159" t="s">
        <v>12</v>
      </c>
      <c r="F159" s="3" t="s">
        <v>492</v>
      </c>
      <c r="G159">
        <v>2025</v>
      </c>
      <c r="H159" t="s">
        <v>462</v>
      </c>
      <c r="I159" t="s">
        <v>490</v>
      </c>
    </row>
    <row r="160" spans="1:9" ht="16" x14ac:dyDescent="0.2">
      <c r="A160" t="s">
        <v>488</v>
      </c>
      <c r="B160" t="s">
        <v>493</v>
      </c>
      <c r="C160">
        <v>3</v>
      </c>
      <c r="D160" t="s">
        <v>11</v>
      </c>
      <c r="E160" t="s">
        <v>12</v>
      </c>
      <c r="F160" s="7" t="s">
        <v>13</v>
      </c>
      <c r="G160">
        <v>2025</v>
      </c>
      <c r="H160" t="s">
        <v>14</v>
      </c>
      <c r="I160" t="s">
        <v>490</v>
      </c>
    </row>
    <row r="161" spans="1:9" ht="32" x14ac:dyDescent="0.2">
      <c r="A161" t="s">
        <v>494</v>
      </c>
      <c r="B161" t="s">
        <v>495</v>
      </c>
      <c r="C161">
        <v>1</v>
      </c>
      <c r="D161" t="s">
        <v>12</v>
      </c>
      <c r="E161" t="s">
        <v>12</v>
      </c>
      <c r="F161" s="3" t="s">
        <v>496</v>
      </c>
      <c r="G161">
        <v>2025</v>
      </c>
      <c r="H161" t="s">
        <v>497</v>
      </c>
      <c r="I161" t="s">
        <v>498</v>
      </c>
    </row>
    <row r="162" spans="1:9" ht="16" x14ac:dyDescent="0.2">
      <c r="A162" t="s">
        <v>499</v>
      </c>
      <c r="B162" t="s">
        <v>500</v>
      </c>
      <c r="C162">
        <v>1</v>
      </c>
      <c r="D162">
        <f>514</f>
        <v>514</v>
      </c>
      <c r="E162" t="s">
        <v>12</v>
      </c>
      <c r="F162" s="3" t="s">
        <v>501</v>
      </c>
      <c r="G162">
        <v>2025</v>
      </c>
      <c r="H162" t="s">
        <v>140</v>
      </c>
      <c r="I162" t="s">
        <v>502</v>
      </c>
    </row>
    <row r="163" spans="1:9" ht="16" x14ac:dyDescent="0.2">
      <c r="A163" t="s">
        <v>499</v>
      </c>
      <c r="B163" t="s">
        <v>503</v>
      </c>
      <c r="C163">
        <v>2</v>
      </c>
      <c r="D163" t="s">
        <v>12</v>
      </c>
      <c r="E163" t="s">
        <v>12</v>
      </c>
      <c r="F163" s="3" t="s">
        <v>504</v>
      </c>
      <c r="G163">
        <v>2025</v>
      </c>
      <c r="H163" t="s">
        <v>140</v>
      </c>
      <c r="I163" t="s">
        <v>502</v>
      </c>
    </row>
    <row r="164" spans="1:9" ht="32" x14ac:dyDescent="0.2">
      <c r="A164" t="s">
        <v>499</v>
      </c>
      <c r="B164" t="s">
        <v>505</v>
      </c>
      <c r="C164">
        <v>3</v>
      </c>
      <c r="D164" t="s">
        <v>31</v>
      </c>
      <c r="E164" t="s">
        <v>12</v>
      </c>
      <c r="F164" s="3" t="s">
        <v>506</v>
      </c>
      <c r="G164">
        <v>2025</v>
      </c>
      <c r="H164" t="s">
        <v>140</v>
      </c>
      <c r="I164" t="s">
        <v>502</v>
      </c>
    </row>
    <row r="165" spans="1:9" ht="32" x14ac:dyDescent="0.2">
      <c r="A165" t="s">
        <v>507</v>
      </c>
      <c r="B165" t="s">
        <v>508</v>
      </c>
      <c r="C165">
        <v>1</v>
      </c>
      <c r="D165">
        <f>407</f>
        <v>407</v>
      </c>
      <c r="E165" t="s">
        <v>12</v>
      </c>
      <c r="F165" s="3" t="s">
        <v>509</v>
      </c>
      <c r="G165">
        <v>2025</v>
      </c>
      <c r="H165" t="s">
        <v>37</v>
      </c>
      <c r="I165" t="s">
        <v>510</v>
      </c>
    </row>
    <row r="166" spans="1:9" ht="32" x14ac:dyDescent="0.2">
      <c r="A166" t="s">
        <v>511</v>
      </c>
      <c r="B166" t="s">
        <v>512</v>
      </c>
      <c r="C166">
        <v>1</v>
      </c>
      <c r="D166" t="s">
        <v>513</v>
      </c>
      <c r="E166" t="s">
        <v>12</v>
      </c>
      <c r="F166" s="3" t="s">
        <v>514</v>
      </c>
      <c r="G166">
        <v>2025</v>
      </c>
      <c r="H166" t="s">
        <v>462</v>
      </c>
      <c r="I166" t="s">
        <v>515</v>
      </c>
    </row>
    <row r="167" spans="1:9" ht="32" x14ac:dyDescent="0.2">
      <c r="A167" t="s">
        <v>511</v>
      </c>
      <c r="B167" t="s">
        <v>516</v>
      </c>
      <c r="C167">
        <v>2</v>
      </c>
      <c r="D167" t="s">
        <v>316</v>
      </c>
      <c r="E167" t="s">
        <v>12</v>
      </c>
      <c r="F167" s="3" t="s">
        <v>517</v>
      </c>
      <c r="G167">
        <v>2025</v>
      </c>
      <c r="H167" t="s">
        <v>518</v>
      </c>
      <c r="I167" t="s">
        <v>515</v>
      </c>
    </row>
    <row r="168" spans="1:9" ht="32" x14ac:dyDescent="0.2">
      <c r="A168" t="s">
        <v>519</v>
      </c>
      <c r="B168" t="s">
        <v>520</v>
      </c>
      <c r="C168">
        <v>1</v>
      </c>
      <c r="D168" t="s">
        <v>12</v>
      </c>
      <c r="E168" t="s">
        <v>12</v>
      </c>
      <c r="F168" s="3" t="s">
        <v>521</v>
      </c>
      <c r="G168">
        <v>2025</v>
      </c>
      <c r="H168" t="s">
        <v>522</v>
      </c>
      <c r="I168" t="s">
        <v>523</v>
      </c>
    </row>
    <row r="169" spans="1:9" ht="16" x14ac:dyDescent="0.2">
      <c r="A169" t="s">
        <v>519</v>
      </c>
      <c r="B169" t="s">
        <v>524</v>
      </c>
      <c r="C169">
        <v>2</v>
      </c>
      <c r="D169" t="s">
        <v>525</v>
      </c>
      <c r="E169" t="s">
        <v>12</v>
      </c>
      <c r="F169" s="3" t="s">
        <v>526</v>
      </c>
      <c r="G169">
        <v>2025</v>
      </c>
      <c r="H169" t="s">
        <v>527</v>
      </c>
      <c r="I169" t="s">
        <v>523</v>
      </c>
    </row>
    <row r="170" spans="1:9" ht="32" x14ac:dyDescent="0.2">
      <c r="A170" t="s">
        <v>519</v>
      </c>
      <c r="B170" t="s">
        <v>528</v>
      </c>
      <c r="C170">
        <v>3</v>
      </c>
      <c r="D170" t="s">
        <v>12</v>
      </c>
      <c r="E170" t="s">
        <v>12</v>
      </c>
      <c r="F170" s="3" t="s">
        <v>529</v>
      </c>
      <c r="G170">
        <v>2025</v>
      </c>
      <c r="H170" t="s">
        <v>522</v>
      </c>
      <c r="I170" t="s">
        <v>523</v>
      </c>
    </row>
    <row r="171" spans="1:9" ht="32" x14ac:dyDescent="0.2">
      <c r="A171" t="s">
        <v>519</v>
      </c>
      <c r="B171" t="s">
        <v>530</v>
      </c>
      <c r="C171">
        <v>4</v>
      </c>
      <c r="D171" t="s">
        <v>12</v>
      </c>
      <c r="E171" t="s">
        <v>12</v>
      </c>
      <c r="F171" s="3" t="s">
        <v>531</v>
      </c>
      <c r="G171">
        <v>2025</v>
      </c>
      <c r="H171" t="s">
        <v>531</v>
      </c>
      <c r="I171" t="s">
        <v>523</v>
      </c>
    </row>
    <row r="172" spans="1:9" ht="32" x14ac:dyDescent="0.2">
      <c r="A172" t="s">
        <v>532</v>
      </c>
      <c r="B172" t="s">
        <v>533</v>
      </c>
      <c r="C172">
        <v>1</v>
      </c>
      <c r="D172" t="s">
        <v>12</v>
      </c>
      <c r="E172" t="s">
        <v>12</v>
      </c>
      <c r="F172" s="3" t="s">
        <v>534</v>
      </c>
      <c r="G172">
        <v>2025</v>
      </c>
      <c r="H172" t="s">
        <v>37</v>
      </c>
      <c r="I172" t="s">
        <v>535</v>
      </c>
    </row>
    <row r="173" spans="1:9" ht="32" x14ac:dyDescent="0.2">
      <c r="A173" t="s">
        <v>532</v>
      </c>
      <c r="B173" t="s">
        <v>536</v>
      </c>
      <c r="C173">
        <v>2</v>
      </c>
      <c r="D173" t="s">
        <v>101</v>
      </c>
      <c r="E173" t="s">
        <v>12</v>
      </c>
      <c r="F173" s="3" t="s">
        <v>537</v>
      </c>
      <c r="G173">
        <v>2025</v>
      </c>
      <c r="H173" t="s">
        <v>37</v>
      </c>
      <c r="I173" t="s">
        <v>535</v>
      </c>
    </row>
    <row r="174" spans="1:9" ht="32" x14ac:dyDescent="0.2">
      <c r="A174" t="s">
        <v>538</v>
      </c>
      <c r="B174" t="s">
        <v>539</v>
      </c>
      <c r="C174">
        <v>1</v>
      </c>
      <c r="D174" t="s">
        <v>101</v>
      </c>
      <c r="E174" t="s">
        <v>12</v>
      </c>
      <c r="F174" s="3" t="s">
        <v>540</v>
      </c>
      <c r="G174">
        <v>2025</v>
      </c>
      <c r="H174" t="s">
        <v>37</v>
      </c>
      <c r="I174" t="s">
        <v>541</v>
      </c>
    </row>
    <row r="175" spans="1:9" ht="16" x14ac:dyDescent="0.2">
      <c r="A175" t="s">
        <v>538</v>
      </c>
      <c r="B175" t="s">
        <v>542</v>
      </c>
      <c r="C175">
        <v>2</v>
      </c>
      <c r="D175" t="s">
        <v>101</v>
      </c>
      <c r="E175" t="s">
        <v>12</v>
      </c>
      <c r="F175" s="3" t="s">
        <v>543</v>
      </c>
      <c r="G175">
        <v>2025</v>
      </c>
      <c r="H175" t="s">
        <v>37</v>
      </c>
      <c r="I175" t="s">
        <v>541</v>
      </c>
    </row>
    <row r="176" spans="1:9" ht="16" x14ac:dyDescent="0.2">
      <c r="A176" t="s">
        <v>544</v>
      </c>
      <c r="B176" t="s">
        <v>545</v>
      </c>
      <c r="C176">
        <v>1</v>
      </c>
      <c r="D176" t="s">
        <v>101</v>
      </c>
      <c r="E176" t="s">
        <v>12</v>
      </c>
      <c r="F176" s="3" t="s">
        <v>546</v>
      </c>
      <c r="G176">
        <v>2025</v>
      </c>
      <c r="H176" t="s">
        <v>37</v>
      </c>
      <c r="I176" t="s">
        <v>547</v>
      </c>
    </row>
    <row r="177" spans="1:9" ht="32" x14ac:dyDescent="0.2">
      <c r="A177" t="s">
        <v>544</v>
      </c>
      <c r="B177" t="s">
        <v>548</v>
      </c>
      <c r="C177">
        <v>2</v>
      </c>
      <c r="D177" t="s">
        <v>12</v>
      </c>
      <c r="E177" t="s">
        <v>12</v>
      </c>
      <c r="F177" s="3" t="s">
        <v>549</v>
      </c>
      <c r="G177">
        <v>2025</v>
      </c>
      <c r="H177" t="s">
        <v>37</v>
      </c>
      <c r="I177" t="s">
        <v>547</v>
      </c>
    </row>
    <row r="178" spans="1:9" ht="16" x14ac:dyDescent="0.2">
      <c r="A178" t="s">
        <v>550</v>
      </c>
      <c r="B178" t="s">
        <v>551</v>
      </c>
      <c r="C178">
        <v>1</v>
      </c>
      <c r="D178" t="s">
        <v>316</v>
      </c>
      <c r="E178" t="s">
        <v>12</v>
      </c>
      <c r="F178" s="3" t="s">
        <v>552</v>
      </c>
      <c r="G178">
        <v>2025</v>
      </c>
      <c r="H178" t="s">
        <v>553</v>
      </c>
      <c r="I178" t="s">
        <v>554</v>
      </c>
    </row>
    <row r="179" spans="1:9" ht="16" x14ac:dyDescent="0.2">
      <c r="A179" t="s">
        <v>550</v>
      </c>
      <c r="B179" t="s">
        <v>555</v>
      </c>
      <c r="C179">
        <v>2</v>
      </c>
      <c r="D179" t="s">
        <v>12</v>
      </c>
      <c r="E179" t="s">
        <v>12</v>
      </c>
      <c r="F179" s="3" t="s">
        <v>556</v>
      </c>
      <c r="G179">
        <v>2025</v>
      </c>
      <c r="H179" t="s">
        <v>553</v>
      </c>
      <c r="I179" t="s">
        <v>554</v>
      </c>
    </row>
    <row r="180" spans="1:9" ht="32" x14ac:dyDescent="0.2">
      <c r="A180" t="s">
        <v>557</v>
      </c>
      <c r="B180" t="s">
        <v>558</v>
      </c>
      <c r="C180">
        <v>1</v>
      </c>
      <c r="D180" t="s">
        <v>12</v>
      </c>
      <c r="E180" t="s">
        <v>12</v>
      </c>
      <c r="F180" s="3" t="s">
        <v>559</v>
      </c>
      <c r="G180">
        <v>2025</v>
      </c>
      <c r="H180" t="s">
        <v>140</v>
      </c>
      <c r="I180" t="s">
        <v>560</v>
      </c>
    </row>
    <row r="181" spans="1:9" ht="32" x14ac:dyDescent="0.2">
      <c r="A181" t="s">
        <v>561</v>
      </c>
      <c r="B181" t="s">
        <v>562</v>
      </c>
      <c r="C181">
        <v>1</v>
      </c>
      <c r="D181" t="s">
        <v>101</v>
      </c>
      <c r="E181" t="s">
        <v>12</v>
      </c>
      <c r="F181" s="3" t="s">
        <v>563</v>
      </c>
      <c r="G181">
        <v>2025</v>
      </c>
      <c r="H181" t="s">
        <v>37</v>
      </c>
      <c r="I181" t="s">
        <v>564</v>
      </c>
    </row>
    <row r="182" spans="1:9" ht="16" x14ac:dyDescent="0.2">
      <c r="A182" t="s">
        <v>565</v>
      </c>
      <c r="B182" t="s">
        <v>500</v>
      </c>
      <c r="C182">
        <v>1</v>
      </c>
      <c r="D182">
        <f>514</f>
        <v>514</v>
      </c>
      <c r="E182" t="s">
        <v>12</v>
      </c>
      <c r="F182" s="3" t="s">
        <v>501</v>
      </c>
      <c r="G182">
        <v>2025</v>
      </c>
      <c r="H182" t="s">
        <v>140</v>
      </c>
      <c r="I182" t="s">
        <v>566</v>
      </c>
    </row>
    <row r="183" spans="1:9" ht="16" x14ac:dyDescent="0.2">
      <c r="A183" t="s">
        <v>565</v>
      </c>
      <c r="B183" t="s">
        <v>567</v>
      </c>
      <c r="C183">
        <v>2</v>
      </c>
      <c r="D183" t="s">
        <v>12</v>
      </c>
      <c r="E183" t="s">
        <v>12</v>
      </c>
      <c r="F183" s="3" t="s">
        <v>568</v>
      </c>
      <c r="G183">
        <v>2025</v>
      </c>
      <c r="H183" t="s">
        <v>140</v>
      </c>
      <c r="I183" t="s">
        <v>566</v>
      </c>
    </row>
    <row r="184" spans="1:9" ht="32" x14ac:dyDescent="0.2">
      <c r="A184" t="s">
        <v>565</v>
      </c>
      <c r="B184" t="s">
        <v>569</v>
      </c>
      <c r="C184">
        <v>3</v>
      </c>
      <c r="D184" t="s">
        <v>12</v>
      </c>
      <c r="E184" t="s">
        <v>12</v>
      </c>
      <c r="F184" s="3" t="s">
        <v>570</v>
      </c>
      <c r="G184">
        <v>2025</v>
      </c>
      <c r="H184" t="s">
        <v>571</v>
      </c>
      <c r="I184" t="s">
        <v>566</v>
      </c>
    </row>
    <row r="185" spans="1:9" ht="32" x14ac:dyDescent="0.2">
      <c r="A185" t="s">
        <v>565</v>
      </c>
      <c r="B185" t="s">
        <v>572</v>
      </c>
      <c r="C185">
        <v>4</v>
      </c>
      <c r="D185" t="s">
        <v>12</v>
      </c>
      <c r="E185" t="s">
        <v>12</v>
      </c>
      <c r="F185" s="3" t="s">
        <v>573</v>
      </c>
      <c r="G185">
        <v>2025</v>
      </c>
      <c r="H185" t="s">
        <v>571</v>
      </c>
      <c r="I185" t="s">
        <v>566</v>
      </c>
    </row>
    <row r="186" spans="1:9" ht="32" x14ac:dyDescent="0.2">
      <c r="A186" t="s">
        <v>574</v>
      </c>
      <c r="B186" t="s">
        <v>575</v>
      </c>
      <c r="C186">
        <v>1</v>
      </c>
      <c r="D186" t="s">
        <v>576</v>
      </c>
      <c r="E186" t="s">
        <v>12</v>
      </c>
      <c r="F186" s="3" t="s">
        <v>577</v>
      </c>
      <c r="G186">
        <v>2025</v>
      </c>
      <c r="H186" t="s">
        <v>140</v>
      </c>
      <c r="I186" t="s">
        <v>578</v>
      </c>
    </row>
    <row r="187" spans="1:9" ht="16" x14ac:dyDescent="0.2">
      <c r="A187" t="s">
        <v>574</v>
      </c>
      <c r="B187" t="s">
        <v>579</v>
      </c>
      <c r="C187">
        <v>2</v>
      </c>
      <c r="D187" t="s">
        <v>12</v>
      </c>
      <c r="E187" t="s">
        <v>12</v>
      </c>
      <c r="F187" s="3" t="s">
        <v>580</v>
      </c>
      <c r="G187">
        <v>2025</v>
      </c>
      <c r="H187" t="s">
        <v>140</v>
      </c>
      <c r="I187" t="s">
        <v>578</v>
      </c>
    </row>
    <row r="188" spans="1:9" ht="16" x14ac:dyDescent="0.2">
      <c r="A188" t="s">
        <v>581</v>
      </c>
      <c r="B188" t="s">
        <v>582</v>
      </c>
      <c r="C188">
        <v>1</v>
      </c>
      <c r="D188" t="s">
        <v>12</v>
      </c>
      <c r="E188" t="s">
        <v>12</v>
      </c>
      <c r="F188" s="3" t="s">
        <v>583</v>
      </c>
      <c r="G188">
        <v>2025</v>
      </c>
      <c r="H188" t="s">
        <v>140</v>
      </c>
      <c r="I188" t="s">
        <v>584</v>
      </c>
    </row>
    <row r="189" spans="1:9" ht="32" x14ac:dyDescent="0.2">
      <c r="A189" t="s">
        <v>585</v>
      </c>
      <c r="B189" t="s">
        <v>586</v>
      </c>
      <c r="C189">
        <v>1</v>
      </c>
      <c r="D189" t="s">
        <v>12</v>
      </c>
      <c r="E189" t="s">
        <v>12</v>
      </c>
      <c r="F189" s="3" t="s">
        <v>587</v>
      </c>
      <c r="G189">
        <v>2025</v>
      </c>
      <c r="H189" t="s">
        <v>588</v>
      </c>
      <c r="I189" t="s">
        <v>589</v>
      </c>
    </row>
    <row r="190" spans="1:9" ht="32" x14ac:dyDescent="0.2">
      <c r="A190" t="s">
        <v>590</v>
      </c>
      <c r="B190" t="s">
        <v>591</v>
      </c>
      <c r="C190">
        <v>1</v>
      </c>
      <c r="D190" t="s">
        <v>344</v>
      </c>
      <c r="E190" t="s">
        <v>592</v>
      </c>
      <c r="F190" s="3" t="s">
        <v>593</v>
      </c>
      <c r="G190">
        <v>2025</v>
      </c>
      <c r="H190" t="s">
        <v>267</v>
      </c>
      <c r="I190" t="s">
        <v>594</v>
      </c>
    </row>
    <row r="191" spans="1:9" ht="32" x14ac:dyDescent="0.2">
      <c r="A191" t="s">
        <v>590</v>
      </c>
      <c r="B191" t="s">
        <v>595</v>
      </c>
      <c r="C191">
        <v>2</v>
      </c>
      <c r="D191" t="s">
        <v>408</v>
      </c>
      <c r="E191" t="s">
        <v>12</v>
      </c>
      <c r="F191" s="3" t="s">
        <v>596</v>
      </c>
      <c r="G191">
        <v>2025</v>
      </c>
      <c r="H191" t="s">
        <v>267</v>
      </c>
      <c r="I191" t="s">
        <v>594</v>
      </c>
    </row>
    <row r="192" spans="1:9" ht="16" x14ac:dyDescent="0.2">
      <c r="A192" t="s">
        <v>590</v>
      </c>
      <c r="B192" t="s">
        <v>597</v>
      </c>
      <c r="C192">
        <v>3</v>
      </c>
      <c r="D192" t="s">
        <v>12</v>
      </c>
      <c r="E192" t="s">
        <v>12</v>
      </c>
      <c r="F192" s="3" t="s">
        <v>598</v>
      </c>
      <c r="G192">
        <v>2025</v>
      </c>
      <c r="H192" t="s">
        <v>267</v>
      </c>
      <c r="I192" t="s">
        <v>594</v>
      </c>
    </row>
    <row r="193" spans="1:9" ht="32" x14ac:dyDescent="0.2">
      <c r="A193" t="s">
        <v>599</v>
      </c>
      <c r="B193" t="s">
        <v>600</v>
      </c>
      <c r="C193">
        <v>1</v>
      </c>
      <c r="D193" t="s">
        <v>12</v>
      </c>
      <c r="E193" t="s">
        <v>12</v>
      </c>
      <c r="F193" s="3" t="s">
        <v>601</v>
      </c>
      <c r="G193">
        <v>2025</v>
      </c>
      <c r="H193" t="s">
        <v>602</v>
      </c>
      <c r="I193" t="s">
        <v>603</v>
      </c>
    </row>
    <row r="194" spans="1:9" ht="32" x14ac:dyDescent="0.2">
      <c r="A194" t="s">
        <v>599</v>
      </c>
      <c r="B194" t="s">
        <v>604</v>
      </c>
      <c r="C194">
        <v>2</v>
      </c>
      <c r="D194" t="s">
        <v>12</v>
      </c>
      <c r="E194" t="s">
        <v>12</v>
      </c>
      <c r="F194" s="3" t="s">
        <v>605</v>
      </c>
      <c r="G194">
        <v>2025</v>
      </c>
      <c r="H194" t="s">
        <v>602</v>
      </c>
      <c r="I194" t="s">
        <v>603</v>
      </c>
    </row>
    <row r="195" spans="1:9" ht="32" x14ac:dyDescent="0.2">
      <c r="A195" t="s">
        <v>599</v>
      </c>
      <c r="B195" t="s">
        <v>606</v>
      </c>
      <c r="C195">
        <v>3</v>
      </c>
      <c r="D195" t="s">
        <v>12</v>
      </c>
      <c r="E195" t="s">
        <v>12</v>
      </c>
      <c r="F195" s="3" t="s">
        <v>607</v>
      </c>
      <c r="G195">
        <v>2025</v>
      </c>
      <c r="H195" t="s">
        <v>602</v>
      </c>
      <c r="I195" t="s">
        <v>603</v>
      </c>
    </row>
    <row r="196" spans="1:9" ht="32" x14ac:dyDescent="0.2">
      <c r="A196" t="s">
        <v>608</v>
      </c>
      <c r="B196" t="s">
        <v>609</v>
      </c>
      <c r="C196">
        <v>1</v>
      </c>
      <c r="D196" t="s">
        <v>12</v>
      </c>
      <c r="E196" t="s">
        <v>12</v>
      </c>
      <c r="F196" s="3" t="s">
        <v>610</v>
      </c>
      <c r="G196">
        <v>2025</v>
      </c>
      <c r="H196" t="s">
        <v>140</v>
      </c>
      <c r="I196" t="s">
        <v>611</v>
      </c>
    </row>
    <row r="197" spans="1:9" ht="16" x14ac:dyDescent="0.2">
      <c r="A197" t="s">
        <v>608</v>
      </c>
      <c r="B197" t="s">
        <v>612</v>
      </c>
      <c r="C197">
        <v>2</v>
      </c>
      <c r="D197">
        <f>38</f>
        <v>38</v>
      </c>
      <c r="E197" t="s">
        <v>12</v>
      </c>
      <c r="F197" s="3" t="s">
        <v>613</v>
      </c>
      <c r="G197">
        <v>2025</v>
      </c>
      <c r="H197" t="s">
        <v>140</v>
      </c>
      <c r="I197" t="s">
        <v>611</v>
      </c>
    </row>
    <row r="198" spans="1:9" ht="32" x14ac:dyDescent="0.2">
      <c r="A198" t="s">
        <v>608</v>
      </c>
      <c r="B198" t="s">
        <v>614</v>
      </c>
      <c r="C198">
        <v>3</v>
      </c>
      <c r="D198" t="s">
        <v>12</v>
      </c>
      <c r="E198" t="s">
        <v>12</v>
      </c>
      <c r="F198" s="3" t="s">
        <v>615</v>
      </c>
      <c r="G198">
        <v>2025</v>
      </c>
      <c r="H198" t="s">
        <v>140</v>
      </c>
      <c r="I198" t="s">
        <v>611</v>
      </c>
    </row>
    <row r="199" spans="1:9" ht="32" x14ac:dyDescent="0.2">
      <c r="A199" t="s">
        <v>616</v>
      </c>
      <c r="B199" t="s">
        <v>617</v>
      </c>
      <c r="C199">
        <v>1</v>
      </c>
      <c r="D199">
        <f>143</f>
        <v>143</v>
      </c>
      <c r="E199" t="s">
        <v>12</v>
      </c>
      <c r="F199" s="3" t="s">
        <v>618</v>
      </c>
      <c r="G199">
        <v>2025</v>
      </c>
      <c r="H199" t="s">
        <v>518</v>
      </c>
      <c r="I199" t="s">
        <v>619</v>
      </c>
    </row>
    <row r="200" spans="1:9" ht="16" x14ac:dyDescent="0.2">
      <c r="A200" t="s">
        <v>616</v>
      </c>
      <c r="B200" t="s">
        <v>620</v>
      </c>
      <c r="C200">
        <v>2</v>
      </c>
      <c r="D200" t="s">
        <v>12</v>
      </c>
      <c r="E200" t="s">
        <v>12</v>
      </c>
      <c r="F200" s="3" t="s">
        <v>621</v>
      </c>
      <c r="G200">
        <v>2025</v>
      </c>
      <c r="H200" t="s">
        <v>140</v>
      </c>
      <c r="I200" t="s">
        <v>619</v>
      </c>
    </row>
    <row r="201" spans="1:9" ht="32" x14ac:dyDescent="0.2">
      <c r="A201" t="s">
        <v>616</v>
      </c>
      <c r="B201" t="s">
        <v>622</v>
      </c>
      <c r="C201">
        <v>3</v>
      </c>
      <c r="D201" t="s">
        <v>31</v>
      </c>
      <c r="E201" t="s">
        <v>12</v>
      </c>
      <c r="F201" s="3" t="s">
        <v>623</v>
      </c>
      <c r="G201">
        <v>2025</v>
      </c>
      <c r="H201" t="s">
        <v>359</v>
      </c>
      <c r="I201" t="s">
        <v>619</v>
      </c>
    </row>
    <row r="202" spans="1:9" ht="32" x14ac:dyDescent="0.2">
      <c r="A202" t="s">
        <v>616</v>
      </c>
      <c r="B202" t="s">
        <v>624</v>
      </c>
      <c r="C202">
        <v>4</v>
      </c>
      <c r="D202" t="s">
        <v>31</v>
      </c>
      <c r="E202" t="s">
        <v>12</v>
      </c>
      <c r="F202" s="3" t="s">
        <v>625</v>
      </c>
      <c r="G202">
        <v>2025</v>
      </c>
      <c r="H202" t="s">
        <v>359</v>
      </c>
      <c r="I202" t="s">
        <v>619</v>
      </c>
    </row>
    <row r="203" spans="1:9" ht="32" x14ac:dyDescent="0.2">
      <c r="A203" t="s">
        <v>626</v>
      </c>
      <c r="B203" t="s">
        <v>627</v>
      </c>
      <c r="C203">
        <v>1</v>
      </c>
      <c r="D203" t="s">
        <v>628</v>
      </c>
      <c r="E203" t="s">
        <v>12</v>
      </c>
      <c r="F203" s="3" t="s">
        <v>629</v>
      </c>
      <c r="G203">
        <v>2025</v>
      </c>
      <c r="H203" t="s">
        <v>37</v>
      </c>
      <c r="I203" t="s">
        <v>630</v>
      </c>
    </row>
    <row r="204" spans="1:9" ht="16" x14ac:dyDescent="0.2">
      <c r="A204" t="s">
        <v>626</v>
      </c>
      <c r="B204" t="s">
        <v>631</v>
      </c>
      <c r="C204">
        <v>2</v>
      </c>
      <c r="D204" t="s">
        <v>628</v>
      </c>
      <c r="E204" t="s">
        <v>12</v>
      </c>
      <c r="F204" s="3" t="s">
        <v>632</v>
      </c>
      <c r="G204">
        <v>2025</v>
      </c>
      <c r="H204" t="s">
        <v>37</v>
      </c>
      <c r="I204" t="s">
        <v>630</v>
      </c>
    </row>
    <row r="205" spans="1:9" ht="16" x14ac:dyDescent="0.2">
      <c r="A205" t="s">
        <v>626</v>
      </c>
      <c r="B205" t="s">
        <v>633</v>
      </c>
      <c r="C205">
        <v>3</v>
      </c>
      <c r="D205" t="s">
        <v>408</v>
      </c>
      <c r="E205" t="s">
        <v>12</v>
      </c>
      <c r="F205" s="3" t="s">
        <v>634</v>
      </c>
      <c r="G205">
        <v>2025</v>
      </c>
      <c r="H205" t="s">
        <v>37</v>
      </c>
      <c r="I205" t="s">
        <v>630</v>
      </c>
    </row>
    <row r="206" spans="1:9" ht="16" x14ac:dyDescent="0.2">
      <c r="A206" t="s">
        <v>626</v>
      </c>
      <c r="B206" t="s">
        <v>635</v>
      </c>
      <c r="C206">
        <v>4</v>
      </c>
      <c r="D206" t="s">
        <v>101</v>
      </c>
      <c r="E206" t="s">
        <v>12</v>
      </c>
      <c r="F206" s="3" t="s">
        <v>636</v>
      </c>
      <c r="G206">
        <v>2025</v>
      </c>
      <c r="H206" t="s">
        <v>37</v>
      </c>
      <c r="I206" t="s">
        <v>630</v>
      </c>
    </row>
    <row r="207" spans="1:9" ht="16" x14ac:dyDescent="0.2">
      <c r="A207" t="s">
        <v>626</v>
      </c>
      <c r="B207" t="s">
        <v>637</v>
      </c>
      <c r="C207">
        <v>5</v>
      </c>
      <c r="D207" t="s">
        <v>12</v>
      </c>
      <c r="E207" t="s">
        <v>12</v>
      </c>
      <c r="F207" s="3" t="s">
        <v>638</v>
      </c>
      <c r="G207">
        <v>2025</v>
      </c>
      <c r="H207" t="s">
        <v>368</v>
      </c>
      <c r="I207" t="s">
        <v>630</v>
      </c>
    </row>
    <row r="208" spans="1:9" ht="16" x14ac:dyDescent="0.2">
      <c r="A208" t="s">
        <v>626</v>
      </c>
      <c r="B208" t="s">
        <v>639</v>
      </c>
      <c r="C208">
        <v>6</v>
      </c>
      <c r="D208" t="s">
        <v>101</v>
      </c>
      <c r="E208" t="s">
        <v>12</v>
      </c>
      <c r="F208" s="3" t="s">
        <v>640</v>
      </c>
      <c r="G208">
        <v>2025</v>
      </c>
      <c r="H208" t="s">
        <v>37</v>
      </c>
      <c r="I208" t="s">
        <v>630</v>
      </c>
    </row>
    <row r="209" spans="1:9" ht="32" x14ac:dyDescent="0.2">
      <c r="A209" t="s">
        <v>626</v>
      </c>
      <c r="B209" t="s">
        <v>641</v>
      </c>
      <c r="C209">
        <v>7</v>
      </c>
      <c r="D209" t="s">
        <v>628</v>
      </c>
      <c r="E209" t="s">
        <v>12</v>
      </c>
      <c r="F209" s="3" t="s">
        <v>642</v>
      </c>
      <c r="G209">
        <v>2025</v>
      </c>
      <c r="H209" t="s">
        <v>37</v>
      </c>
      <c r="I209" t="s">
        <v>630</v>
      </c>
    </row>
    <row r="210" spans="1:9" ht="32" x14ac:dyDescent="0.2">
      <c r="A210" t="s">
        <v>643</v>
      </c>
      <c r="B210" t="s">
        <v>644</v>
      </c>
      <c r="C210">
        <v>1</v>
      </c>
      <c r="D210" t="s">
        <v>316</v>
      </c>
      <c r="E210" t="s">
        <v>12</v>
      </c>
      <c r="F210" s="3" t="s">
        <v>645</v>
      </c>
      <c r="G210">
        <v>2025</v>
      </c>
      <c r="H210" t="s">
        <v>646</v>
      </c>
      <c r="I210" t="s">
        <v>647</v>
      </c>
    </row>
    <row r="211" spans="1:9" ht="32" x14ac:dyDescent="0.2">
      <c r="A211" t="s">
        <v>648</v>
      </c>
      <c r="B211" t="s">
        <v>649</v>
      </c>
      <c r="C211">
        <v>1</v>
      </c>
      <c r="D211" t="s">
        <v>12</v>
      </c>
      <c r="E211" t="s">
        <v>12</v>
      </c>
      <c r="F211" s="3" t="s">
        <v>650</v>
      </c>
      <c r="G211">
        <v>2025</v>
      </c>
      <c r="H211" t="s">
        <v>37</v>
      </c>
      <c r="I211" t="s">
        <v>651</v>
      </c>
    </row>
    <row r="212" spans="1:9" ht="32" x14ac:dyDescent="0.2">
      <c r="A212" t="s">
        <v>648</v>
      </c>
      <c r="B212" t="s">
        <v>652</v>
      </c>
      <c r="C212">
        <v>2</v>
      </c>
      <c r="D212" t="s">
        <v>408</v>
      </c>
      <c r="E212" t="s">
        <v>12</v>
      </c>
      <c r="F212" s="3" t="s">
        <v>653</v>
      </c>
      <c r="G212">
        <v>2025</v>
      </c>
      <c r="H212" t="s">
        <v>518</v>
      </c>
      <c r="I212" t="s">
        <v>651</v>
      </c>
    </row>
    <row r="213" spans="1:9" ht="32" x14ac:dyDescent="0.2">
      <c r="A213" t="s">
        <v>654</v>
      </c>
      <c r="B213" t="s">
        <v>655</v>
      </c>
      <c r="C213">
        <v>1</v>
      </c>
      <c r="D213" t="s">
        <v>656</v>
      </c>
      <c r="E213" t="s">
        <v>12</v>
      </c>
      <c r="F213" s="3" t="s">
        <v>657</v>
      </c>
      <c r="G213">
        <v>2025</v>
      </c>
      <c r="H213" t="s">
        <v>140</v>
      </c>
      <c r="I213" t="s">
        <v>658</v>
      </c>
    </row>
    <row r="214" spans="1:9" ht="16" x14ac:dyDescent="0.2">
      <c r="A214" t="s">
        <v>654</v>
      </c>
      <c r="B214" t="s">
        <v>659</v>
      </c>
      <c r="C214">
        <v>2</v>
      </c>
      <c r="D214" t="s">
        <v>12</v>
      </c>
      <c r="E214" t="s">
        <v>12</v>
      </c>
      <c r="F214" s="3" t="s">
        <v>660</v>
      </c>
      <c r="G214">
        <v>2025</v>
      </c>
      <c r="H214" t="s">
        <v>140</v>
      </c>
      <c r="I214" t="s">
        <v>658</v>
      </c>
    </row>
    <row r="215" spans="1:9" ht="32" x14ac:dyDescent="0.2">
      <c r="A215" t="s">
        <v>654</v>
      </c>
      <c r="B215" t="s">
        <v>661</v>
      </c>
      <c r="C215">
        <v>3</v>
      </c>
      <c r="D215" t="s">
        <v>656</v>
      </c>
      <c r="E215" t="s">
        <v>12</v>
      </c>
      <c r="F215" s="3" t="s">
        <v>662</v>
      </c>
      <c r="G215">
        <v>2025</v>
      </c>
      <c r="H215" t="s">
        <v>140</v>
      </c>
      <c r="I215" t="s">
        <v>658</v>
      </c>
    </row>
    <row r="216" spans="1:9" ht="32" x14ac:dyDescent="0.2">
      <c r="A216" t="s">
        <v>663</v>
      </c>
      <c r="B216" t="s">
        <v>664</v>
      </c>
      <c r="C216">
        <v>1</v>
      </c>
      <c r="D216" t="s">
        <v>12</v>
      </c>
      <c r="E216" t="s">
        <v>12</v>
      </c>
      <c r="F216" s="3" t="s">
        <v>665</v>
      </c>
      <c r="G216">
        <v>2025</v>
      </c>
      <c r="H216" t="s">
        <v>37</v>
      </c>
      <c r="I216" t="s">
        <v>666</v>
      </c>
    </row>
    <row r="217" spans="1:9" ht="32" x14ac:dyDescent="0.2">
      <c r="A217" t="s">
        <v>663</v>
      </c>
      <c r="B217" t="s">
        <v>667</v>
      </c>
      <c r="C217">
        <v>2</v>
      </c>
      <c r="D217" t="s">
        <v>12</v>
      </c>
      <c r="E217" t="s">
        <v>12</v>
      </c>
      <c r="F217" s="3" t="s">
        <v>549</v>
      </c>
      <c r="G217">
        <v>2025</v>
      </c>
      <c r="H217" t="s">
        <v>37</v>
      </c>
      <c r="I217" t="s">
        <v>666</v>
      </c>
    </row>
    <row r="218" spans="1:9" ht="32" x14ac:dyDescent="0.2">
      <c r="A218" t="s">
        <v>663</v>
      </c>
      <c r="B218" t="s">
        <v>668</v>
      </c>
      <c r="C218">
        <v>3</v>
      </c>
      <c r="D218" t="s">
        <v>12</v>
      </c>
      <c r="E218" t="s">
        <v>12</v>
      </c>
      <c r="F218" s="3" t="s">
        <v>669</v>
      </c>
      <c r="G218">
        <v>2025</v>
      </c>
      <c r="H218" t="s">
        <v>37</v>
      </c>
      <c r="I218" t="s">
        <v>666</v>
      </c>
    </row>
    <row r="219" spans="1:9" ht="32" x14ac:dyDescent="0.2">
      <c r="A219" t="s">
        <v>663</v>
      </c>
      <c r="B219" t="s">
        <v>670</v>
      </c>
      <c r="C219">
        <v>4</v>
      </c>
      <c r="D219" t="s">
        <v>12</v>
      </c>
      <c r="E219" t="s">
        <v>12</v>
      </c>
      <c r="F219" s="3" t="s">
        <v>671</v>
      </c>
      <c r="G219">
        <v>2025</v>
      </c>
      <c r="H219" t="s">
        <v>37</v>
      </c>
      <c r="I219" t="s">
        <v>666</v>
      </c>
    </row>
    <row r="220" spans="1:9" ht="32" x14ac:dyDescent="0.2">
      <c r="A220" t="s">
        <v>663</v>
      </c>
      <c r="B220" t="s">
        <v>672</v>
      </c>
      <c r="C220">
        <v>5</v>
      </c>
      <c r="D220" t="s">
        <v>12</v>
      </c>
      <c r="E220" t="s">
        <v>12</v>
      </c>
      <c r="F220" s="3" t="s">
        <v>673</v>
      </c>
      <c r="G220">
        <v>2025</v>
      </c>
      <c r="H220" t="s">
        <v>37</v>
      </c>
      <c r="I220" t="s">
        <v>666</v>
      </c>
    </row>
    <row r="221" spans="1:9" ht="32" x14ac:dyDescent="0.2">
      <c r="A221" t="s">
        <v>674</v>
      </c>
      <c r="B221" t="s">
        <v>675</v>
      </c>
      <c r="C221">
        <v>1</v>
      </c>
      <c r="D221" t="s">
        <v>101</v>
      </c>
      <c r="E221" t="s">
        <v>12</v>
      </c>
      <c r="F221" s="3" t="s">
        <v>676</v>
      </c>
      <c r="G221">
        <v>2025</v>
      </c>
      <c r="H221" t="s">
        <v>37</v>
      </c>
      <c r="I221" t="s">
        <v>677</v>
      </c>
    </row>
    <row r="222" spans="1:9" ht="16" x14ac:dyDescent="0.2">
      <c r="A222" t="s">
        <v>678</v>
      </c>
      <c r="B222" t="s">
        <v>679</v>
      </c>
      <c r="C222">
        <v>1</v>
      </c>
      <c r="D222" t="s">
        <v>12</v>
      </c>
      <c r="E222" t="s">
        <v>12</v>
      </c>
      <c r="F222" s="3" t="s">
        <v>680</v>
      </c>
      <c r="G222">
        <v>2025</v>
      </c>
      <c r="H222" t="s">
        <v>646</v>
      </c>
      <c r="I222" t="s">
        <v>681</v>
      </c>
    </row>
    <row r="223" spans="1:9" ht="32" x14ac:dyDescent="0.2">
      <c r="A223" t="s">
        <v>678</v>
      </c>
      <c r="B223" t="s">
        <v>682</v>
      </c>
      <c r="C223">
        <v>2</v>
      </c>
      <c r="D223" t="s">
        <v>12</v>
      </c>
      <c r="E223" t="s">
        <v>12</v>
      </c>
      <c r="F223" s="3" t="s">
        <v>683</v>
      </c>
      <c r="G223">
        <v>2025</v>
      </c>
      <c r="H223" t="s">
        <v>646</v>
      </c>
      <c r="I223" t="s">
        <v>681</v>
      </c>
    </row>
    <row r="224" spans="1:9" ht="32" x14ac:dyDescent="0.2">
      <c r="A224" t="s">
        <v>684</v>
      </c>
      <c r="B224" t="s">
        <v>685</v>
      </c>
      <c r="C224">
        <v>1</v>
      </c>
      <c r="D224" t="s">
        <v>344</v>
      </c>
      <c r="E224" t="s">
        <v>12</v>
      </c>
      <c r="F224" s="3" t="s">
        <v>686</v>
      </c>
      <c r="G224">
        <v>2025</v>
      </c>
      <c r="H224" t="s">
        <v>140</v>
      </c>
      <c r="I224" t="s">
        <v>687</v>
      </c>
    </row>
    <row r="225" spans="1:9" ht="32" x14ac:dyDescent="0.2">
      <c r="A225" t="s">
        <v>684</v>
      </c>
      <c r="B225" t="s">
        <v>688</v>
      </c>
      <c r="C225">
        <v>2</v>
      </c>
      <c r="D225">
        <f>441</f>
        <v>441</v>
      </c>
      <c r="E225" t="s">
        <v>12</v>
      </c>
      <c r="F225" s="3" t="s">
        <v>689</v>
      </c>
      <c r="G225">
        <v>2025</v>
      </c>
      <c r="H225" t="s">
        <v>140</v>
      </c>
      <c r="I225" t="s">
        <v>687</v>
      </c>
    </row>
    <row r="226" spans="1:9" ht="32" x14ac:dyDescent="0.2">
      <c r="A226" t="s">
        <v>684</v>
      </c>
      <c r="B226" t="s">
        <v>690</v>
      </c>
      <c r="C226">
        <v>3</v>
      </c>
      <c r="D226">
        <f>285</f>
        <v>285</v>
      </c>
      <c r="E226" t="s">
        <v>12</v>
      </c>
      <c r="F226" s="3" t="s">
        <v>691</v>
      </c>
      <c r="G226">
        <v>2025</v>
      </c>
      <c r="H226" t="s">
        <v>140</v>
      </c>
      <c r="I226" t="s">
        <v>687</v>
      </c>
    </row>
    <row r="227" spans="1:9" ht="16" x14ac:dyDescent="0.2">
      <c r="A227" t="s">
        <v>684</v>
      </c>
      <c r="B227" t="s">
        <v>692</v>
      </c>
      <c r="C227">
        <v>4</v>
      </c>
      <c r="D227">
        <f>441</f>
        <v>441</v>
      </c>
      <c r="E227" t="s">
        <v>12</v>
      </c>
      <c r="F227" s="3" t="s">
        <v>693</v>
      </c>
      <c r="G227">
        <v>2025</v>
      </c>
      <c r="H227" t="s">
        <v>140</v>
      </c>
      <c r="I227" t="s">
        <v>687</v>
      </c>
    </row>
    <row r="228" spans="1:9" ht="32" x14ac:dyDescent="0.2">
      <c r="A228" t="s">
        <v>694</v>
      </c>
      <c r="B228" t="s">
        <v>695</v>
      </c>
      <c r="C228">
        <v>1</v>
      </c>
      <c r="D228">
        <f>169</f>
        <v>169</v>
      </c>
      <c r="E228" t="s">
        <v>12</v>
      </c>
      <c r="F228" s="3" t="s">
        <v>696</v>
      </c>
      <c r="G228">
        <v>2025</v>
      </c>
      <c r="H228" t="s">
        <v>140</v>
      </c>
      <c r="I228" t="s">
        <v>697</v>
      </c>
    </row>
    <row r="229" spans="1:9" ht="32" x14ac:dyDescent="0.2">
      <c r="A229" t="s">
        <v>694</v>
      </c>
      <c r="B229" t="s">
        <v>698</v>
      </c>
      <c r="C229">
        <v>2</v>
      </c>
      <c r="D229">
        <f>169</f>
        <v>169</v>
      </c>
      <c r="E229" t="s">
        <v>12</v>
      </c>
      <c r="F229" s="3" t="s">
        <v>699</v>
      </c>
      <c r="G229">
        <v>2025</v>
      </c>
      <c r="H229" t="s">
        <v>140</v>
      </c>
      <c r="I229" t="s">
        <v>697</v>
      </c>
    </row>
    <row r="230" spans="1:9" ht="16" x14ac:dyDescent="0.2">
      <c r="A230" t="s">
        <v>700</v>
      </c>
      <c r="B230" t="s">
        <v>701</v>
      </c>
      <c r="C230">
        <v>1</v>
      </c>
      <c r="D230" t="s">
        <v>12</v>
      </c>
      <c r="E230" t="s">
        <v>12</v>
      </c>
      <c r="F230" s="3" t="s">
        <v>702</v>
      </c>
      <c r="G230">
        <v>2025</v>
      </c>
      <c r="H230" t="s">
        <v>371</v>
      </c>
      <c r="I230" t="s">
        <v>703</v>
      </c>
    </row>
    <row r="231" spans="1:9" ht="32" x14ac:dyDescent="0.2">
      <c r="A231" t="s">
        <v>704</v>
      </c>
      <c r="B231" t="s">
        <v>705</v>
      </c>
      <c r="C231">
        <v>1</v>
      </c>
      <c r="D231" t="s">
        <v>52</v>
      </c>
      <c r="E231" t="s">
        <v>12</v>
      </c>
      <c r="F231" s="3" t="s">
        <v>706</v>
      </c>
      <c r="G231">
        <v>2025</v>
      </c>
      <c r="H231" t="s">
        <v>438</v>
      </c>
      <c r="I231" t="s">
        <v>707</v>
      </c>
    </row>
    <row r="232" spans="1:9" ht="16" x14ac:dyDescent="0.2">
      <c r="A232" t="s">
        <v>704</v>
      </c>
      <c r="B232" t="s">
        <v>708</v>
      </c>
      <c r="C232">
        <v>2</v>
      </c>
      <c r="D232" t="s">
        <v>52</v>
      </c>
      <c r="E232" t="s">
        <v>12</v>
      </c>
      <c r="F232" s="3" t="s">
        <v>709</v>
      </c>
      <c r="G232">
        <v>2025</v>
      </c>
      <c r="H232" t="s">
        <v>438</v>
      </c>
      <c r="I232" t="s">
        <v>707</v>
      </c>
    </row>
    <row r="233" spans="1:9" ht="16" x14ac:dyDescent="0.2">
      <c r="A233" t="s">
        <v>710</v>
      </c>
      <c r="B233" t="s">
        <v>711</v>
      </c>
      <c r="C233">
        <v>1</v>
      </c>
      <c r="D233" t="s">
        <v>712</v>
      </c>
      <c r="E233" t="s">
        <v>12</v>
      </c>
      <c r="F233" s="3" t="s">
        <v>713</v>
      </c>
      <c r="G233">
        <v>2025</v>
      </c>
      <c r="H233" t="s">
        <v>714</v>
      </c>
      <c r="I233" t="s">
        <v>715</v>
      </c>
    </row>
    <row r="234" spans="1:9" ht="16" x14ac:dyDescent="0.2">
      <c r="A234" t="s">
        <v>716</v>
      </c>
      <c r="B234" t="s">
        <v>717</v>
      </c>
      <c r="C234">
        <v>1</v>
      </c>
      <c r="D234" t="s">
        <v>52</v>
      </c>
      <c r="E234" t="s">
        <v>12</v>
      </c>
      <c r="F234" s="3" t="s">
        <v>718</v>
      </c>
      <c r="G234">
        <v>2025</v>
      </c>
      <c r="H234" t="s">
        <v>438</v>
      </c>
      <c r="I234" t="s">
        <v>719</v>
      </c>
    </row>
    <row r="235" spans="1:9" ht="16" x14ac:dyDescent="0.2">
      <c r="A235" t="s">
        <v>716</v>
      </c>
      <c r="B235" t="s">
        <v>720</v>
      </c>
      <c r="C235">
        <v>2</v>
      </c>
      <c r="D235" t="s">
        <v>712</v>
      </c>
      <c r="E235" t="s">
        <v>12</v>
      </c>
      <c r="F235" s="3" t="s">
        <v>721</v>
      </c>
      <c r="G235">
        <v>2025</v>
      </c>
      <c r="H235" t="s">
        <v>438</v>
      </c>
      <c r="I235" t="s">
        <v>719</v>
      </c>
    </row>
    <row r="236" spans="1:9" ht="32" x14ac:dyDescent="0.2">
      <c r="A236" t="s">
        <v>722</v>
      </c>
      <c r="B236" t="s">
        <v>723</v>
      </c>
      <c r="C236">
        <v>1</v>
      </c>
      <c r="D236" t="s">
        <v>724</v>
      </c>
      <c r="E236" t="s">
        <v>12</v>
      </c>
      <c r="F236" s="3" t="s">
        <v>725</v>
      </c>
      <c r="G236">
        <v>2025</v>
      </c>
      <c r="H236" t="s">
        <v>86</v>
      </c>
      <c r="I236" t="s">
        <v>726</v>
      </c>
    </row>
    <row r="237" spans="1:9" ht="16" x14ac:dyDescent="0.2">
      <c r="A237" t="s">
        <v>722</v>
      </c>
      <c r="B237" t="s">
        <v>727</v>
      </c>
      <c r="C237">
        <v>2</v>
      </c>
      <c r="D237">
        <f>561</f>
        <v>561</v>
      </c>
      <c r="E237" t="s">
        <v>12</v>
      </c>
      <c r="F237" s="3" t="s">
        <v>728</v>
      </c>
      <c r="G237">
        <v>2025</v>
      </c>
      <c r="H237" t="s">
        <v>14</v>
      </c>
      <c r="I237" t="s">
        <v>726</v>
      </c>
    </row>
    <row r="238" spans="1:9" ht="16" x14ac:dyDescent="0.2">
      <c r="A238" t="s">
        <v>729</v>
      </c>
      <c r="B238" t="s">
        <v>730</v>
      </c>
      <c r="C238">
        <v>1</v>
      </c>
      <c r="D238" t="s">
        <v>731</v>
      </c>
      <c r="E238" t="s">
        <v>12</v>
      </c>
      <c r="F238" s="3" t="s">
        <v>732</v>
      </c>
      <c r="G238">
        <v>2025</v>
      </c>
      <c r="H238" t="s">
        <v>714</v>
      </c>
      <c r="I238" t="s">
        <v>733</v>
      </c>
    </row>
    <row r="239" spans="1:9" ht="32" x14ac:dyDescent="0.2">
      <c r="A239" t="s">
        <v>729</v>
      </c>
      <c r="B239" t="s">
        <v>734</v>
      </c>
      <c r="C239">
        <v>2</v>
      </c>
      <c r="D239" t="s">
        <v>344</v>
      </c>
      <c r="E239" t="s">
        <v>12</v>
      </c>
      <c r="F239" s="3" t="s">
        <v>735</v>
      </c>
      <c r="G239">
        <v>2025</v>
      </c>
      <c r="H239" t="s">
        <v>714</v>
      </c>
      <c r="I239" t="s">
        <v>733</v>
      </c>
    </row>
    <row r="240" spans="1:9" ht="16" x14ac:dyDescent="0.2">
      <c r="A240" t="s">
        <v>729</v>
      </c>
      <c r="B240" t="s">
        <v>736</v>
      </c>
      <c r="C240">
        <v>3</v>
      </c>
      <c r="D240" t="s">
        <v>731</v>
      </c>
      <c r="E240" t="s">
        <v>12</v>
      </c>
      <c r="F240" s="3" t="s">
        <v>732</v>
      </c>
      <c r="G240">
        <v>2025</v>
      </c>
      <c r="H240" t="s">
        <v>714</v>
      </c>
      <c r="I240" t="s">
        <v>733</v>
      </c>
    </row>
    <row r="241" spans="1:9" ht="32" x14ac:dyDescent="0.2">
      <c r="A241" t="s">
        <v>729</v>
      </c>
      <c r="B241" t="s">
        <v>737</v>
      </c>
      <c r="C241">
        <v>4</v>
      </c>
      <c r="D241" t="s">
        <v>731</v>
      </c>
      <c r="E241" t="s">
        <v>12</v>
      </c>
      <c r="F241" s="3" t="s">
        <v>738</v>
      </c>
      <c r="G241">
        <v>2025</v>
      </c>
      <c r="H241" t="s">
        <v>714</v>
      </c>
      <c r="I241" t="s">
        <v>733</v>
      </c>
    </row>
    <row r="242" spans="1:9" ht="16" x14ac:dyDescent="0.2">
      <c r="A242" t="s">
        <v>729</v>
      </c>
      <c r="B242" t="s">
        <v>739</v>
      </c>
      <c r="C242">
        <v>5</v>
      </c>
      <c r="D242" t="s">
        <v>731</v>
      </c>
      <c r="E242" t="s">
        <v>12</v>
      </c>
      <c r="F242" s="3" t="s">
        <v>732</v>
      </c>
      <c r="G242">
        <v>2025</v>
      </c>
      <c r="H242" t="s">
        <v>714</v>
      </c>
      <c r="I242" t="s">
        <v>733</v>
      </c>
    </row>
    <row r="243" spans="1:9" ht="32" x14ac:dyDescent="0.2">
      <c r="A243" t="s">
        <v>740</v>
      </c>
      <c r="B243" t="s">
        <v>741</v>
      </c>
      <c r="C243">
        <v>1</v>
      </c>
      <c r="D243" t="s">
        <v>12</v>
      </c>
      <c r="E243" t="s">
        <v>12</v>
      </c>
      <c r="F243" s="3" t="s">
        <v>473</v>
      </c>
      <c r="G243">
        <v>2025</v>
      </c>
      <c r="H243" t="s">
        <v>474</v>
      </c>
      <c r="I243" t="s">
        <v>742</v>
      </c>
    </row>
    <row r="244" spans="1:9" ht="16" x14ac:dyDescent="0.2">
      <c r="A244" t="s">
        <v>743</v>
      </c>
      <c r="B244" t="s">
        <v>744</v>
      </c>
      <c r="C244">
        <v>1</v>
      </c>
      <c r="D244" t="s">
        <v>12</v>
      </c>
      <c r="E244" t="s">
        <v>12</v>
      </c>
      <c r="F244" s="3" t="s">
        <v>745</v>
      </c>
      <c r="G244">
        <v>2025</v>
      </c>
      <c r="H244" t="s">
        <v>14</v>
      </c>
      <c r="I244" t="s">
        <v>746</v>
      </c>
    </row>
    <row r="245" spans="1:9" ht="16" x14ac:dyDescent="0.2">
      <c r="A245" t="s">
        <v>743</v>
      </c>
      <c r="B245" t="s">
        <v>741</v>
      </c>
      <c r="C245">
        <v>2</v>
      </c>
      <c r="D245" t="s">
        <v>12</v>
      </c>
      <c r="E245" t="s">
        <v>12</v>
      </c>
      <c r="F245" s="3" t="s">
        <v>747</v>
      </c>
      <c r="G245">
        <v>2025</v>
      </c>
      <c r="H245" t="s">
        <v>14</v>
      </c>
      <c r="I245" t="s">
        <v>746</v>
      </c>
    </row>
    <row r="246" spans="1:9" ht="16" x14ac:dyDescent="0.2">
      <c r="A246" t="s">
        <v>748</v>
      </c>
      <c r="B246" t="s">
        <v>749</v>
      </c>
      <c r="C246">
        <v>1</v>
      </c>
      <c r="D246" t="s">
        <v>101</v>
      </c>
      <c r="E246" t="s">
        <v>12</v>
      </c>
      <c r="F246" s="3" t="s">
        <v>750</v>
      </c>
      <c r="G246">
        <v>2025</v>
      </c>
      <c r="H246" t="s">
        <v>37</v>
      </c>
      <c r="I246" t="s">
        <v>751</v>
      </c>
    </row>
    <row r="247" spans="1:9" ht="32" x14ac:dyDescent="0.2">
      <c r="A247" t="s">
        <v>748</v>
      </c>
      <c r="B247" t="s">
        <v>752</v>
      </c>
      <c r="C247">
        <v>2</v>
      </c>
      <c r="D247" t="s">
        <v>52</v>
      </c>
      <c r="E247" t="s">
        <v>12</v>
      </c>
      <c r="F247" s="3" t="s">
        <v>753</v>
      </c>
      <c r="G247">
        <v>2025</v>
      </c>
      <c r="H247" t="s">
        <v>754</v>
      </c>
      <c r="I247" t="s">
        <v>751</v>
      </c>
    </row>
    <row r="248" spans="1:9" ht="16" x14ac:dyDescent="0.2">
      <c r="A248" t="s">
        <v>748</v>
      </c>
      <c r="B248" t="s">
        <v>755</v>
      </c>
      <c r="C248">
        <v>3</v>
      </c>
      <c r="D248" t="s">
        <v>628</v>
      </c>
      <c r="E248" t="s">
        <v>12</v>
      </c>
      <c r="F248" s="3" t="s">
        <v>756</v>
      </c>
      <c r="G248">
        <v>2025</v>
      </c>
      <c r="H248" t="s">
        <v>37</v>
      </c>
      <c r="I248" t="s">
        <v>751</v>
      </c>
    </row>
    <row r="249" spans="1:9" ht="32" x14ac:dyDescent="0.2">
      <c r="A249" t="s">
        <v>757</v>
      </c>
      <c r="B249" t="s">
        <v>758</v>
      </c>
      <c r="C249">
        <v>1</v>
      </c>
      <c r="D249" t="s">
        <v>759</v>
      </c>
      <c r="E249" t="s">
        <v>12</v>
      </c>
      <c r="F249" s="3" t="s">
        <v>760</v>
      </c>
      <c r="G249">
        <v>2025</v>
      </c>
      <c r="H249" t="s">
        <v>761</v>
      </c>
      <c r="I249" t="s">
        <v>762</v>
      </c>
    </row>
    <row r="250" spans="1:9" ht="32" x14ac:dyDescent="0.2">
      <c r="A250" t="s">
        <v>763</v>
      </c>
      <c r="B250" t="s">
        <v>764</v>
      </c>
      <c r="C250">
        <v>1</v>
      </c>
      <c r="D250" t="s">
        <v>12</v>
      </c>
      <c r="E250" t="s">
        <v>12</v>
      </c>
      <c r="F250" s="3" t="s">
        <v>765</v>
      </c>
      <c r="G250">
        <v>2025</v>
      </c>
      <c r="H250" t="s">
        <v>602</v>
      </c>
      <c r="I250" t="s">
        <v>766</v>
      </c>
    </row>
    <row r="251" spans="1:9" ht="32" x14ac:dyDescent="0.2">
      <c r="A251" t="s">
        <v>763</v>
      </c>
      <c r="B251" t="s">
        <v>767</v>
      </c>
      <c r="C251">
        <v>2</v>
      </c>
      <c r="D251" t="s">
        <v>12</v>
      </c>
      <c r="E251" t="s">
        <v>12</v>
      </c>
      <c r="F251" s="3" t="s">
        <v>768</v>
      </c>
      <c r="G251">
        <v>2025</v>
      </c>
      <c r="H251" t="s">
        <v>602</v>
      </c>
      <c r="I251" t="s">
        <v>766</v>
      </c>
    </row>
    <row r="252" spans="1:9" ht="32" x14ac:dyDescent="0.2">
      <c r="A252" t="s">
        <v>763</v>
      </c>
      <c r="B252" t="s">
        <v>769</v>
      </c>
      <c r="C252">
        <v>3</v>
      </c>
      <c r="D252" t="s">
        <v>12</v>
      </c>
      <c r="E252" t="s">
        <v>12</v>
      </c>
      <c r="F252" s="3" t="s">
        <v>770</v>
      </c>
      <c r="G252">
        <v>2025</v>
      </c>
      <c r="H252" t="s">
        <v>602</v>
      </c>
      <c r="I252" t="s">
        <v>766</v>
      </c>
    </row>
    <row r="253" spans="1:9" ht="32" x14ac:dyDescent="0.2">
      <c r="A253" t="s">
        <v>763</v>
      </c>
      <c r="B253" t="s">
        <v>771</v>
      </c>
      <c r="C253">
        <v>4</v>
      </c>
      <c r="D253" t="s">
        <v>772</v>
      </c>
      <c r="E253" t="s">
        <v>12</v>
      </c>
      <c r="F253" s="3" t="s">
        <v>773</v>
      </c>
      <c r="G253">
        <v>2025</v>
      </c>
      <c r="H253" t="s">
        <v>86</v>
      </c>
      <c r="I253" t="s">
        <v>766</v>
      </c>
    </row>
    <row r="254" spans="1:9" ht="32" x14ac:dyDescent="0.2">
      <c r="A254" t="s">
        <v>763</v>
      </c>
      <c r="B254" t="s">
        <v>774</v>
      </c>
      <c r="C254">
        <v>5</v>
      </c>
      <c r="D254" t="s">
        <v>12</v>
      </c>
      <c r="E254" t="s">
        <v>12</v>
      </c>
      <c r="F254" s="3" t="s">
        <v>775</v>
      </c>
      <c r="G254">
        <v>2025</v>
      </c>
      <c r="H254" t="s">
        <v>602</v>
      </c>
      <c r="I254" t="s">
        <v>766</v>
      </c>
    </row>
    <row r="255" spans="1:9" ht="32" x14ac:dyDescent="0.2">
      <c r="A255" t="s">
        <v>776</v>
      </c>
      <c r="B255" t="s">
        <v>777</v>
      </c>
      <c r="C255">
        <v>1</v>
      </c>
      <c r="D255" t="s">
        <v>12</v>
      </c>
      <c r="E255" t="s">
        <v>12</v>
      </c>
      <c r="F255" s="3" t="s">
        <v>778</v>
      </c>
      <c r="G255">
        <v>2025</v>
      </c>
      <c r="H255" t="s">
        <v>779</v>
      </c>
      <c r="I255" t="s">
        <v>780</v>
      </c>
    </row>
    <row r="256" spans="1:9" ht="16" x14ac:dyDescent="0.2">
      <c r="A256" t="s">
        <v>776</v>
      </c>
      <c r="B256" t="s">
        <v>781</v>
      </c>
      <c r="C256">
        <v>2</v>
      </c>
      <c r="D256" t="s">
        <v>772</v>
      </c>
      <c r="E256" t="s">
        <v>12</v>
      </c>
      <c r="F256" s="3" t="s">
        <v>782</v>
      </c>
      <c r="G256">
        <v>2025</v>
      </c>
      <c r="H256" t="s">
        <v>86</v>
      </c>
      <c r="I256" t="s">
        <v>780</v>
      </c>
    </row>
    <row r="257" spans="1:9" ht="32" x14ac:dyDescent="0.2">
      <c r="A257" t="s">
        <v>776</v>
      </c>
      <c r="B257" t="s">
        <v>783</v>
      </c>
      <c r="C257">
        <v>3</v>
      </c>
      <c r="D257" t="s">
        <v>12</v>
      </c>
      <c r="E257" t="s">
        <v>12</v>
      </c>
      <c r="F257" s="3" t="s">
        <v>784</v>
      </c>
      <c r="G257">
        <v>2025</v>
      </c>
      <c r="H257" t="s">
        <v>420</v>
      </c>
      <c r="I257" t="s">
        <v>780</v>
      </c>
    </row>
    <row r="258" spans="1:9" ht="32" x14ac:dyDescent="0.2">
      <c r="A258" t="s">
        <v>776</v>
      </c>
      <c r="B258" t="s">
        <v>785</v>
      </c>
      <c r="C258">
        <v>4</v>
      </c>
      <c r="D258" t="s">
        <v>786</v>
      </c>
      <c r="E258" t="s">
        <v>787</v>
      </c>
      <c r="F258" s="3" t="s">
        <v>788</v>
      </c>
      <c r="G258">
        <v>2025</v>
      </c>
      <c r="H258" t="s">
        <v>86</v>
      </c>
      <c r="I258" t="s">
        <v>780</v>
      </c>
    </row>
    <row r="259" spans="1:9" ht="32" x14ac:dyDescent="0.2">
      <c r="A259" t="s">
        <v>776</v>
      </c>
      <c r="B259" t="s">
        <v>789</v>
      </c>
      <c r="C259">
        <v>5</v>
      </c>
      <c r="D259" t="s">
        <v>31</v>
      </c>
      <c r="E259" t="s">
        <v>12</v>
      </c>
      <c r="F259" s="3" t="s">
        <v>790</v>
      </c>
      <c r="G259">
        <v>2025</v>
      </c>
      <c r="H259" t="s">
        <v>420</v>
      </c>
      <c r="I259" t="s">
        <v>780</v>
      </c>
    </row>
    <row r="260" spans="1:9" ht="16" x14ac:dyDescent="0.2">
      <c r="A260" t="s">
        <v>776</v>
      </c>
      <c r="B260" t="s">
        <v>791</v>
      </c>
      <c r="C260">
        <v>6</v>
      </c>
      <c r="D260" t="s">
        <v>12</v>
      </c>
      <c r="E260" t="s">
        <v>12</v>
      </c>
      <c r="F260" s="3" t="s">
        <v>792</v>
      </c>
      <c r="G260">
        <v>2025</v>
      </c>
      <c r="H260" t="s">
        <v>140</v>
      </c>
      <c r="I260" t="s">
        <v>780</v>
      </c>
    </row>
    <row r="261" spans="1:9" ht="16" x14ac:dyDescent="0.2">
      <c r="A261" t="s">
        <v>793</v>
      </c>
      <c r="B261" t="s">
        <v>794</v>
      </c>
      <c r="C261">
        <v>1</v>
      </c>
      <c r="D261" t="s">
        <v>193</v>
      </c>
      <c r="E261" t="s">
        <v>795</v>
      </c>
      <c r="F261" s="3" t="s">
        <v>796</v>
      </c>
      <c r="G261">
        <v>2025</v>
      </c>
      <c r="H261" t="s">
        <v>195</v>
      </c>
      <c r="I261" t="s">
        <v>797</v>
      </c>
    </row>
    <row r="262" spans="1:9" ht="16" x14ac:dyDescent="0.2">
      <c r="A262" t="s">
        <v>793</v>
      </c>
      <c r="B262" t="s">
        <v>798</v>
      </c>
      <c r="C262">
        <v>2</v>
      </c>
      <c r="D262">
        <f>444</f>
        <v>444</v>
      </c>
      <c r="E262" t="s">
        <v>799</v>
      </c>
      <c r="F262" s="3" t="s">
        <v>800</v>
      </c>
      <c r="G262">
        <v>2025</v>
      </c>
      <c r="H262" t="s">
        <v>801</v>
      </c>
      <c r="I262" t="s">
        <v>797</v>
      </c>
    </row>
    <row r="263" spans="1:9" ht="32" x14ac:dyDescent="0.2">
      <c r="A263" t="s">
        <v>793</v>
      </c>
      <c r="B263" t="s">
        <v>802</v>
      </c>
      <c r="C263">
        <v>3</v>
      </c>
      <c r="D263">
        <f>371</f>
        <v>371</v>
      </c>
      <c r="E263" t="s">
        <v>12</v>
      </c>
      <c r="F263" s="3" t="s">
        <v>803</v>
      </c>
      <c r="G263">
        <v>2025</v>
      </c>
      <c r="H263" t="s">
        <v>804</v>
      </c>
      <c r="I263" t="s">
        <v>797</v>
      </c>
    </row>
    <row r="264" spans="1:9" ht="32" x14ac:dyDescent="0.2">
      <c r="A264" t="s">
        <v>793</v>
      </c>
      <c r="B264" t="s">
        <v>805</v>
      </c>
      <c r="C264">
        <v>4</v>
      </c>
      <c r="D264" t="s">
        <v>193</v>
      </c>
      <c r="E264" t="s">
        <v>12</v>
      </c>
      <c r="F264" s="3" t="s">
        <v>806</v>
      </c>
      <c r="G264">
        <v>2025</v>
      </c>
      <c r="H264" t="s">
        <v>195</v>
      </c>
      <c r="I264" t="s">
        <v>797</v>
      </c>
    </row>
    <row r="265" spans="1:9" ht="32" x14ac:dyDescent="0.2">
      <c r="A265" t="s">
        <v>807</v>
      </c>
      <c r="B265" t="s">
        <v>808</v>
      </c>
      <c r="C265">
        <v>1</v>
      </c>
      <c r="D265">
        <f>387</f>
        <v>387</v>
      </c>
      <c r="E265" t="s">
        <v>12</v>
      </c>
      <c r="F265" s="3" t="s">
        <v>809</v>
      </c>
      <c r="G265">
        <v>2025</v>
      </c>
      <c r="H265" t="s">
        <v>714</v>
      </c>
      <c r="I265" t="s">
        <v>810</v>
      </c>
    </row>
    <row r="266" spans="1:9" ht="32" x14ac:dyDescent="0.2">
      <c r="A266" t="s">
        <v>807</v>
      </c>
      <c r="B266" t="s">
        <v>811</v>
      </c>
      <c r="C266">
        <v>2</v>
      </c>
      <c r="D266" t="s">
        <v>712</v>
      </c>
      <c r="E266" t="s">
        <v>12</v>
      </c>
      <c r="F266" s="3" t="s">
        <v>812</v>
      </c>
      <c r="G266">
        <v>2025</v>
      </c>
      <c r="H266" t="s">
        <v>714</v>
      </c>
      <c r="I266" t="s">
        <v>810</v>
      </c>
    </row>
    <row r="267" spans="1:9" ht="32" x14ac:dyDescent="0.2">
      <c r="A267" t="s">
        <v>807</v>
      </c>
      <c r="B267" t="s">
        <v>813</v>
      </c>
      <c r="C267">
        <v>3</v>
      </c>
      <c r="D267" t="s">
        <v>344</v>
      </c>
      <c r="E267" t="s">
        <v>12</v>
      </c>
      <c r="F267" s="3" t="s">
        <v>814</v>
      </c>
      <c r="G267">
        <v>2025</v>
      </c>
      <c r="H267" t="s">
        <v>714</v>
      </c>
      <c r="I267" t="s">
        <v>810</v>
      </c>
    </row>
    <row r="268" spans="1:9" ht="32" x14ac:dyDescent="0.2">
      <c r="A268" t="s">
        <v>807</v>
      </c>
      <c r="B268" t="s">
        <v>815</v>
      </c>
      <c r="C268">
        <v>4</v>
      </c>
      <c r="D268" t="s">
        <v>12</v>
      </c>
      <c r="E268" t="s">
        <v>816</v>
      </c>
      <c r="F268" s="3" t="s">
        <v>817</v>
      </c>
      <c r="G268">
        <v>2025</v>
      </c>
      <c r="H268" t="s">
        <v>368</v>
      </c>
      <c r="I268" t="s">
        <v>810</v>
      </c>
    </row>
    <row r="269" spans="1:9" ht="16" x14ac:dyDescent="0.2">
      <c r="A269" t="s">
        <v>818</v>
      </c>
      <c r="B269" t="s">
        <v>819</v>
      </c>
      <c r="C269">
        <v>1</v>
      </c>
      <c r="D269" t="s">
        <v>344</v>
      </c>
      <c r="E269" t="s">
        <v>12</v>
      </c>
      <c r="F269" s="3" t="s">
        <v>820</v>
      </c>
      <c r="G269">
        <v>2025</v>
      </c>
      <c r="H269" t="s">
        <v>140</v>
      </c>
      <c r="I269" t="s">
        <v>821</v>
      </c>
    </row>
    <row r="270" spans="1:9" ht="32" x14ac:dyDescent="0.2">
      <c r="A270" t="s">
        <v>818</v>
      </c>
      <c r="B270" t="s">
        <v>822</v>
      </c>
      <c r="C270">
        <v>2</v>
      </c>
      <c r="D270">
        <f>73</f>
        <v>73</v>
      </c>
      <c r="E270" t="s">
        <v>12</v>
      </c>
      <c r="F270" s="3" t="s">
        <v>823</v>
      </c>
      <c r="G270">
        <v>2025</v>
      </c>
      <c r="H270" t="s">
        <v>140</v>
      </c>
      <c r="I270" t="s">
        <v>821</v>
      </c>
    </row>
    <row r="271" spans="1:9" ht="16" x14ac:dyDescent="0.2">
      <c r="A271" t="s">
        <v>818</v>
      </c>
      <c r="B271" t="s">
        <v>824</v>
      </c>
      <c r="C271">
        <v>3</v>
      </c>
      <c r="D271" t="s">
        <v>12</v>
      </c>
      <c r="E271" t="s">
        <v>12</v>
      </c>
      <c r="F271" s="3" t="s">
        <v>825</v>
      </c>
      <c r="G271">
        <v>2025</v>
      </c>
      <c r="H271" t="s">
        <v>826</v>
      </c>
      <c r="I271" t="s">
        <v>821</v>
      </c>
    </row>
    <row r="272" spans="1:9" ht="32" x14ac:dyDescent="0.2">
      <c r="A272" t="s">
        <v>827</v>
      </c>
      <c r="B272" t="s">
        <v>828</v>
      </c>
      <c r="C272">
        <v>1</v>
      </c>
      <c r="D272" t="s">
        <v>786</v>
      </c>
      <c r="E272" t="s">
        <v>787</v>
      </c>
      <c r="F272" s="3" t="s">
        <v>788</v>
      </c>
      <c r="G272">
        <v>2025</v>
      </c>
      <c r="H272" t="s">
        <v>86</v>
      </c>
      <c r="I272" t="s">
        <v>829</v>
      </c>
    </row>
    <row r="273" spans="1:9" ht="32" x14ac:dyDescent="0.2">
      <c r="A273" t="s">
        <v>827</v>
      </c>
      <c r="B273" t="s">
        <v>830</v>
      </c>
      <c r="C273">
        <v>2</v>
      </c>
      <c r="D273" t="s">
        <v>12</v>
      </c>
      <c r="E273" t="s">
        <v>12</v>
      </c>
      <c r="F273" s="3" t="s">
        <v>831</v>
      </c>
      <c r="G273">
        <v>2025</v>
      </c>
      <c r="H273" t="s">
        <v>832</v>
      </c>
      <c r="I273" t="s">
        <v>829</v>
      </c>
    </row>
    <row r="274" spans="1:9" ht="32" x14ac:dyDescent="0.2">
      <c r="A274" t="s">
        <v>827</v>
      </c>
      <c r="B274" t="s">
        <v>833</v>
      </c>
      <c r="C274">
        <v>3</v>
      </c>
      <c r="D274" t="s">
        <v>834</v>
      </c>
      <c r="E274" t="s">
        <v>12</v>
      </c>
      <c r="F274" s="3" t="s">
        <v>835</v>
      </c>
      <c r="G274">
        <v>2025</v>
      </c>
      <c r="H274" t="s">
        <v>86</v>
      </c>
      <c r="I274" t="s">
        <v>829</v>
      </c>
    </row>
    <row r="275" spans="1:9" ht="32" x14ac:dyDescent="0.2">
      <c r="A275" t="s">
        <v>836</v>
      </c>
      <c r="B275" t="s">
        <v>837</v>
      </c>
      <c r="C275">
        <v>1</v>
      </c>
      <c r="D275" t="s">
        <v>12</v>
      </c>
      <c r="E275" t="s">
        <v>12</v>
      </c>
      <c r="F275" s="3" t="s">
        <v>838</v>
      </c>
      <c r="G275">
        <v>2025</v>
      </c>
      <c r="H275" t="s">
        <v>14</v>
      </c>
      <c r="I275" t="s">
        <v>839</v>
      </c>
    </row>
    <row r="276" spans="1:9" ht="32" x14ac:dyDescent="0.2">
      <c r="A276" t="s">
        <v>836</v>
      </c>
      <c r="B276" t="s">
        <v>840</v>
      </c>
      <c r="C276">
        <v>2</v>
      </c>
      <c r="D276" t="s">
        <v>12</v>
      </c>
      <c r="E276" t="s">
        <v>12</v>
      </c>
      <c r="F276" s="3" t="s">
        <v>841</v>
      </c>
      <c r="G276">
        <v>2025</v>
      </c>
      <c r="H276" t="s">
        <v>14</v>
      </c>
      <c r="I276" t="s">
        <v>839</v>
      </c>
    </row>
    <row r="277" spans="1:9" ht="16" x14ac:dyDescent="0.2">
      <c r="A277" t="s">
        <v>842</v>
      </c>
      <c r="B277" t="s">
        <v>843</v>
      </c>
      <c r="C277">
        <v>1</v>
      </c>
      <c r="D277" t="s">
        <v>12</v>
      </c>
      <c r="E277" t="s">
        <v>12</v>
      </c>
      <c r="F277" s="3" t="s">
        <v>844</v>
      </c>
      <c r="G277">
        <v>2025</v>
      </c>
      <c r="H277" t="s">
        <v>845</v>
      </c>
      <c r="I277" t="s">
        <v>846</v>
      </c>
    </row>
    <row r="278" spans="1:9" ht="16" x14ac:dyDescent="0.2">
      <c r="A278" t="s">
        <v>842</v>
      </c>
      <c r="B278" t="s">
        <v>847</v>
      </c>
      <c r="C278">
        <v>2</v>
      </c>
      <c r="D278" t="s">
        <v>316</v>
      </c>
      <c r="E278" t="s">
        <v>12</v>
      </c>
      <c r="F278" s="3" t="s">
        <v>848</v>
      </c>
      <c r="G278">
        <v>2025</v>
      </c>
      <c r="H278" t="s">
        <v>845</v>
      </c>
      <c r="I278" t="s">
        <v>846</v>
      </c>
    </row>
    <row r="279" spans="1:9" ht="32" x14ac:dyDescent="0.2">
      <c r="A279" t="s">
        <v>849</v>
      </c>
      <c r="B279" t="s">
        <v>850</v>
      </c>
      <c r="C279">
        <v>1</v>
      </c>
      <c r="D279">
        <f>237</f>
        <v>237</v>
      </c>
      <c r="E279" t="s">
        <v>12</v>
      </c>
      <c r="F279" s="3" t="s">
        <v>851</v>
      </c>
      <c r="G279">
        <v>2025</v>
      </c>
      <c r="H279" t="s">
        <v>21</v>
      </c>
      <c r="I279" t="s">
        <v>852</v>
      </c>
    </row>
    <row r="280" spans="1:9" ht="32" x14ac:dyDescent="0.2">
      <c r="A280" t="s">
        <v>849</v>
      </c>
      <c r="B280" t="s">
        <v>853</v>
      </c>
      <c r="C280">
        <v>2</v>
      </c>
      <c r="D280" t="s">
        <v>12</v>
      </c>
      <c r="E280" t="s">
        <v>12</v>
      </c>
      <c r="F280" s="7" t="s">
        <v>854</v>
      </c>
      <c r="G280">
        <v>2025</v>
      </c>
      <c r="H280" t="s">
        <v>21</v>
      </c>
      <c r="I280" t="s">
        <v>852</v>
      </c>
    </row>
    <row r="281" spans="1:9" ht="16" x14ac:dyDescent="0.2">
      <c r="A281" t="s">
        <v>849</v>
      </c>
      <c r="B281" t="s">
        <v>855</v>
      </c>
      <c r="C281">
        <v>3</v>
      </c>
      <c r="D281">
        <f>237</f>
        <v>237</v>
      </c>
      <c r="E281" t="s">
        <v>12</v>
      </c>
      <c r="F281" s="3" t="s">
        <v>856</v>
      </c>
      <c r="G281">
        <v>2025</v>
      </c>
      <c r="H281" t="s">
        <v>21</v>
      </c>
      <c r="I281" t="s">
        <v>852</v>
      </c>
    </row>
    <row r="282" spans="1:9" ht="32" x14ac:dyDescent="0.2">
      <c r="A282" t="s">
        <v>849</v>
      </c>
      <c r="B282" t="s">
        <v>857</v>
      </c>
      <c r="C282">
        <v>4</v>
      </c>
      <c r="D282" t="s">
        <v>12</v>
      </c>
      <c r="E282" t="s">
        <v>12</v>
      </c>
      <c r="F282" s="3" t="s">
        <v>858</v>
      </c>
      <c r="G282">
        <v>2025</v>
      </c>
      <c r="H282" t="s">
        <v>859</v>
      </c>
      <c r="I282" t="s">
        <v>852</v>
      </c>
    </row>
    <row r="283" spans="1:9" ht="32" x14ac:dyDescent="0.2">
      <c r="A283" t="s">
        <v>849</v>
      </c>
      <c r="B283" t="s">
        <v>860</v>
      </c>
      <c r="C283">
        <v>5</v>
      </c>
      <c r="D283">
        <f>369</f>
        <v>369</v>
      </c>
      <c r="E283" t="s">
        <v>12</v>
      </c>
      <c r="F283" s="3" t="s">
        <v>861</v>
      </c>
      <c r="G283">
        <v>2025</v>
      </c>
      <c r="H283" t="s">
        <v>37</v>
      </c>
      <c r="I283" t="s">
        <v>852</v>
      </c>
    </row>
    <row r="284" spans="1:9" ht="16" x14ac:dyDescent="0.2">
      <c r="A284" t="s">
        <v>849</v>
      </c>
      <c r="B284" t="s">
        <v>862</v>
      </c>
      <c r="C284">
        <v>6</v>
      </c>
      <c r="D284" t="s">
        <v>863</v>
      </c>
      <c r="E284" t="s">
        <v>334</v>
      </c>
      <c r="F284" s="3" t="s">
        <v>864</v>
      </c>
      <c r="G284">
        <v>2025</v>
      </c>
      <c r="H284" t="s">
        <v>318</v>
      </c>
      <c r="I284" t="s">
        <v>852</v>
      </c>
    </row>
    <row r="285" spans="1:9" ht="16" x14ac:dyDescent="0.2">
      <c r="A285" t="s">
        <v>849</v>
      </c>
      <c r="B285" t="s">
        <v>865</v>
      </c>
      <c r="C285">
        <v>7</v>
      </c>
      <c r="D285" t="s">
        <v>52</v>
      </c>
      <c r="E285" t="s">
        <v>12</v>
      </c>
      <c r="F285" s="3" t="s">
        <v>866</v>
      </c>
      <c r="G285">
        <v>2025</v>
      </c>
      <c r="H285" t="s">
        <v>323</v>
      </c>
      <c r="I285" t="s">
        <v>852</v>
      </c>
    </row>
    <row r="286" spans="1:9" ht="32" x14ac:dyDescent="0.2">
      <c r="A286" t="s">
        <v>867</v>
      </c>
      <c r="B286" t="s">
        <v>868</v>
      </c>
      <c r="C286">
        <v>1</v>
      </c>
      <c r="D286" t="s">
        <v>52</v>
      </c>
      <c r="E286" t="s">
        <v>12</v>
      </c>
      <c r="F286" s="3" t="s">
        <v>869</v>
      </c>
      <c r="G286">
        <v>2025</v>
      </c>
      <c r="H286" t="s">
        <v>438</v>
      </c>
      <c r="I286" t="s">
        <v>870</v>
      </c>
    </row>
    <row r="287" spans="1:9" ht="32" x14ac:dyDescent="0.2">
      <c r="A287" t="s">
        <v>867</v>
      </c>
      <c r="B287" t="s">
        <v>871</v>
      </c>
      <c r="C287">
        <v>2</v>
      </c>
      <c r="D287" t="s">
        <v>344</v>
      </c>
      <c r="E287" t="s">
        <v>12</v>
      </c>
      <c r="F287" s="3" t="s">
        <v>872</v>
      </c>
      <c r="G287">
        <v>2025</v>
      </c>
      <c r="H287" t="s">
        <v>438</v>
      </c>
      <c r="I287" t="s">
        <v>870</v>
      </c>
    </row>
    <row r="288" spans="1:9" ht="16" x14ac:dyDescent="0.2">
      <c r="A288" t="s">
        <v>873</v>
      </c>
      <c r="B288" t="s">
        <v>874</v>
      </c>
      <c r="C288">
        <v>1</v>
      </c>
      <c r="D288" t="s">
        <v>101</v>
      </c>
      <c r="E288" t="s">
        <v>12</v>
      </c>
      <c r="F288" s="3" t="s">
        <v>875</v>
      </c>
      <c r="G288">
        <v>2025</v>
      </c>
      <c r="H288" t="s">
        <v>37</v>
      </c>
      <c r="I288" t="s">
        <v>876</v>
      </c>
    </row>
    <row r="289" spans="1:9" ht="32" x14ac:dyDescent="0.2">
      <c r="A289" t="s">
        <v>873</v>
      </c>
      <c r="B289" t="s">
        <v>877</v>
      </c>
      <c r="C289">
        <v>2</v>
      </c>
      <c r="D289" t="s">
        <v>12</v>
      </c>
      <c r="E289" t="s">
        <v>12</v>
      </c>
      <c r="F289" s="3" t="s">
        <v>878</v>
      </c>
      <c r="G289">
        <v>2025</v>
      </c>
      <c r="H289" t="s">
        <v>37</v>
      </c>
      <c r="I289" t="s">
        <v>876</v>
      </c>
    </row>
    <row r="290" spans="1:9" ht="32" x14ac:dyDescent="0.2">
      <c r="A290" t="s">
        <v>879</v>
      </c>
      <c r="B290" t="s">
        <v>880</v>
      </c>
      <c r="C290">
        <v>1</v>
      </c>
      <c r="D290" t="s">
        <v>52</v>
      </c>
      <c r="E290" t="s">
        <v>12</v>
      </c>
      <c r="F290" s="3" t="s">
        <v>881</v>
      </c>
      <c r="G290">
        <v>2025</v>
      </c>
      <c r="H290" t="s">
        <v>226</v>
      </c>
      <c r="I290" t="s">
        <v>882</v>
      </c>
    </row>
    <row r="291" spans="1:9" ht="32" x14ac:dyDescent="0.2">
      <c r="A291" t="s">
        <v>879</v>
      </c>
      <c r="B291" t="s">
        <v>883</v>
      </c>
      <c r="C291">
        <v>2</v>
      </c>
      <c r="D291" t="s">
        <v>52</v>
      </c>
      <c r="E291" t="s">
        <v>12</v>
      </c>
      <c r="F291" s="3" t="s">
        <v>884</v>
      </c>
      <c r="G291">
        <v>2025</v>
      </c>
      <c r="H291" t="s">
        <v>226</v>
      </c>
      <c r="I291" t="s">
        <v>882</v>
      </c>
    </row>
    <row r="292" spans="1:9" ht="32" x14ac:dyDescent="0.2">
      <c r="A292" t="s">
        <v>885</v>
      </c>
      <c r="B292" t="s">
        <v>886</v>
      </c>
      <c r="C292">
        <v>1</v>
      </c>
      <c r="D292" t="s">
        <v>12</v>
      </c>
      <c r="E292" t="s">
        <v>12</v>
      </c>
      <c r="F292" s="3" t="s">
        <v>887</v>
      </c>
      <c r="G292">
        <v>2025</v>
      </c>
      <c r="H292" t="s">
        <v>14</v>
      </c>
      <c r="I292" t="s">
        <v>888</v>
      </c>
    </row>
    <row r="293" spans="1:9" ht="32" x14ac:dyDescent="0.2">
      <c r="A293" t="s">
        <v>885</v>
      </c>
      <c r="B293" t="s">
        <v>889</v>
      </c>
      <c r="C293">
        <v>2</v>
      </c>
      <c r="D293" t="s">
        <v>12</v>
      </c>
      <c r="E293" t="s">
        <v>12</v>
      </c>
      <c r="F293" s="3" t="s">
        <v>890</v>
      </c>
      <c r="G293">
        <v>2025</v>
      </c>
      <c r="H293" t="s">
        <v>14</v>
      </c>
      <c r="I293" t="s">
        <v>888</v>
      </c>
    </row>
    <row r="294" spans="1:9" ht="32" x14ac:dyDescent="0.2">
      <c r="A294" t="s">
        <v>885</v>
      </c>
      <c r="B294" t="s">
        <v>840</v>
      </c>
      <c r="C294">
        <v>3</v>
      </c>
      <c r="D294" t="s">
        <v>12</v>
      </c>
      <c r="E294" t="s">
        <v>12</v>
      </c>
      <c r="F294" s="3" t="s">
        <v>891</v>
      </c>
      <c r="G294">
        <v>2025</v>
      </c>
      <c r="H294" t="s">
        <v>14</v>
      </c>
      <c r="I294" t="s">
        <v>888</v>
      </c>
    </row>
    <row r="295" spans="1:9" ht="32" x14ac:dyDescent="0.2">
      <c r="A295" t="s">
        <v>885</v>
      </c>
      <c r="B295" t="s">
        <v>892</v>
      </c>
      <c r="C295">
        <v>4</v>
      </c>
      <c r="D295" t="s">
        <v>12</v>
      </c>
      <c r="E295" t="s">
        <v>12</v>
      </c>
      <c r="F295" s="3" t="s">
        <v>893</v>
      </c>
      <c r="G295">
        <v>2025</v>
      </c>
      <c r="H295" t="s">
        <v>14</v>
      </c>
      <c r="I295" t="s">
        <v>888</v>
      </c>
    </row>
    <row r="296" spans="1:9" ht="32" x14ac:dyDescent="0.2">
      <c r="A296" t="s">
        <v>885</v>
      </c>
      <c r="B296" t="s">
        <v>894</v>
      </c>
      <c r="C296">
        <v>5</v>
      </c>
      <c r="D296" t="s">
        <v>12</v>
      </c>
      <c r="E296" t="s">
        <v>12</v>
      </c>
      <c r="F296" s="3" t="s">
        <v>895</v>
      </c>
      <c r="G296">
        <v>2025</v>
      </c>
      <c r="H296" t="s">
        <v>14</v>
      </c>
      <c r="I296" t="s">
        <v>888</v>
      </c>
    </row>
    <row r="297" spans="1:9" ht="32" x14ac:dyDescent="0.2">
      <c r="A297" t="s">
        <v>896</v>
      </c>
      <c r="B297" t="s">
        <v>897</v>
      </c>
      <c r="C297">
        <v>1</v>
      </c>
      <c r="D297" t="s">
        <v>863</v>
      </c>
      <c r="E297" t="s">
        <v>12</v>
      </c>
      <c r="F297" s="3" t="s">
        <v>898</v>
      </c>
      <c r="G297">
        <v>2025</v>
      </c>
      <c r="H297" t="s">
        <v>318</v>
      </c>
      <c r="I297" t="s">
        <v>899</v>
      </c>
    </row>
    <row r="298" spans="1:9" ht="32" x14ac:dyDescent="0.2">
      <c r="A298" t="s">
        <v>896</v>
      </c>
      <c r="B298" t="s">
        <v>900</v>
      </c>
      <c r="C298">
        <v>2</v>
      </c>
      <c r="D298" t="s">
        <v>316</v>
      </c>
      <c r="E298" t="s">
        <v>12</v>
      </c>
      <c r="F298" s="3" t="s">
        <v>901</v>
      </c>
      <c r="G298">
        <v>2025</v>
      </c>
      <c r="H298" t="s">
        <v>318</v>
      </c>
      <c r="I298" t="s">
        <v>899</v>
      </c>
    </row>
    <row r="299" spans="1:9" ht="32" x14ac:dyDescent="0.2">
      <c r="A299" t="s">
        <v>902</v>
      </c>
      <c r="B299" t="s">
        <v>903</v>
      </c>
      <c r="C299">
        <v>1</v>
      </c>
      <c r="D299" t="s">
        <v>52</v>
      </c>
      <c r="E299" t="s">
        <v>12</v>
      </c>
      <c r="F299" s="3" t="s">
        <v>904</v>
      </c>
      <c r="G299">
        <v>2025</v>
      </c>
      <c r="H299" t="s">
        <v>226</v>
      </c>
      <c r="I299" t="s">
        <v>905</v>
      </c>
    </row>
    <row r="300" spans="1:9" x14ac:dyDescent="0.2">
      <c r="A300" t="s">
        <v>906</v>
      </c>
      <c r="B300" t="s">
        <v>907</v>
      </c>
      <c r="C300">
        <v>1</v>
      </c>
      <c r="D300">
        <f>498</f>
        <v>498</v>
      </c>
      <c r="E300" t="s">
        <v>12</v>
      </c>
      <c r="F300" t="s">
        <v>12</v>
      </c>
      <c r="G300">
        <v>2025</v>
      </c>
      <c r="H300" t="s">
        <v>215</v>
      </c>
      <c r="I300" t="s">
        <v>909</v>
      </c>
    </row>
    <row r="301" spans="1:9" ht="16" x14ac:dyDescent="0.2">
      <c r="A301" t="s">
        <v>906</v>
      </c>
      <c r="B301" t="s">
        <v>910</v>
      </c>
      <c r="C301">
        <v>2</v>
      </c>
      <c r="D301">
        <f>498</f>
        <v>498</v>
      </c>
      <c r="E301" t="s">
        <v>12</v>
      </c>
      <c r="F301" s="3" t="s">
        <v>911</v>
      </c>
      <c r="G301">
        <v>2025</v>
      </c>
      <c r="H301" t="s">
        <v>215</v>
      </c>
      <c r="I301" t="s">
        <v>909</v>
      </c>
    </row>
    <row r="302" spans="1:9" ht="16" x14ac:dyDescent="0.2">
      <c r="A302" t="s">
        <v>912</v>
      </c>
      <c r="B302" t="s">
        <v>913</v>
      </c>
      <c r="C302">
        <v>1</v>
      </c>
      <c r="D302">
        <f>538</f>
        <v>538</v>
      </c>
      <c r="E302" t="s">
        <v>12</v>
      </c>
      <c r="F302" s="7" t="s">
        <v>914</v>
      </c>
      <c r="G302">
        <v>2025</v>
      </c>
      <c r="H302" t="s">
        <v>323</v>
      </c>
      <c r="I302" t="s">
        <v>915</v>
      </c>
    </row>
    <row r="303" spans="1:9" ht="32" x14ac:dyDescent="0.2">
      <c r="A303" t="s">
        <v>912</v>
      </c>
      <c r="B303" t="s">
        <v>916</v>
      </c>
      <c r="C303">
        <v>2</v>
      </c>
      <c r="D303">
        <f>538</f>
        <v>538</v>
      </c>
      <c r="E303" t="s">
        <v>12</v>
      </c>
      <c r="F303" s="7" t="s">
        <v>917</v>
      </c>
      <c r="G303">
        <v>2025</v>
      </c>
      <c r="H303" t="s">
        <v>323</v>
      </c>
      <c r="I303" t="s">
        <v>915</v>
      </c>
    </row>
    <row r="304" spans="1:9" ht="32" x14ac:dyDescent="0.2">
      <c r="A304" t="s">
        <v>912</v>
      </c>
      <c r="B304" t="s">
        <v>918</v>
      </c>
      <c r="C304">
        <v>3</v>
      </c>
      <c r="D304">
        <f>159</f>
        <v>159</v>
      </c>
      <c r="E304" t="s">
        <v>12</v>
      </c>
      <c r="F304" s="3" t="s">
        <v>919</v>
      </c>
      <c r="G304">
        <v>2025</v>
      </c>
      <c r="H304" t="s">
        <v>323</v>
      </c>
      <c r="I304" t="s">
        <v>915</v>
      </c>
    </row>
    <row r="305" spans="1:9" ht="32" x14ac:dyDescent="0.2">
      <c r="A305" t="s">
        <v>920</v>
      </c>
      <c r="B305" t="s">
        <v>921</v>
      </c>
      <c r="C305">
        <v>1</v>
      </c>
      <c r="D305">
        <f>237</f>
        <v>237</v>
      </c>
      <c r="E305" t="s">
        <v>12</v>
      </c>
      <c r="F305" s="3" t="s">
        <v>922</v>
      </c>
      <c r="G305">
        <v>2025</v>
      </c>
      <c r="H305" t="s">
        <v>21</v>
      </c>
      <c r="I305" t="s">
        <v>923</v>
      </c>
    </row>
    <row r="306" spans="1:9" ht="16" x14ac:dyDescent="0.2">
      <c r="A306" t="s">
        <v>920</v>
      </c>
      <c r="B306" t="s">
        <v>924</v>
      </c>
      <c r="C306">
        <v>2</v>
      </c>
      <c r="D306">
        <f>237</f>
        <v>237</v>
      </c>
      <c r="E306" t="s">
        <v>12</v>
      </c>
      <c r="F306" s="3" t="s">
        <v>925</v>
      </c>
      <c r="G306">
        <v>2025</v>
      </c>
      <c r="H306" t="s">
        <v>21</v>
      </c>
      <c r="I306" t="s">
        <v>923</v>
      </c>
    </row>
    <row r="307" spans="1:9" ht="32" x14ac:dyDescent="0.2">
      <c r="A307" t="s">
        <v>926</v>
      </c>
      <c r="B307" t="s">
        <v>927</v>
      </c>
      <c r="C307">
        <v>1</v>
      </c>
      <c r="D307" t="s">
        <v>12</v>
      </c>
      <c r="E307" t="s">
        <v>12</v>
      </c>
      <c r="F307" s="3" t="s">
        <v>928</v>
      </c>
      <c r="G307">
        <v>2025</v>
      </c>
      <c r="H307" t="s">
        <v>86</v>
      </c>
      <c r="I307" t="s">
        <v>929</v>
      </c>
    </row>
    <row r="308" spans="1:9" ht="16" x14ac:dyDescent="0.2">
      <c r="A308" t="s">
        <v>930</v>
      </c>
      <c r="B308" t="s">
        <v>931</v>
      </c>
      <c r="C308">
        <v>1</v>
      </c>
      <c r="D308" t="s">
        <v>12</v>
      </c>
      <c r="E308" t="s">
        <v>12</v>
      </c>
      <c r="F308" s="3" t="s">
        <v>932</v>
      </c>
      <c r="G308">
        <v>2025</v>
      </c>
      <c r="H308" t="s">
        <v>553</v>
      </c>
      <c r="I308" t="s">
        <v>933</v>
      </c>
    </row>
    <row r="309" spans="1:9" ht="32" x14ac:dyDescent="0.2">
      <c r="A309" t="s">
        <v>934</v>
      </c>
      <c r="B309" t="s">
        <v>935</v>
      </c>
      <c r="C309">
        <v>1</v>
      </c>
      <c r="D309" t="s">
        <v>12</v>
      </c>
      <c r="E309" t="s">
        <v>12</v>
      </c>
      <c r="F309" s="3" t="s">
        <v>936</v>
      </c>
      <c r="G309">
        <v>2025</v>
      </c>
      <c r="H309" t="s">
        <v>14</v>
      </c>
      <c r="I309" t="s">
        <v>937</v>
      </c>
    </row>
    <row r="310" spans="1:9" ht="32" x14ac:dyDescent="0.2">
      <c r="A310" t="s">
        <v>934</v>
      </c>
      <c r="B310" t="s">
        <v>938</v>
      </c>
      <c r="C310">
        <v>2</v>
      </c>
      <c r="D310" t="s">
        <v>12</v>
      </c>
      <c r="E310" t="s">
        <v>12</v>
      </c>
      <c r="F310" s="3" t="s">
        <v>939</v>
      </c>
      <c r="G310">
        <v>2025</v>
      </c>
      <c r="H310" t="s">
        <v>14</v>
      </c>
      <c r="I310" t="s">
        <v>937</v>
      </c>
    </row>
    <row r="311" spans="1:9" ht="32" x14ac:dyDescent="0.2">
      <c r="A311" t="s">
        <v>940</v>
      </c>
      <c r="B311" t="s">
        <v>941</v>
      </c>
      <c r="C311">
        <v>1</v>
      </c>
      <c r="D311">
        <v>1401</v>
      </c>
      <c r="E311" t="s">
        <v>12</v>
      </c>
      <c r="F311" s="7" t="s">
        <v>942</v>
      </c>
      <c r="G311">
        <v>2025</v>
      </c>
      <c r="H311" t="s">
        <v>140</v>
      </c>
      <c r="I311" t="s">
        <v>943</v>
      </c>
    </row>
    <row r="312" spans="1:9" ht="32" x14ac:dyDescent="0.2">
      <c r="A312" t="s">
        <v>940</v>
      </c>
      <c r="B312" t="s">
        <v>944</v>
      </c>
      <c r="C312">
        <v>2</v>
      </c>
      <c r="D312">
        <v>1401</v>
      </c>
      <c r="E312" t="s">
        <v>12</v>
      </c>
      <c r="F312" s="7" t="s">
        <v>945</v>
      </c>
      <c r="G312">
        <v>2025</v>
      </c>
      <c r="H312" t="s">
        <v>140</v>
      </c>
      <c r="I312" t="s">
        <v>943</v>
      </c>
    </row>
    <row r="313" spans="1:9" ht="32" x14ac:dyDescent="0.2">
      <c r="A313" t="s">
        <v>940</v>
      </c>
      <c r="B313" t="s">
        <v>946</v>
      </c>
      <c r="C313">
        <v>3</v>
      </c>
      <c r="D313" t="s">
        <v>12</v>
      </c>
      <c r="E313" t="s">
        <v>12</v>
      </c>
      <c r="F313" s="3" t="s">
        <v>947</v>
      </c>
      <c r="G313">
        <v>2025</v>
      </c>
      <c r="H313" t="s">
        <v>140</v>
      </c>
      <c r="I313" t="s">
        <v>943</v>
      </c>
    </row>
    <row r="314" spans="1:9" ht="32" x14ac:dyDescent="0.2">
      <c r="A314" t="s">
        <v>940</v>
      </c>
      <c r="B314" t="s">
        <v>948</v>
      </c>
      <c r="C314">
        <v>4</v>
      </c>
      <c r="D314" t="s">
        <v>12</v>
      </c>
      <c r="E314" t="s">
        <v>12</v>
      </c>
      <c r="F314" s="3" t="s">
        <v>947</v>
      </c>
      <c r="G314">
        <v>2025</v>
      </c>
      <c r="H314" t="s">
        <v>140</v>
      </c>
      <c r="I314" t="s">
        <v>943</v>
      </c>
    </row>
    <row r="315" spans="1:9" ht="16" x14ac:dyDescent="0.2">
      <c r="A315" t="s">
        <v>940</v>
      </c>
      <c r="B315" t="s">
        <v>949</v>
      </c>
      <c r="C315">
        <v>5</v>
      </c>
      <c r="D315" t="s">
        <v>12</v>
      </c>
      <c r="E315" t="s">
        <v>12</v>
      </c>
      <c r="F315" s="3" t="s">
        <v>950</v>
      </c>
      <c r="G315">
        <v>2025</v>
      </c>
      <c r="H315" t="s">
        <v>140</v>
      </c>
      <c r="I315" t="s">
        <v>943</v>
      </c>
    </row>
    <row r="316" spans="1:9" ht="32" x14ac:dyDescent="0.2">
      <c r="A316" t="s">
        <v>951</v>
      </c>
      <c r="B316" t="s">
        <v>952</v>
      </c>
      <c r="C316">
        <v>1</v>
      </c>
      <c r="D316" t="s">
        <v>12</v>
      </c>
      <c r="E316" t="s">
        <v>12</v>
      </c>
      <c r="F316" s="3" t="s">
        <v>953</v>
      </c>
      <c r="G316">
        <v>2025</v>
      </c>
      <c r="H316" t="s">
        <v>14</v>
      </c>
      <c r="I316" t="s">
        <v>954</v>
      </c>
    </row>
    <row r="317" spans="1:9" ht="32" x14ac:dyDescent="0.2">
      <c r="A317" t="s">
        <v>951</v>
      </c>
      <c r="B317" t="s">
        <v>955</v>
      </c>
      <c r="C317">
        <v>2</v>
      </c>
      <c r="D317" t="s">
        <v>12</v>
      </c>
      <c r="E317" t="s">
        <v>12</v>
      </c>
      <c r="F317" s="3" t="s">
        <v>956</v>
      </c>
      <c r="G317">
        <v>2025</v>
      </c>
      <c r="H317" t="s">
        <v>14</v>
      </c>
      <c r="I317" t="s">
        <v>954</v>
      </c>
    </row>
    <row r="318" spans="1:9" ht="32" x14ac:dyDescent="0.2">
      <c r="A318" t="s">
        <v>957</v>
      </c>
      <c r="B318" t="s">
        <v>958</v>
      </c>
      <c r="C318">
        <v>1</v>
      </c>
      <c r="D318" t="s">
        <v>12</v>
      </c>
      <c r="E318" t="s">
        <v>12</v>
      </c>
      <c r="F318" s="3" t="s">
        <v>959</v>
      </c>
      <c r="G318">
        <v>2025</v>
      </c>
      <c r="H318" t="s">
        <v>804</v>
      </c>
      <c r="I318" t="s">
        <v>960</v>
      </c>
    </row>
    <row r="319" spans="1:9" ht="16" x14ac:dyDescent="0.2">
      <c r="A319" t="s">
        <v>957</v>
      </c>
      <c r="B319" t="s">
        <v>961</v>
      </c>
      <c r="C319">
        <v>2</v>
      </c>
      <c r="D319" t="s">
        <v>12</v>
      </c>
      <c r="E319" t="s">
        <v>12</v>
      </c>
      <c r="F319" s="3" t="s">
        <v>962</v>
      </c>
      <c r="G319">
        <v>2025</v>
      </c>
      <c r="H319" t="s">
        <v>804</v>
      </c>
      <c r="I319" t="s">
        <v>960</v>
      </c>
    </row>
    <row r="320" spans="1:9" ht="32" x14ac:dyDescent="0.2">
      <c r="A320" t="s">
        <v>957</v>
      </c>
      <c r="B320" t="s">
        <v>963</v>
      </c>
      <c r="C320">
        <v>3</v>
      </c>
      <c r="D320" t="s">
        <v>193</v>
      </c>
      <c r="E320" t="s">
        <v>12</v>
      </c>
      <c r="F320" s="3" t="s">
        <v>964</v>
      </c>
      <c r="G320">
        <v>2025</v>
      </c>
      <c r="H320" t="s">
        <v>195</v>
      </c>
      <c r="I320" t="s">
        <v>960</v>
      </c>
    </row>
    <row r="321" spans="1:9" ht="32" x14ac:dyDescent="0.2">
      <c r="A321" t="s">
        <v>957</v>
      </c>
      <c r="B321" t="s">
        <v>965</v>
      </c>
      <c r="C321">
        <v>4</v>
      </c>
      <c r="D321" t="s">
        <v>966</v>
      </c>
      <c r="E321" t="s">
        <v>12</v>
      </c>
      <c r="F321" s="3" t="s">
        <v>967</v>
      </c>
      <c r="G321">
        <v>2025</v>
      </c>
      <c r="H321" t="s">
        <v>518</v>
      </c>
      <c r="I321" t="s">
        <v>960</v>
      </c>
    </row>
    <row r="322" spans="1:9" ht="48" x14ac:dyDescent="0.2">
      <c r="A322" t="s">
        <v>957</v>
      </c>
      <c r="B322" t="s">
        <v>968</v>
      </c>
      <c r="C322">
        <v>5</v>
      </c>
      <c r="D322" t="s">
        <v>12</v>
      </c>
      <c r="E322" t="s">
        <v>12</v>
      </c>
      <c r="F322" s="3" t="s">
        <v>969</v>
      </c>
      <c r="G322">
        <v>2025</v>
      </c>
      <c r="H322" t="s">
        <v>239</v>
      </c>
      <c r="I322" t="s">
        <v>960</v>
      </c>
    </row>
    <row r="323" spans="1:9" ht="32" x14ac:dyDescent="0.2">
      <c r="A323" t="s">
        <v>957</v>
      </c>
      <c r="B323" t="s">
        <v>970</v>
      </c>
      <c r="C323">
        <v>6</v>
      </c>
      <c r="D323" t="s">
        <v>52</v>
      </c>
      <c r="E323" t="s">
        <v>12</v>
      </c>
      <c r="F323" s="3" t="s">
        <v>971</v>
      </c>
      <c r="G323">
        <v>2025</v>
      </c>
      <c r="H323" t="s">
        <v>972</v>
      </c>
      <c r="I323" t="s">
        <v>960</v>
      </c>
    </row>
    <row r="324" spans="1:9" ht="16" x14ac:dyDescent="0.2">
      <c r="A324" t="s">
        <v>957</v>
      </c>
      <c r="B324" t="s">
        <v>973</v>
      </c>
      <c r="C324">
        <v>7</v>
      </c>
      <c r="D324" t="s">
        <v>408</v>
      </c>
      <c r="E324" t="s">
        <v>12</v>
      </c>
      <c r="F324" s="3" t="s">
        <v>974</v>
      </c>
      <c r="G324">
        <v>2025</v>
      </c>
      <c r="H324" t="s">
        <v>518</v>
      </c>
      <c r="I324" t="s">
        <v>960</v>
      </c>
    </row>
    <row r="325" spans="1:9" ht="16" x14ac:dyDescent="0.2">
      <c r="A325" t="s">
        <v>975</v>
      </c>
      <c r="B325" t="s">
        <v>976</v>
      </c>
      <c r="C325">
        <v>1</v>
      </c>
      <c r="D325" t="s">
        <v>408</v>
      </c>
      <c r="E325" t="s">
        <v>12</v>
      </c>
      <c r="F325" s="3" t="s">
        <v>977</v>
      </c>
      <c r="G325">
        <v>2025</v>
      </c>
      <c r="H325" t="s">
        <v>359</v>
      </c>
      <c r="I325" t="s">
        <v>978</v>
      </c>
    </row>
    <row r="326" spans="1:9" ht="16" x14ac:dyDescent="0.2">
      <c r="A326" t="s">
        <v>979</v>
      </c>
      <c r="B326" t="s">
        <v>980</v>
      </c>
      <c r="C326">
        <v>1</v>
      </c>
      <c r="D326" t="s">
        <v>344</v>
      </c>
      <c r="E326" t="s">
        <v>12</v>
      </c>
      <c r="F326" s="3" t="s">
        <v>981</v>
      </c>
      <c r="G326">
        <v>2025</v>
      </c>
      <c r="H326" t="s">
        <v>323</v>
      </c>
      <c r="I326" t="s">
        <v>982</v>
      </c>
    </row>
    <row r="327" spans="1:9" ht="32" x14ac:dyDescent="0.2">
      <c r="A327" t="s">
        <v>979</v>
      </c>
      <c r="B327" t="s">
        <v>983</v>
      </c>
      <c r="C327">
        <v>2</v>
      </c>
      <c r="D327" t="s">
        <v>344</v>
      </c>
      <c r="E327" t="s">
        <v>12</v>
      </c>
      <c r="F327" s="3" t="s">
        <v>984</v>
      </c>
      <c r="G327">
        <v>2025</v>
      </c>
      <c r="H327" t="s">
        <v>323</v>
      </c>
      <c r="I327" t="s">
        <v>982</v>
      </c>
    </row>
    <row r="328" spans="1:9" ht="32" x14ac:dyDescent="0.2">
      <c r="A328" t="s">
        <v>979</v>
      </c>
      <c r="B328" t="s">
        <v>985</v>
      </c>
      <c r="C328">
        <v>3</v>
      </c>
      <c r="D328" t="s">
        <v>12</v>
      </c>
      <c r="E328" t="s">
        <v>12</v>
      </c>
      <c r="F328" s="3" t="s">
        <v>986</v>
      </c>
      <c r="G328">
        <v>2025</v>
      </c>
      <c r="H328" t="s">
        <v>86</v>
      </c>
      <c r="I328" t="s">
        <v>982</v>
      </c>
    </row>
    <row r="329" spans="1:9" ht="16" x14ac:dyDescent="0.2">
      <c r="A329" t="s">
        <v>987</v>
      </c>
      <c r="B329" t="s">
        <v>988</v>
      </c>
      <c r="C329">
        <v>1</v>
      </c>
      <c r="D329" t="s">
        <v>12</v>
      </c>
      <c r="E329" t="s">
        <v>12</v>
      </c>
      <c r="F329" s="3" t="s">
        <v>989</v>
      </c>
      <c r="G329">
        <v>2025</v>
      </c>
      <c r="H329" t="s">
        <v>37</v>
      </c>
      <c r="I329" t="s">
        <v>990</v>
      </c>
    </row>
    <row r="330" spans="1:9" ht="32" x14ac:dyDescent="0.2">
      <c r="A330" t="s">
        <v>991</v>
      </c>
      <c r="B330" t="s">
        <v>992</v>
      </c>
      <c r="C330">
        <v>1</v>
      </c>
      <c r="D330">
        <f>173</f>
        <v>173</v>
      </c>
      <c r="E330" t="s">
        <v>12</v>
      </c>
      <c r="F330" s="3" t="s">
        <v>993</v>
      </c>
      <c r="G330">
        <v>2025</v>
      </c>
      <c r="H330" t="s">
        <v>318</v>
      </c>
      <c r="I330" t="s">
        <v>994</v>
      </c>
    </row>
    <row r="331" spans="1:9" ht="16" x14ac:dyDescent="0.2">
      <c r="A331" t="s">
        <v>991</v>
      </c>
      <c r="B331" t="s">
        <v>995</v>
      </c>
      <c r="C331">
        <v>2</v>
      </c>
      <c r="D331" t="s">
        <v>996</v>
      </c>
      <c r="E331" t="s">
        <v>12</v>
      </c>
      <c r="F331" s="3" t="s">
        <v>997</v>
      </c>
      <c r="G331">
        <v>2025</v>
      </c>
      <c r="H331" t="s">
        <v>998</v>
      </c>
      <c r="I331" t="s">
        <v>994</v>
      </c>
    </row>
    <row r="332" spans="1:9" ht="16" x14ac:dyDescent="0.2">
      <c r="A332" t="s">
        <v>991</v>
      </c>
      <c r="B332" t="s">
        <v>999</v>
      </c>
      <c r="C332">
        <v>3</v>
      </c>
      <c r="D332" t="s">
        <v>469</v>
      </c>
      <c r="E332" t="s">
        <v>12</v>
      </c>
      <c r="F332" s="3" t="s">
        <v>1000</v>
      </c>
      <c r="G332">
        <v>2025</v>
      </c>
      <c r="H332" t="s">
        <v>462</v>
      </c>
      <c r="I332" t="s">
        <v>994</v>
      </c>
    </row>
    <row r="333" spans="1:9" ht="32" x14ac:dyDescent="0.2">
      <c r="A333" t="s">
        <v>1001</v>
      </c>
      <c r="B333" t="s">
        <v>840</v>
      </c>
      <c r="C333">
        <v>1</v>
      </c>
      <c r="D333" t="s">
        <v>316</v>
      </c>
      <c r="E333" t="s">
        <v>12</v>
      </c>
      <c r="F333" s="3" t="s">
        <v>1002</v>
      </c>
      <c r="G333">
        <v>2025</v>
      </c>
      <c r="H333" t="s">
        <v>140</v>
      </c>
      <c r="I333" t="s">
        <v>1003</v>
      </c>
    </row>
    <row r="334" spans="1:9" ht="32" x14ac:dyDescent="0.2">
      <c r="A334" t="s">
        <v>1001</v>
      </c>
      <c r="B334" t="s">
        <v>1004</v>
      </c>
      <c r="C334">
        <v>2</v>
      </c>
      <c r="D334">
        <f>514</f>
        <v>514</v>
      </c>
      <c r="E334" t="s">
        <v>12</v>
      </c>
      <c r="F334" s="3" t="s">
        <v>1005</v>
      </c>
      <c r="G334">
        <v>2025</v>
      </c>
      <c r="H334" t="s">
        <v>140</v>
      </c>
      <c r="I334" t="s">
        <v>1003</v>
      </c>
    </row>
    <row r="335" spans="1:9" ht="32" x14ac:dyDescent="0.2">
      <c r="A335" t="s">
        <v>1001</v>
      </c>
      <c r="B335" t="s">
        <v>1006</v>
      </c>
      <c r="C335">
        <v>3</v>
      </c>
      <c r="D335">
        <f>514</f>
        <v>514</v>
      </c>
      <c r="E335" t="s">
        <v>12</v>
      </c>
      <c r="F335" s="3" t="s">
        <v>453</v>
      </c>
      <c r="G335">
        <v>2025</v>
      </c>
      <c r="H335" t="s">
        <v>140</v>
      </c>
      <c r="I335" t="s">
        <v>1003</v>
      </c>
    </row>
    <row r="336" spans="1:9" ht="16" x14ac:dyDescent="0.2">
      <c r="A336" t="s">
        <v>1007</v>
      </c>
      <c r="B336" t="s">
        <v>582</v>
      </c>
      <c r="C336">
        <v>1</v>
      </c>
      <c r="D336" t="s">
        <v>12</v>
      </c>
      <c r="E336" t="s">
        <v>12</v>
      </c>
      <c r="F336" s="3" t="s">
        <v>583</v>
      </c>
      <c r="G336">
        <v>2025</v>
      </c>
      <c r="H336" t="s">
        <v>140</v>
      </c>
      <c r="I336" t="s">
        <v>1008</v>
      </c>
    </row>
    <row r="337" spans="1:9" ht="32" x14ac:dyDescent="0.2">
      <c r="A337" t="s">
        <v>1007</v>
      </c>
      <c r="B337" t="s">
        <v>1009</v>
      </c>
      <c r="C337">
        <v>2</v>
      </c>
      <c r="D337" t="s">
        <v>1010</v>
      </c>
      <c r="E337" t="s">
        <v>12</v>
      </c>
      <c r="F337" s="3" t="s">
        <v>1011</v>
      </c>
      <c r="G337">
        <v>2025</v>
      </c>
      <c r="H337" t="s">
        <v>140</v>
      </c>
      <c r="I337" t="s">
        <v>1008</v>
      </c>
    </row>
    <row r="338" spans="1:9" ht="32" x14ac:dyDescent="0.2">
      <c r="A338" t="s">
        <v>1012</v>
      </c>
      <c r="B338" t="s">
        <v>1013</v>
      </c>
      <c r="C338">
        <v>1</v>
      </c>
      <c r="D338" t="s">
        <v>12</v>
      </c>
      <c r="E338" t="s">
        <v>12</v>
      </c>
      <c r="F338" s="3" t="s">
        <v>1014</v>
      </c>
      <c r="G338">
        <v>2025</v>
      </c>
      <c r="H338" t="s">
        <v>140</v>
      </c>
      <c r="I338" t="s">
        <v>1015</v>
      </c>
    </row>
    <row r="339" spans="1:9" ht="32" x14ac:dyDescent="0.2">
      <c r="A339" t="s">
        <v>1012</v>
      </c>
      <c r="B339" t="s">
        <v>1016</v>
      </c>
      <c r="C339">
        <v>2</v>
      </c>
      <c r="D339" t="s">
        <v>52</v>
      </c>
      <c r="E339" t="s">
        <v>12</v>
      </c>
      <c r="F339" s="3" t="s">
        <v>1017</v>
      </c>
      <c r="G339">
        <v>2025</v>
      </c>
      <c r="H339" t="s">
        <v>140</v>
      </c>
      <c r="I339" t="s">
        <v>1015</v>
      </c>
    </row>
    <row r="340" spans="1:9" ht="32" x14ac:dyDescent="0.2">
      <c r="A340" t="s">
        <v>1018</v>
      </c>
      <c r="B340" t="s">
        <v>1019</v>
      </c>
      <c r="C340">
        <v>1</v>
      </c>
      <c r="D340" t="s">
        <v>1020</v>
      </c>
      <c r="E340" t="s">
        <v>12</v>
      </c>
      <c r="F340" s="3" t="s">
        <v>1021</v>
      </c>
      <c r="G340">
        <v>2025</v>
      </c>
      <c r="H340" t="s">
        <v>1022</v>
      </c>
      <c r="I340" t="s">
        <v>1023</v>
      </c>
    </row>
    <row r="341" spans="1:9" ht="32" x14ac:dyDescent="0.2">
      <c r="A341" t="s">
        <v>1018</v>
      </c>
      <c r="B341" t="s">
        <v>1024</v>
      </c>
      <c r="C341">
        <v>2</v>
      </c>
      <c r="D341" t="s">
        <v>1025</v>
      </c>
      <c r="E341" t="s">
        <v>1026</v>
      </c>
      <c r="F341" s="3" t="s">
        <v>1027</v>
      </c>
      <c r="G341">
        <v>2025</v>
      </c>
      <c r="H341" t="s">
        <v>140</v>
      </c>
      <c r="I341" t="s">
        <v>1023</v>
      </c>
    </row>
    <row r="342" spans="1:9" ht="32" x14ac:dyDescent="0.2">
      <c r="A342" t="s">
        <v>1028</v>
      </c>
      <c r="B342" t="s">
        <v>1029</v>
      </c>
      <c r="C342">
        <v>1</v>
      </c>
      <c r="D342" t="s">
        <v>12</v>
      </c>
      <c r="E342" t="s">
        <v>12</v>
      </c>
      <c r="F342" s="3" t="s">
        <v>1030</v>
      </c>
      <c r="G342">
        <v>2025</v>
      </c>
      <c r="H342" t="s">
        <v>1031</v>
      </c>
      <c r="I342" t="s">
        <v>1032</v>
      </c>
    </row>
    <row r="343" spans="1:9" ht="32" x14ac:dyDescent="0.2">
      <c r="A343" t="s">
        <v>1028</v>
      </c>
      <c r="B343" t="s">
        <v>1033</v>
      </c>
      <c r="C343">
        <v>2</v>
      </c>
      <c r="D343" t="s">
        <v>12</v>
      </c>
      <c r="E343" t="s">
        <v>12</v>
      </c>
      <c r="F343" s="3" t="s">
        <v>1034</v>
      </c>
      <c r="G343">
        <v>2025</v>
      </c>
      <c r="H343" t="s">
        <v>1031</v>
      </c>
      <c r="I343" t="s">
        <v>1032</v>
      </c>
    </row>
    <row r="344" spans="1:9" ht="32" x14ac:dyDescent="0.2">
      <c r="A344" t="s">
        <v>1035</v>
      </c>
      <c r="B344" t="s">
        <v>1036</v>
      </c>
      <c r="C344">
        <v>1</v>
      </c>
      <c r="D344" t="s">
        <v>90</v>
      </c>
      <c r="E344" t="s">
        <v>12</v>
      </c>
      <c r="F344" s="3" t="s">
        <v>1037</v>
      </c>
      <c r="G344">
        <v>2025</v>
      </c>
      <c r="H344" t="s">
        <v>54</v>
      </c>
      <c r="I344" t="s">
        <v>1038</v>
      </c>
    </row>
    <row r="345" spans="1:9" ht="16" x14ac:dyDescent="0.2">
      <c r="A345" t="s">
        <v>1035</v>
      </c>
      <c r="B345" t="s">
        <v>1039</v>
      </c>
      <c r="C345">
        <v>2</v>
      </c>
      <c r="D345" t="s">
        <v>52</v>
      </c>
      <c r="E345" t="s">
        <v>12</v>
      </c>
      <c r="F345" s="3" t="s">
        <v>1040</v>
      </c>
      <c r="G345">
        <v>2025</v>
      </c>
      <c r="H345" t="s">
        <v>54</v>
      </c>
      <c r="I345" t="s">
        <v>1038</v>
      </c>
    </row>
    <row r="346" spans="1:9" ht="32" x14ac:dyDescent="0.2">
      <c r="A346" t="s">
        <v>1041</v>
      </c>
      <c r="B346" t="s">
        <v>1042</v>
      </c>
      <c r="C346">
        <v>1</v>
      </c>
      <c r="D346">
        <f>407</f>
        <v>407</v>
      </c>
      <c r="E346" t="s">
        <v>12</v>
      </c>
      <c r="F346" s="3" t="s">
        <v>1043</v>
      </c>
      <c r="G346">
        <v>2025</v>
      </c>
      <c r="H346" t="s">
        <v>37</v>
      </c>
      <c r="I346" t="s">
        <v>1044</v>
      </c>
    </row>
    <row r="347" spans="1:9" ht="32" x14ac:dyDescent="0.2">
      <c r="A347" t="s">
        <v>1041</v>
      </c>
      <c r="B347" t="s">
        <v>649</v>
      </c>
      <c r="C347">
        <v>2</v>
      </c>
      <c r="D347" t="s">
        <v>12</v>
      </c>
      <c r="E347" t="s">
        <v>12</v>
      </c>
      <c r="F347" s="3" t="s">
        <v>1045</v>
      </c>
      <c r="G347">
        <v>2025</v>
      </c>
      <c r="H347" t="s">
        <v>37</v>
      </c>
      <c r="I347" t="s">
        <v>1044</v>
      </c>
    </row>
    <row r="348" spans="1:9" ht="32" x14ac:dyDescent="0.2">
      <c r="A348" t="s">
        <v>1041</v>
      </c>
      <c r="B348" t="s">
        <v>672</v>
      </c>
      <c r="C348">
        <v>3</v>
      </c>
      <c r="D348">
        <f>407</f>
        <v>407</v>
      </c>
      <c r="E348" t="s">
        <v>12</v>
      </c>
      <c r="F348" s="3" t="s">
        <v>1046</v>
      </c>
      <c r="G348">
        <v>2025</v>
      </c>
      <c r="H348" t="s">
        <v>37</v>
      </c>
      <c r="I348" t="s">
        <v>1044</v>
      </c>
    </row>
    <row r="349" spans="1:9" ht="16" x14ac:dyDescent="0.2">
      <c r="A349" t="s">
        <v>1047</v>
      </c>
      <c r="B349" t="s">
        <v>1048</v>
      </c>
      <c r="C349">
        <v>1</v>
      </c>
      <c r="D349" t="s">
        <v>1049</v>
      </c>
      <c r="E349" t="s">
        <v>12</v>
      </c>
      <c r="F349" s="3" t="s">
        <v>1050</v>
      </c>
      <c r="G349">
        <v>2025</v>
      </c>
      <c r="H349" t="s">
        <v>140</v>
      </c>
      <c r="I349" t="s">
        <v>1051</v>
      </c>
    </row>
    <row r="350" spans="1:9" ht="32" x14ac:dyDescent="0.2">
      <c r="A350" t="s">
        <v>1047</v>
      </c>
      <c r="B350" t="s">
        <v>822</v>
      </c>
      <c r="C350">
        <v>2</v>
      </c>
      <c r="D350">
        <f>73</f>
        <v>73</v>
      </c>
      <c r="E350" t="s">
        <v>12</v>
      </c>
      <c r="F350" s="3" t="s">
        <v>823</v>
      </c>
      <c r="G350">
        <v>2025</v>
      </c>
      <c r="H350" t="s">
        <v>140</v>
      </c>
      <c r="I350" t="s">
        <v>1051</v>
      </c>
    </row>
    <row r="351" spans="1:9" ht="16" x14ac:dyDescent="0.2">
      <c r="A351" t="s">
        <v>1047</v>
      </c>
      <c r="B351" t="s">
        <v>819</v>
      </c>
      <c r="C351">
        <v>3</v>
      </c>
      <c r="D351" t="s">
        <v>12</v>
      </c>
      <c r="E351" t="s">
        <v>12</v>
      </c>
      <c r="F351" s="3" t="s">
        <v>1052</v>
      </c>
      <c r="G351">
        <v>2025</v>
      </c>
      <c r="H351" t="s">
        <v>296</v>
      </c>
      <c r="I351" t="s">
        <v>1051</v>
      </c>
    </row>
    <row r="352" spans="1:9" ht="16" x14ac:dyDescent="0.2">
      <c r="A352" t="s">
        <v>1047</v>
      </c>
      <c r="B352" t="s">
        <v>1053</v>
      </c>
      <c r="C352">
        <v>4</v>
      </c>
      <c r="D352" t="s">
        <v>344</v>
      </c>
      <c r="E352" t="s">
        <v>12</v>
      </c>
      <c r="F352" s="3" t="s">
        <v>1054</v>
      </c>
      <c r="G352">
        <v>2025</v>
      </c>
      <c r="H352" t="s">
        <v>140</v>
      </c>
      <c r="I352" t="s">
        <v>1051</v>
      </c>
    </row>
    <row r="353" spans="1:9" ht="16" x14ac:dyDescent="0.2">
      <c r="A353" t="s">
        <v>1047</v>
      </c>
      <c r="B353" t="s">
        <v>1055</v>
      </c>
      <c r="C353">
        <v>5</v>
      </c>
      <c r="D353" t="s">
        <v>12</v>
      </c>
      <c r="E353" t="s">
        <v>12</v>
      </c>
      <c r="F353" s="3" t="s">
        <v>1056</v>
      </c>
      <c r="G353">
        <v>2025</v>
      </c>
      <c r="H353" t="s">
        <v>140</v>
      </c>
      <c r="I353" t="s">
        <v>1051</v>
      </c>
    </row>
    <row r="354" spans="1:9" ht="32" x14ac:dyDescent="0.2">
      <c r="A354" t="s">
        <v>1047</v>
      </c>
      <c r="B354" t="s">
        <v>1057</v>
      </c>
      <c r="C354">
        <v>6</v>
      </c>
      <c r="D354" t="s">
        <v>12</v>
      </c>
      <c r="E354" t="s">
        <v>12</v>
      </c>
      <c r="F354" s="3" t="s">
        <v>1058</v>
      </c>
      <c r="G354">
        <v>2025</v>
      </c>
      <c r="H354" t="s">
        <v>140</v>
      </c>
      <c r="I354" t="s">
        <v>1051</v>
      </c>
    </row>
    <row r="355" spans="1:9" ht="32" x14ac:dyDescent="0.2">
      <c r="A355" t="s">
        <v>1047</v>
      </c>
      <c r="B355" t="s">
        <v>1059</v>
      </c>
      <c r="C355">
        <v>7</v>
      </c>
      <c r="D355">
        <f>38</f>
        <v>38</v>
      </c>
      <c r="E355" t="s">
        <v>12</v>
      </c>
      <c r="F355" s="3" t="s">
        <v>1060</v>
      </c>
      <c r="G355">
        <v>2025</v>
      </c>
      <c r="H355" t="s">
        <v>140</v>
      </c>
      <c r="I355" t="s">
        <v>1051</v>
      </c>
    </row>
    <row r="356" spans="1:9" ht="16" x14ac:dyDescent="0.2">
      <c r="A356" t="s">
        <v>1047</v>
      </c>
      <c r="B356" t="s">
        <v>1061</v>
      </c>
      <c r="C356">
        <v>8</v>
      </c>
      <c r="D356" t="s">
        <v>12</v>
      </c>
      <c r="E356" t="s">
        <v>12</v>
      </c>
      <c r="F356" s="3" t="s">
        <v>1062</v>
      </c>
      <c r="G356">
        <v>2025</v>
      </c>
      <c r="H356" t="s">
        <v>296</v>
      </c>
      <c r="I356" t="s">
        <v>1051</v>
      </c>
    </row>
    <row r="357" spans="1:9" ht="16" x14ac:dyDescent="0.2">
      <c r="A357" t="s">
        <v>1047</v>
      </c>
      <c r="B357" t="s">
        <v>1063</v>
      </c>
      <c r="C357">
        <v>9</v>
      </c>
      <c r="D357" t="s">
        <v>12</v>
      </c>
      <c r="E357" t="s">
        <v>12</v>
      </c>
      <c r="F357" s="3" t="s">
        <v>1064</v>
      </c>
      <c r="G357">
        <v>2025</v>
      </c>
      <c r="H357" t="s">
        <v>296</v>
      </c>
      <c r="I357" t="s">
        <v>1051</v>
      </c>
    </row>
    <row r="358" spans="1:9" ht="16" x14ac:dyDescent="0.2">
      <c r="A358" t="s">
        <v>1065</v>
      </c>
      <c r="B358" t="s">
        <v>1066</v>
      </c>
      <c r="C358">
        <v>1</v>
      </c>
      <c r="D358" t="s">
        <v>12</v>
      </c>
      <c r="E358" t="s">
        <v>12</v>
      </c>
      <c r="F358" s="3" t="s">
        <v>1067</v>
      </c>
      <c r="G358">
        <v>2025</v>
      </c>
      <c r="H358" t="s">
        <v>522</v>
      </c>
      <c r="I358" t="s">
        <v>1068</v>
      </c>
    </row>
    <row r="359" spans="1:9" ht="32" x14ac:dyDescent="0.2">
      <c r="A359" t="s">
        <v>1065</v>
      </c>
      <c r="B359" t="s">
        <v>1069</v>
      </c>
      <c r="C359">
        <v>2</v>
      </c>
      <c r="D359" t="s">
        <v>12</v>
      </c>
      <c r="E359" t="s">
        <v>12</v>
      </c>
      <c r="F359" s="3" t="s">
        <v>1070</v>
      </c>
      <c r="G359">
        <v>2025</v>
      </c>
      <c r="H359" t="s">
        <v>522</v>
      </c>
      <c r="I359" t="s">
        <v>1068</v>
      </c>
    </row>
    <row r="360" spans="1:9" ht="32" x14ac:dyDescent="0.2">
      <c r="A360" t="s">
        <v>1071</v>
      </c>
      <c r="B360" t="s">
        <v>1072</v>
      </c>
      <c r="C360">
        <v>1</v>
      </c>
      <c r="D360">
        <f>431</f>
        <v>431</v>
      </c>
      <c r="E360" t="s">
        <v>12</v>
      </c>
      <c r="F360" s="3" t="s">
        <v>1073</v>
      </c>
      <c r="G360">
        <v>2025</v>
      </c>
      <c r="H360" t="s">
        <v>714</v>
      </c>
      <c r="I360" t="s">
        <v>1074</v>
      </c>
    </row>
    <row r="361" spans="1:9" ht="32" x14ac:dyDescent="0.2">
      <c r="A361" t="s">
        <v>1075</v>
      </c>
      <c r="B361" t="s">
        <v>1076</v>
      </c>
      <c r="C361">
        <v>1</v>
      </c>
      <c r="D361" t="s">
        <v>1077</v>
      </c>
      <c r="E361" t="s">
        <v>12</v>
      </c>
      <c r="F361" s="3" t="s">
        <v>1078</v>
      </c>
      <c r="G361">
        <v>2025</v>
      </c>
      <c r="H361" t="s">
        <v>226</v>
      </c>
      <c r="I361" t="s">
        <v>1079</v>
      </c>
    </row>
    <row r="362" spans="1:9" ht="32" x14ac:dyDescent="0.2">
      <c r="A362" t="s">
        <v>1075</v>
      </c>
      <c r="B362" t="s">
        <v>1080</v>
      </c>
      <c r="C362">
        <v>2</v>
      </c>
      <c r="D362" t="s">
        <v>1077</v>
      </c>
      <c r="E362" t="s">
        <v>1081</v>
      </c>
      <c r="F362" s="3" t="s">
        <v>1082</v>
      </c>
      <c r="G362">
        <v>2025</v>
      </c>
      <c r="H362" t="s">
        <v>226</v>
      </c>
      <c r="I362" t="s">
        <v>1079</v>
      </c>
    </row>
    <row r="363" spans="1:9" ht="48" x14ac:dyDescent="0.2">
      <c r="A363" t="s">
        <v>1083</v>
      </c>
      <c r="B363" t="s">
        <v>1084</v>
      </c>
      <c r="C363">
        <v>1</v>
      </c>
      <c r="D363" t="s">
        <v>1085</v>
      </c>
      <c r="E363" t="s">
        <v>12</v>
      </c>
      <c r="F363" s="3" t="s">
        <v>1086</v>
      </c>
      <c r="G363">
        <v>2025</v>
      </c>
      <c r="H363" t="s">
        <v>1087</v>
      </c>
      <c r="I363" t="s">
        <v>1088</v>
      </c>
    </row>
    <row r="364" spans="1:9" ht="16" x14ac:dyDescent="0.2">
      <c r="A364" t="s">
        <v>1089</v>
      </c>
      <c r="B364" t="s">
        <v>1090</v>
      </c>
      <c r="C364">
        <v>1</v>
      </c>
      <c r="D364" t="s">
        <v>12</v>
      </c>
      <c r="E364" t="s">
        <v>12</v>
      </c>
      <c r="F364" s="3" t="s">
        <v>1091</v>
      </c>
      <c r="G364">
        <v>2025</v>
      </c>
      <c r="H364" t="s">
        <v>602</v>
      </c>
      <c r="I364" t="s">
        <v>1092</v>
      </c>
    </row>
    <row r="365" spans="1:9" ht="16" x14ac:dyDescent="0.2">
      <c r="A365" t="s">
        <v>1089</v>
      </c>
      <c r="B365" t="s">
        <v>1093</v>
      </c>
      <c r="C365">
        <v>2</v>
      </c>
      <c r="D365" t="s">
        <v>12</v>
      </c>
      <c r="E365" t="s">
        <v>12</v>
      </c>
      <c r="F365" s="3" t="s">
        <v>1091</v>
      </c>
      <c r="G365">
        <v>2025</v>
      </c>
      <c r="H365" t="s">
        <v>602</v>
      </c>
      <c r="I365" t="s">
        <v>1092</v>
      </c>
    </row>
    <row r="366" spans="1:9" ht="32" x14ac:dyDescent="0.2">
      <c r="A366" t="s">
        <v>1089</v>
      </c>
      <c r="B366" t="s">
        <v>1094</v>
      </c>
      <c r="C366">
        <v>3</v>
      </c>
      <c r="D366" t="s">
        <v>12</v>
      </c>
      <c r="E366" t="s">
        <v>12</v>
      </c>
      <c r="F366" s="3" t="s">
        <v>1095</v>
      </c>
      <c r="G366">
        <v>2025</v>
      </c>
      <c r="H366" t="s">
        <v>602</v>
      </c>
      <c r="I366" t="s">
        <v>1092</v>
      </c>
    </row>
    <row r="367" spans="1:9" ht="32" x14ac:dyDescent="0.2">
      <c r="A367" t="s">
        <v>1089</v>
      </c>
      <c r="B367" t="s">
        <v>1096</v>
      </c>
      <c r="C367">
        <v>4</v>
      </c>
      <c r="D367" t="s">
        <v>12</v>
      </c>
      <c r="E367" t="s">
        <v>334</v>
      </c>
      <c r="F367" s="3" t="s">
        <v>1097</v>
      </c>
      <c r="G367">
        <v>2025</v>
      </c>
      <c r="H367" t="s">
        <v>602</v>
      </c>
      <c r="I367" t="s">
        <v>1092</v>
      </c>
    </row>
    <row r="368" spans="1:9" ht="32" x14ac:dyDescent="0.2">
      <c r="A368" t="s">
        <v>1089</v>
      </c>
      <c r="B368" t="s">
        <v>1098</v>
      </c>
      <c r="C368">
        <v>5</v>
      </c>
      <c r="D368" t="s">
        <v>12</v>
      </c>
      <c r="E368" t="s">
        <v>334</v>
      </c>
      <c r="F368" s="3" t="s">
        <v>1097</v>
      </c>
      <c r="G368">
        <v>2025</v>
      </c>
      <c r="H368" t="s">
        <v>602</v>
      </c>
      <c r="I368" t="s">
        <v>1092</v>
      </c>
    </row>
    <row r="369" spans="1:9" ht="16" x14ac:dyDescent="0.2">
      <c r="A369" t="s">
        <v>1099</v>
      </c>
      <c r="B369" t="s">
        <v>1100</v>
      </c>
      <c r="C369">
        <v>1</v>
      </c>
      <c r="D369" t="s">
        <v>12</v>
      </c>
      <c r="E369" t="s">
        <v>12</v>
      </c>
      <c r="F369" s="3" t="s">
        <v>1101</v>
      </c>
      <c r="G369">
        <v>2025</v>
      </c>
      <c r="H369" t="s">
        <v>1102</v>
      </c>
      <c r="I369" t="s">
        <v>1103</v>
      </c>
    </row>
    <row r="370" spans="1:9" ht="32" x14ac:dyDescent="0.2">
      <c r="A370" t="s">
        <v>1099</v>
      </c>
      <c r="B370" t="s">
        <v>1104</v>
      </c>
      <c r="C370">
        <v>2</v>
      </c>
      <c r="D370" t="s">
        <v>12</v>
      </c>
      <c r="E370" t="s">
        <v>12</v>
      </c>
      <c r="F370" s="3" t="s">
        <v>1105</v>
      </c>
      <c r="G370">
        <v>2025</v>
      </c>
      <c r="H370" t="s">
        <v>1102</v>
      </c>
      <c r="I370" t="s">
        <v>1103</v>
      </c>
    </row>
    <row r="371" spans="1:9" ht="32" x14ac:dyDescent="0.2">
      <c r="A371" t="s">
        <v>1099</v>
      </c>
      <c r="B371" t="s">
        <v>1106</v>
      </c>
      <c r="C371">
        <v>3</v>
      </c>
      <c r="D371" t="s">
        <v>12</v>
      </c>
      <c r="E371" t="s">
        <v>12</v>
      </c>
      <c r="F371" s="3" t="s">
        <v>1107</v>
      </c>
      <c r="G371">
        <v>2025</v>
      </c>
      <c r="H371" t="s">
        <v>497</v>
      </c>
      <c r="I371" t="s">
        <v>1103</v>
      </c>
    </row>
    <row r="372" spans="1:9" ht="16" x14ac:dyDescent="0.2">
      <c r="A372" t="s">
        <v>1099</v>
      </c>
      <c r="B372" t="s">
        <v>1108</v>
      </c>
      <c r="C372">
        <v>4</v>
      </c>
      <c r="D372" t="s">
        <v>12</v>
      </c>
      <c r="E372" t="s">
        <v>12</v>
      </c>
      <c r="F372" s="3" t="s">
        <v>1109</v>
      </c>
      <c r="G372">
        <v>2025</v>
      </c>
      <c r="H372" t="s">
        <v>1102</v>
      </c>
      <c r="I372" t="s">
        <v>1103</v>
      </c>
    </row>
    <row r="373" spans="1:9" ht="32" x14ac:dyDescent="0.2">
      <c r="A373" t="s">
        <v>1110</v>
      </c>
      <c r="B373" t="s">
        <v>1111</v>
      </c>
      <c r="C373">
        <v>1</v>
      </c>
      <c r="D373" t="s">
        <v>12</v>
      </c>
      <c r="E373" t="s">
        <v>12</v>
      </c>
      <c r="F373" s="3" t="s">
        <v>1112</v>
      </c>
      <c r="G373">
        <v>2025</v>
      </c>
      <c r="H373" t="s">
        <v>368</v>
      </c>
      <c r="I373" t="s">
        <v>1113</v>
      </c>
    </row>
    <row r="374" spans="1:9" ht="32" x14ac:dyDescent="0.2">
      <c r="A374" t="s">
        <v>1110</v>
      </c>
      <c r="B374" t="s">
        <v>1114</v>
      </c>
      <c r="C374">
        <v>2</v>
      </c>
      <c r="D374">
        <f>19</f>
        <v>19</v>
      </c>
      <c r="E374" t="s">
        <v>1115</v>
      </c>
      <c r="F374" s="3" t="s">
        <v>1116</v>
      </c>
      <c r="G374">
        <v>2025</v>
      </c>
      <c r="H374" t="s">
        <v>368</v>
      </c>
      <c r="I374" t="s">
        <v>1113</v>
      </c>
    </row>
    <row r="375" spans="1:9" ht="32" x14ac:dyDescent="0.2">
      <c r="A375" t="s">
        <v>1117</v>
      </c>
      <c r="B375" t="s">
        <v>1118</v>
      </c>
      <c r="C375">
        <v>1</v>
      </c>
      <c r="D375" t="s">
        <v>90</v>
      </c>
      <c r="E375" t="s">
        <v>12</v>
      </c>
      <c r="F375" s="3" t="s">
        <v>1119</v>
      </c>
      <c r="G375">
        <v>2025</v>
      </c>
      <c r="H375" t="s">
        <v>832</v>
      </c>
      <c r="I375" t="s">
        <v>1120</v>
      </c>
    </row>
    <row r="376" spans="1:9" ht="32" x14ac:dyDescent="0.2">
      <c r="A376" t="s">
        <v>1117</v>
      </c>
      <c r="B376" t="s">
        <v>1121</v>
      </c>
      <c r="C376">
        <v>2</v>
      </c>
      <c r="D376" t="s">
        <v>90</v>
      </c>
      <c r="E376" t="s">
        <v>12</v>
      </c>
      <c r="F376" s="3" t="s">
        <v>1122</v>
      </c>
      <c r="G376">
        <v>2025</v>
      </c>
      <c r="H376" t="s">
        <v>832</v>
      </c>
      <c r="I376" t="s">
        <v>1120</v>
      </c>
    </row>
    <row r="377" spans="1:9" ht="16" x14ac:dyDescent="0.2">
      <c r="A377" t="s">
        <v>1123</v>
      </c>
      <c r="B377" t="s">
        <v>1124</v>
      </c>
      <c r="C377">
        <v>1</v>
      </c>
      <c r="D377" t="s">
        <v>52</v>
      </c>
      <c r="E377" t="s">
        <v>12</v>
      </c>
      <c r="F377" s="3" t="s">
        <v>1125</v>
      </c>
      <c r="G377">
        <v>2025</v>
      </c>
      <c r="H377" t="s">
        <v>140</v>
      </c>
      <c r="I377" t="s">
        <v>1126</v>
      </c>
    </row>
    <row r="378" spans="1:9" ht="16" x14ac:dyDescent="0.2">
      <c r="A378" t="s">
        <v>1123</v>
      </c>
      <c r="B378" t="s">
        <v>1127</v>
      </c>
      <c r="C378">
        <v>2</v>
      </c>
      <c r="D378" t="s">
        <v>1128</v>
      </c>
      <c r="E378" t="s">
        <v>12</v>
      </c>
      <c r="F378" s="3" t="s">
        <v>1129</v>
      </c>
      <c r="G378">
        <v>2025</v>
      </c>
      <c r="H378" t="s">
        <v>140</v>
      </c>
      <c r="I378" t="s">
        <v>1126</v>
      </c>
    </row>
    <row r="379" spans="1:9" ht="32" x14ac:dyDescent="0.2">
      <c r="A379" t="s">
        <v>1123</v>
      </c>
      <c r="B379" t="s">
        <v>1130</v>
      </c>
      <c r="C379">
        <v>3</v>
      </c>
      <c r="D379" t="s">
        <v>90</v>
      </c>
      <c r="E379" t="s">
        <v>12</v>
      </c>
      <c r="F379" s="3" t="s">
        <v>1131</v>
      </c>
      <c r="G379">
        <v>2025</v>
      </c>
      <c r="H379" t="s">
        <v>832</v>
      </c>
      <c r="I379" t="s">
        <v>1126</v>
      </c>
    </row>
    <row r="380" spans="1:9" ht="32" x14ac:dyDescent="0.2">
      <c r="A380" t="s">
        <v>1132</v>
      </c>
      <c r="B380" t="s">
        <v>1133</v>
      </c>
      <c r="C380">
        <v>1</v>
      </c>
      <c r="D380" t="s">
        <v>316</v>
      </c>
      <c r="E380" t="s">
        <v>12</v>
      </c>
      <c r="F380" s="3" t="s">
        <v>1134</v>
      </c>
      <c r="G380">
        <v>2025</v>
      </c>
      <c r="H380" t="s">
        <v>86</v>
      </c>
      <c r="I380" t="s">
        <v>1135</v>
      </c>
    </row>
    <row r="381" spans="1:9" ht="32" x14ac:dyDescent="0.2">
      <c r="A381" t="s">
        <v>1132</v>
      </c>
      <c r="B381" t="s">
        <v>1136</v>
      </c>
      <c r="C381">
        <v>2</v>
      </c>
      <c r="D381">
        <f>93</f>
        <v>93</v>
      </c>
      <c r="E381" t="s">
        <v>12</v>
      </c>
      <c r="F381" s="3" t="s">
        <v>1137</v>
      </c>
      <c r="G381">
        <v>2025</v>
      </c>
      <c r="H381" t="s">
        <v>140</v>
      </c>
      <c r="I381" t="s">
        <v>1135</v>
      </c>
    </row>
    <row r="382" spans="1:9" ht="32" x14ac:dyDescent="0.2">
      <c r="A382" t="s">
        <v>1132</v>
      </c>
      <c r="B382" t="s">
        <v>1138</v>
      </c>
      <c r="C382">
        <v>3</v>
      </c>
      <c r="D382">
        <f>93</f>
        <v>93</v>
      </c>
      <c r="E382" t="s">
        <v>12</v>
      </c>
      <c r="F382" s="3" t="s">
        <v>1139</v>
      </c>
      <c r="G382">
        <v>2025</v>
      </c>
      <c r="H382" t="s">
        <v>140</v>
      </c>
      <c r="I382" t="s">
        <v>1135</v>
      </c>
    </row>
    <row r="383" spans="1:9" ht="32" x14ac:dyDescent="0.2">
      <c r="A383" t="s">
        <v>1140</v>
      </c>
      <c r="B383" t="s">
        <v>1141</v>
      </c>
      <c r="C383">
        <v>1</v>
      </c>
      <c r="D383" t="s">
        <v>1142</v>
      </c>
      <c r="E383" t="s">
        <v>12</v>
      </c>
      <c r="F383" s="3" t="s">
        <v>1143</v>
      </c>
      <c r="G383">
        <v>2025</v>
      </c>
      <c r="H383" t="s">
        <v>368</v>
      </c>
      <c r="I383" t="s">
        <v>1144</v>
      </c>
    </row>
    <row r="384" spans="1:9" ht="16" x14ac:dyDescent="0.2">
      <c r="A384" t="s">
        <v>1140</v>
      </c>
      <c r="B384" t="s">
        <v>1145</v>
      </c>
      <c r="C384">
        <v>2</v>
      </c>
      <c r="D384" t="s">
        <v>12</v>
      </c>
      <c r="E384" t="s">
        <v>12</v>
      </c>
      <c r="F384" s="3" t="s">
        <v>1146</v>
      </c>
      <c r="G384">
        <v>2025</v>
      </c>
      <c r="H384" t="s">
        <v>368</v>
      </c>
      <c r="I384" t="s">
        <v>1144</v>
      </c>
    </row>
    <row r="385" spans="1:9" ht="16" x14ac:dyDescent="0.2">
      <c r="A385" t="s">
        <v>1140</v>
      </c>
      <c r="B385" t="s">
        <v>1147</v>
      </c>
      <c r="C385">
        <v>3</v>
      </c>
      <c r="D385" t="s">
        <v>1148</v>
      </c>
      <c r="E385" t="s">
        <v>334</v>
      </c>
      <c r="F385" s="3" t="s">
        <v>1149</v>
      </c>
      <c r="G385">
        <v>2025</v>
      </c>
      <c r="H385" t="s">
        <v>368</v>
      </c>
      <c r="I385" t="s">
        <v>1144</v>
      </c>
    </row>
    <row r="386" spans="1:9" ht="32" x14ac:dyDescent="0.2">
      <c r="A386" t="s">
        <v>1150</v>
      </c>
      <c r="B386" t="s">
        <v>1151</v>
      </c>
      <c r="C386">
        <v>1</v>
      </c>
      <c r="D386" t="s">
        <v>366</v>
      </c>
      <c r="E386" t="s">
        <v>12</v>
      </c>
      <c r="F386" s="7" t="s">
        <v>1152</v>
      </c>
      <c r="G386">
        <v>2025</v>
      </c>
      <c r="H386" t="s">
        <v>368</v>
      </c>
      <c r="I386" t="s">
        <v>1153</v>
      </c>
    </row>
    <row r="387" spans="1:9" ht="16" x14ac:dyDescent="0.2">
      <c r="A387" t="s">
        <v>1150</v>
      </c>
      <c r="B387" t="s">
        <v>1154</v>
      </c>
      <c r="C387">
        <v>2</v>
      </c>
      <c r="D387" t="s">
        <v>1155</v>
      </c>
      <c r="E387" t="s">
        <v>12</v>
      </c>
      <c r="F387" s="3" t="s">
        <v>1156</v>
      </c>
      <c r="G387">
        <v>2025</v>
      </c>
      <c r="H387" t="s">
        <v>1157</v>
      </c>
      <c r="I387" t="s">
        <v>1153</v>
      </c>
    </row>
    <row r="388" spans="1:9" ht="16" x14ac:dyDescent="0.2">
      <c r="A388" t="s">
        <v>1158</v>
      </c>
      <c r="B388" t="s">
        <v>1159</v>
      </c>
      <c r="C388">
        <v>1</v>
      </c>
      <c r="D388" t="s">
        <v>12</v>
      </c>
      <c r="E388" t="s">
        <v>12</v>
      </c>
      <c r="F388" s="3" t="s">
        <v>1160</v>
      </c>
      <c r="G388">
        <v>2025</v>
      </c>
      <c r="H388" t="s">
        <v>14</v>
      </c>
      <c r="I388" t="s">
        <v>1161</v>
      </c>
    </row>
    <row r="389" spans="1:9" ht="16" x14ac:dyDescent="0.2">
      <c r="A389" t="s">
        <v>1158</v>
      </c>
      <c r="B389" t="s">
        <v>1162</v>
      </c>
      <c r="C389">
        <v>2</v>
      </c>
      <c r="D389" t="s">
        <v>12</v>
      </c>
      <c r="E389" t="s">
        <v>12</v>
      </c>
      <c r="F389" s="3" t="s">
        <v>1163</v>
      </c>
      <c r="G389">
        <v>2025</v>
      </c>
      <c r="H389" t="s">
        <v>140</v>
      </c>
      <c r="I389" t="s">
        <v>1161</v>
      </c>
    </row>
    <row r="390" spans="1:9" ht="32" x14ac:dyDescent="0.2">
      <c r="A390" t="s">
        <v>1164</v>
      </c>
      <c r="B390" t="s">
        <v>1165</v>
      </c>
      <c r="C390">
        <v>1</v>
      </c>
      <c r="D390" t="s">
        <v>12</v>
      </c>
      <c r="E390" t="s">
        <v>12</v>
      </c>
      <c r="F390" s="3" t="s">
        <v>1166</v>
      </c>
      <c r="G390">
        <v>2025</v>
      </c>
      <c r="H390" t="s">
        <v>474</v>
      </c>
      <c r="I390" t="s">
        <v>1167</v>
      </c>
    </row>
    <row r="391" spans="1:9" ht="32" x14ac:dyDescent="0.2">
      <c r="A391" t="s">
        <v>1164</v>
      </c>
      <c r="B391" t="s">
        <v>1168</v>
      </c>
      <c r="C391">
        <v>2</v>
      </c>
      <c r="D391" t="s">
        <v>12</v>
      </c>
      <c r="E391" t="s">
        <v>12</v>
      </c>
      <c r="F391" s="3" t="s">
        <v>1169</v>
      </c>
      <c r="G391">
        <v>2025</v>
      </c>
      <c r="H391" t="s">
        <v>474</v>
      </c>
      <c r="I391" t="s">
        <v>1167</v>
      </c>
    </row>
    <row r="392" spans="1:9" ht="16" x14ac:dyDescent="0.2">
      <c r="A392" t="s">
        <v>1164</v>
      </c>
      <c r="B392" t="s">
        <v>1170</v>
      </c>
      <c r="C392">
        <v>3</v>
      </c>
      <c r="D392" t="s">
        <v>12</v>
      </c>
      <c r="E392" t="s">
        <v>1171</v>
      </c>
      <c r="F392" s="3" t="s">
        <v>1172</v>
      </c>
      <c r="G392">
        <v>2025</v>
      </c>
      <c r="H392" t="s">
        <v>474</v>
      </c>
      <c r="I392" t="s">
        <v>1167</v>
      </c>
    </row>
    <row r="393" spans="1:9" ht="16" x14ac:dyDescent="0.2">
      <c r="A393" t="s">
        <v>1164</v>
      </c>
      <c r="B393" t="s">
        <v>1173</v>
      </c>
      <c r="C393">
        <v>4</v>
      </c>
      <c r="D393" t="s">
        <v>12</v>
      </c>
      <c r="E393" t="s">
        <v>12</v>
      </c>
      <c r="F393" s="3" t="s">
        <v>1174</v>
      </c>
      <c r="G393">
        <v>2025</v>
      </c>
      <c r="H393" t="s">
        <v>14</v>
      </c>
      <c r="I393" t="s">
        <v>1167</v>
      </c>
    </row>
    <row r="394" spans="1:9" ht="32" x14ac:dyDescent="0.2">
      <c r="A394" t="s">
        <v>1164</v>
      </c>
      <c r="B394" t="s">
        <v>1175</v>
      </c>
      <c r="C394">
        <v>5</v>
      </c>
      <c r="D394" t="s">
        <v>12</v>
      </c>
      <c r="E394" t="s">
        <v>12</v>
      </c>
      <c r="F394" s="3" t="s">
        <v>1176</v>
      </c>
      <c r="G394">
        <v>2025</v>
      </c>
      <c r="H394" t="s">
        <v>474</v>
      </c>
      <c r="I394" t="s">
        <v>1167</v>
      </c>
    </row>
    <row r="395" spans="1:9" ht="32" x14ac:dyDescent="0.2">
      <c r="A395" t="s">
        <v>1177</v>
      </c>
      <c r="B395" t="s">
        <v>1178</v>
      </c>
      <c r="C395">
        <v>1</v>
      </c>
      <c r="D395" t="s">
        <v>1020</v>
      </c>
      <c r="E395" t="s">
        <v>12</v>
      </c>
      <c r="F395" s="3" t="s">
        <v>1179</v>
      </c>
      <c r="G395">
        <v>2025</v>
      </c>
      <c r="H395" t="s">
        <v>1022</v>
      </c>
      <c r="I395" t="s">
        <v>1180</v>
      </c>
    </row>
    <row r="396" spans="1:9" ht="32" x14ac:dyDescent="0.2">
      <c r="A396" t="s">
        <v>1181</v>
      </c>
      <c r="B396" t="s">
        <v>1182</v>
      </c>
      <c r="C396">
        <v>1</v>
      </c>
      <c r="D396" t="s">
        <v>12</v>
      </c>
      <c r="E396" t="s">
        <v>12</v>
      </c>
      <c r="F396" s="3" t="s">
        <v>1183</v>
      </c>
      <c r="G396">
        <v>2025</v>
      </c>
      <c r="H396" t="s">
        <v>474</v>
      </c>
      <c r="I396" t="s">
        <v>1184</v>
      </c>
    </row>
    <row r="397" spans="1:9" ht="32" x14ac:dyDescent="0.2">
      <c r="A397" t="s">
        <v>1181</v>
      </c>
      <c r="B397" t="s">
        <v>1185</v>
      </c>
      <c r="C397">
        <v>2</v>
      </c>
      <c r="D397" t="s">
        <v>12</v>
      </c>
      <c r="E397" t="s">
        <v>12</v>
      </c>
      <c r="F397" s="3" t="s">
        <v>1186</v>
      </c>
      <c r="G397">
        <v>2025</v>
      </c>
      <c r="H397" t="s">
        <v>371</v>
      </c>
      <c r="I397" t="s">
        <v>1184</v>
      </c>
    </row>
    <row r="398" spans="1:9" ht="32" x14ac:dyDescent="0.2">
      <c r="A398" t="s">
        <v>1187</v>
      </c>
      <c r="B398" t="s">
        <v>1188</v>
      </c>
      <c r="C398">
        <v>1</v>
      </c>
      <c r="D398" t="s">
        <v>12</v>
      </c>
      <c r="E398" t="s">
        <v>12</v>
      </c>
      <c r="F398" s="3" t="s">
        <v>1189</v>
      </c>
      <c r="G398">
        <v>2025</v>
      </c>
      <c r="H398" t="s">
        <v>14</v>
      </c>
      <c r="I398" t="s">
        <v>1190</v>
      </c>
    </row>
    <row r="399" spans="1:9" ht="16" x14ac:dyDescent="0.2">
      <c r="A399" t="s">
        <v>1187</v>
      </c>
      <c r="B399" t="s">
        <v>1191</v>
      </c>
      <c r="C399">
        <v>2</v>
      </c>
      <c r="D399">
        <f>502</f>
        <v>502</v>
      </c>
      <c r="E399" t="s">
        <v>12</v>
      </c>
      <c r="F399" s="3" t="s">
        <v>1192</v>
      </c>
      <c r="G399">
        <v>2025</v>
      </c>
      <c r="H399" t="s">
        <v>14</v>
      </c>
      <c r="I399" t="s">
        <v>1190</v>
      </c>
    </row>
    <row r="400" spans="1:9" ht="32" x14ac:dyDescent="0.2">
      <c r="A400" t="s">
        <v>1187</v>
      </c>
      <c r="B400" t="s">
        <v>1193</v>
      </c>
      <c r="C400">
        <v>3</v>
      </c>
      <c r="D400" t="s">
        <v>12</v>
      </c>
      <c r="E400" t="s">
        <v>12</v>
      </c>
      <c r="F400" s="3" t="s">
        <v>1194</v>
      </c>
      <c r="G400">
        <v>2025</v>
      </c>
      <c r="H400" t="s">
        <v>14</v>
      </c>
      <c r="I400" t="s">
        <v>1190</v>
      </c>
    </row>
    <row r="401" spans="1:9" ht="32" x14ac:dyDescent="0.2">
      <c r="A401" t="s">
        <v>1195</v>
      </c>
      <c r="B401" t="s">
        <v>1196</v>
      </c>
      <c r="C401">
        <v>1</v>
      </c>
      <c r="D401" t="s">
        <v>12</v>
      </c>
      <c r="E401" t="s">
        <v>12</v>
      </c>
      <c r="F401" s="3" t="s">
        <v>1197</v>
      </c>
      <c r="G401">
        <v>2025</v>
      </c>
      <c r="H401" t="s">
        <v>14</v>
      </c>
      <c r="I401" t="s">
        <v>1198</v>
      </c>
    </row>
    <row r="402" spans="1:9" ht="32" x14ac:dyDescent="0.2">
      <c r="A402" t="s">
        <v>1195</v>
      </c>
      <c r="B402" t="s">
        <v>1199</v>
      </c>
      <c r="C402">
        <v>2</v>
      </c>
      <c r="D402" t="s">
        <v>12</v>
      </c>
      <c r="E402" t="s">
        <v>12</v>
      </c>
      <c r="F402" s="3" t="s">
        <v>1200</v>
      </c>
      <c r="G402">
        <v>2025</v>
      </c>
      <c r="H402" t="s">
        <v>14</v>
      </c>
      <c r="I402" t="s">
        <v>1198</v>
      </c>
    </row>
    <row r="403" spans="1:9" ht="32" x14ac:dyDescent="0.2">
      <c r="A403" t="s">
        <v>1195</v>
      </c>
      <c r="B403" t="s">
        <v>1201</v>
      </c>
      <c r="C403">
        <v>3</v>
      </c>
      <c r="D403" t="s">
        <v>12</v>
      </c>
      <c r="E403" t="s">
        <v>12</v>
      </c>
      <c r="F403" s="3" t="s">
        <v>1202</v>
      </c>
      <c r="G403">
        <v>2025</v>
      </c>
      <c r="H403" t="s">
        <v>14</v>
      </c>
      <c r="I403" t="s">
        <v>1198</v>
      </c>
    </row>
    <row r="404" spans="1:9" ht="16" x14ac:dyDescent="0.2">
      <c r="A404" t="s">
        <v>1195</v>
      </c>
      <c r="B404" t="s">
        <v>1203</v>
      </c>
      <c r="C404">
        <v>4</v>
      </c>
      <c r="D404" t="s">
        <v>12</v>
      </c>
      <c r="E404" t="s">
        <v>12</v>
      </c>
      <c r="F404" s="3" t="s">
        <v>1204</v>
      </c>
      <c r="G404">
        <v>2025</v>
      </c>
      <c r="H404" t="s">
        <v>14</v>
      </c>
      <c r="I404" t="s">
        <v>1198</v>
      </c>
    </row>
    <row r="405" spans="1:9" ht="16" x14ac:dyDescent="0.2">
      <c r="A405" t="s">
        <v>1205</v>
      </c>
      <c r="B405" t="s">
        <v>1206</v>
      </c>
      <c r="C405">
        <v>1</v>
      </c>
      <c r="D405" t="s">
        <v>1207</v>
      </c>
      <c r="E405" t="s">
        <v>12</v>
      </c>
      <c r="F405" s="3" t="s">
        <v>1208</v>
      </c>
      <c r="G405">
        <v>2025</v>
      </c>
      <c r="H405" t="s">
        <v>37</v>
      </c>
      <c r="I405" t="s">
        <v>1209</v>
      </c>
    </row>
    <row r="406" spans="1:9" ht="16" x14ac:dyDescent="0.2">
      <c r="A406" t="s">
        <v>1205</v>
      </c>
      <c r="B406" t="s">
        <v>1210</v>
      </c>
      <c r="C406">
        <v>2</v>
      </c>
      <c r="D406" t="s">
        <v>12</v>
      </c>
      <c r="E406" t="s">
        <v>12</v>
      </c>
      <c r="F406" s="3" t="s">
        <v>1211</v>
      </c>
      <c r="G406">
        <v>2025</v>
      </c>
      <c r="H406" t="s">
        <v>140</v>
      </c>
      <c r="I406" t="s">
        <v>1209</v>
      </c>
    </row>
    <row r="407" spans="1:9" ht="16" x14ac:dyDescent="0.2">
      <c r="A407" t="s">
        <v>1205</v>
      </c>
      <c r="B407" t="s">
        <v>1212</v>
      </c>
      <c r="C407">
        <v>3</v>
      </c>
      <c r="D407" t="s">
        <v>12</v>
      </c>
      <c r="E407" t="s">
        <v>12</v>
      </c>
      <c r="F407" s="3" t="s">
        <v>1213</v>
      </c>
      <c r="G407">
        <v>2025</v>
      </c>
      <c r="H407" t="s">
        <v>37</v>
      </c>
      <c r="I407" t="s">
        <v>1209</v>
      </c>
    </row>
    <row r="408" spans="1:9" ht="16" x14ac:dyDescent="0.2">
      <c r="A408" t="s">
        <v>1214</v>
      </c>
      <c r="B408" t="s">
        <v>1215</v>
      </c>
      <c r="C408">
        <v>1</v>
      </c>
      <c r="D408">
        <f>272</f>
        <v>272</v>
      </c>
      <c r="E408" t="s">
        <v>12</v>
      </c>
      <c r="F408" s="3" t="s">
        <v>1216</v>
      </c>
      <c r="G408">
        <v>2025</v>
      </c>
      <c r="H408" t="s">
        <v>14</v>
      </c>
      <c r="I408" t="s">
        <v>1217</v>
      </c>
    </row>
    <row r="409" spans="1:9" ht="16" x14ac:dyDescent="0.2">
      <c r="A409" t="s">
        <v>1214</v>
      </c>
      <c r="B409" t="s">
        <v>1218</v>
      </c>
      <c r="C409">
        <v>2</v>
      </c>
      <c r="D409" t="s">
        <v>1219</v>
      </c>
      <c r="E409" t="s">
        <v>12</v>
      </c>
      <c r="F409" s="3" t="s">
        <v>1220</v>
      </c>
      <c r="G409">
        <v>2025</v>
      </c>
      <c r="H409" t="s">
        <v>14</v>
      </c>
      <c r="I409" t="s">
        <v>1217</v>
      </c>
    </row>
    <row r="410" spans="1:9" ht="16" x14ac:dyDescent="0.2">
      <c r="A410" t="s">
        <v>1214</v>
      </c>
      <c r="B410" t="s">
        <v>1221</v>
      </c>
      <c r="C410">
        <v>3</v>
      </c>
      <c r="D410" t="s">
        <v>12</v>
      </c>
      <c r="E410" t="s">
        <v>12</v>
      </c>
      <c r="F410" s="3" t="s">
        <v>1222</v>
      </c>
      <c r="G410">
        <v>2025</v>
      </c>
      <c r="H410" t="s">
        <v>14</v>
      </c>
      <c r="I410" t="s">
        <v>1217</v>
      </c>
    </row>
    <row r="411" spans="1:9" ht="16" x14ac:dyDescent="0.2">
      <c r="A411" t="s">
        <v>1223</v>
      </c>
      <c r="B411" t="s">
        <v>1224</v>
      </c>
      <c r="C411">
        <v>1</v>
      </c>
      <c r="D411" t="s">
        <v>1142</v>
      </c>
      <c r="E411" t="s">
        <v>334</v>
      </c>
      <c r="F411" s="3" t="s">
        <v>1225</v>
      </c>
      <c r="G411">
        <v>2025</v>
      </c>
      <c r="H411" t="s">
        <v>368</v>
      </c>
      <c r="I411" t="s">
        <v>1226</v>
      </c>
    </row>
    <row r="412" spans="1:9" ht="16" x14ac:dyDescent="0.2">
      <c r="A412" t="s">
        <v>1227</v>
      </c>
      <c r="B412" t="s">
        <v>1228</v>
      </c>
      <c r="C412">
        <v>1</v>
      </c>
      <c r="D412" t="s">
        <v>12</v>
      </c>
      <c r="E412" t="s">
        <v>12</v>
      </c>
      <c r="F412" s="3" t="s">
        <v>1229</v>
      </c>
      <c r="G412">
        <v>2025</v>
      </c>
      <c r="H412" t="s">
        <v>14</v>
      </c>
      <c r="I412" t="s">
        <v>1230</v>
      </c>
    </row>
    <row r="413" spans="1:9" ht="32" x14ac:dyDescent="0.2">
      <c r="A413" t="s">
        <v>1231</v>
      </c>
      <c r="B413" t="s">
        <v>1232</v>
      </c>
      <c r="C413">
        <v>1</v>
      </c>
      <c r="D413" t="s">
        <v>12</v>
      </c>
      <c r="E413" t="s">
        <v>12</v>
      </c>
      <c r="F413" s="3" t="s">
        <v>1233</v>
      </c>
      <c r="G413">
        <v>2025</v>
      </c>
      <c r="H413" t="s">
        <v>14</v>
      </c>
      <c r="I413" t="s">
        <v>1234</v>
      </c>
    </row>
    <row r="414" spans="1:9" ht="16" x14ac:dyDescent="0.2">
      <c r="A414" t="s">
        <v>1231</v>
      </c>
      <c r="B414" t="s">
        <v>1235</v>
      </c>
      <c r="C414">
        <v>2</v>
      </c>
      <c r="D414" t="s">
        <v>12</v>
      </c>
      <c r="E414" t="s">
        <v>12</v>
      </c>
      <c r="F414" s="3" t="s">
        <v>1236</v>
      </c>
      <c r="G414">
        <v>2025</v>
      </c>
      <c r="H414" t="s">
        <v>14</v>
      </c>
      <c r="I414" t="s">
        <v>1234</v>
      </c>
    </row>
    <row r="415" spans="1:9" ht="16" x14ac:dyDescent="0.2">
      <c r="A415" t="s">
        <v>1237</v>
      </c>
      <c r="B415" t="s">
        <v>1238</v>
      </c>
      <c r="C415">
        <v>1</v>
      </c>
      <c r="D415" t="s">
        <v>1155</v>
      </c>
      <c r="E415" t="s">
        <v>12</v>
      </c>
      <c r="F415" s="3" t="s">
        <v>1239</v>
      </c>
      <c r="G415">
        <v>2025</v>
      </c>
      <c r="H415" t="s">
        <v>1157</v>
      </c>
      <c r="I415" t="s">
        <v>1240</v>
      </c>
    </row>
    <row r="416" spans="1:9" ht="16" x14ac:dyDescent="0.2">
      <c r="A416" t="s">
        <v>1237</v>
      </c>
      <c r="B416" t="s">
        <v>1241</v>
      </c>
      <c r="C416">
        <v>2</v>
      </c>
      <c r="D416" t="s">
        <v>12</v>
      </c>
      <c r="E416" t="s">
        <v>12</v>
      </c>
      <c r="F416" s="3" t="s">
        <v>1242</v>
      </c>
      <c r="G416">
        <v>2025</v>
      </c>
      <c r="H416" t="s">
        <v>1157</v>
      </c>
      <c r="I416" t="s">
        <v>1240</v>
      </c>
    </row>
    <row r="417" spans="1:9" ht="32" x14ac:dyDescent="0.2">
      <c r="A417" t="s">
        <v>1243</v>
      </c>
      <c r="B417" t="s">
        <v>1244</v>
      </c>
      <c r="C417">
        <v>1</v>
      </c>
      <c r="D417" t="s">
        <v>408</v>
      </c>
      <c r="E417" t="s">
        <v>12</v>
      </c>
      <c r="F417" s="3" t="s">
        <v>596</v>
      </c>
      <c r="G417">
        <v>2025</v>
      </c>
      <c r="H417" t="s">
        <v>267</v>
      </c>
      <c r="I417" t="s">
        <v>1245</v>
      </c>
    </row>
    <row r="418" spans="1:9" ht="32" x14ac:dyDescent="0.2">
      <c r="A418" t="s">
        <v>1243</v>
      </c>
      <c r="B418" t="s">
        <v>1246</v>
      </c>
      <c r="C418">
        <v>2</v>
      </c>
      <c r="D418" t="s">
        <v>12</v>
      </c>
      <c r="E418" t="s">
        <v>12</v>
      </c>
      <c r="F418" s="3" t="s">
        <v>1247</v>
      </c>
      <c r="G418">
        <v>2025</v>
      </c>
      <c r="H418" t="s">
        <v>1248</v>
      </c>
      <c r="I418" t="s">
        <v>1245</v>
      </c>
    </row>
    <row r="419" spans="1:9" ht="32" x14ac:dyDescent="0.2">
      <c r="A419" t="s">
        <v>1243</v>
      </c>
      <c r="B419" t="s">
        <v>1249</v>
      </c>
      <c r="C419">
        <v>3</v>
      </c>
      <c r="D419" t="s">
        <v>12</v>
      </c>
      <c r="E419" t="s">
        <v>41</v>
      </c>
      <c r="F419" s="3" t="s">
        <v>1250</v>
      </c>
      <c r="G419">
        <v>2025</v>
      </c>
      <c r="H419" t="s">
        <v>14</v>
      </c>
      <c r="I419" t="s">
        <v>1245</v>
      </c>
    </row>
    <row r="420" spans="1:9" ht="16" x14ac:dyDescent="0.2">
      <c r="A420" t="s">
        <v>1251</v>
      </c>
      <c r="B420" t="s">
        <v>1252</v>
      </c>
      <c r="C420">
        <v>1</v>
      </c>
      <c r="D420">
        <f>538</f>
        <v>538</v>
      </c>
      <c r="E420" t="s">
        <v>12</v>
      </c>
      <c r="F420" s="7" t="s">
        <v>914</v>
      </c>
      <c r="G420">
        <v>2025</v>
      </c>
      <c r="H420" t="s">
        <v>323</v>
      </c>
      <c r="I420" t="s">
        <v>1253</v>
      </c>
    </row>
    <row r="421" spans="1:9" ht="16" x14ac:dyDescent="0.2">
      <c r="A421" t="s">
        <v>1251</v>
      </c>
      <c r="B421" t="s">
        <v>1254</v>
      </c>
      <c r="C421">
        <v>2</v>
      </c>
      <c r="D421" t="s">
        <v>52</v>
      </c>
      <c r="E421" t="s">
        <v>12</v>
      </c>
      <c r="F421" s="3" t="s">
        <v>1255</v>
      </c>
      <c r="G421">
        <v>2025</v>
      </c>
      <c r="H421" t="s">
        <v>972</v>
      </c>
      <c r="I421" t="s">
        <v>1253</v>
      </c>
    </row>
    <row r="422" spans="1:9" ht="16" x14ac:dyDescent="0.2">
      <c r="A422" t="s">
        <v>1251</v>
      </c>
      <c r="B422" t="s">
        <v>1256</v>
      </c>
      <c r="C422">
        <v>3</v>
      </c>
      <c r="D422" t="s">
        <v>193</v>
      </c>
      <c r="E422" t="s">
        <v>12</v>
      </c>
      <c r="F422" s="3" t="s">
        <v>1257</v>
      </c>
      <c r="G422">
        <v>2025</v>
      </c>
      <c r="H422" t="s">
        <v>195</v>
      </c>
      <c r="I422" t="s">
        <v>1253</v>
      </c>
    </row>
    <row r="423" spans="1:9" ht="16" x14ac:dyDescent="0.2">
      <c r="A423" t="s">
        <v>1251</v>
      </c>
      <c r="B423" t="s">
        <v>1258</v>
      </c>
      <c r="C423">
        <v>4</v>
      </c>
      <c r="D423">
        <f>538</f>
        <v>538</v>
      </c>
      <c r="E423" t="s">
        <v>12</v>
      </c>
      <c r="F423" s="7" t="s">
        <v>1259</v>
      </c>
      <c r="G423">
        <v>2025</v>
      </c>
      <c r="H423" t="s">
        <v>323</v>
      </c>
      <c r="I423" t="s">
        <v>1253</v>
      </c>
    </row>
    <row r="424" spans="1:9" ht="32" x14ac:dyDescent="0.2">
      <c r="A424" t="s">
        <v>1260</v>
      </c>
      <c r="B424" t="s">
        <v>1261</v>
      </c>
      <c r="C424">
        <v>1</v>
      </c>
      <c r="D424" t="s">
        <v>31</v>
      </c>
      <c r="E424" t="s">
        <v>12</v>
      </c>
      <c r="F424" s="3" t="s">
        <v>1262</v>
      </c>
      <c r="G424">
        <v>2025</v>
      </c>
      <c r="H424" t="s">
        <v>21</v>
      </c>
      <c r="I424" t="s">
        <v>1263</v>
      </c>
    </row>
    <row r="425" spans="1:9" ht="32" x14ac:dyDescent="0.2">
      <c r="A425" t="s">
        <v>1260</v>
      </c>
      <c r="B425" t="s">
        <v>1264</v>
      </c>
      <c r="C425">
        <v>2</v>
      </c>
      <c r="D425" t="s">
        <v>52</v>
      </c>
      <c r="E425" t="s">
        <v>12</v>
      </c>
      <c r="F425" s="3" t="s">
        <v>1265</v>
      </c>
      <c r="G425">
        <v>2025</v>
      </c>
      <c r="H425" t="s">
        <v>21</v>
      </c>
      <c r="I425" t="s">
        <v>1263</v>
      </c>
    </row>
    <row r="426" spans="1:9" ht="32" x14ac:dyDescent="0.2">
      <c r="A426" t="s">
        <v>1260</v>
      </c>
      <c r="B426" t="s">
        <v>1266</v>
      </c>
      <c r="C426">
        <v>3</v>
      </c>
      <c r="D426" t="s">
        <v>52</v>
      </c>
      <c r="E426" t="s">
        <v>12</v>
      </c>
      <c r="F426" s="3" t="s">
        <v>1267</v>
      </c>
      <c r="G426">
        <v>2025</v>
      </c>
      <c r="H426" t="s">
        <v>21</v>
      </c>
      <c r="I426" t="s">
        <v>1263</v>
      </c>
    </row>
    <row r="427" spans="1:9" ht="32" x14ac:dyDescent="0.2">
      <c r="A427" t="s">
        <v>1260</v>
      </c>
      <c r="B427" t="s">
        <v>1268</v>
      </c>
      <c r="C427">
        <v>4</v>
      </c>
      <c r="D427" t="s">
        <v>52</v>
      </c>
      <c r="E427" t="s">
        <v>12</v>
      </c>
      <c r="F427" s="3" t="s">
        <v>1269</v>
      </c>
      <c r="G427">
        <v>2025</v>
      </c>
      <c r="H427" t="s">
        <v>21</v>
      </c>
      <c r="I427" t="s">
        <v>1263</v>
      </c>
    </row>
    <row r="428" spans="1:9" ht="16" x14ac:dyDescent="0.2">
      <c r="A428" t="s">
        <v>1260</v>
      </c>
      <c r="B428" t="s">
        <v>1270</v>
      </c>
      <c r="C428">
        <v>5</v>
      </c>
      <c r="D428" t="s">
        <v>52</v>
      </c>
      <c r="E428" t="s">
        <v>12</v>
      </c>
      <c r="F428" s="3" t="s">
        <v>1271</v>
      </c>
      <c r="G428">
        <v>2025</v>
      </c>
      <c r="H428" t="s">
        <v>21</v>
      </c>
      <c r="I428" t="s">
        <v>1263</v>
      </c>
    </row>
    <row r="429" spans="1:9" ht="16" x14ac:dyDescent="0.2">
      <c r="A429" t="s">
        <v>1272</v>
      </c>
      <c r="B429" t="s">
        <v>1273</v>
      </c>
      <c r="C429">
        <v>1</v>
      </c>
      <c r="D429" t="s">
        <v>52</v>
      </c>
      <c r="E429" t="s">
        <v>12</v>
      </c>
      <c r="F429" s="3" t="s">
        <v>1274</v>
      </c>
      <c r="G429">
        <v>2025</v>
      </c>
      <c r="H429" t="s">
        <v>438</v>
      </c>
      <c r="I429" t="s">
        <v>1275</v>
      </c>
    </row>
    <row r="430" spans="1:9" ht="16" x14ac:dyDescent="0.2">
      <c r="A430" t="s">
        <v>1276</v>
      </c>
      <c r="B430" t="s">
        <v>1277</v>
      </c>
      <c r="C430">
        <v>1</v>
      </c>
      <c r="D430" t="s">
        <v>52</v>
      </c>
      <c r="E430" t="s">
        <v>12</v>
      </c>
      <c r="F430" s="3" t="s">
        <v>1278</v>
      </c>
      <c r="G430">
        <v>2025</v>
      </c>
      <c r="H430" t="s">
        <v>140</v>
      </c>
      <c r="I430" t="s">
        <v>1279</v>
      </c>
    </row>
    <row r="431" spans="1:9" ht="32" x14ac:dyDescent="0.2">
      <c r="A431" t="s">
        <v>1280</v>
      </c>
      <c r="B431" t="s">
        <v>1281</v>
      </c>
      <c r="C431">
        <v>1</v>
      </c>
      <c r="D431" t="s">
        <v>12</v>
      </c>
      <c r="E431" t="s">
        <v>12</v>
      </c>
      <c r="F431" s="7" t="s">
        <v>1282</v>
      </c>
      <c r="G431">
        <v>2025</v>
      </c>
      <c r="H431" t="s">
        <v>21</v>
      </c>
      <c r="I431" t="s">
        <v>1283</v>
      </c>
    </row>
    <row r="432" spans="1:9" ht="32" x14ac:dyDescent="0.2">
      <c r="A432" t="s">
        <v>1280</v>
      </c>
      <c r="B432" t="s">
        <v>1284</v>
      </c>
      <c r="C432">
        <v>2</v>
      </c>
      <c r="D432" t="s">
        <v>12</v>
      </c>
      <c r="E432" t="s">
        <v>12</v>
      </c>
      <c r="F432" s="7" t="s">
        <v>1285</v>
      </c>
      <c r="G432">
        <v>2025</v>
      </c>
      <c r="H432" t="s">
        <v>21</v>
      </c>
      <c r="I432" t="s">
        <v>1283</v>
      </c>
    </row>
    <row r="433" spans="1:9" ht="32" x14ac:dyDescent="0.2">
      <c r="A433" t="s">
        <v>1280</v>
      </c>
      <c r="B433" t="s">
        <v>1286</v>
      </c>
      <c r="C433">
        <v>3</v>
      </c>
      <c r="D433" t="s">
        <v>12</v>
      </c>
      <c r="E433" t="s">
        <v>12</v>
      </c>
      <c r="F433" s="7" t="s">
        <v>1287</v>
      </c>
      <c r="G433">
        <v>2025</v>
      </c>
      <c r="H433" t="s">
        <v>21</v>
      </c>
      <c r="I433" t="s">
        <v>1283</v>
      </c>
    </row>
    <row r="434" spans="1:9" ht="16" x14ac:dyDescent="0.2">
      <c r="A434" t="s">
        <v>1280</v>
      </c>
      <c r="B434" t="s">
        <v>1288</v>
      </c>
      <c r="C434">
        <v>4</v>
      </c>
      <c r="D434" t="s">
        <v>12</v>
      </c>
      <c r="E434" t="s">
        <v>12</v>
      </c>
      <c r="F434" s="3" t="s">
        <v>1289</v>
      </c>
      <c r="G434">
        <v>2025</v>
      </c>
      <c r="H434" t="s">
        <v>368</v>
      </c>
      <c r="I434" t="s">
        <v>1283</v>
      </c>
    </row>
    <row r="435" spans="1:9" ht="32" x14ac:dyDescent="0.2">
      <c r="A435" t="s">
        <v>1280</v>
      </c>
      <c r="B435" t="s">
        <v>1290</v>
      </c>
      <c r="C435">
        <v>5</v>
      </c>
      <c r="D435" t="s">
        <v>12</v>
      </c>
      <c r="E435" t="s">
        <v>12</v>
      </c>
      <c r="F435" s="7" t="s">
        <v>1291</v>
      </c>
      <c r="G435">
        <v>2025</v>
      </c>
      <c r="H435" t="s">
        <v>21</v>
      </c>
      <c r="I435" t="s">
        <v>1283</v>
      </c>
    </row>
    <row r="436" spans="1:9" ht="32" x14ac:dyDescent="0.2">
      <c r="A436" t="s">
        <v>1292</v>
      </c>
      <c r="B436" t="s">
        <v>1293</v>
      </c>
      <c r="C436">
        <v>1</v>
      </c>
      <c r="D436">
        <f>407</f>
        <v>407</v>
      </c>
      <c r="E436" t="s">
        <v>12</v>
      </c>
      <c r="F436" s="3" t="s">
        <v>1294</v>
      </c>
      <c r="G436">
        <v>2025</v>
      </c>
      <c r="H436" t="s">
        <v>37</v>
      </c>
      <c r="I436" t="s">
        <v>1295</v>
      </c>
    </row>
    <row r="437" spans="1:9" ht="32" x14ac:dyDescent="0.2">
      <c r="A437" t="s">
        <v>1292</v>
      </c>
      <c r="B437" t="s">
        <v>1296</v>
      </c>
      <c r="C437">
        <v>2</v>
      </c>
      <c r="D437">
        <f>407</f>
        <v>407</v>
      </c>
      <c r="E437" t="s">
        <v>12</v>
      </c>
      <c r="F437" s="3" t="s">
        <v>1297</v>
      </c>
      <c r="G437">
        <v>2025</v>
      </c>
      <c r="H437" t="s">
        <v>37</v>
      </c>
      <c r="I437" t="s">
        <v>1295</v>
      </c>
    </row>
    <row r="438" spans="1:9" ht="32" x14ac:dyDescent="0.2">
      <c r="A438" t="s">
        <v>1298</v>
      </c>
      <c r="B438" t="s">
        <v>1299</v>
      </c>
      <c r="C438">
        <v>1</v>
      </c>
      <c r="D438">
        <f>237</f>
        <v>237</v>
      </c>
      <c r="E438" t="s">
        <v>12</v>
      </c>
      <c r="F438" s="3" t="s">
        <v>1300</v>
      </c>
      <c r="G438">
        <v>2025</v>
      </c>
      <c r="H438" t="s">
        <v>21</v>
      </c>
      <c r="I438" t="s">
        <v>1301</v>
      </c>
    </row>
    <row r="439" spans="1:9" ht="16" x14ac:dyDescent="0.2">
      <c r="A439" t="s">
        <v>1298</v>
      </c>
      <c r="B439" t="s">
        <v>1302</v>
      </c>
      <c r="C439">
        <v>2</v>
      </c>
      <c r="D439">
        <f>237</f>
        <v>237</v>
      </c>
      <c r="E439" t="s">
        <v>12</v>
      </c>
      <c r="F439" s="3" t="s">
        <v>1303</v>
      </c>
      <c r="G439">
        <v>2025</v>
      </c>
      <c r="H439" t="s">
        <v>21</v>
      </c>
      <c r="I439" t="s">
        <v>1301</v>
      </c>
    </row>
    <row r="440" spans="1:9" ht="32" x14ac:dyDescent="0.2">
      <c r="A440" t="s">
        <v>1298</v>
      </c>
      <c r="B440" t="s">
        <v>1304</v>
      </c>
      <c r="C440">
        <v>3</v>
      </c>
      <c r="D440" t="s">
        <v>12</v>
      </c>
      <c r="E440" t="s">
        <v>12</v>
      </c>
      <c r="F440" s="3" t="s">
        <v>1305</v>
      </c>
      <c r="G440">
        <v>2025</v>
      </c>
      <c r="H440" t="s">
        <v>21</v>
      </c>
      <c r="I440" t="s">
        <v>1301</v>
      </c>
    </row>
    <row r="441" spans="1:9" ht="16" x14ac:dyDescent="0.2">
      <c r="A441" t="s">
        <v>1306</v>
      </c>
      <c r="B441" t="s">
        <v>1307</v>
      </c>
      <c r="C441">
        <v>1</v>
      </c>
      <c r="D441">
        <f>237</f>
        <v>237</v>
      </c>
      <c r="E441" t="s">
        <v>12</v>
      </c>
      <c r="F441" s="3" t="s">
        <v>1308</v>
      </c>
      <c r="G441">
        <v>2025</v>
      </c>
      <c r="H441" t="s">
        <v>21</v>
      </c>
      <c r="I441" t="s">
        <v>1309</v>
      </c>
    </row>
    <row r="442" spans="1:9" ht="16" x14ac:dyDescent="0.2">
      <c r="A442" t="s">
        <v>1306</v>
      </c>
      <c r="B442" t="s">
        <v>1310</v>
      </c>
      <c r="C442">
        <v>2</v>
      </c>
      <c r="D442">
        <f>237</f>
        <v>237</v>
      </c>
      <c r="E442" t="s">
        <v>12</v>
      </c>
      <c r="F442" s="3" t="s">
        <v>1308</v>
      </c>
      <c r="G442">
        <v>2025</v>
      </c>
      <c r="H442" t="s">
        <v>21</v>
      </c>
      <c r="I442" t="s">
        <v>1309</v>
      </c>
    </row>
    <row r="443" spans="1:9" ht="16" x14ac:dyDescent="0.2">
      <c r="A443" t="s">
        <v>1306</v>
      </c>
      <c r="B443" t="s">
        <v>1311</v>
      </c>
      <c r="C443">
        <v>3</v>
      </c>
      <c r="D443">
        <f>76</f>
        <v>76</v>
      </c>
      <c r="E443" t="s">
        <v>12</v>
      </c>
      <c r="F443" s="3" t="s">
        <v>1312</v>
      </c>
      <c r="G443">
        <v>2025</v>
      </c>
      <c r="H443" t="s">
        <v>1022</v>
      </c>
      <c r="I443" t="s">
        <v>1309</v>
      </c>
    </row>
    <row r="444" spans="1:9" ht="32" x14ac:dyDescent="0.2">
      <c r="A444" t="s">
        <v>1313</v>
      </c>
      <c r="B444" t="s">
        <v>1314</v>
      </c>
      <c r="C444">
        <v>1</v>
      </c>
      <c r="D444" t="s">
        <v>1128</v>
      </c>
      <c r="E444" t="s">
        <v>12</v>
      </c>
      <c r="F444" s="3" t="s">
        <v>1315</v>
      </c>
      <c r="G444">
        <v>2025</v>
      </c>
      <c r="H444" t="s">
        <v>140</v>
      </c>
      <c r="I444" t="s">
        <v>1316</v>
      </c>
    </row>
    <row r="445" spans="1:9" ht="16" x14ac:dyDescent="0.2">
      <c r="A445" t="s">
        <v>1313</v>
      </c>
      <c r="B445" t="s">
        <v>1317</v>
      </c>
      <c r="C445">
        <v>2</v>
      </c>
      <c r="D445" t="s">
        <v>12</v>
      </c>
      <c r="E445" t="s">
        <v>12</v>
      </c>
      <c r="F445" s="3" t="s">
        <v>1318</v>
      </c>
      <c r="G445">
        <v>2025</v>
      </c>
      <c r="H445" t="s">
        <v>54</v>
      </c>
      <c r="I445" t="s">
        <v>1316</v>
      </c>
    </row>
    <row r="446" spans="1:9" ht="16" x14ac:dyDescent="0.2">
      <c r="A446" t="s">
        <v>1319</v>
      </c>
      <c r="B446" t="s">
        <v>1320</v>
      </c>
      <c r="C446">
        <v>1</v>
      </c>
      <c r="D446" t="s">
        <v>408</v>
      </c>
      <c r="E446" t="s">
        <v>12</v>
      </c>
      <c r="F446" s="3" t="s">
        <v>1321</v>
      </c>
      <c r="G446">
        <v>2025</v>
      </c>
      <c r="H446" t="s">
        <v>1322</v>
      </c>
      <c r="I446" t="s">
        <v>1323</v>
      </c>
    </row>
    <row r="447" spans="1:9" ht="16" x14ac:dyDescent="0.2">
      <c r="A447" t="s">
        <v>1324</v>
      </c>
      <c r="B447" t="s">
        <v>1325</v>
      </c>
      <c r="C447">
        <v>1</v>
      </c>
      <c r="D447" t="s">
        <v>12</v>
      </c>
      <c r="E447" t="s">
        <v>12</v>
      </c>
      <c r="F447" s="3" t="s">
        <v>1326</v>
      </c>
      <c r="G447">
        <v>2025</v>
      </c>
      <c r="H447" t="s">
        <v>1327</v>
      </c>
      <c r="I447" t="s">
        <v>1328</v>
      </c>
    </row>
    <row r="448" spans="1:9" ht="16" x14ac:dyDescent="0.2">
      <c r="A448" t="s">
        <v>1329</v>
      </c>
      <c r="B448" t="s">
        <v>1330</v>
      </c>
      <c r="C448">
        <v>1</v>
      </c>
      <c r="D448" t="s">
        <v>724</v>
      </c>
      <c r="E448" t="s">
        <v>759</v>
      </c>
      <c r="F448" s="3" t="s">
        <v>1331</v>
      </c>
      <c r="G448">
        <v>2025</v>
      </c>
      <c r="H448" t="s">
        <v>86</v>
      </c>
      <c r="I448" t="s">
        <v>1332</v>
      </c>
    </row>
    <row r="449" spans="1:9" ht="16" x14ac:dyDescent="0.2">
      <c r="A449" t="s">
        <v>1329</v>
      </c>
      <c r="B449" t="s">
        <v>1333</v>
      </c>
      <c r="C449">
        <v>2</v>
      </c>
      <c r="D449">
        <f>328</f>
        <v>328</v>
      </c>
      <c r="E449" t="s">
        <v>485</v>
      </c>
      <c r="F449" s="3" t="s">
        <v>1334</v>
      </c>
      <c r="G449">
        <v>2025</v>
      </c>
      <c r="H449" t="s">
        <v>86</v>
      </c>
      <c r="I449" t="s">
        <v>1332</v>
      </c>
    </row>
    <row r="450" spans="1:9" ht="16" x14ac:dyDescent="0.2">
      <c r="A450" t="s">
        <v>1335</v>
      </c>
      <c r="B450" t="s">
        <v>1336</v>
      </c>
      <c r="C450">
        <v>1</v>
      </c>
      <c r="D450" t="s">
        <v>12</v>
      </c>
      <c r="E450" t="s">
        <v>12</v>
      </c>
      <c r="F450" s="3" t="s">
        <v>1337</v>
      </c>
      <c r="G450">
        <v>2025</v>
      </c>
      <c r="H450" t="s">
        <v>420</v>
      </c>
      <c r="I450" t="s">
        <v>1338</v>
      </c>
    </row>
    <row r="451" spans="1:9" ht="16" x14ac:dyDescent="0.2">
      <c r="A451" t="s">
        <v>1335</v>
      </c>
      <c r="B451" t="s">
        <v>1339</v>
      </c>
      <c r="C451">
        <v>2</v>
      </c>
      <c r="D451" t="s">
        <v>12</v>
      </c>
      <c r="E451" t="s">
        <v>12</v>
      </c>
      <c r="F451" s="3" t="s">
        <v>1340</v>
      </c>
      <c r="G451">
        <v>2025</v>
      </c>
      <c r="H451" t="s">
        <v>420</v>
      </c>
      <c r="I451" t="s">
        <v>1338</v>
      </c>
    </row>
    <row r="452" spans="1:9" ht="16" x14ac:dyDescent="0.2">
      <c r="A452" t="s">
        <v>1341</v>
      </c>
      <c r="B452" t="s">
        <v>1342</v>
      </c>
      <c r="C452">
        <v>1</v>
      </c>
      <c r="D452" t="s">
        <v>12</v>
      </c>
      <c r="E452" t="s">
        <v>12</v>
      </c>
      <c r="F452" s="7" t="s">
        <v>1343</v>
      </c>
      <c r="G452">
        <v>2025</v>
      </c>
      <c r="H452" t="s">
        <v>21</v>
      </c>
      <c r="I452" t="s">
        <v>1344</v>
      </c>
    </row>
    <row r="453" spans="1:9" ht="16" x14ac:dyDescent="0.2">
      <c r="A453" t="s">
        <v>1341</v>
      </c>
      <c r="B453" t="s">
        <v>1345</v>
      </c>
      <c r="C453">
        <v>2</v>
      </c>
      <c r="D453" t="s">
        <v>12</v>
      </c>
      <c r="E453" t="s">
        <v>12</v>
      </c>
      <c r="F453" s="7" t="s">
        <v>1343</v>
      </c>
      <c r="G453">
        <v>2025</v>
      </c>
      <c r="H453" t="s">
        <v>21</v>
      </c>
      <c r="I453" t="s">
        <v>1344</v>
      </c>
    </row>
    <row r="454" spans="1:9" ht="16" x14ac:dyDescent="0.2">
      <c r="A454" t="s">
        <v>1346</v>
      </c>
      <c r="B454" t="s">
        <v>1347</v>
      </c>
      <c r="C454">
        <v>1</v>
      </c>
      <c r="D454" t="s">
        <v>1020</v>
      </c>
      <c r="E454" t="s">
        <v>12</v>
      </c>
      <c r="F454" s="3" t="s">
        <v>1348</v>
      </c>
      <c r="G454">
        <v>2025</v>
      </c>
      <c r="H454" t="s">
        <v>1022</v>
      </c>
      <c r="I454" t="s">
        <v>1349</v>
      </c>
    </row>
    <row r="455" spans="1:9" ht="32" x14ac:dyDescent="0.2">
      <c r="A455" t="s">
        <v>1350</v>
      </c>
      <c r="B455" t="s">
        <v>1351</v>
      </c>
      <c r="C455">
        <v>1</v>
      </c>
      <c r="D455" t="s">
        <v>101</v>
      </c>
      <c r="E455" t="s">
        <v>12</v>
      </c>
      <c r="F455" s="3" t="s">
        <v>1352</v>
      </c>
      <c r="G455">
        <v>2025</v>
      </c>
      <c r="H455" t="s">
        <v>37</v>
      </c>
      <c r="I455" t="s">
        <v>1353</v>
      </c>
    </row>
    <row r="456" spans="1:9" ht="16" x14ac:dyDescent="0.2">
      <c r="A456" t="s">
        <v>1354</v>
      </c>
      <c r="B456" t="s">
        <v>1355</v>
      </c>
      <c r="C456">
        <v>1</v>
      </c>
      <c r="D456">
        <f>237</f>
        <v>237</v>
      </c>
      <c r="E456" t="s">
        <v>12</v>
      </c>
      <c r="F456" s="3" t="s">
        <v>1356</v>
      </c>
      <c r="G456">
        <v>2025</v>
      </c>
      <c r="H456" t="s">
        <v>21</v>
      </c>
      <c r="I456" t="s">
        <v>1357</v>
      </c>
    </row>
    <row r="457" spans="1:9" ht="16" x14ac:dyDescent="0.2">
      <c r="A457" t="s">
        <v>1354</v>
      </c>
      <c r="B457" t="s">
        <v>1358</v>
      </c>
      <c r="C457">
        <v>2</v>
      </c>
      <c r="D457" t="s">
        <v>12</v>
      </c>
      <c r="E457" t="s">
        <v>12</v>
      </c>
      <c r="F457" s="3" t="s">
        <v>1359</v>
      </c>
      <c r="G457">
        <v>2025</v>
      </c>
      <c r="H457" t="s">
        <v>21</v>
      </c>
      <c r="I457" t="s">
        <v>1357</v>
      </c>
    </row>
    <row r="458" spans="1:9" ht="16" x14ac:dyDescent="0.2">
      <c r="A458" t="s">
        <v>1354</v>
      </c>
      <c r="B458" t="s">
        <v>1360</v>
      </c>
      <c r="C458">
        <v>3</v>
      </c>
      <c r="D458" t="s">
        <v>344</v>
      </c>
      <c r="E458" t="s">
        <v>12</v>
      </c>
      <c r="F458" s="3" t="s">
        <v>1361</v>
      </c>
      <c r="G458">
        <v>2025</v>
      </c>
      <c r="H458" t="s">
        <v>438</v>
      </c>
      <c r="I458" t="s">
        <v>1357</v>
      </c>
    </row>
    <row r="459" spans="1:9" ht="16" x14ac:dyDescent="0.2">
      <c r="A459" t="s">
        <v>1362</v>
      </c>
      <c r="B459" t="s">
        <v>1363</v>
      </c>
      <c r="C459">
        <v>1</v>
      </c>
      <c r="D459">
        <f>65</f>
        <v>65</v>
      </c>
      <c r="E459" t="s">
        <v>12</v>
      </c>
      <c r="F459" s="3" t="s">
        <v>1364</v>
      </c>
      <c r="G459">
        <v>2025</v>
      </c>
      <c r="H459" t="s">
        <v>323</v>
      </c>
      <c r="I459" t="s">
        <v>1365</v>
      </c>
    </row>
    <row r="460" spans="1:9" ht="32" x14ac:dyDescent="0.2">
      <c r="A460" t="s">
        <v>1362</v>
      </c>
      <c r="B460" t="s">
        <v>1366</v>
      </c>
      <c r="C460">
        <v>2</v>
      </c>
      <c r="D460">
        <f>65</f>
        <v>65</v>
      </c>
      <c r="E460" t="s">
        <v>12</v>
      </c>
      <c r="F460" s="3" t="s">
        <v>1367</v>
      </c>
      <c r="G460">
        <v>2025</v>
      </c>
      <c r="H460" t="s">
        <v>323</v>
      </c>
      <c r="I460" t="s">
        <v>1365</v>
      </c>
    </row>
    <row r="461" spans="1:9" ht="32" x14ac:dyDescent="0.2">
      <c r="A461" t="s">
        <v>1368</v>
      </c>
      <c r="B461" t="s">
        <v>1369</v>
      </c>
      <c r="C461">
        <v>1</v>
      </c>
      <c r="D461" t="s">
        <v>344</v>
      </c>
      <c r="E461" t="s">
        <v>12</v>
      </c>
      <c r="F461" s="7" t="s">
        <v>1370</v>
      </c>
      <c r="G461">
        <v>2025</v>
      </c>
      <c r="H461" t="s">
        <v>174</v>
      </c>
      <c r="I461" t="s">
        <v>1371</v>
      </c>
    </row>
    <row r="462" spans="1:9" ht="32" x14ac:dyDescent="0.2">
      <c r="A462" t="s">
        <v>1368</v>
      </c>
      <c r="B462" t="s">
        <v>1372</v>
      </c>
      <c r="C462">
        <v>2</v>
      </c>
      <c r="D462" t="s">
        <v>344</v>
      </c>
      <c r="E462" t="s">
        <v>12</v>
      </c>
      <c r="F462" s="7" t="s">
        <v>1373</v>
      </c>
      <c r="G462">
        <v>2025</v>
      </c>
      <c r="H462" t="s">
        <v>174</v>
      </c>
      <c r="I462" t="s">
        <v>1371</v>
      </c>
    </row>
    <row r="463" spans="1:9" ht="16" x14ac:dyDescent="0.2">
      <c r="A463" t="s">
        <v>1368</v>
      </c>
      <c r="B463" t="s">
        <v>1374</v>
      </c>
      <c r="C463">
        <v>3</v>
      </c>
      <c r="D463" t="s">
        <v>344</v>
      </c>
      <c r="E463" t="s">
        <v>12</v>
      </c>
      <c r="F463" s="7" t="s">
        <v>1375</v>
      </c>
      <c r="G463">
        <v>2025</v>
      </c>
      <c r="H463" t="s">
        <v>174</v>
      </c>
      <c r="I463" t="s">
        <v>1371</v>
      </c>
    </row>
    <row r="464" spans="1:9" ht="16" x14ac:dyDescent="0.2">
      <c r="A464" t="s">
        <v>1368</v>
      </c>
      <c r="B464" t="s">
        <v>1376</v>
      </c>
      <c r="C464">
        <v>4</v>
      </c>
      <c r="D464" t="s">
        <v>12</v>
      </c>
      <c r="E464" t="s">
        <v>12</v>
      </c>
      <c r="F464" s="3" t="s">
        <v>1377</v>
      </c>
      <c r="G464">
        <v>2025</v>
      </c>
      <c r="H464" t="s">
        <v>174</v>
      </c>
      <c r="I464" t="s">
        <v>1371</v>
      </c>
    </row>
    <row r="465" spans="1:9" ht="32" x14ac:dyDescent="0.2">
      <c r="A465" t="s">
        <v>1368</v>
      </c>
      <c r="B465" t="s">
        <v>1378</v>
      </c>
      <c r="C465">
        <v>5</v>
      </c>
      <c r="D465" t="s">
        <v>344</v>
      </c>
      <c r="E465" t="s">
        <v>12</v>
      </c>
      <c r="F465" s="7" t="s">
        <v>1379</v>
      </c>
      <c r="G465">
        <v>2025</v>
      </c>
      <c r="H465" t="s">
        <v>174</v>
      </c>
      <c r="I465" t="s">
        <v>1371</v>
      </c>
    </row>
    <row r="466" spans="1:9" ht="32" x14ac:dyDescent="0.2">
      <c r="A466" t="s">
        <v>1368</v>
      </c>
      <c r="B466" t="s">
        <v>1380</v>
      </c>
      <c r="C466">
        <v>6</v>
      </c>
      <c r="D466" t="s">
        <v>344</v>
      </c>
      <c r="E466" t="s">
        <v>12</v>
      </c>
      <c r="F466" s="7" t="s">
        <v>1381</v>
      </c>
      <c r="G466">
        <v>2025</v>
      </c>
      <c r="H466" t="s">
        <v>174</v>
      </c>
      <c r="I466" t="s">
        <v>1371</v>
      </c>
    </row>
    <row r="467" spans="1:9" ht="32" x14ac:dyDescent="0.2">
      <c r="A467" t="s">
        <v>1382</v>
      </c>
      <c r="B467" t="s">
        <v>1383</v>
      </c>
      <c r="C467">
        <v>1</v>
      </c>
      <c r="D467" t="s">
        <v>1384</v>
      </c>
      <c r="E467" t="s">
        <v>12</v>
      </c>
      <c r="F467" s="3" t="s">
        <v>1385</v>
      </c>
      <c r="G467">
        <v>2025</v>
      </c>
      <c r="H467" t="s">
        <v>1022</v>
      </c>
      <c r="I467" t="s">
        <v>1386</v>
      </c>
    </row>
    <row r="468" spans="1:9" ht="32" x14ac:dyDescent="0.2">
      <c r="A468" t="s">
        <v>1382</v>
      </c>
      <c r="B468" t="s">
        <v>1387</v>
      </c>
      <c r="C468">
        <v>2</v>
      </c>
      <c r="D468" t="s">
        <v>1020</v>
      </c>
      <c r="E468" t="s">
        <v>12</v>
      </c>
      <c r="F468" s="3" t="s">
        <v>1388</v>
      </c>
      <c r="G468">
        <v>2025</v>
      </c>
      <c r="H468" t="s">
        <v>1022</v>
      </c>
      <c r="I468" t="s">
        <v>1386</v>
      </c>
    </row>
    <row r="469" spans="1:9" ht="32" x14ac:dyDescent="0.2">
      <c r="A469" t="s">
        <v>1389</v>
      </c>
      <c r="B469" t="s">
        <v>1390</v>
      </c>
      <c r="C469">
        <v>1</v>
      </c>
      <c r="D469" t="s">
        <v>12</v>
      </c>
      <c r="E469" t="s">
        <v>12</v>
      </c>
      <c r="F469" s="3" t="s">
        <v>1391</v>
      </c>
      <c r="G469">
        <v>2025</v>
      </c>
      <c r="H469" t="s">
        <v>174</v>
      </c>
      <c r="I469" t="s">
        <v>1392</v>
      </c>
    </row>
    <row r="470" spans="1:9" ht="32" x14ac:dyDescent="0.2">
      <c r="A470" t="s">
        <v>1393</v>
      </c>
      <c r="B470" t="s">
        <v>1383</v>
      </c>
      <c r="C470">
        <v>1</v>
      </c>
      <c r="D470" t="s">
        <v>1384</v>
      </c>
      <c r="E470" t="s">
        <v>12</v>
      </c>
      <c r="F470" s="3" t="s">
        <v>1385</v>
      </c>
      <c r="G470">
        <v>2025</v>
      </c>
      <c r="H470" t="s">
        <v>1022</v>
      </c>
      <c r="I470" t="s">
        <v>1394</v>
      </c>
    </row>
    <row r="471" spans="1:9" ht="32" x14ac:dyDescent="0.2">
      <c r="A471" t="s">
        <v>1393</v>
      </c>
      <c r="B471" t="s">
        <v>1387</v>
      </c>
      <c r="C471">
        <v>2</v>
      </c>
      <c r="D471" t="s">
        <v>1020</v>
      </c>
      <c r="E471" t="s">
        <v>12</v>
      </c>
      <c r="F471" s="3" t="s">
        <v>1388</v>
      </c>
      <c r="G471">
        <v>2025</v>
      </c>
      <c r="H471" t="s">
        <v>1022</v>
      </c>
      <c r="I471" t="s">
        <v>1394</v>
      </c>
    </row>
    <row r="472" spans="1:9" ht="32" x14ac:dyDescent="0.2">
      <c r="A472" t="s">
        <v>1395</v>
      </c>
      <c r="B472" t="s">
        <v>1396</v>
      </c>
      <c r="C472">
        <v>1</v>
      </c>
      <c r="D472" t="s">
        <v>12</v>
      </c>
      <c r="E472" t="s">
        <v>12</v>
      </c>
      <c r="F472" s="3" t="s">
        <v>1397</v>
      </c>
      <c r="G472">
        <v>2025</v>
      </c>
      <c r="H472" t="s">
        <v>553</v>
      </c>
      <c r="I472" t="s">
        <v>1398</v>
      </c>
    </row>
    <row r="473" spans="1:9" ht="32" x14ac:dyDescent="0.2">
      <c r="A473" t="s">
        <v>1395</v>
      </c>
      <c r="B473" t="s">
        <v>1399</v>
      </c>
      <c r="C473">
        <v>2</v>
      </c>
      <c r="D473" t="s">
        <v>12</v>
      </c>
      <c r="E473" t="s">
        <v>12</v>
      </c>
      <c r="F473" s="3" t="s">
        <v>1400</v>
      </c>
      <c r="G473">
        <v>2025</v>
      </c>
      <c r="H473" t="s">
        <v>522</v>
      </c>
      <c r="I473" t="s">
        <v>1398</v>
      </c>
    </row>
    <row r="474" spans="1:9" ht="32" x14ac:dyDescent="0.2">
      <c r="A474" t="s">
        <v>1401</v>
      </c>
      <c r="B474" t="s">
        <v>1402</v>
      </c>
      <c r="C474">
        <v>1</v>
      </c>
      <c r="D474" t="s">
        <v>31</v>
      </c>
      <c r="E474" t="s">
        <v>12</v>
      </c>
      <c r="F474" s="3" t="s">
        <v>1403</v>
      </c>
      <c r="G474">
        <v>2025</v>
      </c>
      <c r="H474" t="s">
        <v>1404</v>
      </c>
      <c r="I474" t="s">
        <v>1405</v>
      </c>
    </row>
    <row r="475" spans="1:9" ht="16" x14ac:dyDescent="0.2">
      <c r="A475" t="s">
        <v>1401</v>
      </c>
      <c r="B475" t="s">
        <v>1406</v>
      </c>
      <c r="C475">
        <v>2</v>
      </c>
      <c r="D475" t="s">
        <v>52</v>
      </c>
      <c r="E475" t="s">
        <v>12</v>
      </c>
      <c r="F475" s="3" t="s">
        <v>1407</v>
      </c>
      <c r="G475">
        <v>2025</v>
      </c>
      <c r="H475" t="s">
        <v>226</v>
      </c>
      <c r="I475" t="s">
        <v>1405</v>
      </c>
    </row>
    <row r="476" spans="1:9" ht="32" x14ac:dyDescent="0.2">
      <c r="A476" t="s">
        <v>1401</v>
      </c>
      <c r="B476" t="s">
        <v>1408</v>
      </c>
      <c r="C476">
        <v>3</v>
      </c>
      <c r="D476">
        <f>149</f>
        <v>149</v>
      </c>
      <c r="E476" t="s">
        <v>12</v>
      </c>
      <c r="F476" s="3" t="s">
        <v>1409</v>
      </c>
      <c r="G476">
        <v>2025</v>
      </c>
      <c r="H476" t="s">
        <v>226</v>
      </c>
      <c r="I476" t="s">
        <v>1405</v>
      </c>
    </row>
    <row r="477" spans="1:9" ht="32" x14ac:dyDescent="0.2">
      <c r="A477" t="s">
        <v>1410</v>
      </c>
      <c r="B477" t="s">
        <v>1411</v>
      </c>
      <c r="C477">
        <v>1</v>
      </c>
      <c r="D477" t="s">
        <v>863</v>
      </c>
      <c r="E477" t="s">
        <v>12</v>
      </c>
      <c r="F477" s="3" t="s">
        <v>1412</v>
      </c>
      <c r="G477">
        <v>2025</v>
      </c>
      <c r="H477" t="s">
        <v>318</v>
      </c>
      <c r="I477" t="s">
        <v>1413</v>
      </c>
    </row>
    <row r="478" spans="1:9" ht="32" x14ac:dyDescent="0.2">
      <c r="A478" t="s">
        <v>1414</v>
      </c>
      <c r="B478" t="s">
        <v>1415</v>
      </c>
      <c r="C478">
        <v>1</v>
      </c>
      <c r="D478" t="s">
        <v>1416</v>
      </c>
      <c r="E478" t="s">
        <v>12</v>
      </c>
      <c r="F478" s="3" t="s">
        <v>1417</v>
      </c>
      <c r="G478">
        <v>2025</v>
      </c>
      <c r="H478" t="s">
        <v>67</v>
      </c>
      <c r="I478" t="s">
        <v>1418</v>
      </c>
    </row>
    <row r="479" spans="1:9" ht="32" x14ac:dyDescent="0.2">
      <c r="A479" t="s">
        <v>1419</v>
      </c>
      <c r="B479" t="s">
        <v>1420</v>
      </c>
      <c r="C479">
        <v>1</v>
      </c>
      <c r="D479" t="s">
        <v>1421</v>
      </c>
      <c r="E479" t="s">
        <v>12</v>
      </c>
      <c r="F479" s="3" t="s">
        <v>1422</v>
      </c>
      <c r="G479">
        <v>2025</v>
      </c>
      <c r="H479" t="s">
        <v>86</v>
      </c>
      <c r="I479" t="s">
        <v>1423</v>
      </c>
    </row>
    <row r="480" spans="1:9" ht="32" x14ac:dyDescent="0.2">
      <c r="A480" t="s">
        <v>1419</v>
      </c>
      <c r="B480" t="s">
        <v>1424</v>
      </c>
      <c r="C480">
        <v>2</v>
      </c>
      <c r="D480" t="s">
        <v>31</v>
      </c>
      <c r="E480" t="s">
        <v>12</v>
      </c>
      <c r="F480" s="3" t="s">
        <v>1425</v>
      </c>
      <c r="G480">
        <v>2025</v>
      </c>
      <c r="H480" t="s">
        <v>553</v>
      </c>
      <c r="I480" t="s">
        <v>1423</v>
      </c>
    </row>
    <row r="481" spans="1:9" ht="32" x14ac:dyDescent="0.2">
      <c r="A481" t="s">
        <v>1426</v>
      </c>
      <c r="B481" t="s">
        <v>1427</v>
      </c>
      <c r="C481">
        <v>1</v>
      </c>
      <c r="D481" t="s">
        <v>344</v>
      </c>
      <c r="E481" t="s">
        <v>12</v>
      </c>
      <c r="F481" s="3" t="s">
        <v>1428</v>
      </c>
      <c r="G481">
        <v>2025</v>
      </c>
      <c r="H481" t="s">
        <v>553</v>
      </c>
      <c r="I481" t="s">
        <v>1429</v>
      </c>
    </row>
    <row r="482" spans="1:9" ht="32" x14ac:dyDescent="0.2">
      <c r="A482" t="s">
        <v>1426</v>
      </c>
      <c r="B482" t="s">
        <v>1430</v>
      </c>
      <c r="C482">
        <v>2</v>
      </c>
      <c r="D482" t="s">
        <v>344</v>
      </c>
      <c r="E482" t="s">
        <v>12</v>
      </c>
      <c r="F482" s="3" t="s">
        <v>1431</v>
      </c>
      <c r="G482">
        <v>2025</v>
      </c>
      <c r="H482" t="s">
        <v>553</v>
      </c>
      <c r="I482" t="s">
        <v>1429</v>
      </c>
    </row>
    <row r="483" spans="1:9" ht="32" x14ac:dyDescent="0.2">
      <c r="A483" t="s">
        <v>1432</v>
      </c>
      <c r="B483" t="s">
        <v>1433</v>
      </c>
      <c r="C483">
        <v>1</v>
      </c>
      <c r="D483">
        <f>65</f>
        <v>65</v>
      </c>
      <c r="E483" t="s">
        <v>464</v>
      </c>
      <c r="F483" s="3" t="s">
        <v>1434</v>
      </c>
      <c r="G483">
        <v>2025</v>
      </c>
      <c r="H483" t="s">
        <v>323</v>
      </c>
      <c r="I483" t="s">
        <v>1435</v>
      </c>
    </row>
    <row r="484" spans="1:9" ht="32" x14ac:dyDescent="0.2">
      <c r="A484" t="s">
        <v>1436</v>
      </c>
      <c r="B484" t="s">
        <v>1437</v>
      </c>
      <c r="C484">
        <v>1</v>
      </c>
      <c r="D484" t="s">
        <v>90</v>
      </c>
      <c r="E484" t="s">
        <v>12</v>
      </c>
      <c r="F484" s="3" t="s">
        <v>1438</v>
      </c>
      <c r="G484">
        <v>2025</v>
      </c>
      <c r="H484" t="s">
        <v>1087</v>
      </c>
      <c r="I484" t="s">
        <v>1439</v>
      </c>
    </row>
    <row r="485" spans="1:9" ht="16" x14ac:dyDescent="0.2">
      <c r="A485" t="s">
        <v>1436</v>
      </c>
      <c r="B485" t="s">
        <v>1440</v>
      </c>
      <c r="C485">
        <v>2</v>
      </c>
      <c r="D485" t="s">
        <v>90</v>
      </c>
      <c r="E485" t="s">
        <v>12</v>
      </c>
      <c r="F485" s="3" t="s">
        <v>1441</v>
      </c>
      <c r="G485">
        <v>2025</v>
      </c>
      <c r="H485" t="s">
        <v>1087</v>
      </c>
      <c r="I485" t="s">
        <v>1439</v>
      </c>
    </row>
    <row r="486" spans="1:9" ht="16" x14ac:dyDescent="0.2">
      <c r="A486" t="s">
        <v>1442</v>
      </c>
      <c r="B486" t="s">
        <v>1443</v>
      </c>
      <c r="C486">
        <v>1</v>
      </c>
      <c r="D486">
        <f>184</f>
        <v>184</v>
      </c>
      <c r="E486" t="s">
        <v>12</v>
      </c>
      <c r="F486" s="3" t="s">
        <v>1444</v>
      </c>
      <c r="G486">
        <v>2025</v>
      </c>
      <c r="H486" t="s">
        <v>137</v>
      </c>
      <c r="I486" t="s">
        <v>1445</v>
      </c>
    </row>
    <row r="487" spans="1:9" ht="16" x14ac:dyDescent="0.2">
      <c r="A487" t="s">
        <v>1442</v>
      </c>
      <c r="B487" t="s">
        <v>1446</v>
      </c>
      <c r="C487">
        <v>2</v>
      </c>
      <c r="D487" t="s">
        <v>31</v>
      </c>
      <c r="E487" t="s">
        <v>12</v>
      </c>
      <c r="F487" s="3" t="s">
        <v>1447</v>
      </c>
      <c r="G487">
        <v>2025</v>
      </c>
      <c r="H487" t="s">
        <v>137</v>
      </c>
      <c r="I487" t="s">
        <v>1445</v>
      </c>
    </row>
    <row r="488" spans="1:9" ht="16" x14ac:dyDescent="0.2">
      <c r="A488" t="s">
        <v>1448</v>
      </c>
      <c r="B488" t="s">
        <v>1449</v>
      </c>
      <c r="C488">
        <v>1</v>
      </c>
      <c r="D488" t="s">
        <v>52</v>
      </c>
      <c r="E488" t="s">
        <v>12</v>
      </c>
      <c r="F488" s="3" t="s">
        <v>1450</v>
      </c>
      <c r="G488">
        <v>2025</v>
      </c>
      <c r="H488" t="s">
        <v>140</v>
      </c>
      <c r="I488" t="s">
        <v>1451</v>
      </c>
    </row>
    <row r="489" spans="1:9" ht="16" x14ac:dyDescent="0.2">
      <c r="A489" t="s">
        <v>1448</v>
      </c>
      <c r="B489" t="s">
        <v>1452</v>
      </c>
      <c r="C489">
        <v>2</v>
      </c>
      <c r="D489" t="s">
        <v>1128</v>
      </c>
      <c r="E489" t="s">
        <v>12</v>
      </c>
      <c r="F489" s="3" t="s">
        <v>1453</v>
      </c>
      <c r="G489">
        <v>2025</v>
      </c>
      <c r="H489" t="s">
        <v>140</v>
      </c>
      <c r="I489" t="s">
        <v>1451</v>
      </c>
    </row>
    <row r="490" spans="1:9" ht="32" x14ac:dyDescent="0.2">
      <c r="A490" t="s">
        <v>1454</v>
      </c>
      <c r="B490" t="s">
        <v>1455</v>
      </c>
      <c r="C490">
        <v>1</v>
      </c>
      <c r="D490" t="s">
        <v>576</v>
      </c>
      <c r="E490" t="s">
        <v>12</v>
      </c>
      <c r="F490" s="3" t="s">
        <v>1456</v>
      </c>
      <c r="G490">
        <v>2025</v>
      </c>
      <c r="H490" t="s">
        <v>359</v>
      </c>
      <c r="I490" t="s">
        <v>1457</v>
      </c>
    </row>
    <row r="491" spans="1:9" ht="32" x14ac:dyDescent="0.2">
      <c r="A491" t="s">
        <v>1454</v>
      </c>
      <c r="B491" t="s">
        <v>1458</v>
      </c>
      <c r="C491">
        <v>2</v>
      </c>
      <c r="D491" t="s">
        <v>52</v>
      </c>
      <c r="E491" t="s">
        <v>12</v>
      </c>
      <c r="F491" s="3" t="s">
        <v>1459</v>
      </c>
      <c r="G491">
        <v>2025</v>
      </c>
      <c r="H491" t="s">
        <v>359</v>
      </c>
      <c r="I491" t="s">
        <v>1457</v>
      </c>
    </row>
    <row r="492" spans="1:9" ht="16" x14ac:dyDescent="0.2">
      <c r="A492" t="s">
        <v>1454</v>
      </c>
      <c r="B492" t="s">
        <v>1460</v>
      </c>
      <c r="C492">
        <v>3</v>
      </c>
      <c r="D492" t="s">
        <v>12</v>
      </c>
      <c r="E492" t="s">
        <v>12</v>
      </c>
      <c r="F492" s="3" t="s">
        <v>1461</v>
      </c>
      <c r="G492">
        <v>2025</v>
      </c>
      <c r="H492" t="s">
        <v>359</v>
      </c>
      <c r="I492" t="s">
        <v>1457</v>
      </c>
    </row>
    <row r="493" spans="1:9" ht="16" x14ac:dyDescent="0.2">
      <c r="A493" t="s">
        <v>1462</v>
      </c>
      <c r="B493" t="s">
        <v>1463</v>
      </c>
      <c r="C493">
        <v>1</v>
      </c>
      <c r="D493" t="s">
        <v>12</v>
      </c>
      <c r="E493" t="s">
        <v>12</v>
      </c>
      <c r="F493" s="3" t="s">
        <v>1464</v>
      </c>
      <c r="G493">
        <v>2025</v>
      </c>
      <c r="H493" t="s">
        <v>522</v>
      </c>
      <c r="I493" t="s">
        <v>1465</v>
      </c>
    </row>
    <row r="494" spans="1:9" ht="32" x14ac:dyDescent="0.2">
      <c r="A494" t="s">
        <v>1462</v>
      </c>
      <c r="B494" t="s">
        <v>1466</v>
      </c>
      <c r="C494">
        <v>2</v>
      </c>
      <c r="D494" t="s">
        <v>12</v>
      </c>
      <c r="E494" t="s">
        <v>12</v>
      </c>
      <c r="F494" s="3" t="s">
        <v>1467</v>
      </c>
      <c r="G494">
        <v>2025</v>
      </c>
      <c r="H494" t="s">
        <v>522</v>
      </c>
      <c r="I494" t="s">
        <v>1465</v>
      </c>
    </row>
    <row r="495" spans="1:9" ht="16" x14ac:dyDescent="0.2">
      <c r="A495" t="s">
        <v>1468</v>
      </c>
      <c r="B495" t="s">
        <v>1469</v>
      </c>
      <c r="C495">
        <v>1</v>
      </c>
      <c r="D495" t="s">
        <v>712</v>
      </c>
      <c r="E495" t="s">
        <v>12</v>
      </c>
      <c r="F495" s="3" t="s">
        <v>1470</v>
      </c>
      <c r="G495">
        <v>2025</v>
      </c>
      <c r="H495" t="s">
        <v>714</v>
      </c>
      <c r="I495" t="s">
        <v>1471</v>
      </c>
    </row>
    <row r="496" spans="1:9" ht="32" x14ac:dyDescent="0.2">
      <c r="A496" t="s">
        <v>1468</v>
      </c>
      <c r="B496" t="s">
        <v>1472</v>
      </c>
      <c r="C496">
        <v>2</v>
      </c>
      <c r="D496" t="s">
        <v>344</v>
      </c>
      <c r="E496" t="s">
        <v>12</v>
      </c>
      <c r="F496" s="3" t="s">
        <v>1473</v>
      </c>
      <c r="G496">
        <v>2025</v>
      </c>
      <c r="H496" t="s">
        <v>714</v>
      </c>
      <c r="I496" t="s">
        <v>1471</v>
      </c>
    </row>
    <row r="497" spans="1:9" ht="32" x14ac:dyDescent="0.2">
      <c r="A497" t="s">
        <v>1474</v>
      </c>
      <c r="B497" t="s">
        <v>1475</v>
      </c>
      <c r="C497">
        <v>1</v>
      </c>
      <c r="D497" t="s">
        <v>966</v>
      </c>
      <c r="E497" t="s">
        <v>12</v>
      </c>
      <c r="F497" s="3" t="s">
        <v>1476</v>
      </c>
      <c r="G497">
        <v>2025</v>
      </c>
      <c r="H497" t="s">
        <v>267</v>
      </c>
      <c r="I497" t="s">
        <v>1477</v>
      </c>
    </row>
    <row r="498" spans="1:9" ht="32" x14ac:dyDescent="0.2">
      <c r="A498" t="s">
        <v>1474</v>
      </c>
      <c r="B498" t="s">
        <v>1478</v>
      </c>
      <c r="C498">
        <v>2</v>
      </c>
      <c r="D498">
        <f>358</f>
        <v>358</v>
      </c>
      <c r="E498" t="s">
        <v>12</v>
      </c>
      <c r="F498" s="3" t="s">
        <v>1479</v>
      </c>
      <c r="G498">
        <v>2025</v>
      </c>
      <c r="H498" t="s">
        <v>267</v>
      </c>
      <c r="I498" t="s">
        <v>1477</v>
      </c>
    </row>
    <row r="499" spans="1:9" ht="32" x14ac:dyDescent="0.2">
      <c r="A499" t="s">
        <v>1474</v>
      </c>
      <c r="B499" t="s">
        <v>1480</v>
      </c>
      <c r="C499">
        <v>3</v>
      </c>
      <c r="D499" t="s">
        <v>1481</v>
      </c>
      <c r="E499" t="s">
        <v>12</v>
      </c>
      <c r="F499" s="3" t="s">
        <v>1482</v>
      </c>
      <c r="G499">
        <v>2025</v>
      </c>
      <c r="H499" t="s">
        <v>267</v>
      </c>
      <c r="I499" t="s">
        <v>1477</v>
      </c>
    </row>
    <row r="500" spans="1:9" ht="16" x14ac:dyDescent="0.2">
      <c r="A500" t="s">
        <v>1483</v>
      </c>
      <c r="B500" t="s">
        <v>1484</v>
      </c>
      <c r="C500">
        <v>1</v>
      </c>
      <c r="D500" t="s">
        <v>101</v>
      </c>
      <c r="E500" t="s">
        <v>12</v>
      </c>
      <c r="F500" s="3" t="s">
        <v>1485</v>
      </c>
      <c r="G500">
        <v>2025</v>
      </c>
      <c r="H500" t="s">
        <v>37</v>
      </c>
      <c r="I500" t="s">
        <v>1486</v>
      </c>
    </row>
    <row r="501" spans="1:9" ht="32" x14ac:dyDescent="0.2">
      <c r="A501" t="s">
        <v>1487</v>
      </c>
      <c r="B501" t="s">
        <v>1488</v>
      </c>
      <c r="C501">
        <v>1</v>
      </c>
      <c r="D501" t="s">
        <v>12</v>
      </c>
      <c r="E501" t="s">
        <v>12</v>
      </c>
      <c r="F501" s="3" t="s">
        <v>1489</v>
      </c>
      <c r="G501">
        <v>2025</v>
      </c>
      <c r="H501" t="s">
        <v>140</v>
      </c>
      <c r="I501" t="s">
        <v>1490</v>
      </c>
    </row>
    <row r="502" spans="1:9" ht="32" x14ac:dyDescent="0.2">
      <c r="A502" t="s">
        <v>1487</v>
      </c>
      <c r="B502" t="s">
        <v>1491</v>
      </c>
      <c r="C502">
        <v>2</v>
      </c>
      <c r="D502" t="s">
        <v>12</v>
      </c>
      <c r="E502" t="s">
        <v>12</v>
      </c>
      <c r="F502" s="3" t="s">
        <v>1492</v>
      </c>
      <c r="G502">
        <v>2025</v>
      </c>
      <c r="H502" t="s">
        <v>140</v>
      </c>
      <c r="I502" t="s">
        <v>1490</v>
      </c>
    </row>
    <row r="503" spans="1:9" ht="32" x14ac:dyDescent="0.2">
      <c r="A503" t="s">
        <v>1487</v>
      </c>
      <c r="B503" t="s">
        <v>1493</v>
      </c>
      <c r="C503">
        <v>3</v>
      </c>
      <c r="D503" t="s">
        <v>52</v>
      </c>
      <c r="E503" t="s">
        <v>334</v>
      </c>
      <c r="F503" s="3" t="s">
        <v>1494</v>
      </c>
      <c r="G503">
        <v>2025</v>
      </c>
      <c r="H503" t="s">
        <v>140</v>
      </c>
      <c r="I503" t="s">
        <v>1490</v>
      </c>
    </row>
    <row r="504" spans="1:9" ht="16" x14ac:dyDescent="0.2">
      <c r="A504" t="s">
        <v>1495</v>
      </c>
      <c r="B504" t="s">
        <v>1496</v>
      </c>
      <c r="C504">
        <v>1</v>
      </c>
      <c r="D504" t="s">
        <v>193</v>
      </c>
      <c r="E504" t="s">
        <v>12</v>
      </c>
      <c r="F504" s="3" t="s">
        <v>1497</v>
      </c>
      <c r="G504">
        <v>2025</v>
      </c>
      <c r="H504" t="s">
        <v>195</v>
      </c>
      <c r="I504" t="s">
        <v>1498</v>
      </c>
    </row>
    <row r="505" spans="1:9" ht="16" x14ac:dyDescent="0.2">
      <c r="A505" t="s">
        <v>1495</v>
      </c>
      <c r="B505" t="s">
        <v>1499</v>
      </c>
      <c r="C505">
        <v>2</v>
      </c>
      <c r="D505">
        <f>407</f>
        <v>407</v>
      </c>
      <c r="E505" t="s">
        <v>12</v>
      </c>
      <c r="F505" s="3" t="s">
        <v>1500</v>
      </c>
      <c r="G505">
        <v>2025</v>
      </c>
      <c r="H505" t="s">
        <v>37</v>
      </c>
      <c r="I505" t="s">
        <v>1498</v>
      </c>
    </row>
    <row r="506" spans="1:9" ht="16" x14ac:dyDescent="0.2">
      <c r="A506" t="s">
        <v>1495</v>
      </c>
      <c r="B506" t="s">
        <v>1501</v>
      </c>
      <c r="C506">
        <v>3</v>
      </c>
      <c r="D506" t="s">
        <v>101</v>
      </c>
      <c r="E506" t="s">
        <v>12</v>
      </c>
      <c r="F506" s="3" t="s">
        <v>1502</v>
      </c>
      <c r="G506">
        <v>2025</v>
      </c>
      <c r="H506" t="s">
        <v>37</v>
      </c>
      <c r="I506" t="s">
        <v>1498</v>
      </c>
    </row>
    <row r="507" spans="1:9" ht="32" x14ac:dyDescent="0.2">
      <c r="A507" t="s">
        <v>1495</v>
      </c>
      <c r="B507" t="s">
        <v>1503</v>
      </c>
      <c r="C507">
        <v>4</v>
      </c>
      <c r="D507" t="s">
        <v>193</v>
      </c>
      <c r="E507" t="s">
        <v>12</v>
      </c>
      <c r="F507" s="3" t="s">
        <v>1504</v>
      </c>
      <c r="G507">
        <v>2025</v>
      </c>
      <c r="H507" t="s">
        <v>195</v>
      </c>
      <c r="I507" t="s">
        <v>1498</v>
      </c>
    </row>
    <row r="508" spans="1:9" ht="32" x14ac:dyDescent="0.2">
      <c r="A508" t="s">
        <v>1505</v>
      </c>
      <c r="B508" t="s">
        <v>1506</v>
      </c>
      <c r="C508">
        <v>1</v>
      </c>
      <c r="D508" t="s">
        <v>52</v>
      </c>
      <c r="E508" t="s">
        <v>12</v>
      </c>
      <c r="F508" s="3" t="s">
        <v>1507</v>
      </c>
      <c r="G508">
        <v>2025</v>
      </c>
      <c r="H508" t="s">
        <v>438</v>
      </c>
      <c r="I508" t="s">
        <v>1508</v>
      </c>
    </row>
    <row r="509" spans="1:9" ht="16" x14ac:dyDescent="0.2">
      <c r="A509" t="s">
        <v>1505</v>
      </c>
      <c r="B509" t="s">
        <v>1509</v>
      </c>
      <c r="C509">
        <v>2</v>
      </c>
      <c r="D509" t="s">
        <v>52</v>
      </c>
      <c r="E509" t="s">
        <v>12</v>
      </c>
      <c r="F509" s="3" t="s">
        <v>1510</v>
      </c>
      <c r="G509">
        <v>2025</v>
      </c>
      <c r="H509" t="s">
        <v>438</v>
      </c>
      <c r="I509" t="s">
        <v>1508</v>
      </c>
    </row>
    <row r="510" spans="1:9" ht="32" x14ac:dyDescent="0.2">
      <c r="A510" t="s">
        <v>1505</v>
      </c>
      <c r="B510" t="s">
        <v>1511</v>
      </c>
      <c r="C510">
        <v>3</v>
      </c>
      <c r="D510" t="s">
        <v>1512</v>
      </c>
      <c r="E510" t="s">
        <v>12</v>
      </c>
      <c r="F510" s="3" t="s">
        <v>1513</v>
      </c>
      <c r="G510">
        <v>2025</v>
      </c>
      <c r="H510" t="s">
        <v>438</v>
      </c>
      <c r="I510" t="s">
        <v>1508</v>
      </c>
    </row>
    <row r="511" spans="1:9" ht="16" x14ac:dyDescent="0.2">
      <c r="A511" t="s">
        <v>1514</v>
      </c>
      <c r="B511" t="s">
        <v>1515</v>
      </c>
      <c r="C511">
        <v>1</v>
      </c>
      <c r="D511" t="s">
        <v>12</v>
      </c>
      <c r="E511" t="s">
        <v>12</v>
      </c>
      <c r="F511" s="3" t="s">
        <v>1516</v>
      </c>
      <c r="G511">
        <v>2025</v>
      </c>
      <c r="H511" t="s">
        <v>438</v>
      </c>
      <c r="I511" t="s">
        <v>1517</v>
      </c>
    </row>
    <row r="512" spans="1:9" ht="16" x14ac:dyDescent="0.2">
      <c r="A512" t="s">
        <v>1514</v>
      </c>
      <c r="B512" t="s">
        <v>1518</v>
      </c>
      <c r="C512">
        <v>2</v>
      </c>
      <c r="D512" t="s">
        <v>344</v>
      </c>
      <c r="E512" t="s">
        <v>12</v>
      </c>
      <c r="F512" s="3" t="s">
        <v>1519</v>
      </c>
      <c r="G512">
        <v>2025</v>
      </c>
      <c r="H512" t="s">
        <v>438</v>
      </c>
      <c r="I512" t="s">
        <v>1517</v>
      </c>
    </row>
    <row r="513" spans="1:9" ht="32" x14ac:dyDescent="0.2">
      <c r="A513" t="s">
        <v>1514</v>
      </c>
      <c r="B513" t="s">
        <v>1520</v>
      </c>
      <c r="C513">
        <v>3</v>
      </c>
      <c r="D513" t="s">
        <v>52</v>
      </c>
      <c r="E513" t="s">
        <v>12</v>
      </c>
      <c r="F513" s="3" t="s">
        <v>869</v>
      </c>
      <c r="G513">
        <v>2025</v>
      </c>
      <c r="H513" t="s">
        <v>438</v>
      </c>
      <c r="I513" t="s">
        <v>1517</v>
      </c>
    </row>
    <row r="514" spans="1:9" ht="32" x14ac:dyDescent="0.2">
      <c r="A514" t="s">
        <v>1514</v>
      </c>
      <c r="B514" t="s">
        <v>868</v>
      </c>
      <c r="C514">
        <v>4</v>
      </c>
      <c r="D514" t="s">
        <v>344</v>
      </c>
      <c r="E514" t="s">
        <v>12</v>
      </c>
      <c r="F514" s="3" t="s">
        <v>872</v>
      </c>
      <c r="G514">
        <v>2025</v>
      </c>
      <c r="H514" t="s">
        <v>438</v>
      </c>
      <c r="I514" t="s">
        <v>1517</v>
      </c>
    </row>
    <row r="515" spans="1:9" ht="16" x14ac:dyDescent="0.2">
      <c r="A515" t="s">
        <v>1521</v>
      </c>
      <c r="B515" t="s">
        <v>1522</v>
      </c>
      <c r="C515">
        <v>1</v>
      </c>
      <c r="D515">
        <f>567</f>
        <v>567</v>
      </c>
      <c r="E515" t="s">
        <v>334</v>
      </c>
      <c r="F515" s="3" t="s">
        <v>1523</v>
      </c>
      <c r="G515">
        <v>2025</v>
      </c>
      <c r="H515" t="s">
        <v>1524</v>
      </c>
      <c r="I515" t="s">
        <v>1525</v>
      </c>
    </row>
    <row r="516" spans="1:9" ht="16" x14ac:dyDescent="0.2">
      <c r="A516" t="s">
        <v>1521</v>
      </c>
      <c r="B516" t="s">
        <v>1526</v>
      </c>
      <c r="C516">
        <v>2</v>
      </c>
      <c r="D516">
        <f>567</f>
        <v>567</v>
      </c>
      <c r="E516" t="s">
        <v>334</v>
      </c>
      <c r="F516" s="3" t="s">
        <v>1523</v>
      </c>
      <c r="G516">
        <v>2025</v>
      </c>
      <c r="H516" t="s">
        <v>1524</v>
      </c>
      <c r="I516" t="s">
        <v>1525</v>
      </c>
    </row>
    <row r="517" spans="1:9" ht="32" x14ac:dyDescent="0.2">
      <c r="A517" t="s">
        <v>1527</v>
      </c>
      <c r="B517" t="s">
        <v>1528</v>
      </c>
      <c r="C517">
        <v>1</v>
      </c>
      <c r="D517" t="s">
        <v>12</v>
      </c>
      <c r="E517" t="s">
        <v>12</v>
      </c>
      <c r="F517" s="3" t="s">
        <v>1529</v>
      </c>
      <c r="G517">
        <v>2025</v>
      </c>
      <c r="H517" t="s">
        <v>14</v>
      </c>
      <c r="I517" t="s">
        <v>1530</v>
      </c>
    </row>
    <row r="518" spans="1:9" ht="32" x14ac:dyDescent="0.2">
      <c r="A518" t="s">
        <v>1527</v>
      </c>
      <c r="B518" t="s">
        <v>1531</v>
      </c>
      <c r="C518">
        <v>2</v>
      </c>
      <c r="D518" t="s">
        <v>12</v>
      </c>
      <c r="E518" t="s">
        <v>12</v>
      </c>
      <c r="F518" s="3" t="s">
        <v>1532</v>
      </c>
      <c r="G518">
        <v>2025</v>
      </c>
      <c r="H518" t="s">
        <v>14</v>
      </c>
      <c r="I518" t="s">
        <v>1530</v>
      </c>
    </row>
    <row r="519" spans="1:9" ht="16" x14ac:dyDescent="0.2">
      <c r="A519" t="s">
        <v>1533</v>
      </c>
      <c r="B519" t="s">
        <v>1534</v>
      </c>
      <c r="C519">
        <v>1</v>
      </c>
      <c r="D519" t="s">
        <v>12</v>
      </c>
      <c r="E519" t="s">
        <v>12</v>
      </c>
      <c r="F519" s="3" t="s">
        <v>1535</v>
      </c>
      <c r="G519">
        <v>2025</v>
      </c>
      <c r="H519" t="s">
        <v>37</v>
      </c>
      <c r="I519" t="s">
        <v>1536</v>
      </c>
    </row>
    <row r="520" spans="1:9" ht="16" x14ac:dyDescent="0.2">
      <c r="A520" t="s">
        <v>1533</v>
      </c>
      <c r="B520" t="s">
        <v>1537</v>
      </c>
      <c r="C520">
        <v>2</v>
      </c>
      <c r="D520" t="s">
        <v>12</v>
      </c>
      <c r="E520" t="s">
        <v>12</v>
      </c>
      <c r="F520" s="3" t="s">
        <v>1538</v>
      </c>
      <c r="G520">
        <v>2025</v>
      </c>
      <c r="H520" t="s">
        <v>37</v>
      </c>
      <c r="I520" t="s">
        <v>1536</v>
      </c>
    </row>
    <row r="521" spans="1:9" ht="16" x14ac:dyDescent="0.2">
      <c r="A521" t="s">
        <v>1539</v>
      </c>
      <c r="B521" t="s">
        <v>1540</v>
      </c>
      <c r="C521">
        <v>1</v>
      </c>
      <c r="D521">
        <f>404</f>
        <v>404</v>
      </c>
      <c r="E521" t="s">
        <v>12</v>
      </c>
      <c r="F521" s="3" t="s">
        <v>1541</v>
      </c>
      <c r="G521">
        <v>2025</v>
      </c>
      <c r="H521" t="s">
        <v>313</v>
      </c>
      <c r="I521" t="s">
        <v>1542</v>
      </c>
    </row>
    <row r="522" spans="1:9" ht="16" x14ac:dyDescent="0.2">
      <c r="A522" t="s">
        <v>1539</v>
      </c>
      <c r="B522" t="s">
        <v>1543</v>
      </c>
      <c r="C522">
        <v>2</v>
      </c>
      <c r="D522">
        <f>404</f>
        <v>404</v>
      </c>
      <c r="E522" t="s">
        <v>12</v>
      </c>
      <c r="F522" s="3" t="s">
        <v>1544</v>
      </c>
      <c r="G522">
        <v>2025</v>
      </c>
      <c r="H522" t="s">
        <v>313</v>
      </c>
      <c r="I522" t="s">
        <v>1542</v>
      </c>
    </row>
    <row r="523" spans="1:9" ht="16" x14ac:dyDescent="0.2">
      <c r="A523" t="s">
        <v>1545</v>
      </c>
      <c r="B523" t="s">
        <v>1546</v>
      </c>
      <c r="C523">
        <v>1</v>
      </c>
      <c r="D523" t="s">
        <v>12</v>
      </c>
      <c r="E523" t="s">
        <v>12</v>
      </c>
      <c r="F523" s="3" t="s">
        <v>1547</v>
      </c>
      <c r="G523">
        <v>2025</v>
      </c>
      <c r="H523" t="s">
        <v>14</v>
      </c>
      <c r="I523" t="s">
        <v>1548</v>
      </c>
    </row>
    <row r="524" spans="1:9" ht="32" x14ac:dyDescent="0.2">
      <c r="A524" t="s">
        <v>1545</v>
      </c>
      <c r="B524" t="s">
        <v>1549</v>
      </c>
      <c r="C524">
        <v>2</v>
      </c>
      <c r="D524" t="s">
        <v>12</v>
      </c>
      <c r="E524" t="s">
        <v>12</v>
      </c>
      <c r="F524" s="3" t="s">
        <v>1550</v>
      </c>
      <c r="G524">
        <v>2025</v>
      </c>
      <c r="H524" t="s">
        <v>14</v>
      </c>
      <c r="I524" t="s">
        <v>1548</v>
      </c>
    </row>
    <row r="525" spans="1:9" ht="32" x14ac:dyDescent="0.2">
      <c r="A525" t="s">
        <v>1545</v>
      </c>
      <c r="B525" t="s">
        <v>1551</v>
      </c>
      <c r="C525">
        <v>3</v>
      </c>
      <c r="D525" t="s">
        <v>12</v>
      </c>
      <c r="E525" t="s">
        <v>12</v>
      </c>
      <c r="F525" s="3" t="s">
        <v>1552</v>
      </c>
      <c r="G525">
        <v>2025</v>
      </c>
      <c r="H525" t="s">
        <v>14</v>
      </c>
      <c r="I525" t="s">
        <v>1548</v>
      </c>
    </row>
    <row r="526" spans="1:9" ht="32" x14ac:dyDescent="0.2">
      <c r="A526" t="s">
        <v>1553</v>
      </c>
      <c r="B526" t="s">
        <v>1554</v>
      </c>
      <c r="C526">
        <v>1</v>
      </c>
      <c r="D526">
        <f>130</f>
        <v>130</v>
      </c>
      <c r="E526" t="s">
        <v>334</v>
      </c>
      <c r="F526" s="3" t="s">
        <v>1555</v>
      </c>
      <c r="G526">
        <v>2025</v>
      </c>
      <c r="H526" t="s">
        <v>368</v>
      </c>
      <c r="I526" t="s">
        <v>1556</v>
      </c>
    </row>
    <row r="527" spans="1:9" ht="32" x14ac:dyDescent="0.2">
      <c r="A527" t="s">
        <v>1557</v>
      </c>
      <c r="B527" t="s">
        <v>894</v>
      </c>
      <c r="C527">
        <v>1</v>
      </c>
      <c r="D527" t="s">
        <v>12</v>
      </c>
      <c r="E527" t="s">
        <v>12</v>
      </c>
      <c r="F527" s="3" t="s">
        <v>1558</v>
      </c>
      <c r="G527">
        <v>2025</v>
      </c>
      <c r="H527" t="s">
        <v>14</v>
      </c>
      <c r="I527" t="s">
        <v>1559</v>
      </c>
    </row>
    <row r="528" spans="1:9" ht="32" x14ac:dyDescent="0.2">
      <c r="A528" t="s">
        <v>1557</v>
      </c>
      <c r="B528" t="s">
        <v>1560</v>
      </c>
      <c r="C528">
        <v>2</v>
      </c>
      <c r="D528" t="s">
        <v>12</v>
      </c>
      <c r="E528" t="s">
        <v>12</v>
      </c>
      <c r="F528" s="3" t="s">
        <v>1561</v>
      </c>
      <c r="G528">
        <v>2025</v>
      </c>
      <c r="H528" t="s">
        <v>14</v>
      </c>
      <c r="I528" t="s">
        <v>1559</v>
      </c>
    </row>
    <row r="529" spans="1:9" ht="32" x14ac:dyDescent="0.2">
      <c r="A529" t="s">
        <v>1557</v>
      </c>
      <c r="B529" t="s">
        <v>1562</v>
      </c>
      <c r="C529">
        <v>3</v>
      </c>
      <c r="D529" t="s">
        <v>12</v>
      </c>
      <c r="E529" t="s">
        <v>12</v>
      </c>
      <c r="F529" s="3" t="s">
        <v>1563</v>
      </c>
      <c r="G529">
        <v>2025</v>
      </c>
      <c r="H529" t="s">
        <v>14</v>
      </c>
      <c r="I529" t="s">
        <v>1559</v>
      </c>
    </row>
    <row r="530" spans="1:9" ht="32" x14ac:dyDescent="0.2">
      <c r="A530" t="s">
        <v>1564</v>
      </c>
      <c r="B530" t="s">
        <v>1565</v>
      </c>
      <c r="C530">
        <v>1</v>
      </c>
      <c r="D530" t="s">
        <v>12</v>
      </c>
      <c r="E530" t="s">
        <v>12</v>
      </c>
      <c r="F530" s="3" t="s">
        <v>1566</v>
      </c>
      <c r="G530">
        <v>2025</v>
      </c>
      <c r="H530" t="s">
        <v>14</v>
      </c>
      <c r="I530" t="s">
        <v>1567</v>
      </c>
    </row>
    <row r="531" spans="1:9" ht="32" x14ac:dyDescent="0.2">
      <c r="A531" t="s">
        <v>1568</v>
      </c>
      <c r="B531" t="s">
        <v>1569</v>
      </c>
      <c r="C531">
        <v>1</v>
      </c>
      <c r="D531" t="s">
        <v>12</v>
      </c>
      <c r="E531" t="s">
        <v>12</v>
      </c>
      <c r="F531" s="3" t="s">
        <v>1570</v>
      </c>
      <c r="G531">
        <v>2025</v>
      </c>
      <c r="H531" t="s">
        <v>204</v>
      </c>
      <c r="I531" t="s">
        <v>1571</v>
      </c>
    </row>
    <row r="532" spans="1:9" ht="16" x14ac:dyDescent="0.2">
      <c r="A532" t="s">
        <v>1572</v>
      </c>
      <c r="B532" t="s">
        <v>1573</v>
      </c>
      <c r="C532">
        <v>1</v>
      </c>
      <c r="D532" t="s">
        <v>344</v>
      </c>
      <c r="E532" t="s">
        <v>12</v>
      </c>
      <c r="F532" s="3" t="s">
        <v>1574</v>
      </c>
      <c r="G532">
        <v>2025</v>
      </c>
      <c r="H532" t="s">
        <v>438</v>
      </c>
      <c r="I532" t="s">
        <v>1575</v>
      </c>
    </row>
    <row r="533" spans="1:9" ht="16" x14ac:dyDescent="0.2">
      <c r="A533" t="s">
        <v>1576</v>
      </c>
      <c r="B533" t="s">
        <v>701</v>
      </c>
      <c r="C533">
        <v>1</v>
      </c>
      <c r="D533" t="s">
        <v>12</v>
      </c>
      <c r="E533" t="s">
        <v>12</v>
      </c>
      <c r="F533" s="3" t="s">
        <v>702</v>
      </c>
      <c r="G533">
        <v>2025</v>
      </c>
      <c r="H533" t="s">
        <v>371</v>
      </c>
      <c r="I533" t="s">
        <v>1577</v>
      </c>
    </row>
    <row r="534" spans="1:9" ht="32" x14ac:dyDescent="0.2">
      <c r="A534" t="s">
        <v>1576</v>
      </c>
      <c r="B534" t="s">
        <v>1578</v>
      </c>
      <c r="C534">
        <v>2</v>
      </c>
      <c r="D534" t="s">
        <v>1579</v>
      </c>
      <c r="E534" t="s">
        <v>12</v>
      </c>
      <c r="F534" s="3" t="s">
        <v>1580</v>
      </c>
      <c r="G534">
        <v>2025</v>
      </c>
      <c r="H534" t="s">
        <v>140</v>
      </c>
      <c r="I534" t="s">
        <v>1577</v>
      </c>
    </row>
    <row r="535" spans="1:9" ht="32" x14ac:dyDescent="0.2">
      <c r="A535" t="s">
        <v>1581</v>
      </c>
      <c r="B535" t="s">
        <v>1582</v>
      </c>
      <c r="C535">
        <v>1</v>
      </c>
      <c r="D535" t="s">
        <v>12</v>
      </c>
      <c r="E535" t="s">
        <v>12</v>
      </c>
      <c r="F535" s="3" t="s">
        <v>1583</v>
      </c>
      <c r="G535">
        <v>2025</v>
      </c>
      <c r="H535" t="s">
        <v>14</v>
      </c>
      <c r="I535" t="s">
        <v>1584</v>
      </c>
    </row>
    <row r="536" spans="1:9" ht="32" x14ac:dyDescent="0.2">
      <c r="A536" t="s">
        <v>1581</v>
      </c>
      <c r="B536" t="s">
        <v>1585</v>
      </c>
      <c r="C536">
        <v>2</v>
      </c>
      <c r="D536" t="s">
        <v>12</v>
      </c>
      <c r="E536" t="s">
        <v>12</v>
      </c>
      <c r="F536" s="3" t="s">
        <v>1586</v>
      </c>
      <c r="G536">
        <v>2025</v>
      </c>
      <c r="H536" t="s">
        <v>14</v>
      </c>
      <c r="I536" t="s">
        <v>1584</v>
      </c>
    </row>
    <row r="537" spans="1:9" ht="32" x14ac:dyDescent="0.2">
      <c r="A537" t="s">
        <v>1581</v>
      </c>
      <c r="B537" t="s">
        <v>1420</v>
      </c>
      <c r="C537">
        <v>3</v>
      </c>
      <c r="D537" t="s">
        <v>12</v>
      </c>
      <c r="E537" t="s">
        <v>12</v>
      </c>
      <c r="F537" s="3" t="s">
        <v>1587</v>
      </c>
      <c r="G537">
        <v>2025</v>
      </c>
      <c r="H537" t="s">
        <v>14</v>
      </c>
      <c r="I537" t="s">
        <v>1584</v>
      </c>
    </row>
    <row r="538" spans="1:9" ht="16" x14ac:dyDescent="0.2">
      <c r="A538" t="s">
        <v>1588</v>
      </c>
      <c r="B538" t="s">
        <v>999</v>
      </c>
      <c r="C538">
        <v>1</v>
      </c>
      <c r="D538" t="s">
        <v>469</v>
      </c>
      <c r="E538" t="s">
        <v>12</v>
      </c>
      <c r="F538" s="3" t="s">
        <v>1000</v>
      </c>
      <c r="G538">
        <v>2025</v>
      </c>
      <c r="H538" t="s">
        <v>462</v>
      </c>
      <c r="I538" t="s">
        <v>1589</v>
      </c>
    </row>
    <row r="539" spans="1:9" ht="16" x14ac:dyDescent="0.2">
      <c r="A539" t="s">
        <v>1590</v>
      </c>
      <c r="B539" t="s">
        <v>717</v>
      </c>
      <c r="C539">
        <v>1</v>
      </c>
      <c r="D539" t="s">
        <v>52</v>
      </c>
      <c r="E539" t="s">
        <v>12</v>
      </c>
      <c r="F539" s="3" t="s">
        <v>1591</v>
      </c>
      <c r="G539">
        <v>2025</v>
      </c>
      <c r="H539" t="s">
        <v>438</v>
      </c>
      <c r="I539" t="s">
        <v>1592</v>
      </c>
    </row>
    <row r="540" spans="1:9" ht="16" x14ac:dyDescent="0.2">
      <c r="A540" t="s">
        <v>1590</v>
      </c>
      <c r="B540" t="s">
        <v>1593</v>
      </c>
      <c r="C540">
        <v>2</v>
      </c>
      <c r="D540" t="s">
        <v>12</v>
      </c>
      <c r="E540" t="s">
        <v>12</v>
      </c>
      <c r="F540" s="3" t="s">
        <v>1594</v>
      </c>
      <c r="G540">
        <v>2025</v>
      </c>
      <c r="H540" t="s">
        <v>438</v>
      </c>
      <c r="I540" t="s">
        <v>1592</v>
      </c>
    </row>
    <row r="541" spans="1:9" ht="16" x14ac:dyDescent="0.2">
      <c r="A541" t="s">
        <v>1590</v>
      </c>
      <c r="B541" t="s">
        <v>1595</v>
      </c>
      <c r="C541">
        <v>3</v>
      </c>
      <c r="D541" t="s">
        <v>1512</v>
      </c>
      <c r="E541" t="s">
        <v>12</v>
      </c>
      <c r="F541" s="3" t="s">
        <v>1596</v>
      </c>
      <c r="G541">
        <v>2025</v>
      </c>
      <c r="H541" t="s">
        <v>438</v>
      </c>
      <c r="I541" t="s">
        <v>1592</v>
      </c>
    </row>
    <row r="542" spans="1:9" ht="16" x14ac:dyDescent="0.2">
      <c r="A542" t="s">
        <v>1597</v>
      </c>
      <c r="B542" t="s">
        <v>1598</v>
      </c>
      <c r="C542">
        <v>1</v>
      </c>
      <c r="D542" t="s">
        <v>12</v>
      </c>
      <c r="E542" t="s">
        <v>12</v>
      </c>
      <c r="F542" s="3" t="s">
        <v>1599</v>
      </c>
      <c r="G542">
        <v>2025</v>
      </c>
      <c r="H542" t="s">
        <v>14</v>
      </c>
      <c r="I542" t="s">
        <v>1600</v>
      </c>
    </row>
    <row r="543" spans="1:9" ht="32" x14ac:dyDescent="0.2">
      <c r="A543" t="s">
        <v>1601</v>
      </c>
      <c r="B543" t="s">
        <v>1602</v>
      </c>
      <c r="C543">
        <v>1</v>
      </c>
      <c r="D543">
        <f>514</f>
        <v>514</v>
      </c>
      <c r="E543" t="s">
        <v>12</v>
      </c>
      <c r="F543" s="3" t="s">
        <v>1603</v>
      </c>
      <c r="G543">
        <v>2025</v>
      </c>
      <c r="H543" t="s">
        <v>140</v>
      </c>
      <c r="I543" t="s">
        <v>1604</v>
      </c>
    </row>
    <row r="544" spans="1:9" ht="16" x14ac:dyDescent="0.2">
      <c r="A544" t="s">
        <v>1601</v>
      </c>
      <c r="B544" t="s">
        <v>1605</v>
      </c>
      <c r="C544">
        <v>2</v>
      </c>
      <c r="D544" t="s">
        <v>408</v>
      </c>
      <c r="E544" t="s">
        <v>12</v>
      </c>
      <c r="F544" s="3" t="s">
        <v>1606</v>
      </c>
      <c r="G544">
        <v>2025</v>
      </c>
      <c r="H544" t="s">
        <v>140</v>
      </c>
      <c r="I544" t="s">
        <v>1604</v>
      </c>
    </row>
    <row r="545" spans="1:9" ht="32" x14ac:dyDescent="0.2">
      <c r="A545" t="s">
        <v>1601</v>
      </c>
      <c r="B545" t="s">
        <v>1607</v>
      </c>
      <c r="C545">
        <v>3</v>
      </c>
      <c r="D545">
        <f>514</f>
        <v>514</v>
      </c>
      <c r="E545" t="s">
        <v>12</v>
      </c>
      <c r="F545" s="3" t="s">
        <v>1608</v>
      </c>
      <c r="G545">
        <v>2025</v>
      </c>
      <c r="H545" t="s">
        <v>140</v>
      </c>
      <c r="I545" t="s">
        <v>1604</v>
      </c>
    </row>
    <row r="546" spans="1:9" ht="16" x14ac:dyDescent="0.2">
      <c r="A546" t="s">
        <v>1609</v>
      </c>
      <c r="B546" t="s">
        <v>1610</v>
      </c>
      <c r="C546">
        <v>1</v>
      </c>
      <c r="D546" t="s">
        <v>12</v>
      </c>
      <c r="E546" t="s">
        <v>12</v>
      </c>
      <c r="F546" s="3" t="s">
        <v>1611</v>
      </c>
      <c r="G546">
        <v>2025</v>
      </c>
      <c r="H546" t="s">
        <v>37</v>
      </c>
      <c r="I546" t="s">
        <v>1612</v>
      </c>
    </row>
    <row r="547" spans="1:9" ht="16" x14ac:dyDescent="0.2">
      <c r="A547" t="s">
        <v>1613</v>
      </c>
      <c r="B547" t="s">
        <v>1614</v>
      </c>
      <c r="C547">
        <v>1</v>
      </c>
      <c r="D547" t="s">
        <v>52</v>
      </c>
      <c r="E547" t="s">
        <v>12</v>
      </c>
      <c r="F547" s="3" t="s">
        <v>1615</v>
      </c>
      <c r="G547">
        <v>2025</v>
      </c>
      <c r="H547" t="s">
        <v>126</v>
      </c>
      <c r="I547" t="s">
        <v>1616</v>
      </c>
    </row>
    <row r="548" spans="1:9" ht="16" x14ac:dyDescent="0.2">
      <c r="A548" t="s">
        <v>1613</v>
      </c>
      <c r="B548" t="s">
        <v>1617</v>
      </c>
      <c r="C548">
        <v>2</v>
      </c>
      <c r="D548" t="s">
        <v>12</v>
      </c>
      <c r="E548" t="s">
        <v>12</v>
      </c>
      <c r="F548" s="3" t="s">
        <v>1618</v>
      </c>
      <c r="G548">
        <v>2025</v>
      </c>
      <c r="H548" t="s">
        <v>126</v>
      </c>
      <c r="I548" t="s">
        <v>1616</v>
      </c>
    </row>
    <row r="549" spans="1:9" ht="32" x14ac:dyDescent="0.2">
      <c r="A549" t="s">
        <v>1613</v>
      </c>
      <c r="B549" t="s">
        <v>1619</v>
      </c>
      <c r="C549">
        <v>3</v>
      </c>
      <c r="D549" t="s">
        <v>12</v>
      </c>
      <c r="E549" t="s">
        <v>12</v>
      </c>
      <c r="F549" s="3" t="s">
        <v>1620</v>
      </c>
      <c r="G549">
        <v>2025</v>
      </c>
      <c r="H549" t="s">
        <v>126</v>
      </c>
      <c r="I549" t="s">
        <v>1616</v>
      </c>
    </row>
    <row r="550" spans="1:9" ht="16" x14ac:dyDescent="0.2">
      <c r="A550" t="s">
        <v>1621</v>
      </c>
      <c r="B550" t="s">
        <v>1622</v>
      </c>
      <c r="C550">
        <v>1</v>
      </c>
      <c r="D550">
        <f>272</f>
        <v>272</v>
      </c>
      <c r="E550" t="s">
        <v>12</v>
      </c>
      <c r="F550" s="3" t="s">
        <v>1623</v>
      </c>
      <c r="G550">
        <v>2025</v>
      </c>
      <c r="H550" t="s">
        <v>14</v>
      </c>
      <c r="I550" t="s">
        <v>1624</v>
      </c>
    </row>
    <row r="551" spans="1:9" ht="32" x14ac:dyDescent="0.2">
      <c r="A551" t="s">
        <v>1621</v>
      </c>
      <c r="B551" t="s">
        <v>1625</v>
      </c>
      <c r="C551">
        <v>2</v>
      </c>
      <c r="D551" t="s">
        <v>12</v>
      </c>
      <c r="E551" t="s">
        <v>12</v>
      </c>
      <c r="F551" s="3" t="s">
        <v>1626</v>
      </c>
      <c r="G551">
        <v>2025</v>
      </c>
      <c r="H551" t="s">
        <v>14</v>
      </c>
      <c r="I551" t="s">
        <v>1624</v>
      </c>
    </row>
    <row r="552" spans="1:9" ht="16" x14ac:dyDescent="0.2">
      <c r="A552" t="s">
        <v>1627</v>
      </c>
      <c r="B552" t="s">
        <v>1628</v>
      </c>
      <c r="C552">
        <v>1</v>
      </c>
      <c r="D552" t="s">
        <v>12</v>
      </c>
      <c r="E552" t="s">
        <v>12</v>
      </c>
      <c r="F552" s="3" t="s">
        <v>1629</v>
      </c>
      <c r="G552">
        <v>2025</v>
      </c>
      <c r="H552" t="s">
        <v>761</v>
      </c>
      <c r="I552" t="s">
        <v>1630</v>
      </c>
    </row>
    <row r="553" spans="1:9" ht="32" x14ac:dyDescent="0.2">
      <c r="A553" t="s">
        <v>1627</v>
      </c>
      <c r="B553" t="s">
        <v>1631</v>
      </c>
      <c r="C553">
        <v>2</v>
      </c>
      <c r="D553" t="s">
        <v>12</v>
      </c>
      <c r="E553" t="s">
        <v>12</v>
      </c>
      <c r="F553" s="3" t="s">
        <v>1632</v>
      </c>
      <c r="G553">
        <v>2025</v>
      </c>
      <c r="H553" t="s">
        <v>761</v>
      </c>
      <c r="I553" t="s">
        <v>1630</v>
      </c>
    </row>
    <row r="554" spans="1:9" ht="32" x14ac:dyDescent="0.2">
      <c r="A554" t="s">
        <v>1633</v>
      </c>
      <c r="B554" t="s">
        <v>1634</v>
      </c>
      <c r="C554">
        <v>1</v>
      </c>
      <c r="D554" t="s">
        <v>12</v>
      </c>
      <c r="E554" t="s">
        <v>12</v>
      </c>
      <c r="F554" s="3" t="s">
        <v>1635</v>
      </c>
      <c r="G554">
        <v>2025</v>
      </c>
      <c r="H554" t="s">
        <v>14</v>
      </c>
      <c r="I554" t="s">
        <v>1636</v>
      </c>
    </row>
    <row r="555" spans="1:9" ht="32" x14ac:dyDescent="0.2">
      <c r="A555" t="s">
        <v>1633</v>
      </c>
      <c r="B555" t="s">
        <v>1637</v>
      </c>
      <c r="C555">
        <v>2</v>
      </c>
      <c r="D555" t="s">
        <v>12</v>
      </c>
      <c r="E555" t="s">
        <v>12</v>
      </c>
      <c r="F555" s="3" t="s">
        <v>1638</v>
      </c>
      <c r="G555">
        <v>2025</v>
      </c>
      <c r="H555" t="s">
        <v>14</v>
      </c>
      <c r="I555" t="s">
        <v>1636</v>
      </c>
    </row>
    <row r="556" spans="1:9" ht="32" x14ac:dyDescent="0.2">
      <c r="A556" t="s">
        <v>1639</v>
      </c>
      <c r="B556" t="s">
        <v>481</v>
      </c>
      <c r="C556">
        <v>1</v>
      </c>
      <c r="D556" t="s">
        <v>12</v>
      </c>
      <c r="E556" t="s">
        <v>12</v>
      </c>
      <c r="F556" s="3" t="s">
        <v>1640</v>
      </c>
      <c r="G556">
        <v>2025</v>
      </c>
      <c r="H556" t="s">
        <v>14</v>
      </c>
      <c r="I556" t="s">
        <v>1641</v>
      </c>
    </row>
    <row r="557" spans="1:9" ht="16" x14ac:dyDescent="0.2">
      <c r="A557" t="s">
        <v>1642</v>
      </c>
      <c r="B557" t="s">
        <v>1643</v>
      </c>
      <c r="C557">
        <v>1</v>
      </c>
      <c r="D557" t="s">
        <v>90</v>
      </c>
      <c r="E557" t="s">
        <v>12</v>
      </c>
      <c r="F557" s="3" t="s">
        <v>1644</v>
      </c>
      <c r="G557">
        <v>2025</v>
      </c>
      <c r="H557" t="s">
        <v>37</v>
      </c>
      <c r="I557" t="s">
        <v>1645</v>
      </c>
    </row>
    <row r="558" spans="1:9" ht="32" x14ac:dyDescent="0.2">
      <c r="A558" t="s">
        <v>1642</v>
      </c>
      <c r="B558" t="s">
        <v>1646</v>
      </c>
      <c r="C558">
        <v>2</v>
      </c>
      <c r="D558" t="s">
        <v>12</v>
      </c>
      <c r="E558" t="s">
        <v>12</v>
      </c>
      <c r="F558" s="7" t="s">
        <v>1647</v>
      </c>
      <c r="G558">
        <v>2025</v>
      </c>
      <c r="H558" t="s">
        <v>37</v>
      </c>
      <c r="I558" t="s">
        <v>1645</v>
      </c>
    </row>
    <row r="559" spans="1:9" ht="16" x14ac:dyDescent="0.2">
      <c r="A559" t="s">
        <v>1648</v>
      </c>
      <c r="B559" t="s">
        <v>1649</v>
      </c>
      <c r="C559">
        <v>1</v>
      </c>
      <c r="D559" t="s">
        <v>12</v>
      </c>
      <c r="E559" t="s">
        <v>12</v>
      </c>
      <c r="F559" s="3" t="s">
        <v>1650</v>
      </c>
      <c r="G559">
        <v>2025</v>
      </c>
      <c r="H559" t="s">
        <v>235</v>
      </c>
      <c r="I559" t="s">
        <v>1651</v>
      </c>
    </row>
    <row r="560" spans="1:9" ht="16" x14ac:dyDescent="0.2">
      <c r="A560" t="s">
        <v>1648</v>
      </c>
      <c r="B560" t="s">
        <v>1652</v>
      </c>
      <c r="C560">
        <v>2</v>
      </c>
      <c r="D560" t="s">
        <v>12</v>
      </c>
      <c r="E560" t="s">
        <v>12</v>
      </c>
      <c r="F560" s="3" t="s">
        <v>1653</v>
      </c>
      <c r="G560">
        <v>2025</v>
      </c>
      <c r="H560" t="s">
        <v>235</v>
      </c>
      <c r="I560" t="s">
        <v>1651</v>
      </c>
    </row>
    <row r="561" spans="1:9" ht="32" x14ac:dyDescent="0.2">
      <c r="A561" t="s">
        <v>1654</v>
      </c>
      <c r="B561" t="s">
        <v>1655</v>
      </c>
      <c r="C561">
        <v>1</v>
      </c>
      <c r="D561">
        <f>237</f>
        <v>237</v>
      </c>
      <c r="E561" t="s">
        <v>12</v>
      </c>
      <c r="F561" s="3" t="s">
        <v>1656</v>
      </c>
      <c r="G561">
        <v>2025</v>
      </c>
      <c r="H561" t="s">
        <v>21</v>
      </c>
      <c r="I561" t="s">
        <v>1657</v>
      </c>
    </row>
    <row r="562" spans="1:9" ht="16" x14ac:dyDescent="0.2">
      <c r="A562" t="s">
        <v>1654</v>
      </c>
      <c r="B562" t="s">
        <v>1658</v>
      </c>
      <c r="C562">
        <v>2</v>
      </c>
      <c r="D562">
        <f>237</f>
        <v>237</v>
      </c>
      <c r="E562" t="s">
        <v>12</v>
      </c>
      <c r="F562" s="3" t="s">
        <v>1659</v>
      </c>
      <c r="G562">
        <v>2025</v>
      </c>
      <c r="H562" t="s">
        <v>21</v>
      </c>
      <c r="I562" t="s">
        <v>1657</v>
      </c>
    </row>
    <row r="563" spans="1:9" ht="16" x14ac:dyDescent="0.2">
      <c r="A563" t="s">
        <v>1660</v>
      </c>
      <c r="B563" t="s">
        <v>1661</v>
      </c>
      <c r="C563">
        <v>1</v>
      </c>
      <c r="D563" t="s">
        <v>12</v>
      </c>
      <c r="E563" t="s">
        <v>12</v>
      </c>
      <c r="F563" s="3" t="s">
        <v>1662</v>
      </c>
      <c r="G563">
        <v>2025</v>
      </c>
      <c r="H563" t="s">
        <v>1663</v>
      </c>
      <c r="I563" t="s">
        <v>1664</v>
      </c>
    </row>
    <row r="564" spans="1:9" ht="32" x14ac:dyDescent="0.2">
      <c r="A564" t="s">
        <v>1660</v>
      </c>
      <c r="B564" t="s">
        <v>1665</v>
      </c>
      <c r="C564">
        <v>2</v>
      </c>
      <c r="D564" t="s">
        <v>12</v>
      </c>
      <c r="E564" t="s">
        <v>12</v>
      </c>
      <c r="F564" s="3" t="s">
        <v>1666</v>
      </c>
      <c r="G564">
        <v>2025</v>
      </c>
      <c r="H564" t="s">
        <v>1663</v>
      </c>
      <c r="I564" t="s">
        <v>1664</v>
      </c>
    </row>
    <row r="565" spans="1:9" ht="16" x14ac:dyDescent="0.2">
      <c r="A565" t="s">
        <v>1667</v>
      </c>
      <c r="B565" t="s">
        <v>1668</v>
      </c>
      <c r="C565">
        <v>1</v>
      </c>
      <c r="D565" t="s">
        <v>101</v>
      </c>
      <c r="E565" t="s">
        <v>12</v>
      </c>
      <c r="F565" s="3" t="s">
        <v>1669</v>
      </c>
      <c r="G565">
        <v>2025</v>
      </c>
      <c r="H565" t="s">
        <v>37</v>
      </c>
      <c r="I565" t="s">
        <v>1670</v>
      </c>
    </row>
    <row r="566" spans="1:9" ht="16" x14ac:dyDescent="0.2">
      <c r="A566" t="s">
        <v>1671</v>
      </c>
      <c r="B566" t="s">
        <v>1672</v>
      </c>
      <c r="C566">
        <v>1</v>
      </c>
      <c r="D566" t="s">
        <v>12</v>
      </c>
      <c r="E566" t="s">
        <v>12</v>
      </c>
      <c r="F566" s="3" t="s">
        <v>1673</v>
      </c>
      <c r="G566">
        <v>2025</v>
      </c>
      <c r="H566" t="s">
        <v>420</v>
      </c>
      <c r="I566" t="s">
        <v>1674</v>
      </c>
    </row>
    <row r="567" spans="1:9" ht="16" x14ac:dyDescent="0.2">
      <c r="A567" t="s">
        <v>1671</v>
      </c>
      <c r="B567" t="s">
        <v>1675</v>
      </c>
      <c r="C567">
        <v>2</v>
      </c>
      <c r="D567" t="s">
        <v>12</v>
      </c>
      <c r="E567" t="s">
        <v>12</v>
      </c>
      <c r="F567" s="3" t="s">
        <v>1676</v>
      </c>
      <c r="G567">
        <v>2025</v>
      </c>
      <c r="H567" t="s">
        <v>420</v>
      </c>
      <c r="I567" t="s">
        <v>1674</v>
      </c>
    </row>
    <row r="568" spans="1:9" ht="16" x14ac:dyDescent="0.2">
      <c r="A568" t="s">
        <v>1671</v>
      </c>
      <c r="B568" t="s">
        <v>1677</v>
      </c>
      <c r="C568">
        <v>3</v>
      </c>
      <c r="D568" t="s">
        <v>12</v>
      </c>
      <c r="E568" t="s">
        <v>12</v>
      </c>
      <c r="F568" s="3" t="s">
        <v>1678</v>
      </c>
      <c r="G568">
        <v>2025</v>
      </c>
      <c r="H568" t="s">
        <v>420</v>
      </c>
      <c r="I568" t="s">
        <v>1674</v>
      </c>
    </row>
    <row r="569" spans="1:9" ht="32" x14ac:dyDescent="0.2">
      <c r="A569" t="s">
        <v>1679</v>
      </c>
      <c r="B569" t="s">
        <v>1680</v>
      </c>
      <c r="C569">
        <v>1</v>
      </c>
      <c r="D569" t="s">
        <v>101</v>
      </c>
      <c r="E569" t="s">
        <v>12</v>
      </c>
      <c r="F569" s="3" t="s">
        <v>1681</v>
      </c>
      <c r="G569">
        <v>2025</v>
      </c>
      <c r="H569" t="s">
        <v>37</v>
      </c>
      <c r="I569" t="s">
        <v>1682</v>
      </c>
    </row>
    <row r="570" spans="1:9" ht="16" x14ac:dyDescent="0.2">
      <c r="A570" t="s">
        <v>1683</v>
      </c>
      <c r="B570" t="s">
        <v>1684</v>
      </c>
      <c r="C570">
        <v>1</v>
      </c>
      <c r="D570">
        <f>404</f>
        <v>404</v>
      </c>
      <c r="E570" t="s">
        <v>12</v>
      </c>
      <c r="F570" s="3" t="s">
        <v>1685</v>
      </c>
      <c r="G570">
        <v>2025</v>
      </c>
      <c r="H570" t="s">
        <v>313</v>
      </c>
      <c r="I570" t="s">
        <v>1686</v>
      </c>
    </row>
    <row r="571" spans="1:9" ht="32" x14ac:dyDescent="0.2">
      <c r="A571" t="s">
        <v>1687</v>
      </c>
      <c r="B571" t="s">
        <v>1688</v>
      </c>
      <c r="C571">
        <v>1</v>
      </c>
      <c r="D571" t="s">
        <v>101</v>
      </c>
      <c r="E571" t="s">
        <v>12</v>
      </c>
      <c r="F571" s="3" t="s">
        <v>1689</v>
      </c>
      <c r="G571">
        <v>2025</v>
      </c>
      <c r="H571" t="s">
        <v>37</v>
      </c>
      <c r="I571" t="s">
        <v>1690</v>
      </c>
    </row>
    <row r="572" spans="1:9" ht="32" x14ac:dyDescent="0.2">
      <c r="A572" t="s">
        <v>1687</v>
      </c>
      <c r="B572" t="s">
        <v>1691</v>
      </c>
      <c r="C572">
        <v>2</v>
      </c>
      <c r="D572" t="s">
        <v>101</v>
      </c>
      <c r="E572" t="s">
        <v>12</v>
      </c>
      <c r="F572" s="3" t="s">
        <v>1692</v>
      </c>
      <c r="G572">
        <v>2025</v>
      </c>
      <c r="H572" t="s">
        <v>37</v>
      </c>
      <c r="I572" t="s">
        <v>1690</v>
      </c>
    </row>
    <row r="573" spans="1:9" ht="32" x14ac:dyDescent="0.2">
      <c r="A573" t="s">
        <v>1693</v>
      </c>
      <c r="B573" t="s">
        <v>1694</v>
      </c>
      <c r="C573">
        <v>1</v>
      </c>
      <c r="D573" t="s">
        <v>52</v>
      </c>
      <c r="E573" t="s">
        <v>12</v>
      </c>
      <c r="F573" s="3" t="s">
        <v>1695</v>
      </c>
      <c r="G573">
        <v>2025</v>
      </c>
      <c r="H573" t="s">
        <v>1696</v>
      </c>
      <c r="I573" t="s">
        <v>1697</v>
      </c>
    </row>
    <row r="574" spans="1:9" ht="32" x14ac:dyDescent="0.2">
      <c r="A574" t="s">
        <v>1698</v>
      </c>
      <c r="B574" t="s">
        <v>1699</v>
      </c>
      <c r="C574">
        <v>1</v>
      </c>
      <c r="D574" t="s">
        <v>101</v>
      </c>
      <c r="E574" t="s">
        <v>12</v>
      </c>
      <c r="F574" s="3" t="s">
        <v>1700</v>
      </c>
      <c r="G574">
        <v>2025</v>
      </c>
      <c r="H574" t="s">
        <v>37</v>
      </c>
      <c r="I574" t="s">
        <v>1701</v>
      </c>
    </row>
    <row r="575" spans="1:9" ht="32" x14ac:dyDescent="0.2">
      <c r="A575" t="s">
        <v>1698</v>
      </c>
      <c r="B575" t="s">
        <v>1702</v>
      </c>
      <c r="C575">
        <v>2</v>
      </c>
      <c r="D575" t="s">
        <v>101</v>
      </c>
      <c r="E575" t="s">
        <v>12</v>
      </c>
      <c r="F575" s="3" t="s">
        <v>1703</v>
      </c>
      <c r="G575">
        <v>2025</v>
      </c>
      <c r="H575" t="s">
        <v>37</v>
      </c>
      <c r="I575" t="s">
        <v>1701</v>
      </c>
    </row>
    <row r="576" spans="1:9" ht="16" x14ac:dyDescent="0.2">
      <c r="A576" t="s">
        <v>1698</v>
      </c>
      <c r="B576" t="s">
        <v>1704</v>
      </c>
      <c r="C576">
        <v>3</v>
      </c>
      <c r="D576">
        <f>407</f>
        <v>407</v>
      </c>
      <c r="E576" t="s">
        <v>12</v>
      </c>
      <c r="F576" s="3" t="s">
        <v>1705</v>
      </c>
      <c r="G576">
        <v>2025</v>
      </c>
      <c r="H576" t="s">
        <v>37</v>
      </c>
      <c r="I576" t="s">
        <v>1701</v>
      </c>
    </row>
    <row r="577" spans="1:9" ht="32" x14ac:dyDescent="0.2">
      <c r="A577" t="s">
        <v>1706</v>
      </c>
      <c r="B577" t="s">
        <v>1707</v>
      </c>
      <c r="C577">
        <v>1</v>
      </c>
      <c r="D577" t="s">
        <v>12</v>
      </c>
      <c r="E577" t="s">
        <v>12</v>
      </c>
      <c r="F577" s="3" t="s">
        <v>1708</v>
      </c>
      <c r="G577">
        <v>2025</v>
      </c>
      <c r="H577" t="s">
        <v>37</v>
      </c>
      <c r="I577" t="s">
        <v>1709</v>
      </c>
    </row>
    <row r="578" spans="1:9" ht="16" x14ac:dyDescent="0.2">
      <c r="A578" t="s">
        <v>1710</v>
      </c>
      <c r="B578" t="s">
        <v>1711</v>
      </c>
      <c r="C578">
        <v>1</v>
      </c>
      <c r="D578" t="s">
        <v>1712</v>
      </c>
      <c r="E578" t="s">
        <v>12</v>
      </c>
      <c r="F578" s="3" t="s">
        <v>1713</v>
      </c>
      <c r="G578">
        <v>2025</v>
      </c>
      <c r="H578" t="s">
        <v>14</v>
      </c>
      <c r="I578" t="s">
        <v>1714</v>
      </c>
    </row>
    <row r="579" spans="1:9" ht="32" x14ac:dyDescent="0.2">
      <c r="A579" t="s">
        <v>1715</v>
      </c>
      <c r="B579" t="s">
        <v>1716</v>
      </c>
      <c r="C579">
        <v>1</v>
      </c>
      <c r="D579" t="s">
        <v>12</v>
      </c>
      <c r="E579" t="s">
        <v>12</v>
      </c>
      <c r="F579" s="3" t="s">
        <v>1717</v>
      </c>
      <c r="G579">
        <v>2025</v>
      </c>
      <c r="H579" t="s">
        <v>137</v>
      </c>
      <c r="I579" t="s">
        <v>1718</v>
      </c>
    </row>
    <row r="580" spans="1:9" ht="32" x14ac:dyDescent="0.2">
      <c r="A580" t="s">
        <v>1715</v>
      </c>
      <c r="B580" t="s">
        <v>1719</v>
      </c>
      <c r="C580">
        <v>2</v>
      </c>
      <c r="D580" t="s">
        <v>52</v>
      </c>
      <c r="E580" t="s">
        <v>12</v>
      </c>
      <c r="F580" s="3" t="s">
        <v>1720</v>
      </c>
      <c r="G580">
        <v>2025</v>
      </c>
      <c r="H580" t="s">
        <v>859</v>
      </c>
      <c r="I580" t="s">
        <v>1718</v>
      </c>
    </row>
    <row r="581" spans="1:9" ht="16" x14ac:dyDescent="0.2">
      <c r="A581" t="s">
        <v>1715</v>
      </c>
      <c r="B581" t="s">
        <v>1721</v>
      </c>
      <c r="C581">
        <v>3</v>
      </c>
      <c r="D581" t="s">
        <v>12</v>
      </c>
      <c r="E581" t="s">
        <v>12</v>
      </c>
      <c r="F581" s="3" t="s">
        <v>1722</v>
      </c>
      <c r="G581">
        <v>2025</v>
      </c>
      <c r="H581" t="s">
        <v>137</v>
      </c>
      <c r="I581" t="s">
        <v>1718</v>
      </c>
    </row>
    <row r="582" spans="1:9" ht="32" x14ac:dyDescent="0.2">
      <c r="A582" t="s">
        <v>1723</v>
      </c>
      <c r="B582" t="s">
        <v>1724</v>
      </c>
      <c r="C582">
        <v>1</v>
      </c>
      <c r="D582" t="s">
        <v>12</v>
      </c>
      <c r="E582" t="s">
        <v>12</v>
      </c>
      <c r="F582" s="3" t="s">
        <v>1725</v>
      </c>
      <c r="G582">
        <v>2025</v>
      </c>
      <c r="H582" t="s">
        <v>845</v>
      </c>
      <c r="I582" t="s">
        <v>1726</v>
      </c>
    </row>
    <row r="583" spans="1:9" ht="32" x14ac:dyDescent="0.2">
      <c r="A583" t="s">
        <v>1723</v>
      </c>
      <c r="B583" t="s">
        <v>1727</v>
      </c>
      <c r="C583">
        <v>2</v>
      </c>
      <c r="D583" t="s">
        <v>12</v>
      </c>
      <c r="E583" t="s">
        <v>12</v>
      </c>
      <c r="F583" s="3" t="s">
        <v>1728</v>
      </c>
      <c r="G583">
        <v>2025</v>
      </c>
      <c r="H583" t="s">
        <v>845</v>
      </c>
      <c r="I583" t="s">
        <v>1726</v>
      </c>
    </row>
    <row r="584" spans="1:9" ht="16" x14ac:dyDescent="0.2">
      <c r="A584" t="s">
        <v>1723</v>
      </c>
      <c r="B584" t="s">
        <v>1729</v>
      </c>
      <c r="C584">
        <v>3</v>
      </c>
      <c r="D584" t="s">
        <v>12</v>
      </c>
      <c r="E584" t="s">
        <v>12</v>
      </c>
      <c r="F584" s="3" t="s">
        <v>1730</v>
      </c>
      <c r="G584">
        <v>2025</v>
      </c>
      <c r="H584" t="s">
        <v>845</v>
      </c>
      <c r="I584" t="s">
        <v>1726</v>
      </c>
    </row>
    <row r="585" spans="1:9" ht="16" x14ac:dyDescent="0.2">
      <c r="A585" t="s">
        <v>1723</v>
      </c>
      <c r="B585" t="s">
        <v>1731</v>
      </c>
      <c r="C585">
        <v>4</v>
      </c>
      <c r="D585" t="s">
        <v>12</v>
      </c>
      <c r="E585" t="s">
        <v>12</v>
      </c>
      <c r="F585" s="3" t="s">
        <v>1732</v>
      </c>
      <c r="G585">
        <v>2025</v>
      </c>
      <c r="H585" t="s">
        <v>845</v>
      </c>
      <c r="I585" t="s">
        <v>1726</v>
      </c>
    </row>
    <row r="586" spans="1:9" ht="16" x14ac:dyDescent="0.2">
      <c r="A586" t="s">
        <v>1733</v>
      </c>
      <c r="B586" t="s">
        <v>1734</v>
      </c>
      <c r="C586">
        <v>1</v>
      </c>
      <c r="D586" t="s">
        <v>1735</v>
      </c>
      <c r="E586" t="s">
        <v>12</v>
      </c>
      <c r="F586" s="3" t="s">
        <v>1736</v>
      </c>
      <c r="G586">
        <v>2025</v>
      </c>
      <c r="H586" t="s">
        <v>323</v>
      </c>
      <c r="I586" t="s">
        <v>1737</v>
      </c>
    </row>
    <row r="587" spans="1:9" ht="32" x14ac:dyDescent="0.2">
      <c r="A587" t="s">
        <v>1733</v>
      </c>
      <c r="B587" t="s">
        <v>1738</v>
      </c>
      <c r="C587">
        <v>2</v>
      </c>
      <c r="D587">
        <f>159</f>
        <v>159</v>
      </c>
      <c r="E587" t="s">
        <v>12</v>
      </c>
      <c r="F587" s="3" t="s">
        <v>1739</v>
      </c>
      <c r="G587">
        <v>2025</v>
      </c>
      <c r="H587" t="s">
        <v>323</v>
      </c>
      <c r="I587" t="s">
        <v>1737</v>
      </c>
    </row>
    <row r="588" spans="1:9" ht="32" x14ac:dyDescent="0.2">
      <c r="A588" t="s">
        <v>1733</v>
      </c>
      <c r="B588" t="s">
        <v>1740</v>
      </c>
      <c r="C588">
        <v>3</v>
      </c>
      <c r="D588" t="s">
        <v>1741</v>
      </c>
      <c r="E588" t="s">
        <v>12</v>
      </c>
      <c r="F588" s="3" t="s">
        <v>1742</v>
      </c>
      <c r="G588">
        <v>2025</v>
      </c>
      <c r="H588" t="s">
        <v>368</v>
      </c>
      <c r="I588" t="s">
        <v>1737</v>
      </c>
    </row>
    <row r="589" spans="1:9" ht="32" x14ac:dyDescent="0.2">
      <c r="A589" t="s">
        <v>1743</v>
      </c>
      <c r="B589" t="s">
        <v>1744</v>
      </c>
      <c r="C589">
        <v>1</v>
      </c>
      <c r="D589" t="s">
        <v>344</v>
      </c>
      <c r="E589" t="s">
        <v>12</v>
      </c>
      <c r="F589" s="3" t="s">
        <v>1745</v>
      </c>
      <c r="G589">
        <v>2025</v>
      </c>
      <c r="H589" t="s">
        <v>323</v>
      </c>
      <c r="I589" t="s">
        <v>1746</v>
      </c>
    </row>
    <row r="590" spans="1:9" ht="32" x14ac:dyDescent="0.2">
      <c r="A590" t="s">
        <v>1743</v>
      </c>
      <c r="B590" t="s">
        <v>1747</v>
      </c>
      <c r="C590">
        <v>2</v>
      </c>
      <c r="D590">
        <f>538</f>
        <v>538</v>
      </c>
      <c r="E590" t="s">
        <v>12</v>
      </c>
      <c r="F590" s="7" t="s">
        <v>1748</v>
      </c>
      <c r="G590">
        <v>2025</v>
      </c>
      <c r="H590" t="s">
        <v>323</v>
      </c>
      <c r="I590" t="s">
        <v>1746</v>
      </c>
    </row>
    <row r="591" spans="1:9" ht="32" x14ac:dyDescent="0.2">
      <c r="A591" t="s">
        <v>1743</v>
      </c>
      <c r="B591" t="s">
        <v>1749</v>
      </c>
      <c r="C591">
        <v>3</v>
      </c>
      <c r="D591">
        <f>538</f>
        <v>538</v>
      </c>
      <c r="E591" t="s">
        <v>12</v>
      </c>
      <c r="F591" s="7" t="s">
        <v>917</v>
      </c>
      <c r="G591">
        <v>2025</v>
      </c>
      <c r="H591" t="s">
        <v>323</v>
      </c>
      <c r="I591" t="s">
        <v>1746</v>
      </c>
    </row>
    <row r="592" spans="1:9" ht="16" x14ac:dyDescent="0.2">
      <c r="A592" t="s">
        <v>1743</v>
      </c>
      <c r="B592" t="s">
        <v>1750</v>
      </c>
      <c r="C592">
        <v>4</v>
      </c>
      <c r="D592">
        <f>538</f>
        <v>538</v>
      </c>
      <c r="E592" t="s">
        <v>12</v>
      </c>
      <c r="F592" s="7" t="s">
        <v>914</v>
      </c>
      <c r="G592">
        <v>2025</v>
      </c>
      <c r="H592" t="s">
        <v>323</v>
      </c>
      <c r="I592" t="s">
        <v>1746</v>
      </c>
    </row>
    <row r="593" spans="1:9" ht="16" x14ac:dyDescent="0.2">
      <c r="A593" t="s">
        <v>1751</v>
      </c>
      <c r="B593" t="s">
        <v>1752</v>
      </c>
      <c r="C593">
        <v>1</v>
      </c>
      <c r="D593" t="s">
        <v>52</v>
      </c>
      <c r="E593" t="s">
        <v>12</v>
      </c>
      <c r="F593" s="3" t="s">
        <v>1753</v>
      </c>
      <c r="G593">
        <v>2025</v>
      </c>
      <c r="H593" t="s">
        <v>37</v>
      </c>
      <c r="I593" t="s">
        <v>1754</v>
      </c>
    </row>
    <row r="594" spans="1:9" ht="16" x14ac:dyDescent="0.2">
      <c r="A594" t="s">
        <v>1751</v>
      </c>
      <c r="B594" t="s">
        <v>1755</v>
      </c>
      <c r="C594">
        <v>2</v>
      </c>
      <c r="D594" t="s">
        <v>12</v>
      </c>
      <c r="E594" t="s">
        <v>12</v>
      </c>
      <c r="F594" s="3" t="s">
        <v>1756</v>
      </c>
      <c r="G594">
        <v>2025</v>
      </c>
      <c r="H594" t="s">
        <v>37</v>
      </c>
      <c r="I594" t="s">
        <v>1754</v>
      </c>
    </row>
    <row r="595" spans="1:9" ht="16" x14ac:dyDescent="0.2">
      <c r="A595" t="s">
        <v>1751</v>
      </c>
      <c r="B595" t="s">
        <v>1757</v>
      </c>
      <c r="C595">
        <v>3</v>
      </c>
      <c r="D595" t="s">
        <v>12</v>
      </c>
      <c r="E595" t="s">
        <v>12</v>
      </c>
      <c r="F595" s="3" t="s">
        <v>1758</v>
      </c>
      <c r="G595">
        <v>2025</v>
      </c>
      <c r="H595" t="s">
        <v>37</v>
      </c>
      <c r="I595" t="s">
        <v>1754</v>
      </c>
    </row>
    <row r="596" spans="1:9" ht="32" x14ac:dyDescent="0.2">
      <c r="A596" t="s">
        <v>1759</v>
      </c>
      <c r="B596" t="s">
        <v>1760</v>
      </c>
      <c r="C596">
        <v>1</v>
      </c>
      <c r="D596">
        <f>176</f>
        <v>176</v>
      </c>
      <c r="E596" t="s">
        <v>12</v>
      </c>
      <c r="F596" s="3" t="s">
        <v>1761</v>
      </c>
      <c r="G596">
        <v>2025</v>
      </c>
      <c r="H596" t="s">
        <v>522</v>
      </c>
      <c r="I596" t="s">
        <v>1762</v>
      </c>
    </row>
    <row r="597" spans="1:9" ht="32" x14ac:dyDescent="0.2">
      <c r="A597" t="s">
        <v>1759</v>
      </c>
      <c r="B597" t="s">
        <v>1763</v>
      </c>
      <c r="C597">
        <v>2</v>
      </c>
      <c r="D597">
        <f>176</f>
        <v>176</v>
      </c>
      <c r="E597" t="s">
        <v>12</v>
      </c>
      <c r="F597" s="3" t="s">
        <v>1761</v>
      </c>
      <c r="G597">
        <v>2025</v>
      </c>
      <c r="H597" t="s">
        <v>522</v>
      </c>
      <c r="I597" t="s">
        <v>1762</v>
      </c>
    </row>
    <row r="598" spans="1:9" ht="16" x14ac:dyDescent="0.2">
      <c r="A598" t="s">
        <v>1759</v>
      </c>
      <c r="B598" t="s">
        <v>1764</v>
      </c>
      <c r="C598">
        <v>3</v>
      </c>
      <c r="D598" t="s">
        <v>12</v>
      </c>
      <c r="E598" t="s">
        <v>12</v>
      </c>
      <c r="F598" s="3" t="s">
        <v>1765</v>
      </c>
      <c r="G598">
        <v>2025</v>
      </c>
      <c r="H598" t="s">
        <v>522</v>
      </c>
      <c r="I598" t="s">
        <v>1762</v>
      </c>
    </row>
    <row r="599" spans="1:9" ht="32" x14ac:dyDescent="0.2">
      <c r="A599" t="s">
        <v>1766</v>
      </c>
      <c r="B599" t="s">
        <v>1767</v>
      </c>
      <c r="C599">
        <v>1</v>
      </c>
      <c r="D599" t="s">
        <v>12</v>
      </c>
      <c r="E599" t="s">
        <v>12</v>
      </c>
      <c r="F599" s="3" t="s">
        <v>1768</v>
      </c>
      <c r="G599">
        <v>2025</v>
      </c>
      <c r="H599" t="s">
        <v>37</v>
      </c>
      <c r="I599" t="s">
        <v>1769</v>
      </c>
    </row>
    <row r="600" spans="1:9" ht="16" x14ac:dyDescent="0.2">
      <c r="A600" t="s">
        <v>1770</v>
      </c>
      <c r="B600" t="s">
        <v>1771</v>
      </c>
      <c r="C600">
        <v>1</v>
      </c>
      <c r="D600" t="s">
        <v>1772</v>
      </c>
      <c r="E600" t="s">
        <v>12</v>
      </c>
      <c r="F600" s="3" t="s">
        <v>1773</v>
      </c>
      <c r="G600">
        <v>2025</v>
      </c>
      <c r="H600" t="s">
        <v>998</v>
      </c>
      <c r="I600" t="s">
        <v>1774</v>
      </c>
    </row>
    <row r="601" spans="1:9" ht="32" x14ac:dyDescent="0.2">
      <c r="A601" t="s">
        <v>1770</v>
      </c>
      <c r="B601" t="s">
        <v>1775</v>
      </c>
      <c r="C601">
        <v>2</v>
      </c>
      <c r="D601" t="s">
        <v>1772</v>
      </c>
      <c r="E601" t="s">
        <v>12</v>
      </c>
      <c r="F601" s="3" t="s">
        <v>1776</v>
      </c>
      <c r="G601">
        <v>2025</v>
      </c>
      <c r="H601" t="s">
        <v>998</v>
      </c>
      <c r="I601" t="s">
        <v>1774</v>
      </c>
    </row>
    <row r="602" spans="1:9" ht="32" x14ac:dyDescent="0.2">
      <c r="A602" t="s">
        <v>1770</v>
      </c>
      <c r="B602" t="s">
        <v>1777</v>
      </c>
      <c r="C602">
        <v>3</v>
      </c>
      <c r="D602" t="s">
        <v>344</v>
      </c>
      <c r="E602" t="s">
        <v>12</v>
      </c>
      <c r="F602" s="3" t="s">
        <v>1778</v>
      </c>
      <c r="G602">
        <v>2025</v>
      </c>
      <c r="H602" t="s">
        <v>140</v>
      </c>
      <c r="I602" t="s">
        <v>1774</v>
      </c>
    </row>
    <row r="603" spans="1:9" ht="16" x14ac:dyDescent="0.2">
      <c r="A603" t="s">
        <v>1779</v>
      </c>
      <c r="B603" t="s">
        <v>1780</v>
      </c>
      <c r="C603">
        <v>1</v>
      </c>
      <c r="D603">
        <f>237</f>
        <v>237</v>
      </c>
      <c r="E603" t="s">
        <v>12</v>
      </c>
      <c r="F603" s="3" t="s">
        <v>1781</v>
      </c>
      <c r="G603">
        <v>2025</v>
      </c>
      <c r="H603" t="s">
        <v>21</v>
      </c>
      <c r="I603" t="s">
        <v>1782</v>
      </c>
    </row>
    <row r="604" spans="1:9" ht="16" x14ac:dyDescent="0.2">
      <c r="A604" t="s">
        <v>1779</v>
      </c>
      <c r="B604" t="s">
        <v>1783</v>
      </c>
      <c r="C604">
        <v>2</v>
      </c>
      <c r="D604" t="s">
        <v>12</v>
      </c>
      <c r="E604" t="s">
        <v>12</v>
      </c>
      <c r="F604" s="7" t="s">
        <v>25</v>
      </c>
      <c r="G604">
        <v>2025</v>
      </c>
      <c r="H604" t="s">
        <v>21</v>
      </c>
      <c r="I604" t="s">
        <v>1782</v>
      </c>
    </row>
    <row r="605" spans="1:9" ht="32" x14ac:dyDescent="0.2">
      <c r="A605" t="s">
        <v>1784</v>
      </c>
      <c r="B605" t="s">
        <v>1785</v>
      </c>
      <c r="C605">
        <v>1</v>
      </c>
      <c r="D605" t="s">
        <v>12</v>
      </c>
      <c r="E605" t="s">
        <v>12</v>
      </c>
      <c r="F605" s="3" t="s">
        <v>1786</v>
      </c>
      <c r="G605">
        <v>2025</v>
      </c>
      <c r="H605" t="s">
        <v>1787</v>
      </c>
      <c r="I605" t="s">
        <v>1788</v>
      </c>
    </row>
    <row r="606" spans="1:9" ht="32" x14ac:dyDescent="0.2">
      <c r="A606" t="s">
        <v>1784</v>
      </c>
      <c r="B606" t="s">
        <v>1789</v>
      </c>
      <c r="C606">
        <v>2</v>
      </c>
      <c r="D606" t="s">
        <v>12</v>
      </c>
      <c r="E606" t="s">
        <v>12</v>
      </c>
      <c r="F606" s="3" t="s">
        <v>1790</v>
      </c>
      <c r="G606">
        <v>2025</v>
      </c>
      <c r="H606" t="s">
        <v>1787</v>
      </c>
      <c r="I606" t="s">
        <v>1788</v>
      </c>
    </row>
    <row r="607" spans="1:9" ht="16" x14ac:dyDescent="0.2">
      <c r="A607" t="s">
        <v>1784</v>
      </c>
      <c r="B607" t="s">
        <v>1791</v>
      </c>
      <c r="C607">
        <v>3</v>
      </c>
      <c r="D607" t="s">
        <v>12</v>
      </c>
      <c r="E607" t="s">
        <v>12</v>
      </c>
      <c r="F607" s="3" t="s">
        <v>1792</v>
      </c>
      <c r="G607">
        <v>2025</v>
      </c>
      <c r="H607" t="s">
        <v>1787</v>
      </c>
      <c r="I607" t="s">
        <v>1788</v>
      </c>
    </row>
    <row r="608" spans="1:9" ht="16" x14ac:dyDescent="0.2">
      <c r="A608" t="s">
        <v>1793</v>
      </c>
      <c r="B608" t="s">
        <v>1794</v>
      </c>
      <c r="C608">
        <v>1</v>
      </c>
      <c r="D608" t="s">
        <v>12</v>
      </c>
      <c r="E608" t="s">
        <v>12</v>
      </c>
      <c r="F608" s="3" t="s">
        <v>1795</v>
      </c>
      <c r="G608">
        <v>2025</v>
      </c>
      <c r="H608" t="s">
        <v>14</v>
      </c>
      <c r="I608" t="s">
        <v>1796</v>
      </c>
    </row>
    <row r="609" spans="1:9" ht="16" x14ac:dyDescent="0.2">
      <c r="A609" t="s">
        <v>1797</v>
      </c>
      <c r="B609" t="s">
        <v>1798</v>
      </c>
      <c r="C609">
        <v>1</v>
      </c>
      <c r="D609">
        <f>237</f>
        <v>237</v>
      </c>
      <c r="E609" t="s">
        <v>12</v>
      </c>
      <c r="F609" s="3" t="s">
        <v>1799</v>
      </c>
      <c r="G609">
        <v>2025</v>
      </c>
      <c r="H609" t="s">
        <v>21</v>
      </c>
      <c r="I609" t="s">
        <v>1800</v>
      </c>
    </row>
    <row r="610" spans="1:9" ht="16" x14ac:dyDescent="0.2">
      <c r="A610" t="s">
        <v>1797</v>
      </c>
      <c r="B610" t="s">
        <v>1801</v>
      </c>
      <c r="C610">
        <v>2</v>
      </c>
      <c r="D610">
        <f>237</f>
        <v>237</v>
      </c>
      <c r="E610" t="s">
        <v>12</v>
      </c>
      <c r="F610" s="3" t="s">
        <v>1802</v>
      </c>
      <c r="G610">
        <v>2025</v>
      </c>
      <c r="H610" t="s">
        <v>21</v>
      </c>
      <c r="I610" t="s">
        <v>1800</v>
      </c>
    </row>
    <row r="611" spans="1:9" ht="32" x14ac:dyDescent="0.2">
      <c r="A611" t="s">
        <v>1803</v>
      </c>
      <c r="B611" t="s">
        <v>1804</v>
      </c>
      <c r="C611">
        <v>1</v>
      </c>
      <c r="D611" t="s">
        <v>513</v>
      </c>
      <c r="E611" t="s">
        <v>12</v>
      </c>
      <c r="F611" s="3" t="s">
        <v>514</v>
      </c>
      <c r="G611">
        <v>2025</v>
      </c>
      <c r="H611" t="s">
        <v>462</v>
      </c>
      <c r="I611" t="s">
        <v>1805</v>
      </c>
    </row>
    <row r="612" spans="1:9" ht="16" x14ac:dyDescent="0.2">
      <c r="A612" t="s">
        <v>1803</v>
      </c>
      <c r="B612" t="s">
        <v>516</v>
      </c>
      <c r="C612">
        <v>2</v>
      </c>
      <c r="D612" t="s">
        <v>12</v>
      </c>
      <c r="E612" t="s">
        <v>12</v>
      </c>
      <c r="F612" s="3" t="s">
        <v>1806</v>
      </c>
      <c r="G612">
        <v>2025</v>
      </c>
      <c r="H612" t="s">
        <v>86</v>
      </c>
      <c r="I612" t="s">
        <v>1805</v>
      </c>
    </row>
    <row r="613" spans="1:9" ht="32" x14ac:dyDescent="0.2">
      <c r="A613" t="s">
        <v>1807</v>
      </c>
      <c r="B613" t="s">
        <v>1808</v>
      </c>
      <c r="C613">
        <v>1</v>
      </c>
      <c r="D613" t="s">
        <v>12</v>
      </c>
      <c r="E613" t="s">
        <v>12</v>
      </c>
      <c r="F613" s="3" t="s">
        <v>1809</v>
      </c>
      <c r="G613">
        <v>2025</v>
      </c>
      <c r="H613" t="s">
        <v>1810</v>
      </c>
      <c r="I613" t="s">
        <v>1811</v>
      </c>
    </row>
    <row r="614" spans="1:9" ht="32" x14ac:dyDescent="0.2">
      <c r="A614" t="s">
        <v>1807</v>
      </c>
      <c r="B614" t="s">
        <v>1812</v>
      </c>
      <c r="C614">
        <v>2</v>
      </c>
      <c r="D614" t="s">
        <v>12</v>
      </c>
      <c r="E614" t="s">
        <v>12</v>
      </c>
      <c r="F614" s="3" t="s">
        <v>1813</v>
      </c>
      <c r="G614">
        <v>2025</v>
      </c>
      <c r="H614" t="s">
        <v>1810</v>
      </c>
      <c r="I614" t="s">
        <v>1811</v>
      </c>
    </row>
    <row r="615" spans="1:9" ht="16" x14ac:dyDescent="0.2">
      <c r="A615" t="s">
        <v>1807</v>
      </c>
      <c r="B615" t="s">
        <v>1814</v>
      </c>
      <c r="C615">
        <v>3</v>
      </c>
      <c r="D615">
        <f>266</f>
        <v>266</v>
      </c>
      <c r="E615" t="s">
        <v>12</v>
      </c>
      <c r="F615" s="3" t="s">
        <v>1815</v>
      </c>
      <c r="G615">
        <v>2025</v>
      </c>
      <c r="H615" t="s">
        <v>1810</v>
      </c>
      <c r="I615" t="s">
        <v>1811</v>
      </c>
    </row>
    <row r="616" spans="1:9" ht="32" x14ac:dyDescent="0.2">
      <c r="A616" t="s">
        <v>1816</v>
      </c>
      <c r="B616" t="s">
        <v>1817</v>
      </c>
      <c r="C616">
        <v>1</v>
      </c>
      <c r="D616" t="s">
        <v>1818</v>
      </c>
      <c r="E616" t="s">
        <v>12</v>
      </c>
      <c r="F616" s="3" t="s">
        <v>1819</v>
      </c>
      <c r="G616">
        <v>2025</v>
      </c>
      <c r="H616" t="s">
        <v>323</v>
      </c>
      <c r="I616" t="s">
        <v>1820</v>
      </c>
    </row>
    <row r="617" spans="1:9" ht="32" x14ac:dyDescent="0.2">
      <c r="A617" t="s">
        <v>1816</v>
      </c>
      <c r="B617" t="s">
        <v>1821</v>
      </c>
      <c r="C617">
        <v>2</v>
      </c>
      <c r="D617" t="s">
        <v>12</v>
      </c>
      <c r="E617" t="s">
        <v>12</v>
      </c>
      <c r="F617" s="3" t="s">
        <v>1822</v>
      </c>
      <c r="G617">
        <v>2025</v>
      </c>
      <c r="H617" t="s">
        <v>14</v>
      </c>
      <c r="I617" t="s">
        <v>1820</v>
      </c>
    </row>
    <row r="618" spans="1:9" ht="32" x14ac:dyDescent="0.2">
      <c r="A618" t="s">
        <v>1816</v>
      </c>
      <c r="B618" t="s">
        <v>1823</v>
      </c>
      <c r="C618">
        <v>3</v>
      </c>
      <c r="D618" t="s">
        <v>90</v>
      </c>
      <c r="E618" t="s">
        <v>12</v>
      </c>
      <c r="F618" s="3" t="s">
        <v>1824</v>
      </c>
      <c r="G618">
        <v>2025</v>
      </c>
      <c r="H618" t="s">
        <v>323</v>
      </c>
      <c r="I618" t="s">
        <v>1820</v>
      </c>
    </row>
    <row r="619" spans="1:9" ht="16" x14ac:dyDescent="0.2">
      <c r="A619" t="s">
        <v>1825</v>
      </c>
      <c r="B619" t="s">
        <v>1826</v>
      </c>
      <c r="C619">
        <v>1</v>
      </c>
      <c r="D619">
        <f>567</f>
        <v>567</v>
      </c>
      <c r="E619" t="s">
        <v>12</v>
      </c>
      <c r="F619" s="3" t="s">
        <v>1827</v>
      </c>
      <c r="G619">
        <v>2025</v>
      </c>
      <c r="H619" t="s">
        <v>1524</v>
      </c>
      <c r="I619" t="s">
        <v>1828</v>
      </c>
    </row>
    <row r="620" spans="1:9" ht="32" x14ac:dyDescent="0.2">
      <c r="A620" t="s">
        <v>1825</v>
      </c>
      <c r="B620" t="s">
        <v>1829</v>
      </c>
      <c r="C620">
        <v>2</v>
      </c>
      <c r="D620">
        <f>159</f>
        <v>159</v>
      </c>
      <c r="E620" t="s">
        <v>12</v>
      </c>
      <c r="F620" s="3" t="s">
        <v>1830</v>
      </c>
      <c r="G620">
        <v>2025</v>
      </c>
      <c r="H620" t="s">
        <v>1524</v>
      </c>
      <c r="I620" t="s">
        <v>1828</v>
      </c>
    </row>
    <row r="621" spans="1:9" ht="16" x14ac:dyDescent="0.2">
      <c r="A621" t="s">
        <v>1825</v>
      </c>
      <c r="B621" t="s">
        <v>1831</v>
      </c>
      <c r="C621">
        <v>3</v>
      </c>
      <c r="D621" t="s">
        <v>12</v>
      </c>
      <c r="E621" t="s">
        <v>12</v>
      </c>
      <c r="F621" s="3" t="s">
        <v>1832</v>
      </c>
      <c r="G621">
        <v>2025</v>
      </c>
      <c r="H621" t="s">
        <v>140</v>
      </c>
      <c r="I621" t="s">
        <v>1828</v>
      </c>
    </row>
    <row r="622" spans="1:9" ht="32" x14ac:dyDescent="0.2">
      <c r="A622" t="s">
        <v>1825</v>
      </c>
      <c r="B622" t="s">
        <v>1833</v>
      </c>
      <c r="C622">
        <v>4</v>
      </c>
      <c r="D622">
        <f>159</f>
        <v>159</v>
      </c>
      <c r="E622" t="s">
        <v>12</v>
      </c>
      <c r="F622" s="3" t="s">
        <v>1834</v>
      </c>
      <c r="G622">
        <v>2025</v>
      </c>
      <c r="H622" t="s">
        <v>1524</v>
      </c>
      <c r="I622" t="s">
        <v>1828</v>
      </c>
    </row>
    <row r="623" spans="1:9" ht="16" x14ac:dyDescent="0.2">
      <c r="A623" t="s">
        <v>1835</v>
      </c>
      <c r="B623" t="s">
        <v>1836</v>
      </c>
      <c r="C623">
        <v>1</v>
      </c>
      <c r="D623" t="s">
        <v>101</v>
      </c>
      <c r="E623" t="s">
        <v>12</v>
      </c>
      <c r="F623" s="3" t="s">
        <v>1837</v>
      </c>
      <c r="G623">
        <v>2025</v>
      </c>
      <c r="H623" t="s">
        <v>37</v>
      </c>
      <c r="I623" t="s">
        <v>1838</v>
      </c>
    </row>
    <row r="624" spans="1:9" ht="32" x14ac:dyDescent="0.2">
      <c r="A624" t="s">
        <v>1835</v>
      </c>
      <c r="B624" t="s">
        <v>1839</v>
      </c>
      <c r="C624">
        <v>2</v>
      </c>
      <c r="D624" t="s">
        <v>12</v>
      </c>
      <c r="E624" t="s">
        <v>12</v>
      </c>
      <c r="F624" s="3" t="s">
        <v>1840</v>
      </c>
      <c r="G624">
        <v>2025</v>
      </c>
      <c r="H624" t="s">
        <v>37</v>
      </c>
      <c r="I624" t="s">
        <v>1838</v>
      </c>
    </row>
    <row r="625" spans="1:9" ht="16" x14ac:dyDescent="0.2">
      <c r="A625" t="s">
        <v>1835</v>
      </c>
      <c r="B625" t="s">
        <v>1841</v>
      </c>
      <c r="C625">
        <v>3</v>
      </c>
      <c r="D625" t="s">
        <v>101</v>
      </c>
      <c r="E625" t="s">
        <v>12</v>
      </c>
      <c r="F625" s="3" t="s">
        <v>1837</v>
      </c>
      <c r="G625">
        <v>2025</v>
      </c>
      <c r="H625" t="s">
        <v>37</v>
      </c>
      <c r="I625" t="s">
        <v>1838</v>
      </c>
    </row>
    <row r="626" spans="1:9" ht="32" x14ac:dyDescent="0.2">
      <c r="A626" t="s">
        <v>1842</v>
      </c>
      <c r="B626" t="s">
        <v>1843</v>
      </c>
      <c r="C626">
        <v>1</v>
      </c>
      <c r="D626" t="s">
        <v>12</v>
      </c>
      <c r="E626" t="s">
        <v>12</v>
      </c>
      <c r="F626" s="3" t="s">
        <v>1844</v>
      </c>
      <c r="G626">
        <v>2025</v>
      </c>
      <c r="H626" t="s">
        <v>462</v>
      </c>
      <c r="I626" t="s">
        <v>1845</v>
      </c>
    </row>
    <row r="627" spans="1:9" ht="32" x14ac:dyDescent="0.2">
      <c r="A627" t="s">
        <v>1842</v>
      </c>
      <c r="B627" t="s">
        <v>1846</v>
      </c>
      <c r="C627">
        <v>2</v>
      </c>
      <c r="D627" t="s">
        <v>12</v>
      </c>
      <c r="E627" t="s">
        <v>12</v>
      </c>
      <c r="F627" s="7" t="s">
        <v>1847</v>
      </c>
      <c r="G627">
        <v>2025</v>
      </c>
      <c r="H627" t="s">
        <v>86</v>
      </c>
      <c r="I627" t="s">
        <v>1845</v>
      </c>
    </row>
    <row r="628" spans="1:9" ht="16" x14ac:dyDescent="0.2">
      <c r="A628" t="s">
        <v>1842</v>
      </c>
      <c r="B628" t="s">
        <v>1848</v>
      </c>
      <c r="C628">
        <v>3</v>
      </c>
      <c r="D628">
        <f>364</f>
        <v>364</v>
      </c>
      <c r="E628" t="s">
        <v>1849</v>
      </c>
      <c r="F628" s="3" t="s">
        <v>1850</v>
      </c>
      <c r="G628">
        <v>2025</v>
      </c>
      <c r="H628" t="s">
        <v>267</v>
      </c>
      <c r="I628" t="s">
        <v>1845</v>
      </c>
    </row>
    <row r="629" spans="1:9" ht="16" x14ac:dyDescent="0.2">
      <c r="A629" t="s">
        <v>1842</v>
      </c>
      <c r="B629" t="s">
        <v>1851</v>
      </c>
      <c r="C629">
        <v>4</v>
      </c>
      <c r="D629" t="s">
        <v>12</v>
      </c>
      <c r="E629" t="s">
        <v>12</v>
      </c>
      <c r="F629" s="3" t="s">
        <v>1852</v>
      </c>
      <c r="G629">
        <v>2025</v>
      </c>
      <c r="H629" t="s">
        <v>256</v>
      </c>
      <c r="I629" t="s">
        <v>1845</v>
      </c>
    </row>
    <row r="630" spans="1:9" ht="16" x14ac:dyDescent="0.2">
      <c r="A630" t="s">
        <v>1853</v>
      </c>
      <c r="B630" t="s">
        <v>1854</v>
      </c>
      <c r="C630">
        <v>1</v>
      </c>
      <c r="D630" t="s">
        <v>12</v>
      </c>
      <c r="E630" t="s">
        <v>12</v>
      </c>
      <c r="F630" s="3" t="s">
        <v>1855</v>
      </c>
      <c r="G630">
        <v>2025</v>
      </c>
      <c r="H630" t="s">
        <v>140</v>
      </c>
      <c r="I630" t="s">
        <v>1856</v>
      </c>
    </row>
    <row r="631" spans="1:9" ht="16" x14ac:dyDescent="0.2">
      <c r="A631" t="s">
        <v>1853</v>
      </c>
      <c r="B631" t="s">
        <v>1857</v>
      </c>
      <c r="C631">
        <v>2</v>
      </c>
      <c r="D631">
        <v>1401</v>
      </c>
      <c r="E631" t="s">
        <v>12</v>
      </c>
      <c r="F631" s="7" t="s">
        <v>1858</v>
      </c>
      <c r="G631">
        <v>2025</v>
      </c>
      <c r="H631" t="s">
        <v>140</v>
      </c>
      <c r="I631" t="s">
        <v>1856</v>
      </c>
    </row>
    <row r="632" spans="1:9" ht="16" x14ac:dyDescent="0.2">
      <c r="A632" t="s">
        <v>1853</v>
      </c>
      <c r="B632" t="s">
        <v>1859</v>
      </c>
      <c r="C632">
        <v>3</v>
      </c>
      <c r="D632" t="s">
        <v>12</v>
      </c>
      <c r="E632" t="s">
        <v>12</v>
      </c>
      <c r="F632" s="3" t="s">
        <v>1860</v>
      </c>
      <c r="G632">
        <v>2025</v>
      </c>
      <c r="H632" t="s">
        <v>140</v>
      </c>
      <c r="I632" t="s">
        <v>1856</v>
      </c>
    </row>
    <row r="633" spans="1:9" ht="16" x14ac:dyDescent="0.2">
      <c r="A633" t="s">
        <v>1853</v>
      </c>
      <c r="B633" t="s">
        <v>1861</v>
      </c>
      <c r="C633">
        <v>4</v>
      </c>
      <c r="D633" t="s">
        <v>12</v>
      </c>
      <c r="E633" t="s">
        <v>12</v>
      </c>
      <c r="F633" s="3" t="s">
        <v>1862</v>
      </c>
      <c r="G633">
        <v>2025</v>
      </c>
      <c r="H633" t="s">
        <v>140</v>
      </c>
      <c r="I633" t="s">
        <v>1856</v>
      </c>
    </row>
    <row r="634" spans="1:9" ht="32" x14ac:dyDescent="0.2">
      <c r="A634" t="s">
        <v>1863</v>
      </c>
      <c r="B634" t="s">
        <v>1864</v>
      </c>
      <c r="C634">
        <v>1</v>
      </c>
      <c r="D634" t="s">
        <v>52</v>
      </c>
      <c r="E634" t="s">
        <v>12</v>
      </c>
      <c r="F634" s="3" t="s">
        <v>1865</v>
      </c>
      <c r="G634">
        <v>2025</v>
      </c>
      <c r="H634" t="s">
        <v>226</v>
      </c>
      <c r="I634" t="s">
        <v>1866</v>
      </c>
    </row>
    <row r="635" spans="1:9" ht="32" x14ac:dyDescent="0.2">
      <c r="A635" t="s">
        <v>1863</v>
      </c>
      <c r="B635" t="s">
        <v>1867</v>
      </c>
      <c r="C635">
        <v>2</v>
      </c>
      <c r="D635" t="s">
        <v>52</v>
      </c>
      <c r="E635" t="s">
        <v>12</v>
      </c>
      <c r="F635" s="3" t="s">
        <v>1868</v>
      </c>
      <c r="G635">
        <v>2025</v>
      </c>
      <c r="H635" t="s">
        <v>226</v>
      </c>
      <c r="I635" t="s">
        <v>1866</v>
      </c>
    </row>
    <row r="636" spans="1:9" ht="32" x14ac:dyDescent="0.2">
      <c r="A636" t="s">
        <v>1863</v>
      </c>
      <c r="B636" t="s">
        <v>1869</v>
      </c>
      <c r="C636">
        <v>3</v>
      </c>
      <c r="D636" t="s">
        <v>52</v>
      </c>
      <c r="E636" t="s">
        <v>12</v>
      </c>
      <c r="F636" s="3" t="s">
        <v>1870</v>
      </c>
      <c r="G636">
        <v>2025</v>
      </c>
      <c r="H636" t="s">
        <v>226</v>
      </c>
      <c r="I636" t="s">
        <v>1866</v>
      </c>
    </row>
    <row r="637" spans="1:9" ht="32" x14ac:dyDescent="0.2">
      <c r="A637" t="s">
        <v>1871</v>
      </c>
      <c r="B637" t="s">
        <v>1872</v>
      </c>
      <c r="C637">
        <v>1</v>
      </c>
      <c r="D637">
        <f>237</f>
        <v>237</v>
      </c>
      <c r="E637" t="s">
        <v>12</v>
      </c>
      <c r="F637" s="3" t="s">
        <v>1873</v>
      </c>
      <c r="G637">
        <v>2025</v>
      </c>
      <c r="H637" t="s">
        <v>21</v>
      </c>
      <c r="I637" t="s">
        <v>1874</v>
      </c>
    </row>
    <row r="638" spans="1:9" ht="32" x14ac:dyDescent="0.2">
      <c r="A638" t="s">
        <v>1875</v>
      </c>
      <c r="B638" t="s">
        <v>1876</v>
      </c>
      <c r="C638">
        <v>1</v>
      </c>
      <c r="D638">
        <f>387</f>
        <v>387</v>
      </c>
      <c r="E638" t="s">
        <v>12</v>
      </c>
      <c r="F638" s="3" t="s">
        <v>1877</v>
      </c>
      <c r="G638">
        <v>2025</v>
      </c>
      <c r="H638" t="s">
        <v>998</v>
      </c>
      <c r="I638" t="s">
        <v>1878</v>
      </c>
    </row>
    <row r="639" spans="1:9" ht="16" x14ac:dyDescent="0.2">
      <c r="A639" t="s">
        <v>1875</v>
      </c>
      <c r="B639" t="s">
        <v>1879</v>
      </c>
      <c r="C639">
        <v>2</v>
      </c>
      <c r="D639" t="s">
        <v>1880</v>
      </c>
      <c r="E639" t="s">
        <v>1171</v>
      </c>
      <c r="F639" s="3" t="s">
        <v>1881</v>
      </c>
      <c r="G639">
        <v>2025</v>
      </c>
      <c r="H639" t="s">
        <v>998</v>
      </c>
      <c r="I639" t="s">
        <v>1878</v>
      </c>
    </row>
    <row r="640" spans="1:9" ht="16" x14ac:dyDescent="0.2">
      <c r="A640" t="s">
        <v>1882</v>
      </c>
      <c r="B640" t="s">
        <v>1883</v>
      </c>
      <c r="C640">
        <v>1</v>
      </c>
      <c r="D640">
        <f>441</f>
        <v>441</v>
      </c>
      <c r="E640" t="s">
        <v>12</v>
      </c>
      <c r="F640" s="3" t="s">
        <v>1884</v>
      </c>
      <c r="G640">
        <v>2025</v>
      </c>
      <c r="H640" t="s">
        <v>140</v>
      </c>
      <c r="I640" t="s">
        <v>1885</v>
      </c>
    </row>
    <row r="641" spans="1:9" ht="32" x14ac:dyDescent="0.2">
      <c r="A641" t="s">
        <v>1886</v>
      </c>
      <c r="B641" t="s">
        <v>1887</v>
      </c>
      <c r="C641">
        <v>1</v>
      </c>
      <c r="D641" t="s">
        <v>12</v>
      </c>
      <c r="E641" t="s">
        <v>12</v>
      </c>
      <c r="F641" s="3" t="s">
        <v>1888</v>
      </c>
      <c r="G641">
        <v>2025</v>
      </c>
      <c r="H641" t="s">
        <v>37</v>
      </c>
      <c r="I641" t="s">
        <v>1889</v>
      </c>
    </row>
    <row r="642" spans="1:9" ht="16" x14ac:dyDescent="0.2">
      <c r="A642" t="s">
        <v>1886</v>
      </c>
      <c r="B642" t="s">
        <v>1890</v>
      </c>
      <c r="C642">
        <v>2</v>
      </c>
      <c r="D642" t="s">
        <v>12</v>
      </c>
      <c r="E642" t="s">
        <v>12</v>
      </c>
      <c r="F642" s="3" t="s">
        <v>1891</v>
      </c>
      <c r="G642">
        <v>2025</v>
      </c>
      <c r="H642" t="s">
        <v>37</v>
      </c>
      <c r="I642" t="s">
        <v>1889</v>
      </c>
    </row>
    <row r="643" spans="1:9" ht="16" x14ac:dyDescent="0.2">
      <c r="A643" t="s">
        <v>1886</v>
      </c>
      <c r="B643" t="s">
        <v>1892</v>
      </c>
      <c r="C643">
        <v>3</v>
      </c>
      <c r="D643" t="s">
        <v>101</v>
      </c>
      <c r="E643" t="s">
        <v>12</v>
      </c>
      <c r="F643" s="3" t="s">
        <v>1893</v>
      </c>
      <c r="G643">
        <v>2025</v>
      </c>
      <c r="H643" t="s">
        <v>37</v>
      </c>
      <c r="I643" t="s">
        <v>1889</v>
      </c>
    </row>
    <row r="644" spans="1:9" ht="32" x14ac:dyDescent="0.2">
      <c r="A644" t="s">
        <v>1894</v>
      </c>
      <c r="B644" t="s">
        <v>1499</v>
      </c>
      <c r="C644">
        <v>1</v>
      </c>
      <c r="D644">
        <f>407</f>
        <v>407</v>
      </c>
      <c r="E644" t="s">
        <v>12</v>
      </c>
      <c r="F644" s="3" t="s">
        <v>1895</v>
      </c>
      <c r="G644">
        <v>2025</v>
      </c>
      <c r="H644" t="s">
        <v>37</v>
      </c>
      <c r="I644" t="s">
        <v>1896</v>
      </c>
    </row>
    <row r="645" spans="1:9" ht="32" x14ac:dyDescent="0.2">
      <c r="A645" t="s">
        <v>1894</v>
      </c>
      <c r="B645" t="s">
        <v>1897</v>
      </c>
      <c r="C645">
        <v>2</v>
      </c>
      <c r="D645" t="s">
        <v>101</v>
      </c>
      <c r="E645" t="s">
        <v>12</v>
      </c>
      <c r="F645" s="3" t="s">
        <v>1898</v>
      </c>
      <c r="G645">
        <v>2025</v>
      </c>
      <c r="H645" t="s">
        <v>37</v>
      </c>
      <c r="I645" t="s">
        <v>1896</v>
      </c>
    </row>
    <row r="646" spans="1:9" ht="32" x14ac:dyDescent="0.2">
      <c r="A646" t="s">
        <v>1894</v>
      </c>
      <c r="B646" t="s">
        <v>1899</v>
      </c>
      <c r="C646">
        <v>3</v>
      </c>
      <c r="D646" t="s">
        <v>101</v>
      </c>
      <c r="E646" t="s">
        <v>12</v>
      </c>
      <c r="F646" s="3" t="s">
        <v>1900</v>
      </c>
      <c r="G646">
        <v>2025</v>
      </c>
      <c r="H646" t="s">
        <v>37</v>
      </c>
      <c r="I646" t="s">
        <v>1896</v>
      </c>
    </row>
    <row r="647" spans="1:9" ht="32" x14ac:dyDescent="0.2">
      <c r="A647" t="s">
        <v>1901</v>
      </c>
      <c r="B647" t="s">
        <v>1902</v>
      </c>
      <c r="C647">
        <v>1</v>
      </c>
      <c r="D647" t="s">
        <v>1903</v>
      </c>
      <c r="E647" t="s">
        <v>12</v>
      </c>
      <c r="F647" s="3" t="s">
        <v>1904</v>
      </c>
      <c r="G647">
        <v>2025</v>
      </c>
      <c r="H647" t="s">
        <v>323</v>
      </c>
      <c r="I647" t="s">
        <v>1905</v>
      </c>
    </row>
    <row r="648" spans="1:9" ht="32" x14ac:dyDescent="0.2">
      <c r="A648" t="s">
        <v>1901</v>
      </c>
      <c r="B648" t="s">
        <v>1906</v>
      </c>
      <c r="C648">
        <v>2</v>
      </c>
      <c r="D648" t="s">
        <v>12</v>
      </c>
      <c r="E648" t="s">
        <v>12</v>
      </c>
      <c r="F648" s="7" t="s">
        <v>1907</v>
      </c>
      <c r="G648">
        <v>2025</v>
      </c>
      <c r="H648" t="s">
        <v>21</v>
      </c>
      <c r="I648" t="s">
        <v>1905</v>
      </c>
    </row>
    <row r="649" spans="1:9" ht="16" x14ac:dyDescent="0.2">
      <c r="A649" t="s">
        <v>1901</v>
      </c>
      <c r="B649" t="s">
        <v>1908</v>
      </c>
      <c r="C649">
        <v>3</v>
      </c>
      <c r="D649" t="s">
        <v>1903</v>
      </c>
      <c r="E649" t="s">
        <v>12</v>
      </c>
      <c r="F649" s="3" t="s">
        <v>1909</v>
      </c>
      <c r="G649">
        <v>2025</v>
      </c>
      <c r="H649" t="s">
        <v>323</v>
      </c>
      <c r="I649" t="s">
        <v>1905</v>
      </c>
    </row>
    <row r="650" spans="1:9" ht="16" x14ac:dyDescent="0.2">
      <c r="A650" t="s">
        <v>1910</v>
      </c>
      <c r="B650" t="s">
        <v>1911</v>
      </c>
      <c r="C650">
        <v>1</v>
      </c>
      <c r="D650" t="s">
        <v>12</v>
      </c>
      <c r="E650" t="s">
        <v>12</v>
      </c>
      <c r="F650" s="3" t="s">
        <v>1912</v>
      </c>
      <c r="G650">
        <v>2025</v>
      </c>
      <c r="H650" t="s">
        <v>14</v>
      </c>
      <c r="I650" t="s">
        <v>1913</v>
      </c>
    </row>
    <row r="651" spans="1:9" ht="32" x14ac:dyDescent="0.2">
      <c r="A651" t="s">
        <v>1910</v>
      </c>
      <c r="B651" t="s">
        <v>1914</v>
      </c>
      <c r="C651">
        <v>2</v>
      </c>
      <c r="D651" t="s">
        <v>12</v>
      </c>
      <c r="E651" t="s">
        <v>12</v>
      </c>
      <c r="F651" s="3" t="s">
        <v>1915</v>
      </c>
      <c r="G651">
        <v>2025</v>
      </c>
      <c r="H651" t="s">
        <v>14</v>
      </c>
      <c r="I651" t="s">
        <v>1913</v>
      </c>
    </row>
    <row r="652" spans="1:9" ht="32" x14ac:dyDescent="0.2">
      <c r="A652" t="s">
        <v>1910</v>
      </c>
      <c r="B652" t="s">
        <v>1916</v>
      </c>
      <c r="C652">
        <v>3</v>
      </c>
      <c r="D652" t="s">
        <v>12</v>
      </c>
      <c r="E652" t="s">
        <v>12</v>
      </c>
      <c r="F652" s="3" t="s">
        <v>1917</v>
      </c>
      <c r="G652">
        <v>2025</v>
      </c>
      <c r="H652" t="s">
        <v>14</v>
      </c>
      <c r="I652" t="s">
        <v>1913</v>
      </c>
    </row>
    <row r="653" spans="1:9" ht="16" x14ac:dyDescent="0.2">
      <c r="A653" t="s">
        <v>1910</v>
      </c>
      <c r="B653" t="s">
        <v>1918</v>
      </c>
      <c r="C653">
        <v>4</v>
      </c>
      <c r="D653" t="s">
        <v>12</v>
      </c>
      <c r="E653" t="s">
        <v>12</v>
      </c>
      <c r="F653" s="3" t="s">
        <v>1919</v>
      </c>
      <c r="G653">
        <v>2025</v>
      </c>
      <c r="H653" t="s">
        <v>226</v>
      </c>
      <c r="I653" t="s">
        <v>1913</v>
      </c>
    </row>
    <row r="654" spans="1:9" ht="32" x14ac:dyDescent="0.2">
      <c r="A654" t="s">
        <v>1910</v>
      </c>
      <c r="B654" t="s">
        <v>1920</v>
      </c>
      <c r="C654">
        <v>5</v>
      </c>
      <c r="D654">
        <f>65</f>
        <v>65</v>
      </c>
      <c r="E654" t="s">
        <v>464</v>
      </c>
      <c r="F654" s="3" t="s">
        <v>1434</v>
      </c>
      <c r="G654">
        <v>2025</v>
      </c>
      <c r="H654" t="s">
        <v>323</v>
      </c>
      <c r="I654" t="s">
        <v>1913</v>
      </c>
    </row>
    <row r="655" spans="1:9" ht="32" x14ac:dyDescent="0.2">
      <c r="A655" t="s">
        <v>1921</v>
      </c>
      <c r="B655" t="s">
        <v>1922</v>
      </c>
      <c r="C655">
        <v>1</v>
      </c>
      <c r="D655" t="s">
        <v>12</v>
      </c>
      <c r="E655" t="s">
        <v>12</v>
      </c>
      <c r="F655" s="3" t="s">
        <v>1923</v>
      </c>
      <c r="G655">
        <v>2025</v>
      </c>
      <c r="H655" t="s">
        <v>140</v>
      </c>
      <c r="I655" t="s">
        <v>1924</v>
      </c>
    </row>
    <row r="656" spans="1:9" ht="32" x14ac:dyDescent="0.2">
      <c r="A656" t="s">
        <v>1921</v>
      </c>
      <c r="B656" t="s">
        <v>1925</v>
      </c>
      <c r="C656">
        <v>2</v>
      </c>
      <c r="D656" t="s">
        <v>52</v>
      </c>
      <c r="E656" t="s">
        <v>12</v>
      </c>
      <c r="F656" s="3" t="s">
        <v>1926</v>
      </c>
      <c r="G656">
        <v>2025</v>
      </c>
      <c r="H656" t="s">
        <v>140</v>
      </c>
      <c r="I656" t="s">
        <v>1924</v>
      </c>
    </row>
    <row r="657" spans="1:9" ht="32" x14ac:dyDescent="0.2">
      <c r="A657" t="s">
        <v>1927</v>
      </c>
      <c r="B657" t="s">
        <v>1928</v>
      </c>
      <c r="C657">
        <v>1</v>
      </c>
      <c r="D657" t="s">
        <v>1929</v>
      </c>
      <c r="E657" t="s">
        <v>592</v>
      </c>
      <c r="F657" s="3" t="s">
        <v>1930</v>
      </c>
      <c r="G657">
        <v>2025</v>
      </c>
      <c r="H657" t="s">
        <v>86</v>
      </c>
      <c r="I657" t="s">
        <v>1931</v>
      </c>
    </row>
    <row r="658" spans="1:9" ht="32" x14ac:dyDescent="0.2">
      <c r="A658" t="s">
        <v>1927</v>
      </c>
      <c r="B658" t="s">
        <v>1932</v>
      </c>
      <c r="C658">
        <v>2</v>
      </c>
      <c r="D658">
        <f>154</f>
        <v>154</v>
      </c>
      <c r="E658" t="s">
        <v>12</v>
      </c>
      <c r="F658" s="3" t="s">
        <v>1933</v>
      </c>
      <c r="G658">
        <v>2025</v>
      </c>
      <c r="H658" t="s">
        <v>267</v>
      </c>
      <c r="I658" t="s">
        <v>1931</v>
      </c>
    </row>
    <row r="659" spans="1:9" ht="32" x14ac:dyDescent="0.2">
      <c r="A659" t="s">
        <v>1934</v>
      </c>
      <c r="B659" t="s">
        <v>1935</v>
      </c>
      <c r="C659">
        <v>1</v>
      </c>
      <c r="D659" t="s">
        <v>12</v>
      </c>
      <c r="E659" t="s">
        <v>12</v>
      </c>
      <c r="F659" s="3" t="s">
        <v>1936</v>
      </c>
      <c r="G659">
        <v>2025</v>
      </c>
      <c r="H659" t="s">
        <v>37</v>
      </c>
      <c r="I659" t="s">
        <v>1937</v>
      </c>
    </row>
    <row r="660" spans="1:9" ht="16" x14ac:dyDescent="0.2">
      <c r="A660" t="s">
        <v>1934</v>
      </c>
      <c r="B660" t="s">
        <v>1938</v>
      </c>
      <c r="C660">
        <v>2</v>
      </c>
      <c r="D660">
        <f>407</f>
        <v>407</v>
      </c>
      <c r="E660" t="s">
        <v>12</v>
      </c>
      <c r="F660" s="3" t="s">
        <v>1939</v>
      </c>
      <c r="G660">
        <v>2025</v>
      </c>
      <c r="H660" t="s">
        <v>37</v>
      </c>
      <c r="I660" t="s">
        <v>1937</v>
      </c>
    </row>
    <row r="661" spans="1:9" ht="32" x14ac:dyDescent="0.2">
      <c r="A661" t="s">
        <v>1934</v>
      </c>
      <c r="B661" t="s">
        <v>1940</v>
      </c>
      <c r="C661">
        <v>3</v>
      </c>
      <c r="D661" t="s">
        <v>12</v>
      </c>
      <c r="E661" t="s">
        <v>12</v>
      </c>
      <c r="F661" s="3" t="s">
        <v>1941</v>
      </c>
      <c r="G661">
        <v>2025</v>
      </c>
      <c r="H661" t="s">
        <v>37</v>
      </c>
      <c r="I661" t="s">
        <v>1937</v>
      </c>
    </row>
    <row r="662" spans="1:9" ht="32" x14ac:dyDescent="0.2">
      <c r="A662" t="s">
        <v>1934</v>
      </c>
      <c r="B662" t="s">
        <v>155</v>
      </c>
      <c r="C662">
        <v>4</v>
      </c>
      <c r="D662" t="s">
        <v>12</v>
      </c>
      <c r="E662" t="s">
        <v>12</v>
      </c>
      <c r="F662" s="3" t="s">
        <v>1942</v>
      </c>
      <c r="G662">
        <v>2025</v>
      </c>
      <c r="H662" t="s">
        <v>37</v>
      </c>
      <c r="I662" t="s">
        <v>1937</v>
      </c>
    </row>
    <row r="663" spans="1:9" ht="16" x14ac:dyDescent="0.2">
      <c r="A663" t="s">
        <v>1934</v>
      </c>
      <c r="B663" t="s">
        <v>641</v>
      </c>
      <c r="C663">
        <v>5</v>
      </c>
      <c r="D663" t="s">
        <v>12</v>
      </c>
      <c r="E663" t="s">
        <v>12</v>
      </c>
      <c r="F663" s="3" t="s">
        <v>1943</v>
      </c>
      <c r="G663">
        <v>2025</v>
      </c>
      <c r="H663" t="s">
        <v>37</v>
      </c>
      <c r="I663" t="s">
        <v>1937</v>
      </c>
    </row>
    <row r="664" spans="1:9" ht="16" x14ac:dyDescent="0.2">
      <c r="A664" t="s">
        <v>1944</v>
      </c>
      <c r="B664" t="s">
        <v>1945</v>
      </c>
      <c r="C664">
        <v>1</v>
      </c>
      <c r="D664" t="s">
        <v>12</v>
      </c>
      <c r="E664" t="s">
        <v>12</v>
      </c>
      <c r="F664" s="3" t="s">
        <v>1946</v>
      </c>
      <c r="G664">
        <v>2025</v>
      </c>
      <c r="H664" t="s">
        <v>37</v>
      </c>
      <c r="I664" t="s">
        <v>1947</v>
      </c>
    </row>
    <row r="665" spans="1:9" ht="16" x14ac:dyDescent="0.2">
      <c r="A665" t="s">
        <v>1944</v>
      </c>
      <c r="B665" t="s">
        <v>1948</v>
      </c>
      <c r="C665">
        <v>2</v>
      </c>
      <c r="D665" t="s">
        <v>12</v>
      </c>
      <c r="E665" t="s">
        <v>12</v>
      </c>
      <c r="F665" s="3" t="s">
        <v>1949</v>
      </c>
      <c r="G665">
        <v>2025</v>
      </c>
      <c r="H665" t="s">
        <v>1950</v>
      </c>
      <c r="I665" t="s">
        <v>1947</v>
      </c>
    </row>
    <row r="666" spans="1:9" ht="32" x14ac:dyDescent="0.2">
      <c r="A666" t="s">
        <v>1951</v>
      </c>
      <c r="B666" t="s">
        <v>1952</v>
      </c>
      <c r="C666">
        <v>1</v>
      </c>
      <c r="D666" t="s">
        <v>12</v>
      </c>
      <c r="E666" t="s">
        <v>12</v>
      </c>
      <c r="F666" s="3" t="s">
        <v>1953</v>
      </c>
      <c r="G666">
        <v>2025</v>
      </c>
      <c r="H666" t="s">
        <v>1157</v>
      </c>
      <c r="I666" t="s">
        <v>1954</v>
      </c>
    </row>
    <row r="667" spans="1:9" ht="32" x14ac:dyDescent="0.2">
      <c r="A667" t="s">
        <v>1951</v>
      </c>
      <c r="B667" t="s">
        <v>1955</v>
      </c>
      <c r="C667">
        <v>2</v>
      </c>
      <c r="D667" t="s">
        <v>12</v>
      </c>
      <c r="E667" t="s">
        <v>12</v>
      </c>
      <c r="F667" s="3" t="s">
        <v>1956</v>
      </c>
      <c r="G667">
        <v>2025</v>
      </c>
      <c r="H667" t="s">
        <v>1157</v>
      </c>
      <c r="I667" t="s">
        <v>1954</v>
      </c>
    </row>
    <row r="668" spans="1:9" ht="32" x14ac:dyDescent="0.2">
      <c r="A668" t="s">
        <v>1957</v>
      </c>
      <c r="B668" t="s">
        <v>1958</v>
      </c>
      <c r="C668">
        <v>1</v>
      </c>
      <c r="D668" t="s">
        <v>52</v>
      </c>
      <c r="E668" t="s">
        <v>12</v>
      </c>
      <c r="F668" s="3" t="s">
        <v>1959</v>
      </c>
      <c r="G668">
        <v>2025</v>
      </c>
      <c r="H668" t="s">
        <v>438</v>
      </c>
      <c r="I668" t="s">
        <v>1960</v>
      </c>
    </row>
    <row r="669" spans="1:9" ht="32" x14ac:dyDescent="0.2">
      <c r="A669" t="s">
        <v>1961</v>
      </c>
      <c r="B669" t="s">
        <v>1962</v>
      </c>
      <c r="C669">
        <v>1</v>
      </c>
      <c r="D669">
        <f>237</f>
        <v>237</v>
      </c>
      <c r="E669" t="s">
        <v>12</v>
      </c>
      <c r="F669" s="3" t="s">
        <v>1963</v>
      </c>
      <c r="G669">
        <v>2025</v>
      </c>
      <c r="H669" t="s">
        <v>21</v>
      </c>
      <c r="I669" t="s">
        <v>1964</v>
      </c>
    </row>
    <row r="670" spans="1:9" ht="32" x14ac:dyDescent="0.2">
      <c r="A670" t="s">
        <v>1965</v>
      </c>
      <c r="B670" t="s">
        <v>1966</v>
      </c>
      <c r="C670">
        <v>1</v>
      </c>
      <c r="D670" t="s">
        <v>1880</v>
      </c>
      <c r="E670" t="s">
        <v>12</v>
      </c>
      <c r="F670" s="3" t="s">
        <v>1967</v>
      </c>
      <c r="G670">
        <v>2025</v>
      </c>
      <c r="H670" t="s">
        <v>998</v>
      </c>
      <c r="I670" t="s">
        <v>1968</v>
      </c>
    </row>
    <row r="671" spans="1:9" ht="32" x14ac:dyDescent="0.2">
      <c r="A671" t="s">
        <v>1965</v>
      </c>
      <c r="B671" t="s">
        <v>1969</v>
      </c>
      <c r="C671">
        <v>2</v>
      </c>
      <c r="D671" t="s">
        <v>1880</v>
      </c>
      <c r="E671" t="s">
        <v>12</v>
      </c>
      <c r="F671" s="3" t="s">
        <v>1970</v>
      </c>
      <c r="G671">
        <v>2025</v>
      </c>
      <c r="H671" t="s">
        <v>998</v>
      </c>
      <c r="I671" t="s">
        <v>1968</v>
      </c>
    </row>
    <row r="672" spans="1:9" ht="32" x14ac:dyDescent="0.2">
      <c r="A672" t="s">
        <v>1965</v>
      </c>
      <c r="B672" t="s">
        <v>1971</v>
      </c>
      <c r="C672">
        <v>3</v>
      </c>
      <c r="D672" t="s">
        <v>1880</v>
      </c>
      <c r="E672" t="s">
        <v>12</v>
      </c>
      <c r="F672" s="3" t="s">
        <v>1972</v>
      </c>
      <c r="G672">
        <v>2025</v>
      </c>
      <c r="H672" t="s">
        <v>998</v>
      </c>
      <c r="I672" t="s">
        <v>1968</v>
      </c>
    </row>
    <row r="673" spans="1:9" ht="32" x14ac:dyDescent="0.2">
      <c r="A673" t="s">
        <v>1965</v>
      </c>
      <c r="B673" t="s">
        <v>1973</v>
      </c>
      <c r="C673">
        <v>4</v>
      </c>
      <c r="D673" t="s">
        <v>1880</v>
      </c>
      <c r="E673" t="s">
        <v>12</v>
      </c>
      <c r="F673" s="3" t="s">
        <v>1974</v>
      </c>
      <c r="G673">
        <v>2025</v>
      </c>
      <c r="H673" t="s">
        <v>998</v>
      </c>
      <c r="I673" t="s">
        <v>1968</v>
      </c>
    </row>
    <row r="674" spans="1:9" ht="32" x14ac:dyDescent="0.2">
      <c r="A674" t="s">
        <v>1975</v>
      </c>
      <c r="B674" t="s">
        <v>1976</v>
      </c>
      <c r="C674">
        <v>1</v>
      </c>
      <c r="D674" t="s">
        <v>1977</v>
      </c>
      <c r="E674" t="s">
        <v>12</v>
      </c>
      <c r="F674" s="3" t="s">
        <v>1978</v>
      </c>
      <c r="G674">
        <v>2025</v>
      </c>
      <c r="H674" t="s">
        <v>267</v>
      </c>
      <c r="I674" t="s">
        <v>1979</v>
      </c>
    </row>
    <row r="675" spans="1:9" ht="32" x14ac:dyDescent="0.2">
      <c r="A675" t="s">
        <v>1980</v>
      </c>
      <c r="B675" t="s">
        <v>1981</v>
      </c>
      <c r="C675">
        <v>1</v>
      </c>
      <c r="D675" t="s">
        <v>316</v>
      </c>
      <c r="E675" t="s">
        <v>12</v>
      </c>
      <c r="F675" s="3" t="s">
        <v>1982</v>
      </c>
      <c r="G675">
        <v>2025</v>
      </c>
      <c r="H675" t="s">
        <v>318</v>
      </c>
      <c r="I675" t="s">
        <v>1983</v>
      </c>
    </row>
    <row r="676" spans="1:9" ht="16" x14ac:dyDescent="0.2">
      <c r="A676" t="s">
        <v>1980</v>
      </c>
      <c r="B676" t="s">
        <v>1984</v>
      </c>
      <c r="C676">
        <v>2</v>
      </c>
      <c r="D676" t="s">
        <v>12</v>
      </c>
      <c r="E676" t="s">
        <v>12</v>
      </c>
      <c r="F676" s="3" t="s">
        <v>1985</v>
      </c>
      <c r="G676">
        <v>2025</v>
      </c>
      <c r="H676" t="s">
        <v>318</v>
      </c>
      <c r="I676" t="s">
        <v>1983</v>
      </c>
    </row>
    <row r="677" spans="1:9" ht="32" x14ac:dyDescent="0.2">
      <c r="A677" t="s">
        <v>1980</v>
      </c>
      <c r="B677" t="s">
        <v>1986</v>
      </c>
      <c r="C677">
        <v>3</v>
      </c>
      <c r="D677" t="s">
        <v>316</v>
      </c>
      <c r="E677" t="s">
        <v>12</v>
      </c>
      <c r="F677" s="3" t="s">
        <v>1987</v>
      </c>
      <c r="G677">
        <v>2025</v>
      </c>
      <c r="H677" t="s">
        <v>318</v>
      </c>
      <c r="I677" t="s">
        <v>1983</v>
      </c>
    </row>
    <row r="678" spans="1:9" ht="32" x14ac:dyDescent="0.2">
      <c r="A678" t="s">
        <v>1988</v>
      </c>
      <c r="B678" t="s">
        <v>1989</v>
      </c>
      <c r="C678">
        <v>1</v>
      </c>
      <c r="D678" t="s">
        <v>1416</v>
      </c>
      <c r="E678" t="s">
        <v>12</v>
      </c>
      <c r="F678" s="3" t="s">
        <v>1417</v>
      </c>
      <c r="G678">
        <v>2025</v>
      </c>
      <c r="H678" t="s">
        <v>67</v>
      </c>
      <c r="I678" t="s">
        <v>1990</v>
      </c>
    </row>
    <row r="679" spans="1:9" ht="32" x14ac:dyDescent="0.2">
      <c r="A679" t="s">
        <v>1991</v>
      </c>
      <c r="B679" t="s">
        <v>558</v>
      </c>
      <c r="C679">
        <v>1</v>
      </c>
      <c r="D679" t="s">
        <v>12</v>
      </c>
      <c r="E679" t="s">
        <v>12</v>
      </c>
      <c r="F679" s="3" t="s">
        <v>559</v>
      </c>
      <c r="G679">
        <v>2025</v>
      </c>
      <c r="H679" t="s">
        <v>140</v>
      </c>
      <c r="I679" t="s">
        <v>1992</v>
      </c>
    </row>
    <row r="680" spans="1:9" ht="32" x14ac:dyDescent="0.2">
      <c r="A680" t="s">
        <v>1993</v>
      </c>
      <c r="B680" t="s">
        <v>1994</v>
      </c>
      <c r="C680">
        <v>1</v>
      </c>
      <c r="D680" t="s">
        <v>52</v>
      </c>
      <c r="E680" t="s">
        <v>12</v>
      </c>
      <c r="F680" s="3" t="s">
        <v>1995</v>
      </c>
      <c r="G680">
        <v>2025</v>
      </c>
      <c r="H680" t="s">
        <v>859</v>
      </c>
      <c r="I680" t="s">
        <v>1996</v>
      </c>
    </row>
    <row r="681" spans="1:9" ht="32" x14ac:dyDescent="0.2">
      <c r="A681" t="s">
        <v>1993</v>
      </c>
      <c r="B681" t="s">
        <v>1997</v>
      </c>
      <c r="C681">
        <v>2</v>
      </c>
      <c r="D681" t="s">
        <v>12</v>
      </c>
      <c r="E681" t="s">
        <v>12</v>
      </c>
      <c r="F681" s="3" t="s">
        <v>1998</v>
      </c>
      <c r="G681">
        <v>2025</v>
      </c>
      <c r="H681" t="s">
        <v>646</v>
      </c>
      <c r="I681" t="s">
        <v>1996</v>
      </c>
    </row>
    <row r="682" spans="1:9" ht="32" x14ac:dyDescent="0.2">
      <c r="A682" t="s">
        <v>1993</v>
      </c>
      <c r="B682" t="s">
        <v>1999</v>
      </c>
      <c r="C682">
        <v>3</v>
      </c>
      <c r="D682" t="s">
        <v>12</v>
      </c>
      <c r="E682" t="s">
        <v>12</v>
      </c>
      <c r="F682" s="3" t="s">
        <v>2000</v>
      </c>
      <c r="G682">
        <v>2025</v>
      </c>
      <c r="H682" t="s">
        <v>859</v>
      </c>
      <c r="I682" t="s">
        <v>1996</v>
      </c>
    </row>
    <row r="683" spans="1:9" ht="32" x14ac:dyDescent="0.2">
      <c r="A683" t="s">
        <v>2001</v>
      </c>
      <c r="B683" t="s">
        <v>2002</v>
      </c>
      <c r="C683">
        <v>1</v>
      </c>
      <c r="D683" t="s">
        <v>12</v>
      </c>
      <c r="E683" t="s">
        <v>12</v>
      </c>
      <c r="F683" s="3" t="s">
        <v>2003</v>
      </c>
      <c r="G683">
        <v>2025</v>
      </c>
      <c r="H683" t="s">
        <v>2004</v>
      </c>
      <c r="I683" t="s">
        <v>2005</v>
      </c>
    </row>
    <row r="684" spans="1:9" ht="32" x14ac:dyDescent="0.2">
      <c r="A684" t="s">
        <v>2001</v>
      </c>
      <c r="B684" t="s">
        <v>2006</v>
      </c>
      <c r="C684">
        <v>2</v>
      </c>
      <c r="D684" t="s">
        <v>12</v>
      </c>
      <c r="E684" t="s">
        <v>12</v>
      </c>
      <c r="F684" s="3" t="s">
        <v>2007</v>
      </c>
      <c r="G684">
        <v>2025</v>
      </c>
      <c r="H684" t="s">
        <v>2004</v>
      </c>
      <c r="I684" t="s">
        <v>2005</v>
      </c>
    </row>
    <row r="685" spans="1:9" ht="16" x14ac:dyDescent="0.2">
      <c r="A685" t="s">
        <v>2008</v>
      </c>
      <c r="B685" t="s">
        <v>2009</v>
      </c>
      <c r="C685">
        <v>1</v>
      </c>
      <c r="D685">
        <f>237</f>
        <v>237</v>
      </c>
      <c r="E685" t="s">
        <v>12</v>
      </c>
      <c r="F685" s="3" t="s">
        <v>2010</v>
      </c>
      <c r="G685">
        <v>2025</v>
      </c>
      <c r="H685" t="s">
        <v>21</v>
      </c>
      <c r="I685" t="s">
        <v>2011</v>
      </c>
    </row>
    <row r="686" spans="1:9" ht="32" x14ac:dyDescent="0.2">
      <c r="A686" t="s">
        <v>2008</v>
      </c>
      <c r="B686" t="s">
        <v>2012</v>
      </c>
      <c r="C686">
        <v>2</v>
      </c>
      <c r="D686" t="s">
        <v>12</v>
      </c>
      <c r="E686" t="s">
        <v>12</v>
      </c>
      <c r="F686" s="3" t="s">
        <v>2013</v>
      </c>
      <c r="G686">
        <v>2025</v>
      </c>
      <c r="H686" t="s">
        <v>462</v>
      </c>
      <c r="I686" t="s">
        <v>2011</v>
      </c>
    </row>
    <row r="687" spans="1:9" ht="32" x14ac:dyDescent="0.2">
      <c r="A687" t="s">
        <v>2014</v>
      </c>
      <c r="B687" t="s">
        <v>2015</v>
      </c>
      <c r="C687">
        <v>1</v>
      </c>
      <c r="D687" t="s">
        <v>12</v>
      </c>
      <c r="E687" t="s">
        <v>12</v>
      </c>
      <c r="F687" s="7" t="s">
        <v>1847</v>
      </c>
      <c r="G687">
        <v>2025</v>
      </c>
      <c r="H687" t="s">
        <v>86</v>
      </c>
      <c r="I687" t="s">
        <v>2016</v>
      </c>
    </row>
    <row r="688" spans="1:9" ht="32" x14ac:dyDescent="0.2">
      <c r="A688" t="s">
        <v>2017</v>
      </c>
      <c r="B688" t="s">
        <v>2018</v>
      </c>
      <c r="C688">
        <v>1</v>
      </c>
      <c r="D688" t="s">
        <v>12</v>
      </c>
      <c r="E688" t="s">
        <v>12</v>
      </c>
      <c r="F688" s="3" t="s">
        <v>2019</v>
      </c>
      <c r="G688">
        <v>2025</v>
      </c>
      <c r="H688" t="s">
        <v>204</v>
      </c>
      <c r="I688" t="s">
        <v>2020</v>
      </c>
    </row>
    <row r="689" spans="1:9" ht="32" x14ac:dyDescent="0.2">
      <c r="A689" t="s">
        <v>2017</v>
      </c>
      <c r="B689" t="s">
        <v>2021</v>
      </c>
      <c r="C689">
        <v>2</v>
      </c>
      <c r="D689" t="s">
        <v>12</v>
      </c>
      <c r="E689" t="s">
        <v>12</v>
      </c>
      <c r="F689" s="3" t="s">
        <v>2022</v>
      </c>
      <c r="G689">
        <v>2025</v>
      </c>
      <c r="H689" t="s">
        <v>86</v>
      </c>
      <c r="I689" t="s">
        <v>2020</v>
      </c>
    </row>
    <row r="690" spans="1:9" ht="16" x14ac:dyDescent="0.2">
      <c r="A690" t="s">
        <v>2023</v>
      </c>
      <c r="B690" t="s">
        <v>2024</v>
      </c>
      <c r="C690">
        <v>1</v>
      </c>
      <c r="D690" t="s">
        <v>52</v>
      </c>
      <c r="E690" t="s">
        <v>12</v>
      </c>
      <c r="F690" s="3" t="s">
        <v>2025</v>
      </c>
      <c r="G690">
        <v>2025</v>
      </c>
      <c r="H690" t="s">
        <v>2026</v>
      </c>
      <c r="I690" t="s">
        <v>2027</v>
      </c>
    </row>
    <row r="691" spans="1:9" ht="16" x14ac:dyDescent="0.2">
      <c r="A691" t="s">
        <v>2023</v>
      </c>
      <c r="B691" t="s">
        <v>2028</v>
      </c>
      <c r="C691">
        <v>2</v>
      </c>
      <c r="D691" t="s">
        <v>52</v>
      </c>
      <c r="E691" t="s">
        <v>12</v>
      </c>
      <c r="F691" s="3" t="s">
        <v>2029</v>
      </c>
      <c r="G691">
        <v>2025</v>
      </c>
      <c r="H691" t="s">
        <v>2026</v>
      </c>
      <c r="I691" t="s">
        <v>2027</v>
      </c>
    </row>
    <row r="692" spans="1:9" ht="32" x14ac:dyDescent="0.2">
      <c r="A692" t="s">
        <v>2030</v>
      </c>
      <c r="B692" t="s">
        <v>2031</v>
      </c>
      <c r="C692">
        <v>1</v>
      </c>
      <c r="D692">
        <f>151</f>
        <v>151</v>
      </c>
      <c r="E692" t="s">
        <v>12</v>
      </c>
      <c r="F692" s="3" t="s">
        <v>2032</v>
      </c>
      <c r="G692">
        <v>2025</v>
      </c>
      <c r="H692" t="s">
        <v>140</v>
      </c>
      <c r="I692" t="s">
        <v>2033</v>
      </c>
    </row>
    <row r="693" spans="1:9" ht="32" x14ac:dyDescent="0.2">
      <c r="A693" t="s">
        <v>2034</v>
      </c>
      <c r="B693" t="s">
        <v>2035</v>
      </c>
      <c r="C693">
        <v>1</v>
      </c>
      <c r="D693">
        <f>237</f>
        <v>237</v>
      </c>
      <c r="E693" t="s">
        <v>12</v>
      </c>
      <c r="F693" s="3" t="s">
        <v>2036</v>
      </c>
      <c r="G693">
        <v>2025</v>
      </c>
      <c r="H693" t="s">
        <v>21</v>
      </c>
      <c r="I693" t="s">
        <v>2037</v>
      </c>
    </row>
    <row r="694" spans="1:9" ht="32" x14ac:dyDescent="0.2">
      <c r="A694" t="s">
        <v>2034</v>
      </c>
      <c r="B694" t="s">
        <v>2038</v>
      </c>
      <c r="C694">
        <v>2</v>
      </c>
      <c r="D694" t="s">
        <v>12</v>
      </c>
      <c r="E694" t="s">
        <v>12</v>
      </c>
      <c r="F694" s="3" t="s">
        <v>2039</v>
      </c>
      <c r="G694">
        <v>2025</v>
      </c>
      <c r="H694" t="s">
        <v>21</v>
      </c>
      <c r="I694" t="s">
        <v>2037</v>
      </c>
    </row>
    <row r="695" spans="1:9" ht="32" x14ac:dyDescent="0.2">
      <c r="A695" t="s">
        <v>2034</v>
      </c>
      <c r="B695" t="s">
        <v>2040</v>
      </c>
      <c r="C695">
        <v>3</v>
      </c>
      <c r="D695">
        <f>237</f>
        <v>237</v>
      </c>
      <c r="E695" t="s">
        <v>12</v>
      </c>
      <c r="F695" s="3" t="s">
        <v>2041</v>
      </c>
      <c r="G695">
        <v>2025</v>
      </c>
      <c r="H695" t="s">
        <v>21</v>
      </c>
      <c r="I695" t="s">
        <v>2037</v>
      </c>
    </row>
    <row r="696" spans="1:9" ht="32" x14ac:dyDescent="0.2">
      <c r="A696" t="s">
        <v>2034</v>
      </c>
      <c r="B696" t="s">
        <v>2042</v>
      </c>
      <c r="C696">
        <v>4</v>
      </c>
      <c r="D696">
        <f>237</f>
        <v>237</v>
      </c>
      <c r="E696" t="s">
        <v>12</v>
      </c>
      <c r="F696" s="3" t="s">
        <v>2043</v>
      </c>
      <c r="G696">
        <v>2025</v>
      </c>
      <c r="H696" t="s">
        <v>21</v>
      </c>
      <c r="I696" t="s">
        <v>2037</v>
      </c>
    </row>
    <row r="697" spans="1:9" ht="32" x14ac:dyDescent="0.2">
      <c r="A697" t="s">
        <v>2034</v>
      </c>
      <c r="B697" t="s">
        <v>2044</v>
      </c>
      <c r="C697">
        <v>5</v>
      </c>
      <c r="D697">
        <f>237</f>
        <v>237</v>
      </c>
      <c r="E697" t="s">
        <v>12</v>
      </c>
      <c r="F697" s="3" t="s">
        <v>2045</v>
      </c>
      <c r="G697">
        <v>2025</v>
      </c>
      <c r="H697" t="s">
        <v>21</v>
      </c>
      <c r="I697" t="s">
        <v>2037</v>
      </c>
    </row>
    <row r="698" spans="1:9" ht="32" x14ac:dyDescent="0.2">
      <c r="A698" t="s">
        <v>2046</v>
      </c>
      <c r="B698" t="s">
        <v>233</v>
      </c>
      <c r="C698">
        <v>1</v>
      </c>
      <c r="D698" t="s">
        <v>12</v>
      </c>
      <c r="E698" t="s">
        <v>12</v>
      </c>
      <c r="F698" s="7" t="s">
        <v>2047</v>
      </c>
      <c r="G698">
        <v>2025</v>
      </c>
      <c r="H698" t="s">
        <v>235</v>
      </c>
      <c r="I698" t="s">
        <v>2048</v>
      </c>
    </row>
    <row r="699" spans="1:9" ht="16" x14ac:dyDescent="0.2">
      <c r="A699" t="s">
        <v>2046</v>
      </c>
      <c r="B699" t="s">
        <v>2049</v>
      </c>
      <c r="C699">
        <v>2</v>
      </c>
      <c r="D699" t="s">
        <v>12</v>
      </c>
      <c r="E699" t="s">
        <v>12</v>
      </c>
      <c r="F699" s="3" t="s">
        <v>2050</v>
      </c>
      <c r="G699">
        <v>2025</v>
      </c>
      <c r="H699" t="s">
        <v>235</v>
      </c>
      <c r="I699" t="s">
        <v>2048</v>
      </c>
    </row>
    <row r="700" spans="1:9" ht="16" x14ac:dyDescent="0.2">
      <c r="A700" t="s">
        <v>2051</v>
      </c>
      <c r="B700" t="s">
        <v>2052</v>
      </c>
      <c r="C700">
        <v>1</v>
      </c>
      <c r="D700" t="s">
        <v>12</v>
      </c>
      <c r="E700" t="s">
        <v>12</v>
      </c>
      <c r="F700" s="3" t="s">
        <v>2053</v>
      </c>
      <c r="G700">
        <v>2025</v>
      </c>
      <c r="H700" t="s">
        <v>54</v>
      </c>
      <c r="I700" t="s">
        <v>2054</v>
      </c>
    </row>
    <row r="701" spans="1:9" ht="16" x14ac:dyDescent="0.2">
      <c r="A701" t="s">
        <v>2051</v>
      </c>
      <c r="B701" t="s">
        <v>2055</v>
      </c>
      <c r="C701">
        <v>2</v>
      </c>
      <c r="D701" t="s">
        <v>628</v>
      </c>
      <c r="E701" t="s">
        <v>12</v>
      </c>
      <c r="F701" s="3" t="s">
        <v>2056</v>
      </c>
      <c r="G701">
        <v>2025</v>
      </c>
      <c r="H701" t="s">
        <v>137</v>
      </c>
      <c r="I701" t="s">
        <v>2054</v>
      </c>
    </row>
    <row r="702" spans="1:9" ht="32" x14ac:dyDescent="0.2">
      <c r="A702" t="s">
        <v>2057</v>
      </c>
      <c r="B702" t="s">
        <v>2058</v>
      </c>
      <c r="C702">
        <v>1</v>
      </c>
      <c r="D702">
        <f>237</f>
        <v>237</v>
      </c>
      <c r="E702" t="s">
        <v>12</v>
      </c>
      <c r="F702" s="3" t="s">
        <v>2059</v>
      </c>
      <c r="G702">
        <v>2025</v>
      </c>
      <c r="H702" t="s">
        <v>21</v>
      </c>
      <c r="I702" t="s">
        <v>2060</v>
      </c>
    </row>
    <row r="703" spans="1:9" ht="16" x14ac:dyDescent="0.2">
      <c r="A703" t="s">
        <v>2061</v>
      </c>
      <c r="B703" t="s">
        <v>2062</v>
      </c>
      <c r="C703">
        <v>1</v>
      </c>
      <c r="D703" t="s">
        <v>101</v>
      </c>
      <c r="E703" t="s">
        <v>12</v>
      </c>
      <c r="F703" s="3" t="s">
        <v>2063</v>
      </c>
      <c r="G703">
        <v>2025</v>
      </c>
      <c r="H703" t="s">
        <v>37</v>
      </c>
      <c r="I703" t="s">
        <v>2064</v>
      </c>
    </row>
    <row r="704" spans="1:9" ht="16" x14ac:dyDescent="0.2">
      <c r="A704" t="s">
        <v>2065</v>
      </c>
      <c r="B704" t="s">
        <v>2066</v>
      </c>
      <c r="C704">
        <v>1</v>
      </c>
      <c r="D704" t="s">
        <v>12</v>
      </c>
      <c r="E704" t="s">
        <v>12</v>
      </c>
      <c r="F704" s="3" t="s">
        <v>2067</v>
      </c>
      <c r="G704">
        <v>2025</v>
      </c>
      <c r="H704" t="s">
        <v>235</v>
      </c>
      <c r="I704" t="s">
        <v>2068</v>
      </c>
    </row>
    <row r="705" spans="1:9" ht="16" x14ac:dyDescent="0.2">
      <c r="A705" t="s">
        <v>2065</v>
      </c>
      <c r="B705" t="s">
        <v>2069</v>
      </c>
      <c r="C705">
        <v>2</v>
      </c>
      <c r="D705" t="s">
        <v>12</v>
      </c>
      <c r="E705" t="s">
        <v>12</v>
      </c>
      <c r="F705" s="3" t="s">
        <v>2070</v>
      </c>
      <c r="G705">
        <v>2025</v>
      </c>
      <c r="H705" t="s">
        <v>235</v>
      </c>
      <c r="I705" t="s">
        <v>2068</v>
      </c>
    </row>
    <row r="706" spans="1:9" ht="32" x14ac:dyDescent="0.2">
      <c r="A706" t="s">
        <v>2071</v>
      </c>
      <c r="B706" t="s">
        <v>2072</v>
      </c>
      <c r="C706">
        <v>1</v>
      </c>
      <c r="D706" t="s">
        <v>52</v>
      </c>
      <c r="E706" t="s">
        <v>12</v>
      </c>
      <c r="F706" s="3" t="s">
        <v>2073</v>
      </c>
      <c r="G706">
        <v>2025</v>
      </c>
      <c r="H706" t="s">
        <v>140</v>
      </c>
      <c r="I706" t="s">
        <v>2074</v>
      </c>
    </row>
    <row r="707" spans="1:9" ht="16" x14ac:dyDescent="0.2">
      <c r="A707" t="s">
        <v>2071</v>
      </c>
      <c r="B707" t="s">
        <v>2075</v>
      </c>
      <c r="C707">
        <v>2</v>
      </c>
      <c r="D707" t="s">
        <v>52</v>
      </c>
      <c r="E707" t="s">
        <v>12</v>
      </c>
      <c r="F707" s="3" t="s">
        <v>2076</v>
      </c>
      <c r="G707">
        <v>2025</v>
      </c>
      <c r="H707" t="s">
        <v>140</v>
      </c>
      <c r="I707" t="s">
        <v>2074</v>
      </c>
    </row>
    <row r="708" spans="1:9" ht="16" x14ac:dyDescent="0.2">
      <c r="A708" t="s">
        <v>2077</v>
      </c>
      <c r="B708" t="s">
        <v>2078</v>
      </c>
      <c r="C708">
        <v>1</v>
      </c>
      <c r="D708" t="s">
        <v>996</v>
      </c>
      <c r="E708" t="s">
        <v>12</v>
      </c>
      <c r="F708" s="3" t="s">
        <v>2079</v>
      </c>
      <c r="G708">
        <v>2025</v>
      </c>
      <c r="H708" t="s">
        <v>998</v>
      </c>
      <c r="I708" t="s">
        <v>2080</v>
      </c>
    </row>
    <row r="709" spans="1:9" ht="16" x14ac:dyDescent="0.2">
      <c r="A709" t="s">
        <v>2081</v>
      </c>
      <c r="B709" t="s">
        <v>2082</v>
      </c>
      <c r="C709">
        <v>1</v>
      </c>
      <c r="D709" t="s">
        <v>1219</v>
      </c>
      <c r="E709" t="s">
        <v>12</v>
      </c>
      <c r="F709" s="3" t="s">
        <v>1220</v>
      </c>
      <c r="G709">
        <v>2025</v>
      </c>
      <c r="H709" t="s">
        <v>14</v>
      </c>
      <c r="I709" t="s">
        <v>2083</v>
      </c>
    </row>
    <row r="710" spans="1:9" ht="16" x14ac:dyDescent="0.2">
      <c r="A710" t="s">
        <v>2081</v>
      </c>
      <c r="B710" t="s">
        <v>2084</v>
      </c>
      <c r="C710">
        <v>2</v>
      </c>
      <c r="D710" t="s">
        <v>12</v>
      </c>
      <c r="E710" t="s">
        <v>12</v>
      </c>
      <c r="F710" s="3" t="s">
        <v>2085</v>
      </c>
      <c r="G710">
        <v>2025</v>
      </c>
      <c r="H710" t="s">
        <v>313</v>
      </c>
      <c r="I710" t="s">
        <v>2083</v>
      </c>
    </row>
    <row r="711" spans="1:9" ht="16" x14ac:dyDescent="0.2">
      <c r="A711" t="s">
        <v>2081</v>
      </c>
      <c r="B711" t="s">
        <v>2086</v>
      </c>
      <c r="C711">
        <v>3</v>
      </c>
      <c r="D711" t="s">
        <v>12</v>
      </c>
      <c r="E711" t="s">
        <v>12</v>
      </c>
      <c r="F711" s="3" t="s">
        <v>2087</v>
      </c>
      <c r="G711">
        <v>2025</v>
      </c>
      <c r="H711" t="s">
        <v>313</v>
      </c>
      <c r="I711" t="s">
        <v>2083</v>
      </c>
    </row>
    <row r="712" spans="1:9" ht="16" x14ac:dyDescent="0.2">
      <c r="A712" t="s">
        <v>2081</v>
      </c>
      <c r="B712" t="s">
        <v>2088</v>
      </c>
      <c r="C712">
        <v>4</v>
      </c>
      <c r="D712" t="s">
        <v>12</v>
      </c>
      <c r="E712" t="s">
        <v>12</v>
      </c>
      <c r="F712" s="3" t="s">
        <v>2089</v>
      </c>
      <c r="G712">
        <v>2025</v>
      </c>
      <c r="H712" t="s">
        <v>126</v>
      </c>
      <c r="I712" t="s">
        <v>2083</v>
      </c>
    </row>
    <row r="713" spans="1:9" ht="16" x14ac:dyDescent="0.2">
      <c r="A713" t="s">
        <v>2081</v>
      </c>
      <c r="B713" t="s">
        <v>2090</v>
      </c>
      <c r="C713">
        <v>5</v>
      </c>
      <c r="D713" t="s">
        <v>12</v>
      </c>
      <c r="E713" t="s">
        <v>2091</v>
      </c>
      <c r="F713" s="3" t="s">
        <v>2092</v>
      </c>
      <c r="G713">
        <v>2025</v>
      </c>
      <c r="H713" t="s">
        <v>522</v>
      </c>
      <c r="I713" t="s">
        <v>2083</v>
      </c>
    </row>
    <row r="714" spans="1:9" ht="32" x14ac:dyDescent="0.2">
      <c r="A714" t="s">
        <v>2093</v>
      </c>
      <c r="B714" t="s">
        <v>2094</v>
      </c>
      <c r="C714">
        <v>1</v>
      </c>
      <c r="D714" t="s">
        <v>12</v>
      </c>
      <c r="E714" t="s">
        <v>12</v>
      </c>
      <c r="F714" s="3" t="s">
        <v>2095</v>
      </c>
      <c r="G714">
        <v>2025</v>
      </c>
      <c r="H714" t="s">
        <v>14</v>
      </c>
      <c r="I714" t="s">
        <v>2096</v>
      </c>
    </row>
    <row r="715" spans="1:9" ht="16" x14ac:dyDescent="0.2">
      <c r="A715" t="s">
        <v>2093</v>
      </c>
      <c r="B715" t="s">
        <v>2097</v>
      </c>
      <c r="C715">
        <v>2</v>
      </c>
      <c r="D715" t="s">
        <v>12</v>
      </c>
      <c r="E715" t="s">
        <v>12</v>
      </c>
      <c r="F715" s="3" t="s">
        <v>2098</v>
      </c>
      <c r="G715">
        <v>2025</v>
      </c>
      <c r="H715" t="s">
        <v>14</v>
      </c>
      <c r="I715" t="s">
        <v>2096</v>
      </c>
    </row>
    <row r="716" spans="1:9" ht="16" x14ac:dyDescent="0.2">
      <c r="A716" t="s">
        <v>2099</v>
      </c>
      <c r="B716" t="s">
        <v>2100</v>
      </c>
      <c r="C716">
        <v>1</v>
      </c>
      <c r="D716" t="s">
        <v>344</v>
      </c>
      <c r="E716" t="s">
        <v>12</v>
      </c>
      <c r="F716" s="3" t="s">
        <v>2101</v>
      </c>
      <c r="G716">
        <v>2025</v>
      </c>
      <c r="H716" t="s">
        <v>140</v>
      </c>
      <c r="I716" t="s">
        <v>2102</v>
      </c>
    </row>
    <row r="717" spans="1:9" ht="16" x14ac:dyDescent="0.2">
      <c r="A717" t="s">
        <v>2099</v>
      </c>
      <c r="B717" t="s">
        <v>2103</v>
      </c>
      <c r="C717">
        <v>2</v>
      </c>
      <c r="D717" t="s">
        <v>90</v>
      </c>
      <c r="E717" t="s">
        <v>12</v>
      </c>
      <c r="F717" s="3" t="s">
        <v>2104</v>
      </c>
      <c r="G717">
        <v>2025</v>
      </c>
      <c r="H717" t="s">
        <v>2105</v>
      </c>
      <c r="I717" t="s">
        <v>2102</v>
      </c>
    </row>
    <row r="718" spans="1:9" ht="32" x14ac:dyDescent="0.2">
      <c r="A718" t="s">
        <v>2099</v>
      </c>
      <c r="B718" t="s">
        <v>2106</v>
      </c>
      <c r="C718">
        <v>3</v>
      </c>
      <c r="D718" t="s">
        <v>12</v>
      </c>
      <c r="E718" t="s">
        <v>12</v>
      </c>
      <c r="F718" s="3" t="s">
        <v>2107</v>
      </c>
      <c r="G718">
        <v>2025</v>
      </c>
      <c r="H718" t="s">
        <v>2108</v>
      </c>
      <c r="I718" t="s">
        <v>2102</v>
      </c>
    </row>
    <row r="719" spans="1:9" ht="16" x14ac:dyDescent="0.2">
      <c r="A719" t="s">
        <v>2099</v>
      </c>
      <c r="B719" t="s">
        <v>2109</v>
      </c>
      <c r="C719">
        <v>4</v>
      </c>
      <c r="D719" t="s">
        <v>2110</v>
      </c>
      <c r="E719" t="s">
        <v>12</v>
      </c>
      <c r="F719" s="3" t="s">
        <v>2111</v>
      </c>
      <c r="G719">
        <v>2025</v>
      </c>
      <c r="H719" t="s">
        <v>2105</v>
      </c>
      <c r="I719" t="s">
        <v>2102</v>
      </c>
    </row>
    <row r="720" spans="1:9" ht="16" x14ac:dyDescent="0.2">
      <c r="A720" t="s">
        <v>2099</v>
      </c>
      <c r="B720" t="s">
        <v>2112</v>
      </c>
      <c r="C720">
        <v>5</v>
      </c>
      <c r="D720" t="s">
        <v>2110</v>
      </c>
      <c r="E720" t="s">
        <v>12</v>
      </c>
      <c r="F720" s="3" t="s">
        <v>2111</v>
      </c>
      <c r="G720">
        <v>2025</v>
      </c>
      <c r="H720" t="s">
        <v>2105</v>
      </c>
      <c r="I720" t="s">
        <v>2102</v>
      </c>
    </row>
    <row r="721" spans="1:9" ht="16" x14ac:dyDescent="0.2">
      <c r="A721" t="s">
        <v>2099</v>
      </c>
      <c r="B721" t="s">
        <v>2113</v>
      </c>
      <c r="C721">
        <v>6</v>
      </c>
      <c r="D721" t="s">
        <v>90</v>
      </c>
      <c r="E721" t="s">
        <v>12</v>
      </c>
      <c r="F721" s="3" t="s">
        <v>2104</v>
      </c>
      <c r="G721">
        <v>2025</v>
      </c>
      <c r="H721" t="s">
        <v>2105</v>
      </c>
      <c r="I721" t="s">
        <v>2102</v>
      </c>
    </row>
    <row r="722" spans="1:9" ht="16" x14ac:dyDescent="0.2">
      <c r="A722" t="s">
        <v>2114</v>
      </c>
      <c r="B722" t="s">
        <v>2115</v>
      </c>
      <c r="C722">
        <v>1</v>
      </c>
      <c r="D722" t="s">
        <v>408</v>
      </c>
      <c r="E722" t="s">
        <v>12</v>
      </c>
      <c r="F722" s="3" t="s">
        <v>2116</v>
      </c>
      <c r="G722">
        <v>2025</v>
      </c>
      <c r="H722" t="s">
        <v>140</v>
      </c>
      <c r="I722" t="s">
        <v>2117</v>
      </c>
    </row>
    <row r="723" spans="1:9" ht="16" x14ac:dyDescent="0.2">
      <c r="A723" t="s">
        <v>2114</v>
      </c>
      <c r="B723" t="s">
        <v>2118</v>
      </c>
      <c r="C723">
        <v>2</v>
      </c>
      <c r="D723">
        <f>491</f>
        <v>491</v>
      </c>
      <c r="E723" t="s">
        <v>12</v>
      </c>
      <c r="F723" s="3" t="s">
        <v>2119</v>
      </c>
      <c r="G723">
        <v>2025</v>
      </c>
      <c r="H723" t="s">
        <v>140</v>
      </c>
      <c r="I723" t="s">
        <v>2117</v>
      </c>
    </row>
    <row r="724" spans="1:9" ht="16" x14ac:dyDescent="0.2">
      <c r="A724" t="s">
        <v>2120</v>
      </c>
      <c r="B724" t="s">
        <v>2121</v>
      </c>
      <c r="C724">
        <v>1</v>
      </c>
      <c r="D724" t="s">
        <v>52</v>
      </c>
      <c r="E724" t="s">
        <v>12</v>
      </c>
      <c r="F724" s="3" t="s">
        <v>2122</v>
      </c>
      <c r="G724">
        <v>2025</v>
      </c>
      <c r="H724" t="s">
        <v>2123</v>
      </c>
      <c r="I724" t="s">
        <v>2124</v>
      </c>
    </row>
    <row r="725" spans="1:9" ht="16" x14ac:dyDescent="0.2">
      <c r="A725" t="s">
        <v>2120</v>
      </c>
      <c r="B725" t="s">
        <v>2125</v>
      </c>
      <c r="C725">
        <v>2</v>
      </c>
      <c r="D725" t="s">
        <v>12</v>
      </c>
      <c r="E725" t="s">
        <v>12</v>
      </c>
      <c r="F725" s="3" t="s">
        <v>2126</v>
      </c>
      <c r="G725">
        <v>2025</v>
      </c>
      <c r="H725" t="s">
        <v>859</v>
      </c>
      <c r="I725" t="s">
        <v>2124</v>
      </c>
    </row>
    <row r="726" spans="1:9" ht="16" x14ac:dyDescent="0.2">
      <c r="A726" t="s">
        <v>2120</v>
      </c>
      <c r="B726" t="s">
        <v>2127</v>
      </c>
      <c r="C726">
        <v>3</v>
      </c>
      <c r="D726" t="s">
        <v>1020</v>
      </c>
      <c r="E726" t="s">
        <v>12</v>
      </c>
      <c r="F726" s="3" t="s">
        <v>2128</v>
      </c>
      <c r="G726">
        <v>2025</v>
      </c>
      <c r="H726" t="s">
        <v>1022</v>
      </c>
      <c r="I726" t="s">
        <v>2124</v>
      </c>
    </row>
    <row r="727" spans="1:9" ht="16" x14ac:dyDescent="0.2">
      <c r="A727" t="s">
        <v>2120</v>
      </c>
      <c r="B727" t="s">
        <v>2129</v>
      </c>
      <c r="C727">
        <v>4</v>
      </c>
      <c r="D727" t="s">
        <v>1155</v>
      </c>
      <c r="E727" t="s">
        <v>12</v>
      </c>
      <c r="F727" s="3" t="s">
        <v>2130</v>
      </c>
      <c r="G727">
        <v>2025</v>
      </c>
      <c r="H727" t="s">
        <v>1157</v>
      </c>
      <c r="I727" t="s">
        <v>2124</v>
      </c>
    </row>
    <row r="728" spans="1:9" ht="16" x14ac:dyDescent="0.2">
      <c r="A728" t="s">
        <v>2120</v>
      </c>
      <c r="B728" t="s">
        <v>2131</v>
      </c>
      <c r="C728">
        <v>5</v>
      </c>
      <c r="D728" t="s">
        <v>12</v>
      </c>
      <c r="E728" t="s">
        <v>12</v>
      </c>
      <c r="F728" s="3" t="s">
        <v>2132</v>
      </c>
      <c r="G728">
        <v>2025</v>
      </c>
      <c r="H728" t="s">
        <v>37</v>
      </c>
      <c r="I728" t="s">
        <v>2124</v>
      </c>
    </row>
    <row r="729" spans="1:9" ht="16" x14ac:dyDescent="0.2">
      <c r="A729" t="s">
        <v>2133</v>
      </c>
      <c r="B729" t="s">
        <v>2134</v>
      </c>
      <c r="C729">
        <v>1</v>
      </c>
      <c r="D729">
        <f>494</f>
        <v>494</v>
      </c>
      <c r="E729" t="s">
        <v>12</v>
      </c>
      <c r="F729" s="3" t="s">
        <v>2135</v>
      </c>
      <c r="G729">
        <v>2025</v>
      </c>
      <c r="H729" t="s">
        <v>226</v>
      </c>
      <c r="I729" t="s">
        <v>2136</v>
      </c>
    </row>
    <row r="730" spans="1:9" ht="32" x14ac:dyDescent="0.2">
      <c r="A730" t="s">
        <v>2137</v>
      </c>
      <c r="B730" t="s">
        <v>2138</v>
      </c>
      <c r="C730">
        <v>1</v>
      </c>
      <c r="D730" t="s">
        <v>12</v>
      </c>
      <c r="E730" t="s">
        <v>12</v>
      </c>
      <c r="F730" s="3" t="s">
        <v>2139</v>
      </c>
      <c r="G730">
        <v>2025</v>
      </c>
      <c r="H730" t="s">
        <v>2140</v>
      </c>
      <c r="I730" t="s">
        <v>2141</v>
      </c>
    </row>
    <row r="731" spans="1:9" ht="16" x14ac:dyDescent="0.2">
      <c r="A731" t="s">
        <v>2137</v>
      </c>
      <c r="B731" t="s">
        <v>2142</v>
      </c>
      <c r="C731">
        <v>2</v>
      </c>
      <c r="D731" t="s">
        <v>12</v>
      </c>
      <c r="E731" t="s">
        <v>12</v>
      </c>
      <c r="F731" s="3" t="s">
        <v>2143</v>
      </c>
      <c r="G731">
        <v>2025</v>
      </c>
      <c r="H731" t="s">
        <v>2140</v>
      </c>
      <c r="I731" t="s">
        <v>2141</v>
      </c>
    </row>
    <row r="732" spans="1:9" ht="16" x14ac:dyDescent="0.2">
      <c r="A732" t="s">
        <v>2144</v>
      </c>
      <c r="B732" t="s">
        <v>2145</v>
      </c>
      <c r="C732">
        <v>1</v>
      </c>
      <c r="D732" t="s">
        <v>12</v>
      </c>
      <c r="E732" t="s">
        <v>12</v>
      </c>
      <c r="F732" s="3" t="s">
        <v>2146</v>
      </c>
      <c r="G732">
        <v>2025</v>
      </c>
      <c r="H732" t="s">
        <v>14</v>
      </c>
      <c r="I732" t="s">
        <v>2147</v>
      </c>
    </row>
    <row r="733" spans="1:9" ht="32" x14ac:dyDescent="0.2">
      <c r="A733" t="s">
        <v>2144</v>
      </c>
      <c r="B733" t="s">
        <v>1016</v>
      </c>
      <c r="C733">
        <v>2</v>
      </c>
      <c r="D733" t="s">
        <v>52</v>
      </c>
      <c r="E733" t="s">
        <v>12</v>
      </c>
      <c r="F733" s="3" t="s">
        <v>2148</v>
      </c>
      <c r="G733">
        <v>2025</v>
      </c>
      <c r="H733" t="s">
        <v>140</v>
      </c>
      <c r="I733" t="s">
        <v>2147</v>
      </c>
    </row>
    <row r="734" spans="1:9" ht="16" x14ac:dyDescent="0.2">
      <c r="A734" t="s">
        <v>2144</v>
      </c>
      <c r="B734" t="s">
        <v>2149</v>
      </c>
      <c r="C734">
        <v>3</v>
      </c>
      <c r="D734" t="s">
        <v>12</v>
      </c>
      <c r="E734" t="s">
        <v>12</v>
      </c>
      <c r="F734" s="3" t="s">
        <v>2150</v>
      </c>
      <c r="G734">
        <v>2025</v>
      </c>
      <c r="H734" t="s">
        <v>14</v>
      </c>
      <c r="I734" t="s">
        <v>2147</v>
      </c>
    </row>
    <row r="735" spans="1:9" ht="16" x14ac:dyDescent="0.2">
      <c r="A735" t="s">
        <v>2151</v>
      </c>
      <c r="B735" t="s">
        <v>2152</v>
      </c>
      <c r="C735">
        <v>1</v>
      </c>
      <c r="D735" t="s">
        <v>90</v>
      </c>
      <c r="E735" t="s">
        <v>12</v>
      </c>
      <c r="F735" s="3" t="s">
        <v>2153</v>
      </c>
      <c r="G735">
        <v>2025</v>
      </c>
      <c r="H735" t="s">
        <v>2154</v>
      </c>
      <c r="I735" t="s">
        <v>2155</v>
      </c>
    </row>
    <row r="736" spans="1:9" ht="16" x14ac:dyDescent="0.2">
      <c r="A736" t="s">
        <v>2151</v>
      </c>
      <c r="B736" t="s">
        <v>2156</v>
      </c>
      <c r="C736">
        <v>2</v>
      </c>
      <c r="D736" t="s">
        <v>12</v>
      </c>
      <c r="E736" t="s">
        <v>12</v>
      </c>
      <c r="F736" s="3" t="s">
        <v>2157</v>
      </c>
      <c r="G736">
        <v>2025</v>
      </c>
      <c r="H736" t="s">
        <v>140</v>
      </c>
      <c r="I736" t="s">
        <v>2155</v>
      </c>
    </row>
    <row r="737" spans="1:9" ht="32" x14ac:dyDescent="0.2">
      <c r="A737" t="s">
        <v>2151</v>
      </c>
      <c r="B737" t="s">
        <v>1016</v>
      </c>
      <c r="C737">
        <v>3</v>
      </c>
      <c r="D737" t="s">
        <v>52</v>
      </c>
      <c r="E737" t="s">
        <v>12</v>
      </c>
      <c r="F737" s="3" t="s">
        <v>1017</v>
      </c>
      <c r="G737">
        <v>2025</v>
      </c>
      <c r="H737" t="s">
        <v>140</v>
      </c>
      <c r="I737" t="s">
        <v>2155</v>
      </c>
    </row>
    <row r="738" spans="1:9" ht="32" x14ac:dyDescent="0.2">
      <c r="A738" t="s">
        <v>2151</v>
      </c>
      <c r="B738" t="s">
        <v>2158</v>
      </c>
      <c r="C738">
        <v>4</v>
      </c>
      <c r="D738" t="s">
        <v>12</v>
      </c>
      <c r="E738" t="s">
        <v>12</v>
      </c>
      <c r="F738" s="3" t="s">
        <v>2159</v>
      </c>
      <c r="G738">
        <v>2025</v>
      </c>
      <c r="H738" t="s">
        <v>140</v>
      </c>
      <c r="I738" t="s">
        <v>2155</v>
      </c>
    </row>
    <row r="739" spans="1:9" ht="16" x14ac:dyDescent="0.2">
      <c r="A739" t="s">
        <v>2160</v>
      </c>
      <c r="B739" t="s">
        <v>701</v>
      </c>
      <c r="C739">
        <v>1</v>
      </c>
      <c r="D739" t="s">
        <v>12</v>
      </c>
      <c r="E739" t="s">
        <v>12</v>
      </c>
      <c r="F739" s="3" t="s">
        <v>702</v>
      </c>
      <c r="G739">
        <v>2025</v>
      </c>
      <c r="H739" t="s">
        <v>371</v>
      </c>
      <c r="I739" t="s">
        <v>2161</v>
      </c>
    </row>
    <row r="740" spans="1:9" ht="32" x14ac:dyDescent="0.2">
      <c r="A740" t="s">
        <v>2162</v>
      </c>
      <c r="B740" t="s">
        <v>2163</v>
      </c>
      <c r="C740">
        <v>1</v>
      </c>
      <c r="D740" t="s">
        <v>408</v>
      </c>
      <c r="E740" t="s">
        <v>12</v>
      </c>
      <c r="F740" s="3" t="s">
        <v>2164</v>
      </c>
      <c r="G740">
        <v>2025</v>
      </c>
      <c r="H740" t="s">
        <v>518</v>
      </c>
      <c r="I740" t="s">
        <v>2165</v>
      </c>
    </row>
    <row r="741" spans="1:9" ht="32" x14ac:dyDescent="0.2">
      <c r="A741" t="s">
        <v>2162</v>
      </c>
      <c r="B741" t="s">
        <v>2166</v>
      </c>
      <c r="C741">
        <v>2</v>
      </c>
      <c r="D741" t="s">
        <v>576</v>
      </c>
      <c r="E741" t="s">
        <v>12</v>
      </c>
      <c r="F741" s="3" t="s">
        <v>2167</v>
      </c>
      <c r="G741">
        <v>2025</v>
      </c>
      <c r="H741" t="s">
        <v>359</v>
      </c>
      <c r="I741" t="s">
        <v>2165</v>
      </c>
    </row>
    <row r="742" spans="1:9" ht="32" x14ac:dyDescent="0.2">
      <c r="A742" t="s">
        <v>2162</v>
      </c>
      <c r="B742" t="s">
        <v>2168</v>
      </c>
      <c r="C742">
        <v>3</v>
      </c>
      <c r="D742" t="s">
        <v>408</v>
      </c>
      <c r="E742" t="s">
        <v>12</v>
      </c>
      <c r="F742" s="3" t="s">
        <v>2164</v>
      </c>
      <c r="G742">
        <v>2025</v>
      </c>
      <c r="H742" t="s">
        <v>518</v>
      </c>
      <c r="I742" t="s">
        <v>2165</v>
      </c>
    </row>
    <row r="743" spans="1:9" ht="16" x14ac:dyDescent="0.2">
      <c r="A743" t="s">
        <v>2169</v>
      </c>
      <c r="B743" t="s">
        <v>2170</v>
      </c>
      <c r="C743">
        <v>1</v>
      </c>
      <c r="D743" t="s">
        <v>12</v>
      </c>
      <c r="E743" t="s">
        <v>12</v>
      </c>
      <c r="F743" s="3" t="s">
        <v>583</v>
      </c>
      <c r="G743">
        <v>2025</v>
      </c>
      <c r="H743" t="s">
        <v>140</v>
      </c>
      <c r="I743" t="s">
        <v>2171</v>
      </c>
    </row>
    <row r="744" spans="1:9" ht="32" x14ac:dyDescent="0.2">
      <c r="A744" t="s">
        <v>2169</v>
      </c>
      <c r="B744" t="s">
        <v>1016</v>
      </c>
      <c r="C744">
        <v>2</v>
      </c>
      <c r="D744" t="s">
        <v>52</v>
      </c>
      <c r="E744" t="s">
        <v>12</v>
      </c>
      <c r="F744" s="3" t="s">
        <v>1017</v>
      </c>
      <c r="G744">
        <v>2025</v>
      </c>
      <c r="H744" t="s">
        <v>140</v>
      </c>
      <c r="I744" t="s">
        <v>2171</v>
      </c>
    </row>
    <row r="745" spans="1:9" ht="32" x14ac:dyDescent="0.2">
      <c r="A745" t="s">
        <v>2169</v>
      </c>
      <c r="B745" t="s">
        <v>2172</v>
      </c>
      <c r="C745">
        <v>3</v>
      </c>
      <c r="D745" t="s">
        <v>1020</v>
      </c>
      <c r="E745" t="s">
        <v>12</v>
      </c>
      <c r="F745" s="3" t="s">
        <v>2173</v>
      </c>
      <c r="G745">
        <v>2025</v>
      </c>
      <c r="H745" t="s">
        <v>1022</v>
      </c>
      <c r="I745" t="s">
        <v>2171</v>
      </c>
    </row>
    <row r="746" spans="1:9" ht="16" x14ac:dyDescent="0.2">
      <c r="A746" t="s">
        <v>2174</v>
      </c>
      <c r="B746" t="s">
        <v>2175</v>
      </c>
      <c r="C746">
        <v>1</v>
      </c>
      <c r="D746">
        <f>441</f>
        <v>441</v>
      </c>
      <c r="E746" t="s">
        <v>12</v>
      </c>
      <c r="F746" s="3" t="s">
        <v>2176</v>
      </c>
      <c r="G746">
        <v>2025</v>
      </c>
      <c r="H746" t="s">
        <v>140</v>
      </c>
      <c r="I746" t="s">
        <v>2177</v>
      </c>
    </row>
    <row r="747" spans="1:9" ht="32" x14ac:dyDescent="0.2">
      <c r="A747" t="s">
        <v>2174</v>
      </c>
      <c r="B747" t="s">
        <v>2178</v>
      </c>
      <c r="C747">
        <v>2</v>
      </c>
      <c r="D747" t="s">
        <v>1010</v>
      </c>
      <c r="E747" t="s">
        <v>12</v>
      </c>
      <c r="F747" s="3" t="s">
        <v>2179</v>
      </c>
      <c r="G747">
        <v>2025</v>
      </c>
      <c r="H747" t="s">
        <v>140</v>
      </c>
      <c r="I747" t="s">
        <v>2177</v>
      </c>
    </row>
    <row r="748" spans="1:9" ht="32" x14ac:dyDescent="0.2">
      <c r="A748" t="s">
        <v>2180</v>
      </c>
      <c r="B748" t="s">
        <v>2181</v>
      </c>
      <c r="C748">
        <v>1</v>
      </c>
      <c r="D748" t="s">
        <v>12</v>
      </c>
      <c r="E748" t="s">
        <v>12</v>
      </c>
      <c r="F748" s="3" t="s">
        <v>2182</v>
      </c>
      <c r="G748">
        <v>2025</v>
      </c>
      <c r="H748" t="s">
        <v>2183</v>
      </c>
      <c r="I748" t="s">
        <v>2184</v>
      </c>
    </row>
    <row r="749" spans="1:9" ht="32" x14ac:dyDescent="0.2">
      <c r="A749" t="s">
        <v>2180</v>
      </c>
      <c r="B749" t="s">
        <v>2185</v>
      </c>
      <c r="C749">
        <v>2</v>
      </c>
      <c r="D749" t="s">
        <v>12</v>
      </c>
      <c r="E749" t="s">
        <v>12</v>
      </c>
      <c r="F749" s="3" t="s">
        <v>2186</v>
      </c>
      <c r="G749">
        <v>2025</v>
      </c>
      <c r="H749" t="s">
        <v>2183</v>
      </c>
      <c r="I749" t="s">
        <v>2184</v>
      </c>
    </row>
    <row r="750" spans="1:9" ht="16" x14ac:dyDescent="0.2">
      <c r="A750" t="s">
        <v>2180</v>
      </c>
      <c r="B750" t="s">
        <v>2187</v>
      </c>
      <c r="C750">
        <v>3</v>
      </c>
      <c r="D750" t="s">
        <v>12</v>
      </c>
      <c r="E750" t="s">
        <v>2188</v>
      </c>
      <c r="F750" s="3" t="s">
        <v>2189</v>
      </c>
      <c r="G750">
        <v>2025</v>
      </c>
      <c r="H750" t="s">
        <v>2190</v>
      </c>
      <c r="I750" t="s">
        <v>2184</v>
      </c>
    </row>
    <row r="751" spans="1:9" ht="16" x14ac:dyDescent="0.2">
      <c r="A751" t="s">
        <v>2191</v>
      </c>
      <c r="B751" t="s">
        <v>2192</v>
      </c>
      <c r="C751">
        <v>1</v>
      </c>
      <c r="D751">
        <f>237</f>
        <v>237</v>
      </c>
      <c r="E751" t="s">
        <v>12</v>
      </c>
      <c r="F751" s="3" t="s">
        <v>2193</v>
      </c>
      <c r="G751">
        <v>2025</v>
      </c>
      <c r="H751" t="s">
        <v>21</v>
      </c>
      <c r="I751" t="s">
        <v>2194</v>
      </c>
    </row>
    <row r="752" spans="1:9" ht="16" x14ac:dyDescent="0.2">
      <c r="A752" t="s">
        <v>2195</v>
      </c>
      <c r="B752" t="s">
        <v>2196</v>
      </c>
      <c r="C752">
        <v>1</v>
      </c>
      <c r="D752">
        <f>461</f>
        <v>461</v>
      </c>
      <c r="E752" t="s">
        <v>12</v>
      </c>
      <c r="F752" s="3" t="s">
        <v>2197</v>
      </c>
      <c r="G752">
        <v>2025</v>
      </c>
      <c r="H752" t="s">
        <v>126</v>
      </c>
      <c r="I752" t="s">
        <v>2198</v>
      </c>
    </row>
    <row r="753" spans="1:9" ht="16" x14ac:dyDescent="0.2">
      <c r="A753" t="s">
        <v>2195</v>
      </c>
      <c r="B753" t="s">
        <v>2199</v>
      </c>
      <c r="C753">
        <v>2</v>
      </c>
      <c r="D753" t="s">
        <v>12</v>
      </c>
      <c r="E753" t="s">
        <v>12</v>
      </c>
      <c r="F753" s="3" t="s">
        <v>2200</v>
      </c>
      <c r="G753">
        <v>2025</v>
      </c>
      <c r="H753" t="s">
        <v>126</v>
      </c>
      <c r="I753" t="s">
        <v>2198</v>
      </c>
    </row>
    <row r="754" spans="1:9" ht="32" x14ac:dyDescent="0.2">
      <c r="A754" t="s">
        <v>2201</v>
      </c>
      <c r="B754" t="s">
        <v>2202</v>
      </c>
      <c r="C754">
        <v>1</v>
      </c>
      <c r="D754">
        <f>407</f>
        <v>407</v>
      </c>
      <c r="E754" t="s">
        <v>12</v>
      </c>
      <c r="F754" s="3" t="s">
        <v>2203</v>
      </c>
      <c r="G754">
        <v>2025</v>
      </c>
      <c r="H754" t="s">
        <v>37</v>
      </c>
      <c r="I754" t="s">
        <v>2204</v>
      </c>
    </row>
    <row r="755" spans="1:9" ht="16" x14ac:dyDescent="0.2">
      <c r="A755" t="s">
        <v>2205</v>
      </c>
      <c r="B755" t="s">
        <v>2206</v>
      </c>
      <c r="C755">
        <v>1</v>
      </c>
      <c r="D755" t="s">
        <v>12</v>
      </c>
      <c r="E755" t="s">
        <v>12</v>
      </c>
      <c r="F755" s="3" t="s">
        <v>2207</v>
      </c>
      <c r="G755">
        <v>2025</v>
      </c>
      <c r="H755" t="s">
        <v>37</v>
      </c>
      <c r="I755" t="s">
        <v>2208</v>
      </c>
    </row>
    <row r="756" spans="1:9" ht="16" x14ac:dyDescent="0.2">
      <c r="A756" t="s">
        <v>2209</v>
      </c>
      <c r="B756" t="s">
        <v>1534</v>
      </c>
      <c r="C756">
        <v>1</v>
      </c>
      <c r="D756" t="s">
        <v>12</v>
      </c>
      <c r="E756" t="s">
        <v>12</v>
      </c>
      <c r="F756" s="3" t="s">
        <v>1535</v>
      </c>
      <c r="G756">
        <v>2025</v>
      </c>
      <c r="H756" t="s">
        <v>37</v>
      </c>
      <c r="I756" t="s">
        <v>2210</v>
      </c>
    </row>
    <row r="757" spans="1:9" ht="16" x14ac:dyDescent="0.2">
      <c r="A757" t="s">
        <v>2209</v>
      </c>
      <c r="B757" t="s">
        <v>1537</v>
      </c>
      <c r="C757">
        <v>2</v>
      </c>
      <c r="D757" t="s">
        <v>12</v>
      </c>
      <c r="E757" t="s">
        <v>12</v>
      </c>
      <c r="F757" s="3" t="s">
        <v>1538</v>
      </c>
      <c r="G757">
        <v>2025</v>
      </c>
      <c r="H757" t="s">
        <v>37</v>
      </c>
      <c r="I757" t="s">
        <v>2210</v>
      </c>
    </row>
    <row r="758" spans="1:9" ht="16" x14ac:dyDescent="0.2">
      <c r="A758" t="s">
        <v>2211</v>
      </c>
      <c r="B758" t="s">
        <v>2212</v>
      </c>
      <c r="C758">
        <v>1</v>
      </c>
      <c r="D758">
        <f>404</f>
        <v>404</v>
      </c>
      <c r="E758" t="s">
        <v>12</v>
      </c>
      <c r="F758" s="3" t="s">
        <v>1541</v>
      </c>
      <c r="G758">
        <v>2025</v>
      </c>
      <c r="H758" t="s">
        <v>313</v>
      </c>
      <c r="I758" t="s">
        <v>2213</v>
      </c>
    </row>
    <row r="759" spans="1:9" ht="16" x14ac:dyDescent="0.2">
      <c r="A759" t="s">
        <v>2211</v>
      </c>
      <c r="B759" t="s">
        <v>2214</v>
      </c>
      <c r="C759">
        <v>2</v>
      </c>
      <c r="D759">
        <f>404</f>
        <v>404</v>
      </c>
      <c r="E759" t="s">
        <v>12</v>
      </c>
      <c r="F759" s="3" t="s">
        <v>1544</v>
      </c>
      <c r="G759">
        <v>2025</v>
      </c>
      <c r="H759" t="s">
        <v>313</v>
      </c>
      <c r="I759" t="s">
        <v>2213</v>
      </c>
    </row>
    <row r="760" spans="1:9" ht="16" x14ac:dyDescent="0.2">
      <c r="A760" t="s">
        <v>2211</v>
      </c>
      <c r="B760" t="s">
        <v>2215</v>
      </c>
      <c r="C760">
        <v>3</v>
      </c>
      <c r="D760">
        <f>404</f>
        <v>404</v>
      </c>
      <c r="E760" t="s">
        <v>12</v>
      </c>
      <c r="F760" s="3" t="s">
        <v>2216</v>
      </c>
      <c r="G760">
        <v>2025</v>
      </c>
      <c r="H760" t="s">
        <v>313</v>
      </c>
      <c r="I760" t="s">
        <v>2213</v>
      </c>
    </row>
    <row r="761" spans="1:9" ht="16" x14ac:dyDescent="0.2">
      <c r="A761" t="s">
        <v>2217</v>
      </c>
      <c r="B761" t="s">
        <v>2218</v>
      </c>
      <c r="C761">
        <v>1</v>
      </c>
      <c r="D761" t="s">
        <v>12</v>
      </c>
      <c r="E761" t="s">
        <v>12</v>
      </c>
      <c r="F761" s="7" t="s">
        <v>2219</v>
      </c>
      <c r="G761">
        <v>2025</v>
      </c>
      <c r="H761" t="s">
        <v>37</v>
      </c>
      <c r="I761" t="s">
        <v>2220</v>
      </c>
    </row>
    <row r="762" spans="1:9" ht="32" x14ac:dyDescent="0.2">
      <c r="A762" t="s">
        <v>2221</v>
      </c>
      <c r="B762" t="s">
        <v>2222</v>
      </c>
      <c r="C762">
        <v>1</v>
      </c>
      <c r="D762" t="s">
        <v>2223</v>
      </c>
      <c r="E762" t="s">
        <v>12</v>
      </c>
      <c r="F762" s="3" t="s">
        <v>2224</v>
      </c>
      <c r="G762">
        <v>2025</v>
      </c>
      <c r="H762" t="s">
        <v>140</v>
      </c>
      <c r="I762" t="s">
        <v>2225</v>
      </c>
    </row>
    <row r="763" spans="1:9" ht="32" x14ac:dyDescent="0.2">
      <c r="A763" t="s">
        <v>2221</v>
      </c>
      <c r="B763" t="s">
        <v>2226</v>
      </c>
      <c r="C763">
        <v>2</v>
      </c>
      <c r="D763" t="s">
        <v>52</v>
      </c>
      <c r="E763" t="s">
        <v>12</v>
      </c>
      <c r="F763" s="3" t="s">
        <v>2227</v>
      </c>
      <c r="G763">
        <v>2025</v>
      </c>
      <c r="H763" t="s">
        <v>140</v>
      </c>
      <c r="I763" t="s">
        <v>2225</v>
      </c>
    </row>
    <row r="764" spans="1:9" ht="16" x14ac:dyDescent="0.2">
      <c r="A764" t="s">
        <v>2228</v>
      </c>
      <c r="B764" t="s">
        <v>2229</v>
      </c>
      <c r="C764">
        <v>1</v>
      </c>
      <c r="D764">
        <f>154</f>
        <v>154</v>
      </c>
      <c r="E764" t="s">
        <v>12</v>
      </c>
      <c r="F764" s="3" t="s">
        <v>2230</v>
      </c>
      <c r="G764">
        <v>2025</v>
      </c>
      <c r="H764" t="s">
        <v>140</v>
      </c>
      <c r="I764" t="s">
        <v>2231</v>
      </c>
    </row>
    <row r="765" spans="1:9" ht="32" x14ac:dyDescent="0.2">
      <c r="A765" t="s">
        <v>2228</v>
      </c>
      <c r="B765" t="s">
        <v>2232</v>
      </c>
      <c r="C765">
        <v>2</v>
      </c>
      <c r="D765">
        <f>154</f>
        <v>154</v>
      </c>
      <c r="E765" t="s">
        <v>12</v>
      </c>
      <c r="F765" s="3" t="s">
        <v>2233</v>
      </c>
      <c r="G765">
        <v>2025</v>
      </c>
      <c r="H765" t="s">
        <v>140</v>
      </c>
      <c r="I765" t="s">
        <v>2231</v>
      </c>
    </row>
    <row r="766" spans="1:9" ht="16" x14ac:dyDescent="0.2">
      <c r="A766" t="s">
        <v>2234</v>
      </c>
      <c r="B766" t="s">
        <v>2235</v>
      </c>
      <c r="C766">
        <v>1</v>
      </c>
      <c r="D766" t="s">
        <v>12</v>
      </c>
      <c r="E766" t="s">
        <v>12</v>
      </c>
      <c r="F766" s="3" t="s">
        <v>1535</v>
      </c>
      <c r="G766">
        <v>2025</v>
      </c>
      <c r="H766" t="s">
        <v>37</v>
      </c>
      <c r="I766" t="s">
        <v>2236</v>
      </c>
    </row>
    <row r="767" spans="1:9" ht="16" x14ac:dyDescent="0.2">
      <c r="A767" t="s">
        <v>2234</v>
      </c>
      <c r="B767" t="s">
        <v>2237</v>
      </c>
      <c r="C767">
        <v>2</v>
      </c>
      <c r="D767" t="s">
        <v>101</v>
      </c>
      <c r="E767" t="s">
        <v>12</v>
      </c>
      <c r="F767" s="3" t="s">
        <v>2238</v>
      </c>
      <c r="G767">
        <v>2025</v>
      </c>
      <c r="H767" t="s">
        <v>37</v>
      </c>
      <c r="I767" t="s">
        <v>2236</v>
      </c>
    </row>
    <row r="768" spans="1:9" ht="16" x14ac:dyDescent="0.2">
      <c r="A768" t="s">
        <v>2239</v>
      </c>
      <c r="B768" t="s">
        <v>489</v>
      </c>
      <c r="C768">
        <v>1</v>
      </c>
      <c r="D768" t="s">
        <v>11</v>
      </c>
      <c r="E768" t="s">
        <v>12</v>
      </c>
      <c r="F768" s="7" t="s">
        <v>13</v>
      </c>
      <c r="G768">
        <v>2025</v>
      </c>
      <c r="H768" t="s">
        <v>14</v>
      </c>
      <c r="I768" t="s">
        <v>2240</v>
      </c>
    </row>
    <row r="769" spans="1:9" ht="16" x14ac:dyDescent="0.2">
      <c r="A769" t="s">
        <v>2239</v>
      </c>
      <c r="B769" t="s">
        <v>493</v>
      </c>
      <c r="C769">
        <v>2</v>
      </c>
      <c r="D769" t="s">
        <v>52</v>
      </c>
      <c r="E769" t="s">
        <v>12</v>
      </c>
      <c r="F769" s="3" t="s">
        <v>2241</v>
      </c>
      <c r="G769">
        <v>2025</v>
      </c>
      <c r="H769" t="s">
        <v>462</v>
      </c>
      <c r="I769" t="s">
        <v>2240</v>
      </c>
    </row>
    <row r="770" spans="1:9" ht="32" x14ac:dyDescent="0.2">
      <c r="A770" t="s">
        <v>2239</v>
      </c>
      <c r="B770" t="s">
        <v>2242</v>
      </c>
      <c r="C770">
        <v>3</v>
      </c>
      <c r="D770" t="s">
        <v>193</v>
      </c>
      <c r="E770" t="s">
        <v>12</v>
      </c>
      <c r="F770" s="3" t="s">
        <v>2243</v>
      </c>
      <c r="G770">
        <v>2025</v>
      </c>
      <c r="H770" t="s">
        <v>195</v>
      </c>
      <c r="I770" t="s">
        <v>2240</v>
      </c>
    </row>
    <row r="771" spans="1:9" ht="16" x14ac:dyDescent="0.2">
      <c r="A771" t="s">
        <v>2239</v>
      </c>
      <c r="B771" t="s">
        <v>2244</v>
      </c>
      <c r="C771">
        <v>4</v>
      </c>
      <c r="D771" t="s">
        <v>2245</v>
      </c>
      <c r="E771" t="s">
        <v>12</v>
      </c>
      <c r="F771" s="3" t="s">
        <v>2246</v>
      </c>
      <c r="G771">
        <v>2025</v>
      </c>
      <c r="H771" t="s">
        <v>86</v>
      </c>
      <c r="I771" t="s">
        <v>2240</v>
      </c>
    </row>
    <row r="772" spans="1:9" ht="16" x14ac:dyDescent="0.2">
      <c r="A772" t="s">
        <v>2247</v>
      </c>
      <c r="B772" t="s">
        <v>307</v>
      </c>
      <c r="C772">
        <v>1</v>
      </c>
      <c r="D772" t="s">
        <v>12</v>
      </c>
      <c r="E772" t="s">
        <v>12</v>
      </c>
      <c r="F772" s="3" t="s">
        <v>2248</v>
      </c>
      <c r="G772">
        <v>2025</v>
      </c>
      <c r="H772" t="s">
        <v>14</v>
      </c>
      <c r="I772" t="s">
        <v>2249</v>
      </c>
    </row>
    <row r="773" spans="1:9" ht="32" x14ac:dyDescent="0.2">
      <c r="A773" t="s">
        <v>2250</v>
      </c>
      <c r="B773" t="s">
        <v>2251</v>
      </c>
      <c r="C773">
        <v>1</v>
      </c>
      <c r="D773" t="s">
        <v>52</v>
      </c>
      <c r="E773" t="s">
        <v>12</v>
      </c>
      <c r="F773" s="3" t="s">
        <v>2252</v>
      </c>
      <c r="G773">
        <v>2025</v>
      </c>
      <c r="H773" t="s">
        <v>21</v>
      </c>
      <c r="I773" t="s">
        <v>2253</v>
      </c>
    </row>
    <row r="774" spans="1:9" ht="16" x14ac:dyDescent="0.2">
      <c r="A774" t="s">
        <v>2250</v>
      </c>
      <c r="B774" t="s">
        <v>2254</v>
      </c>
      <c r="C774">
        <v>2</v>
      </c>
      <c r="D774" t="s">
        <v>52</v>
      </c>
      <c r="E774" t="s">
        <v>12</v>
      </c>
      <c r="F774" s="3" t="s">
        <v>2255</v>
      </c>
      <c r="G774">
        <v>2025</v>
      </c>
      <c r="H774" t="s">
        <v>21</v>
      </c>
      <c r="I774" t="s">
        <v>2253</v>
      </c>
    </row>
    <row r="775" spans="1:9" ht="32" x14ac:dyDescent="0.2">
      <c r="A775" t="s">
        <v>2250</v>
      </c>
      <c r="B775" t="s">
        <v>2256</v>
      </c>
      <c r="C775">
        <v>3</v>
      </c>
      <c r="D775" t="s">
        <v>52</v>
      </c>
      <c r="E775" t="s">
        <v>12</v>
      </c>
      <c r="F775" s="3" t="s">
        <v>2257</v>
      </c>
      <c r="G775">
        <v>2025</v>
      </c>
      <c r="H775" t="s">
        <v>21</v>
      </c>
      <c r="I775" t="s">
        <v>2253</v>
      </c>
    </row>
    <row r="776" spans="1:9" ht="16" x14ac:dyDescent="0.2">
      <c r="A776" t="s">
        <v>2258</v>
      </c>
      <c r="B776" t="s">
        <v>2259</v>
      </c>
      <c r="C776">
        <v>1</v>
      </c>
      <c r="D776" t="s">
        <v>408</v>
      </c>
      <c r="E776" t="s">
        <v>12</v>
      </c>
      <c r="F776" s="3" t="s">
        <v>2260</v>
      </c>
      <c r="G776">
        <v>2025</v>
      </c>
      <c r="H776" t="s">
        <v>140</v>
      </c>
      <c r="I776" t="s">
        <v>2261</v>
      </c>
    </row>
    <row r="777" spans="1:9" ht="16" x14ac:dyDescent="0.2">
      <c r="A777" t="s">
        <v>2258</v>
      </c>
      <c r="B777" t="s">
        <v>2262</v>
      </c>
      <c r="C777">
        <v>2</v>
      </c>
      <c r="D777">
        <v>1401</v>
      </c>
      <c r="E777" t="s">
        <v>12</v>
      </c>
      <c r="F777" s="7" t="s">
        <v>2263</v>
      </c>
      <c r="G777">
        <v>2025</v>
      </c>
      <c r="H777" t="s">
        <v>140</v>
      </c>
      <c r="I777" t="s">
        <v>2261</v>
      </c>
    </row>
    <row r="778" spans="1:9" ht="16" x14ac:dyDescent="0.2">
      <c r="A778" t="s">
        <v>2258</v>
      </c>
      <c r="B778" t="s">
        <v>2264</v>
      </c>
      <c r="C778">
        <v>3</v>
      </c>
      <c r="D778" t="s">
        <v>12</v>
      </c>
      <c r="E778" t="s">
        <v>12</v>
      </c>
      <c r="F778" s="3" t="s">
        <v>2265</v>
      </c>
      <c r="G778">
        <v>2025</v>
      </c>
      <c r="H778" t="s">
        <v>140</v>
      </c>
      <c r="I778" t="s">
        <v>2261</v>
      </c>
    </row>
    <row r="779" spans="1:9" ht="16" x14ac:dyDescent="0.2">
      <c r="A779" t="s">
        <v>2266</v>
      </c>
      <c r="B779" t="s">
        <v>2267</v>
      </c>
      <c r="C779">
        <v>1</v>
      </c>
      <c r="D779" t="s">
        <v>12</v>
      </c>
      <c r="E779" t="s">
        <v>12</v>
      </c>
      <c r="F779" s="3" t="s">
        <v>2268</v>
      </c>
      <c r="G779">
        <v>2025</v>
      </c>
      <c r="H779" t="s">
        <v>14</v>
      </c>
      <c r="I779" t="s">
        <v>2269</v>
      </c>
    </row>
    <row r="780" spans="1:9" ht="16" x14ac:dyDescent="0.2">
      <c r="A780" t="s">
        <v>2270</v>
      </c>
      <c r="B780" t="s">
        <v>2271</v>
      </c>
      <c r="C780">
        <v>1</v>
      </c>
      <c r="D780" t="s">
        <v>12</v>
      </c>
      <c r="E780" t="s">
        <v>12</v>
      </c>
      <c r="F780" s="3" t="s">
        <v>2272</v>
      </c>
      <c r="G780">
        <v>2025</v>
      </c>
      <c r="H780" t="s">
        <v>37</v>
      </c>
      <c r="I780" t="s">
        <v>2273</v>
      </c>
    </row>
    <row r="781" spans="1:9" ht="16" x14ac:dyDescent="0.2">
      <c r="A781" t="s">
        <v>2274</v>
      </c>
      <c r="B781" t="s">
        <v>2275</v>
      </c>
      <c r="C781">
        <v>1</v>
      </c>
      <c r="D781">
        <f>65</f>
        <v>65</v>
      </c>
      <c r="E781" t="s">
        <v>12</v>
      </c>
      <c r="F781" s="3" t="s">
        <v>2276</v>
      </c>
      <c r="G781">
        <v>2025</v>
      </c>
      <c r="H781" t="s">
        <v>323</v>
      </c>
      <c r="I781" t="s">
        <v>2277</v>
      </c>
    </row>
    <row r="782" spans="1:9" ht="32" x14ac:dyDescent="0.2">
      <c r="A782" t="s">
        <v>2274</v>
      </c>
      <c r="B782" t="s">
        <v>2278</v>
      </c>
      <c r="C782">
        <v>2</v>
      </c>
      <c r="D782">
        <f>237</f>
        <v>237</v>
      </c>
      <c r="E782" t="s">
        <v>12</v>
      </c>
      <c r="F782" s="3" t="s">
        <v>2279</v>
      </c>
      <c r="G782">
        <v>2025</v>
      </c>
      <c r="H782" t="s">
        <v>21</v>
      </c>
      <c r="I782" t="s">
        <v>2277</v>
      </c>
    </row>
    <row r="783" spans="1:9" ht="32" x14ac:dyDescent="0.2">
      <c r="A783" t="s">
        <v>2280</v>
      </c>
      <c r="B783" t="s">
        <v>758</v>
      </c>
      <c r="C783">
        <v>1</v>
      </c>
      <c r="D783" t="s">
        <v>759</v>
      </c>
      <c r="E783" t="s">
        <v>12</v>
      </c>
      <c r="F783" s="3" t="s">
        <v>760</v>
      </c>
      <c r="G783">
        <v>2025</v>
      </c>
      <c r="H783" t="s">
        <v>761</v>
      </c>
      <c r="I783" t="s">
        <v>2281</v>
      </c>
    </row>
    <row r="784" spans="1:9" ht="32" x14ac:dyDescent="0.2">
      <c r="A784" t="s">
        <v>2280</v>
      </c>
      <c r="B784" t="s">
        <v>2282</v>
      </c>
      <c r="C784">
        <v>2</v>
      </c>
      <c r="D784" t="s">
        <v>2283</v>
      </c>
      <c r="E784" t="s">
        <v>12</v>
      </c>
      <c r="F784" s="3" t="s">
        <v>2284</v>
      </c>
      <c r="G784">
        <v>2025</v>
      </c>
      <c r="H784" t="s">
        <v>761</v>
      </c>
      <c r="I784" t="s">
        <v>2281</v>
      </c>
    </row>
    <row r="785" spans="1:9" ht="16" x14ac:dyDescent="0.2">
      <c r="A785" t="s">
        <v>2285</v>
      </c>
      <c r="B785" t="s">
        <v>2286</v>
      </c>
      <c r="C785">
        <v>1</v>
      </c>
      <c r="D785" t="s">
        <v>12</v>
      </c>
      <c r="E785" t="s">
        <v>12</v>
      </c>
      <c r="F785" s="3" t="s">
        <v>2287</v>
      </c>
      <c r="G785">
        <v>2025</v>
      </c>
      <c r="H785" t="s">
        <v>1022</v>
      </c>
      <c r="I785" t="s">
        <v>2288</v>
      </c>
    </row>
    <row r="786" spans="1:9" ht="16" x14ac:dyDescent="0.2">
      <c r="A786" t="s">
        <v>2289</v>
      </c>
      <c r="B786" t="s">
        <v>2290</v>
      </c>
      <c r="C786">
        <v>1</v>
      </c>
      <c r="D786" t="s">
        <v>12</v>
      </c>
      <c r="E786" t="s">
        <v>12</v>
      </c>
      <c r="F786" s="3" t="s">
        <v>2291</v>
      </c>
      <c r="G786">
        <v>2025</v>
      </c>
      <c r="H786" t="s">
        <v>998</v>
      </c>
      <c r="I786" t="s">
        <v>2292</v>
      </c>
    </row>
    <row r="787" spans="1:9" ht="32" x14ac:dyDescent="0.2">
      <c r="A787" t="s">
        <v>2289</v>
      </c>
      <c r="B787" t="s">
        <v>2293</v>
      </c>
      <c r="C787">
        <v>2</v>
      </c>
      <c r="D787">
        <f>276</f>
        <v>276</v>
      </c>
      <c r="E787" t="s">
        <v>12</v>
      </c>
      <c r="F787" s="3" t="s">
        <v>2294</v>
      </c>
      <c r="G787">
        <v>2025</v>
      </c>
      <c r="H787" t="s">
        <v>267</v>
      </c>
      <c r="I787" t="s">
        <v>2292</v>
      </c>
    </row>
    <row r="788" spans="1:9" ht="16" x14ac:dyDescent="0.2">
      <c r="A788" t="s">
        <v>2289</v>
      </c>
      <c r="B788" t="s">
        <v>2295</v>
      </c>
      <c r="C788">
        <v>3</v>
      </c>
      <c r="D788" t="s">
        <v>2296</v>
      </c>
      <c r="E788" t="s">
        <v>12</v>
      </c>
      <c r="F788" s="3" t="s">
        <v>2297</v>
      </c>
      <c r="G788">
        <v>2025</v>
      </c>
      <c r="H788" t="s">
        <v>267</v>
      </c>
      <c r="I788" t="s">
        <v>2292</v>
      </c>
    </row>
    <row r="789" spans="1:9" ht="16" x14ac:dyDescent="0.2">
      <c r="A789" t="s">
        <v>2289</v>
      </c>
      <c r="B789" t="s">
        <v>2298</v>
      </c>
      <c r="C789">
        <v>4</v>
      </c>
      <c r="D789" t="s">
        <v>12</v>
      </c>
      <c r="E789" t="s">
        <v>2299</v>
      </c>
      <c r="F789" s="3" t="s">
        <v>2300</v>
      </c>
      <c r="G789">
        <v>2025</v>
      </c>
      <c r="H789" t="s">
        <v>267</v>
      </c>
      <c r="I789" t="s">
        <v>2292</v>
      </c>
    </row>
    <row r="790" spans="1:9" ht="16" x14ac:dyDescent="0.2">
      <c r="A790" t="s">
        <v>2301</v>
      </c>
      <c r="B790" t="s">
        <v>2302</v>
      </c>
      <c r="C790">
        <v>1</v>
      </c>
      <c r="D790" t="s">
        <v>485</v>
      </c>
      <c r="E790" t="s">
        <v>12</v>
      </c>
      <c r="F790" s="3" t="s">
        <v>2303</v>
      </c>
      <c r="G790">
        <v>2025</v>
      </c>
      <c r="H790" t="s">
        <v>140</v>
      </c>
      <c r="I790" t="s">
        <v>2304</v>
      </c>
    </row>
    <row r="791" spans="1:9" ht="16" x14ac:dyDescent="0.2">
      <c r="A791" t="s">
        <v>2301</v>
      </c>
      <c r="B791" t="s">
        <v>2305</v>
      </c>
      <c r="C791">
        <v>2</v>
      </c>
      <c r="D791">
        <f>154</f>
        <v>154</v>
      </c>
      <c r="E791" t="s">
        <v>12</v>
      </c>
      <c r="F791" s="3" t="s">
        <v>2230</v>
      </c>
      <c r="G791">
        <v>2025</v>
      </c>
      <c r="H791" t="s">
        <v>140</v>
      </c>
      <c r="I791" t="s">
        <v>2304</v>
      </c>
    </row>
    <row r="792" spans="1:9" ht="16" x14ac:dyDescent="0.2">
      <c r="A792" t="s">
        <v>2301</v>
      </c>
      <c r="B792" t="s">
        <v>1057</v>
      </c>
      <c r="C792">
        <v>3</v>
      </c>
      <c r="D792" t="s">
        <v>1049</v>
      </c>
      <c r="E792" t="s">
        <v>12</v>
      </c>
      <c r="F792" s="3" t="s">
        <v>1050</v>
      </c>
      <c r="G792">
        <v>2025</v>
      </c>
      <c r="H792" t="s">
        <v>140</v>
      </c>
      <c r="I792" t="s">
        <v>2304</v>
      </c>
    </row>
    <row r="793" spans="1:9" ht="32" x14ac:dyDescent="0.2">
      <c r="A793" t="s">
        <v>2306</v>
      </c>
      <c r="B793" t="s">
        <v>2307</v>
      </c>
      <c r="C793">
        <v>1</v>
      </c>
      <c r="D793" t="s">
        <v>12</v>
      </c>
      <c r="E793" t="s">
        <v>12</v>
      </c>
      <c r="F793" s="3" t="s">
        <v>2308</v>
      </c>
      <c r="G793">
        <v>2025</v>
      </c>
      <c r="H793" t="s">
        <v>522</v>
      </c>
      <c r="I793" t="s">
        <v>2309</v>
      </c>
    </row>
    <row r="794" spans="1:9" ht="32" x14ac:dyDescent="0.2">
      <c r="A794" t="s">
        <v>2310</v>
      </c>
      <c r="B794" t="s">
        <v>2311</v>
      </c>
      <c r="C794">
        <v>1</v>
      </c>
      <c r="D794" t="s">
        <v>12</v>
      </c>
      <c r="E794" t="s">
        <v>12</v>
      </c>
      <c r="F794" s="3" t="s">
        <v>2312</v>
      </c>
      <c r="G794">
        <v>2025</v>
      </c>
      <c r="H794" t="s">
        <v>126</v>
      </c>
      <c r="I794" t="s">
        <v>2313</v>
      </c>
    </row>
    <row r="795" spans="1:9" ht="32" x14ac:dyDescent="0.2">
      <c r="A795" t="s">
        <v>2310</v>
      </c>
      <c r="B795" t="s">
        <v>2314</v>
      </c>
      <c r="C795">
        <v>2</v>
      </c>
      <c r="D795" t="s">
        <v>12</v>
      </c>
      <c r="E795" t="s">
        <v>12</v>
      </c>
      <c r="F795" s="3" t="s">
        <v>2315</v>
      </c>
      <c r="G795">
        <v>2025</v>
      </c>
      <c r="H795" t="s">
        <v>2316</v>
      </c>
      <c r="I795" t="s">
        <v>2313</v>
      </c>
    </row>
    <row r="796" spans="1:9" ht="32" x14ac:dyDescent="0.2">
      <c r="A796" t="s">
        <v>2317</v>
      </c>
      <c r="B796" t="s">
        <v>935</v>
      </c>
      <c r="C796">
        <v>1</v>
      </c>
      <c r="D796" t="s">
        <v>12</v>
      </c>
      <c r="E796" t="s">
        <v>12</v>
      </c>
      <c r="F796" s="3" t="s">
        <v>2318</v>
      </c>
      <c r="G796">
        <v>2025</v>
      </c>
      <c r="H796" t="s">
        <v>14</v>
      </c>
      <c r="I796" t="s">
        <v>2319</v>
      </c>
    </row>
    <row r="797" spans="1:9" ht="16" x14ac:dyDescent="0.2">
      <c r="A797" t="s">
        <v>2317</v>
      </c>
      <c r="B797" t="s">
        <v>2320</v>
      </c>
      <c r="C797">
        <v>2</v>
      </c>
      <c r="D797" t="s">
        <v>12</v>
      </c>
      <c r="E797" t="s">
        <v>12</v>
      </c>
      <c r="F797" s="3" t="s">
        <v>2321</v>
      </c>
      <c r="G797">
        <v>2025</v>
      </c>
      <c r="H797" t="s">
        <v>14</v>
      </c>
      <c r="I797" t="s">
        <v>2319</v>
      </c>
    </row>
    <row r="798" spans="1:9" ht="32" x14ac:dyDescent="0.2">
      <c r="A798" t="s">
        <v>2322</v>
      </c>
      <c r="B798" t="s">
        <v>2323</v>
      </c>
      <c r="C798">
        <v>1</v>
      </c>
      <c r="D798" t="s">
        <v>12</v>
      </c>
      <c r="E798" t="s">
        <v>12</v>
      </c>
      <c r="F798" s="3" t="s">
        <v>2324</v>
      </c>
      <c r="G798">
        <v>2025</v>
      </c>
      <c r="H798" t="s">
        <v>14</v>
      </c>
      <c r="I798" t="s">
        <v>2325</v>
      </c>
    </row>
    <row r="799" spans="1:9" ht="32" x14ac:dyDescent="0.2">
      <c r="A799" t="s">
        <v>2322</v>
      </c>
      <c r="B799" t="s">
        <v>2326</v>
      </c>
      <c r="C799">
        <v>2</v>
      </c>
      <c r="D799">
        <f>159</f>
        <v>159</v>
      </c>
      <c r="E799" t="s">
        <v>12</v>
      </c>
      <c r="F799" s="3" t="s">
        <v>2327</v>
      </c>
      <c r="G799">
        <v>2025</v>
      </c>
      <c r="H799" t="s">
        <v>1524</v>
      </c>
      <c r="I799" t="s">
        <v>2325</v>
      </c>
    </row>
    <row r="800" spans="1:9" ht="32" x14ac:dyDescent="0.2">
      <c r="A800" t="s">
        <v>2328</v>
      </c>
      <c r="B800" t="s">
        <v>2329</v>
      </c>
      <c r="C800">
        <v>1</v>
      </c>
      <c r="D800" t="s">
        <v>12</v>
      </c>
      <c r="E800" t="s">
        <v>12</v>
      </c>
      <c r="F800" s="3" t="s">
        <v>2330</v>
      </c>
      <c r="G800">
        <v>2025</v>
      </c>
      <c r="H800" t="s">
        <v>14</v>
      </c>
      <c r="I800" t="s">
        <v>2331</v>
      </c>
    </row>
    <row r="801" spans="1:9" ht="32" x14ac:dyDescent="0.2">
      <c r="A801" t="s">
        <v>2328</v>
      </c>
      <c r="B801" t="s">
        <v>2332</v>
      </c>
      <c r="C801">
        <v>2</v>
      </c>
      <c r="D801" t="s">
        <v>12</v>
      </c>
      <c r="E801" t="s">
        <v>12</v>
      </c>
      <c r="F801" s="3" t="s">
        <v>2333</v>
      </c>
      <c r="G801">
        <v>2025</v>
      </c>
      <c r="H801" t="s">
        <v>14</v>
      </c>
      <c r="I801" t="s">
        <v>2331</v>
      </c>
    </row>
    <row r="802" spans="1:9" ht="32" x14ac:dyDescent="0.2">
      <c r="A802" t="s">
        <v>2328</v>
      </c>
      <c r="B802" t="s">
        <v>2334</v>
      </c>
      <c r="C802">
        <v>3</v>
      </c>
      <c r="D802" t="s">
        <v>12</v>
      </c>
      <c r="E802" t="s">
        <v>12</v>
      </c>
      <c r="F802" s="3" t="s">
        <v>2335</v>
      </c>
      <c r="G802">
        <v>2025</v>
      </c>
      <c r="H802" t="s">
        <v>14</v>
      </c>
      <c r="I802" t="s">
        <v>2331</v>
      </c>
    </row>
    <row r="803" spans="1:9" ht="32" x14ac:dyDescent="0.2">
      <c r="A803" t="s">
        <v>2336</v>
      </c>
      <c r="B803" t="s">
        <v>2337</v>
      </c>
      <c r="C803">
        <v>1</v>
      </c>
      <c r="D803" t="s">
        <v>12</v>
      </c>
      <c r="E803" t="s">
        <v>12</v>
      </c>
      <c r="F803" s="3" t="s">
        <v>2338</v>
      </c>
      <c r="G803">
        <v>2025</v>
      </c>
      <c r="H803" t="s">
        <v>14</v>
      </c>
      <c r="I803" t="s">
        <v>2339</v>
      </c>
    </row>
    <row r="804" spans="1:9" ht="32" x14ac:dyDescent="0.2">
      <c r="A804" t="s">
        <v>2336</v>
      </c>
      <c r="B804" t="s">
        <v>2340</v>
      </c>
      <c r="C804">
        <v>2</v>
      </c>
      <c r="D804" t="s">
        <v>12</v>
      </c>
      <c r="E804" t="s">
        <v>12</v>
      </c>
      <c r="F804" s="3" t="s">
        <v>2341</v>
      </c>
      <c r="G804">
        <v>2025</v>
      </c>
      <c r="H804" t="s">
        <v>14</v>
      </c>
      <c r="I804" t="s">
        <v>2339</v>
      </c>
    </row>
    <row r="805" spans="1:9" ht="16" x14ac:dyDescent="0.2">
      <c r="A805" t="s">
        <v>2336</v>
      </c>
      <c r="B805" t="s">
        <v>2342</v>
      </c>
      <c r="C805">
        <v>3</v>
      </c>
      <c r="D805" t="s">
        <v>90</v>
      </c>
      <c r="E805" t="s">
        <v>12</v>
      </c>
      <c r="F805" s="3" t="s">
        <v>2343</v>
      </c>
      <c r="G805">
        <v>2025</v>
      </c>
      <c r="H805" t="s">
        <v>14</v>
      </c>
      <c r="I805" t="s">
        <v>2339</v>
      </c>
    </row>
    <row r="806" spans="1:9" ht="32" x14ac:dyDescent="0.2">
      <c r="A806" t="s">
        <v>2344</v>
      </c>
      <c r="B806" t="s">
        <v>2345</v>
      </c>
      <c r="C806">
        <v>1</v>
      </c>
      <c r="D806" t="s">
        <v>12</v>
      </c>
      <c r="E806" t="s">
        <v>41</v>
      </c>
      <c r="F806" s="3" t="s">
        <v>2346</v>
      </c>
      <c r="G806">
        <v>2025</v>
      </c>
      <c r="H806" t="s">
        <v>14</v>
      </c>
      <c r="I806" t="s">
        <v>2347</v>
      </c>
    </row>
    <row r="807" spans="1:9" ht="16" x14ac:dyDescent="0.2">
      <c r="A807" t="s">
        <v>2348</v>
      </c>
      <c r="B807" t="s">
        <v>2349</v>
      </c>
      <c r="C807">
        <v>1</v>
      </c>
      <c r="D807" t="s">
        <v>12</v>
      </c>
      <c r="E807" t="s">
        <v>12</v>
      </c>
      <c r="F807" s="7" t="s">
        <v>2350</v>
      </c>
      <c r="G807">
        <v>2025</v>
      </c>
      <c r="H807" t="s">
        <v>37</v>
      </c>
      <c r="I807" t="s">
        <v>2351</v>
      </c>
    </row>
    <row r="808" spans="1:9" ht="32" x14ac:dyDescent="0.2">
      <c r="A808" t="s">
        <v>2348</v>
      </c>
      <c r="B808" t="s">
        <v>2352</v>
      </c>
      <c r="C808">
        <v>2</v>
      </c>
      <c r="D808" t="s">
        <v>12</v>
      </c>
      <c r="E808" t="s">
        <v>12</v>
      </c>
      <c r="F808" s="3" t="s">
        <v>2353</v>
      </c>
      <c r="G808">
        <v>2025</v>
      </c>
      <c r="H808" t="s">
        <v>37</v>
      </c>
      <c r="I808" t="s">
        <v>2351</v>
      </c>
    </row>
    <row r="809" spans="1:9" ht="16" x14ac:dyDescent="0.2">
      <c r="A809" t="s">
        <v>2348</v>
      </c>
      <c r="B809" t="s">
        <v>2354</v>
      </c>
      <c r="C809">
        <v>3</v>
      </c>
      <c r="D809" t="s">
        <v>12</v>
      </c>
      <c r="E809" t="s">
        <v>12</v>
      </c>
      <c r="F809" s="7" t="s">
        <v>165</v>
      </c>
      <c r="G809">
        <v>2025</v>
      </c>
      <c r="H809" t="s">
        <v>37</v>
      </c>
      <c r="I809" t="s">
        <v>2351</v>
      </c>
    </row>
    <row r="810" spans="1:9" ht="16" x14ac:dyDescent="0.2">
      <c r="A810" t="s">
        <v>2355</v>
      </c>
      <c r="B810" t="s">
        <v>2356</v>
      </c>
      <c r="C810">
        <v>1</v>
      </c>
      <c r="D810" t="s">
        <v>12</v>
      </c>
      <c r="E810" t="s">
        <v>12</v>
      </c>
      <c r="F810" s="3" t="s">
        <v>2357</v>
      </c>
      <c r="G810">
        <v>2025</v>
      </c>
      <c r="H810" t="s">
        <v>368</v>
      </c>
      <c r="I810" t="s">
        <v>2358</v>
      </c>
    </row>
    <row r="811" spans="1:9" ht="32" x14ac:dyDescent="0.2">
      <c r="A811" t="s">
        <v>2355</v>
      </c>
      <c r="B811" t="s">
        <v>2359</v>
      </c>
      <c r="C811">
        <v>2</v>
      </c>
      <c r="D811" t="s">
        <v>12</v>
      </c>
      <c r="E811" t="s">
        <v>12</v>
      </c>
      <c r="F811" s="3" t="s">
        <v>2360</v>
      </c>
      <c r="G811">
        <v>2025</v>
      </c>
      <c r="H811" t="s">
        <v>368</v>
      </c>
      <c r="I811" t="s">
        <v>2358</v>
      </c>
    </row>
    <row r="812" spans="1:9" ht="32" x14ac:dyDescent="0.2">
      <c r="A812" t="s">
        <v>2355</v>
      </c>
      <c r="B812" t="s">
        <v>2361</v>
      </c>
      <c r="C812">
        <v>3</v>
      </c>
      <c r="D812" t="s">
        <v>1579</v>
      </c>
      <c r="E812" t="s">
        <v>592</v>
      </c>
      <c r="F812" s="3" t="s">
        <v>2362</v>
      </c>
      <c r="G812">
        <v>2025</v>
      </c>
      <c r="H812" t="s">
        <v>140</v>
      </c>
      <c r="I812" t="s">
        <v>2358</v>
      </c>
    </row>
    <row r="813" spans="1:9" ht="16" x14ac:dyDescent="0.2">
      <c r="A813" t="s">
        <v>2363</v>
      </c>
      <c r="B813" t="s">
        <v>2364</v>
      </c>
      <c r="C813">
        <v>1</v>
      </c>
      <c r="D813" t="s">
        <v>12</v>
      </c>
      <c r="E813" t="s">
        <v>12</v>
      </c>
      <c r="F813" s="3" t="s">
        <v>2365</v>
      </c>
      <c r="G813">
        <v>2025</v>
      </c>
      <c r="H813" t="s">
        <v>37</v>
      </c>
      <c r="I813" t="s">
        <v>2366</v>
      </c>
    </row>
    <row r="814" spans="1:9" ht="16" x14ac:dyDescent="0.2">
      <c r="A814" t="s">
        <v>2363</v>
      </c>
      <c r="B814" t="s">
        <v>2367</v>
      </c>
      <c r="C814">
        <v>2</v>
      </c>
      <c r="D814" t="s">
        <v>1148</v>
      </c>
      <c r="E814" t="s">
        <v>12</v>
      </c>
      <c r="F814" s="3" t="s">
        <v>2368</v>
      </c>
      <c r="G814">
        <v>2025</v>
      </c>
      <c r="H814" t="s">
        <v>368</v>
      </c>
      <c r="I814" t="s">
        <v>2366</v>
      </c>
    </row>
    <row r="815" spans="1:9" ht="32" x14ac:dyDescent="0.2">
      <c r="A815" t="s">
        <v>2369</v>
      </c>
      <c r="B815" t="s">
        <v>2370</v>
      </c>
      <c r="C815">
        <v>1</v>
      </c>
      <c r="D815" t="s">
        <v>12</v>
      </c>
      <c r="E815" t="s">
        <v>12</v>
      </c>
      <c r="F815" s="3" t="s">
        <v>2371</v>
      </c>
      <c r="G815">
        <v>2025</v>
      </c>
      <c r="H815" t="s">
        <v>37</v>
      </c>
      <c r="I815" t="s">
        <v>2372</v>
      </c>
    </row>
    <row r="816" spans="1:9" ht="16" x14ac:dyDescent="0.2">
      <c r="A816" t="s">
        <v>2369</v>
      </c>
      <c r="B816" t="s">
        <v>2373</v>
      </c>
      <c r="C816">
        <v>2</v>
      </c>
      <c r="D816" t="s">
        <v>12</v>
      </c>
      <c r="E816" t="s">
        <v>12</v>
      </c>
      <c r="F816" s="3" t="s">
        <v>2374</v>
      </c>
      <c r="G816">
        <v>2025</v>
      </c>
      <c r="H816" t="s">
        <v>37</v>
      </c>
      <c r="I816" t="s">
        <v>2372</v>
      </c>
    </row>
    <row r="817" spans="1:9" ht="32" x14ac:dyDescent="0.2">
      <c r="A817" t="s">
        <v>2369</v>
      </c>
      <c r="B817" t="s">
        <v>2375</v>
      </c>
      <c r="C817">
        <v>3</v>
      </c>
      <c r="D817" t="s">
        <v>12</v>
      </c>
      <c r="E817" t="s">
        <v>12</v>
      </c>
      <c r="F817" s="3" t="s">
        <v>2376</v>
      </c>
      <c r="G817">
        <v>2025</v>
      </c>
      <c r="H817" t="s">
        <v>37</v>
      </c>
      <c r="I817" t="s">
        <v>2372</v>
      </c>
    </row>
    <row r="818" spans="1:9" ht="32" x14ac:dyDescent="0.2">
      <c r="A818" t="s">
        <v>2369</v>
      </c>
      <c r="B818" t="s">
        <v>2377</v>
      </c>
      <c r="C818">
        <v>4</v>
      </c>
      <c r="D818" t="s">
        <v>90</v>
      </c>
      <c r="E818" t="s">
        <v>12</v>
      </c>
      <c r="F818" s="3" t="s">
        <v>2378</v>
      </c>
      <c r="G818">
        <v>2025</v>
      </c>
      <c r="H818" t="s">
        <v>37</v>
      </c>
      <c r="I818" t="s">
        <v>2372</v>
      </c>
    </row>
    <row r="819" spans="1:9" ht="16" x14ac:dyDescent="0.2">
      <c r="A819" t="s">
        <v>2379</v>
      </c>
      <c r="B819" t="s">
        <v>2380</v>
      </c>
      <c r="C819">
        <v>1</v>
      </c>
      <c r="D819" t="s">
        <v>101</v>
      </c>
      <c r="E819" t="s">
        <v>12</v>
      </c>
      <c r="F819" s="3" t="s">
        <v>2381</v>
      </c>
      <c r="G819">
        <v>2025</v>
      </c>
      <c r="H819" t="s">
        <v>37</v>
      </c>
      <c r="I819" t="s">
        <v>2382</v>
      </c>
    </row>
    <row r="820" spans="1:9" ht="32" x14ac:dyDescent="0.2">
      <c r="A820" t="s">
        <v>2379</v>
      </c>
      <c r="B820" t="s">
        <v>2383</v>
      </c>
      <c r="C820">
        <v>2</v>
      </c>
      <c r="D820" t="s">
        <v>12</v>
      </c>
      <c r="E820" t="s">
        <v>12</v>
      </c>
      <c r="F820" s="7" t="s">
        <v>2384</v>
      </c>
      <c r="G820">
        <v>2025</v>
      </c>
      <c r="H820" t="s">
        <v>256</v>
      </c>
      <c r="I820" t="s">
        <v>2382</v>
      </c>
    </row>
    <row r="821" spans="1:9" ht="16" x14ac:dyDescent="0.2">
      <c r="A821" t="s">
        <v>2379</v>
      </c>
      <c r="B821" t="s">
        <v>2385</v>
      </c>
      <c r="C821">
        <v>3</v>
      </c>
      <c r="D821" t="s">
        <v>12</v>
      </c>
      <c r="E821" t="s">
        <v>12</v>
      </c>
      <c r="F821" s="7" t="s">
        <v>165</v>
      </c>
      <c r="G821">
        <v>2025</v>
      </c>
      <c r="H821" t="s">
        <v>37</v>
      </c>
      <c r="I821" t="s">
        <v>2382</v>
      </c>
    </row>
    <row r="822" spans="1:9" ht="32" x14ac:dyDescent="0.2">
      <c r="A822" t="s">
        <v>2379</v>
      </c>
      <c r="B822" t="s">
        <v>2386</v>
      </c>
      <c r="C822">
        <v>4</v>
      </c>
      <c r="D822" t="s">
        <v>576</v>
      </c>
      <c r="E822" t="s">
        <v>12</v>
      </c>
      <c r="F822" s="3" t="s">
        <v>2387</v>
      </c>
      <c r="G822">
        <v>2025</v>
      </c>
      <c r="H822" t="s">
        <v>37</v>
      </c>
      <c r="I822" t="s">
        <v>2382</v>
      </c>
    </row>
    <row r="823" spans="1:9" x14ac:dyDescent="0.2">
      <c r="A823" t="s">
        <v>2388</v>
      </c>
      <c r="B823" t="s">
        <v>2389</v>
      </c>
      <c r="C823">
        <v>1</v>
      </c>
      <c r="D823" t="s">
        <v>12</v>
      </c>
      <c r="E823" t="s">
        <v>12</v>
      </c>
      <c r="F823" s="8" t="s">
        <v>45814</v>
      </c>
      <c r="G823">
        <v>2025</v>
      </c>
      <c r="H823" t="s">
        <v>37</v>
      </c>
      <c r="I823" t="s">
        <v>2390</v>
      </c>
    </row>
    <row r="824" spans="1:9" ht="16" x14ac:dyDescent="0.2">
      <c r="A824" t="s">
        <v>2388</v>
      </c>
      <c r="B824" t="s">
        <v>2391</v>
      </c>
      <c r="C824">
        <v>2</v>
      </c>
      <c r="D824" t="s">
        <v>12</v>
      </c>
      <c r="E824" t="s">
        <v>12</v>
      </c>
      <c r="F824" s="7" t="s">
        <v>2392</v>
      </c>
      <c r="G824">
        <v>2025</v>
      </c>
      <c r="H824" t="s">
        <v>37</v>
      </c>
      <c r="I824" t="s">
        <v>2390</v>
      </c>
    </row>
    <row r="825" spans="1:9" ht="16" x14ac:dyDescent="0.2">
      <c r="A825" t="s">
        <v>2388</v>
      </c>
      <c r="B825" t="s">
        <v>2393</v>
      </c>
      <c r="C825">
        <v>3</v>
      </c>
      <c r="D825" t="s">
        <v>12</v>
      </c>
      <c r="E825" t="s">
        <v>12</v>
      </c>
      <c r="F825" s="7" t="s">
        <v>2394</v>
      </c>
      <c r="G825">
        <v>2025</v>
      </c>
      <c r="H825" t="s">
        <v>37</v>
      </c>
      <c r="I825" t="s">
        <v>2390</v>
      </c>
    </row>
    <row r="826" spans="1:9" ht="16" x14ac:dyDescent="0.2">
      <c r="A826" t="s">
        <v>2395</v>
      </c>
      <c r="B826" t="s">
        <v>2396</v>
      </c>
      <c r="C826">
        <v>1</v>
      </c>
      <c r="D826" t="s">
        <v>2397</v>
      </c>
      <c r="E826" t="s">
        <v>2398</v>
      </c>
      <c r="F826" s="3" t="s">
        <v>2399</v>
      </c>
      <c r="G826">
        <v>2025</v>
      </c>
      <c r="H826" t="s">
        <v>998</v>
      </c>
      <c r="I826" t="s">
        <v>2400</v>
      </c>
    </row>
    <row r="827" spans="1:9" ht="16" x14ac:dyDescent="0.2">
      <c r="A827" t="s">
        <v>2401</v>
      </c>
      <c r="B827" t="s">
        <v>2402</v>
      </c>
      <c r="C827">
        <v>1</v>
      </c>
      <c r="D827" t="s">
        <v>12</v>
      </c>
      <c r="E827" t="s">
        <v>12</v>
      </c>
      <c r="F827" s="3" t="s">
        <v>2403</v>
      </c>
      <c r="G827">
        <v>2025</v>
      </c>
      <c r="H827" t="s">
        <v>1787</v>
      </c>
      <c r="I827" t="s">
        <v>2404</v>
      </c>
    </row>
    <row r="828" spans="1:9" ht="32" x14ac:dyDescent="0.2">
      <c r="A828" t="s">
        <v>2401</v>
      </c>
      <c r="B828" t="s">
        <v>2405</v>
      </c>
      <c r="C828">
        <v>2</v>
      </c>
      <c r="D828" t="s">
        <v>12</v>
      </c>
      <c r="E828" t="s">
        <v>12</v>
      </c>
      <c r="F828" s="3" t="s">
        <v>2406</v>
      </c>
      <c r="G828">
        <v>2025</v>
      </c>
      <c r="H828" t="s">
        <v>1787</v>
      </c>
      <c r="I828" t="s">
        <v>2404</v>
      </c>
    </row>
    <row r="829" spans="1:9" ht="32" x14ac:dyDescent="0.2">
      <c r="A829" t="s">
        <v>2401</v>
      </c>
      <c r="B829" t="s">
        <v>2407</v>
      </c>
      <c r="C829">
        <v>3</v>
      </c>
      <c r="D829" t="s">
        <v>12</v>
      </c>
      <c r="E829" t="s">
        <v>12</v>
      </c>
      <c r="F829" s="3" t="s">
        <v>2408</v>
      </c>
      <c r="G829">
        <v>2025</v>
      </c>
      <c r="H829" t="s">
        <v>1787</v>
      </c>
      <c r="I829" t="s">
        <v>2404</v>
      </c>
    </row>
    <row r="830" spans="1:9" ht="32" x14ac:dyDescent="0.2">
      <c r="A830" t="s">
        <v>2401</v>
      </c>
      <c r="B830" t="s">
        <v>2409</v>
      </c>
      <c r="C830">
        <v>4</v>
      </c>
      <c r="D830" t="s">
        <v>12</v>
      </c>
      <c r="E830" t="s">
        <v>12</v>
      </c>
      <c r="F830" s="3" t="s">
        <v>2410</v>
      </c>
      <c r="G830">
        <v>2025</v>
      </c>
      <c r="H830" t="s">
        <v>1787</v>
      </c>
      <c r="I830" t="s">
        <v>2404</v>
      </c>
    </row>
    <row r="831" spans="1:9" ht="32" x14ac:dyDescent="0.2">
      <c r="A831" t="s">
        <v>2401</v>
      </c>
      <c r="B831" t="s">
        <v>2411</v>
      </c>
      <c r="C831">
        <v>5</v>
      </c>
      <c r="D831" t="s">
        <v>12</v>
      </c>
      <c r="E831" t="s">
        <v>12</v>
      </c>
      <c r="F831" s="3" t="s">
        <v>2412</v>
      </c>
      <c r="G831">
        <v>2025</v>
      </c>
      <c r="H831" t="s">
        <v>1787</v>
      </c>
      <c r="I831" t="s">
        <v>2404</v>
      </c>
    </row>
    <row r="832" spans="1:9" ht="32" x14ac:dyDescent="0.2">
      <c r="A832" t="s">
        <v>2413</v>
      </c>
      <c r="B832" t="s">
        <v>2414</v>
      </c>
      <c r="C832">
        <v>1</v>
      </c>
      <c r="D832" t="s">
        <v>101</v>
      </c>
      <c r="E832" t="s">
        <v>12</v>
      </c>
      <c r="F832" s="3" t="s">
        <v>2415</v>
      </c>
      <c r="G832">
        <v>2025</v>
      </c>
      <c r="H832" t="s">
        <v>37</v>
      </c>
      <c r="I832" t="s">
        <v>2416</v>
      </c>
    </row>
    <row r="833" spans="1:9" ht="32" x14ac:dyDescent="0.2">
      <c r="A833" t="s">
        <v>2413</v>
      </c>
      <c r="B833" t="s">
        <v>2417</v>
      </c>
      <c r="C833">
        <v>2</v>
      </c>
      <c r="D833" t="s">
        <v>101</v>
      </c>
      <c r="E833" t="s">
        <v>12</v>
      </c>
      <c r="F833" s="3" t="s">
        <v>2415</v>
      </c>
      <c r="G833">
        <v>2025</v>
      </c>
      <c r="H833" t="s">
        <v>37</v>
      </c>
      <c r="I833" t="s">
        <v>2416</v>
      </c>
    </row>
    <row r="834" spans="1:9" ht="32" x14ac:dyDescent="0.2">
      <c r="A834" t="s">
        <v>2418</v>
      </c>
      <c r="B834" t="s">
        <v>2419</v>
      </c>
      <c r="C834">
        <v>1</v>
      </c>
      <c r="D834" t="s">
        <v>12</v>
      </c>
      <c r="E834" t="s">
        <v>12</v>
      </c>
      <c r="F834" s="3" t="s">
        <v>2420</v>
      </c>
      <c r="G834">
        <v>2025</v>
      </c>
      <c r="H834" t="s">
        <v>14</v>
      </c>
      <c r="I834" t="s">
        <v>2421</v>
      </c>
    </row>
    <row r="835" spans="1:9" ht="16" x14ac:dyDescent="0.2">
      <c r="A835" t="s">
        <v>2422</v>
      </c>
      <c r="B835" t="s">
        <v>2423</v>
      </c>
      <c r="C835">
        <v>1</v>
      </c>
      <c r="D835" t="s">
        <v>408</v>
      </c>
      <c r="E835" t="s">
        <v>12</v>
      </c>
      <c r="F835" s="3" t="s">
        <v>2424</v>
      </c>
      <c r="G835">
        <v>2025</v>
      </c>
      <c r="H835" t="s">
        <v>518</v>
      </c>
      <c r="I835" t="s">
        <v>2425</v>
      </c>
    </row>
    <row r="836" spans="1:9" ht="32" x14ac:dyDescent="0.2">
      <c r="A836" t="s">
        <v>2426</v>
      </c>
      <c r="B836" t="s">
        <v>2427</v>
      </c>
      <c r="C836">
        <v>1</v>
      </c>
      <c r="D836" t="s">
        <v>863</v>
      </c>
      <c r="E836" t="s">
        <v>334</v>
      </c>
      <c r="F836" s="3" t="s">
        <v>2428</v>
      </c>
      <c r="G836">
        <v>2025</v>
      </c>
      <c r="H836" t="s">
        <v>318</v>
      </c>
      <c r="I836" t="s">
        <v>2429</v>
      </c>
    </row>
    <row r="837" spans="1:9" ht="32" x14ac:dyDescent="0.2">
      <c r="A837" t="s">
        <v>2426</v>
      </c>
      <c r="B837" t="s">
        <v>2430</v>
      </c>
      <c r="C837">
        <v>2</v>
      </c>
      <c r="D837" t="s">
        <v>863</v>
      </c>
      <c r="E837" t="s">
        <v>12</v>
      </c>
      <c r="F837" s="3" t="s">
        <v>2431</v>
      </c>
      <c r="G837">
        <v>2025</v>
      </c>
      <c r="H837" t="s">
        <v>318</v>
      </c>
      <c r="I837" t="s">
        <v>2429</v>
      </c>
    </row>
    <row r="838" spans="1:9" ht="16" x14ac:dyDescent="0.2">
      <c r="A838" t="s">
        <v>2432</v>
      </c>
      <c r="B838" t="s">
        <v>1716</v>
      </c>
      <c r="C838">
        <v>1</v>
      </c>
      <c r="D838" t="s">
        <v>12</v>
      </c>
      <c r="E838" t="s">
        <v>12</v>
      </c>
      <c r="F838" s="3" t="s">
        <v>1722</v>
      </c>
      <c r="G838">
        <v>2025</v>
      </c>
      <c r="H838" t="s">
        <v>137</v>
      </c>
      <c r="I838" t="s">
        <v>2433</v>
      </c>
    </row>
    <row r="839" spans="1:9" ht="32" x14ac:dyDescent="0.2">
      <c r="A839" t="s">
        <v>2432</v>
      </c>
      <c r="B839" t="s">
        <v>1719</v>
      </c>
      <c r="C839">
        <v>2</v>
      </c>
      <c r="D839" t="s">
        <v>52</v>
      </c>
      <c r="E839" t="s">
        <v>12</v>
      </c>
      <c r="F839" s="3" t="s">
        <v>1720</v>
      </c>
      <c r="G839">
        <v>2025</v>
      </c>
      <c r="H839" t="s">
        <v>859</v>
      </c>
      <c r="I839" t="s">
        <v>2433</v>
      </c>
    </row>
    <row r="840" spans="1:9" ht="16" x14ac:dyDescent="0.2">
      <c r="A840" t="s">
        <v>2432</v>
      </c>
      <c r="B840" t="s">
        <v>1721</v>
      </c>
      <c r="C840">
        <v>3</v>
      </c>
      <c r="D840" t="s">
        <v>12</v>
      </c>
      <c r="E840" t="s">
        <v>12</v>
      </c>
      <c r="F840" s="3" t="s">
        <v>1722</v>
      </c>
      <c r="G840">
        <v>2025</v>
      </c>
      <c r="H840" t="s">
        <v>137</v>
      </c>
      <c r="I840" t="s">
        <v>2433</v>
      </c>
    </row>
    <row r="841" spans="1:9" ht="16" x14ac:dyDescent="0.2">
      <c r="A841" t="s">
        <v>2434</v>
      </c>
      <c r="B841" t="s">
        <v>2435</v>
      </c>
      <c r="C841">
        <v>1</v>
      </c>
      <c r="D841">
        <f>159</f>
        <v>159</v>
      </c>
      <c r="E841" t="s">
        <v>12</v>
      </c>
      <c r="F841" s="3" t="s">
        <v>2436</v>
      </c>
      <c r="G841">
        <v>2025</v>
      </c>
      <c r="H841" t="s">
        <v>323</v>
      </c>
      <c r="I841" t="s">
        <v>2437</v>
      </c>
    </row>
    <row r="842" spans="1:9" ht="16" x14ac:dyDescent="0.2">
      <c r="A842" t="s">
        <v>2438</v>
      </c>
      <c r="B842" t="s">
        <v>2439</v>
      </c>
      <c r="C842">
        <v>1</v>
      </c>
      <c r="D842" t="s">
        <v>12</v>
      </c>
      <c r="E842" t="s">
        <v>12</v>
      </c>
      <c r="F842" s="3" t="s">
        <v>2440</v>
      </c>
      <c r="G842">
        <v>2025</v>
      </c>
      <c r="H842" t="s">
        <v>14</v>
      </c>
      <c r="I842" t="s">
        <v>2441</v>
      </c>
    </row>
    <row r="843" spans="1:9" ht="32" x14ac:dyDescent="0.2">
      <c r="A843" t="s">
        <v>2442</v>
      </c>
      <c r="B843" t="s">
        <v>2443</v>
      </c>
      <c r="C843">
        <v>1</v>
      </c>
      <c r="D843" t="s">
        <v>712</v>
      </c>
      <c r="E843" t="s">
        <v>12</v>
      </c>
      <c r="F843" s="3" t="s">
        <v>2444</v>
      </c>
      <c r="G843">
        <v>2025</v>
      </c>
      <c r="H843" t="s">
        <v>2445</v>
      </c>
      <c r="I843" t="s">
        <v>2446</v>
      </c>
    </row>
    <row r="844" spans="1:9" ht="16" x14ac:dyDescent="0.2">
      <c r="A844" t="s">
        <v>2442</v>
      </c>
      <c r="B844" t="s">
        <v>2447</v>
      </c>
      <c r="C844">
        <v>2</v>
      </c>
      <c r="D844" t="s">
        <v>12</v>
      </c>
      <c r="E844" t="s">
        <v>12</v>
      </c>
      <c r="F844" s="3" t="s">
        <v>2448</v>
      </c>
      <c r="G844">
        <v>2025</v>
      </c>
      <c r="H844" t="s">
        <v>998</v>
      </c>
      <c r="I844" t="s">
        <v>2446</v>
      </c>
    </row>
    <row r="845" spans="1:9" ht="32" x14ac:dyDescent="0.2">
      <c r="A845" t="s">
        <v>2449</v>
      </c>
      <c r="B845" t="s">
        <v>1716</v>
      </c>
      <c r="C845">
        <v>1</v>
      </c>
      <c r="D845" t="s">
        <v>12</v>
      </c>
      <c r="E845" t="s">
        <v>12</v>
      </c>
      <c r="F845" s="3" t="s">
        <v>1717</v>
      </c>
      <c r="G845">
        <v>2025</v>
      </c>
      <c r="H845" t="s">
        <v>137</v>
      </c>
      <c r="I845" t="s">
        <v>2450</v>
      </c>
    </row>
    <row r="846" spans="1:9" ht="32" x14ac:dyDescent="0.2">
      <c r="A846" t="s">
        <v>2449</v>
      </c>
      <c r="B846" t="s">
        <v>1719</v>
      </c>
      <c r="C846">
        <v>2</v>
      </c>
      <c r="D846" t="s">
        <v>52</v>
      </c>
      <c r="E846" t="s">
        <v>12</v>
      </c>
      <c r="F846" s="3" t="s">
        <v>1720</v>
      </c>
      <c r="G846">
        <v>2025</v>
      </c>
      <c r="H846" t="s">
        <v>859</v>
      </c>
      <c r="I846" t="s">
        <v>2450</v>
      </c>
    </row>
    <row r="847" spans="1:9" ht="16" x14ac:dyDescent="0.2">
      <c r="A847" t="s">
        <v>2449</v>
      </c>
      <c r="B847" t="s">
        <v>1721</v>
      </c>
      <c r="C847">
        <v>3</v>
      </c>
      <c r="D847" t="s">
        <v>12</v>
      </c>
      <c r="E847" t="s">
        <v>12</v>
      </c>
      <c r="F847" s="3" t="s">
        <v>1722</v>
      </c>
      <c r="G847">
        <v>2025</v>
      </c>
      <c r="H847" t="s">
        <v>137</v>
      </c>
      <c r="I847" t="s">
        <v>2450</v>
      </c>
    </row>
    <row r="848" spans="1:9" ht="32" x14ac:dyDescent="0.2">
      <c r="A848" t="s">
        <v>2451</v>
      </c>
      <c r="B848" t="s">
        <v>1716</v>
      </c>
      <c r="C848">
        <v>1</v>
      </c>
      <c r="D848" t="s">
        <v>12</v>
      </c>
      <c r="E848" t="s">
        <v>12</v>
      </c>
      <c r="F848" s="3" t="s">
        <v>1717</v>
      </c>
      <c r="G848">
        <v>2025</v>
      </c>
      <c r="H848" t="s">
        <v>137</v>
      </c>
      <c r="I848" t="s">
        <v>2452</v>
      </c>
    </row>
    <row r="849" spans="1:9" ht="32" x14ac:dyDescent="0.2">
      <c r="A849" t="s">
        <v>2451</v>
      </c>
      <c r="B849" t="s">
        <v>1719</v>
      </c>
      <c r="C849">
        <v>2</v>
      </c>
      <c r="D849" t="s">
        <v>52</v>
      </c>
      <c r="E849" t="s">
        <v>12</v>
      </c>
      <c r="F849" s="3" t="s">
        <v>1720</v>
      </c>
      <c r="G849">
        <v>2025</v>
      </c>
      <c r="H849" t="s">
        <v>859</v>
      </c>
      <c r="I849" t="s">
        <v>2452</v>
      </c>
    </row>
    <row r="850" spans="1:9" ht="16" x14ac:dyDescent="0.2">
      <c r="A850" t="s">
        <v>2451</v>
      </c>
      <c r="B850" t="s">
        <v>1721</v>
      </c>
      <c r="C850">
        <v>3</v>
      </c>
      <c r="D850" t="s">
        <v>12</v>
      </c>
      <c r="E850" t="s">
        <v>12</v>
      </c>
      <c r="F850" s="3" t="s">
        <v>1722</v>
      </c>
      <c r="G850">
        <v>2025</v>
      </c>
      <c r="H850" t="s">
        <v>137</v>
      </c>
      <c r="I850" t="s">
        <v>2452</v>
      </c>
    </row>
    <row r="851" spans="1:9" ht="16" x14ac:dyDescent="0.2">
      <c r="A851" t="s">
        <v>2453</v>
      </c>
      <c r="B851" t="s">
        <v>2454</v>
      </c>
      <c r="C851">
        <v>1</v>
      </c>
      <c r="D851">
        <f>237</f>
        <v>237</v>
      </c>
      <c r="E851" t="s">
        <v>12</v>
      </c>
      <c r="F851" s="3" t="s">
        <v>2455</v>
      </c>
      <c r="G851">
        <v>2025</v>
      </c>
      <c r="H851" t="s">
        <v>21</v>
      </c>
      <c r="I851" t="s">
        <v>2456</v>
      </c>
    </row>
    <row r="852" spans="1:9" ht="32" x14ac:dyDescent="0.2">
      <c r="A852" t="s">
        <v>2453</v>
      </c>
      <c r="B852" t="s">
        <v>2457</v>
      </c>
      <c r="C852">
        <v>2</v>
      </c>
      <c r="D852" t="s">
        <v>52</v>
      </c>
      <c r="E852" t="s">
        <v>12</v>
      </c>
      <c r="F852" s="3" t="s">
        <v>2458</v>
      </c>
      <c r="G852">
        <v>2025</v>
      </c>
      <c r="H852" t="s">
        <v>21</v>
      </c>
      <c r="I852" t="s">
        <v>2456</v>
      </c>
    </row>
    <row r="853" spans="1:9" ht="16" x14ac:dyDescent="0.2">
      <c r="A853" t="s">
        <v>2459</v>
      </c>
      <c r="B853" t="s">
        <v>2460</v>
      </c>
      <c r="C853">
        <v>1</v>
      </c>
      <c r="D853" t="s">
        <v>469</v>
      </c>
      <c r="E853" t="s">
        <v>12</v>
      </c>
      <c r="F853" s="3" t="s">
        <v>2461</v>
      </c>
      <c r="G853">
        <v>2025</v>
      </c>
      <c r="H853" t="s">
        <v>462</v>
      </c>
      <c r="I853" t="s">
        <v>2462</v>
      </c>
    </row>
    <row r="854" spans="1:9" ht="16" x14ac:dyDescent="0.2">
      <c r="A854" t="s">
        <v>2459</v>
      </c>
      <c r="B854" t="s">
        <v>2463</v>
      </c>
      <c r="C854">
        <v>2</v>
      </c>
      <c r="D854" t="s">
        <v>12</v>
      </c>
      <c r="E854" t="s">
        <v>12</v>
      </c>
      <c r="F854" s="3" t="s">
        <v>2464</v>
      </c>
      <c r="G854">
        <v>2025</v>
      </c>
      <c r="H854" t="s">
        <v>462</v>
      </c>
      <c r="I854" t="s">
        <v>2462</v>
      </c>
    </row>
    <row r="855" spans="1:9" ht="16" x14ac:dyDescent="0.2">
      <c r="A855" t="s">
        <v>2465</v>
      </c>
      <c r="B855" t="s">
        <v>2466</v>
      </c>
      <c r="C855">
        <v>1</v>
      </c>
      <c r="D855">
        <f>137</f>
        <v>137</v>
      </c>
      <c r="E855" t="s">
        <v>12</v>
      </c>
      <c r="F855" s="3" t="s">
        <v>2467</v>
      </c>
      <c r="G855">
        <v>2025</v>
      </c>
      <c r="H855" t="s">
        <v>323</v>
      </c>
      <c r="I855" t="s">
        <v>2468</v>
      </c>
    </row>
    <row r="856" spans="1:9" ht="16" x14ac:dyDescent="0.2">
      <c r="A856" t="s">
        <v>2469</v>
      </c>
      <c r="B856" t="s">
        <v>2470</v>
      </c>
      <c r="C856">
        <v>1</v>
      </c>
      <c r="D856" t="s">
        <v>12</v>
      </c>
      <c r="E856" t="s">
        <v>12</v>
      </c>
      <c r="F856" s="3" t="s">
        <v>2471</v>
      </c>
      <c r="G856">
        <v>2025</v>
      </c>
      <c r="H856" t="s">
        <v>1810</v>
      </c>
      <c r="I856" t="s">
        <v>2472</v>
      </c>
    </row>
    <row r="857" spans="1:9" ht="16" x14ac:dyDescent="0.2">
      <c r="A857" t="s">
        <v>2469</v>
      </c>
      <c r="B857" t="s">
        <v>2473</v>
      </c>
      <c r="C857">
        <v>2</v>
      </c>
      <c r="D857" t="s">
        <v>12</v>
      </c>
      <c r="E857" t="s">
        <v>12</v>
      </c>
      <c r="F857" s="3" t="s">
        <v>2474</v>
      </c>
      <c r="G857">
        <v>2025</v>
      </c>
      <c r="H857" t="s">
        <v>1810</v>
      </c>
      <c r="I857" t="s">
        <v>2472</v>
      </c>
    </row>
    <row r="858" spans="1:9" ht="16" x14ac:dyDescent="0.2">
      <c r="A858" t="s">
        <v>2475</v>
      </c>
      <c r="B858" t="s">
        <v>2476</v>
      </c>
      <c r="C858">
        <v>1</v>
      </c>
      <c r="D858">
        <f>461</f>
        <v>461</v>
      </c>
      <c r="E858" t="s">
        <v>12</v>
      </c>
      <c r="F858" s="3" t="s">
        <v>2477</v>
      </c>
      <c r="G858">
        <v>2025</v>
      </c>
      <c r="H858" t="s">
        <v>126</v>
      </c>
      <c r="I858" t="s">
        <v>2478</v>
      </c>
    </row>
    <row r="859" spans="1:9" ht="16" x14ac:dyDescent="0.2">
      <c r="A859" t="s">
        <v>2475</v>
      </c>
      <c r="B859" t="s">
        <v>2479</v>
      </c>
      <c r="C859">
        <v>2</v>
      </c>
      <c r="D859">
        <f>461</f>
        <v>461</v>
      </c>
      <c r="E859" t="s">
        <v>12</v>
      </c>
      <c r="F859" s="3" t="s">
        <v>2480</v>
      </c>
      <c r="G859">
        <v>2025</v>
      </c>
      <c r="H859" t="s">
        <v>126</v>
      </c>
      <c r="I859" t="s">
        <v>2478</v>
      </c>
    </row>
    <row r="860" spans="1:9" ht="32" x14ac:dyDescent="0.2">
      <c r="A860" t="s">
        <v>2475</v>
      </c>
      <c r="B860" t="s">
        <v>2481</v>
      </c>
      <c r="C860">
        <v>3</v>
      </c>
      <c r="D860" t="s">
        <v>344</v>
      </c>
      <c r="E860" t="s">
        <v>12</v>
      </c>
      <c r="F860" s="3" t="s">
        <v>2482</v>
      </c>
      <c r="G860">
        <v>2025</v>
      </c>
      <c r="H860" t="s">
        <v>2483</v>
      </c>
      <c r="I860" t="s">
        <v>2478</v>
      </c>
    </row>
    <row r="861" spans="1:9" ht="16" x14ac:dyDescent="0.2">
      <c r="A861" t="s">
        <v>2484</v>
      </c>
      <c r="B861" t="s">
        <v>2485</v>
      </c>
      <c r="C861">
        <v>1</v>
      </c>
      <c r="D861" t="s">
        <v>12</v>
      </c>
      <c r="E861" t="s">
        <v>12</v>
      </c>
      <c r="F861" s="3" t="s">
        <v>2486</v>
      </c>
      <c r="G861">
        <v>2025</v>
      </c>
      <c r="H861" t="s">
        <v>646</v>
      </c>
      <c r="I861" t="s">
        <v>2487</v>
      </c>
    </row>
    <row r="862" spans="1:9" ht="32" x14ac:dyDescent="0.2">
      <c r="A862" t="s">
        <v>2484</v>
      </c>
      <c r="B862" t="s">
        <v>1383</v>
      </c>
      <c r="C862">
        <v>2</v>
      </c>
      <c r="D862" t="s">
        <v>12</v>
      </c>
      <c r="E862" t="s">
        <v>464</v>
      </c>
      <c r="F862" s="3" t="s">
        <v>2488</v>
      </c>
      <c r="G862">
        <v>2025</v>
      </c>
      <c r="H862" t="s">
        <v>14</v>
      </c>
      <c r="I862" t="s">
        <v>2487</v>
      </c>
    </row>
    <row r="863" spans="1:9" ht="32" x14ac:dyDescent="0.2">
      <c r="A863" t="s">
        <v>2489</v>
      </c>
      <c r="B863" t="s">
        <v>2490</v>
      </c>
      <c r="C863">
        <v>1</v>
      </c>
      <c r="D863" t="s">
        <v>12</v>
      </c>
      <c r="E863" t="s">
        <v>12</v>
      </c>
      <c r="F863" s="3" t="s">
        <v>2491</v>
      </c>
      <c r="G863">
        <v>2025</v>
      </c>
      <c r="H863" t="s">
        <v>37</v>
      </c>
      <c r="I863" t="s">
        <v>2492</v>
      </c>
    </row>
    <row r="864" spans="1:9" ht="32" x14ac:dyDescent="0.2">
      <c r="A864" t="s">
        <v>2489</v>
      </c>
      <c r="B864" t="s">
        <v>2493</v>
      </c>
      <c r="C864">
        <v>2</v>
      </c>
      <c r="D864" t="s">
        <v>12</v>
      </c>
      <c r="E864" t="s">
        <v>12</v>
      </c>
      <c r="F864" s="3" t="s">
        <v>2494</v>
      </c>
      <c r="G864">
        <v>2025</v>
      </c>
      <c r="H864" t="s">
        <v>37</v>
      </c>
      <c r="I864" t="s">
        <v>2492</v>
      </c>
    </row>
    <row r="865" spans="1:9" ht="32" x14ac:dyDescent="0.2">
      <c r="A865" t="s">
        <v>2489</v>
      </c>
      <c r="B865" t="s">
        <v>2495</v>
      </c>
      <c r="C865">
        <v>3</v>
      </c>
      <c r="D865" t="s">
        <v>12</v>
      </c>
      <c r="E865" t="s">
        <v>12</v>
      </c>
      <c r="F865" s="3" t="s">
        <v>2496</v>
      </c>
      <c r="G865">
        <v>2025</v>
      </c>
      <c r="H865" t="s">
        <v>37</v>
      </c>
      <c r="I865" t="s">
        <v>2492</v>
      </c>
    </row>
    <row r="866" spans="1:9" ht="32" x14ac:dyDescent="0.2">
      <c r="A866" t="s">
        <v>2497</v>
      </c>
      <c r="B866" t="s">
        <v>539</v>
      </c>
      <c r="C866">
        <v>1</v>
      </c>
      <c r="D866" t="s">
        <v>101</v>
      </c>
      <c r="E866" t="s">
        <v>12</v>
      </c>
      <c r="F866" s="3" t="s">
        <v>2498</v>
      </c>
      <c r="G866">
        <v>2025</v>
      </c>
      <c r="H866" t="s">
        <v>37</v>
      </c>
      <c r="I866" t="s">
        <v>2499</v>
      </c>
    </row>
    <row r="867" spans="1:9" ht="32" x14ac:dyDescent="0.2">
      <c r="A867" t="s">
        <v>2500</v>
      </c>
      <c r="B867" t="s">
        <v>2501</v>
      </c>
      <c r="C867">
        <v>1</v>
      </c>
      <c r="D867" t="s">
        <v>12</v>
      </c>
      <c r="E867" t="s">
        <v>12</v>
      </c>
      <c r="F867" s="3" t="s">
        <v>2502</v>
      </c>
      <c r="G867">
        <v>2025</v>
      </c>
      <c r="H867" t="s">
        <v>420</v>
      </c>
      <c r="I867" t="s">
        <v>2503</v>
      </c>
    </row>
    <row r="868" spans="1:9" ht="32" x14ac:dyDescent="0.2">
      <c r="A868" t="s">
        <v>2500</v>
      </c>
      <c r="B868" t="s">
        <v>2504</v>
      </c>
      <c r="C868">
        <v>2</v>
      </c>
      <c r="D868" t="s">
        <v>12</v>
      </c>
      <c r="E868" t="s">
        <v>12</v>
      </c>
      <c r="F868" s="3" t="s">
        <v>2502</v>
      </c>
      <c r="G868">
        <v>2025</v>
      </c>
      <c r="H868" t="s">
        <v>420</v>
      </c>
      <c r="I868" t="s">
        <v>2503</v>
      </c>
    </row>
    <row r="869" spans="1:9" ht="32" x14ac:dyDescent="0.2">
      <c r="A869" t="s">
        <v>2505</v>
      </c>
      <c r="B869" t="s">
        <v>2506</v>
      </c>
      <c r="C869">
        <v>1</v>
      </c>
      <c r="D869">
        <f>237</f>
        <v>237</v>
      </c>
      <c r="E869" t="s">
        <v>12</v>
      </c>
      <c r="F869" s="3" t="s">
        <v>2507</v>
      </c>
      <c r="G869">
        <v>2025</v>
      </c>
      <c r="H869" t="s">
        <v>21</v>
      </c>
      <c r="I869" t="s">
        <v>2508</v>
      </c>
    </row>
    <row r="870" spans="1:9" ht="16" x14ac:dyDescent="0.2">
      <c r="A870" t="s">
        <v>2505</v>
      </c>
      <c r="B870" t="s">
        <v>2509</v>
      </c>
      <c r="C870">
        <v>2</v>
      </c>
      <c r="D870">
        <f>237</f>
        <v>237</v>
      </c>
      <c r="E870" t="s">
        <v>12</v>
      </c>
      <c r="F870" s="3" t="s">
        <v>2510</v>
      </c>
      <c r="G870">
        <v>2025</v>
      </c>
      <c r="H870" t="s">
        <v>21</v>
      </c>
      <c r="I870" t="s">
        <v>2508</v>
      </c>
    </row>
    <row r="871" spans="1:9" ht="32" x14ac:dyDescent="0.2">
      <c r="A871" t="s">
        <v>2511</v>
      </c>
      <c r="B871" t="s">
        <v>2512</v>
      </c>
      <c r="C871">
        <v>1</v>
      </c>
      <c r="D871">
        <f>237</f>
        <v>237</v>
      </c>
      <c r="E871" t="s">
        <v>12</v>
      </c>
      <c r="F871" s="3" t="s">
        <v>2513</v>
      </c>
      <c r="G871">
        <v>2025</v>
      </c>
      <c r="H871" t="s">
        <v>21</v>
      </c>
      <c r="I871" t="s">
        <v>2514</v>
      </c>
    </row>
    <row r="872" spans="1:9" ht="16" x14ac:dyDescent="0.2">
      <c r="A872" t="s">
        <v>2511</v>
      </c>
      <c r="B872" t="s">
        <v>2515</v>
      </c>
      <c r="C872">
        <v>2</v>
      </c>
      <c r="D872">
        <f>237</f>
        <v>237</v>
      </c>
      <c r="E872" t="s">
        <v>12</v>
      </c>
      <c r="F872" s="3" t="s">
        <v>2516</v>
      </c>
      <c r="G872">
        <v>2025</v>
      </c>
      <c r="H872" t="s">
        <v>21</v>
      </c>
      <c r="I872" t="s">
        <v>2514</v>
      </c>
    </row>
    <row r="873" spans="1:9" ht="16" x14ac:dyDescent="0.2">
      <c r="A873" t="s">
        <v>2517</v>
      </c>
      <c r="B873" t="s">
        <v>2518</v>
      </c>
      <c r="C873">
        <v>1</v>
      </c>
      <c r="D873" t="s">
        <v>1207</v>
      </c>
      <c r="E873" t="s">
        <v>12</v>
      </c>
      <c r="F873" s="3" t="s">
        <v>2519</v>
      </c>
      <c r="G873">
        <v>2025</v>
      </c>
      <c r="H873" t="s">
        <v>37</v>
      </c>
      <c r="I873" t="s">
        <v>2520</v>
      </c>
    </row>
    <row r="874" spans="1:9" ht="16" x14ac:dyDescent="0.2">
      <c r="A874" t="s">
        <v>2517</v>
      </c>
      <c r="B874" t="s">
        <v>2521</v>
      </c>
      <c r="C874">
        <v>2</v>
      </c>
      <c r="D874" t="s">
        <v>12</v>
      </c>
      <c r="E874" t="s">
        <v>12</v>
      </c>
      <c r="F874" s="3" t="s">
        <v>2522</v>
      </c>
      <c r="G874">
        <v>2025</v>
      </c>
      <c r="H874" t="s">
        <v>37</v>
      </c>
      <c r="I874" t="s">
        <v>2520</v>
      </c>
    </row>
    <row r="875" spans="1:9" ht="32" x14ac:dyDescent="0.2">
      <c r="A875" t="s">
        <v>2523</v>
      </c>
      <c r="B875" t="s">
        <v>2524</v>
      </c>
      <c r="C875">
        <v>1</v>
      </c>
      <c r="D875" t="s">
        <v>31</v>
      </c>
      <c r="E875" t="s">
        <v>12</v>
      </c>
      <c r="F875" s="3" t="s">
        <v>2525</v>
      </c>
      <c r="G875">
        <v>2025</v>
      </c>
      <c r="H875" t="s">
        <v>359</v>
      </c>
      <c r="I875" t="s">
        <v>2526</v>
      </c>
    </row>
    <row r="876" spans="1:9" ht="32" x14ac:dyDescent="0.2">
      <c r="A876" t="s">
        <v>2523</v>
      </c>
      <c r="B876" t="s">
        <v>2527</v>
      </c>
      <c r="C876">
        <v>2</v>
      </c>
      <c r="D876" t="s">
        <v>12</v>
      </c>
      <c r="E876" t="s">
        <v>12</v>
      </c>
      <c r="F876" s="3" t="s">
        <v>2528</v>
      </c>
      <c r="G876">
        <v>2025</v>
      </c>
      <c r="H876" t="s">
        <v>359</v>
      </c>
      <c r="I876" t="s">
        <v>2526</v>
      </c>
    </row>
    <row r="877" spans="1:9" ht="32" x14ac:dyDescent="0.2">
      <c r="A877" t="s">
        <v>2529</v>
      </c>
      <c r="B877" t="s">
        <v>2530</v>
      </c>
      <c r="C877">
        <v>1</v>
      </c>
      <c r="D877" t="s">
        <v>101</v>
      </c>
      <c r="E877" t="s">
        <v>12</v>
      </c>
      <c r="F877" s="3" t="s">
        <v>2531</v>
      </c>
      <c r="G877">
        <v>2025</v>
      </c>
      <c r="H877" t="s">
        <v>37</v>
      </c>
      <c r="I877" t="s">
        <v>2532</v>
      </c>
    </row>
    <row r="878" spans="1:9" ht="32" x14ac:dyDescent="0.2">
      <c r="A878" t="s">
        <v>2529</v>
      </c>
      <c r="B878" t="s">
        <v>2533</v>
      </c>
      <c r="C878">
        <v>2</v>
      </c>
      <c r="D878">
        <f>407</f>
        <v>407</v>
      </c>
      <c r="E878" t="s">
        <v>12</v>
      </c>
      <c r="F878" s="3" t="s">
        <v>2534</v>
      </c>
      <c r="G878">
        <v>2025</v>
      </c>
      <c r="H878" t="s">
        <v>37</v>
      </c>
      <c r="I878" t="s">
        <v>2532</v>
      </c>
    </row>
    <row r="879" spans="1:9" ht="32" x14ac:dyDescent="0.2">
      <c r="A879" t="s">
        <v>2535</v>
      </c>
      <c r="B879" t="s">
        <v>2536</v>
      </c>
      <c r="C879">
        <v>1</v>
      </c>
      <c r="D879" t="s">
        <v>344</v>
      </c>
      <c r="E879" t="s">
        <v>12</v>
      </c>
      <c r="F879" s="3" t="s">
        <v>2537</v>
      </c>
      <c r="G879">
        <v>2025</v>
      </c>
      <c r="H879" t="s">
        <v>140</v>
      </c>
      <c r="I879" t="s">
        <v>2538</v>
      </c>
    </row>
    <row r="880" spans="1:9" ht="32" x14ac:dyDescent="0.2">
      <c r="A880" t="s">
        <v>2535</v>
      </c>
      <c r="B880" t="s">
        <v>2539</v>
      </c>
      <c r="C880">
        <v>2</v>
      </c>
      <c r="D880" t="s">
        <v>12</v>
      </c>
      <c r="E880" t="s">
        <v>12</v>
      </c>
      <c r="F880" s="3" t="s">
        <v>2540</v>
      </c>
      <c r="G880">
        <v>2025</v>
      </c>
      <c r="H880" t="s">
        <v>140</v>
      </c>
      <c r="I880" t="s">
        <v>2538</v>
      </c>
    </row>
    <row r="881" spans="1:9" ht="16" x14ac:dyDescent="0.2">
      <c r="A881" t="s">
        <v>2535</v>
      </c>
      <c r="B881" t="s">
        <v>2541</v>
      </c>
      <c r="C881">
        <v>3</v>
      </c>
      <c r="D881" t="s">
        <v>12</v>
      </c>
      <c r="E881" t="s">
        <v>12</v>
      </c>
      <c r="F881" s="3" t="s">
        <v>2542</v>
      </c>
      <c r="G881">
        <v>2025</v>
      </c>
      <c r="H881" t="s">
        <v>140</v>
      </c>
      <c r="I881" t="s">
        <v>2538</v>
      </c>
    </row>
    <row r="882" spans="1:9" ht="16" x14ac:dyDescent="0.2">
      <c r="A882" t="s">
        <v>2543</v>
      </c>
      <c r="B882" t="s">
        <v>2544</v>
      </c>
      <c r="C882">
        <v>1</v>
      </c>
      <c r="D882" t="s">
        <v>344</v>
      </c>
      <c r="E882" t="s">
        <v>464</v>
      </c>
      <c r="F882" s="3" t="s">
        <v>2545</v>
      </c>
      <c r="G882">
        <v>2025</v>
      </c>
      <c r="H882" t="s">
        <v>14</v>
      </c>
      <c r="I882" t="s">
        <v>2546</v>
      </c>
    </row>
    <row r="883" spans="1:9" ht="16" x14ac:dyDescent="0.2">
      <c r="A883" t="s">
        <v>2543</v>
      </c>
      <c r="B883" t="s">
        <v>2547</v>
      </c>
      <c r="C883">
        <v>2</v>
      </c>
      <c r="D883" t="s">
        <v>344</v>
      </c>
      <c r="E883" t="s">
        <v>12</v>
      </c>
      <c r="F883" s="3" t="s">
        <v>2548</v>
      </c>
      <c r="G883">
        <v>2025</v>
      </c>
      <c r="H883" t="s">
        <v>14</v>
      </c>
      <c r="I883" t="s">
        <v>2546</v>
      </c>
    </row>
    <row r="884" spans="1:9" ht="16" x14ac:dyDescent="0.2">
      <c r="A884" t="s">
        <v>2549</v>
      </c>
      <c r="B884" t="s">
        <v>2550</v>
      </c>
      <c r="C884">
        <v>1</v>
      </c>
      <c r="D884">
        <f>498</f>
        <v>498</v>
      </c>
      <c r="E884" t="s">
        <v>12</v>
      </c>
      <c r="F884" s="3" t="s">
        <v>2551</v>
      </c>
      <c r="G884">
        <v>2025</v>
      </c>
      <c r="H884" t="s">
        <v>215</v>
      </c>
      <c r="I884" t="s">
        <v>2552</v>
      </c>
    </row>
    <row r="885" spans="1:9" ht="32" x14ac:dyDescent="0.2">
      <c r="A885" t="s">
        <v>2553</v>
      </c>
      <c r="B885" t="s">
        <v>2554</v>
      </c>
      <c r="C885">
        <v>1</v>
      </c>
      <c r="D885" t="s">
        <v>12</v>
      </c>
      <c r="E885" t="s">
        <v>12</v>
      </c>
      <c r="F885" s="3" t="s">
        <v>2555</v>
      </c>
      <c r="G885">
        <v>2025</v>
      </c>
      <c r="H885" t="s">
        <v>86</v>
      </c>
      <c r="I885" t="s">
        <v>2556</v>
      </c>
    </row>
    <row r="886" spans="1:9" ht="16" x14ac:dyDescent="0.2">
      <c r="A886" t="s">
        <v>2553</v>
      </c>
      <c r="B886" t="s">
        <v>1984</v>
      </c>
      <c r="C886">
        <v>2</v>
      </c>
      <c r="D886" t="s">
        <v>12</v>
      </c>
      <c r="E886" t="s">
        <v>12</v>
      </c>
      <c r="F886" s="3" t="s">
        <v>2557</v>
      </c>
      <c r="G886">
        <v>2025</v>
      </c>
      <c r="H886" t="s">
        <v>318</v>
      </c>
      <c r="I886" t="s">
        <v>2556</v>
      </c>
    </row>
    <row r="887" spans="1:9" ht="16" x14ac:dyDescent="0.2">
      <c r="A887" t="s">
        <v>2553</v>
      </c>
      <c r="B887" t="s">
        <v>2558</v>
      </c>
      <c r="C887">
        <v>3</v>
      </c>
      <c r="D887" t="s">
        <v>12</v>
      </c>
      <c r="E887" t="s">
        <v>12</v>
      </c>
      <c r="F887" s="3" t="s">
        <v>2559</v>
      </c>
      <c r="G887">
        <v>2025</v>
      </c>
      <c r="H887" t="s">
        <v>1248</v>
      </c>
      <c r="I887" t="s">
        <v>2556</v>
      </c>
    </row>
    <row r="888" spans="1:9" ht="32" x14ac:dyDescent="0.2">
      <c r="A888" t="s">
        <v>2553</v>
      </c>
      <c r="B888" t="s">
        <v>2560</v>
      </c>
      <c r="C888">
        <v>4</v>
      </c>
      <c r="D888" t="s">
        <v>316</v>
      </c>
      <c r="E888" t="s">
        <v>12</v>
      </c>
      <c r="F888" s="3" t="s">
        <v>2561</v>
      </c>
      <c r="G888">
        <v>2025</v>
      </c>
      <c r="H888" t="s">
        <v>318</v>
      </c>
      <c r="I888" t="s">
        <v>2556</v>
      </c>
    </row>
    <row r="889" spans="1:9" ht="32" x14ac:dyDescent="0.2">
      <c r="A889" t="s">
        <v>2562</v>
      </c>
      <c r="B889" t="s">
        <v>2563</v>
      </c>
      <c r="C889">
        <v>1</v>
      </c>
      <c r="D889" t="s">
        <v>12</v>
      </c>
      <c r="E889" t="s">
        <v>12</v>
      </c>
      <c r="F889" s="3" t="s">
        <v>2564</v>
      </c>
      <c r="G889">
        <v>2025</v>
      </c>
      <c r="H889" t="s">
        <v>21</v>
      </c>
      <c r="I889" t="s">
        <v>2565</v>
      </c>
    </row>
    <row r="890" spans="1:9" ht="32" x14ac:dyDescent="0.2">
      <c r="A890" t="s">
        <v>2562</v>
      </c>
      <c r="B890" t="s">
        <v>2566</v>
      </c>
      <c r="C890">
        <v>2</v>
      </c>
      <c r="D890" t="s">
        <v>12</v>
      </c>
      <c r="E890" t="s">
        <v>12</v>
      </c>
      <c r="F890" s="3" t="s">
        <v>2567</v>
      </c>
      <c r="G890">
        <v>2025</v>
      </c>
      <c r="H890" t="s">
        <v>21</v>
      </c>
      <c r="I890" t="s">
        <v>2565</v>
      </c>
    </row>
    <row r="891" spans="1:9" ht="32" x14ac:dyDescent="0.2">
      <c r="A891" t="s">
        <v>2562</v>
      </c>
      <c r="B891" t="s">
        <v>2568</v>
      </c>
      <c r="C891">
        <v>3</v>
      </c>
      <c r="D891">
        <f>237</f>
        <v>237</v>
      </c>
      <c r="E891" t="s">
        <v>12</v>
      </c>
      <c r="F891" s="3" t="s">
        <v>2569</v>
      </c>
      <c r="G891">
        <v>2025</v>
      </c>
      <c r="H891" t="s">
        <v>21</v>
      </c>
      <c r="I891" t="s">
        <v>2565</v>
      </c>
    </row>
    <row r="892" spans="1:9" ht="32" x14ac:dyDescent="0.2">
      <c r="A892" t="s">
        <v>2562</v>
      </c>
      <c r="B892" t="s">
        <v>2570</v>
      </c>
      <c r="C892">
        <v>4</v>
      </c>
      <c r="D892" t="s">
        <v>12</v>
      </c>
      <c r="E892" t="s">
        <v>12</v>
      </c>
      <c r="F892" s="3" t="s">
        <v>2571</v>
      </c>
      <c r="G892">
        <v>2025</v>
      </c>
      <c r="H892" t="s">
        <v>21</v>
      </c>
      <c r="I892" t="s">
        <v>2565</v>
      </c>
    </row>
    <row r="893" spans="1:9" ht="32" x14ac:dyDescent="0.2">
      <c r="A893" t="s">
        <v>2572</v>
      </c>
      <c r="B893" t="s">
        <v>2573</v>
      </c>
      <c r="C893">
        <v>1</v>
      </c>
      <c r="D893">
        <f>489</f>
        <v>489</v>
      </c>
      <c r="E893" t="s">
        <v>2574</v>
      </c>
      <c r="F893" s="3" t="s">
        <v>2575</v>
      </c>
      <c r="G893">
        <v>2025</v>
      </c>
      <c r="H893" t="s">
        <v>267</v>
      </c>
      <c r="I893" t="s">
        <v>2576</v>
      </c>
    </row>
    <row r="894" spans="1:9" ht="32" x14ac:dyDescent="0.2">
      <c r="A894" t="s">
        <v>2572</v>
      </c>
      <c r="B894" t="s">
        <v>2577</v>
      </c>
      <c r="C894">
        <v>2</v>
      </c>
      <c r="D894" t="s">
        <v>12</v>
      </c>
      <c r="E894" t="s">
        <v>12</v>
      </c>
      <c r="F894" s="3" t="s">
        <v>2578</v>
      </c>
      <c r="G894">
        <v>2025</v>
      </c>
      <c r="H894" t="s">
        <v>126</v>
      </c>
      <c r="I894" t="s">
        <v>2576</v>
      </c>
    </row>
    <row r="895" spans="1:9" ht="32" x14ac:dyDescent="0.2">
      <c r="A895" t="s">
        <v>2579</v>
      </c>
      <c r="B895" t="s">
        <v>2580</v>
      </c>
      <c r="C895">
        <v>1</v>
      </c>
      <c r="D895" t="s">
        <v>52</v>
      </c>
      <c r="E895" t="s">
        <v>12</v>
      </c>
      <c r="F895" s="3" t="s">
        <v>2581</v>
      </c>
      <c r="G895">
        <v>2025</v>
      </c>
      <c r="H895" t="s">
        <v>140</v>
      </c>
      <c r="I895" t="s">
        <v>2582</v>
      </c>
    </row>
    <row r="896" spans="1:9" ht="16" x14ac:dyDescent="0.2">
      <c r="A896" t="s">
        <v>2579</v>
      </c>
      <c r="B896" t="s">
        <v>2583</v>
      </c>
      <c r="C896">
        <v>2</v>
      </c>
      <c r="D896" t="s">
        <v>344</v>
      </c>
      <c r="E896" t="s">
        <v>12</v>
      </c>
      <c r="F896" s="3" t="s">
        <v>1054</v>
      </c>
      <c r="G896">
        <v>2025</v>
      </c>
      <c r="H896" t="s">
        <v>140</v>
      </c>
      <c r="I896" t="s">
        <v>2582</v>
      </c>
    </row>
    <row r="897" spans="1:9" ht="16" x14ac:dyDescent="0.2">
      <c r="A897" t="s">
        <v>2579</v>
      </c>
      <c r="B897" t="s">
        <v>2584</v>
      </c>
      <c r="C897">
        <v>3</v>
      </c>
      <c r="D897" t="s">
        <v>12</v>
      </c>
      <c r="E897" t="s">
        <v>12</v>
      </c>
      <c r="F897" s="3" t="s">
        <v>825</v>
      </c>
      <c r="G897">
        <v>2025</v>
      </c>
      <c r="H897" t="s">
        <v>826</v>
      </c>
      <c r="I897" t="s">
        <v>2582</v>
      </c>
    </row>
    <row r="898" spans="1:9" ht="16" x14ac:dyDescent="0.2">
      <c r="A898" t="s">
        <v>2579</v>
      </c>
      <c r="B898" t="s">
        <v>2585</v>
      </c>
      <c r="C898">
        <v>4</v>
      </c>
      <c r="D898" t="s">
        <v>2586</v>
      </c>
      <c r="E898" t="s">
        <v>12</v>
      </c>
      <c r="F898" s="3" t="s">
        <v>2587</v>
      </c>
      <c r="G898">
        <v>2025</v>
      </c>
      <c r="H898" t="s">
        <v>140</v>
      </c>
      <c r="I898" t="s">
        <v>2582</v>
      </c>
    </row>
    <row r="899" spans="1:9" ht="32" x14ac:dyDescent="0.2">
      <c r="A899" t="s">
        <v>2579</v>
      </c>
      <c r="B899" t="s">
        <v>2588</v>
      </c>
      <c r="C899">
        <v>5</v>
      </c>
      <c r="D899" t="s">
        <v>12</v>
      </c>
      <c r="E899" t="s">
        <v>12</v>
      </c>
      <c r="F899" s="3" t="s">
        <v>2589</v>
      </c>
      <c r="G899">
        <v>2025</v>
      </c>
      <c r="H899" t="s">
        <v>140</v>
      </c>
      <c r="I899" t="s">
        <v>2582</v>
      </c>
    </row>
    <row r="900" spans="1:9" ht="32" x14ac:dyDescent="0.2">
      <c r="A900" t="s">
        <v>2590</v>
      </c>
      <c r="B900" t="s">
        <v>2591</v>
      </c>
      <c r="C900">
        <v>1</v>
      </c>
      <c r="D900" t="s">
        <v>12</v>
      </c>
      <c r="E900" t="s">
        <v>12</v>
      </c>
      <c r="F900" s="7" t="s">
        <v>2592</v>
      </c>
      <c r="G900">
        <v>2025</v>
      </c>
      <c r="H900" t="s">
        <v>54</v>
      </c>
      <c r="I900" t="s">
        <v>2593</v>
      </c>
    </row>
    <row r="901" spans="1:9" ht="16" x14ac:dyDescent="0.2">
      <c r="A901" t="s">
        <v>2594</v>
      </c>
      <c r="B901" t="s">
        <v>2595</v>
      </c>
      <c r="C901">
        <v>1</v>
      </c>
      <c r="D901">
        <f>237</f>
        <v>237</v>
      </c>
      <c r="E901" t="s">
        <v>12</v>
      </c>
      <c r="F901" s="3" t="s">
        <v>2516</v>
      </c>
      <c r="G901">
        <v>2025</v>
      </c>
      <c r="H901" t="s">
        <v>21</v>
      </c>
      <c r="I901" t="s">
        <v>2596</v>
      </c>
    </row>
    <row r="902" spans="1:9" ht="16" x14ac:dyDescent="0.2">
      <c r="A902" t="s">
        <v>2594</v>
      </c>
      <c r="B902" t="s">
        <v>2597</v>
      </c>
      <c r="C902">
        <v>2</v>
      </c>
      <c r="D902" t="s">
        <v>52</v>
      </c>
      <c r="E902" t="s">
        <v>12</v>
      </c>
      <c r="F902" s="3" t="s">
        <v>2598</v>
      </c>
      <c r="G902">
        <v>2025</v>
      </c>
      <c r="H902" t="s">
        <v>21</v>
      </c>
      <c r="I902" t="s">
        <v>2596</v>
      </c>
    </row>
    <row r="903" spans="1:9" ht="32" x14ac:dyDescent="0.2">
      <c r="A903" t="s">
        <v>2599</v>
      </c>
      <c r="B903" t="s">
        <v>2600</v>
      </c>
      <c r="C903">
        <v>1</v>
      </c>
      <c r="D903" t="s">
        <v>1416</v>
      </c>
      <c r="E903" t="s">
        <v>12</v>
      </c>
      <c r="F903" s="3" t="s">
        <v>1417</v>
      </c>
      <c r="G903">
        <v>2025</v>
      </c>
      <c r="H903" t="s">
        <v>67</v>
      </c>
      <c r="I903" t="s">
        <v>2601</v>
      </c>
    </row>
    <row r="904" spans="1:9" ht="32" x14ac:dyDescent="0.2">
      <c r="A904" t="s">
        <v>2602</v>
      </c>
      <c r="B904" t="s">
        <v>2603</v>
      </c>
      <c r="C904">
        <v>1</v>
      </c>
      <c r="D904" t="s">
        <v>1416</v>
      </c>
      <c r="E904" t="s">
        <v>12</v>
      </c>
      <c r="F904" s="3" t="s">
        <v>1417</v>
      </c>
      <c r="G904">
        <v>2025</v>
      </c>
      <c r="H904" t="s">
        <v>67</v>
      </c>
      <c r="I904" t="s">
        <v>2604</v>
      </c>
    </row>
    <row r="905" spans="1:9" ht="16" x14ac:dyDescent="0.2">
      <c r="A905" t="s">
        <v>2605</v>
      </c>
      <c r="B905" t="s">
        <v>2606</v>
      </c>
      <c r="C905">
        <v>1</v>
      </c>
      <c r="D905" t="s">
        <v>12</v>
      </c>
      <c r="E905" t="s">
        <v>12</v>
      </c>
      <c r="F905" s="3" t="s">
        <v>2607</v>
      </c>
      <c r="G905">
        <v>2025</v>
      </c>
      <c r="H905" t="s">
        <v>140</v>
      </c>
      <c r="I905" t="s">
        <v>2608</v>
      </c>
    </row>
    <row r="906" spans="1:9" ht="16" x14ac:dyDescent="0.2">
      <c r="A906" t="s">
        <v>2609</v>
      </c>
      <c r="B906" t="s">
        <v>2610</v>
      </c>
      <c r="C906">
        <v>1</v>
      </c>
      <c r="D906" t="s">
        <v>1128</v>
      </c>
      <c r="E906" t="s">
        <v>12</v>
      </c>
      <c r="F906" s="3" t="s">
        <v>2611</v>
      </c>
      <c r="G906">
        <v>2025</v>
      </c>
      <c r="H906" t="s">
        <v>140</v>
      </c>
      <c r="I906" t="s">
        <v>2612</v>
      </c>
    </row>
    <row r="907" spans="1:9" ht="16" x14ac:dyDescent="0.2">
      <c r="A907" t="s">
        <v>2609</v>
      </c>
      <c r="B907" t="s">
        <v>2613</v>
      </c>
      <c r="C907">
        <v>2</v>
      </c>
      <c r="D907" t="s">
        <v>1049</v>
      </c>
      <c r="E907" t="s">
        <v>12</v>
      </c>
      <c r="F907" s="3" t="s">
        <v>1050</v>
      </c>
      <c r="G907">
        <v>2025</v>
      </c>
      <c r="H907" t="s">
        <v>140</v>
      </c>
      <c r="I907" t="s">
        <v>2612</v>
      </c>
    </row>
    <row r="908" spans="1:9" ht="16" x14ac:dyDescent="0.2">
      <c r="A908" t="s">
        <v>2609</v>
      </c>
      <c r="B908" t="s">
        <v>2614</v>
      </c>
      <c r="C908">
        <v>3</v>
      </c>
      <c r="D908" t="s">
        <v>12</v>
      </c>
      <c r="E908" t="s">
        <v>12</v>
      </c>
      <c r="F908" s="3" t="s">
        <v>2615</v>
      </c>
      <c r="G908">
        <v>2025</v>
      </c>
      <c r="H908" t="s">
        <v>140</v>
      </c>
      <c r="I908" t="s">
        <v>2612</v>
      </c>
    </row>
    <row r="909" spans="1:9" ht="16" x14ac:dyDescent="0.2">
      <c r="A909" t="s">
        <v>2616</v>
      </c>
      <c r="B909" t="s">
        <v>2617</v>
      </c>
      <c r="C909">
        <v>1</v>
      </c>
      <c r="D909" t="s">
        <v>712</v>
      </c>
      <c r="E909" t="s">
        <v>12</v>
      </c>
      <c r="F909" s="3" t="s">
        <v>2618</v>
      </c>
      <c r="G909">
        <v>2025</v>
      </c>
      <c r="H909" t="s">
        <v>140</v>
      </c>
      <c r="I909" t="s">
        <v>2619</v>
      </c>
    </row>
    <row r="910" spans="1:9" ht="16" x14ac:dyDescent="0.2">
      <c r="A910" t="s">
        <v>2620</v>
      </c>
      <c r="B910" t="s">
        <v>1711</v>
      </c>
      <c r="C910">
        <v>1</v>
      </c>
      <c r="D910" t="s">
        <v>2621</v>
      </c>
      <c r="E910" t="s">
        <v>12</v>
      </c>
      <c r="F910" s="3" t="s">
        <v>2622</v>
      </c>
      <c r="G910">
        <v>2025</v>
      </c>
      <c r="H910" t="s">
        <v>140</v>
      </c>
      <c r="I910" t="s">
        <v>2623</v>
      </c>
    </row>
    <row r="911" spans="1:9" ht="32" x14ac:dyDescent="0.2">
      <c r="A911" t="s">
        <v>2620</v>
      </c>
      <c r="B911" t="s">
        <v>2624</v>
      </c>
      <c r="C911">
        <v>2</v>
      </c>
      <c r="D911">
        <f>47</f>
        <v>47</v>
      </c>
      <c r="E911" t="s">
        <v>12</v>
      </c>
      <c r="F911" s="3" t="s">
        <v>2625</v>
      </c>
      <c r="G911">
        <v>2025</v>
      </c>
      <c r="H911" t="s">
        <v>140</v>
      </c>
      <c r="I911" t="s">
        <v>2623</v>
      </c>
    </row>
    <row r="912" spans="1:9" ht="16" x14ac:dyDescent="0.2">
      <c r="A912" t="s">
        <v>2626</v>
      </c>
      <c r="B912" t="s">
        <v>2627</v>
      </c>
      <c r="C912">
        <v>1</v>
      </c>
      <c r="D912">
        <f>184</f>
        <v>184</v>
      </c>
      <c r="E912" t="s">
        <v>2628</v>
      </c>
      <c r="F912" s="3" t="s">
        <v>2629</v>
      </c>
      <c r="G912">
        <v>2025</v>
      </c>
      <c r="H912" t="s">
        <v>2316</v>
      </c>
      <c r="I912" t="s">
        <v>2630</v>
      </c>
    </row>
    <row r="913" spans="1:9" ht="16" x14ac:dyDescent="0.2">
      <c r="A913" t="s">
        <v>2626</v>
      </c>
      <c r="B913" t="s">
        <v>2631</v>
      </c>
      <c r="C913">
        <v>2</v>
      </c>
      <c r="D913" t="s">
        <v>12</v>
      </c>
      <c r="E913" t="s">
        <v>12</v>
      </c>
      <c r="F913" s="3" t="s">
        <v>2632</v>
      </c>
      <c r="G913">
        <v>2025</v>
      </c>
      <c r="H913" t="s">
        <v>140</v>
      </c>
      <c r="I913" t="s">
        <v>2630</v>
      </c>
    </row>
    <row r="914" spans="1:9" ht="16" x14ac:dyDescent="0.2">
      <c r="A914" t="s">
        <v>2626</v>
      </c>
      <c r="B914" t="s">
        <v>2633</v>
      </c>
      <c r="C914">
        <v>3</v>
      </c>
      <c r="D914" t="s">
        <v>12</v>
      </c>
      <c r="E914" t="s">
        <v>12</v>
      </c>
      <c r="F914" s="3" t="s">
        <v>2634</v>
      </c>
      <c r="G914">
        <v>2025</v>
      </c>
      <c r="H914" t="s">
        <v>998</v>
      </c>
      <c r="I914" t="s">
        <v>2630</v>
      </c>
    </row>
    <row r="915" spans="1:9" ht="16" x14ac:dyDescent="0.2">
      <c r="A915" t="s">
        <v>2626</v>
      </c>
      <c r="B915" t="s">
        <v>2635</v>
      </c>
      <c r="C915">
        <v>4</v>
      </c>
      <c r="D915">
        <f>454</f>
        <v>454</v>
      </c>
      <c r="E915" t="s">
        <v>12</v>
      </c>
      <c r="F915" s="7" t="s">
        <v>183</v>
      </c>
      <c r="G915">
        <v>2025</v>
      </c>
      <c r="H915" t="s">
        <v>126</v>
      </c>
      <c r="I915" t="s">
        <v>2630</v>
      </c>
    </row>
    <row r="916" spans="1:9" ht="32" x14ac:dyDescent="0.2">
      <c r="A916" t="s">
        <v>2636</v>
      </c>
      <c r="B916" t="s">
        <v>2637</v>
      </c>
      <c r="C916">
        <v>1</v>
      </c>
      <c r="D916" t="s">
        <v>31</v>
      </c>
      <c r="E916" t="s">
        <v>12</v>
      </c>
      <c r="F916" s="3" t="s">
        <v>2638</v>
      </c>
      <c r="G916">
        <v>2025</v>
      </c>
      <c r="H916" t="s">
        <v>420</v>
      </c>
      <c r="I916" t="s">
        <v>2639</v>
      </c>
    </row>
    <row r="917" spans="1:9" ht="32" x14ac:dyDescent="0.2">
      <c r="A917" t="s">
        <v>2636</v>
      </c>
      <c r="B917" t="s">
        <v>2640</v>
      </c>
      <c r="C917">
        <v>2</v>
      </c>
      <c r="D917" t="s">
        <v>863</v>
      </c>
      <c r="E917" t="s">
        <v>12</v>
      </c>
      <c r="F917" s="3" t="s">
        <v>2641</v>
      </c>
      <c r="G917">
        <v>2025</v>
      </c>
      <c r="H917" t="s">
        <v>318</v>
      </c>
      <c r="I917" t="s">
        <v>2639</v>
      </c>
    </row>
    <row r="918" spans="1:9" ht="32" x14ac:dyDescent="0.2">
      <c r="A918" t="s">
        <v>2642</v>
      </c>
      <c r="B918" t="s">
        <v>2643</v>
      </c>
      <c r="C918">
        <v>1</v>
      </c>
      <c r="D918" t="s">
        <v>12</v>
      </c>
      <c r="E918" t="s">
        <v>12</v>
      </c>
      <c r="F918" s="3" t="s">
        <v>2644</v>
      </c>
      <c r="G918">
        <v>2025</v>
      </c>
      <c r="H918" t="s">
        <v>518</v>
      </c>
      <c r="I918" t="s">
        <v>2645</v>
      </c>
    </row>
    <row r="919" spans="1:9" ht="32" x14ac:dyDescent="0.2">
      <c r="A919" t="s">
        <v>2642</v>
      </c>
      <c r="B919" t="s">
        <v>2646</v>
      </c>
      <c r="C919">
        <v>2</v>
      </c>
      <c r="D919" t="s">
        <v>12</v>
      </c>
      <c r="E919" t="s">
        <v>12</v>
      </c>
      <c r="F919" s="3" t="s">
        <v>2647</v>
      </c>
      <c r="G919">
        <v>2025</v>
      </c>
      <c r="H919" t="s">
        <v>518</v>
      </c>
      <c r="I919" t="s">
        <v>2645</v>
      </c>
    </row>
    <row r="920" spans="1:9" ht="32" x14ac:dyDescent="0.2">
      <c r="A920" t="s">
        <v>2642</v>
      </c>
      <c r="B920" t="s">
        <v>2648</v>
      </c>
      <c r="C920">
        <v>3</v>
      </c>
      <c r="D920" t="s">
        <v>966</v>
      </c>
      <c r="E920" t="s">
        <v>12</v>
      </c>
      <c r="F920" s="3" t="s">
        <v>2649</v>
      </c>
      <c r="G920">
        <v>2025</v>
      </c>
      <c r="H920" t="s">
        <v>518</v>
      </c>
      <c r="I920" t="s">
        <v>2645</v>
      </c>
    </row>
    <row r="921" spans="1:9" ht="32" x14ac:dyDescent="0.2">
      <c r="A921" t="s">
        <v>2650</v>
      </c>
      <c r="B921" t="s">
        <v>2651</v>
      </c>
      <c r="C921">
        <v>1</v>
      </c>
      <c r="D921" t="s">
        <v>2652</v>
      </c>
      <c r="E921" t="s">
        <v>12</v>
      </c>
      <c r="F921" s="7" t="s">
        <v>2653</v>
      </c>
      <c r="G921">
        <v>2025</v>
      </c>
      <c r="H921" t="s">
        <v>140</v>
      </c>
      <c r="I921" t="s">
        <v>2654</v>
      </c>
    </row>
    <row r="922" spans="1:9" ht="32" x14ac:dyDescent="0.2">
      <c r="A922" t="s">
        <v>2650</v>
      </c>
      <c r="B922" t="s">
        <v>2655</v>
      </c>
      <c r="C922">
        <v>2</v>
      </c>
      <c r="D922" t="s">
        <v>863</v>
      </c>
      <c r="E922" t="s">
        <v>12</v>
      </c>
      <c r="F922" s="3" t="s">
        <v>2656</v>
      </c>
      <c r="G922">
        <v>2025</v>
      </c>
      <c r="H922" t="s">
        <v>318</v>
      </c>
      <c r="I922" t="s">
        <v>2654</v>
      </c>
    </row>
    <row r="923" spans="1:9" ht="32" x14ac:dyDescent="0.2">
      <c r="A923" t="s">
        <v>2650</v>
      </c>
      <c r="B923" t="s">
        <v>2657</v>
      </c>
      <c r="C923">
        <v>3</v>
      </c>
      <c r="D923" t="s">
        <v>12</v>
      </c>
      <c r="E923" t="s">
        <v>12</v>
      </c>
      <c r="F923" s="7" t="s">
        <v>2658</v>
      </c>
      <c r="G923">
        <v>2025</v>
      </c>
      <c r="H923" t="s">
        <v>140</v>
      </c>
      <c r="I923" t="s">
        <v>2654</v>
      </c>
    </row>
    <row r="924" spans="1:9" ht="32" x14ac:dyDescent="0.2">
      <c r="A924" t="s">
        <v>2659</v>
      </c>
      <c r="B924" t="s">
        <v>1201</v>
      </c>
      <c r="C924">
        <v>1</v>
      </c>
      <c r="D924">
        <f>159</f>
        <v>159</v>
      </c>
      <c r="E924" t="s">
        <v>12</v>
      </c>
      <c r="F924" s="3" t="s">
        <v>2660</v>
      </c>
      <c r="G924">
        <v>2025</v>
      </c>
      <c r="H924" t="s">
        <v>323</v>
      </c>
      <c r="I924" t="s">
        <v>2661</v>
      </c>
    </row>
    <row r="925" spans="1:9" ht="16" x14ac:dyDescent="0.2">
      <c r="A925" t="s">
        <v>2659</v>
      </c>
      <c r="B925" t="s">
        <v>2662</v>
      </c>
      <c r="C925">
        <v>2</v>
      </c>
      <c r="D925">
        <f>159</f>
        <v>159</v>
      </c>
      <c r="E925" t="s">
        <v>12</v>
      </c>
      <c r="F925" s="3" t="s">
        <v>2663</v>
      </c>
      <c r="G925">
        <v>2025</v>
      </c>
      <c r="H925" t="s">
        <v>323</v>
      </c>
      <c r="I925" t="s">
        <v>2661</v>
      </c>
    </row>
    <row r="926" spans="1:9" ht="32" x14ac:dyDescent="0.2">
      <c r="A926" t="s">
        <v>2664</v>
      </c>
      <c r="B926" t="s">
        <v>2665</v>
      </c>
      <c r="C926">
        <v>1</v>
      </c>
      <c r="D926" t="s">
        <v>12</v>
      </c>
      <c r="E926" t="s">
        <v>12</v>
      </c>
      <c r="F926" s="3" t="s">
        <v>2666</v>
      </c>
      <c r="G926">
        <v>2025</v>
      </c>
      <c r="H926" t="s">
        <v>313</v>
      </c>
      <c r="I926" t="s">
        <v>2667</v>
      </c>
    </row>
    <row r="927" spans="1:9" ht="32" x14ac:dyDescent="0.2">
      <c r="A927" t="s">
        <v>2664</v>
      </c>
      <c r="B927" t="s">
        <v>2668</v>
      </c>
      <c r="C927">
        <v>2</v>
      </c>
      <c r="D927">
        <f>404</f>
        <v>404</v>
      </c>
      <c r="E927" t="s">
        <v>12</v>
      </c>
      <c r="F927" s="3" t="s">
        <v>2669</v>
      </c>
      <c r="G927">
        <v>2025</v>
      </c>
      <c r="H927" t="s">
        <v>313</v>
      </c>
      <c r="I927" t="s">
        <v>2667</v>
      </c>
    </row>
    <row r="928" spans="1:9" ht="16" x14ac:dyDescent="0.2">
      <c r="A928" t="s">
        <v>2670</v>
      </c>
      <c r="B928" t="s">
        <v>2671</v>
      </c>
      <c r="C928">
        <v>1</v>
      </c>
      <c r="D928" t="s">
        <v>408</v>
      </c>
      <c r="E928" t="s">
        <v>12</v>
      </c>
      <c r="F928" s="3" t="s">
        <v>2672</v>
      </c>
      <c r="G928">
        <v>2025</v>
      </c>
      <c r="H928" t="s">
        <v>267</v>
      </c>
      <c r="I928" t="s">
        <v>2673</v>
      </c>
    </row>
    <row r="929" spans="1:9" ht="16" x14ac:dyDescent="0.2">
      <c r="A929" t="s">
        <v>2674</v>
      </c>
      <c r="B929" t="s">
        <v>2675</v>
      </c>
      <c r="C929">
        <v>1</v>
      </c>
      <c r="D929" t="s">
        <v>12</v>
      </c>
      <c r="E929" t="s">
        <v>12</v>
      </c>
      <c r="F929" s="3" t="s">
        <v>2676</v>
      </c>
      <c r="G929">
        <v>2025</v>
      </c>
      <c r="H929" t="s">
        <v>368</v>
      </c>
      <c r="I929" t="s">
        <v>2677</v>
      </c>
    </row>
    <row r="930" spans="1:9" ht="32" x14ac:dyDescent="0.2">
      <c r="A930" t="s">
        <v>2674</v>
      </c>
      <c r="B930" t="s">
        <v>2678</v>
      </c>
      <c r="C930">
        <v>2</v>
      </c>
      <c r="D930" t="s">
        <v>12</v>
      </c>
      <c r="E930" t="s">
        <v>12</v>
      </c>
      <c r="F930" s="3" t="s">
        <v>2679</v>
      </c>
      <c r="G930">
        <v>2025</v>
      </c>
      <c r="H930" t="s">
        <v>368</v>
      </c>
      <c r="I930" t="s">
        <v>2677</v>
      </c>
    </row>
    <row r="931" spans="1:9" ht="16" x14ac:dyDescent="0.2">
      <c r="A931" t="s">
        <v>2674</v>
      </c>
      <c r="B931" t="s">
        <v>2680</v>
      </c>
      <c r="C931">
        <v>3</v>
      </c>
      <c r="D931" t="s">
        <v>12</v>
      </c>
      <c r="E931" t="s">
        <v>12</v>
      </c>
      <c r="F931" s="3" t="s">
        <v>2681</v>
      </c>
      <c r="G931">
        <v>2025</v>
      </c>
      <c r="H931" t="s">
        <v>368</v>
      </c>
      <c r="I931" t="s">
        <v>2677</v>
      </c>
    </row>
    <row r="932" spans="1:9" ht="32" x14ac:dyDescent="0.2">
      <c r="A932" t="s">
        <v>2682</v>
      </c>
      <c r="B932" t="s">
        <v>840</v>
      </c>
      <c r="C932">
        <v>1</v>
      </c>
      <c r="D932" t="s">
        <v>12</v>
      </c>
      <c r="E932" t="s">
        <v>12</v>
      </c>
      <c r="F932" s="3" t="s">
        <v>2683</v>
      </c>
      <c r="G932">
        <v>2025</v>
      </c>
      <c r="H932" t="s">
        <v>474</v>
      </c>
      <c r="I932" t="s">
        <v>2684</v>
      </c>
    </row>
    <row r="933" spans="1:9" ht="16" x14ac:dyDescent="0.2">
      <c r="A933" t="s">
        <v>2682</v>
      </c>
      <c r="B933" t="s">
        <v>2685</v>
      </c>
      <c r="C933">
        <v>2</v>
      </c>
      <c r="D933" t="s">
        <v>344</v>
      </c>
      <c r="E933" t="s">
        <v>592</v>
      </c>
      <c r="F933" s="3" t="s">
        <v>2686</v>
      </c>
      <c r="G933">
        <v>2025</v>
      </c>
      <c r="H933" t="s">
        <v>714</v>
      </c>
      <c r="I933" t="s">
        <v>2684</v>
      </c>
    </row>
    <row r="934" spans="1:9" ht="32" x14ac:dyDescent="0.2">
      <c r="A934" t="s">
        <v>2687</v>
      </c>
      <c r="B934" t="s">
        <v>2688</v>
      </c>
      <c r="C934">
        <v>1</v>
      </c>
      <c r="D934" t="s">
        <v>12</v>
      </c>
      <c r="E934" t="s">
        <v>12</v>
      </c>
      <c r="F934" s="3" t="s">
        <v>2689</v>
      </c>
      <c r="G934">
        <v>2025</v>
      </c>
      <c r="H934" t="s">
        <v>37</v>
      </c>
      <c r="I934" t="s">
        <v>2690</v>
      </c>
    </row>
    <row r="935" spans="1:9" ht="48" x14ac:dyDescent="0.2">
      <c r="A935" t="s">
        <v>2691</v>
      </c>
      <c r="B935" t="s">
        <v>2692</v>
      </c>
      <c r="C935">
        <v>1</v>
      </c>
      <c r="D935">
        <f>73</f>
        <v>73</v>
      </c>
      <c r="E935" t="s">
        <v>12</v>
      </c>
      <c r="F935" s="3" t="s">
        <v>2693</v>
      </c>
      <c r="G935">
        <v>2025</v>
      </c>
      <c r="H935" t="s">
        <v>140</v>
      </c>
      <c r="I935" t="s">
        <v>2694</v>
      </c>
    </row>
    <row r="936" spans="1:9" ht="16" x14ac:dyDescent="0.2">
      <c r="A936" t="s">
        <v>2691</v>
      </c>
      <c r="B936" t="s">
        <v>822</v>
      </c>
      <c r="C936">
        <v>2</v>
      </c>
      <c r="D936" t="s">
        <v>344</v>
      </c>
      <c r="E936" t="s">
        <v>12</v>
      </c>
      <c r="F936" s="3" t="s">
        <v>1054</v>
      </c>
      <c r="G936">
        <v>2025</v>
      </c>
      <c r="H936" t="s">
        <v>140</v>
      </c>
      <c r="I936" t="s">
        <v>2694</v>
      </c>
    </row>
    <row r="937" spans="1:9" ht="32" x14ac:dyDescent="0.2">
      <c r="A937" t="s">
        <v>2695</v>
      </c>
      <c r="B937" t="s">
        <v>2696</v>
      </c>
      <c r="C937">
        <v>1</v>
      </c>
      <c r="D937" t="s">
        <v>12</v>
      </c>
      <c r="E937" t="s">
        <v>12</v>
      </c>
      <c r="F937" s="3" t="s">
        <v>2697</v>
      </c>
      <c r="G937">
        <v>2025</v>
      </c>
      <c r="H937" t="s">
        <v>420</v>
      </c>
      <c r="I937" t="s">
        <v>2698</v>
      </c>
    </row>
    <row r="938" spans="1:9" ht="16" x14ac:dyDescent="0.2">
      <c r="A938" t="s">
        <v>2699</v>
      </c>
      <c r="B938" t="s">
        <v>2700</v>
      </c>
      <c r="C938">
        <v>1</v>
      </c>
      <c r="D938">
        <f>237</f>
        <v>237</v>
      </c>
      <c r="E938" t="s">
        <v>12</v>
      </c>
      <c r="F938" s="3" t="s">
        <v>2701</v>
      </c>
      <c r="G938">
        <v>2025</v>
      </c>
      <c r="H938" t="s">
        <v>21</v>
      </c>
      <c r="I938" t="s">
        <v>2702</v>
      </c>
    </row>
    <row r="939" spans="1:9" ht="16" x14ac:dyDescent="0.2">
      <c r="A939" t="s">
        <v>2699</v>
      </c>
      <c r="B939" t="s">
        <v>2703</v>
      </c>
      <c r="C939">
        <v>2</v>
      </c>
      <c r="D939">
        <f>237</f>
        <v>237</v>
      </c>
      <c r="E939" t="s">
        <v>12</v>
      </c>
      <c r="F939" s="3" t="s">
        <v>2704</v>
      </c>
      <c r="G939">
        <v>2025</v>
      </c>
      <c r="H939" t="s">
        <v>21</v>
      </c>
      <c r="I939" t="s">
        <v>2702</v>
      </c>
    </row>
    <row r="940" spans="1:9" ht="16" x14ac:dyDescent="0.2">
      <c r="A940" t="s">
        <v>2699</v>
      </c>
      <c r="B940" t="s">
        <v>2705</v>
      </c>
      <c r="C940">
        <v>3</v>
      </c>
      <c r="D940">
        <f>34</f>
        <v>34</v>
      </c>
      <c r="E940" t="s">
        <v>12</v>
      </c>
      <c r="F940" s="3" t="s">
        <v>2706</v>
      </c>
      <c r="G940">
        <v>2025</v>
      </c>
      <c r="H940" t="s">
        <v>368</v>
      </c>
      <c r="I940" t="s">
        <v>2702</v>
      </c>
    </row>
    <row r="941" spans="1:9" ht="32" x14ac:dyDescent="0.2">
      <c r="A941" t="s">
        <v>2707</v>
      </c>
      <c r="B941" t="s">
        <v>2708</v>
      </c>
      <c r="C941">
        <v>1</v>
      </c>
      <c r="D941" t="s">
        <v>628</v>
      </c>
      <c r="E941" t="s">
        <v>12</v>
      </c>
      <c r="F941" s="3" t="s">
        <v>2709</v>
      </c>
      <c r="G941">
        <v>2025</v>
      </c>
      <c r="H941" t="s">
        <v>37</v>
      </c>
      <c r="I941" t="s">
        <v>2710</v>
      </c>
    </row>
    <row r="942" spans="1:9" ht="32" x14ac:dyDescent="0.2">
      <c r="A942" t="s">
        <v>2707</v>
      </c>
      <c r="B942" t="s">
        <v>1484</v>
      </c>
      <c r="C942">
        <v>2</v>
      </c>
      <c r="D942" t="s">
        <v>101</v>
      </c>
      <c r="E942" t="s">
        <v>12</v>
      </c>
      <c r="F942" s="3" t="s">
        <v>2711</v>
      </c>
      <c r="G942">
        <v>2025</v>
      </c>
      <c r="H942" t="s">
        <v>37</v>
      </c>
      <c r="I942" t="s">
        <v>2710</v>
      </c>
    </row>
    <row r="943" spans="1:9" ht="32" x14ac:dyDescent="0.2">
      <c r="A943" t="s">
        <v>2707</v>
      </c>
      <c r="B943" t="s">
        <v>2712</v>
      </c>
      <c r="C943">
        <v>3</v>
      </c>
      <c r="D943" t="s">
        <v>12</v>
      </c>
      <c r="E943" t="s">
        <v>12</v>
      </c>
      <c r="F943" s="3" t="s">
        <v>2713</v>
      </c>
      <c r="G943">
        <v>2025</v>
      </c>
      <c r="H943" t="s">
        <v>37</v>
      </c>
      <c r="I943" t="s">
        <v>2710</v>
      </c>
    </row>
    <row r="944" spans="1:9" ht="16" x14ac:dyDescent="0.2">
      <c r="A944" t="s">
        <v>2714</v>
      </c>
      <c r="B944" t="s">
        <v>2715</v>
      </c>
      <c r="C944">
        <v>1</v>
      </c>
      <c r="D944">
        <f>107</f>
        <v>107</v>
      </c>
      <c r="E944" t="s">
        <v>2716</v>
      </c>
      <c r="F944" s="3" t="s">
        <v>2717</v>
      </c>
      <c r="G944">
        <v>2025</v>
      </c>
      <c r="H944" t="s">
        <v>522</v>
      </c>
      <c r="I944" t="s">
        <v>2718</v>
      </c>
    </row>
    <row r="945" spans="1:9" ht="16" x14ac:dyDescent="0.2">
      <c r="A945" t="s">
        <v>2714</v>
      </c>
      <c r="B945" t="s">
        <v>2719</v>
      </c>
      <c r="C945">
        <v>2</v>
      </c>
      <c r="D945" t="s">
        <v>12</v>
      </c>
      <c r="E945" t="s">
        <v>12</v>
      </c>
      <c r="F945" s="3" t="s">
        <v>2720</v>
      </c>
      <c r="G945">
        <v>2025</v>
      </c>
      <c r="H945" t="s">
        <v>522</v>
      </c>
      <c r="I945" t="s">
        <v>2718</v>
      </c>
    </row>
    <row r="946" spans="1:9" ht="32" x14ac:dyDescent="0.2">
      <c r="A946" t="s">
        <v>2721</v>
      </c>
      <c r="B946" t="s">
        <v>141</v>
      </c>
      <c r="C946">
        <v>1</v>
      </c>
      <c r="D946" t="s">
        <v>12</v>
      </c>
      <c r="E946" t="s">
        <v>41</v>
      </c>
      <c r="F946" s="3" t="s">
        <v>2722</v>
      </c>
      <c r="G946">
        <v>2025</v>
      </c>
      <c r="H946" t="s">
        <v>14</v>
      </c>
      <c r="I946" t="s">
        <v>2723</v>
      </c>
    </row>
    <row r="947" spans="1:9" ht="32" x14ac:dyDescent="0.2">
      <c r="A947" t="s">
        <v>2721</v>
      </c>
      <c r="B947" t="s">
        <v>2724</v>
      </c>
      <c r="C947">
        <v>2</v>
      </c>
      <c r="D947" t="s">
        <v>12</v>
      </c>
      <c r="E947" t="s">
        <v>12</v>
      </c>
      <c r="F947" s="3" t="s">
        <v>2725</v>
      </c>
      <c r="G947">
        <v>2025</v>
      </c>
      <c r="H947" t="s">
        <v>14</v>
      </c>
      <c r="I947" t="s">
        <v>2723</v>
      </c>
    </row>
    <row r="948" spans="1:9" ht="16" x14ac:dyDescent="0.2">
      <c r="A948" t="s">
        <v>2726</v>
      </c>
      <c r="B948" t="s">
        <v>2727</v>
      </c>
      <c r="C948">
        <v>1</v>
      </c>
      <c r="D948" t="s">
        <v>90</v>
      </c>
      <c r="E948" t="s">
        <v>12</v>
      </c>
      <c r="F948" s="3" t="s">
        <v>2728</v>
      </c>
      <c r="G948">
        <v>2025</v>
      </c>
      <c r="H948" t="s">
        <v>37</v>
      </c>
      <c r="I948" t="s">
        <v>2729</v>
      </c>
    </row>
    <row r="949" spans="1:9" ht="16" x14ac:dyDescent="0.2">
      <c r="A949" t="s">
        <v>2726</v>
      </c>
      <c r="B949" t="s">
        <v>2730</v>
      </c>
      <c r="C949">
        <v>2</v>
      </c>
      <c r="D949" t="s">
        <v>12</v>
      </c>
      <c r="E949" t="s">
        <v>12</v>
      </c>
      <c r="F949" s="3" t="s">
        <v>2731</v>
      </c>
      <c r="G949">
        <v>2025</v>
      </c>
      <c r="H949" t="s">
        <v>37</v>
      </c>
      <c r="I949" t="s">
        <v>2729</v>
      </c>
    </row>
    <row r="950" spans="1:9" ht="32" x14ac:dyDescent="0.2">
      <c r="A950" t="s">
        <v>2732</v>
      </c>
      <c r="B950" t="s">
        <v>2733</v>
      </c>
      <c r="C950">
        <v>1</v>
      </c>
      <c r="D950" t="s">
        <v>12</v>
      </c>
      <c r="E950" t="s">
        <v>12</v>
      </c>
      <c r="F950" s="3" t="s">
        <v>2734</v>
      </c>
      <c r="G950">
        <v>2025</v>
      </c>
      <c r="H950" t="s">
        <v>2735</v>
      </c>
      <c r="I950" t="s">
        <v>2736</v>
      </c>
    </row>
    <row r="951" spans="1:9" ht="32" x14ac:dyDescent="0.2">
      <c r="A951" t="s">
        <v>2732</v>
      </c>
      <c r="B951" t="s">
        <v>2737</v>
      </c>
      <c r="C951">
        <v>2</v>
      </c>
      <c r="D951" t="s">
        <v>2738</v>
      </c>
      <c r="E951" t="s">
        <v>12</v>
      </c>
      <c r="F951" s="3" t="s">
        <v>2739</v>
      </c>
      <c r="G951">
        <v>2025</v>
      </c>
      <c r="H951" t="s">
        <v>318</v>
      </c>
      <c r="I951" t="s">
        <v>2736</v>
      </c>
    </row>
    <row r="952" spans="1:9" ht="32" x14ac:dyDescent="0.2">
      <c r="A952" t="s">
        <v>2732</v>
      </c>
      <c r="B952" t="s">
        <v>2740</v>
      </c>
      <c r="C952">
        <v>3</v>
      </c>
      <c r="D952">
        <f>323</f>
        <v>323</v>
      </c>
      <c r="E952" t="s">
        <v>12</v>
      </c>
      <c r="F952" s="3" t="s">
        <v>2741</v>
      </c>
      <c r="G952">
        <v>2025</v>
      </c>
      <c r="H952" t="s">
        <v>318</v>
      </c>
      <c r="I952" t="s">
        <v>2736</v>
      </c>
    </row>
    <row r="953" spans="1:9" ht="16" x14ac:dyDescent="0.2">
      <c r="A953" t="s">
        <v>2742</v>
      </c>
      <c r="B953" t="s">
        <v>2743</v>
      </c>
      <c r="C953">
        <v>1</v>
      </c>
      <c r="D953">
        <f>237</f>
        <v>237</v>
      </c>
      <c r="E953" t="s">
        <v>12</v>
      </c>
      <c r="F953" s="3" t="s">
        <v>2704</v>
      </c>
      <c r="G953">
        <v>2025</v>
      </c>
      <c r="H953" t="s">
        <v>21</v>
      </c>
      <c r="I953" t="s">
        <v>2744</v>
      </c>
    </row>
    <row r="954" spans="1:9" ht="16" x14ac:dyDescent="0.2">
      <c r="A954" t="s">
        <v>2742</v>
      </c>
      <c r="B954" t="s">
        <v>2745</v>
      </c>
      <c r="C954">
        <v>2</v>
      </c>
      <c r="D954" t="s">
        <v>12</v>
      </c>
      <c r="E954" t="s">
        <v>12</v>
      </c>
      <c r="F954" s="3" t="s">
        <v>2746</v>
      </c>
      <c r="G954">
        <v>2025</v>
      </c>
      <c r="H954" t="s">
        <v>2747</v>
      </c>
      <c r="I954" t="s">
        <v>2744</v>
      </c>
    </row>
    <row r="955" spans="1:9" ht="16" x14ac:dyDescent="0.2">
      <c r="A955" t="s">
        <v>2748</v>
      </c>
      <c r="B955" t="s">
        <v>2749</v>
      </c>
      <c r="C955">
        <v>1</v>
      </c>
      <c r="D955" t="s">
        <v>12</v>
      </c>
      <c r="E955" t="s">
        <v>12</v>
      </c>
      <c r="F955" s="3" t="s">
        <v>2750</v>
      </c>
      <c r="G955">
        <v>2025</v>
      </c>
      <c r="H955" t="s">
        <v>162</v>
      </c>
      <c r="I955" t="s">
        <v>2751</v>
      </c>
    </row>
    <row r="956" spans="1:9" ht="32" x14ac:dyDescent="0.2">
      <c r="A956" t="s">
        <v>2752</v>
      </c>
      <c r="B956" t="s">
        <v>2753</v>
      </c>
      <c r="C956">
        <v>1</v>
      </c>
      <c r="D956" t="s">
        <v>31</v>
      </c>
      <c r="E956" t="s">
        <v>12</v>
      </c>
      <c r="F956" s="3" t="s">
        <v>2754</v>
      </c>
      <c r="G956">
        <v>2025</v>
      </c>
      <c r="H956" t="s">
        <v>21</v>
      </c>
      <c r="I956" t="s">
        <v>2755</v>
      </c>
    </row>
    <row r="957" spans="1:9" ht="16" x14ac:dyDescent="0.2">
      <c r="A957" t="s">
        <v>2752</v>
      </c>
      <c r="B957" t="s">
        <v>2756</v>
      </c>
      <c r="C957">
        <v>2</v>
      </c>
      <c r="D957">
        <f>237</f>
        <v>237</v>
      </c>
      <c r="E957" t="s">
        <v>12</v>
      </c>
      <c r="F957" s="3" t="s">
        <v>2757</v>
      </c>
      <c r="G957">
        <v>2025</v>
      </c>
      <c r="H957" t="s">
        <v>21</v>
      </c>
      <c r="I957" t="s">
        <v>2755</v>
      </c>
    </row>
    <row r="958" spans="1:9" ht="16" x14ac:dyDescent="0.2">
      <c r="A958" t="s">
        <v>2758</v>
      </c>
      <c r="B958" t="s">
        <v>2759</v>
      </c>
      <c r="C958">
        <v>1</v>
      </c>
      <c r="D958">
        <f>237</f>
        <v>237</v>
      </c>
      <c r="E958" t="s">
        <v>12</v>
      </c>
      <c r="F958" s="3" t="s">
        <v>2455</v>
      </c>
      <c r="G958">
        <v>2025</v>
      </c>
      <c r="H958" t="s">
        <v>21</v>
      </c>
      <c r="I958" t="s">
        <v>2760</v>
      </c>
    </row>
    <row r="959" spans="1:9" ht="16" x14ac:dyDescent="0.2">
      <c r="A959" t="s">
        <v>2761</v>
      </c>
      <c r="B959" t="s">
        <v>2762</v>
      </c>
      <c r="C959">
        <v>1</v>
      </c>
      <c r="D959">
        <f>237</f>
        <v>237</v>
      </c>
      <c r="E959" t="s">
        <v>12</v>
      </c>
      <c r="F959" s="3" t="s">
        <v>2763</v>
      </c>
      <c r="G959">
        <v>2025</v>
      </c>
      <c r="H959" t="s">
        <v>21</v>
      </c>
      <c r="I959" t="s">
        <v>2764</v>
      </c>
    </row>
    <row r="960" spans="1:9" ht="16" x14ac:dyDescent="0.2">
      <c r="A960" t="s">
        <v>2761</v>
      </c>
      <c r="B960" t="s">
        <v>2765</v>
      </c>
      <c r="C960">
        <v>2</v>
      </c>
      <c r="D960">
        <f>237</f>
        <v>237</v>
      </c>
      <c r="E960" t="s">
        <v>12</v>
      </c>
      <c r="F960" s="3" t="s">
        <v>2763</v>
      </c>
      <c r="G960">
        <v>2025</v>
      </c>
      <c r="H960" t="s">
        <v>21</v>
      </c>
      <c r="I960" t="s">
        <v>2764</v>
      </c>
    </row>
    <row r="961" spans="1:9" ht="16" x14ac:dyDescent="0.2">
      <c r="A961" t="s">
        <v>2761</v>
      </c>
      <c r="B961" t="s">
        <v>2766</v>
      </c>
      <c r="C961">
        <v>3</v>
      </c>
      <c r="D961">
        <f>237</f>
        <v>237</v>
      </c>
      <c r="E961" t="s">
        <v>12</v>
      </c>
      <c r="F961" s="3" t="s">
        <v>2763</v>
      </c>
      <c r="G961">
        <v>2025</v>
      </c>
      <c r="H961" t="s">
        <v>21</v>
      </c>
      <c r="I961" t="s">
        <v>2764</v>
      </c>
    </row>
    <row r="962" spans="1:9" ht="32" x14ac:dyDescent="0.2">
      <c r="A962" t="s">
        <v>2767</v>
      </c>
      <c r="B962" t="s">
        <v>2768</v>
      </c>
      <c r="C962">
        <v>1</v>
      </c>
      <c r="D962" t="s">
        <v>31</v>
      </c>
      <c r="E962" t="s">
        <v>12</v>
      </c>
      <c r="F962" s="3" t="s">
        <v>2769</v>
      </c>
      <c r="G962">
        <v>2025</v>
      </c>
      <c r="H962" t="s">
        <v>137</v>
      </c>
      <c r="I962" t="s">
        <v>2770</v>
      </c>
    </row>
    <row r="963" spans="1:9" ht="32" x14ac:dyDescent="0.2">
      <c r="A963" t="s">
        <v>2767</v>
      </c>
      <c r="B963" t="s">
        <v>2771</v>
      </c>
      <c r="C963">
        <v>2</v>
      </c>
      <c r="D963" t="s">
        <v>344</v>
      </c>
      <c r="E963" t="s">
        <v>12</v>
      </c>
      <c r="F963" s="3" t="s">
        <v>2772</v>
      </c>
      <c r="G963">
        <v>2025</v>
      </c>
      <c r="H963" t="s">
        <v>2773</v>
      </c>
      <c r="I963" t="s">
        <v>2770</v>
      </c>
    </row>
    <row r="964" spans="1:9" ht="16" x14ac:dyDescent="0.2">
      <c r="A964" t="s">
        <v>2774</v>
      </c>
      <c r="B964" t="s">
        <v>2775</v>
      </c>
      <c r="C964">
        <v>1</v>
      </c>
      <c r="D964" t="s">
        <v>12</v>
      </c>
      <c r="E964" t="s">
        <v>12</v>
      </c>
      <c r="F964" s="3" t="s">
        <v>2776</v>
      </c>
      <c r="G964">
        <v>2025</v>
      </c>
      <c r="H964" t="s">
        <v>140</v>
      </c>
      <c r="I964" t="s">
        <v>2777</v>
      </c>
    </row>
    <row r="965" spans="1:9" ht="16" x14ac:dyDescent="0.2">
      <c r="A965" t="s">
        <v>2778</v>
      </c>
      <c r="B965" t="s">
        <v>2779</v>
      </c>
      <c r="C965">
        <v>1</v>
      </c>
      <c r="D965" t="s">
        <v>12</v>
      </c>
      <c r="E965" t="s">
        <v>12</v>
      </c>
      <c r="F965" s="3" t="s">
        <v>2780</v>
      </c>
      <c r="G965">
        <v>2025</v>
      </c>
      <c r="H965" t="s">
        <v>37</v>
      </c>
      <c r="I965" t="s">
        <v>2781</v>
      </c>
    </row>
    <row r="966" spans="1:9" ht="16" x14ac:dyDescent="0.2">
      <c r="A966" t="s">
        <v>2778</v>
      </c>
      <c r="B966" t="s">
        <v>2782</v>
      </c>
      <c r="C966">
        <v>2</v>
      </c>
      <c r="D966" t="s">
        <v>101</v>
      </c>
      <c r="E966" t="s">
        <v>12</v>
      </c>
      <c r="F966" s="3" t="s">
        <v>2783</v>
      </c>
      <c r="G966">
        <v>2025</v>
      </c>
      <c r="H966" t="s">
        <v>37</v>
      </c>
      <c r="I966" t="s">
        <v>2781</v>
      </c>
    </row>
    <row r="967" spans="1:9" ht="16" x14ac:dyDescent="0.2">
      <c r="A967" t="s">
        <v>2778</v>
      </c>
      <c r="B967" t="s">
        <v>2784</v>
      </c>
      <c r="C967">
        <v>3</v>
      </c>
      <c r="D967" t="s">
        <v>12</v>
      </c>
      <c r="E967" t="s">
        <v>12</v>
      </c>
      <c r="F967" s="3" t="s">
        <v>2785</v>
      </c>
      <c r="G967">
        <v>2025</v>
      </c>
      <c r="H967" t="s">
        <v>37</v>
      </c>
      <c r="I967" t="s">
        <v>2781</v>
      </c>
    </row>
    <row r="968" spans="1:9" ht="16" x14ac:dyDescent="0.2">
      <c r="A968" t="s">
        <v>2778</v>
      </c>
      <c r="B968" t="s">
        <v>2786</v>
      </c>
      <c r="C968">
        <v>4</v>
      </c>
      <c r="D968" t="s">
        <v>12</v>
      </c>
      <c r="E968" t="s">
        <v>12</v>
      </c>
      <c r="F968" s="3" t="s">
        <v>2787</v>
      </c>
      <c r="G968">
        <v>2025</v>
      </c>
      <c r="H968" t="s">
        <v>37</v>
      </c>
      <c r="I968" t="s">
        <v>2781</v>
      </c>
    </row>
    <row r="969" spans="1:9" ht="16" x14ac:dyDescent="0.2">
      <c r="A969" t="s">
        <v>2778</v>
      </c>
      <c r="B969" t="s">
        <v>2788</v>
      </c>
      <c r="C969">
        <v>5</v>
      </c>
      <c r="D969" t="s">
        <v>12</v>
      </c>
      <c r="E969" t="s">
        <v>12</v>
      </c>
      <c r="F969" s="3" t="s">
        <v>2789</v>
      </c>
      <c r="G969">
        <v>2025</v>
      </c>
      <c r="H969" t="s">
        <v>37</v>
      </c>
      <c r="I969" t="s">
        <v>2781</v>
      </c>
    </row>
    <row r="970" spans="1:9" ht="16" x14ac:dyDescent="0.2">
      <c r="A970" t="s">
        <v>2790</v>
      </c>
      <c r="B970" t="s">
        <v>2791</v>
      </c>
      <c r="C970">
        <v>1</v>
      </c>
      <c r="D970" t="s">
        <v>12</v>
      </c>
      <c r="E970" t="s">
        <v>12</v>
      </c>
      <c r="F970" s="3" t="s">
        <v>2792</v>
      </c>
      <c r="G970">
        <v>2025</v>
      </c>
      <c r="H970" t="s">
        <v>2793</v>
      </c>
      <c r="I970" t="s">
        <v>2794</v>
      </c>
    </row>
    <row r="971" spans="1:9" ht="16" x14ac:dyDescent="0.2">
      <c r="A971" t="s">
        <v>2790</v>
      </c>
      <c r="B971" t="s">
        <v>2795</v>
      </c>
      <c r="C971">
        <v>2</v>
      </c>
      <c r="D971" t="s">
        <v>12</v>
      </c>
      <c r="E971" t="s">
        <v>12</v>
      </c>
      <c r="F971" s="3" t="s">
        <v>2796</v>
      </c>
      <c r="G971">
        <v>2025</v>
      </c>
      <c r="H971" t="s">
        <v>2797</v>
      </c>
      <c r="I971" t="s">
        <v>2794</v>
      </c>
    </row>
    <row r="972" spans="1:9" ht="16" x14ac:dyDescent="0.2">
      <c r="A972" t="s">
        <v>2790</v>
      </c>
      <c r="B972" t="s">
        <v>2798</v>
      </c>
      <c r="C972">
        <v>3</v>
      </c>
      <c r="D972">
        <f>538</f>
        <v>538</v>
      </c>
      <c r="E972" t="s">
        <v>12</v>
      </c>
      <c r="F972" s="7" t="s">
        <v>1259</v>
      </c>
      <c r="G972">
        <v>2025</v>
      </c>
      <c r="H972" t="s">
        <v>323</v>
      </c>
      <c r="I972" t="s">
        <v>2794</v>
      </c>
    </row>
    <row r="973" spans="1:9" ht="16" x14ac:dyDescent="0.2">
      <c r="A973" t="s">
        <v>2790</v>
      </c>
      <c r="B973" t="s">
        <v>2799</v>
      </c>
      <c r="C973">
        <v>4</v>
      </c>
      <c r="D973" t="s">
        <v>12</v>
      </c>
      <c r="E973" t="s">
        <v>12</v>
      </c>
      <c r="F973" s="3" t="s">
        <v>2800</v>
      </c>
      <c r="G973">
        <v>2025</v>
      </c>
      <c r="H973" t="s">
        <v>2797</v>
      </c>
      <c r="I973" t="s">
        <v>2794</v>
      </c>
    </row>
    <row r="974" spans="1:9" ht="16" x14ac:dyDescent="0.2">
      <c r="A974" t="s">
        <v>2790</v>
      </c>
      <c r="B974" t="s">
        <v>2801</v>
      </c>
      <c r="C974">
        <v>5</v>
      </c>
      <c r="D974">
        <f>65</f>
        <v>65</v>
      </c>
      <c r="E974" t="s">
        <v>464</v>
      </c>
      <c r="F974" s="3" t="s">
        <v>2802</v>
      </c>
      <c r="G974">
        <v>2025</v>
      </c>
      <c r="H974" t="s">
        <v>323</v>
      </c>
      <c r="I974" t="s">
        <v>2794</v>
      </c>
    </row>
    <row r="975" spans="1:9" ht="16" x14ac:dyDescent="0.2">
      <c r="A975" t="s">
        <v>2790</v>
      </c>
      <c r="B975" t="s">
        <v>2803</v>
      </c>
      <c r="C975">
        <v>6</v>
      </c>
      <c r="D975" t="s">
        <v>52</v>
      </c>
      <c r="E975" t="s">
        <v>12</v>
      </c>
      <c r="F975" s="3" t="s">
        <v>2804</v>
      </c>
      <c r="G975">
        <v>2025</v>
      </c>
      <c r="H975" t="s">
        <v>323</v>
      </c>
      <c r="I975" t="s">
        <v>2794</v>
      </c>
    </row>
    <row r="976" spans="1:9" ht="32" x14ac:dyDescent="0.2">
      <c r="A976" t="s">
        <v>2805</v>
      </c>
      <c r="B976" t="s">
        <v>2806</v>
      </c>
      <c r="C976">
        <v>1</v>
      </c>
      <c r="D976">
        <f>237</f>
        <v>237</v>
      </c>
      <c r="E976" t="s">
        <v>12</v>
      </c>
      <c r="F976" s="3" t="s">
        <v>2807</v>
      </c>
      <c r="G976">
        <v>2025</v>
      </c>
      <c r="H976" t="s">
        <v>21</v>
      </c>
      <c r="I976" t="s">
        <v>2808</v>
      </c>
    </row>
    <row r="977" spans="1:9" ht="16" x14ac:dyDescent="0.2">
      <c r="A977" t="s">
        <v>2809</v>
      </c>
      <c r="B977" t="s">
        <v>2810</v>
      </c>
      <c r="C977">
        <v>1</v>
      </c>
      <c r="D977" t="s">
        <v>12</v>
      </c>
      <c r="E977" t="s">
        <v>12</v>
      </c>
      <c r="F977" s="3" t="s">
        <v>2811</v>
      </c>
      <c r="G977">
        <v>2025</v>
      </c>
      <c r="H977" t="s">
        <v>235</v>
      </c>
      <c r="I977" t="s">
        <v>2812</v>
      </c>
    </row>
    <row r="978" spans="1:9" ht="16" x14ac:dyDescent="0.2">
      <c r="A978" t="s">
        <v>2813</v>
      </c>
      <c r="B978" t="s">
        <v>2814</v>
      </c>
      <c r="C978">
        <v>1</v>
      </c>
      <c r="D978" t="s">
        <v>52</v>
      </c>
      <c r="E978" t="s">
        <v>12</v>
      </c>
      <c r="F978" s="3" t="s">
        <v>2815</v>
      </c>
      <c r="G978">
        <v>2025</v>
      </c>
      <c r="H978" t="s">
        <v>323</v>
      </c>
      <c r="I978" t="s">
        <v>2816</v>
      </c>
    </row>
    <row r="979" spans="1:9" ht="16" x14ac:dyDescent="0.2">
      <c r="A979" t="s">
        <v>2813</v>
      </c>
      <c r="B979" t="s">
        <v>2817</v>
      </c>
      <c r="C979">
        <v>2</v>
      </c>
      <c r="D979" t="s">
        <v>52</v>
      </c>
      <c r="E979" t="s">
        <v>12</v>
      </c>
      <c r="F979" s="3" t="s">
        <v>2815</v>
      </c>
      <c r="G979">
        <v>2025</v>
      </c>
      <c r="H979" t="s">
        <v>323</v>
      </c>
      <c r="I979" t="s">
        <v>2816</v>
      </c>
    </row>
    <row r="980" spans="1:9" ht="16" x14ac:dyDescent="0.2">
      <c r="A980" t="s">
        <v>2813</v>
      </c>
      <c r="B980" t="s">
        <v>2818</v>
      </c>
      <c r="C980">
        <v>3</v>
      </c>
      <c r="D980" t="s">
        <v>52</v>
      </c>
      <c r="E980" t="s">
        <v>12</v>
      </c>
      <c r="F980" s="3" t="s">
        <v>2819</v>
      </c>
      <c r="G980">
        <v>2025</v>
      </c>
      <c r="H980" t="s">
        <v>323</v>
      </c>
      <c r="I980" t="s">
        <v>2816</v>
      </c>
    </row>
    <row r="981" spans="1:9" ht="16" x14ac:dyDescent="0.2">
      <c r="A981" t="s">
        <v>2820</v>
      </c>
      <c r="B981" t="s">
        <v>649</v>
      </c>
      <c r="C981">
        <v>1</v>
      </c>
      <c r="D981" t="s">
        <v>101</v>
      </c>
      <c r="E981" t="s">
        <v>12</v>
      </c>
      <c r="F981" s="3" t="s">
        <v>2821</v>
      </c>
      <c r="G981">
        <v>2025</v>
      </c>
      <c r="H981" t="s">
        <v>37</v>
      </c>
      <c r="I981" t="s">
        <v>2822</v>
      </c>
    </row>
    <row r="982" spans="1:9" x14ac:dyDescent="0.2">
      <c r="A982" t="s">
        <v>2820</v>
      </c>
      <c r="B982" t="s">
        <v>2823</v>
      </c>
      <c r="C982">
        <v>2</v>
      </c>
      <c r="D982" t="s">
        <v>12</v>
      </c>
      <c r="E982" t="s">
        <v>12</v>
      </c>
      <c r="F982" t="s">
        <v>12</v>
      </c>
      <c r="G982">
        <v>2025</v>
      </c>
      <c r="H982" t="s">
        <v>37</v>
      </c>
      <c r="I982" t="s">
        <v>2822</v>
      </c>
    </row>
    <row r="983" spans="1:9" ht="32" x14ac:dyDescent="0.2">
      <c r="A983" t="s">
        <v>2824</v>
      </c>
      <c r="B983" t="s">
        <v>2825</v>
      </c>
      <c r="C983">
        <v>1</v>
      </c>
      <c r="D983">
        <f>159</f>
        <v>159</v>
      </c>
      <c r="E983" t="s">
        <v>12</v>
      </c>
      <c r="F983" s="3" t="s">
        <v>919</v>
      </c>
      <c r="G983">
        <v>2025</v>
      </c>
      <c r="H983" t="s">
        <v>323</v>
      </c>
      <c r="I983" t="s">
        <v>2826</v>
      </c>
    </row>
    <row r="984" spans="1:9" ht="32" x14ac:dyDescent="0.2">
      <c r="A984" t="s">
        <v>2824</v>
      </c>
      <c r="B984" t="s">
        <v>2827</v>
      </c>
      <c r="C984">
        <v>2</v>
      </c>
      <c r="D984" t="s">
        <v>2828</v>
      </c>
      <c r="E984" t="s">
        <v>12</v>
      </c>
      <c r="F984" s="3" t="s">
        <v>2829</v>
      </c>
      <c r="G984">
        <v>2025</v>
      </c>
      <c r="H984" t="s">
        <v>323</v>
      </c>
      <c r="I984" t="s">
        <v>2826</v>
      </c>
    </row>
    <row r="985" spans="1:9" ht="32" x14ac:dyDescent="0.2">
      <c r="A985" t="s">
        <v>2830</v>
      </c>
      <c r="B985" t="s">
        <v>2831</v>
      </c>
      <c r="C985">
        <v>1</v>
      </c>
      <c r="D985" t="s">
        <v>101</v>
      </c>
      <c r="E985" t="s">
        <v>12</v>
      </c>
      <c r="F985" s="3" t="s">
        <v>1352</v>
      </c>
      <c r="G985">
        <v>2025</v>
      </c>
      <c r="H985" t="s">
        <v>37</v>
      </c>
      <c r="I985" t="s">
        <v>2832</v>
      </c>
    </row>
    <row r="986" spans="1:9" ht="16" x14ac:dyDescent="0.2">
      <c r="A986" t="s">
        <v>2833</v>
      </c>
      <c r="B986" t="s">
        <v>2834</v>
      </c>
      <c r="C986">
        <v>1</v>
      </c>
      <c r="D986" t="s">
        <v>12</v>
      </c>
      <c r="E986" t="s">
        <v>12</v>
      </c>
      <c r="F986" s="3" t="s">
        <v>2835</v>
      </c>
      <c r="G986">
        <v>2025</v>
      </c>
      <c r="H986" t="s">
        <v>37</v>
      </c>
      <c r="I986" t="s">
        <v>2836</v>
      </c>
    </row>
    <row r="987" spans="1:9" ht="16" x14ac:dyDescent="0.2">
      <c r="A987" t="s">
        <v>2837</v>
      </c>
      <c r="B987" t="s">
        <v>2838</v>
      </c>
      <c r="C987">
        <v>1</v>
      </c>
      <c r="D987" t="s">
        <v>12</v>
      </c>
      <c r="E987" t="s">
        <v>12</v>
      </c>
      <c r="F987" s="3" t="s">
        <v>2839</v>
      </c>
      <c r="G987">
        <v>2025</v>
      </c>
      <c r="H987" t="s">
        <v>37</v>
      </c>
      <c r="I987" t="s">
        <v>2840</v>
      </c>
    </row>
    <row r="988" spans="1:9" ht="16" x14ac:dyDescent="0.2">
      <c r="A988" t="s">
        <v>2837</v>
      </c>
      <c r="B988" t="s">
        <v>2841</v>
      </c>
      <c r="C988">
        <v>2</v>
      </c>
      <c r="D988" t="s">
        <v>12</v>
      </c>
      <c r="E988" t="s">
        <v>12</v>
      </c>
      <c r="F988" s="3" t="s">
        <v>2842</v>
      </c>
      <c r="G988">
        <v>2025</v>
      </c>
      <c r="H988" t="s">
        <v>256</v>
      </c>
      <c r="I988" t="s">
        <v>2840</v>
      </c>
    </row>
    <row r="989" spans="1:9" ht="48" x14ac:dyDescent="0.2">
      <c r="A989" t="s">
        <v>2843</v>
      </c>
      <c r="B989" t="s">
        <v>2844</v>
      </c>
      <c r="C989">
        <v>1</v>
      </c>
      <c r="D989" t="s">
        <v>12</v>
      </c>
      <c r="E989" t="s">
        <v>12</v>
      </c>
      <c r="F989" s="3" t="s">
        <v>2845</v>
      </c>
      <c r="G989">
        <v>2025</v>
      </c>
      <c r="H989" t="s">
        <v>239</v>
      </c>
      <c r="I989" t="s">
        <v>2846</v>
      </c>
    </row>
    <row r="990" spans="1:9" ht="32" x14ac:dyDescent="0.2">
      <c r="A990" t="s">
        <v>2847</v>
      </c>
      <c r="B990" t="s">
        <v>2848</v>
      </c>
      <c r="C990">
        <v>1</v>
      </c>
      <c r="D990">
        <f>237</f>
        <v>237</v>
      </c>
      <c r="E990" t="s">
        <v>12</v>
      </c>
      <c r="F990" s="3" t="s">
        <v>2849</v>
      </c>
      <c r="G990">
        <v>2025</v>
      </c>
      <c r="H990" t="s">
        <v>21</v>
      </c>
      <c r="I990" t="s">
        <v>2850</v>
      </c>
    </row>
    <row r="991" spans="1:9" ht="32" x14ac:dyDescent="0.2">
      <c r="A991" t="s">
        <v>2847</v>
      </c>
      <c r="B991" t="s">
        <v>2851</v>
      </c>
      <c r="C991">
        <v>2</v>
      </c>
      <c r="D991">
        <f>237</f>
        <v>237</v>
      </c>
      <c r="E991" t="s">
        <v>12</v>
      </c>
      <c r="F991" s="3" t="s">
        <v>2852</v>
      </c>
      <c r="G991">
        <v>2025</v>
      </c>
      <c r="H991" t="s">
        <v>21</v>
      </c>
      <c r="I991" t="s">
        <v>2850</v>
      </c>
    </row>
    <row r="992" spans="1:9" ht="16" x14ac:dyDescent="0.2">
      <c r="A992" t="s">
        <v>2853</v>
      </c>
      <c r="B992" t="s">
        <v>2854</v>
      </c>
      <c r="C992">
        <v>1</v>
      </c>
      <c r="D992" t="s">
        <v>2738</v>
      </c>
      <c r="E992" t="s">
        <v>12</v>
      </c>
      <c r="F992" s="3" t="s">
        <v>2855</v>
      </c>
      <c r="G992">
        <v>2025</v>
      </c>
      <c r="H992" t="s">
        <v>14</v>
      </c>
      <c r="I992" t="s">
        <v>2856</v>
      </c>
    </row>
    <row r="993" spans="1:9" ht="16" x14ac:dyDescent="0.2">
      <c r="A993" t="s">
        <v>2853</v>
      </c>
      <c r="B993" t="s">
        <v>2857</v>
      </c>
      <c r="C993">
        <v>2</v>
      </c>
      <c r="D993" t="s">
        <v>12</v>
      </c>
      <c r="E993" t="s">
        <v>12</v>
      </c>
      <c r="F993" s="3" t="s">
        <v>2858</v>
      </c>
      <c r="G993">
        <v>2025</v>
      </c>
      <c r="H993" t="s">
        <v>14</v>
      </c>
      <c r="I993" t="s">
        <v>2856</v>
      </c>
    </row>
    <row r="994" spans="1:9" ht="32" x14ac:dyDescent="0.2">
      <c r="A994" t="s">
        <v>2853</v>
      </c>
      <c r="B994" t="s">
        <v>2859</v>
      </c>
      <c r="C994">
        <v>3</v>
      </c>
      <c r="D994" t="s">
        <v>2860</v>
      </c>
      <c r="E994" t="s">
        <v>12</v>
      </c>
      <c r="F994" s="3" t="s">
        <v>2861</v>
      </c>
      <c r="G994">
        <v>2025</v>
      </c>
      <c r="H994" t="s">
        <v>140</v>
      </c>
      <c r="I994" t="s">
        <v>2856</v>
      </c>
    </row>
    <row r="995" spans="1:9" ht="32" x14ac:dyDescent="0.2">
      <c r="A995" t="s">
        <v>2862</v>
      </c>
      <c r="B995" t="s">
        <v>2863</v>
      </c>
      <c r="C995">
        <v>1</v>
      </c>
      <c r="D995" t="s">
        <v>12</v>
      </c>
      <c r="E995" t="s">
        <v>12</v>
      </c>
      <c r="F995" s="3" t="s">
        <v>432</v>
      </c>
      <c r="G995">
        <v>2025</v>
      </c>
      <c r="H995" t="s">
        <v>267</v>
      </c>
      <c r="I995" t="s">
        <v>2864</v>
      </c>
    </row>
    <row r="996" spans="1:9" ht="32" x14ac:dyDescent="0.2">
      <c r="A996" t="s">
        <v>2865</v>
      </c>
      <c r="B996" t="s">
        <v>2866</v>
      </c>
      <c r="C996">
        <v>1</v>
      </c>
      <c r="D996" t="s">
        <v>12</v>
      </c>
      <c r="E996" t="s">
        <v>12</v>
      </c>
      <c r="F996" s="3" t="s">
        <v>2867</v>
      </c>
      <c r="G996">
        <v>2025</v>
      </c>
      <c r="H996" t="s">
        <v>2868</v>
      </c>
      <c r="I996" t="s">
        <v>2869</v>
      </c>
    </row>
    <row r="997" spans="1:9" ht="32" x14ac:dyDescent="0.2">
      <c r="A997" t="s">
        <v>2865</v>
      </c>
      <c r="B997" t="s">
        <v>2870</v>
      </c>
      <c r="C997">
        <v>2</v>
      </c>
      <c r="D997" t="s">
        <v>12</v>
      </c>
      <c r="E997" t="s">
        <v>12</v>
      </c>
      <c r="F997" s="3" t="s">
        <v>2871</v>
      </c>
      <c r="G997">
        <v>2025</v>
      </c>
      <c r="H997" t="s">
        <v>2868</v>
      </c>
      <c r="I997" t="s">
        <v>2869</v>
      </c>
    </row>
    <row r="998" spans="1:9" ht="32" x14ac:dyDescent="0.2">
      <c r="A998" t="s">
        <v>2872</v>
      </c>
      <c r="B998" t="s">
        <v>2873</v>
      </c>
      <c r="C998">
        <v>1</v>
      </c>
      <c r="D998">
        <f>469</f>
        <v>469</v>
      </c>
      <c r="E998" t="s">
        <v>12</v>
      </c>
      <c r="F998" s="3" t="s">
        <v>2874</v>
      </c>
      <c r="G998">
        <v>2025</v>
      </c>
      <c r="H998" t="s">
        <v>267</v>
      </c>
      <c r="I998" t="s">
        <v>2875</v>
      </c>
    </row>
    <row r="999" spans="1:9" ht="16" x14ac:dyDescent="0.2">
      <c r="A999" t="s">
        <v>2872</v>
      </c>
      <c r="B999" t="s">
        <v>2876</v>
      </c>
      <c r="C999">
        <v>2</v>
      </c>
      <c r="D999" t="s">
        <v>2877</v>
      </c>
      <c r="E999" t="s">
        <v>2878</v>
      </c>
      <c r="F999" s="3" t="s">
        <v>2879</v>
      </c>
      <c r="G999">
        <v>2025</v>
      </c>
      <c r="H999" t="s">
        <v>267</v>
      </c>
      <c r="I999" t="s">
        <v>2875</v>
      </c>
    </row>
    <row r="1000" spans="1:9" ht="32" x14ac:dyDescent="0.2">
      <c r="A1000" t="s">
        <v>2880</v>
      </c>
      <c r="B1000" t="s">
        <v>2881</v>
      </c>
      <c r="C1000">
        <v>1</v>
      </c>
      <c r="D1000" t="s">
        <v>1818</v>
      </c>
      <c r="E1000" t="s">
        <v>12</v>
      </c>
      <c r="F1000" s="3" t="s">
        <v>2882</v>
      </c>
      <c r="G1000">
        <v>2025</v>
      </c>
      <c r="H1000" t="s">
        <v>323</v>
      </c>
      <c r="I1000" t="s">
        <v>2883</v>
      </c>
    </row>
    <row r="1001" spans="1:9" ht="32" x14ac:dyDescent="0.2">
      <c r="A1001" t="s">
        <v>2884</v>
      </c>
      <c r="B1001" t="s">
        <v>431</v>
      </c>
      <c r="C1001">
        <v>1</v>
      </c>
      <c r="D1001" t="s">
        <v>12</v>
      </c>
      <c r="E1001" t="s">
        <v>12</v>
      </c>
      <c r="F1001" s="3" t="s">
        <v>432</v>
      </c>
      <c r="G1001">
        <v>2025</v>
      </c>
      <c r="H1001" t="s">
        <v>267</v>
      </c>
      <c r="I1001" t="s">
        <v>2885</v>
      </c>
    </row>
    <row r="1002" spans="1:9" ht="32" x14ac:dyDescent="0.2">
      <c r="A1002" t="s">
        <v>2886</v>
      </c>
      <c r="B1002" t="s">
        <v>2887</v>
      </c>
      <c r="C1002">
        <v>1</v>
      </c>
      <c r="D1002" t="s">
        <v>12</v>
      </c>
      <c r="E1002" t="s">
        <v>12</v>
      </c>
      <c r="F1002" s="3" t="s">
        <v>432</v>
      </c>
      <c r="G1002">
        <v>2025</v>
      </c>
      <c r="H1002" t="s">
        <v>267</v>
      </c>
      <c r="I1002" t="s">
        <v>2888</v>
      </c>
    </row>
    <row r="1003" spans="1:9" ht="16" x14ac:dyDescent="0.2">
      <c r="A1003" t="s">
        <v>2886</v>
      </c>
      <c r="B1003" t="s">
        <v>2889</v>
      </c>
      <c r="C1003">
        <v>2</v>
      </c>
      <c r="D1003" t="s">
        <v>12</v>
      </c>
      <c r="E1003" t="s">
        <v>12</v>
      </c>
      <c r="F1003" s="3" t="s">
        <v>2890</v>
      </c>
      <c r="G1003">
        <v>2025</v>
      </c>
      <c r="H1003" t="s">
        <v>267</v>
      </c>
      <c r="I1003" t="s">
        <v>2888</v>
      </c>
    </row>
    <row r="1004" spans="1:9" ht="16" x14ac:dyDescent="0.2">
      <c r="A1004" t="s">
        <v>2891</v>
      </c>
      <c r="B1004" t="s">
        <v>2892</v>
      </c>
      <c r="C1004">
        <v>1</v>
      </c>
      <c r="D1004" t="s">
        <v>344</v>
      </c>
      <c r="E1004" t="s">
        <v>12</v>
      </c>
      <c r="F1004" s="3" t="s">
        <v>981</v>
      </c>
      <c r="G1004">
        <v>2025</v>
      </c>
      <c r="H1004" t="s">
        <v>323</v>
      </c>
      <c r="I1004" t="s">
        <v>2893</v>
      </c>
    </row>
    <row r="1005" spans="1:9" ht="32" x14ac:dyDescent="0.2">
      <c r="A1005" t="s">
        <v>2891</v>
      </c>
      <c r="B1005" t="s">
        <v>980</v>
      </c>
      <c r="C1005">
        <v>2</v>
      </c>
      <c r="D1005" t="s">
        <v>344</v>
      </c>
      <c r="E1005" t="s">
        <v>12</v>
      </c>
      <c r="F1005" s="3" t="s">
        <v>984</v>
      </c>
      <c r="G1005">
        <v>2025</v>
      </c>
      <c r="H1005" t="s">
        <v>323</v>
      </c>
      <c r="I1005" t="s">
        <v>2893</v>
      </c>
    </row>
    <row r="1006" spans="1:9" ht="16" x14ac:dyDescent="0.2">
      <c r="A1006" t="s">
        <v>2894</v>
      </c>
      <c r="B1006" t="s">
        <v>2895</v>
      </c>
      <c r="C1006">
        <v>1</v>
      </c>
      <c r="D1006">
        <f>364</f>
        <v>364</v>
      </c>
      <c r="E1006" t="s">
        <v>1849</v>
      </c>
      <c r="F1006" s="3" t="s">
        <v>1850</v>
      </c>
      <c r="G1006">
        <v>2025</v>
      </c>
      <c r="H1006" t="s">
        <v>267</v>
      </c>
      <c r="I1006" t="s">
        <v>2896</v>
      </c>
    </row>
    <row r="1007" spans="1:9" ht="16" x14ac:dyDescent="0.2">
      <c r="A1007" t="s">
        <v>2894</v>
      </c>
      <c r="B1007" t="s">
        <v>2897</v>
      </c>
      <c r="C1007">
        <v>2</v>
      </c>
      <c r="D1007">
        <f>364</f>
        <v>364</v>
      </c>
      <c r="E1007" t="s">
        <v>12</v>
      </c>
      <c r="F1007" s="3" t="s">
        <v>2898</v>
      </c>
      <c r="G1007">
        <v>2025</v>
      </c>
      <c r="H1007" t="s">
        <v>267</v>
      </c>
      <c r="I1007" t="s">
        <v>2896</v>
      </c>
    </row>
    <row r="1008" spans="1:9" ht="16" x14ac:dyDescent="0.2">
      <c r="A1008" t="s">
        <v>2899</v>
      </c>
      <c r="B1008" t="s">
        <v>2671</v>
      </c>
      <c r="C1008">
        <v>1</v>
      </c>
      <c r="D1008">
        <f>276</f>
        <v>276</v>
      </c>
      <c r="E1008" t="s">
        <v>12</v>
      </c>
      <c r="F1008" s="3" t="s">
        <v>2900</v>
      </c>
      <c r="G1008">
        <v>2025</v>
      </c>
      <c r="H1008" t="s">
        <v>267</v>
      </c>
      <c r="I1008" t="s">
        <v>2901</v>
      </c>
    </row>
    <row r="1009" spans="1:9" ht="16" x14ac:dyDescent="0.2">
      <c r="A1009" t="s">
        <v>2899</v>
      </c>
      <c r="B1009" t="s">
        <v>2902</v>
      </c>
      <c r="C1009">
        <v>2</v>
      </c>
      <c r="D1009">
        <f>276</f>
        <v>276</v>
      </c>
      <c r="E1009" t="s">
        <v>12</v>
      </c>
      <c r="F1009" s="3" t="s">
        <v>2903</v>
      </c>
      <c r="G1009">
        <v>2025</v>
      </c>
      <c r="H1009" t="s">
        <v>267</v>
      </c>
      <c r="I1009" t="s">
        <v>2901</v>
      </c>
    </row>
    <row r="1010" spans="1:9" ht="16" x14ac:dyDescent="0.2">
      <c r="A1010" t="s">
        <v>2899</v>
      </c>
      <c r="B1010" t="s">
        <v>2904</v>
      </c>
      <c r="C1010">
        <v>3</v>
      </c>
      <c r="D1010">
        <f>276</f>
        <v>276</v>
      </c>
      <c r="E1010" t="s">
        <v>12</v>
      </c>
      <c r="F1010" s="3" t="s">
        <v>2905</v>
      </c>
      <c r="G1010">
        <v>2025</v>
      </c>
      <c r="H1010" t="s">
        <v>267</v>
      </c>
      <c r="I1010" t="s">
        <v>2901</v>
      </c>
    </row>
    <row r="1011" spans="1:9" ht="32" x14ac:dyDescent="0.2">
      <c r="A1011" t="s">
        <v>2906</v>
      </c>
      <c r="B1011" t="s">
        <v>2907</v>
      </c>
      <c r="C1011">
        <v>1</v>
      </c>
      <c r="D1011" t="s">
        <v>2223</v>
      </c>
      <c r="E1011" t="s">
        <v>12</v>
      </c>
      <c r="F1011" s="3" t="s">
        <v>2908</v>
      </c>
      <c r="G1011">
        <v>2025</v>
      </c>
      <c r="H1011" t="s">
        <v>140</v>
      </c>
      <c r="I1011" t="s">
        <v>2909</v>
      </c>
    </row>
    <row r="1012" spans="1:9" ht="16" x14ac:dyDescent="0.2">
      <c r="A1012" t="s">
        <v>2906</v>
      </c>
      <c r="B1012" t="s">
        <v>2910</v>
      </c>
      <c r="C1012">
        <v>2</v>
      </c>
      <c r="D1012">
        <f>93</f>
        <v>93</v>
      </c>
      <c r="E1012" t="s">
        <v>12</v>
      </c>
      <c r="F1012" s="3" t="s">
        <v>2911</v>
      </c>
      <c r="G1012">
        <v>2025</v>
      </c>
      <c r="H1012" t="s">
        <v>140</v>
      </c>
      <c r="I1012" t="s">
        <v>2909</v>
      </c>
    </row>
    <row r="1013" spans="1:9" ht="16" x14ac:dyDescent="0.2">
      <c r="A1013" t="s">
        <v>2912</v>
      </c>
      <c r="B1013" t="s">
        <v>1562</v>
      </c>
      <c r="C1013">
        <v>1</v>
      </c>
      <c r="D1013" t="s">
        <v>12</v>
      </c>
      <c r="E1013" t="s">
        <v>12</v>
      </c>
      <c r="F1013" s="3" t="s">
        <v>2913</v>
      </c>
      <c r="G1013">
        <v>2025</v>
      </c>
      <c r="H1013" t="s">
        <v>14</v>
      </c>
      <c r="I1013" t="s">
        <v>2914</v>
      </c>
    </row>
    <row r="1014" spans="1:9" ht="48" x14ac:dyDescent="0.2">
      <c r="A1014" t="s">
        <v>2912</v>
      </c>
      <c r="B1014" t="s">
        <v>840</v>
      </c>
      <c r="C1014">
        <v>2</v>
      </c>
      <c r="D1014" t="s">
        <v>12</v>
      </c>
      <c r="E1014" t="s">
        <v>12</v>
      </c>
      <c r="F1014" s="3" t="s">
        <v>2915</v>
      </c>
      <c r="G1014">
        <v>2025</v>
      </c>
      <c r="H1014" t="s">
        <v>14</v>
      </c>
      <c r="I1014" t="s">
        <v>2914</v>
      </c>
    </row>
    <row r="1015" spans="1:9" ht="16" x14ac:dyDescent="0.2">
      <c r="A1015" t="s">
        <v>2912</v>
      </c>
      <c r="B1015" t="s">
        <v>2916</v>
      </c>
      <c r="C1015">
        <v>3</v>
      </c>
      <c r="D1015" t="s">
        <v>12</v>
      </c>
      <c r="E1015" t="s">
        <v>12</v>
      </c>
      <c r="F1015" s="3" t="s">
        <v>2917</v>
      </c>
      <c r="G1015">
        <v>2025</v>
      </c>
      <c r="H1015" t="s">
        <v>14</v>
      </c>
      <c r="I1015" t="s">
        <v>2914</v>
      </c>
    </row>
    <row r="1016" spans="1:9" ht="32" x14ac:dyDescent="0.2">
      <c r="A1016" t="s">
        <v>2918</v>
      </c>
      <c r="B1016" t="s">
        <v>2919</v>
      </c>
      <c r="C1016">
        <v>1</v>
      </c>
      <c r="D1016">
        <f>407</f>
        <v>407</v>
      </c>
      <c r="E1016" t="s">
        <v>1171</v>
      </c>
      <c r="F1016" s="3" t="s">
        <v>2920</v>
      </c>
      <c r="G1016">
        <v>2025</v>
      </c>
      <c r="H1016" t="s">
        <v>37</v>
      </c>
      <c r="I1016" t="s">
        <v>2921</v>
      </c>
    </row>
    <row r="1017" spans="1:9" ht="16" x14ac:dyDescent="0.2">
      <c r="A1017" t="s">
        <v>2918</v>
      </c>
      <c r="B1017" t="s">
        <v>2922</v>
      </c>
      <c r="C1017">
        <v>2</v>
      </c>
      <c r="D1017" t="s">
        <v>90</v>
      </c>
      <c r="E1017" t="s">
        <v>12</v>
      </c>
      <c r="F1017" s="3" t="s">
        <v>2923</v>
      </c>
      <c r="G1017">
        <v>2025</v>
      </c>
      <c r="H1017" t="s">
        <v>37</v>
      </c>
      <c r="I1017" t="s">
        <v>2921</v>
      </c>
    </row>
    <row r="1018" spans="1:9" ht="16" x14ac:dyDescent="0.2">
      <c r="A1018" t="s">
        <v>2924</v>
      </c>
      <c r="B1018" t="s">
        <v>2925</v>
      </c>
      <c r="C1018">
        <v>1</v>
      </c>
      <c r="D1018" t="s">
        <v>12</v>
      </c>
      <c r="E1018" t="s">
        <v>12</v>
      </c>
      <c r="F1018" s="3" t="s">
        <v>2926</v>
      </c>
      <c r="G1018">
        <v>2025</v>
      </c>
      <c r="H1018" t="s">
        <v>318</v>
      </c>
      <c r="I1018" t="s">
        <v>2927</v>
      </c>
    </row>
    <row r="1019" spans="1:9" ht="32" x14ac:dyDescent="0.2">
      <c r="A1019" t="s">
        <v>2924</v>
      </c>
      <c r="B1019" t="s">
        <v>2928</v>
      </c>
      <c r="C1019">
        <v>2</v>
      </c>
      <c r="D1019" t="s">
        <v>12</v>
      </c>
      <c r="E1019" t="s">
        <v>12</v>
      </c>
      <c r="F1019" s="3" t="s">
        <v>2929</v>
      </c>
      <c r="G1019">
        <v>2025</v>
      </c>
      <c r="H1019" t="s">
        <v>318</v>
      </c>
      <c r="I1019" t="s">
        <v>2927</v>
      </c>
    </row>
    <row r="1020" spans="1:9" ht="16" x14ac:dyDescent="0.2">
      <c r="A1020" t="s">
        <v>2924</v>
      </c>
      <c r="B1020" t="s">
        <v>2930</v>
      </c>
      <c r="C1020">
        <v>3</v>
      </c>
      <c r="D1020" t="s">
        <v>12</v>
      </c>
      <c r="E1020" t="s">
        <v>12</v>
      </c>
      <c r="F1020" s="3" t="s">
        <v>2931</v>
      </c>
      <c r="G1020">
        <v>2025</v>
      </c>
      <c r="H1020" t="s">
        <v>37</v>
      </c>
      <c r="I1020" t="s">
        <v>2927</v>
      </c>
    </row>
    <row r="1021" spans="1:9" ht="16" x14ac:dyDescent="0.2">
      <c r="A1021" t="s">
        <v>2924</v>
      </c>
      <c r="B1021" t="s">
        <v>2932</v>
      </c>
      <c r="C1021">
        <v>4</v>
      </c>
      <c r="D1021" t="s">
        <v>12</v>
      </c>
      <c r="E1021" t="s">
        <v>12</v>
      </c>
      <c r="F1021" s="3" t="s">
        <v>2933</v>
      </c>
      <c r="G1021">
        <v>2025</v>
      </c>
      <c r="H1021" t="s">
        <v>37</v>
      </c>
      <c r="I1021" t="s">
        <v>2927</v>
      </c>
    </row>
    <row r="1022" spans="1:9" ht="16" x14ac:dyDescent="0.2">
      <c r="A1022" t="s">
        <v>2934</v>
      </c>
      <c r="B1022" t="s">
        <v>2935</v>
      </c>
      <c r="C1022">
        <v>1</v>
      </c>
      <c r="D1022" t="s">
        <v>2738</v>
      </c>
      <c r="E1022" t="s">
        <v>12</v>
      </c>
      <c r="F1022" s="3" t="s">
        <v>2936</v>
      </c>
      <c r="G1022">
        <v>2025</v>
      </c>
      <c r="H1022" t="s">
        <v>318</v>
      </c>
      <c r="I1022" t="s">
        <v>2937</v>
      </c>
    </row>
    <row r="1023" spans="1:9" ht="16" x14ac:dyDescent="0.2">
      <c r="A1023" t="s">
        <v>2934</v>
      </c>
      <c r="B1023" t="s">
        <v>2938</v>
      </c>
      <c r="C1023">
        <v>2</v>
      </c>
      <c r="D1023" t="s">
        <v>316</v>
      </c>
      <c r="E1023" t="s">
        <v>12</v>
      </c>
      <c r="F1023" s="3" t="s">
        <v>2939</v>
      </c>
      <c r="G1023">
        <v>2025</v>
      </c>
      <c r="H1023" t="s">
        <v>318</v>
      </c>
      <c r="I1023" t="s">
        <v>2937</v>
      </c>
    </row>
    <row r="1024" spans="1:9" ht="32" x14ac:dyDescent="0.2">
      <c r="A1024" t="s">
        <v>2940</v>
      </c>
      <c r="B1024" t="s">
        <v>2941</v>
      </c>
      <c r="C1024">
        <v>1</v>
      </c>
      <c r="D1024">
        <f>237</f>
        <v>237</v>
      </c>
      <c r="E1024" t="s">
        <v>12</v>
      </c>
      <c r="F1024" s="3" t="s">
        <v>2942</v>
      </c>
      <c r="G1024">
        <v>2025</v>
      </c>
      <c r="H1024" t="s">
        <v>21</v>
      </c>
      <c r="I1024" t="s">
        <v>2943</v>
      </c>
    </row>
    <row r="1025" spans="1:9" ht="16" x14ac:dyDescent="0.2">
      <c r="A1025" t="s">
        <v>2944</v>
      </c>
      <c r="B1025" t="s">
        <v>2945</v>
      </c>
      <c r="C1025">
        <v>1</v>
      </c>
      <c r="D1025">
        <f>514</f>
        <v>514</v>
      </c>
      <c r="E1025" t="s">
        <v>12</v>
      </c>
      <c r="F1025" s="3" t="s">
        <v>2946</v>
      </c>
      <c r="G1025">
        <v>2025</v>
      </c>
      <c r="H1025" t="s">
        <v>140</v>
      </c>
      <c r="I1025" t="s">
        <v>2947</v>
      </c>
    </row>
    <row r="1026" spans="1:9" ht="32" x14ac:dyDescent="0.2">
      <c r="A1026" t="s">
        <v>2944</v>
      </c>
      <c r="B1026" t="s">
        <v>2948</v>
      </c>
      <c r="C1026">
        <v>2</v>
      </c>
      <c r="D1026" t="s">
        <v>90</v>
      </c>
      <c r="E1026" t="s">
        <v>12</v>
      </c>
      <c r="F1026" s="3" t="s">
        <v>2949</v>
      </c>
      <c r="G1026">
        <v>2025</v>
      </c>
      <c r="H1026" t="s">
        <v>296</v>
      </c>
      <c r="I1026" t="s">
        <v>2947</v>
      </c>
    </row>
    <row r="1027" spans="1:9" ht="16" x14ac:dyDescent="0.2">
      <c r="A1027" t="s">
        <v>2944</v>
      </c>
      <c r="B1027" t="s">
        <v>2950</v>
      </c>
      <c r="C1027">
        <v>3</v>
      </c>
      <c r="D1027" t="s">
        <v>12</v>
      </c>
      <c r="E1027" t="s">
        <v>12</v>
      </c>
      <c r="F1027" s="3" t="s">
        <v>2951</v>
      </c>
      <c r="G1027">
        <v>2025</v>
      </c>
      <c r="H1027" t="s">
        <v>296</v>
      </c>
      <c r="I1027" t="s">
        <v>2947</v>
      </c>
    </row>
    <row r="1028" spans="1:9" ht="16" x14ac:dyDescent="0.2">
      <c r="A1028" t="s">
        <v>2952</v>
      </c>
      <c r="B1028" t="s">
        <v>2953</v>
      </c>
      <c r="C1028">
        <v>1</v>
      </c>
      <c r="D1028" t="s">
        <v>12</v>
      </c>
      <c r="E1028" t="s">
        <v>12</v>
      </c>
      <c r="F1028" s="7" t="s">
        <v>25</v>
      </c>
      <c r="G1028">
        <v>2025</v>
      </c>
      <c r="H1028" t="s">
        <v>21</v>
      </c>
      <c r="I1028" t="s">
        <v>2954</v>
      </c>
    </row>
    <row r="1029" spans="1:9" ht="32" x14ac:dyDescent="0.2">
      <c r="A1029" t="s">
        <v>2952</v>
      </c>
      <c r="B1029" t="s">
        <v>2955</v>
      </c>
      <c r="C1029">
        <v>2</v>
      </c>
      <c r="D1029">
        <f>237</f>
        <v>237</v>
      </c>
      <c r="E1029" t="s">
        <v>12</v>
      </c>
      <c r="F1029" s="3" t="s">
        <v>2956</v>
      </c>
      <c r="G1029">
        <v>2025</v>
      </c>
      <c r="H1029" t="s">
        <v>21</v>
      </c>
      <c r="I1029" t="s">
        <v>2954</v>
      </c>
    </row>
    <row r="1030" spans="1:9" ht="16" x14ac:dyDescent="0.2">
      <c r="A1030" t="s">
        <v>2957</v>
      </c>
      <c r="B1030" t="s">
        <v>2958</v>
      </c>
      <c r="C1030">
        <v>1</v>
      </c>
      <c r="D1030" t="s">
        <v>12</v>
      </c>
      <c r="E1030" t="s">
        <v>12</v>
      </c>
      <c r="F1030" s="3" t="s">
        <v>2959</v>
      </c>
      <c r="G1030">
        <v>2025</v>
      </c>
      <c r="H1030" t="s">
        <v>174</v>
      </c>
      <c r="I1030" t="s">
        <v>2960</v>
      </c>
    </row>
    <row r="1031" spans="1:9" ht="32" x14ac:dyDescent="0.2">
      <c r="A1031" t="s">
        <v>2957</v>
      </c>
      <c r="B1031" t="s">
        <v>2961</v>
      </c>
      <c r="C1031">
        <v>2</v>
      </c>
      <c r="D1031" t="s">
        <v>408</v>
      </c>
      <c r="E1031" t="s">
        <v>12</v>
      </c>
      <c r="F1031" s="3" t="s">
        <v>2962</v>
      </c>
      <c r="G1031">
        <v>2025</v>
      </c>
      <c r="H1031" t="s">
        <v>174</v>
      </c>
      <c r="I1031" t="s">
        <v>2960</v>
      </c>
    </row>
    <row r="1032" spans="1:9" ht="32" x14ac:dyDescent="0.2">
      <c r="A1032" t="s">
        <v>2963</v>
      </c>
      <c r="B1032" t="s">
        <v>2964</v>
      </c>
      <c r="C1032">
        <v>1</v>
      </c>
      <c r="D1032">
        <f>469</f>
        <v>469</v>
      </c>
      <c r="E1032" t="s">
        <v>12</v>
      </c>
      <c r="F1032" s="3" t="s">
        <v>2965</v>
      </c>
      <c r="G1032">
        <v>2025</v>
      </c>
      <c r="H1032" t="s">
        <v>267</v>
      </c>
      <c r="I1032" t="s">
        <v>2966</v>
      </c>
    </row>
    <row r="1033" spans="1:9" ht="32" x14ac:dyDescent="0.2">
      <c r="A1033" t="s">
        <v>2963</v>
      </c>
      <c r="B1033" t="s">
        <v>2967</v>
      </c>
      <c r="C1033">
        <v>2</v>
      </c>
      <c r="D1033">
        <f>276</f>
        <v>276</v>
      </c>
      <c r="E1033" t="s">
        <v>12</v>
      </c>
      <c r="F1033" s="3" t="s">
        <v>2968</v>
      </c>
      <c r="G1033">
        <v>2025</v>
      </c>
      <c r="H1033" t="s">
        <v>267</v>
      </c>
      <c r="I1033" t="s">
        <v>2966</v>
      </c>
    </row>
    <row r="1034" spans="1:9" ht="16" x14ac:dyDescent="0.2">
      <c r="A1034" t="s">
        <v>2969</v>
      </c>
      <c r="B1034" t="s">
        <v>2970</v>
      </c>
      <c r="C1034">
        <v>1</v>
      </c>
      <c r="D1034" t="s">
        <v>344</v>
      </c>
      <c r="E1034" t="s">
        <v>12</v>
      </c>
      <c r="F1034" s="3" t="s">
        <v>2971</v>
      </c>
      <c r="G1034">
        <v>2025</v>
      </c>
      <c r="H1034" t="s">
        <v>37</v>
      </c>
      <c r="I1034" t="s">
        <v>2972</v>
      </c>
    </row>
    <row r="1035" spans="1:9" ht="32" x14ac:dyDescent="0.2">
      <c r="A1035" t="s">
        <v>2969</v>
      </c>
      <c r="B1035" t="s">
        <v>2973</v>
      </c>
      <c r="C1035">
        <v>2</v>
      </c>
      <c r="D1035" t="s">
        <v>12</v>
      </c>
      <c r="E1035" t="s">
        <v>12</v>
      </c>
      <c r="F1035" s="3" t="s">
        <v>2974</v>
      </c>
      <c r="G1035">
        <v>2025</v>
      </c>
      <c r="H1035" t="s">
        <v>37</v>
      </c>
      <c r="I1035" t="s">
        <v>2972</v>
      </c>
    </row>
    <row r="1036" spans="1:9" ht="16" x14ac:dyDescent="0.2">
      <c r="A1036" t="s">
        <v>2969</v>
      </c>
      <c r="B1036" t="s">
        <v>2975</v>
      </c>
      <c r="C1036">
        <v>3</v>
      </c>
      <c r="D1036" t="s">
        <v>12</v>
      </c>
      <c r="E1036" t="s">
        <v>12</v>
      </c>
      <c r="F1036" s="3" t="s">
        <v>2976</v>
      </c>
      <c r="G1036">
        <v>2025</v>
      </c>
      <c r="H1036" t="s">
        <v>37</v>
      </c>
      <c r="I1036" t="s">
        <v>2972</v>
      </c>
    </row>
    <row r="1037" spans="1:9" ht="16" x14ac:dyDescent="0.2">
      <c r="A1037" t="s">
        <v>2969</v>
      </c>
      <c r="B1037" t="s">
        <v>2977</v>
      </c>
      <c r="C1037">
        <v>4</v>
      </c>
      <c r="D1037" t="s">
        <v>12</v>
      </c>
      <c r="E1037" t="s">
        <v>12</v>
      </c>
      <c r="F1037" s="3" t="s">
        <v>2978</v>
      </c>
      <c r="G1037">
        <v>2025</v>
      </c>
      <c r="H1037" t="s">
        <v>37</v>
      </c>
      <c r="I1037" t="s">
        <v>2972</v>
      </c>
    </row>
    <row r="1038" spans="1:9" ht="16" x14ac:dyDescent="0.2">
      <c r="A1038" t="s">
        <v>2969</v>
      </c>
      <c r="B1038" t="s">
        <v>2979</v>
      </c>
      <c r="C1038">
        <v>5</v>
      </c>
      <c r="D1038" t="s">
        <v>101</v>
      </c>
      <c r="E1038" t="s">
        <v>12</v>
      </c>
      <c r="F1038" s="3" t="s">
        <v>2980</v>
      </c>
      <c r="G1038">
        <v>2025</v>
      </c>
      <c r="H1038" t="s">
        <v>37</v>
      </c>
      <c r="I1038" t="s">
        <v>2972</v>
      </c>
    </row>
    <row r="1039" spans="1:9" ht="16" x14ac:dyDescent="0.2">
      <c r="A1039" t="s">
        <v>2969</v>
      </c>
      <c r="B1039" t="s">
        <v>2981</v>
      </c>
      <c r="C1039">
        <v>6</v>
      </c>
      <c r="D1039" t="s">
        <v>12</v>
      </c>
      <c r="E1039" t="s">
        <v>12</v>
      </c>
      <c r="F1039" s="7" t="s">
        <v>165</v>
      </c>
      <c r="G1039">
        <v>2025</v>
      </c>
      <c r="H1039" t="s">
        <v>37</v>
      </c>
      <c r="I1039" t="s">
        <v>2972</v>
      </c>
    </row>
    <row r="1040" spans="1:9" ht="16" x14ac:dyDescent="0.2">
      <c r="A1040" t="s">
        <v>2982</v>
      </c>
      <c r="B1040" t="s">
        <v>2983</v>
      </c>
      <c r="C1040">
        <v>1</v>
      </c>
      <c r="D1040">
        <f>538</f>
        <v>538</v>
      </c>
      <c r="E1040" t="s">
        <v>12</v>
      </c>
      <c r="F1040" s="7" t="s">
        <v>2984</v>
      </c>
      <c r="G1040">
        <v>2025</v>
      </c>
      <c r="H1040" t="s">
        <v>323</v>
      </c>
      <c r="I1040" t="s">
        <v>2985</v>
      </c>
    </row>
    <row r="1041" spans="1:9" ht="32" x14ac:dyDescent="0.2">
      <c r="A1041" t="s">
        <v>2982</v>
      </c>
      <c r="B1041" t="s">
        <v>2986</v>
      </c>
      <c r="C1041">
        <v>2</v>
      </c>
      <c r="D1041">
        <f>538</f>
        <v>538</v>
      </c>
      <c r="E1041" t="s">
        <v>12</v>
      </c>
      <c r="F1041" s="7" t="s">
        <v>2987</v>
      </c>
      <c r="G1041">
        <v>2025</v>
      </c>
      <c r="H1041" t="s">
        <v>323</v>
      </c>
      <c r="I1041" t="s">
        <v>2985</v>
      </c>
    </row>
    <row r="1042" spans="1:9" ht="16" x14ac:dyDescent="0.2">
      <c r="A1042" t="s">
        <v>2988</v>
      </c>
      <c r="B1042" t="s">
        <v>2989</v>
      </c>
      <c r="C1042">
        <v>1</v>
      </c>
      <c r="D1042">
        <f>137</f>
        <v>137</v>
      </c>
      <c r="E1042" t="s">
        <v>12</v>
      </c>
      <c r="F1042" s="3" t="s">
        <v>2467</v>
      </c>
      <c r="G1042">
        <v>2025</v>
      </c>
      <c r="H1042" t="s">
        <v>323</v>
      </c>
      <c r="I1042" t="s">
        <v>2990</v>
      </c>
    </row>
    <row r="1043" spans="1:9" ht="32" x14ac:dyDescent="0.2">
      <c r="A1043" t="s">
        <v>2991</v>
      </c>
      <c r="B1043" t="s">
        <v>2992</v>
      </c>
      <c r="C1043">
        <v>1</v>
      </c>
      <c r="D1043" t="s">
        <v>12</v>
      </c>
      <c r="E1043" t="s">
        <v>12</v>
      </c>
      <c r="F1043" s="3" t="s">
        <v>2993</v>
      </c>
      <c r="G1043">
        <v>2025</v>
      </c>
      <c r="H1043" t="s">
        <v>646</v>
      </c>
      <c r="I1043" t="s">
        <v>2994</v>
      </c>
    </row>
    <row r="1044" spans="1:9" ht="32" x14ac:dyDescent="0.2">
      <c r="A1044" t="s">
        <v>2995</v>
      </c>
      <c r="B1044" t="s">
        <v>2996</v>
      </c>
      <c r="C1044">
        <v>1</v>
      </c>
      <c r="D1044" t="s">
        <v>712</v>
      </c>
      <c r="E1044" t="s">
        <v>12</v>
      </c>
      <c r="F1044" s="3" t="s">
        <v>2997</v>
      </c>
      <c r="G1044">
        <v>2025</v>
      </c>
      <c r="H1044" t="s">
        <v>226</v>
      </c>
      <c r="I1044" t="s">
        <v>2998</v>
      </c>
    </row>
    <row r="1045" spans="1:9" ht="48" x14ac:dyDescent="0.2">
      <c r="A1045" t="s">
        <v>2995</v>
      </c>
      <c r="B1045" t="s">
        <v>2999</v>
      </c>
      <c r="C1045">
        <v>2</v>
      </c>
      <c r="D1045" t="s">
        <v>12</v>
      </c>
      <c r="E1045" t="s">
        <v>12</v>
      </c>
      <c r="F1045" s="3" t="s">
        <v>3000</v>
      </c>
      <c r="G1045">
        <v>2025</v>
      </c>
      <c r="H1045" t="s">
        <v>1810</v>
      </c>
      <c r="I1045" t="s">
        <v>2998</v>
      </c>
    </row>
    <row r="1046" spans="1:9" ht="16" x14ac:dyDescent="0.2">
      <c r="A1046" t="s">
        <v>2995</v>
      </c>
      <c r="B1046" t="s">
        <v>3001</v>
      </c>
      <c r="C1046">
        <v>3</v>
      </c>
      <c r="D1046" t="s">
        <v>712</v>
      </c>
      <c r="E1046" t="s">
        <v>12</v>
      </c>
      <c r="F1046" s="3" t="s">
        <v>3002</v>
      </c>
      <c r="G1046">
        <v>2025</v>
      </c>
      <c r="H1046" t="s">
        <v>226</v>
      </c>
      <c r="I1046" t="s">
        <v>2998</v>
      </c>
    </row>
    <row r="1047" spans="1:9" ht="32" x14ac:dyDescent="0.2">
      <c r="A1047" t="s">
        <v>3003</v>
      </c>
      <c r="B1047" t="s">
        <v>3004</v>
      </c>
      <c r="C1047">
        <v>1</v>
      </c>
      <c r="D1047" t="s">
        <v>316</v>
      </c>
      <c r="E1047" t="s">
        <v>12</v>
      </c>
      <c r="F1047" s="3" t="s">
        <v>3005</v>
      </c>
      <c r="G1047">
        <v>2025</v>
      </c>
      <c r="H1047" t="s">
        <v>140</v>
      </c>
      <c r="I1047" t="s">
        <v>3006</v>
      </c>
    </row>
    <row r="1048" spans="1:9" ht="32" x14ac:dyDescent="0.2">
      <c r="A1048" t="s">
        <v>3003</v>
      </c>
      <c r="B1048" t="s">
        <v>3007</v>
      </c>
      <c r="C1048">
        <v>2</v>
      </c>
      <c r="D1048">
        <f>134</f>
        <v>134</v>
      </c>
      <c r="E1048" t="s">
        <v>3008</v>
      </c>
      <c r="F1048" s="3" t="s">
        <v>3009</v>
      </c>
      <c r="G1048">
        <v>2025</v>
      </c>
      <c r="H1048" t="s">
        <v>140</v>
      </c>
      <c r="I1048" t="s">
        <v>3006</v>
      </c>
    </row>
    <row r="1049" spans="1:9" ht="32" x14ac:dyDescent="0.2">
      <c r="A1049" t="s">
        <v>3010</v>
      </c>
      <c r="B1049" t="s">
        <v>3011</v>
      </c>
      <c r="C1049">
        <v>1</v>
      </c>
      <c r="D1049" t="s">
        <v>31</v>
      </c>
      <c r="E1049" t="s">
        <v>12</v>
      </c>
      <c r="F1049" s="3" t="s">
        <v>3012</v>
      </c>
      <c r="G1049">
        <v>2025</v>
      </c>
      <c r="H1049" t="s">
        <v>1404</v>
      </c>
      <c r="I1049" t="s">
        <v>3013</v>
      </c>
    </row>
    <row r="1050" spans="1:9" ht="32" x14ac:dyDescent="0.2">
      <c r="A1050" t="s">
        <v>3014</v>
      </c>
      <c r="B1050" t="s">
        <v>3015</v>
      </c>
      <c r="C1050">
        <v>1</v>
      </c>
      <c r="D1050">
        <f>400</f>
        <v>400</v>
      </c>
      <c r="E1050" t="s">
        <v>12</v>
      </c>
      <c r="F1050" s="3" t="s">
        <v>3016</v>
      </c>
      <c r="G1050">
        <v>2025</v>
      </c>
      <c r="H1050" t="s">
        <v>140</v>
      </c>
      <c r="I1050" t="s">
        <v>3017</v>
      </c>
    </row>
    <row r="1051" spans="1:9" ht="32" x14ac:dyDescent="0.2">
      <c r="A1051" t="s">
        <v>3014</v>
      </c>
      <c r="B1051" t="s">
        <v>3018</v>
      </c>
      <c r="C1051">
        <v>2</v>
      </c>
      <c r="D1051" t="s">
        <v>408</v>
      </c>
      <c r="E1051" t="s">
        <v>12</v>
      </c>
      <c r="F1051" s="3" t="s">
        <v>3019</v>
      </c>
      <c r="G1051">
        <v>2025</v>
      </c>
      <c r="H1051" t="s">
        <v>140</v>
      </c>
      <c r="I1051" t="s">
        <v>3017</v>
      </c>
    </row>
    <row r="1052" spans="1:9" ht="32" x14ac:dyDescent="0.2">
      <c r="A1052" t="s">
        <v>3020</v>
      </c>
      <c r="B1052" t="s">
        <v>3021</v>
      </c>
      <c r="C1052">
        <v>1</v>
      </c>
      <c r="D1052" t="s">
        <v>31</v>
      </c>
      <c r="E1052" t="s">
        <v>12</v>
      </c>
      <c r="F1052" s="3" t="s">
        <v>3022</v>
      </c>
      <c r="G1052">
        <v>2025</v>
      </c>
      <c r="H1052" t="s">
        <v>1404</v>
      </c>
      <c r="I1052" t="s">
        <v>3023</v>
      </c>
    </row>
    <row r="1053" spans="1:9" ht="16" x14ac:dyDescent="0.2">
      <c r="A1053" t="s">
        <v>3024</v>
      </c>
      <c r="B1053" t="s">
        <v>3025</v>
      </c>
      <c r="C1053">
        <v>1</v>
      </c>
      <c r="D1053" t="s">
        <v>52</v>
      </c>
      <c r="E1053" t="s">
        <v>12</v>
      </c>
      <c r="F1053" s="3" t="s">
        <v>3026</v>
      </c>
      <c r="G1053">
        <v>2025</v>
      </c>
      <c r="H1053" t="s">
        <v>21</v>
      </c>
      <c r="I1053" t="s">
        <v>3027</v>
      </c>
    </row>
    <row r="1054" spans="1:9" ht="32" x14ac:dyDescent="0.2">
      <c r="A1054" t="s">
        <v>3028</v>
      </c>
      <c r="B1054" t="s">
        <v>3029</v>
      </c>
      <c r="C1054">
        <v>1</v>
      </c>
      <c r="D1054" t="s">
        <v>12</v>
      </c>
      <c r="E1054" t="s">
        <v>12</v>
      </c>
      <c r="F1054" s="3" t="s">
        <v>3030</v>
      </c>
      <c r="G1054">
        <v>2025</v>
      </c>
      <c r="H1054" t="s">
        <v>646</v>
      </c>
      <c r="I1054" t="s">
        <v>3031</v>
      </c>
    </row>
    <row r="1055" spans="1:9" ht="16" x14ac:dyDescent="0.2">
      <c r="A1055" t="s">
        <v>3028</v>
      </c>
      <c r="B1055" t="s">
        <v>1042</v>
      </c>
      <c r="C1055">
        <v>2</v>
      </c>
      <c r="D1055" t="s">
        <v>101</v>
      </c>
      <c r="E1055" t="s">
        <v>12</v>
      </c>
      <c r="F1055" s="3" t="s">
        <v>3032</v>
      </c>
      <c r="G1055">
        <v>2025</v>
      </c>
      <c r="H1055" t="s">
        <v>37</v>
      </c>
      <c r="I1055" t="s">
        <v>3031</v>
      </c>
    </row>
    <row r="1056" spans="1:9" ht="32" x14ac:dyDescent="0.2">
      <c r="A1056" t="s">
        <v>3033</v>
      </c>
      <c r="B1056" t="s">
        <v>3034</v>
      </c>
      <c r="C1056">
        <v>1</v>
      </c>
      <c r="D1056" t="s">
        <v>12</v>
      </c>
      <c r="E1056" t="s">
        <v>12</v>
      </c>
      <c r="F1056" s="3" t="s">
        <v>3035</v>
      </c>
      <c r="G1056">
        <v>2025</v>
      </c>
      <c r="H1056" t="s">
        <v>1031</v>
      </c>
      <c r="I1056" t="s">
        <v>3036</v>
      </c>
    </row>
    <row r="1057" spans="1:9" ht="32" x14ac:dyDescent="0.2">
      <c r="A1057" t="s">
        <v>3033</v>
      </c>
      <c r="B1057" t="s">
        <v>3037</v>
      </c>
      <c r="C1057">
        <v>2</v>
      </c>
      <c r="D1057" t="s">
        <v>12</v>
      </c>
      <c r="E1057" t="s">
        <v>12</v>
      </c>
      <c r="F1057" s="3" t="s">
        <v>3038</v>
      </c>
      <c r="G1057">
        <v>2025</v>
      </c>
      <c r="H1057" t="s">
        <v>1031</v>
      </c>
      <c r="I1057" t="s">
        <v>3036</v>
      </c>
    </row>
    <row r="1058" spans="1:9" ht="16" x14ac:dyDescent="0.2">
      <c r="A1058" t="s">
        <v>3039</v>
      </c>
      <c r="B1058" t="s">
        <v>3040</v>
      </c>
      <c r="C1058">
        <v>1</v>
      </c>
      <c r="D1058" t="s">
        <v>31</v>
      </c>
      <c r="E1058" t="s">
        <v>12</v>
      </c>
      <c r="F1058" s="3" t="s">
        <v>3041</v>
      </c>
      <c r="G1058">
        <v>2025</v>
      </c>
      <c r="H1058" t="s">
        <v>1404</v>
      </c>
      <c r="I1058" t="s">
        <v>3042</v>
      </c>
    </row>
    <row r="1059" spans="1:9" ht="16" x14ac:dyDescent="0.2">
      <c r="A1059" t="s">
        <v>3039</v>
      </c>
      <c r="B1059" t="s">
        <v>3043</v>
      </c>
      <c r="C1059">
        <v>2</v>
      </c>
      <c r="D1059" t="s">
        <v>52</v>
      </c>
      <c r="E1059" t="s">
        <v>12</v>
      </c>
      <c r="F1059" s="3" t="s">
        <v>3044</v>
      </c>
      <c r="G1059">
        <v>2025</v>
      </c>
      <c r="H1059" t="s">
        <v>1404</v>
      </c>
      <c r="I1059" t="s">
        <v>3042</v>
      </c>
    </row>
    <row r="1060" spans="1:9" ht="16" x14ac:dyDescent="0.2">
      <c r="A1060" t="s">
        <v>3039</v>
      </c>
      <c r="B1060" t="s">
        <v>3045</v>
      </c>
      <c r="C1060">
        <v>3</v>
      </c>
      <c r="D1060" t="s">
        <v>52</v>
      </c>
      <c r="E1060" t="s">
        <v>12</v>
      </c>
      <c r="F1060" s="3" t="s">
        <v>3046</v>
      </c>
      <c r="G1060">
        <v>2025</v>
      </c>
      <c r="H1060" t="s">
        <v>1404</v>
      </c>
      <c r="I1060" t="s">
        <v>3042</v>
      </c>
    </row>
    <row r="1061" spans="1:9" ht="16" x14ac:dyDescent="0.2">
      <c r="A1061" t="s">
        <v>3039</v>
      </c>
      <c r="B1061" t="s">
        <v>3047</v>
      </c>
      <c r="C1061">
        <v>4</v>
      </c>
      <c r="D1061" t="s">
        <v>344</v>
      </c>
      <c r="E1061" t="s">
        <v>12</v>
      </c>
      <c r="F1061" s="3" t="s">
        <v>3048</v>
      </c>
      <c r="G1061">
        <v>2025</v>
      </c>
      <c r="H1061" t="s">
        <v>1404</v>
      </c>
      <c r="I1061" t="s">
        <v>3042</v>
      </c>
    </row>
    <row r="1062" spans="1:9" ht="32" x14ac:dyDescent="0.2">
      <c r="A1062" t="s">
        <v>3049</v>
      </c>
      <c r="B1062" t="s">
        <v>3050</v>
      </c>
      <c r="C1062">
        <v>1</v>
      </c>
      <c r="D1062" t="s">
        <v>12</v>
      </c>
      <c r="E1062" t="s">
        <v>12</v>
      </c>
      <c r="F1062" s="3" t="s">
        <v>3051</v>
      </c>
      <c r="G1062">
        <v>2025</v>
      </c>
      <c r="H1062" t="s">
        <v>3052</v>
      </c>
      <c r="I1062" t="s">
        <v>3053</v>
      </c>
    </row>
    <row r="1063" spans="1:9" ht="32" x14ac:dyDescent="0.2">
      <c r="A1063" t="s">
        <v>3054</v>
      </c>
      <c r="B1063" t="s">
        <v>3055</v>
      </c>
      <c r="C1063">
        <v>1</v>
      </c>
      <c r="D1063" t="s">
        <v>3056</v>
      </c>
      <c r="E1063" t="s">
        <v>12</v>
      </c>
      <c r="F1063" s="3" t="s">
        <v>3057</v>
      </c>
      <c r="G1063">
        <v>2025</v>
      </c>
      <c r="H1063" t="s">
        <v>86</v>
      </c>
      <c r="I1063" t="s">
        <v>3058</v>
      </c>
    </row>
    <row r="1064" spans="1:9" ht="32" x14ac:dyDescent="0.2">
      <c r="A1064" t="s">
        <v>3054</v>
      </c>
      <c r="B1064" t="s">
        <v>3059</v>
      </c>
      <c r="C1064">
        <v>2</v>
      </c>
      <c r="D1064" t="s">
        <v>12</v>
      </c>
      <c r="E1064" t="s">
        <v>12</v>
      </c>
      <c r="F1064" s="3" t="s">
        <v>3060</v>
      </c>
      <c r="G1064">
        <v>2025</v>
      </c>
      <c r="H1064" t="s">
        <v>826</v>
      </c>
      <c r="I1064" t="s">
        <v>3058</v>
      </c>
    </row>
    <row r="1065" spans="1:9" ht="32" x14ac:dyDescent="0.2">
      <c r="A1065" t="s">
        <v>3054</v>
      </c>
      <c r="B1065" t="s">
        <v>3061</v>
      </c>
      <c r="C1065">
        <v>3</v>
      </c>
      <c r="D1065" t="s">
        <v>1929</v>
      </c>
      <c r="E1065" t="s">
        <v>12</v>
      </c>
      <c r="F1065" s="3" t="s">
        <v>3062</v>
      </c>
      <c r="G1065">
        <v>2025</v>
      </c>
      <c r="H1065" t="s">
        <v>86</v>
      </c>
      <c r="I1065" t="s">
        <v>3058</v>
      </c>
    </row>
    <row r="1066" spans="1:9" ht="32" x14ac:dyDescent="0.2">
      <c r="A1066" t="s">
        <v>3063</v>
      </c>
      <c r="B1066" t="s">
        <v>3064</v>
      </c>
      <c r="C1066">
        <v>1</v>
      </c>
      <c r="D1066" t="s">
        <v>2738</v>
      </c>
      <c r="E1066" t="s">
        <v>12</v>
      </c>
      <c r="F1066" s="3" t="s">
        <v>3065</v>
      </c>
      <c r="G1066">
        <v>2025</v>
      </c>
      <c r="H1066" t="s">
        <v>318</v>
      </c>
      <c r="I1066" t="s">
        <v>3066</v>
      </c>
    </row>
    <row r="1067" spans="1:9" ht="32" x14ac:dyDescent="0.2">
      <c r="A1067" t="s">
        <v>3063</v>
      </c>
      <c r="B1067" t="s">
        <v>3067</v>
      </c>
      <c r="C1067">
        <v>2</v>
      </c>
      <c r="D1067" t="s">
        <v>863</v>
      </c>
      <c r="E1067" t="s">
        <v>12</v>
      </c>
      <c r="F1067" s="3" t="s">
        <v>3068</v>
      </c>
      <c r="G1067">
        <v>2025</v>
      </c>
      <c r="H1067" t="s">
        <v>318</v>
      </c>
      <c r="I1067" t="s">
        <v>3066</v>
      </c>
    </row>
    <row r="1068" spans="1:9" ht="32" x14ac:dyDescent="0.2">
      <c r="A1068" t="s">
        <v>3063</v>
      </c>
      <c r="B1068" t="s">
        <v>3069</v>
      </c>
      <c r="C1068">
        <v>3</v>
      </c>
      <c r="D1068" t="s">
        <v>2738</v>
      </c>
      <c r="E1068" t="s">
        <v>12</v>
      </c>
      <c r="F1068" s="3" t="s">
        <v>3070</v>
      </c>
      <c r="G1068">
        <v>2025</v>
      </c>
      <c r="H1068" t="s">
        <v>318</v>
      </c>
      <c r="I1068" t="s">
        <v>3066</v>
      </c>
    </row>
    <row r="1069" spans="1:9" ht="32" x14ac:dyDescent="0.2">
      <c r="A1069" t="s">
        <v>3071</v>
      </c>
      <c r="B1069" t="s">
        <v>3072</v>
      </c>
      <c r="C1069">
        <v>1</v>
      </c>
      <c r="D1069" t="s">
        <v>52</v>
      </c>
      <c r="E1069" t="s">
        <v>12</v>
      </c>
      <c r="F1069" s="3" t="s">
        <v>3073</v>
      </c>
      <c r="G1069">
        <v>2025</v>
      </c>
      <c r="H1069" t="s">
        <v>226</v>
      </c>
      <c r="I1069" t="s">
        <v>3074</v>
      </c>
    </row>
    <row r="1070" spans="1:9" ht="32" x14ac:dyDescent="0.2">
      <c r="A1070" t="s">
        <v>3075</v>
      </c>
      <c r="B1070" t="s">
        <v>3076</v>
      </c>
      <c r="C1070">
        <v>1</v>
      </c>
      <c r="D1070" t="s">
        <v>12</v>
      </c>
      <c r="E1070" t="s">
        <v>12</v>
      </c>
      <c r="F1070" s="3" t="s">
        <v>3077</v>
      </c>
      <c r="G1070">
        <v>2025</v>
      </c>
      <c r="H1070" t="s">
        <v>67</v>
      </c>
      <c r="I1070" t="s">
        <v>3078</v>
      </c>
    </row>
    <row r="1071" spans="1:9" ht="32" x14ac:dyDescent="0.2">
      <c r="A1071" t="s">
        <v>3075</v>
      </c>
      <c r="B1071" t="s">
        <v>3079</v>
      </c>
      <c r="C1071">
        <v>2</v>
      </c>
      <c r="D1071" t="s">
        <v>12</v>
      </c>
      <c r="E1071" t="s">
        <v>12</v>
      </c>
      <c r="F1071" s="3" t="s">
        <v>3080</v>
      </c>
      <c r="G1071">
        <v>2025</v>
      </c>
      <c r="H1071" t="s">
        <v>67</v>
      </c>
      <c r="I1071" t="s">
        <v>3078</v>
      </c>
    </row>
    <row r="1072" spans="1:9" ht="32" x14ac:dyDescent="0.2">
      <c r="A1072" t="s">
        <v>3075</v>
      </c>
      <c r="B1072" t="s">
        <v>3081</v>
      </c>
      <c r="C1072">
        <v>3</v>
      </c>
      <c r="D1072" t="s">
        <v>12</v>
      </c>
      <c r="E1072" t="s">
        <v>12</v>
      </c>
      <c r="F1072" s="3" t="s">
        <v>3082</v>
      </c>
      <c r="G1072">
        <v>2025</v>
      </c>
      <c r="H1072" t="s">
        <v>67</v>
      </c>
      <c r="I1072" t="s">
        <v>3078</v>
      </c>
    </row>
    <row r="1073" spans="1:9" ht="32" x14ac:dyDescent="0.2">
      <c r="A1073" t="s">
        <v>3083</v>
      </c>
      <c r="B1073" t="s">
        <v>3084</v>
      </c>
      <c r="C1073">
        <v>1</v>
      </c>
      <c r="D1073">
        <f>159</f>
        <v>159</v>
      </c>
      <c r="E1073" t="s">
        <v>12</v>
      </c>
      <c r="F1073" s="3" t="s">
        <v>919</v>
      </c>
      <c r="G1073">
        <v>2025</v>
      </c>
      <c r="H1073" t="s">
        <v>323</v>
      </c>
      <c r="I1073" t="s">
        <v>3085</v>
      </c>
    </row>
    <row r="1074" spans="1:9" ht="32" x14ac:dyDescent="0.2">
      <c r="A1074" t="s">
        <v>3083</v>
      </c>
      <c r="B1074" t="s">
        <v>3086</v>
      </c>
      <c r="C1074">
        <v>2</v>
      </c>
      <c r="D1074" t="s">
        <v>12</v>
      </c>
      <c r="E1074" t="s">
        <v>12</v>
      </c>
      <c r="F1074" s="3" t="s">
        <v>3087</v>
      </c>
      <c r="G1074">
        <v>2025</v>
      </c>
      <c r="H1074" t="s">
        <v>14</v>
      </c>
      <c r="I1074" t="s">
        <v>3085</v>
      </c>
    </row>
    <row r="1075" spans="1:9" ht="16" x14ac:dyDescent="0.2">
      <c r="A1075" t="s">
        <v>3088</v>
      </c>
      <c r="B1075" t="s">
        <v>3089</v>
      </c>
      <c r="C1075">
        <v>1</v>
      </c>
      <c r="D1075">
        <f>469</f>
        <v>469</v>
      </c>
      <c r="E1075" t="s">
        <v>12</v>
      </c>
      <c r="F1075" s="3" t="s">
        <v>3090</v>
      </c>
      <c r="G1075">
        <v>2025</v>
      </c>
      <c r="H1075" t="s">
        <v>267</v>
      </c>
      <c r="I1075" t="s">
        <v>3091</v>
      </c>
    </row>
    <row r="1076" spans="1:9" ht="16" x14ac:dyDescent="0.2">
      <c r="A1076" t="s">
        <v>3088</v>
      </c>
      <c r="B1076" t="s">
        <v>3092</v>
      </c>
      <c r="C1076">
        <v>2</v>
      </c>
      <c r="D1076" t="s">
        <v>12</v>
      </c>
      <c r="E1076" t="s">
        <v>3093</v>
      </c>
      <c r="F1076" s="3" t="s">
        <v>3094</v>
      </c>
      <c r="G1076">
        <v>2025</v>
      </c>
      <c r="H1076" t="s">
        <v>267</v>
      </c>
      <c r="I1076" t="s">
        <v>3091</v>
      </c>
    </row>
    <row r="1077" spans="1:9" ht="32" x14ac:dyDescent="0.2">
      <c r="A1077" t="s">
        <v>3095</v>
      </c>
      <c r="B1077" t="s">
        <v>3096</v>
      </c>
      <c r="C1077">
        <v>1</v>
      </c>
      <c r="D1077" t="s">
        <v>12</v>
      </c>
      <c r="E1077" t="s">
        <v>12</v>
      </c>
      <c r="F1077" s="3" t="s">
        <v>3097</v>
      </c>
      <c r="G1077">
        <v>2025</v>
      </c>
      <c r="H1077" t="s">
        <v>497</v>
      </c>
      <c r="I1077" t="s">
        <v>3098</v>
      </c>
    </row>
    <row r="1078" spans="1:9" ht="16" x14ac:dyDescent="0.2">
      <c r="A1078" t="s">
        <v>3095</v>
      </c>
      <c r="B1078" t="s">
        <v>3099</v>
      </c>
      <c r="C1078">
        <v>2</v>
      </c>
      <c r="D1078" t="s">
        <v>12</v>
      </c>
      <c r="E1078" t="s">
        <v>12</v>
      </c>
      <c r="F1078" s="3" t="s">
        <v>3100</v>
      </c>
      <c r="G1078">
        <v>2025</v>
      </c>
      <c r="H1078" t="s">
        <v>497</v>
      </c>
      <c r="I1078" t="s">
        <v>3098</v>
      </c>
    </row>
    <row r="1079" spans="1:9" ht="32" x14ac:dyDescent="0.2">
      <c r="A1079" t="s">
        <v>3101</v>
      </c>
      <c r="B1079" t="s">
        <v>3102</v>
      </c>
      <c r="C1079">
        <v>1</v>
      </c>
      <c r="D1079" t="s">
        <v>1142</v>
      </c>
      <c r="E1079" t="s">
        <v>12</v>
      </c>
      <c r="F1079" s="3" t="s">
        <v>3103</v>
      </c>
      <c r="G1079">
        <v>2025</v>
      </c>
      <c r="H1079" t="s">
        <v>368</v>
      </c>
      <c r="I1079" t="s">
        <v>3104</v>
      </c>
    </row>
    <row r="1080" spans="1:9" ht="32" x14ac:dyDescent="0.2">
      <c r="A1080" t="s">
        <v>3105</v>
      </c>
      <c r="B1080" t="s">
        <v>3106</v>
      </c>
      <c r="C1080">
        <v>1</v>
      </c>
      <c r="D1080" t="s">
        <v>344</v>
      </c>
      <c r="E1080" t="s">
        <v>12</v>
      </c>
      <c r="F1080" s="3" t="s">
        <v>3107</v>
      </c>
      <c r="G1080">
        <v>2025</v>
      </c>
      <c r="H1080" t="s">
        <v>1157</v>
      </c>
      <c r="I1080" t="s">
        <v>3108</v>
      </c>
    </row>
    <row r="1081" spans="1:9" ht="16" x14ac:dyDescent="0.2">
      <c r="A1081" t="s">
        <v>3105</v>
      </c>
      <c r="B1081" t="s">
        <v>1238</v>
      </c>
      <c r="C1081">
        <v>2</v>
      </c>
      <c r="D1081" t="s">
        <v>1155</v>
      </c>
      <c r="E1081" t="s">
        <v>12</v>
      </c>
      <c r="F1081" s="3" t="s">
        <v>3109</v>
      </c>
      <c r="G1081">
        <v>2025</v>
      </c>
      <c r="H1081" t="s">
        <v>1157</v>
      </c>
      <c r="I1081" t="s">
        <v>3108</v>
      </c>
    </row>
    <row r="1082" spans="1:9" ht="32" x14ac:dyDescent="0.2">
      <c r="A1082" t="s">
        <v>3105</v>
      </c>
      <c r="B1082" t="s">
        <v>3110</v>
      </c>
      <c r="C1082">
        <v>3</v>
      </c>
      <c r="D1082" t="s">
        <v>3111</v>
      </c>
      <c r="E1082" t="s">
        <v>12</v>
      </c>
      <c r="F1082" s="3" t="s">
        <v>3112</v>
      </c>
      <c r="G1082">
        <v>2025</v>
      </c>
      <c r="H1082" t="s">
        <v>140</v>
      </c>
      <c r="I1082" t="s">
        <v>3108</v>
      </c>
    </row>
    <row r="1083" spans="1:9" ht="32" x14ac:dyDescent="0.2">
      <c r="A1083" t="s">
        <v>3105</v>
      </c>
      <c r="B1083" t="s">
        <v>1241</v>
      </c>
      <c r="C1083">
        <v>4</v>
      </c>
      <c r="D1083" t="s">
        <v>344</v>
      </c>
      <c r="E1083" t="s">
        <v>12</v>
      </c>
      <c r="F1083" s="3" t="s">
        <v>3113</v>
      </c>
      <c r="G1083">
        <v>2025</v>
      </c>
      <c r="H1083" t="s">
        <v>1157</v>
      </c>
      <c r="I1083" t="s">
        <v>3108</v>
      </c>
    </row>
    <row r="1084" spans="1:9" ht="16" x14ac:dyDescent="0.2">
      <c r="A1084" t="s">
        <v>3114</v>
      </c>
      <c r="B1084" t="s">
        <v>3115</v>
      </c>
      <c r="C1084">
        <v>1</v>
      </c>
      <c r="D1084" t="s">
        <v>12</v>
      </c>
      <c r="E1084" t="s">
        <v>12</v>
      </c>
      <c r="F1084" s="3" t="s">
        <v>3116</v>
      </c>
      <c r="G1084">
        <v>2025</v>
      </c>
      <c r="H1084" t="s">
        <v>14</v>
      </c>
      <c r="I1084" t="s">
        <v>3117</v>
      </c>
    </row>
    <row r="1085" spans="1:9" ht="32" x14ac:dyDescent="0.2">
      <c r="A1085" t="s">
        <v>3114</v>
      </c>
      <c r="B1085" t="s">
        <v>3118</v>
      </c>
      <c r="C1085">
        <v>2</v>
      </c>
      <c r="D1085" t="s">
        <v>1020</v>
      </c>
      <c r="E1085" t="s">
        <v>12</v>
      </c>
      <c r="F1085" s="3" t="s">
        <v>3119</v>
      </c>
      <c r="G1085">
        <v>2025</v>
      </c>
      <c r="H1085" t="s">
        <v>1022</v>
      </c>
      <c r="I1085" t="s">
        <v>3117</v>
      </c>
    </row>
    <row r="1086" spans="1:9" ht="32" x14ac:dyDescent="0.2">
      <c r="A1086" t="s">
        <v>3114</v>
      </c>
      <c r="B1086" t="s">
        <v>3120</v>
      </c>
      <c r="C1086">
        <v>3</v>
      </c>
      <c r="D1086" t="s">
        <v>12</v>
      </c>
      <c r="E1086" t="s">
        <v>12</v>
      </c>
      <c r="F1086" s="3" t="s">
        <v>3121</v>
      </c>
      <c r="G1086">
        <v>2025</v>
      </c>
      <c r="H1086" t="s">
        <v>14</v>
      </c>
      <c r="I1086" t="s">
        <v>3117</v>
      </c>
    </row>
    <row r="1087" spans="1:9" ht="32" x14ac:dyDescent="0.2">
      <c r="A1087" t="s">
        <v>3114</v>
      </c>
      <c r="B1087" t="s">
        <v>3122</v>
      </c>
      <c r="C1087">
        <v>4</v>
      </c>
      <c r="D1087" t="s">
        <v>1020</v>
      </c>
      <c r="E1087" t="s">
        <v>12</v>
      </c>
      <c r="F1087" s="3" t="s">
        <v>3123</v>
      </c>
      <c r="G1087">
        <v>2025</v>
      </c>
      <c r="H1087" t="s">
        <v>1022</v>
      </c>
      <c r="I1087" t="s">
        <v>3117</v>
      </c>
    </row>
    <row r="1088" spans="1:9" ht="16" x14ac:dyDescent="0.2">
      <c r="A1088" t="s">
        <v>3124</v>
      </c>
      <c r="B1088" t="s">
        <v>3125</v>
      </c>
      <c r="C1088">
        <v>1</v>
      </c>
      <c r="D1088" t="s">
        <v>12</v>
      </c>
      <c r="E1088" t="s">
        <v>12</v>
      </c>
      <c r="F1088" s="3" t="s">
        <v>3126</v>
      </c>
      <c r="G1088">
        <v>2025</v>
      </c>
      <c r="H1088" t="s">
        <v>126</v>
      </c>
      <c r="I1088" t="s">
        <v>3127</v>
      </c>
    </row>
    <row r="1089" spans="1:9" ht="32" x14ac:dyDescent="0.2">
      <c r="A1089" t="s">
        <v>3128</v>
      </c>
      <c r="B1089" t="s">
        <v>3129</v>
      </c>
      <c r="C1089">
        <v>1</v>
      </c>
      <c r="D1089">
        <v>302</v>
      </c>
      <c r="E1089" t="s">
        <v>12</v>
      </c>
      <c r="F1089" s="7" t="s">
        <v>3130</v>
      </c>
      <c r="G1089">
        <v>2025</v>
      </c>
      <c r="H1089" t="s">
        <v>126</v>
      </c>
      <c r="I1089" t="s">
        <v>3131</v>
      </c>
    </row>
    <row r="1090" spans="1:9" ht="16" x14ac:dyDescent="0.2">
      <c r="A1090" t="s">
        <v>3128</v>
      </c>
      <c r="B1090" t="s">
        <v>3132</v>
      </c>
      <c r="C1090">
        <v>2</v>
      </c>
      <c r="D1090" t="s">
        <v>12</v>
      </c>
      <c r="E1090" t="s">
        <v>3133</v>
      </c>
      <c r="F1090" s="3" t="s">
        <v>3134</v>
      </c>
      <c r="G1090">
        <v>2025</v>
      </c>
      <c r="H1090" t="s">
        <v>126</v>
      </c>
      <c r="I1090" t="s">
        <v>3131</v>
      </c>
    </row>
    <row r="1091" spans="1:9" ht="16" x14ac:dyDescent="0.2">
      <c r="A1091" t="s">
        <v>3135</v>
      </c>
      <c r="B1091" t="s">
        <v>3136</v>
      </c>
      <c r="C1091">
        <v>1</v>
      </c>
      <c r="D1091">
        <f>556</f>
        <v>556</v>
      </c>
      <c r="E1091" t="s">
        <v>12</v>
      </c>
      <c r="F1091" s="3" t="s">
        <v>3137</v>
      </c>
      <c r="G1091">
        <v>2025</v>
      </c>
      <c r="H1091" t="s">
        <v>14</v>
      </c>
      <c r="I1091" t="s">
        <v>3138</v>
      </c>
    </row>
    <row r="1092" spans="1:9" ht="32" x14ac:dyDescent="0.2">
      <c r="A1092" t="s">
        <v>3135</v>
      </c>
      <c r="B1092" t="s">
        <v>3139</v>
      </c>
      <c r="C1092">
        <v>2</v>
      </c>
      <c r="D1092" t="s">
        <v>12</v>
      </c>
      <c r="E1092" t="s">
        <v>12</v>
      </c>
      <c r="F1092" s="3" t="s">
        <v>3140</v>
      </c>
      <c r="G1092">
        <v>2025</v>
      </c>
      <c r="H1092" t="s">
        <v>14</v>
      </c>
      <c r="I1092" t="s">
        <v>3138</v>
      </c>
    </row>
    <row r="1093" spans="1:9" ht="32" x14ac:dyDescent="0.2">
      <c r="A1093" t="s">
        <v>3135</v>
      </c>
      <c r="B1093" t="s">
        <v>1420</v>
      </c>
      <c r="C1093">
        <v>3</v>
      </c>
      <c r="D1093" t="s">
        <v>12</v>
      </c>
      <c r="E1093" t="s">
        <v>12</v>
      </c>
      <c r="F1093" s="3" t="s">
        <v>3141</v>
      </c>
      <c r="G1093">
        <v>2025</v>
      </c>
      <c r="H1093" t="s">
        <v>14</v>
      </c>
      <c r="I1093" t="s">
        <v>3138</v>
      </c>
    </row>
    <row r="1094" spans="1:9" ht="32" x14ac:dyDescent="0.2">
      <c r="A1094" t="s">
        <v>3142</v>
      </c>
      <c r="B1094" t="s">
        <v>3143</v>
      </c>
      <c r="C1094">
        <v>1</v>
      </c>
      <c r="D1094" t="s">
        <v>12</v>
      </c>
      <c r="E1094" t="s">
        <v>12</v>
      </c>
      <c r="F1094" s="3" t="s">
        <v>3077</v>
      </c>
      <c r="G1094">
        <v>2025</v>
      </c>
      <c r="H1094" t="s">
        <v>67</v>
      </c>
      <c r="I1094" t="s">
        <v>3144</v>
      </c>
    </row>
    <row r="1095" spans="1:9" ht="32" x14ac:dyDescent="0.2">
      <c r="A1095" t="s">
        <v>3142</v>
      </c>
      <c r="B1095" t="s">
        <v>3145</v>
      </c>
      <c r="C1095">
        <v>2</v>
      </c>
      <c r="D1095" t="s">
        <v>12</v>
      </c>
      <c r="E1095" t="s">
        <v>12</v>
      </c>
      <c r="F1095" s="3" t="s">
        <v>3146</v>
      </c>
      <c r="G1095">
        <v>2025</v>
      </c>
      <c r="H1095" t="s">
        <v>67</v>
      </c>
      <c r="I1095" t="s">
        <v>3144</v>
      </c>
    </row>
    <row r="1096" spans="1:9" ht="16" x14ac:dyDescent="0.2">
      <c r="A1096" t="s">
        <v>3147</v>
      </c>
      <c r="B1096" t="s">
        <v>3148</v>
      </c>
      <c r="C1096">
        <v>1</v>
      </c>
      <c r="D1096">
        <f>44</f>
        <v>44</v>
      </c>
      <c r="E1096" t="s">
        <v>12</v>
      </c>
      <c r="F1096" s="3" t="s">
        <v>3149</v>
      </c>
      <c r="G1096">
        <v>2025</v>
      </c>
      <c r="H1096" t="s">
        <v>14</v>
      </c>
      <c r="I1096" t="s">
        <v>3150</v>
      </c>
    </row>
    <row r="1097" spans="1:9" ht="32" x14ac:dyDescent="0.2">
      <c r="A1097" t="s">
        <v>3151</v>
      </c>
      <c r="B1097" t="s">
        <v>3152</v>
      </c>
      <c r="C1097">
        <v>1</v>
      </c>
      <c r="D1097" t="s">
        <v>513</v>
      </c>
      <c r="E1097" t="s">
        <v>12</v>
      </c>
      <c r="F1097" s="3" t="s">
        <v>3153</v>
      </c>
      <c r="G1097">
        <v>2025</v>
      </c>
      <c r="H1097" t="s">
        <v>462</v>
      </c>
      <c r="I1097" t="s">
        <v>3154</v>
      </c>
    </row>
    <row r="1098" spans="1:9" ht="16" x14ac:dyDescent="0.2">
      <c r="A1098" t="s">
        <v>3155</v>
      </c>
      <c r="B1098" t="s">
        <v>3156</v>
      </c>
      <c r="C1098">
        <v>1</v>
      </c>
      <c r="D1098" t="s">
        <v>12</v>
      </c>
      <c r="E1098" t="s">
        <v>12</v>
      </c>
      <c r="F1098" s="3" t="s">
        <v>3157</v>
      </c>
      <c r="G1098">
        <v>2025</v>
      </c>
      <c r="H1098" t="s">
        <v>140</v>
      </c>
      <c r="I1098" t="s">
        <v>3158</v>
      </c>
    </row>
    <row r="1099" spans="1:9" ht="32" x14ac:dyDescent="0.2">
      <c r="A1099" t="s">
        <v>3159</v>
      </c>
      <c r="B1099" t="s">
        <v>3160</v>
      </c>
      <c r="C1099">
        <v>1</v>
      </c>
      <c r="D1099" t="s">
        <v>12</v>
      </c>
      <c r="E1099" t="s">
        <v>12</v>
      </c>
      <c r="F1099" s="3" t="s">
        <v>3161</v>
      </c>
      <c r="G1099">
        <v>2025</v>
      </c>
      <c r="H1099" t="s">
        <v>14</v>
      </c>
      <c r="I1099" t="s">
        <v>3162</v>
      </c>
    </row>
    <row r="1100" spans="1:9" ht="32" x14ac:dyDescent="0.2">
      <c r="A1100" t="s">
        <v>3159</v>
      </c>
      <c r="B1100" t="s">
        <v>3163</v>
      </c>
      <c r="C1100">
        <v>2</v>
      </c>
      <c r="D1100" t="s">
        <v>12</v>
      </c>
      <c r="E1100" t="s">
        <v>12</v>
      </c>
      <c r="F1100" s="3" t="s">
        <v>3164</v>
      </c>
      <c r="G1100">
        <v>2025</v>
      </c>
      <c r="H1100" t="s">
        <v>14</v>
      </c>
      <c r="I1100" t="s">
        <v>3162</v>
      </c>
    </row>
    <row r="1101" spans="1:9" ht="32" x14ac:dyDescent="0.2">
      <c r="A1101" t="s">
        <v>3165</v>
      </c>
      <c r="B1101" t="s">
        <v>3166</v>
      </c>
      <c r="C1101">
        <v>1</v>
      </c>
      <c r="D1101" t="s">
        <v>12</v>
      </c>
      <c r="E1101" t="s">
        <v>3167</v>
      </c>
      <c r="F1101" s="3" t="s">
        <v>3168</v>
      </c>
      <c r="G1101">
        <v>2025</v>
      </c>
      <c r="H1101" t="s">
        <v>522</v>
      </c>
      <c r="I1101" t="s">
        <v>3169</v>
      </c>
    </row>
    <row r="1102" spans="1:9" ht="32" x14ac:dyDescent="0.2">
      <c r="A1102" t="s">
        <v>3165</v>
      </c>
      <c r="B1102" t="s">
        <v>3170</v>
      </c>
      <c r="C1102">
        <v>2</v>
      </c>
      <c r="D1102" t="s">
        <v>12</v>
      </c>
      <c r="E1102" t="s">
        <v>12</v>
      </c>
      <c r="F1102" s="3" t="s">
        <v>3171</v>
      </c>
      <c r="G1102">
        <v>2025</v>
      </c>
      <c r="H1102" t="s">
        <v>522</v>
      </c>
      <c r="I1102" t="s">
        <v>3169</v>
      </c>
    </row>
    <row r="1103" spans="1:9" ht="32" x14ac:dyDescent="0.2">
      <c r="A1103" t="s">
        <v>3165</v>
      </c>
      <c r="B1103" t="s">
        <v>3172</v>
      </c>
      <c r="C1103">
        <v>3</v>
      </c>
      <c r="D1103" t="s">
        <v>12</v>
      </c>
      <c r="E1103" t="s">
        <v>3173</v>
      </c>
      <c r="F1103" s="3" t="s">
        <v>3174</v>
      </c>
      <c r="G1103">
        <v>2025</v>
      </c>
      <c r="H1103" t="s">
        <v>522</v>
      </c>
      <c r="I1103" t="s">
        <v>3169</v>
      </c>
    </row>
    <row r="1104" spans="1:9" ht="16" x14ac:dyDescent="0.2">
      <c r="A1104" t="s">
        <v>3175</v>
      </c>
      <c r="B1104" t="s">
        <v>1475</v>
      </c>
      <c r="C1104">
        <v>1</v>
      </c>
      <c r="D1104" t="s">
        <v>966</v>
      </c>
      <c r="E1104" t="s">
        <v>464</v>
      </c>
      <c r="F1104" s="3" t="s">
        <v>3176</v>
      </c>
      <c r="G1104">
        <v>2025</v>
      </c>
      <c r="H1104" t="s">
        <v>267</v>
      </c>
      <c r="I1104" t="s">
        <v>3177</v>
      </c>
    </row>
    <row r="1105" spans="1:9" ht="16" x14ac:dyDescent="0.2">
      <c r="A1105" t="s">
        <v>3175</v>
      </c>
      <c r="B1105" t="s">
        <v>1480</v>
      </c>
      <c r="C1105">
        <v>2</v>
      </c>
      <c r="D1105" t="s">
        <v>408</v>
      </c>
      <c r="E1105" t="s">
        <v>12</v>
      </c>
      <c r="F1105" s="3" t="s">
        <v>3178</v>
      </c>
      <c r="G1105">
        <v>2025</v>
      </c>
      <c r="H1105" t="s">
        <v>267</v>
      </c>
      <c r="I1105" t="s">
        <v>3177</v>
      </c>
    </row>
    <row r="1106" spans="1:9" ht="32" x14ac:dyDescent="0.2">
      <c r="A1106" t="s">
        <v>3179</v>
      </c>
      <c r="B1106" t="s">
        <v>3180</v>
      </c>
      <c r="C1106">
        <v>1</v>
      </c>
      <c r="D1106" t="s">
        <v>12</v>
      </c>
      <c r="E1106" t="s">
        <v>464</v>
      </c>
      <c r="F1106" s="3" t="s">
        <v>3181</v>
      </c>
      <c r="G1106">
        <v>2025</v>
      </c>
      <c r="H1106" t="s">
        <v>239</v>
      </c>
      <c r="I1106" t="s">
        <v>3182</v>
      </c>
    </row>
    <row r="1107" spans="1:9" ht="16" x14ac:dyDescent="0.2">
      <c r="A1107" t="s">
        <v>3179</v>
      </c>
      <c r="B1107" t="s">
        <v>3183</v>
      </c>
      <c r="C1107">
        <v>2</v>
      </c>
      <c r="D1107" t="s">
        <v>12</v>
      </c>
      <c r="E1107" t="s">
        <v>12</v>
      </c>
      <c r="F1107" s="3" t="s">
        <v>3184</v>
      </c>
      <c r="G1107">
        <v>2025</v>
      </c>
      <c r="H1107" t="s">
        <v>239</v>
      </c>
      <c r="I1107" t="s">
        <v>3182</v>
      </c>
    </row>
    <row r="1108" spans="1:9" ht="32" x14ac:dyDescent="0.2">
      <c r="A1108" t="s">
        <v>3179</v>
      </c>
      <c r="B1108" t="s">
        <v>3185</v>
      </c>
      <c r="C1108">
        <v>3</v>
      </c>
      <c r="D1108" t="s">
        <v>12</v>
      </c>
      <c r="E1108" t="s">
        <v>12</v>
      </c>
      <c r="F1108" s="3" t="s">
        <v>3186</v>
      </c>
      <c r="G1108">
        <v>2025</v>
      </c>
      <c r="H1108" t="s">
        <v>239</v>
      </c>
      <c r="I1108" t="s">
        <v>3182</v>
      </c>
    </row>
    <row r="1109" spans="1:9" ht="16" x14ac:dyDescent="0.2">
      <c r="A1109" t="s">
        <v>3179</v>
      </c>
      <c r="B1109" t="s">
        <v>3187</v>
      </c>
      <c r="C1109">
        <v>4</v>
      </c>
      <c r="D1109" t="s">
        <v>12</v>
      </c>
      <c r="E1109" t="s">
        <v>12</v>
      </c>
      <c r="F1109" s="3" t="s">
        <v>3184</v>
      </c>
      <c r="G1109">
        <v>2025</v>
      </c>
      <c r="H1109" t="s">
        <v>239</v>
      </c>
      <c r="I1109" t="s">
        <v>3182</v>
      </c>
    </row>
    <row r="1110" spans="1:9" ht="32" x14ac:dyDescent="0.2">
      <c r="A1110" t="s">
        <v>3188</v>
      </c>
      <c r="B1110" t="s">
        <v>3189</v>
      </c>
      <c r="C1110">
        <v>1</v>
      </c>
      <c r="D1110" t="s">
        <v>408</v>
      </c>
      <c r="E1110" t="s">
        <v>12</v>
      </c>
      <c r="F1110" s="3" t="s">
        <v>3190</v>
      </c>
      <c r="G1110">
        <v>2025</v>
      </c>
      <c r="H1110" t="s">
        <v>323</v>
      </c>
      <c r="I1110" t="s">
        <v>3191</v>
      </c>
    </row>
    <row r="1111" spans="1:9" ht="32" x14ac:dyDescent="0.2">
      <c r="A1111" t="s">
        <v>3188</v>
      </c>
      <c r="B1111" t="s">
        <v>3192</v>
      </c>
      <c r="C1111">
        <v>2</v>
      </c>
      <c r="D1111" t="s">
        <v>2738</v>
      </c>
      <c r="E1111" t="s">
        <v>12</v>
      </c>
      <c r="F1111" s="3" t="s">
        <v>3193</v>
      </c>
      <c r="G1111">
        <v>2025</v>
      </c>
      <c r="H1111" t="s">
        <v>323</v>
      </c>
      <c r="I1111" t="s">
        <v>3191</v>
      </c>
    </row>
    <row r="1112" spans="1:9" ht="16" x14ac:dyDescent="0.2">
      <c r="A1112" t="s">
        <v>3194</v>
      </c>
      <c r="B1112" t="s">
        <v>3195</v>
      </c>
      <c r="C1112">
        <v>1</v>
      </c>
      <c r="D1112" t="s">
        <v>12</v>
      </c>
      <c r="E1112" t="s">
        <v>12</v>
      </c>
      <c r="F1112" s="3" t="s">
        <v>3196</v>
      </c>
      <c r="G1112">
        <v>2025</v>
      </c>
      <c r="H1112" t="s">
        <v>21</v>
      </c>
      <c r="I1112" t="s">
        <v>3197</v>
      </c>
    </row>
    <row r="1113" spans="1:9" ht="32" x14ac:dyDescent="0.2">
      <c r="A1113" t="s">
        <v>3198</v>
      </c>
      <c r="B1113" t="s">
        <v>3199</v>
      </c>
      <c r="C1113">
        <v>1</v>
      </c>
      <c r="D1113" t="s">
        <v>12</v>
      </c>
      <c r="E1113" t="s">
        <v>12</v>
      </c>
      <c r="F1113" s="3" t="s">
        <v>3200</v>
      </c>
      <c r="G1113">
        <v>2025</v>
      </c>
      <c r="H1113" t="s">
        <v>779</v>
      </c>
      <c r="I1113" t="s">
        <v>3201</v>
      </c>
    </row>
    <row r="1114" spans="1:9" ht="48" x14ac:dyDescent="0.2">
      <c r="A1114" t="s">
        <v>3198</v>
      </c>
      <c r="B1114" t="s">
        <v>3202</v>
      </c>
      <c r="C1114">
        <v>2</v>
      </c>
      <c r="D1114" t="s">
        <v>12</v>
      </c>
      <c r="E1114" t="s">
        <v>12</v>
      </c>
      <c r="F1114" s="3" t="s">
        <v>3203</v>
      </c>
      <c r="G1114">
        <v>2025</v>
      </c>
      <c r="H1114" t="s">
        <v>779</v>
      </c>
      <c r="I1114" t="s">
        <v>3201</v>
      </c>
    </row>
    <row r="1115" spans="1:9" ht="32" x14ac:dyDescent="0.2">
      <c r="A1115" t="s">
        <v>3198</v>
      </c>
      <c r="B1115" t="s">
        <v>3204</v>
      </c>
      <c r="C1115">
        <v>3</v>
      </c>
      <c r="D1115" t="s">
        <v>12</v>
      </c>
      <c r="E1115" t="s">
        <v>12</v>
      </c>
      <c r="F1115" s="3" t="s">
        <v>3205</v>
      </c>
      <c r="G1115">
        <v>2025</v>
      </c>
      <c r="H1115" t="s">
        <v>779</v>
      </c>
      <c r="I1115" t="s">
        <v>3201</v>
      </c>
    </row>
    <row r="1116" spans="1:9" ht="16" x14ac:dyDescent="0.2">
      <c r="A1116" t="s">
        <v>3206</v>
      </c>
      <c r="B1116" t="s">
        <v>3207</v>
      </c>
      <c r="C1116">
        <v>1</v>
      </c>
      <c r="D1116" t="s">
        <v>12</v>
      </c>
      <c r="E1116" t="s">
        <v>12</v>
      </c>
      <c r="F1116" s="3" t="s">
        <v>3208</v>
      </c>
      <c r="G1116">
        <v>2025</v>
      </c>
      <c r="H1116" t="s">
        <v>235</v>
      </c>
      <c r="I1116" t="s">
        <v>3209</v>
      </c>
    </row>
    <row r="1117" spans="1:9" ht="16" x14ac:dyDescent="0.2">
      <c r="A1117" t="s">
        <v>3206</v>
      </c>
      <c r="B1117" t="s">
        <v>3210</v>
      </c>
      <c r="C1117">
        <v>2</v>
      </c>
      <c r="D1117" t="s">
        <v>12</v>
      </c>
      <c r="E1117" t="s">
        <v>12</v>
      </c>
      <c r="F1117" s="3" t="s">
        <v>3211</v>
      </c>
      <c r="G1117">
        <v>2025</v>
      </c>
      <c r="H1117" t="s">
        <v>235</v>
      </c>
      <c r="I1117" t="s">
        <v>3209</v>
      </c>
    </row>
    <row r="1118" spans="1:9" ht="32" x14ac:dyDescent="0.2">
      <c r="A1118" t="s">
        <v>3206</v>
      </c>
      <c r="B1118" t="s">
        <v>3212</v>
      </c>
      <c r="C1118">
        <v>3</v>
      </c>
      <c r="D1118" t="s">
        <v>12</v>
      </c>
      <c r="E1118" t="s">
        <v>12</v>
      </c>
      <c r="F1118" s="3" t="s">
        <v>3213</v>
      </c>
      <c r="G1118">
        <v>2025</v>
      </c>
      <c r="H1118" t="s">
        <v>235</v>
      </c>
      <c r="I1118" t="s">
        <v>3209</v>
      </c>
    </row>
    <row r="1119" spans="1:9" ht="32" x14ac:dyDescent="0.2">
      <c r="A1119" t="s">
        <v>3206</v>
      </c>
      <c r="B1119" t="s">
        <v>3214</v>
      </c>
      <c r="C1119">
        <v>4</v>
      </c>
      <c r="D1119" t="s">
        <v>12</v>
      </c>
      <c r="E1119" t="s">
        <v>12</v>
      </c>
      <c r="F1119" s="3" t="s">
        <v>3215</v>
      </c>
      <c r="G1119">
        <v>2025</v>
      </c>
      <c r="H1119" t="s">
        <v>235</v>
      </c>
      <c r="I1119" t="s">
        <v>3209</v>
      </c>
    </row>
    <row r="1120" spans="1:9" ht="32" x14ac:dyDescent="0.2">
      <c r="A1120" t="s">
        <v>3216</v>
      </c>
      <c r="B1120" t="s">
        <v>3217</v>
      </c>
      <c r="C1120">
        <v>1</v>
      </c>
      <c r="D1120" t="s">
        <v>12</v>
      </c>
      <c r="E1120" t="s">
        <v>12</v>
      </c>
      <c r="F1120" s="3" t="s">
        <v>3218</v>
      </c>
      <c r="G1120">
        <v>2025</v>
      </c>
      <c r="H1120" t="s">
        <v>1157</v>
      </c>
      <c r="I1120" t="s">
        <v>3219</v>
      </c>
    </row>
    <row r="1121" spans="1:9" ht="16" x14ac:dyDescent="0.2">
      <c r="A1121" t="s">
        <v>3220</v>
      </c>
      <c r="B1121" t="s">
        <v>3221</v>
      </c>
      <c r="C1121">
        <v>1</v>
      </c>
      <c r="D1121" t="s">
        <v>31</v>
      </c>
      <c r="E1121" t="s">
        <v>12</v>
      </c>
      <c r="F1121" s="3" t="s">
        <v>3222</v>
      </c>
      <c r="G1121">
        <v>2025</v>
      </c>
      <c r="H1121" t="s">
        <v>420</v>
      </c>
      <c r="I1121" t="s">
        <v>3223</v>
      </c>
    </row>
    <row r="1122" spans="1:9" ht="32" x14ac:dyDescent="0.2">
      <c r="A1122" t="s">
        <v>3220</v>
      </c>
      <c r="B1122" t="s">
        <v>3224</v>
      </c>
      <c r="C1122">
        <v>2</v>
      </c>
      <c r="D1122" t="s">
        <v>31</v>
      </c>
      <c r="E1122" t="s">
        <v>12</v>
      </c>
      <c r="F1122" s="3" t="s">
        <v>3225</v>
      </c>
      <c r="G1122">
        <v>2025</v>
      </c>
      <c r="H1122" t="s">
        <v>420</v>
      </c>
      <c r="I1122" t="s">
        <v>3223</v>
      </c>
    </row>
    <row r="1123" spans="1:9" ht="32" x14ac:dyDescent="0.2">
      <c r="A1123" t="s">
        <v>3226</v>
      </c>
      <c r="B1123" t="s">
        <v>3227</v>
      </c>
      <c r="C1123">
        <v>1</v>
      </c>
      <c r="D1123">
        <f>237</f>
        <v>237</v>
      </c>
      <c r="E1123" t="s">
        <v>12</v>
      </c>
      <c r="F1123" s="3" t="s">
        <v>3228</v>
      </c>
      <c r="G1123">
        <v>2025</v>
      </c>
      <c r="H1123" t="s">
        <v>21</v>
      </c>
      <c r="I1123" t="s">
        <v>3229</v>
      </c>
    </row>
    <row r="1124" spans="1:9" ht="16" x14ac:dyDescent="0.2">
      <c r="A1124" t="s">
        <v>3230</v>
      </c>
      <c r="B1124" t="s">
        <v>3231</v>
      </c>
      <c r="C1124">
        <v>1</v>
      </c>
      <c r="D1124" t="s">
        <v>628</v>
      </c>
      <c r="E1124" t="s">
        <v>12</v>
      </c>
      <c r="F1124" s="3" t="s">
        <v>3232</v>
      </c>
      <c r="G1124">
        <v>2025</v>
      </c>
      <c r="H1124" t="s">
        <v>137</v>
      </c>
      <c r="I1124" t="s">
        <v>3233</v>
      </c>
    </row>
    <row r="1125" spans="1:9" ht="32" x14ac:dyDescent="0.2">
      <c r="A1125" t="s">
        <v>3234</v>
      </c>
      <c r="B1125" t="s">
        <v>3235</v>
      </c>
      <c r="C1125">
        <v>1</v>
      </c>
      <c r="D1125" t="s">
        <v>12</v>
      </c>
      <c r="E1125" t="s">
        <v>12</v>
      </c>
      <c r="F1125" s="3" t="s">
        <v>3236</v>
      </c>
      <c r="G1125">
        <v>2025</v>
      </c>
      <c r="H1125" t="s">
        <v>1810</v>
      </c>
      <c r="I1125" t="s">
        <v>3237</v>
      </c>
    </row>
    <row r="1126" spans="1:9" ht="32" x14ac:dyDescent="0.2">
      <c r="A1126" t="s">
        <v>3234</v>
      </c>
      <c r="B1126" t="s">
        <v>3238</v>
      </c>
      <c r="C1126">
        <v>2</v>
      </c>
      <c r="D1126" t="s">
        <v>12</v>
      </c>
      <c r="E1126" t="s">
        <v>12</v>
      </c>
      <c r="F1126" s="3" t="s">
        <v>3239</v>
      </c>
      <c r="G1126">
        <v>2025</v>
      </c>
      <c r="H1126" t="s">
        <v>1810</v>
      </c>
      <c r="I1126" t="s">
        <v>3237</v>
      </c>
    </row>
    <row r="1127" spans="1:9" ht="16" x14ac:dyDescent="0.2">
      <c r="A1127" t="s">
        <v>3240</v>
      </c>
      <c r="B1127" t="s">
        <v>3241</v>
      </c>
      <c r="C1127">
        <v>1</v>
      </c>
      <c r="D1127" t="s">
        <v>31</v>
      </c>
      <c r="E1127" t="s">
        <v>12</v>
      </c>
      <c r="F1127" s="3" t="s">
        <v>3242</v>
      </c>
      <c r="G1127">
        <v>2025</v>
      </c>
      <c r="H1127" t="s">
        <v>420</v>
      </c>
      <c r="I1127" t="s">
        <v>3243</v>
      </c>
    </row>
    <row r="1128" spans="1:9" ht="16" x14ac:dyDescent="0.2">
      <c r="A1128" t="s">
        <v>3240</v>
      </c>
      <c r="B1128" t="s">
        <v>3244</v>
      </c>
      <c r="C1128">
        <v>2</v>
      </c>
      <c r="D1128" t="s">
        <v>12</v>
      </c>
      <c r="E1128" t="s">
        <v>12</v>
      </c>
      <c r="F1128" s="3" t="s">
        <v>3245</v>
      </c>
      <c r="G1128">
        <v>2025</v>
      </c>
      <c r="H1128" t="s">
        <v>420</v>
      </c>
      <c r="I1128" t="s">
        <v>3243</v>
      </c>
    </row>
    <row r="1129" spans="1:9" ht="16" x14ac:dyDescent="0.2">
      <c r="A1129" t="s">
        <v>3240</v>
      </c>
      <c r="B1129" t="s">
        <v>3246</v>
      </c>
      <c r="C1129">
        <v>3</v>
      </c>
      <c r="D1129" t="s">
        <v>90</v>
      </c>
      <c r="E1129" t="s">
        <v>12</v>
      </c>
      <c r="F1129" s="3" t="s">
        <v>3247</v>
      </c>
      <c r="G1129">
        <v>2025</v>
      </c>
      <c r="H1129" t="s">
        <v>323</v>
      </c>
      <c r="I1129" t="s">
        <v>3243</v>
      </c>
    </row>
    <row r="1130" spans="1:9" ht="16" x14ac:dyDescent="0.2">
      <c r="A1130" t="s">
        <v>3240</v>
      </c>
      <c r="B1130" t="s">
        <v>3248</v>
      </c>
      <c r="C1130">
        <v>4</v>
      </c>
      <c r="D1130" t="s">
        <v>12</v>
      </c>
      <c r="E1130" t="s">
        <v>12</v>
      </c>
      <c r="F1130" s="3" t="s">
        <v>3249</v>
      </c>
      <c r="G1130">
        <v>2025</v>
      </c>
      <c r="H1130" t="s">
        <v>420</v>
      </c>
      <c r="I1130" t="s">
        <v>3243</v>
      </c>
    </row>
    <row r="1131" spans="1:9" ht="16" x14ac:dyDescent="0.2">
      <c r="A1131" t="s">
        <v>3250</v>
      </c>
      <c r="B1131" t="s">
        <v>2700</v>
      </c>
      <c r="C1131">
        <v>1</v>
      </c>
      <c r="D1131">
        <f>237</f>
        <v>237</v>
      </c>
      <c r="E1131" t="s">
        <v>12</v>
      </c>
      <c r="F1131" s="3" t="s">
        <v>2701</v>
      </c>
      <c r="G1131">
        <v>2025</v>
      </c>
      <c r="H1131" t="s">
        <v>21</v>
      </c>
      <c r="I1131" t="s">
        <v>3251</v>
      </c>
    </row>
    <row r="1132" spans="1:9" ht="16" x14ac:dyDescent="0.2">
      <c r="A1132" t="s">
        <v>3250</v>
      </c>
      <c r="B1132" t="s">
        <v>3252</v>
      </c>
      <c r="C1132">
        <v>2</v>
      </c>
      <c r="D1132">
        <f>237</f>
        <v>237</v>
      </c>
      <c r="E1132" t="s">
        <v>12</v>
      </c>
      <c r="F1132" s="3" t="s">
        <v>2763</v>
      </c>
      <c r="G1132">
        <v>2025</v>
      </c>
      <c r="H1132" t="s">
        <v>21</v>
      </c>
      <c r="I1132" t="s">
        <v>3251</v>
      </c>
    </row>
    <row r="1133" spans="1:9" ht="16" x14ac:dyDescent="0.2">
      <c r="A1133" t="s">
        <v>3253</v>
      </c>
      <c r="B1133" t="s">
        <v>3254</v>
      </c>
      <c r="C1133">
        <v>1</v>
      </c>
      <c r="D1133" t="s">
        <v>344</v>
      </c>
      <c r="E1133" t="s">
        <v>12</v>
      </c>
      <c r="F1133" s="3" t="s">
        <v>3255</v>
      </c>
      <c r="G1133">
        <v>2025</v>
      </c>
      <c r="H1133" t="s">
        <v>137</v>
      </c>
      <c r="I1133" t="s">
        <v>3256</v>
      </c>
    </row>
    <row r="1134" spans="1:9" ht="16" x14ac:dyDescent="0.2">
      <c r="A1134" t="s">
        <v>3253</v>
      </c>
      <c r="B1134" t="s">
        <v>3257</v>
      </c>
      <c r="C1134">
        <v>2</v>
      </c>
      <c r="D1134" t="s">
        <v>52</v>
      </c>
      <c r="E1134" t="s">
        <v>12</v>
      </c>
      <c r="F1134" s="3" t="s">
        <v>3258</v>
      </c>
      <c r="G1134">
        <v>2025</v>
      </c>
      <c r="H1134" t="s">
        <v>137</v>
      </c>
      <c r="I1134" t="s">
        <v>3256</v>
      </c>
    </row>
    <row r="1135" spans="1:9" ht="16" x14ac:dyDescent="0.2">
      <c r="A1135" t="s">
        <v>3253</v>
      </c>
      <c r="B1135" t="s">
        <v>3259</v>
      </c>
      <c r="C1135">
        <v>3</v>
      </c>
      <c r="D1135" t="s">
        <v>52</v>
      </c>
      <c r="E1135" t="s">
        <v>12</v>
      </c>
      <c r="F1135" s="3" t="s">
        <v>3260</v>
      </c>
      <c r="G1135">
        <v>2025</v>
      </c>
      <c r="H1135" t="s">
        <v>137</v>
      </c>
      <c r="I1135" t="s">
        <v>3256</v>
      </c>
    </row>
    <row r="1136" spans="1:9" ht="32" x14ac:dyDescent="0.2">
      <c r="A1136" t="s">
        <v>3261</v>
      </c>
      <c r="B1136" t="s">
        <v>337</v>
      </c>
      <c r="C1136">
        <v>1</v>
      </c>
      <c r="D1136" t="s">
        <v>12</v>
      </c>
      <c r="E1136" t="s">
        <v>12</v>
      </c>
      <c r="F1136" s="7" t="s">
        <v>338</v>
      </c>
      <c r="G1136">
        <v>2025</v>
      </c>
      <c r="H1136" t="s">
        <v>37</v>
      </c>
      <c r="I1136" t="s">
        <v>3262</v>
      </c>
    </row>
    <row r="1137" spans="1:9" ht="16" x14ac:dyDescent="0.2">
      <c r="A1137" t="s">
        <v>3261</v>
      </c>
      <c r="B1137" t="s">
        <v>340</v>
      </c>
      <c r="C1137">
        <v>2</v>
      </c>
      <c r="D1137" t="s">
        <v>12</v>
      </c>
      <c r="E1137" t="s">
        <v>12</v>
      </c>
      <c r="F1137" s="7" t="s">
        <v>341</v>
      </c>
      <c r="G1137">
        <v>2025</v>
      </c>
      <c r="H1137" t="s">
        <v>37</v>
      </c>
      <c r="I1137" t="s">
        <v>3262</v>
      </c>
    </row>
    <row r="1138" spans="1:9" ht="16" x14ac:dyDescent="0.2">
      <c r="A1138" t="s">
        <v>3263</v>
      </c>
      <c r="B1138" t="s">
        <v>3264</v>
      </c>
      <c r="C1138">
        <v>1</v>
      </c>
      <c r="D1138" t="s">
        <v>316</v>
      </c>
      <c r="E1138" t="s">
        <v>12</v>
      </c>
      <c r="F1138" s="3" t="s">
        <v>3265</v>
      </c>
      <c r="G1138">
        <v>2025</v>
      </c>
      <c r="H1138" t="s">
        <v>845</v>
      </c>
      <c r="I1138" t="s">
        <v>3266</v>
      </c>
    </row>
    <row r="1139" spans="1:9" ht="16" x14ac:dyDescent="0.2">
      <c r="A1139" t="s">
        <v>3263</v>
      </c>
      <c r="B1139" t="s">
        <v>3267</v>
      </c>
      <c r="C1139">
        <v>2</v>
      </c>
      <c r="D1139" t="s">
        <v>316</v>
      </c>
      <c r="E1139" t="s">
        <v>12</v>
      </c>
      <c r="F1139" s="3" t="s">
        <v>3268</v>
      </c>
      <c r="G1139">
        <v>2025</v>
      </c>
      <c r="H1139" t="s">
        <v>845</v>
      </c>
      <c r="I1139" t="s">
        <v>3266</v>
      </c>
    </row>
    <row r="1140" spans="1:9" ht="16" x14ac:dyDescent="0.2">
      <c r="A1140" t="s">
        <v>3263</v>
      </c>
      <c r="B1140" t="s">
        <v>3269</v>
      </c>
      <c r="C1140">
        <v>3</v>
      </c>
      <c r="D1140" t="s">
        <v>408</v>
      </c>
      <c r="E1140" t="s">
        <v>12</v>
      </c>
      <c r="F1140" s="3" t="s">
        <v>3270</v>
      </c>
      <c r="G1140">
        <v>2025</v>
      </c>
      <c r="H1140" t="s">
        <v>518</v>
      </c>
      <c r="I1140" t="s">
        <v>3266</v>
      </c>
    </row>
    <row r="1141" spans="1:9" ht="16" x14ac:dyDescent="0.2">
      <c r="A1141" t="s">
        <v>3263</v>
      </c>
      <c r="B1141" t="s">
        <v>3271</v>
      </c>
      <c r="C1141">
        <v>4</v>
      </c>
      <c r="D1141" t="s">
        <v>12</v>
      </c>
      <c r="E1141" t="s">
        <v>12</v>
      </c>
      <c r="F1141" s="3" t="s">
        <v>3272</v>
      </c>
      <c r="G1141">
        <v>2025</v>
      </c>
      <c r="H1141" t="s">
        <v>845</v>
      </c>
      <c r="I1141" t="s">
        <v>3266</v>
      </c>
    </row>
    <row r="1142" spans="1:9" ht="16" x14ac:dyDescent="0.2">
      <c r="A1142" t="s">
        <v>3263</v>
      </c>
      <c r="B1142" t="s">
        <v>3273</v>
      </c>
      <c r="C1142">
        <v>5</v>
      </c>
      <c r="D1142" t="s">
        <v>12</v>
      </c>
      <c r="E1142" t="s">
        <v>12</v>
      </c>
      <c r="F1142" s="3" t="s">
        <v>3274</v>
      </c>
      <c r="G1142">
        <v>2025</v>
      </c>
      <c r="H1142" t="s">
        <v>845</v>
      </c>
      <c r="I1142" t="s">
        <v>3266</v>
      </c>
    </row>
    <row r="1143" spans="1:9" ht="16" x14ac:dyDescent="0.2">
      <c r="A1143" t="s">
        <v>3275</v>
      </c>
      <c r="B1143" t="s">
        <v>3276</v>
      </c>
      <c r="C1143">
        <v>1</v>
      </c>
      <c r="D1143" t="s">
        <v>12</v>
      </c>
      <c r="E1143" t="s">
        <v>12</v>
      </c>
      <c r="F1143" s="3" t="s">
        <v>3277</v>
      </c>
      <c r="G1143">
        <v>2025</v>
      </c>
      <c r="H1143" t="s">
        <v>1810</v>
      </c>
      <c r="I1143" t="s">
        <v>3278</v>
      </c>
    </row>
    <row r="1144" spans="1:9" ht="16" x14ac:dyDescent="0.2">
      <c r="A1144" t="s">
        <v>3275</v>
      </c>
      <c r="B1144" t="s">
        <v>3279</v>
      </c>
      <c r="C1144">
        <v>2</v>
      </c>
      <c r="D1144" t="s">
        <v>12</v>
      </c>
      <c r="E1144" t="s">
        <v>12</v>
      </c>
      <c r="F1144" s="3" t="s">
        <v>3280</v>
      </c>
      <c r="G1144">
        <v>2025</v>
      </c>
      <c r="H1144" t="s">
        <v>1810</v>
      </c>
      <c r="I1144" t="s">
        <v>3278</v>
      </c>
    </row>
    <row r="1145" spans="1:9" ht="16" x14ac:dyDescent="0.2">
      <c r="A1145" t="s">
        <v>3275</v>
      </c>
      <c r="B1145" t="s">
        <v>3281</v>
      </c>
      <c r="C1145">
        <v>3</v>
      </c>
      <c r="D1145" t="s">
        <v>12</v>
      </c>
      <c r="E1145" t="s">
        <v>12</v>
      </c>
      <c r="F1145" s="3" t="s">
        <v>3282</v>
      </c>
      <c r="G1145">
        <v>2025</v>
      </c>
      <c r="H1145" t="s">
        <v>1810</v>
      </c>
      <c r="I1145" t="s">
        <v>3278</v>
      </c>
    </row>
    <row r="1146" spans="1:9" ht="16" x14ac:dyDescent="0.2">
      <c r="A1146" t="s">
        <v>3283</v>
      </c>
      <c r="B1146" t="s">
        <v>3284</v>
      </c>
      <c r="C1146">
        <v>1</v>
      </c>
      <c r="D1146" t="s">
        <v>101</v>
      </c>
      <c r="E1146" t="s">
        <v>12</v>
      </c>
      <c r="F1146" s="3" t="s">
        <v>3285</v>
      </c>
      <c r="G1146">
        <v>2025</v>
      </c>
      <c r="H1146" t="s">
        <v>37</v>
      </c>
      <c r="I1146" t="s">
        <v>3286</v>
      </c>
    </row>
    <row r="1147" spans="1:9" ht="32" x14ac:dyDescent="0.2">
      <c r="A1147" t="s">
        <v>3287</v>
      </c>
      <c r="B1147" t="s">
        <v>3288</v>
      </c>
      <c r="C1147">
        <v>1</v>
      </c>
      <c r="D1147" t="s">
        <v>52</v>
      </c>
      <c r="E1147" t="s">
        <v>12</v>
      </c>
      <c r="F1147" s="3" t="s">
        <v>3289</v>
      </c>
      <c r="G1147">
        <v>2025</v>
      </c>
      <c r="H1147" t="s">
        <v>21</v>
      </c>
      <c r="I1147" t="s">
        <v>3290</v>
      </c>
    </row>
    <row r="1148" spans="1:9" ht="32" x14ac:dyDescent="0.2">
      <c r="A1148" t="s">
        <v>3287</v>
      </c>
      <c r="B1148" t="s">
        <v>3291</v>
      </c>
      <c r="C1148">
        <v>2</v>
      </c>
      <c r="D1148" t="s">
        <v>52</v>
      </c>
      <c r="E1148" t="s">
        <v>12</v>
      </c>
      <c r="F1148" s="3" t="s">
        <v>3292</v>
      </c>
      <c r="G1148">
        <v>2025</v>
      </c>
      <c r="H1148" t="s">
        <v>21</v>
      </c>
      <c r="I1148" t="s">
        <v>3290</v>
      </c>
    </row>
    <row r="1149" spans="1:9" ht="16" x14ac:dyDescent="0.2">
      <c r="A1149" t="s">
        <v>3293</v>
      </c>
      <c r="B1149" t="s">
        <v>3294</v>
      </c>
      <c r="C1149">
        <v>1</v>
      </c>
      <c r="D1149" t="s">
        <v>12</v>
      </c>
      <c r="E1149" t="s">
        <v>12</v>
      </c>
      <c r="F1149" s="3" t="s">
        <v>3295</v>
      </c>
      <c r="G1149">
        <v>2025</v>
      </c>
      <c r="H1149" t="s">
        <v>137</v>
      </c>
      <c r="I1149" t="s">
        <v>3296</v>
      </c>
    </row>
    <row r="1150" spans="1:9" ht="16" x14ac:dyDescent="0.2">
      <c r="A1150" t="s">
        <v>3293</v>
      </c>
      <c r="B1150" t="s">
        <v>3297</v>
      </c>
      <c r="C1150">
        <v>2</v>
      </c>
      <c r="D1150">
        <f>184</f>
        <v>184</v>
      </c>
      <c r="E1150" t="s">
        <v>12</v>
      </c>
      <c r="F1150" s="3" t="s">
        <v>3298</v>
      </c>
      <c r="G1150">
        <v>2025</v>
      </c>
      <c r="H1150" t="s">
        <v>137</v>
      </c>
      <c r="I1150" t="s">
        <v>3296</v>
      </c>
    </row>
    <row r="1151" spans="1:9" ht="16" x14ac:dyDescent="0.2">
      <c r="A1151" t="s">
        <v>3293</v>
      </c>
      <c r="B1151" t="s">
        <v>3299</v>
      </c>
      <c r="C1151">
        <v>3</v>
      </c>
      <c r="D1151" t="s">
        <v>142</v>
      </c>
      <c r="E1151" t="s">
        <v>12</v>
      </c>
      <c r="F1151" s="3" t="s">
        <v>3300</v>
      </c>
      <c r="G1151">
        <v>2025</v>
      </c>
      <c r="H1151" t="s">
        <v>140</v>
      </c>
      <c r="I1151" t="s">
        <v>3296</v>
      </c>
    </row>
    <row r="1152" spans="1:9" ht="32" x14ac:dyDescent="0.2">
      <c r="A1152" t="s">
        <v>3293</v>
      </c>
      <c r="B1152" t="s">
        <v>3301</v>
      </c>
      <c r="C1152">
        <v>4</v>
      </c>
      <c r="D1152" t="s">
        <v>12</v>
      </c>
      <c r="E1152" t="s">
        <v>12</v>
      </c>
      <c r="F1152" s="3" t="s">
        <v>3302</v>
      </c>
      <c r="G1152">
        <v>2025</v>
      </c>
      <c r="H1152" t="s">
        <v>239</v>
      </c>
      <c r="I1152" t="s">
        <v>3296</v>
      </c>
    </row>
    <row r="1153" spans="1:9" ht="32" x14ac:dyDescent="0.2">
      <c r="A1153" t="s">
        <v>3303</v>
      </c>
      <c r="B1153" t="s">
        <v>2919</v>
      </c>
      <c r="C1153">
        <v>1</v>
      </c>
      <c r="D1153">
        <f>571</f>
        <v>571</v>
      </c>
      <c r="E1153" t="s">
        <v>12</v>
      </c>
      <c r="F1153" s="3" t="s">
        <v>3304</v>
      </c>
      <c r="G1153">
        <v>2025</v>
      </c>
      <c r="H1153" t="s">
        <v>37</v>
      </c>
      <c r="I1153" t="s">
        <v>3305</v>
      </c>
    </row>
    <row r="1154" spans="1:9" ht="32" x14ac:dyDescent="0.2">
      <c r="A1154" t="s">
        <v>3303</v>
      </c>
      <c r="B1154" t="s">
        <v>3306</v>
      </c>
      <c r="C1154">
        <v>2</v>
      </c>
      <c r="D1154" t="s">
        <v>12</v>
      </c>
      <c r="E1154" t="s">
        <v>12</v>
      </c>
      <c r="F1154" s="3" t="s">
        <v>3307</v>
      </c>
      <c r="G1154">
        <v>2025</v>
      </c>
      <c r="H1154" t="s">
        <v>37</v>
      </c>
      <c r="I1154" t="s">
        <v>3305</v>
      </c>
    </row>
    <row r="1155" spans="1:9" ht="32" x14ac:dyDescent="0.2">
      <c r="A1155" t="s">
        <v>3308</v>
      </c>
      <c r="B1155" t="s">
        <v>3309</v>
      </c>
      <c r="C1155">
        <v>1</v>
      </c>
      <c r="D1155" t="s">
        <v>90</v>
      </c>
      <c r="E1155" t="s">
        <v>12</v>
      </c>
      <c r="F1155" s="3" t="s">
        <v>3310</v>
      </c>
      <c r="G1155">
        <v>2025</v>
      </c>
      <c r="H1155" t="s">
        <v>37</v>
      </c>
      <c r="I1155" t="s">
        <v>3311</v>
      </c>
    </row>
    <row r="1156" spans="1:9" ht="16" x14ac:dyDescent="0.2">
      <c r="A1156" t="s">
        <v>3312</v>
      </c>
      <c r="B1156" t="s">
        <v>3313</v>
      </c>
      <c r="C1156">
        <v>1</v>
      </c>
      <c r="D1156">
        <f>407</f>
        <v>407</v>
      </c>
      <c r="E1156" t="s">
        <v>12</v>
      </c>
      <c r="F1156" s="3" t="s">
        <v>3314</v>
      </c>
      <c r="G1156">
        <v>2025</v>
      </c>
      <c r="H1156" t="s">
        <v>37</v>
      </c>
      <c r="I1156" t="s">
        <v>3315</v>
      </c>
    </row>
    <row r="1157" spans="1:9" ht="16" x14ac:dyDescent="0.2">
      <c r="A1157" t="s">
        <v>3312</v>
      </c>
      <c r="B1157" t="s">
        <v>637</v>
      </c>
      <c r="C1157">
        <v>2</v>
      </c>
      <c r="D1157">
        <f>407</f>
        <v>407</v>
      </c>
      <c r="E1157" t="s">
        <v>12</v>
      </c>
      <c r="F1157" s="3" t="s">
        <v>3316</v>
      </c>
      <c r="G1157">
        <v>2025</v>
      </c>
      <c r="H1157" t="s">
        <v>37</v>
      </c>
      <c r="I1157" t="s">
        <v>3315</v>
      </c>
    </row>
    <row r="1158" spans="1:9" ht="16" x14ac:dyDescent="0.2">
      <c r="A1158" t="s">
        <v>3317</v>
      </c>
      <c r="B1158" t="s">
        <v>3318</v>
      </c>
      <c r="C1158">
        <v>1</v>
      </c>
      <c r="D1158" t="s">
        <v>12</v>
      </c>
      <c r="E1158" t="s">
        <v>12</v>
      </c>
      <c r="F1158" s="3" t="s">
        <v>3319</v>
      </c>
      <c r="G1158">
        <v>2025</v>
      </c>
      <c r="H1158" t="s">
        <v>140</v>
      </c>
      <c r="I1158" t="s">
        <v>3320</v>
      </c>
    </row>
    <row r="1159" spans="1:9" ht="16" x14ac:dyDescent="0.2">
      <c r="A1159" t="s">
        <v>3317</v>
      </c>
      <c r="B1159" t="s">
        <v>3321</v>
      </c>
      <c r="C1159">
        <v>2</v>
      </c>
      <c r="D1159" t="s">
        <v>12</v>
      </c>
      <c r="E1159" t="s">
        <v>12</v>
      </c>
      <c r="F1159" s="7" t="s">
        <v>3322</v>
      </c>
      <c r="G1159">
        <v>2025</v>
      </c>
      <c r="H1159" t="s">
        <v>250</v>
      </c>
      <c r="I1159" t="s">
        <v>3320</v>
      </c>
    </row>
    <row r="1160" spans="1:9" ht="32" x14ac:dyDescent="0.2">
      <c r="A1160" t="s">
        <v>3323</v>
      </c>
      <c r="B1160" t="s">
        <v>3324</v>
      </c>
      <c r="C1160">
        <v>1</v>
      </c>
      <c r="D1160" t="s">
        <v>12</v>
      </c>
      <c r="E1160" t="s">
        <v>12</v>
      </c>
      <c r="F1160" s="3" t="s">
        <v>3325</v>
      </c>
      <c r="G1160">
        <v>2025</v>
      </c>
      <c r="H1160" t="s">
        <v>14</v>
      </c>
      <c r="I1160" t="s">
        <v>3326</v>
      </c>
    </row>
    <row r="1161" spans="1:9" ht="16" x14ac:dyDescent="0.2">
      <c r="A1161" t="s">
        <v>3323</v>
      </c>
      <c r="B1161" t="s">
        <v>3327</v>
      </c>
      <c r="C1161">
        <v>2</v>
      </c>
      <c r="D1161" t="s">
        <v>12</v>
      </c>
      <c r="E1161" t="s">
        <v>12</v>
      </c>
      <c r="F1161" s="3" t="s">
        <v>3328</v>
      </c>
      <c r="G1161">
        <v>2025</v>
      </c>
      <c r="H1161" t="s">
        <v>14</v>
      </c>
      <c r="I1161" t="s">
        <v>3326</v>
      </c>
    </row>
    <row r="1162" spans="1:9" ht="32" x14ac:dyDescent="0.2">
      <c r="A1162" t="s">
        <v>3329</v>
      </c>
      <c r="B1162" t="s">
        <v>3330</v>
      </c>
      <c r="C1162">
        <v>1</v>
      </c>
      <c r="D1162" t="s">
        <v>90</v>
      </c>
      <c r="E1162" t="s">
        <v>12</v>
      </c>
      <c r="F1162" s="3" t="s">
        <v>3331</v>
      </c>
      <c r="G1162">
        <v>2025</v>
      </c>
      <c r="H1162" t="s">
        <v>296</v>
      </c>
      <c r="I1162" t="s">
        <v>3332</v>
      </c>
    </row>
    <row r="1163" spans="1:9" ht="16" x14ac:dyDescent="0.2">
      <c r="A1163" t="s">
        <v>3329</v>
      </c>
      <c r="B1163" t="s">
        <v>3333</v>
      </c>
      <c r="C1163">
        <v>2</v>
      </c>
      <c r="D1163" t="s">
        <v>12</v>
      </c>
      <c r="E1163" t="s">
        <v>12</v>
      </c>
      <c r="F1163" s="3" t="s">
        <v>3334</v>
      </c>
      <c r="G1163">
        <v>2025</v>
      </c>
      <c r="H1163" t="s">
        <v>998</v>
      </c>
      <c r="I1163" t="s">
        <v>3332</v>
      </c>
    </row>
    <row r="1164" spans="1:9" ht="32" x14ac:dyDescent="0.2">
      <c r="A1164" t="s">
        <v>3329</v>
      </c>
      <c r="B1164" t="s">
        <v>3335</v>
      </c>
      <c r="C1164">
        <v>3</v>
      </c>
      <c r="D1164" t="s">
        <v>52</v>
      </c>
      <c r="E1164" t="s">
        <v>1171</v>
      </c>
      <c r="F1164" s="3" t="s">
        <v>3336</v>
      </c>
      <c r="G1164">
        <v>2025</v>
      </c>
      <c r="H1164" t="s">
        <v>998</v>
      </c>
      <c r="I1164" t="s">
        <v>3332</v>
      </c>
    </row>
    <row r="1165" spans="1:9" ht="32" x14ac:dyDescent="0.2">
      <c r="A1165" t="s">
        <v>3329</v>
      </c>
      <c r="B1165" t="s">
        <v>3337</v>
      </c>
      <c r="C1165">
        <v>4</v>
      </c>
      <c r="D1165" t="s">
        <v>12</v>
      </c>
      <c r="E1165" t="s">
        <v>12</v>
      </c>
      <c r="F1165" s="3" t="s">
        <v>3338</v>
      </c>
      <c r="G1165">
        <v>2025</v>
      </c>
      <c r="H1165" t="s">
        <v>3339</v>
      </c>
      <c r="I1165" t="s">
        <v>3332</v>
      </c>
    </row>
    <row r="1166" spans="1:9" ht="32" x14ac:dyDescent="0.2">
      <c r="A1166" t="s">
        <v>3340</v>
      </c>
      <c r="B1166" t="s">
        <v>3341</v>
      </c>
      <c r="C1166">
        <v>1</v>
      </c>
      <c r="D1166" t="s">
        <v>12</v>
      </c>
      <c r="E1166" t="s">
        <v>12</v>
      </c>
      <c r="F1166" s="3" t="s">
        <v>3342</v>
      </c>
      <c r="G1166">
        <v>2025</v>
      </c>
      <c r="H1166" t="s">
        <v>2773</v>
      </c>
      <c r="I1166" t="s">
        <v>3343</v>
      </c>
    </row>
    <row r="1167" spans="1:9" ht="32" x14ac:dyDescent="0.2">
      <c r="A1167" t="s">
        <v>3340</v>
      </c>
      <c r="B1167" t="s">
        <v>3344</v>
      </c>
      <c r="C1167">
        <v>2</v>
      </c>
      <c r="D1167" t="s">
        <v>344</v>
      </c>
      <c r="E1167" t="s">
        <v>12</v>
      </c>
      <c r="F1167" s="3" t="s">
        <v>3345</v>
      </c>
      <c r="G1167">
        <v>2025</v>
      </c>
      <c r="H1167" t="s">
        <v>2773</v>
      </c>
      <c r="I1167" t="s">
        <v>3343</v>
      </c>
    </row>
    <row r="1168" spans="1:9" ht="32" x14ac:dyDescent="0.2">
      <c r="A1168" t="s">
        <v>3340</v>
      </c>
      <c r="B1168" t="s">
        <v>3346</v>
      </c>
      <c r="C1168">
        <v>3</v>
      </c>
      <c r="D1168" t="s">
        <v>52</v>
      </c>
      <c r="E1168" t="s">
        <v>12</v>
      </c>
      <c r="F1168" s="3" t="s">
        <v>3347</v>
      </c>
      <c r="G1168">
        <v>2025</v>
      </c>
      <c r="H1168" t="s">
        <v>226</v>
      </c>
      <c r="I1168" t="s">
        <v>3343</v>
      </c>
    </row>
    <row r="1169" spans="1:9" ht="16" x14ac:dyDescent="0.2">
      <c r="A1169" t="s">
        <v>3348</v>
      </c>
      <c r="B1169" t="s">
        <v>539</v>
      </c>
      <c r="C1169">
        <v>1</v>
      </c>
      <c r="D1169" t="s">
        <v>101</v>
      </c>
      <c r="E1169" t="s">
        <v>12</v>
      </c>
      <c r="F1169" s="3" t="s">
        <v>1669</v>
      </c>
      <c r="G1169">
        <v>2025</v>
      </c>
      <c r="H1169" t="s">
        <v>37</v>
      </c>
      <c r="I1169" t="s">
        <v>3349</v>
      </c>
    </row>
    <row r="1170" spans="1:9" ht="16" x14ac:dyDescent="0.2">
      <c r="A1170" t="s">
        <v>3348</v>
      </c>
      <c r="B1170" t="s">
        <v>3350</v>
      </c>
      <c r="C1170">
        <v>2</v>
      </c>
      <c r="D1170">
        <f>441</f>
        <v>441</v>
      </c>
      <c r="E1170" t="s">
        <v>12</v>
      </c>
      <c r="F1170" s="3" t="s">
        <v>3351</v>
      </c>
      <c r="G1170">
        <v>2025</v>
      </c>
      <c r="H1170" t="s">
        <v>140</v>
      </c>
      <c r="I1170" t="s">
        <v>3349</v>
      </c>
    </row>
    <row r="1171" spans="1:9" ht="16" x14ac:dyDescent="0.2">
      <c r="A1171" t="s">
        <v>3352</v>
      </c>
      <c r="B1171" t="s">
        <v>3353</v>
      </c>
      <c r="C1171">
        <v>1</v>
      </c>
      <c r="D1171" t="s">
        <v>101</v>
      </c>
      <c r="E1171" t="s">
        <v>12</v>
      </c>
      <c r="F1171" s="3" t="s">
        <v>3354</v>
      </c>
      <c r="G1171">
        <v>2025</v>
      </c>
      <c r="H1171" t="s">
        <v>37</v>
      </c>
      <c r="I1171" t="s">
        <v>3355</v>
      </c>
    </row>
    <row r="1172" spans="1:9" ht="16" x14ac:dyDescent="0.2">
      <c r="A1172" t="s">
        <v>3352</v>
      </c>
      <c r="B1172" t="s">
        <v>3356</v>
      </c>
      <c r="C1172">
        <v>2</v>
      </c>
      <c r="D1172" t="s">
        <v>12</v>
      </c>
      <c r="E1172" t="s">
        <v>12</v>
      </c>
      <c r="F1172" s="3" t="s">
        <v>3357</v>
      </c>
      <c r="G1172">
        <v>2025</v>
      </c>
      <c r="H1172" t="s">
        <v>37</v>
      </c>
      <c r="I1172" t="s">
        <v>3355</v>
      </c>
    </row>
    <row r="1173" spans="1:9" ht="16" x14ac:dyDescent="0.2">
      <c r="A1173" t="s">
        <v>3352</v>
      </c>
      <c r="B1173" t="s">
        <v>3358</v>
      </c>
      <c r="C1173">
        <v>3</v>
      </c>
      <c r="D1173" t="s">
        <v>12</v>
      </c>
      <c r="E1173" t="s">
        <v>12</v>
      </c>
      <c r="F1173" s="3" t="s">
        <v>1756</v>
      </c>
      <c r="G1173">
        <v>2025</v>
      </c>
      <c r="H1173" t="s">
        <v>37</v>
      </c>
      <c r="I1173" t="s">
        <v>3355</v>
      </c>
    </row>
    <row r="1174" spans="1:9" ht="32" x14ac:dyDescent="0.2">
      <c r="A1174" t="s">
        <v>3359</v>
      </c>
      <c r="B1174" t="s">
        <v>3360</v>
      </c>
      <c r="C1174">
        <v>1</v>
      </c>
      <c r="D1174">
        <f>237</f>
        <v>237</v>
      </c>
      <c r="E1174" t="s">
        <v>12</v>
      </c>
      <c r="F1174" s="3" t="s">
        <v>3361</v>
      </c>
      <c r="G1174">
        <v>2025</v>
      </c>
      <c r="H1174" t="s">
        <v>21</v>
      </c>
      <c r="I1174" t="s">
        <v>3362</v>
      </c>
    </row>
    <row r="1175" spans="1:9" ht="32" x14ac:dyDescent="0.2">
      <c r="A1175" t="s">
        <v>3359</v>
      </c>
      <c r="B1175" t="s">
        <v>3363</v>
      </c>
      <c r="C1175">
        <v>2</v>
      </c>
      <c r="D1175">
        <f>237</f>
        <v>237</v>
      </c>
      <c r="E1175" t="s">
        <v>12</v>
      </c>
      <c r="F1175" s="3" t="s">
        <v>3364</v>
      </c>
      <c r="G1175">
        <v>2025</v>
      </c>
      <c r="H1175" t="s">
        <v>21</v>
      </c>
      <c r="I1175" t="s">
        <v>3362</v>
      </c>
    </row>
    <row r="1176" spans="1:9" ht="32" x14ac:dyDescent="0.2">
      <c r="A1176" t="s">
        <v>3365</v>
      </c>
      <c r="B1176" t="s">
        <v>3366</v>
      </c>
      <c r="C1176">
        <v>1</v>
      </c>
      <c r="D1176">
        <f>237</f>
        <v>237</v>
      </c>
      <c r="E1176" t="s">
        <v>12</v>
      </c>
      <c r="F1176" s="3" t="s">
        <v>3367</v>
      </c>
      <c r="G1176">
        <v>2025</v>
      </c>
      <c r="H1176" t="s">
        <v>21</v>
      </c>
      <c r="I1176" t="s">
        <v>3368</v>
      </c>
    </row>
    <row r="1177" spans="1:9" ht="32" x14ac:dyDescent="0.2">
      <c r="A1177" t="s">
        <v>3365</v>
      </c>
      <c r="B1177" t="s">
        <v>3369</v>
      </c>
      <c r="C1177">
        <v>2</v>
      </c>
      <c r="D1177">
        <f>237</f>
        <v>237</v>
      </c>
      <c r="E1177" t="s">
        <v>12</v>
      </c>
      <c r="F1177" s="3" t="s">
        <v>3370</v>
      </c>
      <c r="G1177">
        <v>2025</v>
      </c>
      <c r="H1177" t="s">
        <v>21</v>
      </c>
      <c r="I1177" t="s">
        <v>3368</v>
      </c>
    </row>
    <row r="1178" spans="1:9" ht="32" x14ac:dyDescent="0.2">
      <c r="A1178" t="s">
        <v>3365</v>
      </c>
      <c r="B1178" t="s">
        <v>3371</v>
      </c>
      <c r="C1178">
        <v>3</v>
      </c>
      <c r="D1178">
        <f>237</f>
        <v>237</v>
      </c>
      <c r="E1178" t="s">
        <v>12</v>
      </c>
      <c r="F1178" s="3" t="s">
        <v>3372</v>
      </c>
      <c r="G1178">
        <v>2025</v>
      </c>
      <c r="H1178" t="s">
        <v>21</v>
      </c>
      <c r="I1178" t="s">
        <v>3368</v>
      </c>
    </row>
    <row r="1179" spans="1:9" ht="32" x14ac:dyDescent="0.2">
      <c r="A1179" t="s">
        <v>3373</v>
      </c>
      <c r="B1179" t="s">
        <v>3374</v>
      </c>
      <c r="C1179">
        <v>1</v>
      </c>
      <c r="D1179" t="s">
        <v>12</v>
      </c>
      <c r="E1179" t="s">
        <v>12</v>
      </c>
      <c r="F1179" s="3" t="s">
        <v>3375</v>
      </c>
      <c r="G1179">
        <v>2025</v>
      </c>
      <c r="H1179" t="s">
        <v>37</v>
      </c>
      <c r="I1179" t="s">
        <v>3376</v>
      </c>
    </row>
    <row r="1180" spans="1:9" ht="32" x14ac:dyDescent="0.2">
      <c r="A1180" t="s">
        <v>3373</v>
      </c>
      <c r="B1180" t="s">
        <v>3377</v>
      </c>
      <c r="C1180">
        <v>2</v>
      </c>
      <c r="D1180" t="s">
        <v>12</v>
      </c>
      <c r="E1180" t="s">
        <v>12</v>
      </c>
      <c r="F1180" s="3" t="s">
        <v>3378</v>
      </c>
      <c r="G1180">
        <v>2025</v>
      </c>
      <c r="H1180" t="s">
        <v>37</v>
      </c>
      <c r="I1180" t="s">
        <v>3376</v>
      </c>
    </row>
    <row r="1181" spans="1:9" ht="16" x14ac:dyDescent="0.2">
      <c r="A1181" t="s">
        <v>3379</v>
      </c>
      <c r="B1181" t="s">
        <v>3380</v>
      </c>
      <c r="C1181">
        <v>1</v>
      </c>
      <c r="D1181">
        <f>237</f>
        <v>237</v>
      </c>
      <c r="E1181" t="s">
        <v>12</v>
      </c>
      <c r="F1181" s="3" t="s">
        <v>3381</v>
      </c>
      <c r="G1181">
        <v>2025</v>
      </c>
      <c r="H1181" t="s">
        <v>21</v>
      </c>
      <c r="I1181" t="s">
        <v>3382</v>
      </c>
    </row>
    <row r="1182" spans="1:9" ht="32" x14ac:dyDescent="0.2">
      <c r="A1182" t="s">
        <v>3379</v>
      </c>
      <c r="B1182" t="s">
        <v>3383</v>
      </c>
      <c r="C1182">
        <v>2</v>
      </c>
      <c r="D1182">
        <f>237</f>
        <v>237</v>
      </c>
      <c r="E1182" t="s">
        <v>12</v>
      </c>
      <c r="F1182" s="3" t="s">
        <v>3384</v>
      </c>
      <c r="G1182">
        <v>2025</v>
      </c>
      <c r="H1182" t="s">
        <v>21</v>
      </c>
      <c r="I1182" t="s">
        <v>3382</v>
      </c>
    </row>
    <row r="1183" spans="1:9" ht="32" x14ac:dyDescent="0.2">
      <c r="A1183" t="s">
        <v>3379</v>
      </c>
      <c r="B1183" t="s">
        <v>3385</v>
      </c>
      <c r="C1183">
        <v>3</v>
      </c>
      <c r="D1183" t="s">
        <v>12</v>
      </c>
      <c r="E1183" t="s">
        <v>12</v>
      </c>
      <c r="F1183" s="3" t="s">
        <v>3386</v>
      </c>
      <c r="G1183">
        <v>2025</v>
      </c>
      <c r="H1183" t="s">
        <v>21</v>
      </c>
      <c r="I1183" t="s">
        <v>3382</v>
      </c>
    </row>
    <row r="1184" spans="1:9" ht="32" x14ac:dyDescent="0.2">
      <c r="A1184" t="s">
        <v>3379</v>
      </c>
      <c r="B1184" t="s">
        <v>3387</v>
      </c>
      <c r="C1184">
        <v>4</v>
      </c>
      <c r="D1184">
        <f>237</f>
        <v>237</v>
      </c>
      <c r="E1184" t="s">
        <v>12</v>
      </c>
      <c r="F1184" s="3" t="s">
        <v>3388</v>
      </c>
      <c r="G1184">
        <v>2025</v>
      </c>
      <c r="H1184" t="s">
        <v>21</v>
      </c>
      <c r="I1184" t="s">
        <v>3382</v>
      </c>
    </row>
    <row r="1185" spans="1:9" ht="16" x14ac:dyDescent="0.2">
      <c r="A1185" t="s">
        <v>3379</v>
      </c>
      <c r="B1185" t="s">
        <v>3389</v>
      </c>
      <c r="C1185">
        <v>5</v>
      </c>
      <c r="D1185" t="s">
        <v>12</v>
      </c>
      <c r="E1185" t="s">
        <v>12</v>
      </c>
      <c r="F1185" s="3" t="s">
        <v>3390</v>
      </c>
      <c r="G1185">
        <v>2025</v>
      </c>
      <c r="H1185" t="s">
        <v>21</v>
      </c>
      <c r="I1185" t="s">
        <v>3382</v>
      </c>
    </row>
    <row r="1186" spans="1:9" ht="16" x14ac:dyDescent="0.2">
      <c r="A1186" t="s">
        <v>3379</v>
      </c>
      <c r="B1186" t="s">
        <v>3391</v>
      </c>
      <c r="C1186">
        <v>6</v>
      </c>
      <c r="D1186">
        <f>237</f>
        <v>237</v>
      </c>
      <c r="E1186" t="s">
        <v>12</v>
      </c>
      <c r="F1186" s="3" t="s">
        <v>3392</v>
      </c>
      <c r="G1186">
        <v>2025</v>
      </c>
      <c r="H1186" t="s">
        <v>21</v>
      </c>
      <c r="I1186" t="s">
        <v>3382</v>
      </c>
    </row>
    <row r="1187" spans="1:9" ht="16" x14ac:dyDescent="0.2">
      <c r="A1187" t="s">
        <v>3393</v>
      </c>
      <c r="B1187" t="s">
        <v>1238</v>
      </c>
      <c r="C1187">
        <v>1</v>
      </c>
      <c r="D1187" t="s">
        <v>1155</v>
      </c>
      <c r="E1187" t="s">
        <v>12</v>
      </c>
      <c r="F1187" s="3" t="s">
        <v>3109</v>
      </c>
      <c r="G1187">
        <v>2025</v>
      </c>
      <c r="H1187" t="s">
        <v>1157</v>
      </c>
      <c r="I1187" t="s">
        <v>3394</v>
      </c>
    </row>
    <row r="1188" spans="1:9" ht="32" x14ac:dyDescent="0.2">
      <c r="A1188" t="s">
        <v>3393</v>
      </c>
      <c r="B1188" t="s">
        <v>3106</v>
      </c>
      <c r="C1188">
        <v>2</v>
      </c>
      <c r="D1188" t="s">
        <v>3111</v>
      </c>
      <c r="E1188" t="s">
        <v>12</v>
      </c>
      <c r="F1188" s="3" t="s">
        <v>3112</v>
      </c>
      <c r="G1188">
        <v>2025</v>
      </c>
      <c r="H1188" t="s">
        <v>140</v>
      </c>
      <c r="I1188" t="s">
        <v>3394</v>
      </c>
    </row>
    <row r="1189" spans="1:9" ht="32" x14ac:dyDescent="0.2">
      <c r="A1189" t="s">
        <v>3393</v>
      </c>
      <c r="B1189" t="s">
        <v>1241</v>
      </c>
      <c r="C1189">
        <v>3</v>
      </c>
      <c r="D1189" t="s">
        <v>344</v>
      </c>
      <c r="E1189" t="s">
        <v>12</v>
      </c>
      <c r="F1189" s="3" t="s">
        <v>3395</v>
      </c>
      <c r="G1189">
        <v>2025</v>
      </c>
      <c r="H1189" t="s">
        <v>1157</v>
      </c>
      <c r="I1189" t="s">
        <v>3394</v>
      </c>
    </row>
    <row r="1190" spans="1:9" ht="16" x14ac:dyDescent="0.2">
      <c r="A1190" t="s">
        <v>3396</v>
      </c>
      <c r="B1190" t="s">
        <v>3397</v>
      </c>
      <c r="C1190">
        <v>1</v>
      </c>
      <c r="D1190">
        <f>382</f>
        <v>382</v>
      </c>
      <c r="E1190" t="s">
        <v>12</v>
      </c>
      <c r="F1190" s="3" t="s">
        <v>3398</v>
      </c>
      <c r="G1190">
        <v>2025</v>
      </c>
      <c r="H1190" t="s">
        <v>1087</v>
      </c>
      <c r="I1190" t="s">
        <v>3399</v>
      </c>
    </row>
    <row r="1191" spans="1:9" ht="32" x14ac:dyDescent="0.2">
      <c r="A1191" t="s">
        <v>3396</v>
      </c>
      <c r="B1191" t="s">
        <v>3400</v>
      </c>
      <c r="C1191">
        <v>2</v>
      </c>
      <c r="D1191" t="s">
        <v>12</v>
      </c>
      <c r="E1191" t="s">
        <v>12</v>
      </c>
      <c r="F1191" s="3" t="s">
        <v>3401</v>
      </c>
      <c r="G1191">
        <v>2025</v>
      </c>
      <c r="H1191" t="s">
        <v>140</v>
      </c>
      <c r="I1191" t="s">
        <v>3399</v>
      </c>
    </row>
    <row r="1192" spans="1:9" ht="16" x14ac:dyDescent="0.2">
      <c r="A1192" t="s">
        <v>3402</v>
      </c>
      <c r="B1192" t="s">
        <v>3403</v>
      </c>
      <c r="C1192">
        <v>1</v>
      </c>
      <c r="D1192">
        <f>34</f>
        <v>34</v>
      </c>
      <c r="E1192" t="s">
        <v>12</v>
      </c>
      <c r="F1192" s="3" t="s">
        <v>3404</v>
      </c>
      <c r="G1192">
        <v>2025</v>
      </c>
      <c r="H1192" t="s">
        <v>998</v>
      </c>
      <c r="I1192" t="s">
        <v>3405</v>
      </c>
    </row>
    <row r="1193" spans="1:9" ht="32" x14ac:dyDescent="0.2">
      <c r="A1193" t="s">
        <v>3406</v>
      </c>
      <c r="B1193" t="s">
        <v>3407</v>
      </c>
      <c r="C1193">
        <v>1</v>
      </c>
      <c r="D1193" t="s">
        <v>12</v>
      </c>
      <c r="E1193" t="s">
        <v>12</v>
      </c>
      <c r="F1193" s="3" t="s">
        <v>3408</v>
      </c>
      <c r="G1193">
        <v>2025</v>
      </c>
      <c r="H1193" t="s">
        <v>1248</v>
      </c>
      <c r="I1193" t="s">
        <v>3409</v>
      </c>
    </row>
    <row r="1194" spans="1:9" ht="16" x14ac:dyDescent="0.2">
      <c r="A1194" t="s">
        <v>3410</v>
      </c>
      <c r="B1194" t="s">
        <v>3411</v>
      </c>
      <c r="C1194">
        <v>1</v>
      </c>
      <c r="D1194" t="s">
        <v>408</v>
      </c>
      <c r="E1194" t="s">
        <v>12</v>
      </c>
      <c r="F1194" s="3" t="s">
        <v>3412</v>
      </c>
      <c r="G1194">
        <v>2025</v>
      </c>
      <c r="H1194" t="s">
        <v>140</v>
      </c>
      <c r="I1194" t="s">
        <v>3413</v>
      </c>
    </row>
    <row r="1195" spans="1:9" ht="32" x14ac:dyDescent="0.2">
      <c r="A1195" t="s">
        <v>3414</v>
      </c>
      <c r="B1195" t="s">
        <v>3415</v>
      </c>
      <c r="C1195">
        <v>1</v>
      </c>
      <c r="D1195" t="s">
        <v>193</v>
      </c>
      <c r="E1195" t="s">
        <v>12</v>
      </c>
      <c r="F1195" s="3" t="s">
        <v>3416</v>
      </c>
      <c r="G1195">
        <v>2025</v>
      </c>
      <c r="H1195" t="s">
        <v>195</v>
      </c>
      <c r="I1195" t="s">
        <v>3417</v>
      </c>
    </row>
    <row r="1196" spans="1:9" ht="16" x14ac:dyDescent="0.2">
      <c r="A1196" t="s">
        <v>3414</v>
      </c>
      <c r="B1196" t="s">
        <v>3418</v>
      </c>
      <c r="C1196">
        <v>2</v>
      </c>
      <c r="D1196" t="s">
        <v>193</v>
      </c>
      <c r="E1196" t="s">
        <v>795</v>
      </c>
      <c r="F1196" s="3" t="s">
        <v>3419</v>
      </c>
      <c r="G1196">
        <v>2025</v>
      </c>
      <c r="H1196" t="s">
        <v>195</v>
      </c>
      <c r="I1196" t="s">
        <v>3417</v>
      </c>
    </row>
    <row r="1197" spans="1:9" ht="32" x14ac:dyDescent="0.2">
      <c r="A1197" t="s">
        <v>3414</v>
      </c>
      <c r="B1197" t="s">
        <v>3420</v>
      </c>
      <c r="C1197">
        <v>3</v>
      </c>
      <c r="D1197" t="s">
        <v>193</v>
      </c>
      <c r="E1197" t="s">
        <v>12</v>
      </c>
      <c r="F1197" s="3" t="s">
        <v>3421</v>
      </c>
      <c r="G1197">
        <v>2025</v>
      </c>
      <c r="H1197" t="s">
        <v>195</v>
      </c>
      <c r="I1197" t="s">
        <v>3417</v>
      </c>
    </row>
    <row r="1198" spans="1:9" ht="32" x14ac:dyDescent="0.2">
      <c r="A1198" t="s">
        <v>3422</v>
      </c>
      <c r="B1198" t="s">
        <v>3423</v>
      </c>
      <c r="C1198">
        <v>1</v>
      </c>
      <c r="D1198" t="s">
        <v>12</v>
      </c>
      <c r="E1198" t="s">
        <v>12</v>
      </c>
      <c r="F1198" s="3" t="s">
        <v>3424</v>
      </c>
      <c r="G1198">
        <v>2025</v>
      </c>
      <c r="H1198" t="s">
        <v>2868</v>
      </c>
      <c r="I1198" t="s">
        <v>3425</v>
      </c>
    </row>
    <row r="1199" spans="1:9" ht="16" x14ac:dyDescent="0.2">
      <c r="A1199" t="s">
        <v>3426</v>
      </c>
      <c r="B1199" t="s">
        <v>3427</v>
      </c>
      <c r="C1199">
        <v>1</v>
      </c>
      <c r="D1199" t="s">
        <v>12</v>
      </c>
      <c r="E1199" t="s">
        <v>12</v>
      </c>
      <c r="F1199" s="3" t="s">
        <v>3428</v>
      </c>
      <c r="G1199">
        <v>2025</v>
      </c>
      <c r="H1199" t="s">
        <v>371</v>
      </c>
      <c r="I1199" t="s">
        <v>3429</v>
      </c>
    </row>
    <row r="1200" spans="1:9" ht="32" x14ac:dyDescent="0.2">
      <c r="A1200" t="s">
        <v>3430</v>
      </c>
      <c r="B1200" t="s">
        <v>3431</v>
      </c>
      <c r="C1200">
        <v>1</v>
      </c>
      <c r="D1200" t="s">
        <v>12</v>
      </c>
      <c r="E1200" t="s">
        <v>12</v>
      </c>
      <c r="F1200" s="3" t="s">
        <v>1566</v>
      </c>
      <c r="G1200">
        <v>2025</v>
      </c>
      <c r="H1200" t="s">
        <v>14</v>
      </c>
      <c r="I1200" t="s">
        <v>3432</v>
      </c>
    </row>
    <row r="1201" spans="1:9" ht="32" x14ac:dyDescent="0.2">
      <c r="A1201" t="s">
        <v>3433</v>
      </c>
      <c r="B1201" t="s">
        <v>3434</v>
      </c>
      <c r="C1201">
        <v>1</v>
      </c>
      <c r="D1201">
        <f>237</f>
        <v>237</v>
      </c>
      <c r="E1201" t="s">
        <v>12</v>
      </c>
      <c r="F1201" s="3" t="s">
        <v>3435</v>
      </c>
      <c r="G1201">
        <v>2025</v>
      </c>
      <c r="H1201" t="s">
        <v>21</v>
      </c>
      <c r="I1201" t="s">
        <v>3436</v>
      </c>
    </row>
    <row r="1202" spans="1:9" ht="16" x14ac:dyDescent="0.2">
      <c r="A1202" t="s">
        <v>3437</v>
      </c>
      <c r="B1202" t="s">
        <v>3438</v>
      </c>
      <c r="C1202">
        <v>1</v>
      </c>
      <c r="D1202" t="s">
        <v>12</v>
      </c>
      <c r="E1202" t="s">
        <v>12</v>
      </c>
      <c r="F1202" s="3" t="s">
        <v>3439</v>
      </c>
      <c r="G1202">
        <v>2025</v>
      </c>
      <c r="H1202" t="s">
        <v>21</v>
      </c>
      <c r="I1202" t="s">
        <v>3440</v>
      </c>
    </row>
    <row r="1203" spans="1:9" ht="16" x14ac:dyDescent="0.2">
      <c r="A1203" t="s">
        <v>3437</v>
      </c>
      <c r="B1203" t="s">
        <v>3441</v>
      </c>
      <c r="C1203">
        <v>2</v>
      </c>
      <c r="D1203">
        <f>237</f>
        <v>237</v>
      </c>
      <c r="E1203" t="s">
        <v>12</v>
      </c>
      <c r="F1203" s="3" t="s">
        <v>3442</v>
      </c>
      <c r="G1203">
        <v>2025</v>
      </c>
      <c r="H1203" t="s">
        <v>21</v>
      </c>
      <c r="I1203" t="s">
        <v>3440</v>
      </c>
    </row>
    <row r="1204" spans="1:9" ht="32" x14ac:dyDescent="0.2">
      <c r="A1204" t="s">
        <v>3443</v>
      </c>
      <c r="B1204" t="s">
        <v>3444</v>
      </c>
      <c r="C1204">
        <v>1</v>
      </c>
      <c r="D1204" t="s">
        <v>576</v>
      </c>
      <c r="E1204" t="s">
        <v>12</v>
      </c>
      <c r="F1204" s="3" t="s">
        <v>3445</v>
      </c>
      <c r="G1204">
        <v>2025</v>
      </c>
      <c r="H1204" t="s">
        <v>359</v>
      </c>
      <c r="I1204" t="s">
        <v>3446</v>
      </c>
    </row>
    <row r="1205" spans="1:9" ht="32" x14ac:dyDescent="0.2">
      <c r="A1205" t="s">
        <v>3447</v>
      </c>
      <c r="B1205" t="s">
        <v>3448</v>
      </c>
      <c r="C1205">
        <v>1</v>
      </c>
      <c r="D1205">
        <f>407</f>
        <v>407</v>
      </c>
      <c r="E1205" t="s">
        <v>12</v>
      </c>
      <c r="F1205" s="3" t="s">
        <v>3449</v>
      </c>
      <c r="G1205">
        <v>2025</v>
      </c>
      <c r="H1205" t="s">
        <v>37</v>
      </c>
      <c r="I1205" t="s">
        <v>3450</v>
      </c>
    </row>
    <row r="1206" spans="1:9" ht="16" x14ac:dyDescent="0.2">
      <c r="A1206" t="s">
        <v>3451</v>
      </c>
      <c r="B1206" t="s">
        <v>3452</v>
      </c>
      <c r="C1206">
        <v>1</v>
      </c>
      <c r="D1206" t="s">
        <v>101</v>
      </c>
      <c r="E1206" t="s">
        <v>12</v>
      </c>
      <c r="F1206" s="3" t="s">
        <v>3453</v>
      </c>
      <c r="G1206">
        <v>2025</v>
      </c>
      <c r="H1206" t="s">
        <v>37</v>
      </c>
      <c r="I1206" t="s">
        <v>3454</v>
      </c>
    </row>
    <row r="1207" spans="1:9" ht="32" x14ac:dyDescent="0.2">
      <c r="A1207" t="s">
        <v>3451</v>
      </c>
      <c r="B1207" t="s">
        <v>3455</v>
      </c>
      <c r="C1207">
        <v>2</v>
      </c>
      <c r="D1207" t="s">
        <v>12</v>
      </c>
      <c r="E1207" t="s">
        <v>12</v>
      </c>
      <c r="F1207" s="3" t="s">
        <v>3456</v>
      </c>
      <c r="G1207">
        <v>2025</v>
      </c>
      <c r="H1207" t="s">
        <v>37</v>
      </c>
      <c r="I1207" t="s">
        <v>3454</v>
      </c>
    </row>
    <row r="1208" spans="1:9" ht="32" x14ac:dyDescent="0.2">
      <c r="A1208" t="s">
        <v>3451</v>
      </c>
      <c r="B1208" t="s">
        <v>3457</v>
      </c>
      <c r="C1208">
        <v>3</v>
      </c>
      <c r="D1208" t="s">
        <v>101</v>
      </c>
      <c r="E1208" t="s">
        <v>12</v>
      </c>
      <c r="F1208" s="3" t="s">
        <v>3458</v>
      </c>
      <c r="G1208">
        <v>2025</v>
      </c>
      <c r="H1208" t="s">
        <v>37</v>
      </c>
      <c r="I1208" t="s">
        <v>3454</v>
      </c>
    </row>
    <row r="1209" spans="1:9" ht="16" x14ac:dyDescent="0.2">
      <c r="A1209" t="s">
        <v>3459</v>
      </c>
      <c r="B1209" t="s">
        <v>3460</v>
      </c>
      <c r="C1209">
        <v>1</v>
      </c>
      <c r="D1209" t="s">
        <v>31</v>
      </c>
      <c r="E1209" t="s">
        <v>12</v>
      </c>
      <c r="F1209" s="3" t="s">
        <v>3461</v>
      </c>
      <c r="G1209">
        <v>2025</v>
      </c>
      <c r="H1209" t="s">
        <v>420</v>
      </c>
      <c r="I1209" t="s">
        <v>3462</v>
      </c>
    </row>
    <row r="1210" spans="1:9" ht="32" x14ac:dyDescent="0.2">
      <c r="A1210" t="s">
        <v>3463</v>
      </c>
      <c r="B1210" t="s">
        <v>3464</v>
      </c>
      <c r="C1210">
        <v>1</v>
      </c>
      <c r="D1210">
        <f>237</f>
        <v>237</v>
      </c>
      <c r="E1210" t="s">
        <v>12</v>
      </c>
      <c r="F1210" s="3" t="s">
        <v>3465</v>
      </c>
      <c r="G1210">
        <v>2025</v>
      </c>
      <c r="H1210" t="s">
        <v>21</v>
      </c>
      <c r="I1210" t="s">
        <v>3466</v>
      </c>
    </row>
    <row r="1211" spans="1:9" ht="32" x14ac:dyDescent="0.2">
      <c r="A1211" t="s">
        <v>3463</v>
      </c>
      <c r="B1211" t="s">
        <v>3467</v>
      </c>
      <c r="C1211">
        <v>2</v>
      </c>
      <c r="D1211">
        <f>237</f>
        <v>237</v>
      </c>
      <c r="E1211" t="s">
        <v>12</v>
      </c>
      <c r="F1211" s="3" t="s">
        <v>3468</v>
      </c>
      <c r="G1211">
        <v>2025</v>
      </c>
      <c r="H1211" t="s">
        <v>21</v>
      </c>
      <c r="I1211" t="s">
        <v>3466</v>
      </c>
    </row>
    <row r="1212" spans="1:9" ht="32" x14ac:dyDescent="0.2">
      <c r="A1212" t="s">
        <v>3463</v>
      </c>
      <c r="B1212" t="s">
        <v>3469</v>
      </c>
      <c r="C1212">
        <v>3</v>
      </c>
      <c r="D1212">
        <f>237</f>
        <v>237</v>
      </c>
      <c r="E1212" t="s">
        <v>12</v>
      </c>
      <c r="F1212" s="3" t="s">
        <v>3470</v>
      </c>
      <c r="G1212">
        <v>2025</v>
      </c>
      <c r="H1212" t="s">
        <v>21</v>
      </c>
      <c r="I1212" t="s">
        <v>3466</v>
      </c>
    </row>
    <row r="1213" spans="1:9" ht="16" x14ac:dyDescent="0.2">
      <c r="A1213" t="s">
        <v>3471</v>
      </c>
      <c r="B1213" t="s">
        <v>3472</v>
      </c>
      <c r="C1213">
        <v>1</v>
      </c>
      <c r="D1213" t="s">
        <v>12</v>
      </c>
      <c r="E1213" t="s">
        <v>12</v>
      </c>
      <c r="F1213" s="3" t="s">
        <v>3473</v>
      </c>
      <c r="G1213">
        <v>2025</v>
      </c>
      <c r="H1213" t="s">
        <v>174</v>
      </c>
      <c r="I1213" t="s">
        <v>3474</v>
      </c>
    </row>
    <row r="1214" spans="1:9" ht="16" x14ac:dyDescent="0.2">
      <c r="A1214" t="s">
        <v>3475</v>
      </c>
      <c r="B1214" t="s">
        <v>918</v>
      </c>
      <c r="C1214">
        <v>1</v>
      </c>
      <c r="D1214" t="s">
        <v>52</v>
      </c>
      <c r="E1214" t="s">
        <v>12</v>
      </c>
      <c r="F1214" s="3" t="s">
        <v>866</v>
      </c>
      <c r="G1214">
        <v>2025</v>
      </c>
      <c r="H1214" t="s">
        <v>323</v>
      </c>
      <c r="I1214" t="s">
        <v>3476</v>
      </c>
    </row>
    <row r="1215" spans="1:9" ht="32" x14ac:dyDescent="0.2">
      <c r="A1215" t="s">
        <v>3477</v>
      </c>
      <c r="B1215" t="s">
        <v>3478</v>
      </c>
      <c r="C1215">
        <v>1</v>
      </c>
      <c r="D1215">
        <f>461</f>
        <v>461</v>
      </c>
      <c r="E1215" t="s">
        <v>12</v>
      </c>
      <c r="F1215" s="3" t="s">
        <v>3479</v>
      </c>
      <c r="G1215">
        <v>2025</v>
      </c>
      <c r="H1215" t="s">
        <v>126</v>
      </c>
      <c r="I1215" t="s">
        <v>3480</v>
      </c>
    </row>
    <row r="1216" spans="1:9" ht="32" x14ac:dyDescent="0.2">
      <c r="A1216" t="s">
        <v>3477</v>
      </c>
      <c r="B1216" t="s">
        <v>3481</v>
      </c>
      <c r="C1216">
        <v>2</v>
      </c>
      <c r="D1216">
        <f>461</f>
        <v>461</v>
      </c>
      <c r="E1216" t="s">
        <v>12</v>
      </c>
      <c r="F1216" s="3" t="s">
        <v>3482</v>
      </c>
      <c r="G1216">
        <v>2025</v>
      </c>
      <c r="H1216" t="s">
        <v>126</v>
      </c>
      <c r="I1216" t="s">
        <v>3480</v>
      </c>
    </row>
    <row r="1217" spans="1:9" ht="16" x14ac:dyDescent="0.2">
      <c r="A1217" t="s">
        <v>3483</v>
      </c>
      <c r="B1217" t="s">
        <v>3484</v>
      </c>
      <c r="C1217">
        <v>1</v>
      </c>
      <c r="D1217" t="s">
        <v>3485</v>
      </c>
      <c r="E1217" t="s">
        <v>12</v>
      </c>
      <c r="F1217" s="3" t="s">
        <v>3486</v>
      </c>
      <c r="G1217">
        <v>2025</v>
      </c>
      <c r="H1217" t="s">
        <v>368</v>
      </c>
      <c r="I1217" t="s">
        <v>3487</v>
      </c>
    </row>
    <row r="1218" spans="1:9" ht="16" x14ac:dyDescent="0.2">
      <c r="A1218" t="s">
        <v>3483</v>
      </c>
      <c r="B1218" t="s">
        <v>3488</v>
      </c>
      <c r="C1218">
        <v>2</v>
      </c>
      <c r="D1218" t="s">
        <v>12</v>
      </c>
      <c r="E1218" t="s">
        <v>3489</v>
      </c>
      <c r="F1218" s="3" t="s">
        <v>3490</v>
      </c>
      <c r="G1218">
        <v>2025</v>
      </c>
      <c r="H1218" t="s">
        <v>368</v>
      </c>
      <c r="I1218" t="s">
        <v>3487</v>
      </c>
    </row>
    <row r="1219" spans="1:9" ht="16" x14ac:dyDescent="0.2">
      <c r="A1219" t="s">
        <v>3483</v>
      </c>
      <c r="B1219" t="s">
        <v>3491</v>
      </c>
      <c r="C1219">
        <v>3</v>
      </c>
      <c r="D1219">
        <f>19</f>
        <v>19</v>
      </c>
      <c r="E1219" t="s">
        <v>3492</v>
      </c>
      <c r="F1219" s="3" t="s">
        <v>3493</v>
      </c>
      <c r="G1219">
        <v>2025</v>
      </c>
      <c r="H1219" t="s">
        <v>368</v>
      </c>
      <c r="I1219" t="s">
        <v>3487</v>
      </c>
    </row>
    <row r="1220" spans="1:9" ht="32" x14ac:dyDescent="0.2">
      <c r="A1220" t="s">
        <v>3494</v>
      </c>
      <c r="B1220" t="s">
        <v>3495</v>
      </c>
      <c r="C1220">
        <v>1</v>
      </c>
      <c r="D1220">
        <f>134</f>
        <v>134</v>
      </c>
      <c r="E1220" t="s">
        <v>12</v>
      </c>
      <c r="F1220" s="3" t="s">
        <v>3496</v>
      </c>
      <c r="G1220">
        <v>2025</v>
      </c>
      <c r="H1220" t="s">
        <v>267</v>
      </c>
      <c r="I1220" t="s">
        <v>3497</v>
      </c>
    </row>
    <row r="1221" spans="1:9" ht="16" x14ac:dyDescent="0.2">
      <c r="A1221" t="s">
        <v>3494</v>
      </c>
      <c r="B1221" t="s">
        <v>3498</v>
      </c>
      <c r="C1221">
        <v>2</v>
      </c>
      <c r="D1221">
        <f>364</f>
        <v>364</v>
      </c>
      <c r="E1221" t="s">
        <v>1849</v>
      </c>
      <c r="F1221" s="3" t="s">
        <v>1850</v>
      </c>
      <c r="G1221">
        <v>2025</v>
      </c>
      <c r="H1221" t="s">
        <v>267</v>
      </c>
      <c r="I1221" t="s">
        <v>3497</v>
      </c>
    </row>
    <row r="1222" spans="1:9" ht="32" x14ac:dyDescent="0.2">
      <c r="A1222" t="s">
        <v>3499</v>
      </c>
      <c r="B1222" t="s">
        <v>3500</v>
      </c>
      <c r="C1222">
        <v>1</v>
      </c>
      <c r="D1222">
        <f>237</f>
        <v>237</v>
      </c>
      <c r="E1222" t="s">
        <v>12</v>
      </c>
      <c r="F1222" s="3" t="s">
        <v>3501</v>
      </c>
      <c r="G1222">
        <v>2025</v>
      </c>
      <c r="H1222" t="s">
        <v>21</v>
      </c>
      <c r="I1222" t="s">
        <v>3502</v>
      </c>
    </row>
    <row r="1223" spans="1:9" ht="32" x14ac:dyDescent="0.2">
      <c r="A1223" t="s">
        <v>3499</v>
      </c>
      <c r="B1223" t="s">
        <v>3503</v>
      </c>
      <c r="C1223">
        <v>2</v>
      </c>
      <c r="D1223" t="s">
        <v>344</v>
      </c>
      <c r="E1223" t="s">
        <v>12</v>
      </c>
      <c r="F1223" s="3" t="s">
        <v>3504</v>
      </c>
      <c r="G1223">
        <v>2025</v>
      </c>
      <c r="H1223" t="s">
        <v>1087</v>
      </c>
      <c r="I1223" t="s">
        <v>3502</v>
      </c>
    </row>
    <row r="1224" spans="1:9" ht="32" x14ac:dyDescent="0.2">
      <c r="A1224" t="s">
        <v>3505</v>
      </c>
      <c r="B1224" t="s">
        <v>3506</v>
      </c>
      <c r="C1224">
        <v>1</v>
      </c>
      <c r="D1224">
        <f>93</f>
        <v>93</v>
      </c>
      <c r="E1224" t="s">
        <v>12</v>
      </c>
      <c r="F1224" s="3" t="s">
        <v>3507</v>
      </c>
      <c r="G1224">
        <v>2025</v>
      </c>
      <c r="H1224" t="s">
        <v>140</v>
      </c>
      <c r="I1224" t="s">
        <v>3508</v>
      </c>
    </row>
    <row r="1225" spans="1:9" ht="16" x14ac:dyDescent="0.2">
      <c r="A1225" t="s">
        <v>3505</v>
      </c>
      <c r="B1225" t="s">
        <v>3509</v>
      </c>
      <c r="C1225">
        <v>2</v>
      </c>
      <c r="D1225" t="s">
        <v>12</v>
      </c>
      <c r="E1225" t="s">
        <v>12</v>
      </c>
      <c r="F1225" s="3" t="s">
        <v>3510</v>
      </c>
      <c r="G1225">
        <v>2025</v>
      </c>
      <c r="H1225" t="s">
        <v>140</v>
      </c>
      <c r="I1225" t="s">
        <v>3508</v>
      </c>
    </row>
    <row r="1226" spans="1:9" ht="16" x14ac:dyDescent="0.2">
      <c r="A1226" t="s">
        <v>3505</v>
      </c>
      <c r="B1226" t="s">
        <v>3511</v>
      </c>
      <c r="C1226">
        <v>3</v>
      </c>
      <c r="D1226">
        <f>545</f>
        <v>545</v>
      </c>
      <c r="E1226" t="s">
        <v>12</v>
      </c>
      <c r="F1226" s="3" t="s">
        <v>3512</v>
      </c>
      <c r="G1226">
        <v>2025</v>
      </c>
      <c r="H1226" t="s">
        <v>140</v>
      </c>
      <c r="I1226" t="s">
        <v>3508</v>
      </c>
    </row>
    <row r="1227" spans="1:9" ht="16" x14ac:dyDescent="0.2">
      <c r="A1227" t="s">
        <v>3505</v>
      </c>
      <c r="B1227" t="s">
        <v>3513</v>
      </c>
      <c r="C1227">
        <v>4</v>
      </c>
      <c r="D1227" t="s">
        <v>12</v>
      </c>
      <c r="E1227" t="s">
        <v>12</v>
      </c>
      <c r="F1227" s="3" t="s">
        <v>3514</v>
      </c>
      <c r="G1227">
        <v>2025</v>
      </c>
      <c r="H1227" t="s">
        <v>140</v>
      </c>
      <c r="I1227" t="s">
        <v>3508</v>
      </c>
    </row>
    <row r="1228" spans="1:9" ht="16" x14ac:dyDescent="0.2">
      <c r="A1228" t="s">
        <v>3505</v>
      </c>
      <c r="B1228" t="s">
        <v>3515</v>
      </c>
      <c r="C1228">
        <v>5</v>
      </c>
      <c r="D1228" t="s">
        <v>344</v>
      </c>
      <c r="E1228" t="s">
        <v>12</v>
      </c>
      <c r="F1228" s="3" t="s">
        <v>820</v>
      </c>
      <c r="G1228">
        <v>2025</v>
      </c>
      <c r="H1228" t="s">
        <v>140</v>
      </c>
      <c r="I1228" t="s">
        <v>3508</v>
      </c>
    </row>
    <row r="1229" spans="1:9" ht="32" x14ac:dyDescent="0.2">
      <c r="A1229" t="s">
        <v>3505</v>
      </c>
      <c r="B1229" t="s">
        <v>3516</v>
      </c>
      <c r="C1229">
        <v>6</v>
      </c>
      <c r="D1229" t="s">
        <v>12</v>
      </c>
      <c r="E1229" t="s">
        <v>12</v>
      </c>
      <c r="F1229" s="3" t="s">
        <v>3517</v>
      </c>
      <c r="G1229">
        <v>2025</v>
      </c>
      <c r="H1229" t="s">
        <v>140</v>
      </c>
      <c r="I1229" t="s">
        <v>3508</v>
      </c>
    </row>
    <row r="1230" spans="1:9" ht="16" x14ac:dyDescent="0.2">
      <c r="A1230" t="s">
        <v>3505</v>
      </c>
      <c r="B1230" t="s">
        <v>3518</v>
      </c>
      <c r="C1230">
        <v>7</v>
      </c>
      <c r="D1230" t="s">
        <v>12</v>
      </c>
      <c r="E1230" t="s">
        <v>12</v>
      </c>
      <c r="F1230" s="3" t="s">
        <v>3519</v>
      </c>
      <c r="G1230">
        <v>2025</v>
      </c>
      <c r="H1230" t="s">
        <v>140</v>
      </c>
      <c r="I1230" t="s">
        <v>3508</v>
      </c>
    </row>
    <row r="1231" spans="1:9" ht="32" x14ac:dyDescent="0.2">
      <c r="A1231" t="s">
        <v>3520</v>
      </c>
      <c r="B1231" t="s">
        <v>3521</v>
      </c>
      <c r="C1231">
        <v>1</v>
      </c>
      <c r="D1231" t="s">
        <v>772</v>
      </c>
      <c r="E1231" t="s">
        <v>12</v>
      </c>
      <c r="F1231" s="3" t="s">
        <v>3522</v>
      </c>
      <c r="G1231">
        <v>2025</v>
      </c>
      <c r="H1231" t="s">
        <v>37</v>
      </c>
      <c r="I1231" t="s">
        <v>3523</v>
      </c>
    </row>
    <row r="1232" spans="1:9" ht="32" x14ac:dyDescent="0.2">
      <c r="A1232" t="s">
        <v>3524</v>
      </c>
      <c r="B1232" t="s">
        <v>741</v>
      </c>
      <c r="C1232">
        <v>1</v>
      </c>
      <c r="D1232" t="s">
        <v>12</v>
      </c>
      <c r="E1232" t="s">
        <v>12</v>
      </c>
      <c r="F1232" s="3" t="s">
        <v>473</v>
      </c>
      <c r="G1232">
        <v>2025</v>
      </c>
      <c r="H1232" t="s">
        <v>474</v>
      </c>
      <c r="I1232" t="s">
        <v>3525</v>
      </c>
    </row>
    <row r="1233" spans="1:9" ht="32" x14ac:dyDescent="0.2">
      <c r="A1233" t="s">
        <v>3524</v>
      </c>
      <c r="B1233" t="s">
        <v>3526</v>
      </c>
      <c r="C1233">
        <v>2</v>
      </c>
      <c r="D1233" t="s">
        <v>12</v>
      </c>
      <c r="E1233" t="s">
        <v>12</v>
      </c>
      <c r="F1233" s="3" t="s">
        <v>3527</v>
      </c>
      <c r="G1233">
        <v>2025</v>
      </c>
      <c r="H1233" t="s">
        <v>140</v>
      </c>
      <c r="I1233" t="s">
        <v>3525</v>
      </c>
    </row>
    <row r="1234" spans="1:9" ht="32" x14ac:dyDescent="0.2">
      <c r="A1234" t="s">
        <v>3528</v>
      </c>
      <c r="B1234" t="s">
        <v>3529</v>
      </c>
      <c r="C1234">
        <v>1</v>
      </c>
      <c r="D1234" t="s">
        <v>12</v>
      </c>
      <c r="E1234" t="s">
        <v>12</v>
      </c>
      <c r="F1234" s="3" t="s">
        <v>3530</v>
      </c>
      <c r="G1234">
        <v>2025</v>
      </c>
      <c r="H1234" t="s">
        <v>474</v>
      </c>
      <c r="I1234" t="s">
        <v>3531</v>
      </c>
    </row>
    <row r="1235" spans="1:9" ht="32" x14ac:dyDescent="0.2">
      <c r="A1235" t="s">
        <v>3532</v>
      </c>
      <c r="B1235" t="s">
        <v>3533</v>
      </c>
      <c r="C1235">
        <v>1</v>
      </c>
      <c r="D1235" t="s">
        <v>12</v>
      </c>
      <c r="E1235" t="s">
        <v>12</v>
      </c>
      <c r="F1235" s="3" t="s">
        <v>3534</v>
      </c>
      <c r="G1235">
        <v>2025</v>
      </c>
      <c r="H1235" t="s">
        <v>140</v>
      </c>
      <c r="I1235" t="s">
        <v>3535</v>
      </c>
    </row>
    <row r="1236" spans="1:9" ht="32" x14ac:dyDescent="0.2">
      <c r="A1236" t="s">
        <v>3532</v>
      </c>
      <c r="B1236" t="s">
        <v>3536</v>
      </c>
      <c r="C1236">
        <v>2</v>
      </c>
      <c r="D1236" t="s">
        <v>12</v>
      </c>
      <c r="E1236" t="s">
        <v>12</v>
      </c>
      <c r="F1236" s="3" t="s">
        <v>3537</v>
      </c>
      <c r="G1236">
        <v>2025</v>
      </c>
      <c r="H1236" t="s">
        <v>140</v>
      </c>
      <c r="I1236" t="s">
        <v>3535</v>
      </c>
    </row>
    <row r="1237" spans="1:9" ht="16" x14ac:dyDescent="0.2">
      <c r="A1237" t="s">
        <v>3538</v>
      </c>
      <c r="B1237" t="s">
        <v>2307</v>
      </c>
      <c r="C1237">
        <v>1</v>
      </c>
      <c r="D1237" t="s">
        <v>344</v>
      </c>
      <c r="E1237" t="s">
        <v>464</v>
      </c>
      <c r="F1237" s="3" t="s">
        <v>2545</v>
      </c>
      <c r="G1237">
        <v>2025</v>
      </c>
      <c r="H1237" t="s">
        <v>14</v>
      </c>
      <c r="I1237" t="s">
        <v>3539</v>
      </c>
    </row>
    <row r="1238" spans="1:9" ht="32" x14ac:dyDescent="0.2">
      <c r="A1238" t="s">
        <v>3540</v>
      </c>
      <c r="B1238" t="s">
        <v>3541</v>
      </c>
      <c r="C1238">
        <v>1</v>
      </c>
      <c r="D1238">
        <f>469</f>
        <v>469</v>
      </c>
      <c r="E1238" t="s">
        <v>12</v>
      </c>
      <c r="F1238" s="3" t="s">
        <v>3542</v>
      </c>
      <c r="G1238">
        <v>2025</v>
      </c>
      <c r="H1238" t="s">
        <v>267</v>
      </c>
      <c r="I1238" t="s">
        <v>3543</v>
      </c>
    </row>
    <row r="1239" spans="1:9" ht="32" x14ac:dyDescent="0.2">
      <c r="A1239" t="s">
        <v>3540</v>
      </c>
      <c r="B1239" t="s">
        <v>3544</v>
      </c>
      <c r="C1239">
        <v>2</v>
      </c>
      <c r="D1239" t="s">
        <v>52</v>
      </c>
      <c r="E1239" t="s">
        <v>12</v>
      </c>
      <c r="F1239" s="3" t="s">
        <v>3545</v>
      </c>
      <c r="G1239">
        <v>2025</v>
      </c>
      <c r="H1239" t="s">
        <v>226</v>
      </c>
      <c r="I1239" t="s">
        <v>3543</v>
      </c>
    </row>
    <row r="1240" spans="1:9" ht="32" x14ac:dyDescent="0.2">
      <c r="A1240" t="s">
        <v>3546</v>
      </c>
      <c r="B1240" t="s">
        <v>3547</v>
      </c>
      <c r="C1240">
        <v>1</v>
      </c>
      <c r="D1240" t="s">
        <v>3548</v>
      </c>
      <c r="E1240" t="s">
        <v>3549</v>
      </c>
      <c r="F1240" s="3" t="s">
        <v>3550</v>
      </c>
      <c r="G1240">
        <v>2025</v>
      </c>
      <c r="H1240" t="s">
        <v>86</v>
      </c>
      <c r="I1240" t="s">
        <v>3551</v>
      </c>
    </row>
    <row r="1241" spans="1:9" ht="32" x14ac:dyDescent="0.2">
      <c r="A1241" t="s">
        <v>3546</v>
      </c>
      <c r="B1241" t="s">
        <v>2320</v>
      </c>
      <c r="C1241">
        <v>2</v>
      </c>
      <c r="D1241" t="s">
        <v>12</v>
      </c>
      <c r="E1241" t="s">
        <v>3552</v>
      </c>
      <c r="F1241" s="3" t="s">
        <v>3553</v>
      </c>
      <c r="G1241">
        <v>2025</v>
      </c>
      <c r="H1241" t="s">
        <v>14</v>
      </c>
      <c r="I1241" t="s">
        <v>3551</v>
      </c>
    </row>
    <row r="1242" spans="1:9" ht="16" x14ac:dyDescent="0.2">
      <c r="A1242" t="s">
        <v>3554</v>
      </c>
      <c r="B1242" t="s">
        <v>3555</v>
      </c>
      <c r="C1242">
        <v>1</v>
      </c>
      <c r="D1242" t="s">
        <v>12</v>
      </c>
      <c r="E1242" t="s">
        <v>3556</v>
      </c>
      <c r="F1242" s="3" t="s">
        <v>3557</v>
      </c>
      <c r="G1242">
        <v>2025</v>
      </c>
      <c r="H1242" t="s">
        <v>250</v>
      </c>
      <c r="I1242" t="s">
        <v>3558</v>
      </c>
    </row>
    <row r="1243" spans="1:9" ht="32" x14ac:dyDescent="0.2">
      <c r="A1243" t="s">
        <v>3559</v>
      </c>
      <c r="B1243" t="s">
        <v>3560</v>
      </c>
      <c r="C1243">
        <v>1</v>
      </c>
      <c r="D1243" t="s">
        <v>3561</v>
      </c>
      <c r="E1243" t="s">
        <v>12</v>
      </c>
      <c r="F1243" s="3" t="s">
        <v>3562</v>
      </c>
      <c r="G1243">
        <v>2025</v>
      </c>
      <c r="H1243" t="s">
        <v>140</v>
      </c>
      <c r="I1243" t="s">
        <v>3563</v>
      </c>
    </row>
    <row r="1244" spans="1:9" ht="32" x14ac:dyDescent="0.2">
      <c r="A1244" t="s">
        <v>3564</v>
      </c>
      <c r="B1244" t="s">
        <v>3565</v>
      </c>
      <c r="C1244">
        <v>1</v>
      </c>
      <c r="D1244">
        <f>100</f>
        <v>100</v>
      </c>
      <c r="E1244" t="s">
        <v>12</v>
      </c>
      <c r="F1244" s="3" t="s">
        <v>3566</v>
      </c>
      <c r="G1244">
        <v>2025</v>
      </c>
      <c r="H1244" t="s">
        <v>86</v>
      </c>
      <c r="I1244" t="s">
        <v>3567</v>
      </c>
    </row>
    <row r="1245" spans="1:9" ht="16" x14ac:dyDescent="0.2">
      <c r="A1245" t="s">
        <v>3564</v>
      </c>
      <c r="B1245" t="s">
        <v>3568</v>
      </c>
      <c r="C1245">
        <v>2</v>
      </c>
      <c r="D1245" t="s">
        <v>724</v>
      </c>
      <c r="E1245" t="s">
        <v>759</v>
      </c>
      <c r="F1245" s="3" t="s">
        <v>1331</v>
      </c>
      <c r="G1245">
        <v>2025</v>
      </c>
      <c r="H1245" t="s">
        <v>86</v>
      </c>
      <c r="I1245" t="s">
        <v>3567</v>
      </c>
    </row>
    <row r="1246" spans="1:9" ht="16" x14ac:dyDescent="0.2">
      <c r="A1246" t="s">
        <v>3564</v>
      </c>
      <c r="B1246" t="s">
        <v>3569</v>
      </c>
      <c r="C1246">
        <v>3</v>
      </c>
      <c r="D1246">
        <f>93</f>
        <v>93</v>
      </c>
      <c r="E1246" t="s">
        <v>12</v>
      </c>
      <c r="F1246" s="3" t="s">
        <v>3570</v>
      </c>
      <c r="G1246">
        <v>2025</v>
      </c>
      <c r="H1246" t="s">
        <v>140</v>
      </c>
      <c r="I1246" t="s">
        <v>3567</v>
      </c>
    </row>
    <row r="1247" spans="1:9" ht="16" x14ac:dyDescent="0.2">
      <c r="A1247" t="s">
        <v>3564</v>
      </c>
      <c r="B1247" t="s">
        <v>3571</v>
      </c>
      <c r="C1247">
        <v>4</v>
      </c>
      <c r="D1247" t="s">
        <v>3572</v>
      </c>
      <c r="E1247" t="s">
        <v>12</v>
      </c>
      <c r="F1247" s="3" t="s">
        <v>3573</v>
      </c>
      <c r="G1247">
        <v>2025</v>
      </c>
      <c r="H1247" t="s">
        <v>86</v>
      </c>
      <c r="I1247" t="s">
        <v>3567</v>
      </c>
    </row>
    <row r="1248" spans="1:9" ht="16" x14ac:dyDescent="0.2">
      <c r="A1248" t="s">
        <v>3564</v>
      </c>
      <c r="B1248" t="s">
        <v>3574</v>
      </c>
      <c r="C1248">
        <v>5</v>
      </c>
      <c r="D1248" t="s">
        <v>3575</v>
      </c>
      <c r="E1248" t="s">
        <v>12</v>
      </c>
      <c r="F1248" s="3" t="s">
        <v>3576</v>
      </c>
      <c r="G1248">
        <v>2025</v>
      </c>
      <c r="H1248" t="s">
        <v>86</v>
      </c>
      <c r="I1248" t="s">
        <v>3567</v>
      </c>
    </row>
    <row r="1249" spans="1:9" ht="16" x14ac:dyDescent="0.2">
      <c r="A1249" t="s">
        <v>3577</v>
      </c>
      <c r="B1249" t="s">
        <v>3578</v>
      </c>
      <c r="C1249">
        <v>1</v>
      </c>
      <c r="D1249" t="s">
        <v>52</v>
      </c>
      <c r="E1249" t="s">
        <v>12</v>
      </c>
      <c r="F1249" s="3" t="s">
        <v>3579</v>
      </c>
      <c r="G1249">
        <v>2025</v>
      </c>
      <c r="H1249" t="s">
        <v>37</v>
      </c>
      <c r="I1249" t="s">
        <v>3580</v>
      </c>
    </row>
    <row r="1250" spans="1:9" ht="16" x14ac:dyDescent="0.2">
      <c r="A1250" t="s">
        <v>3581</v>
      </c>
      <c r="B1250" t="s">
        <v>152</v>
      </c>
      <c r="C1250">
        <v>1</v>
      </c>
      <c r="D1250">
        <f>407</f>
        <v>407</v>
      </c>
      <c r="E1250" t="s">
        <v>12</v>
      </c>
      <c r="F1250" s="3" t="s">
        <v>3582</v>
      </c>
      <c r="G1250">
        <v>2025</v>
      </c>
      <c r="H1250" t="s">
        <v>37</v>
      </c>
      <c r="I1250" t="s">
        <v>3583</v>
      </c>
    </row>
    <row r="1251" spans="1:9" ht="32" x14ac:dyDescent="0.2">
      <c r="A1251" t="s">
        <v>3584</v>
      </c>
      <c r="B1251" t="s">
        <v>3585</v>
      </c>
      <c r="C1251">
        <v>1</v>
      </c>
      <c r="D1251">
        <f>237</f>
        <v>237</v>
      </c>
      <c r="E1251" t="s">
        <v>12</v>
      </c>
      <c r="F1251" s="3" t="s">
        <v>3586</v>
      </c>
      <c r="G1251">
        <v>2025</v>
      </c>
      <c r="H1251" t="s">
        <v>21</v>
      </c>
      <c r="I1251" t="s">
        <v>3587</v>
      </c>
    </row>
    <row r="1252" spans="1:9" ht="32" x14ac:dyDescent="0.2">
      <c r="A1252" t="s">
        <v>3584</v>
      </c>
      <c r="B1252" t="s">
        <v>3588</v>
      </c>
      <c r="C1252">
        <v>2</v>
      </c>
      <c r="D1252">
        <f>237</f>
        <v>237</v>
      </c>
      <c r="E1252" t="s">
        <v>12</v>
      </c>
      <c r="F1252" s="3" t="s">
        <v>3589</v>
      </c>
      <c r="G1252">
        <v>2025</v>
      </c>
      <c r="H1252" t="s">
        <v>21</v>
      </c>
      <c r="I1252" t="s">
        <v>3587</v>
      </c>
    </row>
    <row r="1253" spans="1:9" ht="32" x14ac:dyDescent="0.2">
      <c r="A1253" t="s">
        <v>3584</v>
      </c>
      <c r="B1253" t="s">
        <v>3590</v>
      </c>
      <c r="C1253">
        <v>3</v>
      </c>
      <c r="D1253">
        <f>237</f>
        <v>237</v>
      </c>
      <c r="E1253" t="s">
        <v>12</v>
      </c>
      <c r="F1253" s="3" t="s">
        <v>3591</v>
      </c>
      <c r="G1253">
        <v>2025</v>
      </c>
      <c r="H1253" t="s">
        <v>21</v>
      </c>
      <c r="I1253" t="s">
        <v>3587</v>
      </c>
    </row>
    <row r="1254" spans="1:9" ht="32" x14ac:dyDescent="0.2">
      <c r="A1254" t="s">
        <v>3592</v>
      </c>
      <c r="B1254" t="s">
        <v>3593</v>
      </c>
      <c r="C1254">
        <v>1</v>
      </c>
      <c r="D1254" t="s">
        <v>12</v>
      </c>
      <c r="E1254" t="s">
        <v>12</v>
      </c>
      <c r="F1254" s="3" t="s">
        <v>3594</v>
      </c>
      <c r="G1254">
        <v>2025</v>
      </c>
      <c r="H1254" t="s">
        <v>37</v>
      </c>
      <c r="I1254" t="s">
        <v>3595</v>
      </c>
    </row>
    <row r="1255" spans="1:9" ht="16" x14ac:dyDescent="0.2">
      <c r="A1255" t="s">
        <v>3592</v>
      </c>
      <c r="B1255" t="s">
        <v>3596</v>
      </c>
      <c r="C1255">
        <v>2</v>
      </c>
      <c r="D1255" t="s">
        <v>12</v>
      </c>
      <c r="E1255" t="s">
        <v>12</v>
      </c>
      <c r="F1255" s="3" t="s">
        <v>3597</v>
      </c>
      <c r="G1255">
        <v>2025</v>
      </c>
      <c r="H1255" t="s">
        <v>37</v>
      </c>
      <c r="I1255" t="s">
        <v>3595</v>
      </c>
    </row>
    <row r="1256" spans="1:9" ht="32" x14ac:dyDescent="0.2">
      <c r="A1256" t="s">
        <v>3592</v>
      </c>
      <c r="B1256" t="s">
        <v>3598</v>
      </c>
      <c r="C1256">
        <v>3</v>
      </c>
      <c r="D1256" t="s">
        <v>1085</v>
      </c>
      <c r="E1256" t="s">
        <v>12</v>
      </c>
      <c r="F1256" s="3" t="s">
        <v>3599</v>
      </c>
      <c r="G1256">
        <v>2025</v>
      </c>
      <c r="H1256" t="s">
        <v>37</v>
      </c>
      <c r="I1256" t="s">
        <v>3595</v>
      </c>
    </row>
    <row r="1257" spans="1:9" ht="16" x14ac:dyDescent="0.2">
      <c r="A1257" t="s">
        <v>3592</v>
      </c>
      <c r="B1257" t="s">
        <v>3600</v>
      </c>
      <c r="C1257">
        <v>4</v>
      </c>
      <c r="D1257" t="s">
        <v>101</v>
      </c>
      <c r="E1257" t="s">
        <v>12</v>
      </c>
      <c r="F1257" s="3" t="s">
        <v>3601</v>
      </c>
      <c r="G1257">
        <v>2025</v>
      </c>
      <c r="H1257" t="s">
        <v>37</v>
      </c>
      <c r="I1257" t="s">
        <v>3595</v>
      </c>
    </row>
    <row r="1258" spans="1:9" ht="32" x14ac:dyDescent="0.2">
      <c r="A1258" t="s">
        <v>3592</v>
      </c>
      <c r="B1258" t="s">
        <v>3602</v>
      </c>
      <c r="C1258">
        <v>5</v>
      </c>
      <c r="D1258" t="s">
        <v>12</v>
      </c>
      <c r="E1258" t="s">
        <v>12</v>
      </c>
      <c r="F1258" s="3" t="s">
        <v>3603</v>
      </c>
      <c r="G1258">
        <v>2025</v>
      </c>
      <c r="H1258" t="s">
        <v>37</v>
      </c>
      <c r="I1258" t="s">
        <v>3595</v>
      </c>
    </row>
    <row r="1259" spans="1:9" ht="32" x14ac:dyDescent="0.2">
      <c r="A1259" t="s">
        <v>3604</v>
      </c>
      <c r="B1259" t="s">
        <v>3605</v>
      </c>
      <c r="C1259">
        <v>1</v>
      </c>
      <c r="D1259" t="s">
        <v>101</v>
      </c>
      <c r="E1259" t="s">
        <v>12</v>
      </c>
      <c r="F1259" s="3" t="s">
        <v>3606</v>
      </c>
      <c r="G1259">
        <v>2025</v>
      </c>
      <c r="H1259" t="s">
        <v>37</v>
      </c>
      <c r="I1259" t="s">
        <v>3607</v>
      </c>
    </row>
    <row r="1260" spans="1:9" ht="16" x14ac:dyDescent="0.2">
      <c r="A1260" t="s">
        <v>3604</v>
      </c>
      <c r="B1260" t="s">
        <v>3608</v>
      </c>
      <c r="C1260">
        <v>2</v>
      </c>
      <c r="D1260" t="s">
        <v>101</v>
      </c>
      <c r="E1260" t="s">
        <v>12</v>
      </c>
      <c r="F1260" s="3" t="s">
        <v>3609</v>
      </c>
      <c r="G1260">
        <v>2025</v>
      </c>
      <c r="H1260" t="s">
        <v>37</v>
      </c>
      <c r="I1260" t="s">
        <v>3607</v>
      </c>
    </row>
    <row r="1261" spans="1:9" ht="32" x14ac:dyDescent="0.2">
      <c r="A1261" t="s">
        <v>3604</v>
      </c>
      <c r="B1261" t="s">
        <v>3610</v>
      </c>
      <c r="C1261">
        <v>3</v>
      </c>
      <c r="D1261" t="s">
        <v>408</v>
      </c>
      <c r="E1261" t="s">
        <v>12</v>
      </c>
      <c r="F1261" s="3" t="s">
        <v>3611</v>
      </c>
      <c r="G1261">
        <v>2025</v>
      </c>
      <c r="H1261" t="s">
        <v>518</v>
      </c>
      <c r="I1261" t="s">
        <v>3607</v>
      </c>
    </row>
    <row r="1262" spans="1:9" ht="16" x14ac:dyDescent="0.2">
      <c r="A1262" t="s">
        <v>3604</v>
      </c>
      <c r="B1262" t="s">
        <v>3612</v>
      </c>
      <c r="C1262">
        <v>4</v>
      </c>
      <c r="D1262" t="s">
        <v>101</v>
      </c>
      <c r="E1262" t="s">
        <v>12</v>
      </c>
      <c r="F1262" s="3" t="s">
        <v>3613</v>
      </c>
      <c r="G1262">
        <v>2025</v>
      </c>
      <c r="H1262" t="s">
        <v>37</v>
      </c>
      <c r="I1262" t="s">
        <v>3607</v>
      </c>
    </row>
    <row r="1263" spans="1:9" ht="32" x14ac:dyDescent="0.2">
      <c r="A1263" t="s">
        <v>3604</v>
      </c>
      <c r="B1263" t="s">
        <v>3614</v>
      </c>
      <c r="C1263">
        <v>5</v>
      </c>
      <c r="D1263" t="s">
        <v>12</v>
      </c>
      <c r="E1263" t="s">
        <v>12</v>
      </c>
      <c r="F1263" s="3" t="s">
        <v>3615</v>
      </c>
      <c r="G1263">
        <v>2025</v>
      </c>
      <c r="H1263" t="s">
        <v>37</v>
      </c>
      <c r="I1263" t="s">
        <v>3607</v>
      </c>
    </row>
    <row r="1264" spans="1:9" ht="32" x14ac:dyDescent="0.2">
      <c r="A1264" t="s">
        <v>3604</v>
      </c>
      <c r="B1264" t="s">
        <v>3616</v>
      </c>
      <c r="C1264">
        <v>6</v>
      </c>
      <c r="D1264" t="s">
        <v>12</v>
      </c>
      <c r="E1264" t="s">
        <v>12</v>
      </c>
      <c r="F1264" s="3" t="s">
        <v>3617</v>
      </c>
      <c r="G1264">
        <v>2025</v>
      </c>
      <c r="H1264" t="s">
        <v>37</v>
      </c>
      <c r="I1264" t="s">
        <v>3607</v>
      </c>
    </row>
    <row r="1265" spans="1:9" ht="16" x14ac:dyDescent="0.2">
      <c r="A1265" t="s">
        <v>3618</v>
      </c>
      <c r="B1265" t="s">
        <v>3619</v>
      </c>
      <c r="C1265">
        <v>1</v>
      </c>
      <c r="D1265" t="s">
        <v>12</v>
      </c>
      <c r="E1265" t="s">
        <v>12</v>
      </c>
      <c r="F1265" s="3" t="s">
        <v>3620</v>
      </c>
      <c r="G1265">
        <v>2025</v>
      </c>
      <c r="H1265" t="s">
        <v>21</v>
      </c>
      <c r="I1265" t="s">
        <v>3621</v>
      </c>
    </row>
    <row r="1266" spans="1:9" ht="16" x14ac:dyDescent="0.2">
      <c r="A1266" t="s">
        <v>3618</v>
      </c>
      <c r="B1266" t="s">
        <v>3622</v>
      </c>
      <c r="C1266">
        <v>2</v>
      </c>
      <c r="D1266">
        <f>237</f>
        <v>237</v>
      </c>
      <c r="E1266" t="s">
        <v>12</v>
      </c>
      <c r="F1266" s="3" t="s">
        <v>3623</v>
      </c>
      <c r="G1266">
        <v>2025</v>
      </c>
      <c r="H1266" t="s">
        <v>21</v>
      </c>
      <c r="I1266" t="s">
        <v>3621</v>
      </c>
    </row>
    <row r="1267" spans="1:9" ht="16" x14ac:dyDescent="0.2">
      <c r="A1267" t="s">
        <v>3618</v>
      </c>
      <c r="B1267" t="s">
        <v>3624</v>
      </c>
      <c r="C1267">
        <v>3</v>
      </c>
      <c r="D1267">
        <f>237</f>
        <v>237</v>
      </c>
      <c r="E1267" t="s">
        <v>12</v>
      </c>
      <c r="F1267" s="3" t="s">
        <v>3625</v>
      </c>
      <c r="G1267">
        <v>2025</v>
      </c>
      <c r="H1267" t="s">
        <v>21</v>
      </c>
      <c r="I1267" t="s">
        <v>3621</v>
      </c>
    </row>
    <row r="1268" spans="1:9" ht="32" x14ac:dyDescent="0.2">
      <c r="A1268" t="s">
        <v>3618</v>
      </c>
      <c r="B1268" t="s">
        <v>3626</v>
      </c>
      <c r="C1268">
        <v>4</v>
      </c>
      <c r="D1268" t="s">
        <v>712</v>
      </c>
      <c r="E1268" t="s">
        <v>12</v>
      </c>
      <c r="F1268" s="3" t="s">
        <v>3627</v>
      </c>
      <c r="G1268">
        <v>2025</v>
      </c>
      <c r="H1268" t="s">
        <v>1087</v>
      </c>
      <c r="I1268" t="s">
        <v>3621</v>
      </c>
    </row>
    <row r="1269" spans="1:9" ht="32" x14ac:dyDescent="0.2">
      <c r="A1269" t="s">
        <v>3628</v>
      </c>
      <c r="B1269" t="s">
        <v>3629</v>
      </c>
      <c r="C1269">
        <v>1</v>
      </c>
      <c r="D1269" t="s">
        <v>12</v>
      </c>
      <c r="E1269" t="s">
        <v>12</v>
      </c>
      <c r="F1269" s="3" t="s">
        <v>3630</v>
      </c>
      <c r="G1269">
        <v>2025</v>
      </c>
      <c r="H1269" t="s">
        <v>1524</v>
      </c>
      <c r="I1269" t="s">
        <v>3631</v>
      </c>
    </row>
    <row r="1270" spans="1:9" ht="32" x14ac:dyDescent="0.2">
      <c r="A1270" t="s">
        <v>3628</v>
      </c>
      <c r="B1270" t="s">
        <v>3632</v>
      </c>
      <c r="C1270">
        <v>2</v>
      </c>
      <c r="D1270">
        <f>159</f>
        <v>159</v>
      </c>
      <c r="E1270" t="s">
        <v>12</v>
      </c>
      <c r="F1270" s="3" t="s">
        <v>3633</v>
      </c>
      <c r="G1270">
        <v>2025</v>
      </c>
      <c r="H1270" t="s">
        <v>1524</v>
      </c>
      <c r="I1270" t="s">
        <v>3631</v>
      </c>
    </row>
    <row r="1271" spans="1:9" ht="16" x14ac:dyDescent="0.2">
      <c r="A1271" t="s">
        <v>3628</v>
      </c>
      <c r="B1271" t="s">
        <v>3634</v>
      </c>
      <c r="C1271">
        <v>3</v>
      </c>
      <c r="D1271">
        <f>180</f>
        <v>180</v>
      </c>
      <c r="E1271" t="s">
        <v>366</v>
      </c>
      <c r="F1271" s="3" t="s">
        <v>3635</v>
      </c>
      <c r="G1271">
        <v>2025</v>
      </c>
      <c r="H1271" t="s">
        <v>527</v>
      </c>
      <c r="I1271" t="s">
        <v>3631</v>
      </c>
    </row>
    <row r="1272" spans="1:9" ht="32" x14ac:dyDescent="0.2">
      <c r="A1272" t="s">
        <v>3628</v>
      </c>
      <c r="B1272" t="s">
        <v>3636</v>
      </c>
      <c r="C1272">
        <v>4</v>
      </c>
      <c r="D1272" t="s">
        <v>90</v>
      </c>
      <c r="E1272" t="s">
        <v>12</v>
      </c>
      <c r="F1272" s="3" t="s">
        <v>3637</v>
      </c>
      <c r="G1272">
        <v>2025</v>
      </c>
      <c r="H1272" t="s">
        <v>1524</v>
      </c>
      <c r="I1272" t="s">
        <v>3631</v>
      </c>
    </row>
    <row r="1273" spans="1:9" ht="16" x14ac:dyDescent="0.2">
      <c r="A1273" t="s">
        <v>3628</v>
      </c>
      <c r="B1273" t="s">
        <v>3638</v>
      </c>
      <c r="C1273">
        <v>5</v>
      </c>
      <c r="D1273" t="s">
        <v>90</v>
      </c>
      <c r="E1273" t="s">
        <v>12</v>
      </c>
      <c r="F1273" s="3" t="s">
        <v>3639</v>
      </c>
      <c r="G1273">
        <v>2025</v>
      </c>
      <c r="H1273" t="s">
        <v>1524</v>
      </c>
      <c r="I1273" t="s">
        <v>3631</v>
      </c>
    </row>
    <row r="1274" spans="1:9" ht="16" x14ac:dyDescent="0.2">
      <c r="A1274" t="s">
        <v>3640</v>
      </c>
      <c r="B1274" t="s">
        <v>3641</v>
      </c>
      <c r="C1274">
        <v>1</v>
      </c>
      <c r="D1274" t="s">
        <v>12</v>
      </c>
      <c r="E1274" t="s">
        <v>12</v>
      </c>
      <c r="F1274" s="3" t="s">
        <v>3642</v>
      </c>
      <c r="G1274">
        <v>2025</v>
      </c>
      <c r="H1274" t="s">
        <v>37</v>
      </c>
      <c r="I1274" t="s">
        <v>3643</v>
      </c>
    </row>
    <row r="1275" spans="1:9" ht="16" x14ac:dyDescent="0.2">
      <c r="A1275" t="s">
        <v>3640</v>
      </c>
      <c r="B1275" t="s">
        <v>3644</v>
      </c>
      <c r="C1275">
        <v>2</v>
      </c>
      <c r="D1275" t="s">
        <v>12</v>
      </c>
      <c r="E1275" t="s">
        <v>1171</v>
      </c>
      <c r="F1275" s="3" t="s">
        <v>3645</v>
      </c>
      <c r="G1275">
        <v>2025</v>
      </c>
      <c r="H1275" t="s">
        <v>37</v>
      </c>
      <c r="I1275" t="s">
        <v>3643</v>
      </c>
    </row>
    <row r="1276" spans="1:9" ht="32" x14ac:dyDescent="0.2">
      <c r="A1276" t="s">
        <v>3646</v>
      </c>
      <c r="B1276" t="s">
        <v>3647</v>
      </c>
      <c r="C1276">
        <v>1</v>
      </c>
      <c r="D1276">
        <f>407</f>
        <v>407</v>
      </c>
      <c r="E1276" t="s">
        <v>12</v>
      </c>
      <c r="F1276" s="3" t="s">
        <v>3648</v>
      </c>
      <c r="G1276">
        <v>2025</v>
      </c>
      <c r="H1276" t="s">
        <v>37</v>
      </c>
      <c r="I1276" t="s">
        <v>3649</v>
      </c>
    </row>
    <row r="1277" spans="1:9" ht="32" x14ac:dyDescent="0.2">
      <c r="A1277" t="s">
        <v>3646</v>
      </c>
      <c r="B1277" t="s">
        <v>3650</v>
      </c>
      <c r="C1277">
        <v>2</v>
      </c>
      <c r="D1277">
        <f>407</f>
        <v>407</v>
      </c>
      <c r="E1277" t="s">
        <v>12</v>
      </c>
      <c r="F1277" s="3" t="s">
        <v>3651</v>
      </c>
      <c r="G1277">
        <v>2025</v>
      </c>
      <c r="H1277" t="s">
        <v>37</v>
      </c>
      <c r="I1277" t="s">
        <v>3649</v>
      </c>
    </row>
    <row r="1278" spans="1:9" ht="32" x14ac:dyDescent="0.2">
      <c r="A1278" t="s">
        <v>3652</v>
      </c>
      <c r="B1278" t="s">
        <v>3653</v>
      </c>
      <c r="C1278">
        <v>1</v>
      </c>
      <c r="D1278">
        <f>159</f>
        <v>159</v>
      </c>
      <c r="E1278" t="s">
        <v>12</v>
      </c>
      <c r="F1278" s="3" t="s">
        <v>3654</v>
      </c>
      <c r="G1278">
        <v>2025</v>
      </c>
      <c r="H1278" t="s">
        <v>323</v>
      </c>
      <c r="I1278" t="s">
        <v>3655</v>
      </c>
    </row>
    <row r="1279" spans="1:9" ht="32" x14ac:dyDescent="0.2">
      <c r="A1279" t="s">
        <v>3656</v>
      </c>
      <c r="B1279" t="s">
        <v>3657</v>
      </c>
      <c r="C1279">
        <v>1</v>
      </c>
      <c r="D1279">
        <f>237</f>
        <v>237</v>
      </c>
      <c r="E1279" t="s">
        <v>12</v>
      </c>
      <c r="F1279" s="3" t="s">
        <v>3658</v>
      </c>
      <c r="G1279">
        <v>2025</v>
      </c>
      <c r="H1279" t="s">
        <v>21</v>
      </c>
      <c r="I1279" t="s">
        <v>3659</v>
      </c>
    </row>
    <row r="1280" spans="1:9" ht="32" x14ac:dyDescent="0.2">
      <c r="A1280" t="s">
        <v>3656</v>
      </c>
      <c r="B1280" t="s">
        <v>3660</v>
      </c>
      <c r="C1280">
        <v>2</v>
      </c>
      <c r="D1280" t="s">
        <v>12</v>
      </c>
      <c r="E1280" t="s">
        <v>12</v>
      </c>
      <c r="F1280" s="3" t="s">
        <v>3661</v>
      </c>
      <c r="G1280">
        <v>2025</v>
      </c>
      <c r="H1280" t="s">
        <v>3662</v>
      </c>
      <c r="I1280" t="s">
        <v>3659</v>
      </c>
    </row>
    <row r="1281" spans="1:9" ht="32" x14ac:dyDescent="0.2">
      <c r="A1281" t="s">
        <v>3656</v>
      </c>
      <c r="B1281" t="s">
        <v>3663</v>
      </c>
      <c r="C1281">
        <v>3</v>
      </c>
      <c r="D1281" t="s">
        <v>1512</v>
      </c>
      <c r="E1281" t="s">
        <v>12</v>
      </c>
      <c r="F1281" s="3" t="s">
        <v>3664</v>
      </c>
      <c r="G1281">
        <v>2025</v>
      </c>
      <c r="H1281" t="s">
        <v>323</v>
      </c>
      <c r="I1281" t="s">
        <v>3659</v>
      </c>
    </row>
    <row r="1282" spans="1:9" ht="16" x14ac:dyDescent="0.2">
      <c r="A1282" t="s">
        <v>3665</v>
      </c>
      <c r="B1282" t="s">
        <v>3666</v>
      </c>
      <c r="C1282">
        <v>1</v>
      </c>
      <c r="D1282" t="s">
        <v>52</v>
      </c>
      <c r="E1282" t="s">
        <v>12</v>
      </c>
      <c r="F1282" s="3" t="s">
        <v>3667</v>
      </c>
      <c r="G1282">
        <v>2025</v>
      </c>
      <c r="H1282" t="s">
        <v>21</v>
      </c>
      <c r="I1282" t="s">
        <v>3668</v>
      </c>
    </row>
    <row r="1283" spans="1:9" ht="32" x14ac:dyDescent="0.2">
      <c r="A1283" t="s">
        <v>3669</v>
      </c>
      <c r="B1283" t="s">
        <v>3670</v>
      </c>
      <c r="C1283">
        <v>1</v>
      </c>
      <c r="D1283" t="s">
        <v>344</v>
      </c>
      <c r="E1283" t="s">
        <v>12</v>
      </c>
      <c r="F1283" s="3" t="s">
        <v>3671</v>
      </c>
      <c r="G1283">
        <v>2025</v>
      </c>
      <c r="H1283" t="s">
        <v>140</v>
      </c>
      <c r="I1283" t="s">
        <v>3672</v>
      </c>
    </row>
    <row r="1284" spans="1:9" ht="32" x14ac:dyDescent="0.2">
      <c r="A1284" t="s">
        <v>3669</v>
      </c>
      <c r="B1284" t="s">
        <v>3673</v>
      </c>
      <c r="C1284">
        <v>2</v>
      </c>
      <c r="D1284" t="s">
        <v>3674</v>
      </c>
      <c r="E1284" t="s">
        <v>12</v>
      </c>
      <c r="F1284" s="3" t="s">
        <v>3675</v>
      </c>
      <c r="G1284">
        <v>2025</v>
      </c>
      <c r="H1284" t="s">
        <v>140</v>
      </c>
      <c r="I1284" t="s">
        <v>3672</v>
      </c>
    </row>
    <row r="1285" spans="1:9" ht="32" x14ac:dyDescent="0.2">
      <c r="A1285" t="s">
        <v>3676</v>
      </c>
      <c r="B1285" t="s">
        <v>3677</v>
      </c>
      <c r="C1285">
        <v>1</v>
      </c>
      <c r="D1285" s="4" t="s">
        <v>316</v>
      </c>
      <c r="E1285" t="s">
        <v>12</v>
      </c>
      <c r="F1285" s="7" t="s">
        <v>3678</v>
      </c>
      <c r="G1285">
        <v>2025</v>
      </c>
      <c r="H1285" t="s">
        <v>318</v>
      </c>
      <c r="I1285" t="s">
        <v>3679</v>
      </c>
    </row>
    <row r="1286" spans="1:9" ht="32" x14ac:dyDescent="0.2">
      <c r="A1286" t="s">
        <v>3680</v>
      </c>
      <c r="B1286" t="s">
        <v>3681</v>
      </c>
      <c r="C1286">
        <v>1</v>
      </c>
      <c r="D1286" t="s">
        <v>90</v>
      </c>
      <c r="E1286" t="s">
        <v>12</v>
      </c>
      <c r="F1286" s="3" t="s">
        <v>3682</v>
      </c>
      <c r="G1286">
        <v>2025</v>
      </c>
      <c r="H1286" t="s">
        <v>37</v>
      </c>
      <c r="I1286" t="s">
        <v>3683</v>
      </c>
    </row>
    <row r="1287" spans="1:9" ht="48" x14ac:dyDescent="0.2">
      <c r="A1287" t="s">
        <v>3680</v>
      </c>
      <c r="B1287" t="s">
        <v>3684</v>
      </c>
      <c r="C1287">
        <v>2</v>
      </c>
      <c r="D1287" t="s">
        <v>12</v>
      </c>
      <c r="E1287" t="s">
        <v>12</v>
      </c>
      <c r="F1287" s="3" t="s">
        <v>3000</v>
      </c>
      <c r="G1287">
        <v>2025</v>
      </c>
      <c r="H1287" t="s">
        <v>1810</v>
      </c>
      <c r="I1287" t="s">
        <v>3683</v>
      </c>
    </row>
    <row r="1288" spans="1:9" ht="16" x14ac:dyDescent="0.2">
      <c r="A1288" t="s">
        <v>3685</v>
      </c>
      <c r="B1288" t="s">
        <v>3686</v>
      </c>
      <c r="C1288">
        <v>1</v>
      </c>
      <c r="D1288" t="s">
        <v>12</v>
      </c>
      <c r="E1288" t="s">
        <v>12</v>
      </c>
      <c r="F1288" s="3" t="s">
        <v>3687</v>
      </c>
      <c r="G1288">
        <v>2025</v>
      </c>
      <c r="H1288" t="s">
        <v>1087</v>
      </c>
      <c r="I1288" t="s">
        <v>3688</v>
      </c>
    </row>
    <row r="1289" spans="1:9" ht="32" x14ac:dyDescent="0.2">
      <c r="A1289" t="s">
        <v>3689</v>
      </c>
      <c r="B1289" t="s">
        <v>3690</v>
      </c>
      <c r="C1289">
        <v>1</v>
      </c>
      <c r="D1289">
        <f>441</f>
        <v>441</v>
      </c>
      <c r="E1289" t="s">
        <v>12</v>
      </c>
      <c r="F1289" s="3" t="s">
        <v>3691</v>
      </c>
      <c r="G1289">
        <v>2025</v>
      </c>
      <c r="H1289" t="s">
        <v>140</v>
      </c>
      <c r="I1289" t="s">
        <v>3692</v>
      </c>
    </row>
    <row r="1290" spans="1:9" ht="16" x14ac:dyDescent="0.2">
      <c r="A1290" t="s">
        <v>3693</v>
      </c>
      <c r="B1290" t="s">
        <v>3694</v>
      </c>
      <c r="C1290">
        <v>1</v>
      </c>
      <c r="D1290" t="s">
        <v>12</v>
      </c>
      <c r="E1290" t="s">
        <v>12</v>
      </c>
      <c r="F1290" s="3" t="s">
        <v>3695</v>
      </c>
      <c r="G1290">
        <v>2025</v>
      </c>
      <c r="H1290" t="s">
        <v>3696</v>
      </c>
      <c r="I1290" t="s">
        <v>3697</v>
      </c>
    </row>
    <row r="1291" spans="1:9" ht="32" x14ac:dyDescent="0.2">
      <c r="A1291" t="s">
        <v>3693</v>
      </c>
      <c r="B1291" t="s">
        <v>3698</v>
      </c>
      <c r="C1291">
        <v>2</v>
      </c>
      <c r="D1291" t="s">
        <v>12</v>
      </c>
      <c r="E1291" t="s">
        <v>12</v>
      </c>
      <c r="F1291" s="3" t="s">
        <v>3171</v>
      </c>
      <c r="G1291">
        <v>2025</v>
      </c>
      <c r="H1291" t="s">
        <v>522</v>
      </c>
      <c r="I1291" t="s">
        <v>3697</v>
      </c>
    </row>
    <row r="1292" spans="1:9" ht="16" x14ac:dyDescent="0.2">
      <c r="A1292" t="s">
        <v>3693</v>
      </c>
      <c r="B1292" t="s">
        <v>3699</v>
      </c>
      <c r="C1292">
        <v>3</v>
      </c>
      <c r="D1292">
        <f>107</f>
        <v>107</v>
      </c>
      <c r="E1292" t="s">
        <v>2716</v>
      </c>
      <c r="F1292" s="3" t="s">
        <v>2717</v>
      </c>
      <c r="G1292">
        <v>2025</v>
      </c>
      <c r="H1292" t="s">
        <v>522</v>
      </c>
      <c r="I1292" t="s">
        <v>3697</v>
      </c>
    </row>
    <row r="1293" spans="1:9" ht="16" x14ac:dyDescent="0.2">
      <c r="A1293" t="s">
        <v>3693</v>
      </c>
      <c r="B1293" t="s">
        <v>3700</v>
      </c>
      <c r="C1293">
        <v>4</v>
      </c>
      <c r="D1293" t="s">
        <v>12</v>
      </c>
      <c r="E1293" t="s">
        <v>12</v>
      </c>
      <c r="F1293" s="3" t="s">
        <v>3701</v>
      </c>
      <c r="G1293">
        <v>2025</v>
      </c>
      <c r="H1293" t="s">
        <v>140</v>
      </c>
      <c r="I1293" t="s">
        <v>3697</v>
      </c>
    </row>
    <row r="1294" spans="1:9" ht="32" x14ac:dyDescent="0.2">
      <c r="A1294" t="s">
        <v>3693</v>
      </c>
      <c r="B1294" t="s">
        <v>3702</v>
      </c>
      <c r="C1294">
        <v>5</v>
      </c>
      <c r="D1294" t="s">
        <v>12</v>
      </c>
      <c r="E1294" t="s">
        <v>3167</v>
      </c>
      <c r="F1294" s="3" t="s">
        <v>3703</v>
      </c>
      <c r="G1294">
        <v>2025</v>
      </c>
      <c r="H1294" t="s">
        <v>522</v>
      </c>
      <c r="I1294" t="s">
        <v>3697</v>
      </c>
    </row>
    <row r="1295" spans="1:9" ht="16" x14ac:dyDescent="0.2">
      <c r="A1295" t="s">
        <v>3704</v>
      </c>
      <c r="B1295" t="s">
        <v>3705</v>
      </c>
      <c r="C1295">
        <v>1</v>
      </c>
      <c r="D1295" t="s">
        <v>52</v>
      </c>
      <c r="E1295" t="s">
        <v>12</v>
      </c>
      <c r="F1295" s="3" t="s">
        <v>3706</v>
      </c>
      <c r="G1295">
        <v>2025</v>
      </c>
      <c r="H1295" t="s">
        <v>140</v>
      </c>
      <c r="I1295" t="s">
        <v>3707</v>
      </c>
    </row>
    <row r="1296" spans="1:9" ht="32" x14ac:dyDescent="0.2">
      <c r="A1296" t="s">
        <v>3704</v>
      </c>
      <c r="B1296" t="s">
        <v>3708</v>
      </c>
      <c r="C1296">
        <v>2</v>
      </c>
      <c r="D1296" t="s">
        <v>12</v>
      </c>
      <c r="E1296" t="s">
        <v>12</v>
      </c>
      <c r="F1296" s="3" t="s">
        <v>3709</v>
      </c>
      <c r="G1296">
        <v>2025</v>
      </c>
      <c r="H1296" t="s">
        <v>140</v>
      </c>
      <c r="I1296" t="s">
        <v>3707</v>
      </c>
    </row>
    <row r="1297" spans="1:9" ht="32" x14ac:dyDescent="0.2">
      <c r="A1297" t="s">
        <v>3710</v>
      </c>
      <c r="B1297" t="s">
        <v>3711</v>
      </c>
      <c r="C1297">
        <v>1</v>
      </c>
      <c r="D1297" t="s">
        <v>12</v>
      </c>
      <c r="E1297" t="s">
        <v>12</v>
      </c>
      <c r="F1297" s="3" t="s">
        <v>3712</v>
      </c>
      <c r="G1297">
        <v>2025</v>
      </c>
      <c r="H1297" t="s">
        <v>37</v>
      </c>
      <c r="I1297" t="s">
        <v>3713</v>
      </c>
    </row>
    <row r="1298" spans="1:9" ht="32" x14ac:dyDescent="0.2">
      <c r="A1298" t="s">
        <v>3710</v>
      </c>
      <c r="B1298" t="s">
        <v>3714</v>
      </c>
      <c r="C1298">
        <v>2</v>
      </c>
      <c r="D1298" t="s">
        <v>12</v>
      </c>
      <c r="E1298" t="s">
        <v>12</v>
      </c>
      <c r="F1298" s="3" t="s">
        <v>3712</v>
      </c>
      <c r="G1298">
        <v>2025</v>
      </c>
      <c r="H1298" t="s">
        <v>37</v>
      </c>
      <c r="I1298" t="s">
        <v>3713</v>
      </c>
    </row>
    <row r="1299" spans="1:9" ht="32" x14ac:dyDescent="0.2">
      <c r="A1299" t="s">
        <v>3715</v>
      </c>
      <c r="B1299" t="s">
        <v>3716</v>
      </c>
      <c r="C1299">
        <v>1</v>
      </c>
      <c r="D1299" t="s">
        <v>1903</v>
      </c>
      <c r="E1299" t="s">
        <v>12</v>
      </c>
      <c r="F1299" s="3" t="s">
        <v>3717</v>
      </c>
      <c r="G1299">
        <v>2025</v>
      </c>
      <c r="H1299" t="s">
        <v>323</v>
      </c>
      <c r="I1299" t="s">
        <v>3718</v>
      </c>
    </row>
    <row r="1300" spans="1:9" ht="32" x14ac:dyDescent="0.2">
      <c r="A1300" t="s">
        <v>3715</v>
      </c>
      <c r="B1300" t="s">
        <v>3719</v>
      </c>
      <c r="C1300">
        <v>2</v>
      </c>
      <c r="D1300" t="s">
        <v>1903</v>
      </c>
      <c r="E1300" t="s">
        <v>12</v>
      </c>
      <c r="F1300" s="3" t="s">
        <v>3720</v>
      </c>
      <c r="G1300">
        <v>2025</v>
      </c>
      <c r="H1300" t="s">
        <v>323</v>
      </c>
      <c r="I1300" t="s">
        <v>3718</v>
      </c>
    </row>
    <row r="1301" spans="1:9" ht="32" x14ac:dyDescent="0.2">
      <c r="A1301" t="s">
        <v>3721</v>
      </c>
      <c r="B1301" t="s">
        <v>3722</v>
      </c>
      <c r="C1301">
        <v>1</v>
      </c>
      <c r="D1301" t="s">
        <v>12</v>
      </c>
      <c r="E1301" t="s">
        <v>12</v>
      </c>
      <c r="F1301" s="3" t="s">
        <v>3723</v>
      </c>
      <c r="G1301">
        <v>2025</v>
      </c>
      <c r="H1301" t="s">
        <v>14</v>
      </c>
      <c r="I1301" t="s">
        <v>3724</v>
      </c>
    </row>
    <row r="1302" spans="1:9" ht="16" x14ac:dyDescent="0.2">
      <c r="A1302" t="s">
        <v>3721</v>
      </c>
      <c r="B1302" t="s">
        <v>3725</v>
      </c>
      <c r="C1302">
        <v>2</v>
      </c>
      <c r="D1302">
        <f>137</f>
        <v>137</v>
      </c>
      <c r="E1302" t="s">
        <v>12</v>
      </c>
      <c r="F1302" s="3" t="s">
        <v>3726</v>
      </c>
      <c r="G1302">
        <v>2025</v>
      </c>
      <c r="H1302" t="s">
        <v>14</v>
      </c>
      <c r="I1302" t="s">
        <v>3724</v>
      </c>
    </row>
    <row r="1303" spans="1:9" ht="16" x14ac:dyDescent="0.2">
      <c r="A1303" t="s">
        <v>3727</v>
      </c>
      <c r="B1303" t="s">
        <v>3728</v>
      </c>
      <c r="C1303">
        <v>1</v>
      </c>
      <c r="D1303" t="s">
        <v>52</v>
      </c>
      <c r="E1303" t="s">
        <v>12</v>
      </c>
      <c r="F1303" s="3" t="s">
        <v>3729</v>
      </c>
      <c r="G1303">
        <v>2025</v>
      </c>
      <c r="H1303" t="s">
        <v>140</v>
      </c>
      <c r="I1303" t="s">
        <v>3730</v>
      </c>
    </row>
    <row r="1304" spans="1:9" ht="32" x14ac:dyDescent="0.2">
      <c r="A1304" t="s">
        <v>3731</v>
      </c>
      <c r="B1304" t="s">
        <v>3732</v>
      </c>
      <c r="C1304">
        <v>1</v>
      </c>
      <c r="D1304" t="s">
        <v>712</v>
      </c>
      <c r="E1304" t="s">
        <v>12</v>
      </c>
      <c r="F1304" s="3" t="s">
        <v>3733</v>
      </c>
      <c r="G1304">
        <v>2025</v>
      </c>
      <c r="H1304" t="s">
        <v>318</v>
      </c>
      <c r="I1304" t="s">
        <v>3734</v>
      </c>
    </row>
    <row r="1305" spans="1:9" ht="32" x14ac:dyDescent="0.2">
      <c r="A1305" t="s">
        <v>3735</v>
      </c>
      <c r="B1305" t="s">
        <v>1531</v>
      </c>
      <c r="C1305">
        <v>1</v>
      </c>
      <c r="D1305" t="s">
        <v>12</v>
      </c>
      <c r="E1305" t="s">
        <v>12</v>
      </c>
      <c r="F1305" s="3" t="s">
        <v>3736</v>
      </c>
      <c r="G1305">
        <v>2025</v>
      </c>
      <c r="H1305" t="s">
        <v>14</v>
      </c>
      <c r="I1305" t="s">
        <v>3737</v>
      </c>
    </row>
    <row r="1306" spans="1:9" ht="32" x14ac:dyDescent="0.2">
      <c r="A1306" t="s">
        <v>3735</v>
      </c>
      <c r="B1306" t="s">
        <v>1585</v>
      </c>
      <c r="C1306">
        <v>2</v>
      </c>
      <c r="D1306" t="s">
        <v>12</v>
      </c>
      <c r="E1306" t="s">
        <v>12</v>
      </c>
      <c r="F1306" s="3" t="s">
        <v>1587</v>
      </c>
      <c r="G1306">
        <v>2025</v>
      </c>
      <c r="H1306" t="s">
        <v>14</v>
      </c>
      <c r="I1306" t="s">
        <v>3737</v>
      </c>
    </row>
    <row r="1307" spans="1:9" ht="16" x14ac:dyDescent="0.2">
      <c r="A1307" t="s">
        <v>3738</v>
      </c>
      <c r="B1307" t="s">
        <v>3739</v>
      </c>
      <c r="C1307">
        <v>1</v>
      </c>
      <c r="D1307" t="s">
        <v>469</v>
      </c>
      <c r="E1307" t="s">
        <v>12</v>
      </c>
      <c r="F1307" s="3" t="s">
        <v>1000</v>
      </c>
      <c r="G1307">
        <v>2025</v>
      </c>
      <c r="H1307" t="s">
        <v>462</v>
      </c>
      <c r="I1307" t="s">
        <v>3740</v>
      </c>
    </row>
    <row r="1308" spans="1:9" ht="16" x14ac:dyDescent="0.2">
      <c r="A1308" t="s">
        <v>3738</v>
      </c>
      <c r="B1308" t="s">
        <v>3719</v>
      </c>
      <c r="C1308">
        <v>2</v>
      </c>
      <c r="D1308" t="s">
        <v>12</v>
      </c>
      <c r="E1308" t="s">
        <v>12</v>
      </c>
      <c r="F1308" s="3" t="s">
        <v>3741</v>
      </c>
      <c r="G1308">
        <v>2025</v>
      </c>
      <c r="H1308" t="s">
        <v>86</v>
      </c>
      <c r="I1308" t="s">
        <v>3740</v>
      </c>
    </row>
    <row r="1309" spans="1:9" ht="16" x14ac:dyDescent="0.2">
      <c r="A1309" t="s">
        <v>3738</v>
      </c>
      <c r="B1309" t="s">
        <v>3742</v>
      </c>
      <c r="C1309">
        <v>3</v>
      </c>
      <c r="D1309" t="s">
        <v>3743</v>
      </c>
      <c r="E1309" t="s">
        <v>12</v>
      </c>
      <c r="F1309" s="3" t="s">
        <v>3744</v>
      </c>
      <c r="G1309">
        <v>2025</v>
      </c>
      <c r="H1309" t="s">
        <v>518</v>
      </c>
      <c r="I1309" t="s">
        <v>3740</v>
      </c>
    </row>
    <row r="1310" spans="1:9" ht="16" x14ac:dyDescent="0.2">
      <c r="A1310" t="s">
        <v>3745</v>
      </c>
      <c r="B1310" t="s">
        <v>3746</v>
      </c>
      <c r="C1310">
        <v>1</v>
      </c>
      <c r="D1310" t="s">
        <v>1128</v>
      </c>
      <c r="E1310" t="s">
        <v>12</v>
      </c>
      <c r="F1310" s="3" t="s">
        <v>3747</v>
      </c>
      <c r="G1310">
        <v>2025</v>
      </c>
      <c r="H1310" t="s">
        <v>140</v>
      </c>
      <c r="I1310" t="s">
        <v>3748</v>
      </c>
    </row>
    <row r="1311" spans="1:9" ht="16" x14ac:dyDescent="0.2">
      <c r="A1311" t="s">
        <v>3745</v>
      </c>
      <c r="B1311" t="s">
        <v>3749</v>
      </c>
      <c r="C1311">
        <v>2</v>
      </c>
      <c r="D1311" t="s">
        <v>1128</v>
      </c>
      <c r="E1311" t="s">
        <v>12</v>
      </c>
      <c r="F1311" s="3" t="s">
        <v>3750</v>
      </c>
      <c r="G1311">
        <v>2025</v>
      </c>
      <c r="H1311" t="s">
        <v>140</v>
      </c>
      <c r="I1311" t="s">
        <v>3748</v>
      </c>
    </row>
    <row r="1312" spans="1:9" ht="32" x14ac:dyDescent="0.2">
      <c r="A1312" t="s">
        <v>3751</v>
      </c>
      <c r="B1312" t="s">
        <v>3752</v>
      </c>
      <c r="C1312">
        <v>1</v>
      </c>
      <c r="D1312" t="s">
        <v>3753</v>
      </c>
      <c r="E1312" t="s">
        <v>12</v>
      </c>
      <c r="F1312" s="3" t="s">
        <v>3754</v>
      </c>
      <c r="G1312">
        <v>2025</v>
      </c>
      <c r="H1312" t="s">
        <v>323</v>
      </c>
      <c r="I1312" t="s">
        <v>3755</v>
      </c>
    </row>
    <row r="1313" spans="1:9" ht="32" x14ac:dyDescent="0.2">
      <c r="A1313" t="s">
        <v>3751</v>
      </c>
      <c r="B1313" t="s">
        <v>3756</v>
      </c>
      <c r="C1313">
        <v>2</v>
      </c>
      <c r="D1313" t="s">
        <v>3753</v>
      </c>
      <c r="E1313" t="s">
        <v>12</v>
      </c>
      <c r="F1313" s="3" t="s">
        <v>3754</v>
      </c>
      <c r="G1313">
        <v>2025</v>
      </c>
      <c r="H1313" t="s">
        <v>323</v>
      </c>
      <c r="I1313" t="s">
        <v>3755</v>
      </c>
    </row>
    <row r="1314" spans="1:9" ht="16" x14ac:dyDescent="0.2">
      <c r="A1314" t="s">
        <v>3757</v>
      </c>
      <c r="B1314" t="s">
        <v>3758</v>
      </c>
      <c r="C1314">
        <v>1</v>
      </c>
      <c r="D1314" t="s">
        <v>12</v>
      </c>
      <c r="E1314" t="s">
        <v>12</v>
      </c>
      <c r="F1314" s="3" t="s">
        <v>3759</v>
      </c>
      <c r="G1314">
        <v>2025</v>
      </c>
      <c r="H1314" t="s">
        <v>2868</v>
      </c>
      <c r="I1314" t="s">
        <v>3760</v>
      </c>
    </row>
    <row r="1315" spans="1:9" ht="32" x14ac:dyDescent="0.2">
      <c r="A1315" t="s">
        <v>3757</v>
      </c>
      <c r="B1315" t="s">
        <v>3761</v>
      </c>
      <c r="C1315">
        <v>2</v>
      </c>
      <c r="D1315" t="s">
        <v>12</v>
      </c>
      <c r="E1315" t="s">
        <v>12</v>
      </c>
      <c r="F1315" s="3" t="s">
        <v>3762</v>
      </c>
      <c r="G1315">
        <v>2025</v>
      </c>
      <c r="H1315" t="s">
        <v>1248</v>
      </c>
      <c r="I1315" t="s">
        <v>3760</v>
      </c>
    </row>
    <row r="1316" spans="1:9" ht="32" x14ac:dyDescent="0.2">
      <c r="A1316" t="s">
        <v>3757</v>
      </c>
      <c r="B1316" t="s">
        <v>3763</v>
      </c>
      <c r="C1316">
        <v>3</v>
      </c>
      <c r="D1316">
        <f>371</f>
        <v>371</v>
      </c>
      <c r="E1316" t="s">
        <v>12</v>
      </c>
      <c r="F1316" s="3" t="s">
        <v>3764</v>
      </c>
      <c r="G1316">
        <v>2025</v>
      </c>
      <c r="H1316" t="s">
        <v>174</v>
      </c>
      <c r="I1316" t="s">
        <v>3760</v>
      </c>
    </row>
    <row r="1317" spans="1:9" ht="32" x14ac:dyDescent="0.2">
      <c r="A1317" t="s">
        <v>3757</v>
      </c>
      <c r="B1317" t="s">
        <v>3765</v>
      </c>
      <c r="C1317">
        <v>4</v>
      </c>
      <c r="D1317" t="s">
        <v>12</v>
      </c>
      <c r="E1317" t="s">
        <v>12</v>
      </c>
      <c r="F1317" s="3" t="s">
        <v>3766</v>
      </c>
      <c r="G1317">
        <v>2025</v>
      </c>
      <c r="H1317" t="s">
        <v>174</v>
      </c>
      <c r="I1317" t="s">
        <v>3760</v>
      </c>
    </row>
    <row r="1318" spans="1:9" ht="32" x14ac:dyDescent="0.2">
      <c r="A1318" t="s">
        <v>3757</v>
      </c>
      <c r="B1318" t="s">
        <v>3767</v>
      </c>
      <c r="C1318">
        <v>5</v>
      </c>
      <c r="D1318" t="s">
        <v>12</v>
      </c>
      <c r="E1318" t="s">
        <v>12</v>
      </c>
      <c r="F1318" s="3" t="s">
        <v>3768</v>
      </c>
      <c r="G1318">
        <v>2025</v>
      </c>
      <c r="H1318" t="s">
        <v>126</v>
      </c>
      <c r="I1318" t="s">
        <v>3760</v>
      </c>
    </row>
    <row r="1319" spans="1:9" ht="32" x14ac:dyDescent="0.2">
      <c r="A1319" t="s">
        <v>3757</v>
      </c>
      <c r="B1319" t="s">
        <v>3769</v>
      </c>
      <c r="C1319">
        <v>6</v>
      </c>
      <c r="D1319">
        <f>326</f>
        <v>326</v>
      </c>
      <c r="E1319" t="s">
        <v>12</v>
      </c>
      <c r="F1319" s="3" t="s">
        <v>3770</v>
      </c>
      <c r="G1319">
        <v>2025</v>
      </c>
      <c r="H1319" t="s">
        <v>368</v>
      </c>
      <c r="I1319" t="s">
        <v>3760</v>
      </c>
    </row>
    <row r="1320" spans="1:9" ht="32" x14ac:dyDescent="0.2">
      <c r="A1320" t="s">
        <v>3757</v>
      </c>
      <c r="B1320" t="s">
        <v>3771</v>
      </c>
      <c r="C1320">
        <v>7</v>
      </c>
      <c r="D1320">
        <f>281</f>
        <v>281</v>
      </c>
      <c r="E1320" t="s">
        <v>12</v>
      </c>
      <c r="F1320" s="3" t="s">
        <v>3772</v>
      </c>
      <c r="G1320">
        <v>2025</v>
      </c>
      <c r="H1320" t="s">
        <v>76</v>
      </c>
      <c r="I1320" t="s">
        <v>3760</v>
      </c>
    </row>
    <row r="1321" spans="1:9" ht="32" x14ac:dyDescent="0.2">
      <c r="A1321" t="s">
        <v>3757</v>
      </c>
      <c r="B1321" t="s">
        <v>3773</v>
      </c>
      <c r="C1321">
        <v>8</v>
      </c>
      <c r="D1321">
        <f>173</f>
        <v>173</v>
      </c>
      <c r="E1321" t="s">
        <v>12</v>
      </c>
      <c r="F1321" s="3" t="s">
        <v>3774</v>
      </c>
      <c r="G1321">
        <v>2025</v>
      </c>
      <c r="H1321" t="s">
        <v>368</v>
      </c>
      <c r="I1321" t="s">
        <v>3760</v>
      </c>
    </row>
    <row r="1322" spans="1:9" ht="32" x14ac:dyDescent="0.2">
      <c r="A1322" t="s">
        <v>3757</v>
      </c>
      <c r="B1322" t="s">
        <v>3775</v>
      </c>
      <c r="C1322">
        <v>9</v>
      </c>
      <c r="D1322" t="s">
        <v>12</v>
      </c>
      <c r="E1322" t="s">
        <v>12</v>
      </c>
      <c r="F1322" s="3" t="s">
        <v>3776</v>
      </c>
      <c r="G1322">
        <v>2025</v>
      </c>
      <c r="H1322" t="s">
        <v>37</v>
      </c>
      <c r="I1322" t="s">
        <v>3760</v>
      </c>
    </row>
    <row r="1323" spans="1:9" ht="32" x14ac:dyDescent="0.2">
      <c r="A1323" t="s">
        <v>3757</v>
      </c>
      <c r="B1323" t="s">
        <v>3777</v>
      </c>
      <c r="C1323">
        <v>10</v>
      </c>
      <c r="D1323" t="s">
        <v>3778</v>
      </c>
      <c r="E1323" t="s">
        <v>12</v>
      </c>
      <c r="F1323" s="3" t="s">
        <v>3779</v>
      </c>
      <c r="G1323">
        <v>2025</v>
      </c>
      <c r="H1323" t="s">
        <v>140</v>
      </c>
      <c r="I1323" t="s">
        <v>3760</v>
      </c>
    </row>
    <row r="1324" spans="1:9" ht="32" x14ac:dyDescent="0.2">
      <c r="A1324" t="s">
        <v>3757</v>
      </c>
      <c r="B1324" t="s">
        <v>3780</v>
      </c>
      <c r="C1324">
        <v>11</v>
      </c>
      <c r="D1324" t="s">
        <v>12</v>
      </c>
      <c r="E1324" t="s">
        <v>12</v>
      </c>
      <c r="F1324" s="3" t="s">
        <v>3781</v>
      </c>
      <c r="G1324">
        <v>2025</v>
      </c>
      <c r="H1324" t="s">
        <v>140</v>
      </c>
      <c r="I1324" t="s">
        <v>3760</v>
      </c>
    </row>
    <row r="1325" spans="1:9" ht="32" x14ac:dyDescent="0.2">
      <c r="A1325" t="s">
        <v>3757</v>
      </c>
      <c r="B1325" t="s">
        <v>3782</v>
      </c>
      <c r="C1325">
        <v>12</v>
      </c>
      <c r="D1325" t="s">
        <v>12</v>
      </c>
      <c r="E1325" t="s">
        <v>12</v>
      </c>
      <c r="F1325" s="3" t="s">
        <v>3783</v>
      </c>
      <c r="G1325">
        <v>2025</v>
      </c>
      <c r="H1325" t="s">
        <v>2868</v>
      </c>
      <c r="I1325" t="s">
        <v>3760</v>
      </c>
    </row>
    <row r="1326" spans="1:9" ht="32" x14ac:dyDescent="0.2">
      <c r="A1326" t="s">
        <v>3757</v>
      </c>
      <c r="B1326" t="s">
        <v>3784</v>
      </c>
      <c r="C1326">
        <v>13</v>
      </c>
      <c r="D1326" t="s">
        <v>344</v>
      </c>
      <c r="E1326" t="s">
        <v>12</v>
      </c>
      <c r="F1326" s="3" t="s">
        <v>3785</v>
      </c>
      <c r="G1326">
        <v>2025</v>
      </c>
      <c r="H1326" t="s">
        <v>754</v>
      </c>
      <c r="I1326" t="s">
        <v>3760</v>
      </c>
    </row>
    <row r="1327" spans="1:9" ht="16" x14ac:dyDescent="0.2">
      <c r="A1327" t="s">
        <v>3757</v>
      </c>
      <c r="B1327" t="s">
        <v>3786</v>
      </c>
      <c r="C1327">
        <v>14</v>
      </c>
      <c r="D1327" t="s">
        <v>12</v>
      </c>
      <c r="E1327" t="s">
        <v>12</v>
      </c>
      <c r="F1327" s="3" t="s">
        <v>3787</v>
      </c>
      <c r="G1327">
        <v>2025</v>
      </c>
      <c r="H1327" t="s">
        <v>754</v>
      </c>
      <c r="I1327" t="s">
        <v>3760</v>
      </c>
    </row>
    <row r="1328" spans="1:9" ht="32" x14ac:dyDescent="0.2">
      <c r="A1328" t="s">
        <v>3757</v>
      </c>
      <c r="B1328" t="s">
        <v>3788</v>
      </c>
      <c r="C1328">
        <v>15</v>
      </c>
      <c r="D1328" t="s">
        <v>772</v>
      </c>
      <c r="E1328" t="s">
        <v>2245</v>
      </c>
      <c r="F1328" s="3" t="s">
        <v>3789</v>
      </c>
      <c r="G1328">
        <v>2025</v>
      </c>
      <c r="H1328" t="s">
        <v>86</v>
      </c>
      <c r="I1328" t="s">
        <v>3760</v>
      </c>
    </row>
    <row r="1329" spans="1:9" ht="32" x14ac:dyDescent="0.2">
      <c r="A1329" t="s">
        <v>3757</v>
      </c>
      <c r="B1329" t="s">
        <v>3790</v>
      </c>
      <c r="C1329">
        <v>16</v>
      </c>
      <c r="D1329" t="s">
        <v>12</v>
      </c>
      <c r="E1329" t="s">
        <v>12</v>
      </c>
      <c r="F1329" s="3" t="s">
        <v>3791</v>
      </c>
      <c r="G1329">
        <v>2025</v>
      </c>
      <c r="H1329" t="s">
        <v>522</v>
      </c>
      <c r="I1329" t="s">
        <v>3760</v>
      </c>
    </row>
    <row r="1330" spans="1:9" ht="16" x14ac:dyDescent="0.2">
      <c r="A1330" t="s">
        <v>3792</v>
      </c>
      <c r="B1330" t="s">
        <v>3793</v>
      </c>
      <c r="C1330">
        <v>1</v>
      </c>
      <c r="D1330" t="s">
        <v>12</v>
      </c>
      <c r="E1330" t="s">
        <v>12</v>
      </c>
      <c r="F1330" s="3" t="s">
        <v>3794</v>
      </c>
      <c r="G1330">
        <v>2025</v>
      </c>
      <c r="H1330" t="s">
        <v>3795</v>
      </c>
      <c r="I1330" t="s">
        <v>3796</v>
      </c>
    </row>
    <row r="1331" spans="1:9" ht="16" x14ac:dyDescent="0.2">
      <c r="A1331" t="s">
        <v>3792</v>
      </c>
      <c r="B1331" t="s">
        <v>3797</v>
      </c>
      <c r="C1331">
        <v>2</v>
      </c>
      <c r="D1331" t="s">
        <v>12</v>
      </c>
      <c r="E1331" t="s">
        <v>3798</v>
      </c>
      <c r="F1331" s="3" t="s">
        <v>3799</v>
      </c>
      <c r="G1331">
        <v>2025</v>
      </c>
      <c r="H1331" t="s">
        <v>3795</v>
      </c>
      <c r="I1331" t="s">
        <v>3796</v>
      </c>
    </row>
    <row r="1332" spans="1:9" ht="32" x14ac:dyDescent="0.2">
      <c r="A1332" t="s">
        <v>3792</v>
      </c>
      <c r="B1332" t="s">
        <v>3800</v>
      </c>
      <c r="C1332">
        <v>3</v>
      </c>
      <c r="D1332" t="s">
        <v>12</v>
      </c>
      <c r="E1332" t="s">
        <v>12</v>
      </c>
      <c r="F1332" s="3" t="s">
        <v>3801</v>
      </c>
      <c r="G1332">
        <v>2025</v>
      </c>
      <c r="H1332" t="s">
        <v>3795</v>
      </c>
      <c r="I1332" t="s">
        <v>3796</v>
      </c>
    </row>
    <row r="1333" spans="1:9" ht="32" x14ac:dyDescent="0.2">
      <c r="A1333" t="s">
        <v>3792</v>
      </c>
      <c r="B1333" t="s">
        <v>3802</v>
      </c>
      <c r="C1333">
        <v>4</v>
      </c>
      <c r="D1333" t="s">
        <v>12</v>
      </c>
      <c r="E1333" t="s">
        <v>12</v>
      </c>
      <c r="F1333" s="3" t="s">
        <v>3803</v>
      </c>
      <c r="G1333">
        <v>2025</v>
      </c>
      <c r="H1333" t="s">
        <v>3795</v>
      </c>
      <c r="I1333" t="s">
        <v>3796</v>
      </c>
    </row>
    <row r="1334" spans="1:9" ht="16" x14ac:dyDescent="0.2">
      <c r="A1334" t="s">
        <v>3804</v>
      </c>
      <c r="B1334" t="s">
        <v>3805</v>
      </c>
      <c r="C1334">
        <v>1</v>
      </c>
      <c r="D1334" t="s">
        <v>12</v>
      </c>
      <c r="E1334" t="s">
        <v>12</v>
      </c>
      <c r="F1334" s="3" t="s">
        <v>3806</v>
      </c>
      <c r="G1334">
        <v>2025</v>
      </c>
      <c r="H1334" t="s">
        <v>37</v>
      </c>
      <c r="I1334" t="s">
        <v>3807</v>
      </c>
    </row>
    <row r="1335" spans="1:9" ht="16" x14ac:dyDescent="0.2">
      <c r="A1335" t="s">
        <v>3804</v>
      </c>
      <c r="B1335" t="s">
        <v>3808</v>
      </c>
      <c r="C1335">
        <v>2</v>
      </c>
      <c r="D1335" t="s">
        <v>12</v>
      </c>
      <c r="E1335" t="s">
        <v>12</v>
      </c>
      <c r="F1335" s="3" t="s">
        <v>3809</v>
      </c>
      <c r="G1335">
        <v>2025</v>
      </c>
      <c r="H1335" t="s">
        <v>37</v>
      </c>
      <c r="I1335" t="s">
        <v>3807</v>
      </c>
    </row>
    <row r="1336" spans="1:9" ht="32" x14ac:dyDescent="0.2">
      <c r="A1336" t="s">
        <v>3804</v>
      </c>
      <c r="B1336" t="s">
        <v>3810</v>
      </c>
      <c r="C1336">
        <v>3</v>
      </c>
      <c r="D1336">
        <f>407</f>
        <v>407</v>
      </c>
      <c r="E1336" t="s">
        <v>12</v>
      </c>
      <c r="F1336" s="3" t="s">
        <v>2203</v>
      </c>
      <c r="G1336">
        <v>2025</v>
      </c>
      <c r="H1336" t="s">
        <v>37</v>
      </c>
      <c r="I1336" t="s">
        <v>3807</v>
      </c>
    </row>
    <row r="1337" spans="1:9" ht="32" x14ac:dyDescent="0.2">
      <c r="A1337" t="s">
        <v>3811</v>
      </c>
      <c r="B1337" t="s">
        <v>3812</v>
      </c>
      <c r="C1337">
        <v>1</v>
      </c>
      <c r="D1337" t="s">
        <v>12</v>
      </c>
      <c r="E1337" t="s">
        <v>12</v>
      </c>
      <c r="F1337" s="3" t="s">
        <v>3813</v>
      </c>
      <c r="G1337">
        <v>2025</v>
      </c>
      <c r="H1337" t="s">
        <v>21</v>
      </c>
      <c r="I1337" t="s">
        <v>3814</v>
      </c>
    </row>
    <row r="1338" spans="1:9" ht="16" x14ac:dyDescent="0.2">
      <c r="A1338" t="s">
        <v>3815</v>
      </c>
      <c r="B1338" t="s">
        <v>3816</v>
      </c>
      <c r="C1338">
        <v>1</v>
      </c>
      <c r="D1338" t="s">
        <v>1128</v>
      </c>
      <c r="E1338" t="s">
        <v>12</v>
      </c>
      <c r="F1338" s="3" t="s">
        <v>3817</v>
      </c>
      <c r="G1338">
        <v>2025</v>
      </c>
      <c r="H1338" t="s">
        <v>140</v>
      </c>
      <c r="I1338" t="s">
        <v>3818</v>
      </c>
    </row>
    <row r="1339" spans="1:9" ht="16" x14ac:dyDescent="0.2">
      <c r="A1339" t="s">
        <v>3819</v>
      </c>
      <c r="B1339" t="s">
        <v>3820</v>
      </c>
      <c r="C1339">
        <v>1</v>
      </c>
      <c r="D1339" t="s">
        <v>408</v>
      </c>
      <c r="E1339" t="s">
        <v>12</v>
      </c>
      <c r="F1339" s="3" t="s">
        <v>2260</v>
      </c>
      <c r="G1339">
        <v>2025</v>
      </c>
      <c r="H1339" t="s">
        <v>140</v>
      </c>
      <c r="I1339" t="s">
        <v>3821</v>
      </c>
    </row>
    <row r="1340" spans="1:9" ht="16" x14ac:dyDescent="0.2">
      <c r="A1340" t="s">
        <v>3822</v>
      </c>
      <c r="B1340" t="s">
        <v>3823</v>
      </c>
      <c r="C1340">
        <v>1</v>
      </c>
      <c r="D1340" t="s">
        <v>90</v>
      </c>
      <c r="E1340" t="s">
        <v>12</v>
      </c>
      <c r="F1340" s="3" t="s">
        <v>3824</v>
      </c>
      <c r="G1340">
        <v>2025</v>
      </c>
      <c r="H1340" t="s">
        <v>296</v>
      </c>
      <c r="I1340" t="s">
        <v>3825</v>
      </c>
    </row>
    <row r="1341" spans="1:9" ht="32" x14ac:dyDescent="0.2">
      <c r="A1341" t="s">
        <v>3822</v>
      </c>
      <c r="B1341" t="s">
        <v>3826</v>
      </c>
      <c r="C1341">
        <v>2</v>
      </c>
      <c r="D1341" t="s">
        <v>90</v>
      </c>
      <c r="E1341" t="s">
        <v>12</v>
      </c>
      <c r="F1341" s="3" t="s">
        <v>3827</v>
      </c>
      <c r="G1341">
        <v>2025</v>
      </c>
      <c r="H1341" t="s">
        <v>296</v>
      </c>
      <c r="I1341" t="s">
        <v>3825</v>
      </c>
    </row>
    <row r="1342" spans="1:9" ht="16" x14ac:dyDescent="0.2">
      <c r="A1342" t="s">
        <v>3828</v>
      </c>
      <c r="B1342" t="s">
        <v>1374</v>
      </c>
      <c r="C1342">
        <v>1</v>
      </c>
      <c r="D1342" t="s">
        <v>344</v>
      </c>
      <c r="E1342" t="s">
        <v>12</v>
      </c>
      <c r="F1342" s="7" t="s">
        <v>3829</v>
      </c>
      <c r="G1342">
        <v>2025</v>
      </c>
      <c r="H1342" t="s">
        <v>174</v>
      </c>
      <c r="I1342" t="s">
        <v>3830</v>
      </c>
    </row>
    <row r="1343" spans="1:9" ht="16" x14ac:dyDescent="0.2">
      <c r="A1343" t="s">
        <v>3828</v>
      </c>
      <c r="B1343" t="s">
        <v>411</v>
      </c>
      <c r="C1343">
        <v>2</v>
      </c>
      <c r="D1343" t="s">
        <v>408</v>
      </c>
      <c r="E1343" t="s">
        <v>12</v>
      </c>
      <c r="F1343" s="7" t="s">
        <v>3831</v>
      </c>
      <c r="G1343">
        <v>2025</v>
      </c>
      <c r="H1343" t="s">
        <v>174</v>
      </c>
      <c r="I1343" t="s">
        <v>3830</v>
      </c>
    </row>
    <row r="1344" spans="1:9" ht="32" x14ac:dyDescent="0.2">
      <c r="A1344" t="s">
        <v>3832</v>
      </c>
      <c r="B1344" t="s">
        <v>3833</v>
      </c>
      <c r="C1344">
        <v>1</v>
      </c>
      <c r="D1344" t="s">
        <v>316</v>
      </c>
      <c r="E1344" t="s">
        <v>12</v>
      </c>
      <c r="F1344" s="3" t="s">
        <v>3834</v>
      </c>
      <c r="G1344">
        <v>2025</v>
      </c>
      <c r="H1344" t="s">
        <v>646</v>
      </c>
      <c r="I1344" t="s">
        <v>3835</v>
      </c>
    </row>
    <row r="1345" spans="1:9" ht="32" x14ac:dyDescent="0.2">
      <c r="A1345" t="s">
        <v>3832</v>
      </c>
      <c r="B1345" t="s">
        <v>3836</v>
      </c>
      <c r="C1345">
        <v>2</v>
      </c>
      <c r="D1345" t="s">
        <v>316</v>
      </c>
      <c r="E1345" t="s">
        <v>12</v>
      </c>
      <c r="F1345" s="3" t="s">
        <v>3837</v>
      </c>
      <c r="G1345">
        <v>2025</v>
      </c>
      <c r="H1345" t="s">
        <v>646</v>
      </c>
      <c r="I1345" t="s">
        <v>3835</v>
      </c>
    </row>
    <row r="1346" spans="1:9" ht="16" x14ac:dyDescent="0.2">
      <c r="A1346" t="s">
        <v>3832</v>
      </c>
      <c r="B1346" t="s">
        <v>3838</v>
      </c>
      <c r="C1346">
        <v>3</v>
      </c>
      <c r="D1346" t="s">
        <v>316</v>
      </c>
      <c r="E1346" t="s">
        <v>12</v>
      </c>
      <c r="F1346" s="3" t="s">
        <v>3839</v>
      </c>
      <c r="G1346">
        <v>2025</v>
      </c>
      <c r="H1346" t="s">
        <v>646</v>
      </c>
      <c r="I1346" t="s">
        <v>3835</v>
      </c>
    </row>
    <row r="1347" spans="1:9" ht="32" x14ac:dyDescent="0.2">
      <c r="A1347" t="s">
        <v>3840</v>
      </c>
      <c r="B1347" t="s">
        <v>3841</v>
      </c>
      <c r="C1347">
        <v>1</v>
      </c>
      <c r="D1347">
        <f>65</f>
        <v>65</v>
      </c>
      <c r="E1347" t="s">
        <v>12</v>
      </c>
      <c r="F1347" s="3" t="s">
        <v>3842</v>
      </c>
      <c r="G1347">
        <v>2025</v>
      </c>
      <c r="H1347" t="s">
        <v>323</v>
      </c>
      <c r="I1347" t="s">
        <v>3843</v>
      </c>
    </row>
    <row r="1348" spans="1:9" ht="16" x14ac:dyDescent="0.2">
      <c r="A1348" t="s">
        <v>3840</v>
      </c>
      <c r="B1348" t="s">
        <v>3844</v>
      </c>
      <c r="C1348">
        <v>2</v>
      </c>
      <c r="D1348">
        <f>65</f>
        <v>65</v>
      </c>
      <c r="E1348" t="s">
        <v>12</v>
      </c>
      <c r="F1348" s="3" t="s">
        <v>1364</v>
      </c>
      <c r="G1348">
        <v>2025</v>
      </c>
      <c r="H1348" t="s">
        <v>323</v>
      </c>
      <c r="I1348" t="s">
        <v>3843</v>
      </c>
    </row>
    <row r="1349" spans="1:9" ht="16" x14ac:dyDescent="0.2">
      <c r="A1349" t="s">
        <v>3845</v>
      </c>
      <c r="B1349" t="s">
        <v>3846</v>
      </c>
      <c r="C1349">
        <v>1</v>
      </c>
      <c r="D1349">
        <f>520</f>
        <v>520</v>
      </c>
      <c r="E1349" t="s">
        <v>12</v>
      </c>
      <c r="F1349" s="3" t="s">
        <v>3847</v>
      </c>
      <c r="G1349">
        <v>2025</v>
      </c>
      <c r="H1349" t="s">
        <v>140</v>
      </c>
      <c r="I1349" t="s">
        <v>3848</v>
      </c>
    </row>
    <row r="1350" spans="1:9" ht="32" x14ac:dyDescent="0.2">
      <c r="A1350" t="s">
        <v>3845</v>
      </c>
      <c r="B1350" t="s">
        <v>3708</v>
      </c>
      <c r="C1350">
        <v>2</v>
      </c>
      <c r="D1350" t="s">
        <v>12</v>
      </c>
      <c r="E1350" t="s">
        <v>12</v>
      </c>
      <c r="F1350" s="3" t="s">
        <v>3709</v>
      </c>
      <c r="G1350">
        <v>2025</v>
      </c>
      <c r="H1350" t="s">
        <v>140</v>
      </c>
      <c r="I1350" t="s">
        <v>3848</v>
      </c>
    </row>
    <row r="1351" spans="1:9" ht="32" x14ac:dyDescent="0.2">
      <c r="A1351" t="s">
        <v>3845</v>
      </c>
      <c r="B1351" t="s">
        <v>3849</v>
      </c>
      <c r="C1351">
        <v>3</v>
      </c>
      <c r="D1351" t="s">
        <v>3850</v>
      </c>
      <c r="E1351" t="s">
        <v>12</v>
      </c>
      <c r="F1351" s="3" t="s">
        <v>3851</v>
      </c>
      <c r="G1351">
        <v>2025</v>
      </c>
      <c r="H1351" t="s">
        <v>140</v>
      </c>
      <c r="I1351" t="s">
        <v>3848</v>
      </c>
    </row>
    <row r="1352" spans="1:9" ht="16" x14ac:dyDescent="0.2">
      <c r="A1352" t="s">
        <v>3845</v>
      </c>
      <c r="B1352" t="s">
        <v>3852</v>
      </c>
      <c r="C1352">
        <v>4</v>
      </c>
      <c r="D1352" t="s">
        <v>12</v>
      </c>
      <c r="E1352" t="s">
        <v>12</v>
      </c>
      <c r="F1352" s="3" t="s">
        <v>3853</v>
      </c>
      <c r="G1352">
        <v>2025</v>
      </c>
      <c r="H1352" t="s">
        <v>140</v>
      </c>
      <c r="I1352" t="s">
        <v>3848</v>
      </c>
    </row>
    <row r="1353" spans="1:9" ht="32" x14ac:dyDescent="0.2">
      <c r="A1353" t="s">
        <v>3845</v>
      </c>
      <c r="B1353" t="s">
        <v>3854</v>
      </c>
      <c r="C1353">
        <v>5</v>
      </c>
      <c r="D1353">
        <f>520</f>
        <v>520</v>
      </c>
      <c r="E1353" t="s">
        <v>12</v>
      </c>
      <c r="F1353" s="3" t="s">
        <v>3855</v>
      </c>
      <c r="G1353">
        <v>2025</v>
      </c>
      <c r="H1353" t="s">
        <v>140</v>
      </c>
      <c r="I1353" t="s">
        <v>3848</v>
      </c>
    </row>
    <row r="1354" spans="1:9" ht="32" x14ac:dyDescent="0.2">
      <c r="A1354" t="s">
        <v>3856</v>
      </c>
      <c r="B1354" t="s">
        <v>3857</v>
      </c>
      <c r="C1354">
        <v>1</v>
      </c>
      <c r="D1354">
        <f>159</f>
        <v>159</v>
      </c>
      <c r="E1354" t="s">
        <v>12</v>
      </c>
      <c r="F1354" s="3" t="s">
        <v>3858</v>
      </c>
      <c r="G1354">
        <v>2025</v>
      </c>
      <c r="H1354" t="s">
        <v>1524</v>
      </c>
      <c r="I1354" t="s">
        <v>3859</v>
      </c>
    </row>
    <row r="1355" spans="1:9" ht="32" x14ac:dyDescent="0.2">
      <c r="A1355" t="s">
        <v>3856</v>
      </c>
      <c r="B1355" t="s">
        <v>3860</v>
      </c>
      <c r="C1355">
        <v>2</v>
      </c>
      <c r="D1355">
        <f>285</f>
        <v>285</v>
      </c>
      <c r="E1355" t="s">
        <v>12</v>
      </c>
      <c r="F1355" s="3" t="s">
        <v>3861</v>
      </c>
      <c r="G1355">
        <v>2025</v>
      </c>
      <c r="H1355" t="s">
        <v>140</v>
      </c>
      <c r="I1355" t="s">
        <v>3859</v>
      </c>
    </row>
    <row r="1356" spans="1:9" ht="16" x14ac:dyDescent="0.2">
      <c r="A1356" t="s">
        <v>3856</v>
      </c>
      <c r="B1356" t="s">
        <v>3862</v>
      </c>
      <c r="C1356">
        <v>3</v>
      </c>
      <c r="D1356" t="s">
        <v>12</v>
      </c>
      <c r="E1356" t="s">
        <v>12</v>
      </c>
      <c r="F1356" s="3" t="s">
        <v>3863</v>
      </c>
      <c r="G1356">
        <v>2025</v>
      </c>
      <c r="H1356" t="s">
        <v>1524</v>
      </c>
      <c r="I1356" t="s">
        <v>3859</v>
      </c>
    </row>
    <row r="1357" spans="1:9" ht="16" x14ac:dyDescent="0.2">
      <c r="A1357" t="s">
        <v>3856</v>
      </c>
      <c r="B1357" t="s">
        <v>3864</v>
      </c>
      <c r="C1357">
        <v>4</v>
      </c>
      <c r="D1357" t="s">
        <v>12</v>
      </c>
      <c r="E1357" t="s">
        <v>12</v>
      </c>
      <c r="F1357" s="3" t="s">
        <v>3865</v>
      </c>
      <c r="G1357">
        <v>2025</v>
      </c>
      <c r="H1357" t="s">
        <v>1524</v>
      </c>
      <c r="I1357" t="s">
        <v>3859</v>
      </c>
    </row>
    <row r="1358" spans="1:9" ht="32" x14ac:dyDescent="0.2">
      <c r="A1358" t="s">
        <v>3856</v>
      </c>
      <c r="B1358" t="s">
        <v>3866</v>
      </c>
      <c r="C1358">
        <v>5</v>
      </c>
      <c r="D1358">
        <f>159</f>
        <v>159</v>
      </c>
      <c r="E1358" t="s">
        <v>12</v>
      </c>
      <c r="F1358" s="3" t="s">
        <v>3867</v>
      </c>
      <c r="G1358">
        <v>2025</v>
      </c>
      <c r="H1358" t="s">
        <v>1524</v>
      </c>
      <c r="I1358" t="s">
        <v>3859</v>
      </c>
    </row>
    <row r="1359" spans="1:9" ht="16" x14ac:dyDescent="0.2">
      <c r="A1359" t="s">
        <v>3868</v>
      </c>
      <c r="B1359" t="s">
        <v>3869</v>
      </c>
      <c r="C1359">
        <v>1</v>
      </c>
      <c r="D1359" t="s">
        <v>12</v>
      </c>
      <c r="E1359" t="s">
        <v>12</v>
      </c>
      <c r="F1359" s="3" t="s">
        <v>3870</v>
      </c>
      <c r="G1359">
        <v>2025</v>
      </c>
      <c r="H1359" t="s">
        <v>140</v>
      </c>
      <c r="I1359" t="s">
        <v>3871</v>
      </c>
    </row>
    <row r="1360" spans="1:9" ht="32" x14ac:dyDescent="0.2">
      <c r="A1360" t="s">
        <v>3872</v>
      </c>
      <c r="B1360" t="s">
        <v>3873</v>
      </c>
      <c r="C1360">
        <v>1</v>
      </c>
      <c r="D1360">
        <f>355</f>
        <v>355</v>
      </c>
      <c r="E1360" t="s">
        <v>12</v>
      </c>
      <c r="F1360" s="3" t="s">
        <v>3874</v>
      </c>
      <c r="G1360">
        <v>2025</v>
      </c>
      <c r="H1360" t="s">
        <v>2154</v>
      </c>
      <c r="I1360" t="s">
        <v>3875</v>
      </c>
    </row>
    <row r="1361" spans="1:9" ht="16" x14ac:dyDescent="0.2">
      <c r="A1361" t="s">
        <v>3872</v>
      </c>
      <c r="B1361" t="s">
        <v>3876</v>
      </c>
      <c r="C1361">
        <v>2</v>
      </c>
      <c r="D1361" t="s">
        <v>3877</v>
      </c>
      <c r="E1361" t="s">
        <v>12</v>
      </c>
      <c r="F1361" s="3" t="s">
        <v>3878</v>
      </c>
      <c r="G1361">
        <v>2025</v>
      </c>
      <c r="H1361" t="s">
        <v>2154</v>
      </c>
      <c r="I1361" t="s">
        <v>3875</v>
      </c>
    </row>
    <row r="1362" spans="1:9" ht="32" x14ac:dyDescent="0.2">
      <c r="A1362" t="s">
        <v>3872</v>
      </c>
      <c r="B1362" t="s">
        <v>3879</v>
      </c>
      <c r="C1362">
        <v>3</v>
      </c>
      <c r="D1362" t="s">
        <v>344</v>
      </c>
      <c r="E1362" t="s">
        <v>12</v>
      </c>
      <c r="F1362" s="3" t="s">
        <v>3880</v>
      </c>
      <c r="G1362">
        <v>2025</v>
      </c>
      <c r="H1362" t="s">
        <v>2154</v>
      </c>
      <c r="I1362" t="s">
        <v>3875</v>
      </c>
    </row>
    <row r="1363" spans="1:9" ht="32" x14ac:dyDescent="0.2">
      <c r="A1363" t="s">
        <v>3872</v>
      </c>
      <c r="B1363" t="s">
        <v>3881</v>
      </c>
      <c r="C1363">
        <v>4</v>
      </c>
      <c r="D1363" t="s">
        <v>12</v>
      </c>
      <c r="E1363" t="s">
        <v>12</v>
      </c>
      <c r="F1363" s="3" t="s">
        <v>3882</v>
      </c>
      <c r="G1363">
        <v>2025</v>
      </c>
      <c r="H1363" t="s">
        <v>2154</v>
      </c>
      <c r="I1363" t="s">
        <v>3875</v>
      </c>
    </row>
    <row r="1364" spans="1:9" ht="32" x14ac:dyDescent="0.2">
      <c r="A1364" t="s">
        <v>3883</v>
      </c>
      <c r="B1364" t="s">
        <v>3007</v>
      </c>
      <c r="C1364">
        <v>1</v>
      </c>
      <c r="D1364">
        <f>134</f>
        <v>134</v>
      </c>
      <c r="E1364" t="s">
        <v>3008</v>
      </c>
      <c r="F1364" s="3" t="s">
        <v>3009</v>
      </c>
      <c r="G1364">
        <v>2025</v>
      </c>
      <c r="H1364" t="s">
        <v>140</v>
      </c>
      <c r="I1364" t="s">
        <v>3884</v>
      </c>
    </row>
    <row r="1365" spans="1:9" ht="16" x14ac:dyDescent="0.2">
      <c r="A1365" t="s">
        <v>3883</v>
      </c>
      <c r="B1365" t="s">
        <v>3885</v>
      </c>
      <c r="C1365">
        <v>2</v>
      </c>
      <c r="D1365" t="s">
        <v>12</v>
      </c>
      <c r="E1365" t="s">
        <v>12</v>
      </c>
      <c r="F1365" s="3" t="s">
        <v>3886</v>
      </c>
      <c r="G1365">
        <v>2025</v>
      </c>
      <c r="H1365" t="s">
        <v>140</v>
      </c>
      <c r="I1365" t="s">
        <v>3884</v>
      </c>
    </row>
    <row r="1366" spans="1:9" ht="16" x14ac:dyDescent="0.2">
      <c r="A1366" t="s">
        <v>3883</v>
      </c>
      <c r="B1366" t="s">
        <v>3887</v>
      </c>
      <c r="C1366">
        <v>3</v>
      </c>
      <c r="D1366" t="s">
        <v>3561</v>
      </c>
      <c r="E1366" t="s">
        <v>12</v>
      </c>
      <c r="F1366" s="3" t="s">
        <v>3888</v>
      </c>
      <c r="G1366">
        <v>2025</v>
      </c>
      <c r="H1366" t="s">
        <v>140</v>
      </c>
      <c r="I1366" t="s">
        <v>3884</v>
      </c>
    </row>
    <row r="1367" spans="1:9" ht="16" x14ac:dyDescent="0.2">
      <c r="A1367" t="s">
        <v>3889</v>
      </c>
      <c r="B1367" t="s">
        <v>688</v>
      </c>
      <c r="C1367">
        <v>1</v>
      </c>
      <c r="D1367" t="s">
        <v>1128</v>
      </c>
      <c r="E1367" t="s">
        <v>12</v>
      </c>
      <c r="F1367" s="3" t="s">
        <v>3890</v>
      </c>
      <c r="G1367">
        <v>2025</v>
      </c>
      <c r="H1367" t="s">
        <v>140</v>
      </c>
      <c r="I1367" t="s">
        <v>3891</v>
      </c>
    </row>
    <row r="1368" spans="1:9" ht="32" x14ac:dyDescent="0.2">
      <c r="A1368" t="s">
        <v>3892</v>
      </c>
      <c r="B1368" t="s">
        <v>3893</v>
      </c>
      <c r="C1368">
        <v>1</v>
      </c>
      <c r="D1368" t="s">
        <v>628</v>
      </c>
      <c r="E1368" t="s">
        <v>12</v>
      </c>
      <c r="F1368" s="3" t="s">
        <v>3894</v>
      </c>
      <c r="G1368">
        <v>2025</v>
      </c>
      <c r="H1368" t="s">
        <v>126</v>
      </c>
      <c r="I1368" t="s">
        <v>3895</v>
      </c>
    </row>
    <row r="1369" spans="1:9" ht="16" x14ac:dyDescent="0.2">
      <c r="A1369" t="s">
        <v>3892</v>
      </c>
      <c r="B1369" t="s">
        <v>3896</v>
      </c>
      <c r="C1369">
        <v>2</v>
      </c>
      <c r="D1369" t="s">
        <v>3897</v>
      </c>
      <c r="E1369" t="s">
        <v>3898</v>
      </c>
      <c r="F1369" s="3" t="s">
        <v>3899</v>
      </c>
      <c r="G1369">
        <v>2025</v>
      </c>
      <c r="H1369" t="s">
        <v>998</v>
      </c>
      <c r="I1369" t="s">
        <v>3895</v>
      </c>
    </row>
    <row r="1370" spans="1:9" ht="16" x14ac:dyDescent="0.2">
      <c r="A1370" t="s">
        <v>3892</v>
      </c>
      <c r="B1370" t="s">
        <v>3900</v>
      </c>
      <c r="C1370">
        <v>3</v>
      </c>
      <c r="D1370" t="s">
        <v>12</v>
      </c>
      <c r="E1370" t="s">
        <v>12</v>
      </c>
      <c r="F1370" s="3" t="s">
        <v>3901</v>
      </c>
      <c r="G1370">
        <v>2025</v>
      </c>
      <c r="H1370" t="s">
        <v>998</v>
      </c>
      <c r="I1370" t="s">
        <v>3895</v>
      </c>
    </row>
    <row r="1371" spans="1:9" ht="16" x14ac:dyDescent="0.2">
      <c r="A1371" t="s">
        <v>3902</v>
      </c>
      <c r="B1371" t="s">
        <v>3903</v>
      </c>
      <c r="C1371">
        <v>1</v>
      </c>
      <c r="D1371" t="s">
        <v>344</v>
      </c>
      <c r="E1371" t="s">
        <v>12</v>
      </c>
      <c r="F1371" s="3" t="s">
        <v>3904</v>
      </c>
      <c r="G1371">
        <v>2025</v>
      </c>
      <c r="H1371" t="s">
        <v>438</v>
      </c>
      <c r="I1371" t="s">
        <v>3905</v>
      </c>
    </row>
    <row r="1372" spans="1:9" ht="16" x14ac:dyDescent="0.2">
      <c r="A1372" t="s">
        <v>3906</v>
      </c>
      <c r="B1372" t="s">
        <v>3324</v>
      </c>
      <c r="C1372">
        <v>1</v>
      </c>
      <c r="D1372">
        <f>17</f>
        <v>17</v>
      </c>
      <c r="E1372" t="s">
        <v>334</v>
      </c>
      <c r="F1372" s="3" t="s">
        <v>3907</v>
      </c>
      <c r="G1372">
        <v>2025</v>
      </c>
      <c r="H1372" t="s">
        <v>14</v>
      </c>
      <c r="I1372" t="s">
        <v>3908</v>
      </c>
    </row>
    <row r="1373" spans="1:9" ht="32" x14ac:dyDescent="0.2">
      <c r="A1373" t="s">
        <v>3906</v>
      </c>
      <c r="B1373" t="s">
        <v>3327</v>
      </c>
      <c r="C1373">
        <v>2</v>
      </c>
      <c r="D1373" t="s">
        <v>12</v>
      </c>
      <c r="E1373" t="s">
        <v>12</v>
      </c>
      <c r="F1373" s="3" t="s">
        <v>3909</v>
      </c>
      <c r="G1373">
        <v>2025</v>
      </c>
      <c r="H1373" t="s">
        <v>14</v>
      </c>
      <c r="I1373" t="s">
        <v>3908</v>
      </c>
    </row>
    <row r="1374" spans="1:9" ht="32" x14ac:dyDescent="0.2">
      <c r="A1374" t="s">
        <v>3906</v>
      </c>
      <c r="B1374" t="s">
        <v>3910</v>
      </c>
      <c r="C1374">
        <v>3</v>
      </c>
      <c r="D1374" t="s">
        <v>12</v>
      </c>
      <c r="E1374" t="s">
        <v>12</v>
      </c>
      <c r="F1374" s="3" t="s">
        <v>3911</v>
      </c>
      <c r="G1374">
        <v>2025</v>
      </c>
      <c r="H1374" t="s">
        <v>14</v>
      </c>
      <c r="I1374" t="s">
        <v>3908</v>
      </c>
    </row>
    <row r="1375" spans="1:9" ht="16" x14ac:dyDescent="0.2">
      <c r="A1375" t="s">
        <v>3906</v>
      </c>
      <c r="B1375" t="s">
        <v>3912</v>
      </c>
      <c r="C1375">
        <v>4</v>
      </c>
      <c r="D1375" t="s">
        <v>12</v>
      </c>
      <c r="E1375" t="s">
        <v>12</v>
      </c>
      <c r="F1375" s="3" t="s">
        <v>3328</v>
      </c>
      <c r="G1375">
        <v>2025</v>
      </c>
      <c r="H1375" t="s">
        <v>14</v>
      </c>
      <c r="I1375" t="s">
        <v>3908</v>
      </c>
    </row>
    <row r="1376" spans="1:9" ht="32" x14ac:dyDescent="0.2">
      <c r="A1376" t="s">
        <v>3913</v>
      </c>
      <c r="B1376" t="s">
        <v>741</v>
      </c>
      <c r="C1376">
        <v>1</v>
      </c>
      <c r="D1376" t="s">
        <v>12</v>
      </c>
      <c r="E1376" t="s">
        <v>3798</v>
      </c>
      <c r="F1376" s="7" t="s">
        <v>3914</v>
      </c>
      <c r="G1376">
        <v>2025</v>
      </c>
      <c r="H1376" t="s">
        <v>14</v>
      </c>
      <c r="I1376" t="s">
        <v>3915</v>
      </c>
    </row>
    <row r="1377" spans="1:9" ht="32" x14ac:dyDescent="0.2">
      <c r="A1377" t="s">
        <v>3913</v>
      </c>
      <c r="B1377" t="s">
        <v>3916</v>
      </c>
      <c r="C1377">
        <v>2</v>
      </c>
      <c r="D1377" t="s">
        <v>12</v>
      </c>
      <c r="E1377" t="s">
        <v>12</v>
      </c>
      <c r="F1377" s="3" t="s">
        <v>3917</v>
      </c>
      <c r="G1377">
        <v>2025</v>
      </c>
      <c r="H1377" t="s">
        <v>14</v>
      </c>
      <c r="I1377" t="s">
        <v>3915</v>
      </c>
    </row>
    <row r="1378" spans="1:9" ht="32" x14ac:dyDescent="0.2">
      <c r="A1378" t="s">
        <v>3913</v>
      </c>
      <c r="B1378" t="s">
        <v>3918</v>
      </c>
      <c r="C1378">
        <v>3</v>
      </c>
      <c r="D1378" t="s">
        <v>12</v>
      </c>
      <c r="E1378" t="s">
        <v>12</v>
      </c>
      <c r="F1378" s="3" t="s">
        <v>3919</v>
      </c>
      <c r="G1378">
        <v>2025</v>
      </c>
      <c r="H1378" t="s">
        <v>14</v>
      </c>
      <c r="I1378" t="s">
        <v>3915</v>
      </c>
    </row>
    <row r="1379" spans="1:9" ht="32" x14ac:dyDescent="0.2">
      <c r="A1379" t="s">
        <v>3920</v>
      </c>
      <c r="B1379" t="s">
        <v>3921</v>
      </c>
      <c r="C1379">
        <v>1</v>
      </c>
      <c r="D1379" t="s">
        <v>12</v>
      </c>
      <c r="E1379" t="s">
        <v>12</v>
      </c>
      <c r="F1379" s="3" t="s">
        <v>3922</v>
      </c>
      <c r="G1379">
        <v>2025</v>
      </c>
      <c r="H1379" t="s">
        <v>37</v>
      </c>
      <c r="I1379" t="s">
        <v>3923</v>
      </c>
    </row>
    <row r="1380" spans="1:9" ht="32" x14ac:dyDescent="0.2">
      <c r="A1380" t="s">
        <v>3920</v>
      </c>
      <c r="B1380" t="s">
        <v>3924</v>
      </c>
      <c r="C1380">
        <v>2</v>
      </c>
      <c r="D1380" t="s">
        <v>12</v>
      </c>
      <c r="E1380" t="s">
        <v>12</v>
      </c>
      <c r="F1380" s="3" t="s">
        <v>3925</v>
      </c>
      <c r="G1380">
        <v>2025</v>
      </c>
      <c r="H1380" t="s">
        <v>37</v>
      </c>
      <c r="I1380" t="s">
        <v>3923</v>
      </c>
    </row>
    <row r="1381" spans="1:9" ht="32" x14ac:dyDescent="0.2">
      <c r="A1381" t="s">
        <v>3920</v>
      </c>
      <c r="B1381" t="s">
        <v>3926</v>
      </c>
      <c r="C1381">
        <v>3</v>
      </c>
      <c r="D1381" t="s">
        <v>12</v>
      </c>
      <c r="E1381" t="s">
        <v>12</v>
      </c>
      <c r="F1381" s="3" t="s">
        <v>3927</v>
      </c>
      <c r="G1381">
        <v>2025</v>
      </c>
      <c r="H1381" t="s">
        <v>37</v>
      </c>
      <c r="I1381" t="s">
        <v>3923</v>
      </c>
    </row>
    <row r="1382" spans="1:9" ht="32" x14ac:dyDescent="0.2">
      <c r="A1382" t="s">
        <v>3928</v>
      </c>
      <c r="B1382" t="s">
        <v>3929</v>
      </c>
      <c r="C1382">
        <v>1</v>
      </c>
      <c r="D1382" t="s">
        <v>12</v>
      </c>
      <c r="E1382" t="s">
        <v>12</v>
      </c>
      <c r="F1382" s="3" t="s">
        <v>3930</v>
      </c>
      <c r="G1382">
        <v>2025</v>
      </c>
      <c r="H1382" t="s">
        <v>3931</v>
      </c>
      <c r="I1382" t="s">
        <v>3932</v>
      </c>
    </row>
    <row r="1383" spans="1:9" ht="32" x14ac:dyDescent="0.2">
      <c r="A1383" t="s">
        <v>3933</v>
      </c>
      <c r="B1383" t="s">
        <v>3934</v>
      </c>
      <c r="C1383">
        <v>1</v>
      </c>
      <c r="D1383">
        <f>276</f>
        <v>276</v>
      </c>
      <c r="E1383" t="s">
        <v>12</v>
      </c>
      <c r="F1383" s="3" t="s">
        <v>3935</v>
      </c>
      <c r="G1383">
        <v>2025</v>
      </c>
      <c r="H1383" t="s">
        <v>267</v>
      </c>
      <c r="I1383" t="s">
        <v>3936</v>
      </c>
    </row>
    <row r="1384" spans="1:9" ht="32" x14ac:dyDescent="0.2">
      <c r="A1384" t="s">
        <v>3933</v>
      </c>
      <c r="B1384" t="s">
        <v>3937</v>
      </c>
      <c r="C1384">
        <v>2</v>
      </c>
      <c r="D1384">
        <f>276</f>
        <v>276</v>
      </c>
      <c r="E1384" t="s">
        <v>12</v>
      </c>
      <c r="F1384" s="3" t="s">
        <v>3938</v>
      </c>
      <c r="G1384">
        <v>2025</v>
      </c>
      <c r="H1384" t="s">
        <v>267</v>
      </c>
      <c r="I1384" t="s">
        <v>3936</v>
      </c>
    </row>
    <row r="1385" spans="1:9" ht="32" x14ac:dyDescent="0.2">
      <c r="A1385" t="s">
        <v>3939</v>
      </c>
      <c r="B1385" t="s">
        <v>3940</v>
      </c>
      <c r="C1385">
        <v>1</v>
      </c>
      <c r="D1385" t="s">
        <v>12</v>
      </c>
      <c r="E1385" t="s">
        <v>12</v>
      </c>
      <c r="F1385" s="3" t="s">
        <v>3941</v>
      </c>
      <c r="G1385">
        <v>2025</v>
      </c>
      <c r="H1385" t="s">
        <v>318</v>
      </c>
      <c r="I1385" t="s">
        <v>3942</v>
      </c>
    </row>
    <row r="1386" spans="1:9" ht="16" x14ac:dyDescent="0.2">
      <c r="A1386" t="s">
        <v>3943</v>
      </c>
      <c r="B1386" t="s">
        <v>3944</v>
      </c>
      <c r="C1386">
        <v>1</v>
      </c>
      <c r="D1386" t="s">
        <v>101</v>
      </c>
      <c r="E1386" t="s">
        <v>12</v>
      </c>
      <c r="F1386" s="3" t="s">
        <v>3945</v>
      </c>
      <c r="G1386">
        <v>2025</v>
      </c>
      <c r="H1386" t="s">
        <v>37</v>
      </c>
      <c r="I1386" t="s">
        <v>3946</v>
      </c>
    </row>
    <row r="1387" spans="1:9" ht="16" x14ac:dyDescent="0.2">
      <c r="A1387" t="s">
        <v>3943</v>
      </c>
      <c r="B1387" t="s">
        <v>3947</v>
      </c>
      <c r="C1387">
        <v>2</v>
      </c>
      <c r="D1387" t="s">
        <v>12</v>
      </c>
      <c r="E1387" t="s">
        <v>12</v>
      </c>
      <c r="F1387" s="3" t="s">
        <v>3948</v>
      </c>
      <c r="G1387">
        <v>2025</v>
      </c>
      <c r="H1387" t="s">
        <v>37</v>
      </c>
      <c r="I1387" t="s">
        <v>3946</v>
      </c>
    </row>
    <row r="1388" spans="1:9" ht="16" x14ac:dyDescent="0.2">
      <c r="A1388" t="s">
        <v>3949</v>
      </c>
      <c r="B1388" t="s">
        <v>3950</v>
      </c>
      <c r="C1388">
        <v>1</v>
      </c>
      <c r="D1388">
        <f>26</f>
        <v>26</v>
      </c>
      <c r="E1388" t="s">
        <v>12</v>
      </c>
      <c r="F1388" s="3" t="s">
        <v>3951</v>
      </c>
      <c r="G1388">
        <v>2025</v>
      </c>
      <c r="H1388" t="s">
        <v>371</v>
      </c>
      <c r="I1388" t="s">
        <v>3952</v>
      </c>
    </row>
    <row r="1389" spans="1:9" ht="16" x14ac:dyDescent="0.2">
      <c r="A1389" t="s">
        <v>3949</v>
      </c>
      <c r="B1389" t="s">
        <v>3953</v>
      </c>
      <c r="C1389">
        <v>2</v>
      </c>
      <c r="D1389" t="s">
        <v>12</v>
      </c>
      <c r="E1389" t="s">
        <v>12</v>
      </c>
      <c r="F1389" s="3" t="s">
        <v>3954</v>
      </c>
      <c r="G1389">
        <v>2025</v>
      </c>
      <c r="H1389" t="s">
        <v>1248</v>
      </c>
      <c r="I1389" t="s">
        <v>3952</v>
      </c>
    </row>
    <row r="1390" spans="1:9" ht="32" x14ac:dyDescent="0.2">
      <c r="A1390" t="s">
        <v>3949</v>
      </c>
      <c r="B1390" t="s">
        <v>3955</v>
      </c>
      <c r="C1390">
        <v>3</v>
      </c>
      <c r="D1390" t="s">
        <v>3956</v>
      </c>
      <c r="E1390" t="s">
        <v>12</v>
      </c>
      <c r="F1390" s="3" t="s">
        <v>3957</v>
      </c>
      <c r="G1390">
        <v>2025</v>
      </c>
      <c r="H1390" t="s">
        <v>67</v>
      </c>
      <c r="I1390" t="s">
        <v>3952</v>
      </c>
    </row>
    <row r="1391" spans="1:9" ht="16" x14ac:dyDescent="0.2">
      <c r="A1391" t="s">
        <v>3949</v>
      </c>
      <c r="B1391" t="s">
        <v>3958</v>
      </c>
      <c r="C1391">
        <v>4</v>
      </c>
      <c r="D1391" t="s">
        <v>12</v>
      </c>
      <c r="E1391" t="s">
        <v>12</v>
      </c>
      <c r="F1391" s="3" t="s">
        <v>3959</v>
      </c>
      <c r="G1391">
        <v>2025</v>
      </c>
      <c r="H1391" t="s">
        <v>67</v>
      </c>
      <c r="I1391" t="s">
        <v>3952</v>
      </c>
    </row>
    <row r="1392" spans="1:9" ht="32" x14ac:dyDescent="0.2">
      <c r="A1392" t="s">
        <v>3949</v>
      </c>
      <c r="B1392" t="s">
        <v>3960</v>
      </c>
      <c r="C1392">
        <v>5</v>
      </c>
      <c r="D1392">
        <f>26</f>
        <v>26</v>
      </c>
      <c r="E1392" t="s">
        <v>3961</v>
      </c>
      <c r="F1392" s="3" t="s">
        <v>3962</v>
      </c>
      <c r="G1392">
        <v>2025</v>
      </c>
      <c r="H1392" t="s">
        <v>371</v>
      </c>
      <c r="I1392" t="s">
        <v>3952</v>
      </c>
    </row>
    <row r="1393" spans="1:9" ht="16" x14ac:dyDescent="0.2">
      <c r="A1393" t="s">
        <v>3949</v>
      </c>
      <c r="B1393" t="s">
        <v>3963</v>
      </c>
      <c r="C1393">
        <v>6</v>
      </c>
      <c r="D1393" t="s">
        <v>12</v>
      </c>
      <c r="E1393" t="s">
        <v>3964</v>
      </c>
      <c r="F1393" s="3" t="s">
        <v>3965</v>
      </c>
      <c r="G1393">
        <v>2025</v>
      </c>
      <c r="H1393" t="s">
        <v>86</v>
      </c>
      <c r="I1393" t="s">
        <v>3952</v>
      </c>
    </row>
    <row r="1394" spans="1:9" ht="16" x14ac:dyDescent="0.2">
      <c r="A1394" t="s">
        <v>3966</v>
      </c>
      <c r="B1394" t="s">
        <v>3967</v>
      </c>
      <c r="C1394">
        <v>1</v>
      </c>
      <c r="D1394" t="s">
        <v>3968</v>
      </c>
      <c r="E1394" t="s">
        <v>12</v>
      </c>
      <c r="F1394" s="3" t="s">
        <v>3969</v>
      </c>
      <c r="G1394">
        <v>2025</v>
      </c>
      <c r="H1394" t="s">
        <v>226</v>
      </c>
      <c r="I1394" t="s">
        <v>3970</v>
      </c>
    </row>
    <row r="1395" spans="1:9" ht="32" x14ac:dyDescent="0.2">
      <c r="A1395" t="s">
        <v>3966</v>
      </c>
      <c r="B1395" t="s">
        <v>3971</v>
      </c>
      <c r="C1395">
        <v>2</v>
      </c>
      <c r="D1395">
        <f>149</f>
        <v>149</v>
      </c>
      <c r="E1395" t="s">
        <v>12</v>
      </c>
      <c r="F1395" s="3" t="s">
        <v>3972</v>
      </c>
      <c r="G1395">
        <v>2025</v>
      </c>
      <c r="H1395" t="s">
        <v>226</v>
      </c>
      <c r="I1395" t="s">
        <v>3970</v>
      </c>
    </row>
    <row r="1396" spans="1:9" ht="32" x14ac:dyDescent="0.2">
      <c r="A1396" t="s">
        <v>3973</v>
      </c>
      <c r="B1396" t="s">
        <v>3974</v>
      </c>
      <c r="C1396">
        <v>1</v>
      </c>
      <c r="D1396">
        <f>85</f>
        <v>85</v>
      </c>
      <c r="E1396" t="s">
        <v>12</v>
      </c>
      <c r="F1396" s="3" t="s">
        <v>3975</v>
      </c>
      <c r="G1396">
        <v>2025</v>
      </c>
      <c r="H1396" t="s">
        <v>3976</v>
      </c>
      <c r="I1396" t="s">
        <v>3977</v>
      </c>
    </row>
    <row r="1397" spans="1:9" ht="32" x14ac:dyDescent="0.2">
      <c r="A1397" t="s">
        <v>3973</v>
      </c>
      <c r="B1397" t="s">
        <v>3978</v>
      </c>
      <c r="C1397">
        <v>2</v>
      </c>
      <c r="D1397" t="s">
        <v>3753</v>
      </c>
      <c r="E1397" t="s">
        <v>12</v>
      </c>
      <c r="F1397" s="3" t="s">
        <v>3979</v>
      </c>
      <c r="G1397">
        <v>2025</v>
      </c>
      <c r="H1397" t="s">
        <v>323</v>
      </c>
      <c r="I1397" t="s">
        <v>3977</v>
      </c>
    </row>
    <row r="1398" spans="1:9" ht="32" x14ac:dyDescent="0.2">
      <c r="A1398" t="s">
        <v>3973</v>
      </c>
      <c r="B1398" t="s">
        <v>3980</v>
      </c>
      <c r="C1398">
        <v>3</v>
      </c>
      <c r="D1398" t="s">
        <v>12</v>
      </c>
      <c r="E1398" t="s">
        <v>12</v>
      </c>
      <c r="F1398" s="3" t="s">
        <v>3981</v>
      </c>
      <c r="G1398">
        <v>2025</v>
      </c>
      <c r="H1398" t="s">
        <v>140</v>
      </c>
      <c r="I1398" t="s">
        <v>3977</v>
      </c>
    </row>
    <row r="1399" spans="1:9" ht="16" x14ac:dyDescent="0.2">
      <c r="A1399" t="s">
        <v>3982</v>
      </c>
      <c r="B1399" t="s">
        <v>3983</v>
      </c>
      <c r="C1399">
        <v>1</v>
      </c>
      <c r="D1399" t="s">
        <v>12</v>
      </c>
      <c r="E1399" t="s">
        <v>12</v>
      </c>
      <c r="F1399" s="3" t="s">
        <v>3984</v>
      </c>
      <c r="G1399">
        <v>2025</v>
      </c>
      <c r="H1399" t="s">
        <v>140</v>
      </c>
      <c r="I1399" t="s">
        <v>3985</v>
      </c>
    </row>
    <row r="1400" spans="1:9" ht="16" x14ac:dyDescent="0.2">
      <c r="A1400" t="s">
        <v>3982</v>
      </c>
      <c r="B1400" t="s">
        <v>3986</v>
      </c>
      <c r="C1400">
        <v>2</v>
      </c>
      <c r="D1400" t="s">
        <v>12</v>
      </c>
      <c r="E1400" t="s">
        <v>12</v>
      </c>
      <c r="F1400" s="3" t="s">
        <v>3987</v>
      </c>
      <c r="G1400">
        <v>2025</v>
      </c>
      <c r="H1400" t="s">
        <v>140</v>
      </c>
      <c r="I1400" t="s">
        <v>3985</v>
      </c>
    </row>
    <row r="1401" spans="1:9" ht="16" x14ac:dyDescent="0.2">
      <c r="A1401" t="s">
        <v>3982</v>
      </c>
      <c r="B1401" t="s">
        <v>3988</v>
      </c>
      <c r="C1401">
        <v>3</v>
      </c>
      <c r="D1401" t="s">
        <v>3989</v>
      </c>
      <c r="E1401" t="s">
        <v>12</v>
      </c>
      <c r="F1401" s="3" t="s">
        <v>3990</v>
      </c>
      <c r="G1401">
        <v>2025</v>
      </c>
      <c r="H1401" t="s">
        <v>140</v>
      </c>
      <c r="I1401" t="s">
        <v>3985</v>
      </c>
    </row>
    <row r="1402" spans="1:9" ht="16" x14ac:dyDescent="0.2">
      <c r="A1402" t="s">
        <v>3991</v>
      </c>
      <c r="B1402" t="s">
        <v>3992</v>
      </c>
      <c r="C1402">
        <v>1</v>
      </c>
      <c r="D1402" t="s">
        <v>344</v>
      </c>
      <c r="E1402" t="s">
        <v>464</v>
      </c>
      <c r="F1402" s="3" t="s">
        <v>2545</v>
      </c>
      <c r="G1402">
        <v>2025</v>
      </c>
      <c r="H1402" t="s">
        <v>14</v>
      </c>
      <c r="I1402" t="s">
        <v>3993</v>
      </c>
    </row>
    <row r="1403" spans="1:9" ht="32" x14ac:dyDescent="0.2">
      <c r="A1403" t="s">
        <v>3991</v>
      </c>
      <c r="B1403" t="s">
        <v>3994</v>
      </c>
      <c r="C1403">
        <v>2</v>
      </c>
      <c r="D1403" t="s">
        <v>12</v>
      </c>
      <c r="E1403" t="s">
        <v>12</v>
      </c>
      <c r="F1403" s="3" t="s">
        <v>3995</v>
      </c>
      <c r="G1403">
        <v>2025</v>
      </c>
      <c r="H1403" t="s">
        <v>14</v>
      </c>
      <c r="I1403" t="s">
        <v>3993</v>
      </c>
    </row>
    <row r="1404" spans="1:9" ht="32" x14ac:dyDescent="0.2">
      <c r="A1404" t="s">
        <v>3991</v>
      </c>
      <c r="B1404" t="s">
        <v>3996</v>
      </c>
      <c r="C1404">
        <v>3</v>
      </c>
      <c r="D1404" t="s">
        <v>12</v>
      </c>
      <c r="E1404" t="s">
        <v>3552</v>
      </c>
      <c r="F1404" s="3" t="s">
        <v>3553</v>
      </c>
      <c r="G1404">
        <v>2025</v>
      </c>
      <c r="H1404" t="s">
        <v>14</v>
      </c>
      <c r="I1404" t="s">
        <v>3993</v>
      </c>
    </row>
    <row r="1405" spans="1:9" ht="16" x14ac:dyDescent="0.2">
      <c r="A1405" t="s">
        <v>3997</v>
      </c>
      <c r="B1405" t="s">
        <v>3998</v>
      </c>
      <c r="C1405">
        <v>1</v>
      </c>
      <c r="D1405">
        <f>272</f>
        <v>272</v>
      </c>
      <c r="E1405" t="s">
        <v>12</v>
      </c>
      <c r="F1405" s="3" t="s">
        <v>1623</v>
      </c>
      <c r="G1405">
        <v>2025</v>
      </c>
      <c r="H1405" t="s">
        <v>14</v>
      </c>
      <c r="I1405" t="s">
        <v>3999</v>
      </c>
    </row>
    <row r="1406" spans="1:9" ht="16" x14ac:dyDescent="0.2">
      <c r="A1406" t="s">
        <v>3997</v>
      </c>
      <c r="B1406" t="s">
        <v>4000</v>
      </c>
      <c r="C1406">
        <v>2</v>
      </c>
      <c r="D1406" t="s">
        <v>12</v>
      </c>
      <c r="E1406" t="s">
        <v>12</v>
      </c>
      <c r="F1406" s="3" t="s">
        <v>4001</v>
      </c>
      <c r="G1406">
        <v>2025</v>
      </c>
      <c r="H1406" t="s">
        <v>14</v>
      </c>
      <c r="I1406" t="s">
        <v>3999</v>
      </c>
    </row>
    <row r="1407" spans="1:9" ht="32" x14ac:dyDescent="0.2">
      <c r="A1407" t="s">
        <v>3997</v>
      </c>
      <c r="B1407" t="s">
        <v>4002</v>
      </c>
      <c r="C1407">
        <v>3</v>
      </c>
      <c r="D1407" t="s">
        <v>12</v>
      </c>
      <c r="E1407" t="s">
        <v>4003</v>
      </c>
      <c r="F1407" s="3" t="s">
        <v>4004</v>
      </c>
      <c r="G1407">
        <v>2025</v>
      </c>
      <c r="H1407" t="s">
        <v>14</v>
      </c>
      <c r="I1407" t="s">
        <v>3999</v>
      </c>
    </row>
    <row r="1408" spans="1:9" ht="16" x14ac:dyDescent="0.2">
      <c r="A1408" t="s">
        <v>4005</v>
      </c>
      <c r="B1408" t="s">
        <v>4006</v>
      </c>
      <c r="C1408">
        <v>1</v>
      </c>
      <c r="D1408">
        <f>582</f>
        <v>582</v>
      </c>
      <c r="E1408" t="s">
        <v>12</v>
      </c>
      <c r="F1408" s="3" t="s">
        <v>4007</v>
      </c>
      <c r="G1408">
        <v>2025</v>
      </c>
      <c r="H1408" t="s">
        <v>226</v>
      </c>
      <c r="I1408" t="s">
        <v>4008</v>
      </c>
    </row>
    <row r="1409" spans="1:9" ht="16" x14ac:dyDescent="0.2">
      <c r="A1409" t="s">
        <v>4005</v>
      </c>
      <c r="B1409" t="s">
        <v>4009</v>
      </c>
      <c r="C1409">
        <v>2</v>
      </c>
      <c r="D1409" t="s">
        <v>52</v>
      </c>
      <c r="E1409" t="s">
        <v>12</v>
      </c>
      <c r="F1409" s="3" t="s">
        <v>4010</v>
      </c>
      <c r="G1409">
        <v>2025</v>
      </c>
      <c r="H1409" t="s">
        <v>226</v>
      </c>
      <c r="I1409" t="s">
        <v>4008</v>
      </c>
    </row>
    <row r="1410" spans="1:9" ht="16" x14ac:dyDescent="0.2">
      <c r="A1410" t="s">
        <v>4005</v>
      </c>
      <c r="B1410" t="s">
        <v>4011</v>
      </c>
      <c r="C1410">
        <v>3</v>
      </c>
      <c r="D1410" t="s">
        <v>52</v>
      </c>
      <c r="E1410" t="s">
        <v>12</v>
      </c>
      <c r="F1410" s="3" t="s">
        <v>4010</v>
      </c>
      <c r="G1410">
        <v>2025</v>
      </c>
      <c r="H1410" t="s">
        <v>226</v>
      </c>
      <c r="I1410" t="s">
        <v>4008</v>
      </c>
    </row>
    <row r="1411" spans="1:9" ht="16" x14ac:dyDescent="0.2">
      <c r="A1411" t="s">
        <v>4012</v>
      </c>
      <c r="B1411" t="s">
        <v>4013</v>
      </c>
      <c r="C1411">
        <v>1</v>
      </c>
      <c r="D1411" t="s">
        <v>12</v>
      </c>
      <c r="E1411" t="s">
        <v>12</v>
      </c>
      <c r="F1411" s="3" t="s">
        <v>4014</v>
      </c>
      <c r="G1411">
        <v>2025</v>
      </c>
      <c r="H1411" t="s">
        <v>21</v>
      </c>
      <c r="I1411" t="s">
        <v>4015</v>
      </c>
    </row>
    <row r="1412" spans="1:9" ht="32" x14ac:dyDescent="0.2">
      <c r="A1412" t="s">
        <v>4012</v>
      </c>
      <c r="B1412" t="s">
        <v>4016</v>
      </c>
      <c r="C1412">
        <v>2</v>
      </c>
      <c r="D1412" t="s">
        <v>52</v>
      </c>
      <c r="E1412" t="s">
        <v>12</v>
      </c>
      <c r="F1412" s="3" t="s">
        <v>4017</v>
      </c>
      <c r="G1412">
        <v>2025</v>
      </c>
      <c r="H1412" t="s">
        <v>21</v>
      </c>
      <c r="I1412" t="s">
        <v>4015</v>
      </c>
    </row>
    <row r="1413" spans="1:9" ht="32" x14ac:dyDescent="0.2">
      <c r="A1413" t="s">
        <v>4012</v>
      </c>
      <c r="B1413" t="s">
        <v>4018</v>
      </c>
      <c r="C1413">
        <v>3</v>
      </c>
      <c r="D1413" t="s">
        <v>52</v>
      </c>
      <c r="E1413" t="s">
        <v>12</v>
      </c>
      <c r="F1413" s="3" t="s">
        <v>4019</v>
      </c>
      <c r="G1413">
        <v>2025</v>
      </c>
      <c r="H1413" t="s">
        <v>323</v>
      </c>
      <c r="I1413" t="s">
        <v>4015</v>
      </c>
    </row>
    <row r="1414" spans="1:9" ht="16" x14ac:dyDescent="0.2">
      <c r="A1414" t="s">
        <v>4012</v>
      </c>
      <c r="B1414" t="s">
        <v>4020</v>
      </c>
      <c r="C1414">
        <v>4</v>
      </c>
      <c r="D1414" t="s">
        <v>12</v>
      </c>
      <c r="E1414" t="s">
        <v>12</v>
      </c>
      <c r="F1414" s="3" t="s">
        <v>4021</v>
      </c>
      <c r="G1414">
        <v>2025</v>
      </c>
      <c r="H1414" t="s">
        <v>21</v>
      </c>
      <c r="I1414" t="s">
        <v>4015</v>
      </c>
    </row>
    <row r="1415" spans="1:9" ht="16" x14ac:dyDescent="0.2">
      <c r="A1415" t="s">
        <v>4012</v>
      </c>
      <c r="B1415" t="s">
        <v>4022</v>
      </c>
      <c r="C1415">
        <v>5</v>
      </c>
      <c r="D1415" t="s">
        <v>52</v>
      </c>
      <c r="E1415" t="s">
        <v>12</v>
      </c>
      <c r="F1415" s="3" t="s">
        <v>4023</v>
      </c>
      <c r="G1415">
        <v>2025</v>
      </c>
      <c r="H1415" t="s">
        <v>21</v>
      </c>
      <c r="I1415" t="s">
        <v>4015</v>
      </c>
    </row>
    <row r="1416" spans="1:9" ht="16" x14ac:dyDescent="0.2">
      <c r="A1416" t="s">
        <v>4024</v>
      </c>
      <c r="B1416" t="s">
        <v>4025</v>
      </c>
      <c r="C1416">
        <v>1</v>
      </c>
      <c r="D1416">
        <f>134</f>
        <v>134</v>
      </c>
      <c r="E1416" t="s">
        <v>12</v>
      </c>
      <c r="F1416" s="3" t="s">
        <v>4026</v>
      </c>
      <c r="G1416">
        <v>2025</v>
      </c>
      <c r="H1416" t="s">
        <v>140</v>
      </c>
      <c r="I1416" t="s">
        <v>4027</v>
      </c>
    </row>
    <row r="1417" spans="1:9" ht="16" x14ac:dyDescent="0.2">
      <c r="A1417" t="s">
        <v>4028</v>
      </c>
      <c r="B1417" t="s">
        <v>4029</v>
      </c>
      <c r="C1417">
        <v>1</v>
      </c>
      <c r="D1417" t="s">
        <v>12</v>
      </c>
      <c r="E1417" t="s">
        <v>12</v>
      </c>
      <c r="F1417" s="3" t="s">
        <v>4030</v>
      </c>
      <c r="G1417">
        <v>2025</v>
      </c>
      <c r="H1417" t="s">
        <v>4031</v>
      </c>
      <c r="I1417" t="s">
        <v>4032</v>
      </c>
    </row>
    <row r="1418" spans="1:9" ht="16" x14ac:dyDescent="0.2">
      <c r="A1418" t="s">
        <v>4028</v>
      </c>
      <c r="B1418" t="s">
        <v>4033</v>
      </c>
      <c r="C1418">
        <v>2</v>
      </c>
      <c r="D1418">
        <f>340</f>
        <v>340</v>
      </c>
      <c r="E1418" t="s">
        <v>4034</v>
      </c>
      <c r="F1418" s="3" t="s">
        <v>4035</v>
      </c>
      <c r="G1418">
        <v>2025</v>
      </c>
      <c r="H1418" t="s">
        <v>14</v>
      </c>
      <c r="I1418" t="s">
        <v>4032</v>
      </c>
    </row>
    <row r="1419" spans="1:9" ht="32" x14ac:dyDescent="0.2">
      <c r="A1419" t="s">
        <v>4036</v>
      </c>
      <c r="B1419" t="s">
        <v>4037</v>
      </c>
      <c r="C1419">
        <v>1</v>
      </c>
      <c r="D1419" t="s">
        <v>12</v>
      </c>
      <c r="E1419" t="s">
        <v>12</v>
      </c>
      <c r="F1419" s="3" t="s">
        <v>4038</v>
      </c>
      <c r="G1419">
        <v>2025</v>
      </c>
      <c r="H1419" t="s">
        <v>14</v>
      </c>
      <c r="I1419" t="s">
        <v>4039</v>
      </c>
    </row>
    <row r="1420" spans="1:9" ht="16" x14ac:dyDescent="0.2">
      <c r="A1420" t="s">
        <v>4036</v>
      </c>
      <c r="B1420" t="s">
        <v>4040</v>
      </c>
      <c r="C1420">
        <v>2</v>
      </c>
      <c r="D1420">
        <f>256</f>
        <v>256</v>
      </c>
      <c r="E1420" t="s">
        <v>12</v>
      </c>
      <c r="F1420" s="3" t="s">
        <v>4041</v>
      </c>
      <c r="G1420">
        <v>2025</v>
      </c>
      <c r="H1420" t="s">
        <v>522</v>
      </c>
      <c r="I1420" t="s">
        <v>4039</v>
      </c>
    </row>
    <row r="1421" spans="1:9" ht="16" x14ac:dyDescent="0.2">
      <c r="A1421" t="s">
        <v>4036</v>
      </c>
      <c r="B1421" t="s">
        <v>2286</v>
      </c>
      <c r="C1421">
        <v>3</v>
      </c>
      <c r="D1421" t="s">
        <v>12</v>
      </c>
      <c r="E1421" t="s">
        <v>334</v>
      </c>
      <c r="F1421" s="3" t="s">
        <v>4042</v>
      </c>
      <c r="G1421">
        <v>2025</v>
      </c>
      <c r="H1421" t="s">
        <v>14</v>
      </c>
      <c r="I1421" t="s">
        <v>4039</v>
      </c>
    </row>
    <row r="1422" spans="1:9" ht="32" x14ac:dyDescent="0.2">
      <c r="A1422" t="s">
        <v>4043</v>
      </c>
      <c r="B1422" t="s">
        <v>4044</v>
      </c>
      <c r="C1422">
        <v>1</v>
      </c>
      <c r="D1422">
        <f>237</f>
        <v>237</v>
      </c>
      <c r="E1422" t="s">
        <v>12</v>
      </c>
      <c r="F1422" s="3" t="s">
        <v>4045</v>
      </c>
      <c r="G1422">
        <v>2025</v>
      </c>
      <c r="H1422" t="s">
        <v>21</v>
      </c>
      <c r="I1422" t="s">
        <v>4046</v>
      </c>
    </row>
    <row r="1423" spans="1:9" ht="16" x14ac:dyDescent="0.2">
      <c r="A1423" t="s">
        <v>4043</v>
      </c>
      <c r="B1423" t="s">
        <v>4047</v>
      </c>
      <c r="C1423">
        <v>2</v>
      </c>
      <c r="D1423">
        <f>237</f>
        <v>237</v>
      </c>
      <c r="E1423" t="s">
        <v>12</v>
      </c>
      <c r="F1423" s="3" t="s">
        <v>4048</v>
      </c>
      <c r="G1423">
        <v>2025</v>
      </c>
      <c r="H1423" t="s">
        <v>21</v>
      </c>
      <c r="I1423" t="s">
        <v>4046</v>
      </c>
    </row>
    <row r="1424" spans="1:9" ht="32" x14ac:dyDescent="0.2">
      <c r="A1424" t="s">
        <v>4049</v>
      </c>
      <c r="B1424" t="s">
        <v>4050</v>
      </c>
      <c r="C1424">
        <v>1</v>
      </c>
      <c r="D1424" t="s">
        <v>101</v>
      </c>
      <c r="E1424" t="s">
        <v>12</v>
      </c>
      <c r="F1424" s="3" t="s">
        <v>4051</v>
      </c>
      <c r="G1424">
        <v>2025</v>
      </c>
      <c r="H1424" t="s">
        <v>37</v>
      </c>
      <c r="I1424" t="s">
        <v>4052</v>
      </c>
    </row>
    <row r="1425" spans="1:9" ht="32" x14ac:dyDescent="0.2">
      <c r="A1425" t="s">
        <v>4053</v>
      </c>
      <c r="B1425" t="s">
        <v>4054</v>
      </c>
      <c r="C1425">
        <v>1</v>
      </c>
      <c r="D1425" t="s">
        <v>12</v>
      </c>
      <c r="E1425" t="s">
        <v>12</v>
      </c>
      <c r="F1425" s="3" t="s">
        <v>4055</v>
      </c>
      <c r="G1425">
        <v>2025</v>
      </c>
      <c r="H1425" t="s">
        <v>779</v>
      </c>
      <c r="I1425" t="s">
        <v>4056</v>
      </c>
    </row>
    <row r="1426" spans="1:9" ht="32" x14ac:dyDescent="0.2">
      <c r="A1426" t="s">
        <v>4057</v>
      </c>
      <c r="B1426" t="s">
        <v>4058</v>
      </c>
      <c r="C1426">
        <v>1</v>
      </c>
      <c r="D1426" t="s">
        <v>12</v>
      </c>
      <c r="E1426" t="s">
        <v>12</v>
      </c>
      <c r="F1426" s="3" t="s">
        <v>4059</v>
      </c>
      <c r="G1426">
        <v>2025</v>
      </c>
      <c r="H1426" t="s">
        <v>21</v>
      </c>
      <c r="I1426" t="s">
        <v>4060</v>
      </c>
    </row>
    <row r="1427" spans="1:9" ht="16" x14ac:dyDescent="0.2">
      <c r="A1427" t="s">
        <v>4057</v>
      </c>
      <c r="B1427" t="s">
        <v>4061</v>
      </c>
      <c r="C1427">
        <v>2</v>
      </c>
      <c r="D1427" t="s">
        <v>12</v>
      </c>
      <c r="E1427" t="s">
        <v>12</v>
      </c>
      <c r="F1427" s="3" t="s">
        <v>4062</v>
      </c>
      <c r="G1427">
        <v>2025</v>
      </c>
      <c r="H1427" t="s">
        <v>21</v>
      </c>
      <c r="I1427" t="s">
        <v>4060</v>
      </c>
    </row>
    <row r="1428" spans="1:9" ht="16" x14ac:dyDescent="0.2">
      <c r="A1428" t="s">
        <v>4063</v>
      </c>
      <c r="B1428" t="s">
        <v>4064</v>
      </c>
      <c r="C1428">
        <v>1</v>
      </c>
      <c r="D1428" t="s">
        <v>12</v>
      </c>
      <c r="E1428" t="s">
        <v>12</v>
      </c>
      <c r="F1428" s="3" t="s">
        <v>4065</v>
      </c>
      <c r="G1428">
        <v>2025</v>
      </c>
      <c r="H1428" t="s">
        <v>4066</v>
      </c>
      <c r="I1428" t="s">
        <v>4067</v>
      </c>
    </row>
    <row r="1429" spans="1:9" ht="16" x14ac:dyDescent="0.2">
      <c r="A1429" t="s">
        <v>4063</v>
      </c>
      <c r="B1429" t="s">
        <v>4068</v>
      </c>
      <c r="C1429">
        <v>2</v>
      </c>
      <c r="D1429" t="s">
        <v>4069</v>
      </c>
      <c r="E1429" t="s">
        <v>12</v>
      </c>
      <c r="F1429" s="3" t="s">
        <v>4070</v>
      </c>
      <c r="G1429">
        <v>2025</v>
      </c>
      <c r="H1429" t="s">
        <v>1810</v>
      </c>
      <c r="I1429" t="s">
        <v>4067</v>
      </c>
    </row>
    <row r="1430" spans="1:9" ht="16" x14ac:dyDescent="0.2">
      <c r="A1430" t="s">
        <v>4071</v>
      </c>
      <c r="B1430" t="s">
        <v>1716</v>
      </c>
      <c r="C1430">
        <v>1</v>
      </c>
      <c r="D1430" t="s">
        <v>12</v>
      </c>
      <c r="E1430" t="s">
        <v>12</v>
      </c>
      <c r="F1430" s="3" t="s">
        <v>1722</v>
      </c>
      <c r="G1430">
        <v>2025</v>
      </c>
      <c r="H1430" t="s">
        <v>137</v>
      </c>
      <c r="I1430" t="s">
        <v>4072</v>
      </c>
    </row>
    <row r="1431" spans="1:9" ht="16" x14ac:dyDescent="0.2">
      <c r="A1431" t="s">
        <v>4071</v>
      </c>
      <c r="B1431" t="s">
        <v>4073</v>
      </c>
      <c r="C1431">
        <v>2</v>
      </c>
      <c r="D1431">
        <f>184</f>
        <v>184</v>
      </c>
      <c r="E1431" t="s">
        <v>12</v>
      </c>
      <c r="F1431" s="3" t="s">
        <v>3298</v>
      </c>
      <c r="G1431">
        <v>2025</v>
      </c>
      <c r="H1431" t="s">
        <v>137</v>
      </c>
      <c r="I1431" t="s">
        <v>4072</v>
      </c>
    </row>
    <row r="1432" spans="1:9" ht="16" x14ac:dyDescent="0.2">
      <c r="A1432" t="s">
        <v>4071</v>
      </c>
      <c r="B1432" t="s">
        <v>1721</v>
      </c>
      <c r="C1432">
        <v>3</v>
      </c>
      <c r="D1432" t="s">
        <v>12</v>
      </c>
      <c r="E1432" t="s">
        <v>12</v>
      </c>
      <c r="F1432" s="3" t="s">
        <v>1722</v>
      </c>
      <c r="G1432">
        <v>2025</v>
      </c>
      <c r="H1432" t="s">
        <v>137</v>
      </c>
      <c r="I1432" t="s">
        <v>4072</v>
      </c>
    </row>
    <row r="1433" spans="1:9" ht="32" x14ac:dyDescent="0.2">
      <c r="A1433" t="s">
        <v>4074</v>
      </c>
      <c r="B1433" t="s">
        <v>4068</v>
      </c>
      <c r="C1433">
        <v>1</v>
      </c>
      <c r="D1433" t="s">
        <v>12</v>
      </c>
      <c r="E1433" t="s">
        <v>12</v>
      </c>
      <c r="F1433" s="3" t="s">
        <v>4075</v>
      </c>
      <c r="G1433">
        <v>2025</v>
      </c>
      <c r="H1433" t="s">
        <v>1810</v>
      </c>
      <c r="I1433" t="s">
        <v>4076</v>
      </c>
    </row>
    <row r="1434" spans="1:9" ht="32" x14ac:dyDescent="0.2">
      <c r="A1434" t="s">
        <v>4074</v>
      </c>
      <c r="B1434" t="s">
        <v>4077</v>
      </c>
      <c r="C1434">
        <v>2</v>
      </c>
      <c r="D1434" t="s">
        <v>12</v>
      </c>
      <c r="E1434" t="s">
        <v>12</v>
      </c>
      <c r="F1434" s="3" t="s">
        <v>4078</v>
      </c>
      <c r="G1434">
        <v>2025</v>
      </c>
      <c r="H1434" t="s">
        <v>1810</v>
      </c>
      <c r="I1434" t="s">
        <v>4076</v>
      </c>
    </row>
    <row r="1435" spans="1:9" ht="16" x14ac:dyDescent="0.2">
      <c r="A1435" t="s">
        <v>4074</v>
      </c>
      <c r="B1435" t="s">
        <v>4079</v>
      </c>
      <c r="C1435">
        <v>3</v>
      </c>
      <c r="D1435">
        <f>266</f>
        <v>266</v>
      </c>
      <c r="E1435" t="s">
        <v>12</v>
      </c>
      <c r="F1435" s="3" t="s">
        <v>4080</v>
      </c>
      <c r="G1435">
        <v>2025</v>
      </c>
      <c r="H1435" t="s">
        <v>1810</v>
      </c>
      <c r="I1435" t="s">
        <v>4076</v>
      </c>
    </row>
    <row r="1436" spans="1:9" ht="16" x14ac:dyDescent="0.2">
      <c r="A1436" t="s">
        <v>4074</v>
      </c>
      <c r="B1436" t="s">
        <v>4081</v>
      </c>
      <c r="C1436">
        <v>4</v>
      </c>
      <c r="D1436" t="s">
        <v>31</v>
      </c>
      <c r="E1436" t="s">
        <v>12</v>
      </c>
      <c r="F1436" s="3" t="s">
        <v>4082</v>
      </c>
      <c r="G1436">
        <v>2025</v>
      </c>
      <c r="H1436" t="s">
        <v>553</v>
      </c>
      <c r="I1436" t="s">
        <v>4076</v>
      </c>
    </row>
    <row r="1437" spans="1:9" ht="16" x14ac:dyDescent="0.2">
      <c r="A1437" t="s">
        <v>4083</v>
      </c>
      <c r="B1437" t="s">
        <v>4081</v>
      </c>
      <c r="C1437">
        <v>1</v>
      </c>
      <c r="D1437" t="s">
        <v>31</v>
      </c>
      <c r="E1437" t="s">
        <v>12</v>
      </c>
      <c r="F1437" s="3" t="s">
        <v>4082</v>
      </c>
      <c r="G1437">
        <v>2025</v>
      </c>
      <c r="H1437" t="s">
        <v>553</v>
      </c>
      <c r="I1437" t="s">
        <v>4084</v>
      </c>
    </row>
    <row r="1438" spans="1:9" ht="16" x14ac:dyDescent="0.2">
      <c r="A1438" t="s">
        <v>4085</v>
      </c>
      <c r="B1438" t="s">
        <v>4086</v>
      </c>
      <c r="C1438">
        <v>1</v>
      </c>
      <c r="D1438" t="s">
        <v>101</v>
      </c>
      <c r="E1438" t="s">
        <v>12</v>
      </c>
      <c r="F1438" s="3" t="s">
        <v>4087</v>
      </c>
      <c r="G1438">
        <v>2025</v>
      </c>
      <c r="H1438" t="s">
        <v>37</v>
      </c>
      <c r="I1438" t="s">
        <v>4088</v>
      </c>
    </row>
    <row r="1439" spans="1:9" ht="16" x14ac:dyDescent="0.2">
      <c r="A1439" t="s">
        <v>4085</v>
      </c>
      <c r="B1439" t="s">
        <v>4089</v>
      </c>
      <c r="C1439">
        <v>2</v>
      </c>
      <c r="D1439">
        <f>407</f>
        <v>407</v>
      </c>
      <c r="E1439" t="s">
        <v>12</v>
      </c>
      <c r="F1439" s="3" t="s">
        <v>4090</v>
      </c>
      <c r="G1439">
        <v>2025</v>
      </c>
      <c r="H1439" t="s">
        <v>37</v>
      </c>
      <c r="I1439" t="s">
        <v>4088</v>
      </c>
    </row>
    <row r="1440" spans="1:9" ht="16" x14ac:dyDescent="0.2">
      <c r="A1440" t="s">
        <v>4085</v>
      </c>
      <c r="B1440" t="s">
        <v>4091</v>
      </c>
      <c r="C1440">
        <v>3</v>
      </c>
      <c r="D1440" t="s">
        <v>101</v>
      </c>
      <c r="E1440" t="s">
        <v>12</v>
      </c>
      <c r="F1440" s="3" t="s">
        <v>4092</v>
      </c>
      <c r="G1440">
        <v>2025</v>
      </c>
      <c r="H1440" t="s">
        <v>37</v>
      </c>
      <c r="I1440" t="s">
        <v>4088</v>
      </c>
    </row>
    <row r="1441" spans="1:9" ht="16" x14ac:dyDescent="0.2">
      <c r="A1441" t="s">
        <v>4085</v>
      </c>
      <c r="B1441" t="s">
        <v>4093</v>
      </c>
      <c r="C1441">
        <v>4</v>
      </c>
      <c r="D1441" t="s">
        <v>101</v>
      </c>
      <c r="E1441" t="s">
        <v>12</v>
      </c>
      <c r="F1441" s="3" t="s">
        <v>4094</v>
      </c>
      <c r="G1441">
        <v>2025</v>
      </c>
      <c r="H1441" t="s">
        <v>37</v>
      </c>
      <c r="I1441" t="s">
        <v>4088</v>
      </c>
    </row>
    <row r="1442" spans="1:9" ht="32" x14ac:dyDescent="0.2">
      <c r="A1442" t="s">
        <v>4095</v>
      </c>
      <c r="B1442" t="s">
        <v>4096</v>
      </c>
      <c r="C1442">
        <v>1</v>
      </c>
      <c r="D1442">
        <f>137</f>
        <v>137</v>
      </c>
      <c r="E1442" t="s">
        <v>12</v>
      </c>
      <c r="F1442" s="3" t="s">
        <v>4097</v>
      </c>
      <c r="G1442">
        <v>2025</v>
      </c>
      <c r="H1442" t="s">
        <v>323</v>
      </c>
      <c r="I1442" t="s">
        <v>4098</v>
      </c>
    </row>
    <row r="1443" spans="1:9" ht="32" x14ac:dyDescent="0.2">
      <c r="A1443" t="s">
        <v>4095</v>
      </c>
      <c r="B1443" t="s">
        <v>4099</v>
      </c>
      <c r="C1443">
        <v>2</v>
      </c>
      <c r="D1443">
        <f>137</f>
        <v>137</v>
      </c>
      <c r="E1443" t="s">
        <v>12</v>
      </c>
      <c r="F1443" s="3" t="s">
        <v>4097</v>
      </c>
      <c r="G1443">
        <v>2025</v>
      </c>
      <c r="H1443" t="s">
        <v>323</v>
      </c>
      <c r="I1443" t="s">
        <v>4098</v>
      </c>
    </row>
    <row r="1444" spans="1:9" ht="16" x14ac:dyDescent="0.2">
      <c r="A1444" t="s">
        <v>4095</v>
      </c>
      <c r="B1444" t="s">
        <v>4100</v>
      </c>
      <c r="C1444">
        <v>3</v>
      </c>
      <c r="D1444" t="s">
        <v>12</v>
      </c>
      <c r="E1444" t="s">
        <v>12</v>
      </c>
      <c r="F1444" s="3" t="s">
        <v>4101</v>
      </c>
      <c r="G1444">
        <v>2025</v>
      </c>
      <c r="H1444" t="s">
        <v>323</v>
      </c>
      <c r="I1444" t="s">
        <v>4098</v>
      </c>
    </row>
    <row r="1445" spans="1:9" ht="16" x14ac:dyDescent="0.2">
      <c r="A1445" t="s">
        <v>4102</v>
      </c>
      <c r="B1445" t="s">
        <v>4103</v>
      </c>
      <c r="C1445">
        <v>1</v>
      </c>
      <c r="D1445" t="s">
        <v>1128</v>
      </c>
      <c r="E1445" t="s">
        <v>12</v>
      </c>
      <c r="F1445" s="3" t="s">
        <v>4104</v>
      </c>
      <c r="G1445">
        <v>2025</v>
      </c>
      <c r="H1445" t="s">
        <v>140</v>
      </c>
      <c r="I1445" t="s">
        <v>4105</v>
      </c>
    </row>
    <row r="1446" spans="1:9" ht="16" x14ac:dyDescent="0.2">
      <c r="A1446" t="s">
        <v>4102</v>
      </c>
      <c r="B1446" t="s">
        <v>4106</v>
      </c>
      <c r="C1446">
        <v>2</v>
      </c>
      <c r="D1446" t="s">
        <v>52</v>
      </c>
      <c r="E1446" t="s">
        <v>12</v>
      </c>
      <c r="F1446" s="3" t="s">
        <v>4107</v>
      </c>
      <c r="G1446">
        <v>2025</v>
      </c>
      <c r="H1446" t="s">
        <v>140</v>
      </c>
      <c r="I1446" t="s">
        <v>4105</v>
      </c>
    </row>
    <row r="1447" spans="1:9" ht="32" x14ac:dyDescent="0.2">
      <c r="A1447" t="s">
        <v>4108</v>
      </c>
      <c r="B1447" t="s">
        <v>4109</v>
      </c>
      <c r="C1447">
        <v>1</v>
      </c>
      <c r="D1447" t="s">
        <v>12</v>
      </c>
      <c r="E1447" t="s">
        <v>12</v>
      </c>
      <c r="F1447" s="3" t="s">
        <v>4110</v>
      </c>
      <c r="G1447">
        <v>2025</v>
      </c>
      <c r="H1447" t="s">
        <v>3931</v>
      </c>
      <c r="I1447" t="s">
        <v>4111</v>
      </c>
    </row>
    <row r="1448" spans="1:9" ht="16" x14ac:dyDescent="0.2">
      <c r="A1448" t="s">
        <v>4112</v>
      </c>
      <c r="B1448" t="s">
        <v>4113</v>
      </c>
      <c r="C1448">
        <v>1</v>
      </c>
      <c r="D1448" t="s">
        <v>1085</v>
      </c>
      <c r="E1448" t="s">
        <v>12</v>
      </c>
      <c r="F1448" s="3" t="s">
        <v>4114</v>
      </c>
      <c r="G1448">
        <v>2025</v>
      </c>
      <c r="H1448" t="s">
        <v>1087</v>
      </c>
      <c r="I1448" t="s">
        <v>4115</v>
      </c>
    </row>
    <row r="1449" spans="1:9" ht="16" x14ac:dyDescent="0.2">
      <c r="A1449" t="s">
        <v>4112</v>
      </c>
      <c r="B1449" t="s">
        <v>4116</v>
      </c>
      <c r="C1449">
        <v>2</v>
      </c>
      <c r="D1449" t="s">
        <v>12</v>
      </c>
      <c r="E1449" t="s">
        <v>12</v>
      </c>
      <c r="F1449" s="3" t="s">
        <v>4117</v>
      </c>
      <c r="G1449">
        <v>2025</v>
      </c>
      <c r="H1449" t="s">
        <v>368</v>
      </c>
      <c r="I1449" t="s">
        <v>4115</v>
      </c>
    </row>
    <row r="1450" spans="1:9" ht="32" x14ac:dyDescent="0.2">
      <c r="A1450" t="s">
        <v>4112</v>
      </c>
      <c r="B1450" t="s">
        <v>4118</v>
      </c>
      <c r="C1450">
        <v>3</v>
      </c>
      <c r="D1450" t="s">
        <v>12</v>
      </c>
      <c r="E1450" t="s">
        <v>12</v>
      </c>
      <c r="F1450" s="3" t="s">
        <v>4119</v>
      </c>
      <c r="G1450">
        <v>2025</v>
      </c>
      <c r="H1450" t="s">
        <v>1087</v>
      </c>
      <c r="I1450" t="s">
        <v>4115</v>
      </c>
    </row>
    <row r="1451" spans="1:9" ht="16" x14ac:dyDescent="0.2">
      <c r="A1451" t="s">
        <v>4120</v>
      </c>
      <c r="B1451" t="s">
        <v>4121</v>
      </c>
      <c r="C1451">
        <v>1</v>
      </c>
      <c r="D1451" t="s">
        <v>12</v>
      </c>
      <c r="E1451" t="s">
        <v>12</v>
      </c>
      <c r="F1451" s="3" t="s">
        <v>4122</v>
      </c>
      <c r="G1451">
        <v>2025</v>
      </c>
      <c r="H1451" t="s">
        <v>4123</v>
      </c>
      <c r="I1451" t="s">
        <v>4124</v>
      </c>
    </row>
    <row r="1452" spans="1:9" ht="16" x14ac:dyDescent="0.2">
      <c r="A1452" t="s">
        <v>4125</v>
      </c>
      <c r="B1452" t="s">
        <v>4126</v>
      </c>
      <c r="C1452">
        <v>1</v>
      </c>
      <c r="D1452" t="s">
        <v>101</v>
      </c>
      <c r="E1452" t="s">
        <v>12</v>
      </c>
      <c r="F1452" s="3" t="s">
        <v>4127</v>
      </c>
      <c r="G1452">
        <v>2025</v>
      </c>
      <c r="H1452" t="s">
        <v>37</v>
      </c>
      <c r="I1452" t="s">
        <v>4128</v>
      </c>
    </row>
    <row r="1453" spans="1:9" ht="16" x14ac:dyDescent="0.2">
      <c r="A1453" t="s">
        <v>4125</v>
      </c>
      <c r="B1453" t="s">
        <v>4129</v>
      </c>
      <c r="C1453">
        <v>2</v>
      </c>
      <c r="D1453" t="s">
        <v>12</v>
      </c>
      <c r="E1453" t="s">
        <v>12</v>
      </c>
      <c r="F1453" s="3" t="s">
        <v>4130</v>
      </c>
      <c r="G1453">
        <v>2025</v>
      </c>
      <c r="H1453" t="s">
        <v>37</v>
      </c>
      <c r="I1453" t="s">
        <v>4128</v>
      </c>
    </row>
    <row r="1454" spans="1:9" ht="32" x14ac:dyDescent="0.2">
      <c r="A1454" t="s">
        <v>4131</v>
      </c>
      <c r="B1454" t="s">
        <v>4132</v>
      </c>
      <c r="C1454">
        <v>1</v>
      </c>
      <c r="D1454" s="5" t="s">
        <v>12</v>
      </c>
      <c r="E1454" t="s">
        <v>12</v>
      </c>
      <c r="F1454" s="7" t="s">
        <v>4133</v>
      </c>
      <c r="G1454">
        <v>2025</v>
      </c>
      <c r="H1454" t="s">
        <v>21</v>
      </c>
      <c r="I1454" t="s">
        <v>4134</v>
      </c>
    </row>
    <row r="1455" spans="1:9" ht="32" x14ac:dyDescent="0.2">
      <c r="A1455" t="s">
        <v>4131</v>
      </c>
      <c r="B1455" t="s">
        <v>4135</v>
      </c>
      <c r="C1455">
        <v>2</v>
      </c>
      <c r="D1455" s="5" t="s">
        <v>12</v>
      </c>
      <c r="E1455" t="s">
        <v>12</v>
      </c>
      <c r="F1455" s="7" t="s">
        <v>4136</v>
      </c>
      <c r="G1455">
        <v>2025</v>
      </c>
      <c r="H1455" t="s">
        <v>21</v>
      </c>
      <c r="I1455" t="s">
        <v>4134</v>
      </c>
    </row>
    <row r="1456" spans="1:9" ht="16" x14ac:dyDescent="0.2">
      <c r="A1456" t="s">
        <v>4131</v>
      </c>
      <c r="B1456" t="s">
        <v>4137</v>
      </c>
      <c r="C1456">
        <v>3</v>
      </c>
      <c r="D1456">
        <f>237</f>
        <v>237</v>
      </c>
      <c r="E1456" t="s">
        <v>12</v>
      </c>
      <c r="F1456" s="3" t="s">
        <v>4138</v>
      </c>
      <c r="G1456">
        <v>2025</v>
      </c>
      <c r="H1456" t="s">
        <v>21</v>
      </c>
      <c r="I1456" t="s">
        <v>4134</v>
      </c>
    </row>
    <row r="1457" spans="1:9" ht="32" x14ac:dyDescent="0.2">
      <c r="A1457" t="s">
        <v>4131</v>
      </c>
      <c r="B1457" t="s">
        <v>4139</v>
      </c>
      <c r="C1457">
        <v>4</v>
      </c>
      <c r="D1457">
        <f>237</f>
        <v>237</v>
      </c>
      <c r="E1457" t="s">
        <v>12</v>
      </c>
      <c r="F1457" s="3" t="s">
        <v>4140</v>
      </c>
      <c r="G1457">
        <v>2025</v>
      </c>
      <c r="H1457" t="s">
        <v>21</v>
      </c>
      <c r="I1457" t="s">
        <v>4134</v>
      </c>
    </row>
    <row r="1458" spans="1:9" ht="16" x14ac:dyDescent="0.2">
      <c r="A1458" t="s">
        <v>4141</v>
      </c>
      <c r="B1458" t="s">
        <v>4142</v>
      </c>
      <c r="C1458">
        <v>1</v>
      </c>
      <c r="D1458" t="s">
        <v>101</v>
      </c>
      <c r="E1458" t="s">
        <v>12</v>
      </c>
      <c r="F1458" s="3" t="s">
        <v>4143</v>
      </c>
      <c r="G1458">
        <v>2025</v>
      </c>
      <c r="H1458" t="s">
        <v>37</v>
      </c>
      <c r="I1458" t="s">
        <v>4144</v>
      </c>
    </row>
    <row r="1459" spans="1:9" ht="16" x14ac:dyDescent="0.2">
      <c r="A1459" t="s">
        <v>4141</v>
      </c>
      <c r="B1459" t="s">
        <v>4145</v>
      </c>
      <c r="C1459">
        <v>2</v>
      </c>
      <c r="D1459" t="s">
        <v>12</v>
      </c>
      <c r="E1459" t="s">
        <v>12</v>
      </c>
      <c r="F1459" s="3" t="s">
        <v>1756</v>
      </c>
      <c r="G1459">
        <v>2025</v>
      </c>
      <c r="H1459" t="s">
        <v>37</v>
      </c>
      <c r="I1459" t="s">
        <v>4144</v>
      </c>
    </row>
    <row r="1460" spans="1:9" ht="16" x14ac:dyDescent="0.2">
      <c r="A1460" t="s">
        <v>4146</v>
      </c>
      <c r="B1460" t="s">
        <v>4147</v>
      </c>
      <c r="C1460">
        <v>1</v>
      </c>
      <c r="D1460" t="s">
        <v>469</v>
      </c>
      <c r="E1460" t="s">
        <v>12</v>
      </c>
      <c r="F1460" s="3" t="s">
        <v>4148</v>
      </c>
      <c r="G1460">
        <v>2025</v>
      </c>
      <c r="H1460" t="s">
        <v>462</v>
      </c>
      <c r="I1460" t="s">
        <v>4149</v>
      </c>
    </row>
    <row r="1461" spans="1:9" ht="32" x14ac:dyDescent="0.2">
      <c r="A1461" t="s">
        <v>4150</v>
      </c>
      <c r="B1461" t="s">
        <v>4151</v>
      </c>
      <c r="C1461">
        <v>1</v>
      </c>
      <c r="D1461" t="s">
        <v>12</v>
      </c>
      <c r="E1461" t="s">
        <v>12</v>
      </c>
      <c r="F1461" s="3" t="s">
        <v>4152</v>
      </c>
      <c r="G1461">
        <v>2025</v>
      </c>
      <c r="H1461" t="s">
        <v>140</v>
      </c>
      <c r="I1461" t="s">
        <v>4153</v>
      </c>
    </row>
    <row r="1462" spans="1:9" ht="32" x14ac:dyDescent="0.2">
      <c r="A1462" t="s">
        <v>4150</v>
      </c>
      <c r="B1462" t="s">
        <v>4154</v>
      </c>
      <c r="C1462">
        <v>2</v>
      </c>
      <c r="D1462">
        <f>93</f>
        <v>93</v>
      </c>
      <c r="E1462" t="s">
        <v>12</v>
      </c>
      <c r="F1462" s="3" t="s">
        <v>3507</v>
      </c>
      <c r="G1462">
        <v>2025</v>
      </c>
      <c r="H1462" t="s">
        <v>140</v>
      </c>
      <c r="I1462" t="s">
        <v>4153</v>
      </c>
    </row>
    <row r="1463" spans="1:9" ht="16" x14ac:dyDescent="0.2">
      <c r="A1463" t="s">
        <v>4155</v>
      </c>
      <c r="B1463" t="s">
        <v>4156</v>
      </c>
      <c r="C1463">
        <v>1</v>
      </c>
      <c r="D1463">
        <f>137</f>
        <v>137</v>
      </c>
      <c r="E1463" t="s">
        <v>12</v>
      </c>
      <c r="F1463" s="3" t="s">
        <v>2467</v>
      </c>
      <c r="G1463">
        <v>2025</v>
      </c>
      <c r="H1463" t="s">
        <v>323</v>
      </c>
      <c r="I1463" t="s">
        <v>4157</v>
      </c>
    </row>
    <row r="1464" spans="1:9" ht="16" x14ac:dyDescent="0.2">
      <c r="A1464" t="s">
        <v>4155</v>
      </c>
      <c r="B1464" t="s">
        <v>4158</v>
      </c>
      <c r="C1464">
        <v>2</v>
      </c>
      <c r="D1464" t="s">
        <v>1818</v>
      </c>
      <c r="E1464" t="s">
        <v>12</v>
      </c>
      <c r="F1464" s="3" t="s">
        <v>4159</v>
      </c>
      <c r="G1464">
        <v>2025</v>
      </c>
      <c r="H1464" t="s">
        <v>323</v>
      </c>
      <c r="I1464" t="s">
        <v>4157</v>
      </c>
    </row>
    <row r="1465" spans="1:9" ht="16" x14ac:dyDescent="0.2">
      <c r="A1465" t="s">
        <v>4155</v>
      </c>
      <c r="B1465" t="s">
        <v>4160</v>
      </c>
      <c r="C1465">
        <v>3</v>
      </c>
      <c r="D1465">
        <f>159</f>
        <v>159</v>
      </c>
      <c r="E1465" t="s">
        <v>12</v>
      </c>
      <c r="F1465" s="3" t="s">
        <v>2436</v>
      </c>
      <c r="G1465">
        <v>2025</v>
      </c>
      <c r="H1465" t="s">
        <v>323</v>
      </c>
      <c r="I1465" t="s">
        <v>4157</v>
      </c>
    </row>
    <row r="1466" spans="1:9" ht="16" x14ac:dyDescent="0.2">
      <c r="A1466" t="s">
        <v>4161</v>
      </c>
      <c r="B1466" t="s">
        <v>4162</v>
      </c>
      <c r="C1466">
        <v>1</v>
      </c>
      <c r="D1466" t="s">
        <v>12</v>
      </c>
      <c r="E1466" t="s">
        <v>12</v>
      </c>
      <c r="F1466" s="3" t="s">
        <v>4163</v>
      </c>
      <c r="G1466">
        <v>2025</v>
      </c>
      <c r="H1466" t="s">
        <v>2316</v>
      </c>
      <c r="I1466" t="s">
        <v>4164</v>
      </c>
    </row>
    <row r="1467" spans="1:9" ht="16" x14ac:dyDescent="0.2">
      <c r="A1467" t="s">
        <v>4161</v>
      </c>
      <c r="B1467" t="s">
        <v>4165</v>
      </c>
      <c r="C1467">
        <v>2</v>
      </c>
      <c r="D1467" t="s">
        <v>12</v>
      </c>
      <c r="E1467" t="s">
        <v>12</v>
      </c>
      <c r="F1467" s="3" t="s">
        <v>4166</v>
      </c>
      <c r="G1467">
        <v>2025</v>
      </c>
      <c r="H1467" t="s">
        <v>2316</v>
      </c>
      <c r="I1467" t="s">
        <v>4164</v>
      </c>
    </row>
    <row r="1468" spans="1:9" ht="16" x14ac:dyDescent="0.2">
      <c r="A1468" t="s">
        <v>4167</v>
      </c>
      <c r="B1468" t="s">
        <v>4168</v>
      </c>
      <c r="C1468">
        <v>1</v>
      </c>
      <c r="D1468">
        <f>514</f>
        <v>514</v>
      </c>
      <c r="E1468" t="s">
        <v>12</v>
      </c>
      <c r="F1468" s="3" t="s">
        <v>4169</v>
      </c>
      <c r="G1468">
        <v>2025</v>
      </c>
      <c r="H1468" t="s">
        <v>14</v>
      </c>
      <c r="I1468" t="s">
        <v>4170</v>
      </c>
    </row>
    <row r="1469" spans="1:9" ht="16" x14ac:dyDescent="0.2">
      <c r="A1469" t="s">
        <v>4171</v>
      </c>
      <c r="B1469" t="s">
        <v>4172</v>
      </c>
      <c r="C1469">
        <v>1</v>
      </c>
      <c r="D1469" t="s">
        <v>52</v>
      </c>
      <c r="E1469" t="s">
        <v>12</v>
      </c>
      <c r="F1469" s="3" t="s">
        <v>2815</v>
      </c>
      <c r="G1469">
        <v>2025</v>
      </c>
      <c r="H1469" t="s">
        <v>323</v>
      </c>
      <c r="I1469" t="s">
        <v>4173</v>
      </c>
    </row>
    <row r="1470" spans="1:9" ht="32" x14ac:dyDescent="0.2">
      <c r="A1470" t="s">
        <v>4171</v>
      </c>
      <c r="B1470" t="s">
        <v>4174</v>
      </c>
      <c r="C1470">
        <v>2</v>
      </c>
      <c r="D1470" t="s">
        <v>2738</v>
      </c>
      <c r="E1470" t="s">
        <v>12</v>
      </c>
      <c r="F1470" s="3" t="s">
        <v>4175</v>
      </c>
      <c r="G1470">
        <v>2025</v>
      </c>
      <c r="H1470" t="s">
        <v>323</v>
      </c>
      <c r="I1470" t="s">
        <v>4173</v>
      </c>
    </row>
    <row r="1471" spans="1:9" ht="16" x14ac:dyDescent="0.2">
      <c r="A1471" t="s">
        <v>4176</v>
      </c>
      <c r="B1471" t="s">
        <v>4177</v>
      </c>
      <c r="C1471">
        <v>1</v>
      </c>
      <c r="D1471" t="s">
        <v>12</v>
      </c>
      <c r="E1471" t="s">
        <v>12</v>
      </c>
      <c r="F1471" s="7" t="s">
        <v>165</v>
      </c>
      <c r="G1471">
        <v>2025</v>
      </c>
      <c r="H1471" t="s">
        <v>37</v>
      </c>
      <c r="I1471" t="s">
        <v>4178</v>
      </c>
    </row>
    <row r="1472" spans="1:9" ht="16" x14ac:dyDescent="0.2">
      <c r="A1472" t="s">
        <v>4179</v>
      </c>
      <c r="B1472" t="s">
        <v>4180</v>
      </c>
      <c r="C1472">
        <v>1</v>
      </c>
      <c r="D1472" t="s">
        <v>52</v>
      </c>
      <c r="E1472" t="s">
        <v>12</v>
      </c>
      <c r="F1472" s="3" t="s">
        <v>4181</v>
      </c>
      <c r="G1472">
        <v>2025</v>
      </c>
      <c r="H1472" t="s">
        <v>21</v>
      </c>
      <c r="I1472" t="s">
        <v>4182</v>
      </c>
    </row>
    <row r="1473" spans="1:9" ht="16" x14ac:dyDescent="0.2">
      <c r="A1473" t="s">
        <v>4179</v>
      </c>
      <c r="B1473" t="s">
        <v>4183</v>
      </c>
      <c r="C1473">
        <v>2</v>
      </c>
      <c r="D1473" t="s">
        <v>3968</v>
      </c>
      <c r="E1473" t="s">
        <v>12</v>
      </c>
      <c r="F1473" s="3" t="s">
        <v>4184</v>
      </c>
      <c r="G1473">
        <v>2025</v>
      </c>
      <c r="H1473" t="s">
        <v>226</v>
      </c>
      <c r="I1473" t="s">
        <v>4182</v>
      </c>
    </row>
    <row r="1474" spans="1:9" ht="16" x14ac:dyDescent="0.2">
      <c r="A1474" t="s">
        <v>4179</v>
      </c>
      <c r="B1474" t="s">
        <v>4185</v>
      </c>
      <c r="C1474">
        <v>3</v>
      </c>
      <c r="D1474" t="s">
        <v>12</v>
      </c>
      <c r="E1474" t="s">
        <v>12</v>
      </c>
      <c r="F1474" s="3" t="s">
        <v>4186</v>
      </c>
      <c r="G1474">
        <v>2025</v>
      </c>
      <c r="H1474" t="s">
        <v>226</v>
      </c>
      <c r="I1474" t="s">
        <v>4182</v>
      </c>
    </row>
    <row r="1475" spans="1:9" ht="32" x14ac:dyDescent="0.2">
      <c r="A1475" t="s">
        <v>4187</v>
      </c>
      <c r="B1475" t="s">
        <v>4188</v>
      </c>
      <c r="C1475">
        <v>1</v>
      </c>
      <c r="D1475" t="s">
        <v>4189</v>
      </c>
      <c r="E1475" t="s">
        <v>592</v>
      </c>
      <c r="F1475" s="3" t="s">
        <v>4190</v>
      </c>
      <c r="G1475">
        <v>2025</v>
      </c>
      <c r="H1475" t="s">
        <v>4191</v>
      </c>
      <c r="I1475" t="s">
        <v>4192</v>
      </c>
    </row>
    <row r="1476" spans="1:9" ht="32" x14ac:dyDescent="0.2">
      <c r="A1476" t="s">
        <v>4187</v>
      </c>
      <c r="B1476" t="s">
        <v>4193</v>
      </c>
      <c r="C1476">
        <v>2</v>
      </c>
      <c r="D1476" t="s">
        <v>12</v>
      </c>
      <c r="E1476" t="s">
        <v>12</v>
      </c>
      <c r="F1476" s="3" t="s">
        <v>4194</v>
      </c>
      <c r="G1476">
        <v>2025</v>
      </c>
      <c r="H1476" t="s">
        <v>4195</v>
      </c>
      <c r="I1476" t="s">
        <v>4192</v>
      </c>
    </row>
    <row r="1477" spans="1:9" ht="32" x14ac:dyDescent="0.2">
      <c r="A1477" t="s">
        <v>4187</v>
      </c>
      <c r="B1477" t="s">
        <v>4196</v>
      </c>
      <c r="C1477">
        <v>3</v>
      </c>
      <c r="D1477" t="s">
        <v>12</v>
      </c>
      <c r="E1477" t="s">
        <v>12</v>
      </c>
      <c r="F1477" s="3" t="s">
        <v>4197</v>
      </c>
      <c r="G1477">
        <v>2025</v>
      </c>
      <c r="H1477" t="s">
        <v>1248</v>
      </c>
      <c r="I1477" t="s">
        <v>4192</v>
      </c>
    </row>
    <row r="1478" spans="1:9" ht="16" x14ac:dyDescent="0.2">
      <c r="A1478" t="s">
        <v>4198</v>
      </c>
      <c r="B1478" t="s">
        <v>4199</v>
      </c>
      <c r="C1478">
        <v>1</v>
      </c>
      <c r="D1478" t="s">
        <v>101</v>
      </c>
      <c r="E1478" t="s">
        <v>12</v>
      </c>
      <c r="F1478" s="3" t="s">
        <v>4094</v>
      </c>
      <c r="G1478">
        <v>2025</v>
      </c>
      <c r="H1478" t="s">
        <v>37</v>
      </c>
      <c r="I1478" t="s">
        <v>4200</v>
      </c>
    </row>
    <row r="1479" spans="1:9" ht="16" x14ac:dyDescent="0.2">
      <c r="A1479" t="s">
        <v>4198</v>
      </c>
      <c r="B1479" t="s">
        <v>4201</v>
      </c>
      <c r="C1479">
        <v>2</v>
      </c>
      <c r="D1479" t="s">
        <v>12</v>
      </c>
      <c r="E1479" t="s">
        <v>12</v>
      </c>
      <c r="F1479" s="3" t="s">
        <v>4202</v>
      </c>
      <c r="G1479">
        <v>2025</v>
      </c>
      <c r="H1479" t="s">
        <v>37</v>
      </c>
      <c r="I1479" t="s">
        <v>4200</v>
      </c>
    </row>
    <row r="1480" spans="1:9" ht="32" x14ac:dyDescent="0.2">
      <c r="A1480" t="s">
        <v>4203</v>
      </c>
      <c r="B1480" t="s">
        <v>4204</v>
      </c>
      <c r="C1480">
        <v>1</v>
      </c>
      <c r="D1480" t="s">
        <v>12</v>
      </c>
      <c r="E1480" t="s">
        <v>12</v>
      </c>
      <c r="F1480" s="3" t="s">
        <v>4205</v>
      </c>
      <c r="G1480">
        <v>2025</v>
      </c>
      <c r="H1480" t="s">
        <v>14</v>
      </c>
      <c r="I1480" t="s">
        <v>4206</v>
      </c>
    </row>
    <row r="1481" spans="1:9" ht="16" x14ac:dyDescent="0.2">
      <c r="A1481" t="s">
        <v>4203</v>
      </c>
      <c r="B1481" t="s">
        <v>4207</v>
      </c>
      <c r="C1481">
        <v>2</v>
      </c>
      <c r="D1481" t="s">
        <v>12</v>
      </c>
      <c r="E1481" t="s">
        <v>12</v>
      </c>
      <c r="F1481" s="3" t="s">
        <v>4208</v>
      </c>
      <c r="G1481">
        <v>2025</v>
      </c>
      <c r="H1481" t="s">
        <v>140</v>
      </c>
      <c r="I1481" t="s">
        <v>4206</v>
      </c>
    </row>
    <row r="1482" spans="1:9" ht="32" x14ac:dyDescent="0.2">
      <c r="A1482" t="s">
        <v>4203</v>
      </c>
      <c r="B1482" t="s">
        <v>4209</v>
      </c>
      <c r="C1482">
        <v>3</v>
      </c>
      <c r="D1482" t="s">
        <v>52</v>
      </c>
      <c r="E1482" t="s">
        <v>12</v>
      </c>
      <c r="F1482" s="3" t="s">
        <v>4210</v>
      </c>
      <c r="G1482">
        <v>2025</v>
      </c>
      <c r="H1482" t="s">
        <v>714</v>
      </c>
      <c r="I1482" t="s">
        <v>4206</v>
      </c>
    </row>
    <row r="1483" spans="1:9" ht="32" x14ac:dyDescent="0.2">
      <c r="A1483" t="s">
        <v>4203</v>
      </c>
      <c r="B1483" t="s">
        <v>4211</v>
      </c>
      <c r="C1483">
        <v>4</v>
      </c>
      <c r="D1483" t="s">
        <v>12</v>
      </c>
      <c r="E1483" t="s">
        <v>12</v>
      </c>
      <c r="F1483" s="3" t="s">
        <v>4212</v>
      </c>
      <c r="G1483">
        <v>2025</v>
      </c>
      <c r="H1483" t="s">
        <v>14</v>
      </c>
      <c r="I1483" t="s">
        <v>4206</v>
      </c>
    </row>
    <row r="1484" spans="1:9" ht="16" x14ac:dyDescent="0.2">
      <c r="A1484" t="s">
        <v>4213</v>
      </c>
      <c r="B1484" t="s">
        <v>4214</v>
      </c>
      <c r="C1484">
        <v>1</v>
      </c>
      <c r="D1484" t="s">
        <v>4215</v>
      </c>
      <c r="E1484" t="s">
        <v>12</v>
      </c>
      <c r="F1484" s="3" t="s">
        <v>4216</v>
      </c>
      <c r="G1484">
        <v>2025</v>
      </c>
      <c r="H1484" t="s">
        <v>140</v>
      </c>
      <c r="I1484" t="s">
        <v>4217</v>
      </c>
    </row>
    <row r="1485" spans="1:9" ht="16" x14ac:dyDescent="0.2">
      <c r="A1485" t="s">
        <v>4213</v>
      </c>
      <c r="B1485" t="s">
        <v>4218</v>
      </c>
      <c r="C1485">
        <v>2</v>
      </c>
      <c r="D1485" t="s">
        <v>12</v>
      </c>
      <c r="E1485" t="s">
        <v>12</v>
      </c>
      <c r="F1485" s="3" t="s">
        <v>4219</v>
      </c>
      <c r="G1485">
        <v>2025</v>
      </c>
      <c r="H1485" t="s">
        <v>140</v>
      </c>
      <c r="I1485" t="s">
        <v>4217</v>
      </c>
    </row>
    <row r="1486" spans="1:9" ht="16" x14ac:dyDescent="0.2">
      <c r="A1486" t="s">
        <v>4213</v>
      </c>
      <c r="B1486" t="s">
        <v>4220</v>
      </c>
      <c r="C1486">
        <v>3</v>
      </c>
      <c r="D1486" t="s">
        <v>4221</v>
      </c>
      <c r="E1486" t="s">
        <v>1171</v>
      </c>
      <c r="F1486" s="3" t="s">
        <v>4222</v>
      </c>
      <c r="G1486">
        <v>2025</v>
      </c>
      <c r="H1486" t="s">
        <v>4191</v>
      </c>
      <c r="I1486" t="s">
        <v>4217</v>
      </c>
    </row>
    <row r="1487" spans="1:9" ht="32" x14ac:dyDescent="0.2">
      <c r="A1487" t="s">
        <v>4223</v>
      </c>
      <c r="B1487" t="s">
        <v>1549</v>
      </c>
      <c r="C1487">
        <v>1</v>
      </c>
      <c r="D1487" t="s">
        <v>12</v>
      </c>
      <c r="E1487" t="s">
        <v>12</v>
      </c>
      <c r="F1487" s="3" t="s">
        <v>4224</v>
      </c>
      <c r="G1487">
        <v>2025</v>
      </c>
      <c r="H1487" t="s">
        <v>14</v>
      </c>
      <c r="I1487" t="s">
        <v>4225</v>
      </c>
    </row>
    <row r="1488" spans="1:9" ht="16" x14ac:dyDescent="0.2">
      <c r="A1488" t="s">
        <v>4223</v>
      </c>
      <c r="B1488" t="s">
        <v>4226</v>
      </c>
      <c r="C1488">
        <v>2</v>
      </c>
      <c r="D1488">
        <f>494</f>
        <v>494</v>
      </c>
      <c r="E1488" t="s">
        <v>12</v>
      </c>
      <c r="F1488" s="3" t="s">
        <v>4227</v>
      </c>
      <c r="G1488">
        <v>2025</v>
      </c>
      <c r="H1488" t="s">
        <v>14</v>
      </c>
      <c r="I1488" t="s">
        <v>4225</v>
      </c>
    </row>
    <row r="1489" spans="1:9" ht="32" x14ac:dyDescent="0.2">
      <c r="A1489" t="s">
        <v>4223</v>
      </c>
      <c r="B1489" t="s">
        <v>481</v>
      </c>
      <c r="C1489">
        <v>3</v>
      </c>
      <c r="D1489">
        <f>441</f>
        <v>441</v>
      </c>
      <c r="E1489" t="s">
        <v>12</v>
      </c>
      <c r="F1489" s="3" t="s">
        <v>4228</v>
      </c>
      <c r="G1489">
        <v>2025</v>
      </c>
      <c r="H1489" t="s">
        <v>140</v>
      </c>
      <c r="I1489" t="s">
        <v>4225</v>
      </c>
    </row>
    <row r="1490" spans="1:9" ht="16" x14ac:dyDescent="0.2">
      <c r="A1490" t="s">
        <v>4223</v>
      </c>
      <c r="B1490" t="s">
        <v>4229</v>
      </c>
      <c r="C1490">
        <v>4</v>
      </c>
      <c r="D1490" t="s">
        <v>12</v>
      </c>
      <c r="E1490" t="s">
        <v>12</v>
      </c>
      <c r="F1490" s="3" t="s">
        <v>4230</v>
      </c>
      <c r="G1490">
        <v>2025</v>
      </c>
      <c r="H1490" t="s">
        <v>14</v>
      </c>
      <c r="I1490" t="s">
        <v>4225</v>
      </c>
    </row>
    <row r="1491" spans="1:9" ht="32" x14ac:dyDescent="0.2">
      <c r="A1491" t="s">
        <v>4231</v>
      </c>
      <c r="B1491" t="s">
        <v>4232</v>
      </c>
      <c r="C1491">
        <v>1</v>
      </c>
      <c r="D1491" t="s">
        <v>12</v>
      </c>
      <c r="E1491" t="s">
        <v>12</v>
      </c>
      <c r="F1491" s="3" t="s">
        <v>4233</v>
      </c>
      <c r="G1491">
        <v>2025</v>
      </c>
      <c r="H1491" t="s">
        <v>14</v>
      </c>
      <c r="I1491" t="s">
        <v>4234</v>
      </c>
    </row>
    <row r="1492" spans="1:9" ht="16" x14ac:dyDescent="0.2">
      <c r="A1492" t="s">
        <v>4231</v>
      </c>
      <c r="B1492" t="s">
        <v>4235</v>
      </c>
      <c r="C1492">
        <v>2</v>
      </c>
      <c r="D1492">
        <f>44</f>
        <v>44</v>
      </c>
      <c r="E1492" t="s">
        <v>12</v>
      </c>
      <c r="F1492" s="3" t="s">
        <v>4236</v>
      </c>
      <c r="G1492">
        <v>2025</v>
      </c>
      <c r="H1492" t="s">
        <v>14</v>
      </c>
      <c r="I1492" t="s">
        <v>4234</v>
      </c>
    </row>
    <row r="1493" spans="1:9" ht="16" x14ac:dyDescent="0.2">
      <c r="A1493" t="s">
        <v>4231</v>
      </c>
      <c r="B1493" t="s">
        <v>2320</v>
      </c>
      <c r="C1493">
        <v>3</v>
      </c>
      <c r="D1493" t="s">
        <v>12</v>
      </c>
      <c r="E1493" t="s">
        <v>12</v>
      </c>
      <c r="F1493" s="3" t="s">
        <v>4237</v>
      </c>
      <c r="G1493">
        <v>2025</v>
      </c>
      <c r="H1493" t="s">
        <v>14</v>
      </c>
      <c r="I1493" t="s">
        <v>4234</v>
      </c>
    </row>
    <row r="1494" spans="1:9" ht="16" x14ac:dyDescent="0.2">
      <c r="A1494" t="s">
        <v>4231</v>
      </c>
      <c r="B1494" t="s">
        <v>4238</v>
      </c>
      <c r="C1494">
        <v>4</v>
      </c>
      <c r="D1494" t="s">
        <v>12</v>
      </c>
      <c r="E1494" t="s">
        <v>12</v>
      </c>
      <c r="F1494" s="3" t="s">
        <v>4239</v>
      </c>
      <c r="G1494">
        <v>2025</v>
      </c>
      <c r="H1494" t="s">
        <v>14</v>
      </c>
      <c r="I1494" t="s">
        <v>4234</v>
      </c>
    </row>
    <row r="1495" spans="1:9" ht="32" x14ac:dyDescent="0.2">
      <c r="A1495" t="s">
        <v>4231</v>
      </c>
      <c r="B1495" t="s">
        <v>4240</v>
      </c>
      <c r="C1495">
        <v>5</v>
      </c>
      <c r="D1495" t="s">
        <v>12</v>
      </c>
      <c r="E1495" t="s">
        <v>12</v>
      </c>
      <c r="F1495" s="3" t="s">
        <v>4241</v>
      </c>
      <c r="G1495">
        <v>2025</v>
      </c>
      <c r="H1495" t="s">
        <v>14</v>
      </c>
      <c r="I1495" t="s">
        <v>4234</v>
      </c>
    </row>
    <row r="1496" spans="1:9" ht="16" x14ac:dyDescent="0.2">
      <c r="A1496" t="s">
        <v>4242</v>
      </c>
      <c r="B1496" t="s">
        <v>4243</v>
      </c>
      <c r="C1496">
        <v>1</v>
      </c>
      <c r="D1496" t="s">
        <v>12</v>
      </c>
      <c r="E1496" t="s">
        <v>12</v>
      </c>
      <c r="F1496" s="3" t="s">
        <v>4244</v>
      </c>
      <c r="G1496">
        <v>2025</v>
      </c>
      <c r="H1496" t="s">
        <v>14</v>
      </c>
      <c r="I1496" t="s">
        <v>4245</v>
      </c>
    </row>
    <row r="1497" spans="1:9" ht="32" x14ac:dyDescent="0.2">
      <c r="A1497" t="s">
        <v>4242</v>
      </c>
      <c r="B1497" t="s">
        <v>4246</v>
      </c>
      <c r="C1497">
        <v>2</v>
      </c>
      <c r="D1497" t="s">
        <v>12</v>
      </c>
      <c r="E1497" t="s">
        <v>12</v>
      </c>
      <c r="F1497" s="3" t="s">
        <v>4247</v>
      </c>
      <c r="G1497">
        <v>2025</v>
      </c>
      <c r="H1497" t="s">
        <v>14</v>
      </c>
      <c r="I1497" t="s">
        <v>4245</v>
      </c>
    </row>
    <row r="1498" spans="1:9" ht="16" x14ac:dyDescent="0.2">
      <c r="A1498" t="s">
        <v>4248</v>
      </c>
      <c r="B1498" t="s">
        <v>4249</v>
      </c>
      <c r="C1498">
        <v>1</v>
      </c>
      <c r="D1498">
        <f>538</f>
        <v>538</v>
      </c>
      <c r="E1498" t="s">
        <v>12</v>
      </c>
      <c r="F1498" s="7" t="s">
        <v>4250</v>
      </c>
      <c r="G1498">
        <v>2025</v>
      </c>
      <c r="H1498" t="s">
        <v>323</v>
      </c>
      <c r="I1498" t="s">
        <v>4251</v>
      </c>
    </row>
    <row r="1499" spans="1:9" ht="16" x14ac:dyDescent="0.2">
      <c r="A1499" t="s">
        <v>4248</v>
      </c>
      <c r="B1499" t="s">
        <v>4252</v>
      </c>
      <c r="C1499">
        <v>2</v>
      </c>
      <c r="D1499" t="s">
        <v>12</v>
      </c>
      <c r="E1499" t="s">
        <v>12</v>
      </c>
      <c r="F1499" s="3" t="s">
        <v>4253</v>
      </c>
      <c r="G1499">
        <v>2025</v>
      </c>
      <c r="H1499" t="s">
        <v>14</v>
      </c>
      <c r="I1499" t="s">
        <v>4251</v>
      </c>
    </row>
    <row r="1500" spans="1:9" ht="32" x14ac:dyDescent="0.2">
      <c r="A1500" t="s">
        <v>4248</v>
      </c>
      <c r="B1500" t="s">
        <v>4254</v>
      </c>
      <c r="C1500">
        <v>3</v>
      </c>
      <c r="D1500">
        <f>538</f>
        <v>538</v>
      </c>
      <c r="E1500" t="s">
        <v>12</v>
      </c>
      <c r="F1500" s="7" t="s">
        <v>4255</v>
      </c>
      <c r="G1500">
        <v>2025</v>
      </c>
      <c r="H1500" t="s">
        <v>323</v>
      </c>
      <c r="I1500" t="s">
        <v>4251</v>
      </c>
    </row>
    <row r="1501" spans="1:9" ht="32" x14ac:dyDescent="0.2">
      <c r="A1501" t="s">
        <v>4256</v>
      </c>
      <c r="B1501" t="s">
        <v>4257</v>
      </c>
      <c r="C1501">
        <v>1</v>
      </c>
      <c r="D1501" t="s">
        <v>52</v>
      </c>
      <c r="E1501" t="s">
        <v>12</v>
      </c>
      <c r="F1501" s="3" t="s">
        <v>4258</v>
      </c>
      <c r="G1501">
        <v>2025</v>
      </c>
      <c r="H1501" t="s">
        <v>21</v>
      </c>
      <c r="I1501" t="s">
        <v>4259</v>
      </c>
    </row>
    <row r="1502" spans="1:9" ht="32" x14ac:dyDescent="0.2">
      <c r="A1502" t="s">
        <v>4256</v>
      </c>
      <c r="B1502" t="s">
        <v>4260</v>
      </c>
      <c r="C1502">
        <v>2</v>
      </c>
      <c r="D1502" t="s">
        <v>52</v>
      </c>
      <c r="E1502" t="s">
        <v>12</v>
      </c>
      <c r="F1502" s="3" t="s">
        <v>4261</v>
      </c>
      <c r="G1502">
        <v>2025</v>
      </c>
      <c r="H1502" t="s">
        <v>21</v>
      </c>
      <c r="I1502" t="s">
        <v>4259</v>
      </c>
    </row>
    <row r="1503" spans="1:9" ht="32" x14ac:dyDescent="0.2">
      <c r="A1503" t="s">
        <v>4262</v>
      </c>
      <c r="B1503" t="s">
        <v>2577</v>
      </c>
      <c r="C1503">
        <v>1</v>
      </c>
      <c r="D1503" t="s">
        <v>12</v>
      </c>
      <c r="E1503" t="s">
        <v>12</v>
      </c>
      <c r="F1503" s="3" t="s">
        <v>4263</v>
      </c>
      <c r="G1503">
        <v>2025</v>
      </c>
      <c r="H1503" t="s">
        <v>126</v>
      </c>
      <c r="I1503" t="s">
        <v>4264</v>
      </c>
    </row>
    <row r="1504" spans="1:9" ht="32" x14ac:dyDescent="0.2">
      <c r="A1504" t="s">
        <v>4262</v>
      </c>
      <c r="B1504" t="s">
        <v>4265</v>
      </c>
      <c r="C1504">
        <v>2</v>
      </c>
      <c r="D1504">
        <f>461</f>
        <v>461</v>
      </c>
      <c r="E1504" t="s">
        <v>12</v>
      </c>
      <c r="F1504" s="3" t="s">
        <v>4266</v>
      </c>
      <c r="G1504">
        <v>2025</v>
      </c>
      <c r="H1504" t="s">
        <v>126</v>
      </c>
      <c r="I1504" t="s">
        <v>4264</v>
      </c>
    </row>
    <row r="1505" spans="1:9" ht="32" x14ac:dyDescent="0.2">
      <c r="A1505" t="s">
        <v>4267</v>
      </c>
      <c r="B1505" t="s">
        <v>4268</v>
      </c>
      <c r="C1505">
        <v>1</v>
      </c>
      <c r="D1505" t="s">
        <v>1085</v>
      </c>
      <c r="E1505" t="s">
        <v>12</v>
      </c>
      <c r="F1505" s="3" t="s">
        <v>4269</v>
      </c>
      <c r="G1505">
        <v>2025</v>
      </c>
      <c r="H1505" t="s">
        <v>1663</v>
      </c>
      <c r="I1505" t="s">
        <v>4270</v>
      </c>
    </row>
    <row r="1506" spans="1:9" ht="32" x14ac:dyDescent="0.2">
      <c r="A1506" t="s">
        <v>4267</v>
      </c>
      <c r="B1506" t="s">
        <v>4271</v>
      </c>
      <c r="C1506">
        <v>2</v>
      </c>
      <c r="D1506" t="s">
        <v>1085</v>
      </c>
      <c r="E1506" t="s">
        <v>12</v>
      </c>
      <c r="F1506" s="3" t="s">
        <v>4272</v>
      </c>
      <c r="G1506">
        <v>2025</v>
      </c>
      <c r="H1506" t="s">
        <v>1663</v>
      </c>
      <c r="I1506" t="s">
        <v>4270</v>
      </c>
    </row>
    <row r="1507" spans="1:9" ht="16" x14ac:dyDescent="0.2">
      <c r="A1507" t="s">
        <v>4267</v>
      </c>
      <c r="B1507" t="s">
        <v>4273</v>
      </c>
      <c r="C1507">
        <v>3</v>
      </c>
      <c r="D1507" t="s">
        <v>1085</v>
      </c>
      <c r="E1507" t="s">
        <v>12</v>
      </c>
      <c r="F1507" s="3" t="s">
        <v>4274</v>
      </c>
      <c r="G1507">
        <v>2025</v>
      </c>
      <c r="H1507" t="s">
        <v>1663</v>
      </c>
      <c r="I1507" t="s">
        <v>4270</v>
      </c>
    </row>
    <row r="1508" spans="1:9" ht="32" x14ac:dyDescent="0.2">
      <c r="A1508" t="s">
        <v>4275</v>
      </c>
      <c r="B1508" t="s">
        <v>4276</v>
      </c>
      <c r="C1508">
        <v>1</v>
      </c>
      <c r="D1508">
        <f>134</f>
        <v>134</v>
      </c>
      <c r="E1508" t="s">
        <v>12</v>
      </c>
      <c r="F1508" s="3" t="s">
        <v>4277</v>
      </c>
      <c r="G1508">
        <v>2025</v>
      </c>
      <c r="H1508" t="s">
        <v>140</v>
      </c>
      <c r="I1508" t="s">
        <v>4278</v>
      </c>
    </row>
    <row r="1509" spans="1:9" ht="32" x14ac:dyDescent="0.2">
      <c r="A1509" t="s">
        <v>4275</v>
      </c>
      <c r="B1509" t="s">
        <v>4279</v>
      </c>
      <c r="C1509">
        <v>2</v>
      </c>
      <c r="D1509">
        <f>134</f>
        <v>134</v>
      </c>
      <c r="E1509" t="s">
        <v>12</v>
      </c>
      <c r="F1509" s="3" t="s">
        <v>4280</v>
      </c>
      <c r="G1509">
        <v>2025</v>
      </c>
      <c r="H1509" t="s">
        <v>140</v>
      </c>
      <c r="I1509" t="s">
        <v>4278</v>
      </c>
    </row>
    <row r="1510" spans="1:9" ht="32" x14ac:dyDescent="0.2">
      <c r="A1510" t="s">
        <v>4281</v>
      </c>
      <c r="B1510" t="s">
        <v>4282</v>
      </c>
      <c r="C1510">
        <v>1</v>
      </c>
      <c r="D1510">
        <f>441</f>
        <v>441</v>
      </c>
      <c r="E1510" t="s">
        <v>12</v>
      </c>
      <c r="F1510" s="3" t="s">
        <v>4283</v>
      </c>
      <c r="G1510">
        <v>2025</v>
      </c>
      <c r="H1510" t="s">
        <v>140</v>
      </c>
      <c r="I1510" t="s">
        <v>4284</v>
      </c>
    </row>
    <row r="1511" spans="1:9" ht="32" x14ac:dyDescent="0.2">
      <c r="A1511" t="s">
        <v>4281</v>
      </c>
      <c r="B1511" t="s">
        <v>4285</v>
      </c>
      <c r="C1511">
        <v>2</v>
      </c>
      <c r="D1511">
        <f>441</f>
        <v>441</v>
      </c>
      <c r="E1511" t="s">
        <v>12</v>
      </c>
      <c r="F1511" s="3" t="s">
        <v>4286</v>
      </c>
      <c r="G1511">
        <v>2025</v>
      </c>
      <c r="H1511" t="s">
        <v>140</v>
      </c>
      <c r="I1511" t="s">
        <v>4284</v>
      </c>
    </row>
    <row r="1512" spans="1:9" ht="32" x14ac:dyDescent="0.2">
      <c r="A1512" t="s">
        <v>4287</v>
      </c>
      <c r="B1512" t="s">
        <v>1602</v>
      </c>
      <c r="C1512">
        <v>1</v>
      </c>
      <c r="D1512">
        <f>514</f>
        <v>514</v>
      </c>
      <c r="E1512" t="s">
        <v>12</v>
      </c>
      <c r="F1512" s="3" t="s">
        <v>1603</v>
      </c>
      <c r="G1512">
        <v>2025</v>
      </c>
      <c r="H1512" t="s">
        <v>140</v>
      </c>
      <c r="I1512" t="s">
        <v>4288</v>
      </c>
    </row>
    <row r="1513" spans="1:9" ht="32" x14ac:dyDescent="0.2">
      <c r="A1513" t="s">
        <v>4287</v>
      </c>
      <c r="B1513" t="s">
        <v>1605</v>
      </c>
      <c r="C1513">
        <v>2</v>
      </c>
      <c r="D1513" t="s">
        <v>408</v>
      </c>
      <c r="E1513" t="s">
        <v>12</v>
      </c>
      <c r="F1513" s="3" t="s">
        <v>4289</v>
      </c>
      <c r="G1513">
        <v>2025</v>
      </c>
      <c r="H1513" t="s">
        <v>140</v>
      </c>
      <c r="I1513" t="s">
        <v>4288</v>
      </c>
    </row>
    <row r="1514" spans="1:9" ht="32" x14ac:dyDescent="0.2">
      <c r="A1514" t="s">
        <v>4287</v>
      </c>
      <c r="B1514" t="s">
        <v>4290</v>
      </c>
      <c r="C1514">
        <v>3</v>
      </c>
      <c r="D1514">
        <f>514</f>
        <v>514</v>
      </c>
      <c r="E1514" t="s">
        <v>12</v>
      </c>
      <c r="F1514" s="3" t="s">
        <v>1603</v>
      </c>
      <c r="G1514">
        <v>2025</v>
      </c>
      <c r="H1514" t="s">
        <v>140</v>
      </c>
      <c r="I1514" t="s">
        <v>4288</v>
      </c>
    </row>
    <row r="1515" spans="1:9" ht="32" x14ac:dyDescent="0.2">
      <c r="A1515" t="s">
        <v>4291</v>
      </c>
      <c r="B1515" t="s">
        <v>4292</v>
      </c>
      <c r="C1515">
        <v>1</v>
      </c>
      <c r="D1515" t="s">
        <v>12</v>
      </c>
      <c r="E1515" t="s">
        <v>12</v>
      </c>
      <c r="F1515" s="3" t="s">
        <v>4293</v>
      </c>
      <c r="G1515">
        <v>2025</v>
      </c>
      <c r="H1515" t="s">
        <v>779</v>
      </c>
      <c r="I1515" t="s">
        <v>4294</v>
      </c>
    </row>
    <row r="1516" spans="1:9" ht="16" x14ac:dyDescent="0.2">
      <c r="A1516" t="s">
        <v>4295</v>
      </c>
      <c r="B1516" t="s">
        <v>4296</v>
      </c>
      <c r="C1516">
        <v>1</v>
      </c>
      <c r="D1516" t="s">
        <v>52</v>
      </c>
      <c r="E1516" t="s">
        <v>12</v>
      </c>
      <c r="F1516" s="3" t="s">
        <v>4297</v>
      </c>
      <c r="G1516">
        <v>2025</v>
      </c>
      <c r="H1516" t="s">
        <v>323</v>
      </c>
      <c r="I1516" t="s">
        <v>4298</v>
      </c>
    </row>
    <row r="1517" spans="1:9" ht="16" x14ac:dyDescent="0.2">
      <c r="A1517" t="s">
        <v>4299</v>
      </c>
      <c r="B1517" t="s">
        <v>4300</v>
      </c>
      <c r="C1517">
        <v>1</v>
      </c>
      <c r="D1517" t="s">
        <v>52</v>
      </c>
      <c r="E1517" t="s">
        <v>12</v>
      </c>
      <c r="F1517" s="3" t="s">
        <v>1753</v>
      </c>
      <c r="G1517">
        <v>2025</v>
      </c>
      <c r="H1517" t="s">
        <v>37</v>
      </c>
      <c r="I1517" t="s">
        <v>4301</v>
      </c>
    </row>
    <row r="1518" spans="1:9" ht="16" x14ac:dyDescent="0.2">
      <c r="A1518" t="s">
        <v>4299</v>
      </c>
      <c r="B1518" t="s">
        <v>4302</v>
      </c>
      <c r="C1518">
        <v>2</v>
      </c>
      <c r="D1518" t="s">
        <v>31</v>
      </c>
      <c r="E1518" t="s">
        <v>12</v>
      </c>
      <c r="F1518" s="3" t="s">
        <v>4303</v>
      </c>
      <c r="G1518">
        <v>2025</v>
      </c>
      <c r="H1518" t="s">
        <v>37</v>
      </c>
      <c r="I1518" t="s">
        <v>4301</v>
      </c>
    </row>
    <row r="1519" spans="1:9" ht="16" x14ac:dyDescent="0.2">
      <c r="A1519" t="s">
        <v>4299</v>
      </c>
      <c r="B1519" t="s">
        <v>4304</v>
      </c>
      <c r="C1519">
        <v>3</v>
      </c>
      <c r="D1519" t="s">
        <v>12</v>
      </c>
      <c r="E1519" t="s">
        <v>12</v>
      </c>
      <c r="F1519" s="3" t="s">
        <v>4305</v>
      </c>
      <c r="G1519">
        <v>2025</v>
      </c>
      <c r="H1519" t="s">
        <v>37</v>
      </c>
      <c r="I1519" t="s">
        <v>4301</v>
      </c>
    </row>
    <row r="1520" spans="1:9" ht="32" x14ac:dyDescent="0.2">
      <c r="A1520" t="s">
        <v>4306</v>
      </c>
      <c r="B1520" t="s">
        <v>4307</v>
      </c>
      <c r="C1520">
        <v>1</v>
      </c>
      <c r="D1520">
        <f>469</f>
        <v>469</v>
      </c>
      <c r="E1520" t="s">
        <v>12</v>
      </c>
      <c r="F1520" s="3" t="s">
        <v>4308</v>
      </c>
      <c r="G1520">
        <v>2025</v>
      </c>
      <c r="H1520" t="s">
        <v>267</v>
      </c>
      <c r="I1520" t="s">
        <v>4309</v>
      </c>
    </row>
    <row r="1521" spans="1:9" ht="16" x14ac:dyDescent="0.2">
      <c r="A1521" t="s">
        <v>4306</v>
      </c>
      <c r="B1521" t="s">
        <v>4310</v>
      </c>
      <c r="C1521">
        <v>2</v>
      </c>
      <c r="D1521" t="s">
        <v>12</v>
      </c>
      <c r="E1521" t="s">
        <v>12</v>
      </c>
      <c r="F1521" s="3" t="s">
        <v>4311</v>
      </c>
      <c r="G1521">
        <v>2025</v>
      </c>
      <c r="H1521" t="s">
        <v>1157</v>
      </c>
      <c r="I1521" t="s">
        <v>4309</v>
      </c>
    </row>
    <row r="1522" spans="1:9" ht="16" x14ac:dyDescent="0.2">
      <c r="A1522" t="s">
        <v>4312</v>
      </c>
      <c r="B1522" t="s">
        <v>4313</v>
      </c>
      <c r="C1522">
        <v>1</v>
      </c>
      <c r="D1522" t="s">
        <v>12</v>
      </c>
      <c r="E1522" t="s">
        <v>12</v>
      </c>
      <c r="F1522" s="3" t="s">
        <v>4314</v>
      </c>
      <c r="G1522">
        <v>2025</v>
      </c>
      <c r="H1522" t="s">
        <v>21</v>
      </c>
      <c r="I1522" t="s">
        <v>4315</v>
      </c>
    </row>
    <row r="1523" spans="1:9" ht="32" x14ac:dyDescent="0.2">
      <c r="A1523" t="s">
        <v>4316</v>
      </c>
      <c r="B1523" t="s">
        <v>4317</v>
      </c>
      <c r="C1523">
        <v>1</v>
      </c>
      <c r="D1523" t="s">
        <v>12</v>
      </c>
      <c r="E1523" t="s">
        <v>12</v>
      </c>
      <c r="F1523" s="3" t="s">
        <v>4318</v>
      </c>
      <c r="G1523">
        <v>2025</v>
      </c>
      <c r="H1523" t="s">
        <v>14</v>
      </c>
      <c r="I1523" t="s">
        <v>4319</v>
      </c>
    </row>
    <row r="1524" spans="1:9" ht="16" x14ac:dyDescent="0.2">
      <c r="A1524" t="s">
        <v>4320</v>
      </c>
      <c r="B1524" t="s">
        <v>4321</v>
      </c>
      <c r="C1524">
        <v>1</v>
      </c>
      <c r="D1524" t="s">
        <v>12</v>
      </c>
      <c r="E1524" t="s">
        <v>12</v>
      </c>
      <c r="F1524" s="3" t="s">
        <v>4322</v>
      </c>
      <c r="G1524">
        <v>2025</v>
      </c>
      <c r="H1524" t="s">
        <v>1810</v>
      </c>
      <c r="I1524" t="s">
        <v>4323</v>
      </c>
    </row>
    <row r="1525" spans="1:9" ht="32" x14ac:dyDescent="0.2">
      <c r="A1525" t="s">
        <v>4320</v>
      </c>
      <c r="B1525" t="s">
        <v>3001</v>
      </c>
      <c r="C1525">
        <v>2</v>
      </c>
      <c r="D1525" t="s">
        <v>4069</v>
      </c>
      <c r="E1525" t="s">
        <v>12</v>
      </c>
      <c r="F1525" s="3" t="s">
        <v>4324</v>
      </c>
      <c r="G1525">
        <v>2025</v>
      </c>
      <c r="H1525" t="s">
        <v>1810</v>
      </c>
      <c r="I1525" t="s">
        <v>4323</v>
      </c>
    </row>
    <row r="1526" spans="1:9" ht="16" x14ac:dyDescent="0.2">
      <c r="A1526" t="s">
        <v>4320</v>
      </c>
      <c r="B1526" t="s">
        <v>4325</v>
      </c>
      <c r="C1526">
        <v>3</v>
      </c>
      <c r="D1526" t="s">
        <v>12</v>
      </c>
      <c r="E1526" t="s">
        <v>12</v>
      </c>
      <c r="F1526" s="3" t="s">
        <v>4326</v>
      </c>
      <c r="G1526">
        <v>2025</v>
      </c>
      <c r="H1526" t="s">
        <v>1810</v>
      </c>
      <c r="I1526" t="s">
        <v>4323</v>
      </c>
    </row>
    <row r="1527" spans="1:9" ht="32" x14ac:dyDescent="0.2">
      <c r="A1527" t="s">
        <v>4327</v>
      </c>
      <c r="B1527" t="s">
        <v>4328</v>
      </c>
      <c r="C1527">
        <v>1</v>
      </c>
      <c r="D1527" t="s">
        <v>12</v>
      </c>
      <c r="E1527" t="s">
        <v>12</v>
      </c>
      <c r="F1527" s="3" t="s">
        <v>4329</v>
      </c>
      <c r="G1527">
        <v>2025</v>
      </c>
      <c r="H1527" t="s">
        <v>1663</v>
      </c>
      <c r="I1527" t="s">
        <v>4330</v>
      </c>
    </row>
    <row r="1528" spans="1:9" ht="32" x14ac:dyDescent="0.2">
      <c r="A1528" t="s">
        <v>4331</v>
      </c>
      <c r="B1528" t="s">
        <v>4332</v>
      </c>
      <c r="C1528">
        <v>1</v>
      </c>
      <c r="D1528" t="s">
        <v>12</v>
      </c>
      <c r="E1528" t="s">
        <v>12</v>
      </c>
      <c r="F1528" s="3" t="s">
        <v>4333</v>
      </c>
      <c r="G1528">
        <v>2025</v>
      </c>
      <c r="H1528" t="s">
        <v>37</v>
      </c>
      <c r="I1528" t="s">
        <v>4334</v>
      </c>
    </row>
    <row r="1529" spans="1:9" ht="32" x14ac:dyDescent="0.2">
      <c r="A1529" t="s">
        <v>4331</v>
      </c>
      <c r="B1529" t="s">
        <v>4335</v>
      </c>
      <c r="C1529">
        <v>2</v>
      </c>
      <c r="D1529" t="s">
        <v>101</v>
      </c>
      <c r="E1529" t="s">
        <v>12</v>
      </c>
      <c r="F1529" s="3" t="s">
        <v>2711</v>
      </c>
      <c r="G1529">
        <v>2025</v>
      </c>
      <c r="H1529" t="s">
        <v>37</v>
      </c>
      <c r="I1529" t="s">
        <v>4334</v>
      </c>
    </row>
    <row r="1530" spans="1:9" ht="32" x14ac:dyDescent="0.2">
      <c r="A1530" t="s">
        <v>4331</v>
      </c>
      <c r="B1530" t="s">
        <v>4336</v>
      </c>
      <c r="C1530">
        <v>3</v>
      </c>
      <c r="D1530" t="s">
        <v>408</v>
      </c>
      <c r="E1530" t="s">
        <v>12</v>
      </c>
      <c r="F1530" s="3" t="s">
        <v>4337</v>
      </c>
      <c r="G1530">
        <v>2025</v>
      </c>
      <c r="H1530" t="s">
        <v>518</v>
      </c>
      <c r="I1530" t="s">
        <v>4334</v>
      </c>
    </row>
    <row r="1531" spans="1:9" ht="16" x14ac:dyDescent="0.2">
      <c r="A1531" t="s">
        <v>4331</v>
      </c>
      <c r="B1531" t="s">
        <v>2712</v>
      </c>
      <c r="C1531">
        <v>4</v>
      </c>
      <c r="D1531" t="s">
        <v>101</v>
      </c>
      <c r="E1531" t="s">
        <v>12</v>
      </c>
      <c r="F1531" s="3" t="s">
        <v>4338</v>
      </c>
      <c r="G1531">
        <v>2025</v>
      </c>
      <c r="H1531" t="s">
        <v>37</v>
      </c>
      <c r="I1531" t="s">
        <v>4334</v>
      </c>
    </row>
    <row r="1532" spans="1:9" ht="16" x14ac:dyDescent="0.2">
      <c r="A1532" t="s">
        <v>4331</v>
      </c>
      <c r="B1532" t="s">
        <v>4339</v>
      </c>
      <c r="C1532">
        <v>5</v>
      </c>
      <c r="D1532" t="s">
        <v>12</v>
      </c>
      <c r="E1532" t="s">
        <v>12</v>
      </c>
      <c r="F1532" s="3" t="s">
        <v>4340</v>
      </c>
      <c r="G1532">
        <v>2025</v>
      </c>
      <c r="H1532" t="s">
        <v>1810</v>
      </c>
      <c r="I1532" t="s">
        <v>4334</v>
      </c>
    </row>
    <row r="1533" spans="1:9" ht="32" x14ac:dyDescent="0.2">
      <c r="A1533" t="s">
        <v>4341</v>
      </c>
      <c r="B1533" t="s">
        <v>4342</v>
      </c>
      <c r="C1533">
        <v>1</v>
      </c>
      <c r="D1533" t="s">
        <v>1416</v>
      </c>
      <c r="E1533" t="s">
        <v>12</v>
      </c>
      <c r="F1533" s="3" t="s">
        <v>1417</v>
      </c>
      <c r="G1533">
        <v>2025</v>
      </c>
      <c r="H1533" t="s">
        <v>67</v>
      </c>
      <c r="I1533" t="s">
        <v>4343</v>
      </c>
    </row>
    <row r="1534" spans="1:9" ht="32" x14ac:dyDescent="0.2">
      <c r="A1534" t="s">
        <v>4344</v>
      </c>
      <c r="B1534" t="s">
        <v>4345</v>
      </c>
      <c r="C1534">
        <v>1</v>
      </c>
      <c r="D1534">
        <f>534</f>
        <v>534</v>
      </c>
      <c r="E1534" t="s">
        <v>799</v>
      </c>
      <c r="F1534" s="3" t="s">
        <v>4346</v>
      </c>
      <c r="G1534">
        <v>2025</v>
      </c>
      <c r="H1534" t="s">
        <v>801</v>
      </c>
      <c r="I1534" t="s">
        <v>4347</v>
      </c>
    </row>
    <row r="1535" spans="1:9" ht="32" x14ac:dyDescent="0.2">
      <c r="A1535" t="s">
        <v>4348</v>
      </c>
      <c r="B1535" t="s">
        <v>4349</v>
      </c>
      <c r="C1535">
        <v>1</v>
      </c>
      <c r="D1535" t="s">
        <v>12</v>
      </c>
      <c r="E1535" t="s">
        <v>12</v>
      </c>
      <c r="F1535" s="3" t="s">
        <v>4350</v>
      </c>
      <c r="G1535">
        <v>2025</v>
      </c>
      <c r="H1535" t="s">
        <v>761</v>
      </c>
      <c r="I1535" t="s">
        <v>4351</v>
      </c>
    </row>
    <row r="1536" spans="1:9" ht="32" x14ac:dyDescent="0.2">
      <c r="A1536" t="s">
        <v>4348</v>
      </c>
      <c r="B1536" t="s">
        <v>4352</v>
      </c>
      <c r="C1536">
        <v>2</v>
      </c>
      <c r="D1536" t="s">
        <v>759</v>
      </c>
      <c r="E1536" t="s">
        <v>12</v>
      </c>
      <c r="F1536" s="3" t="s">
        <v>4353</v>
      </c>
      <c r="G1536">
        <v>2025</v>
      </c>
      <c r="H1536" t="s">
        <v>761</v>
      </c>
      <c r="I1536" t="s">
        <v>4351</v>
      </c>
    </row>
    <row r="1537" spans="1:9" ht="16" x14ac:dyDescent="0.2">
      <c r="A1537" t="s">
        <v>4354</v>
      </c>
      <c r="B1537" t="s">
        <v>4355</v>
      </c>
      <c r="C1537">
        <v>1</v>
      </c>
      <c r="D1537" t="s">
        <v>344</v>
      </c>
      <c r="E1537" t="s">
        <v>12</v>
      </c>
      <c r="F1537" s="3" t="s">
        <v>4356</v>
      </c>
      <c r="G1537">
        <v>2025</v>
      </c>
      <c r="H1537" t="s">
        <v>37</v>
      </c>
      <c r="I1537" t="s">
        <v>4357</v>
      </c>
    </row>
    <row r="1538" spans="1:9" ht="32" x14ac:dyDescent="0.2">
      <c r="A1538" t="s">
        <v>4354</v>
      </c>
      <c r="B1538" t="s">
        <v>4358</v>
      </c>
      <c r="C1538">
        <v>2</v>
      </c>
      <c r="D1538" t="s">
        <v>12</v>
      </c>
      <c r="E1538" t="s">
        <v>12</v>
      </c>
      <c r="F1538" s="3" t="s">
        <v>4359</v>
      </c>
      <c r="G1538">
        <v>2025</v>
      </c>
      <c r="H1538" t="s">
        <v>37</v>
      </c>
      <c r="I1538" t="s">
        <v>4357</v>
      </c>
    </row>
    <row r="1539" spans="1:9" ht="32" x14ac:dyDescent="0.2">
      <c r="A1539" t="s">
        <v>4360</v>
      </c>
      <c r="B1539" t="s">
        <v>4361</v>
      </c>
      <c r="C1539">
        <v>1</v>
      </c>
      <c r="D1539" t="s">
        <v>12</v>
      </c>
      <c r="E1539" t="s">
        <v>12</v>
      </c>
      <c r="F1539" s="3" t="s">
        <v>4362</v>
      </c>
      <c r="G1539">
        <v>2025</v>
      </c>
      <c r="H1539" t="s">
        <v>14</v>
      </c>
      <c r="I1539" t="s">
        <v>4363</v>
      </c>
    </row>
    <row r="1540" spans="1:9" ht="32" x14ac:dyDescent="0.2">
      <c r="A1540" t="s">
        <v>4360</v>
      </c>
      <c r="B1540" t="s">
        <v>1920</v>
      </c>
      <c r="C1540">
        <v>2</v>
      </c>
      <c r="D1540" t="s">
        <v>12</v>
      </c>
      <c r="E1540" t="s">
        <v>12</v>
      </c>
      <c r="F1540" s="3" t="s">
        <v>4364</v>
      </c>
      <c r="G1540">
        <v>2025</v>
      </c>
      <c r="H1540" t="s">
        <v>14</v>
      </c>
      <c r="I1540" t="s">
        <v>4363</v>
      </c>
    </row>
    <row r="1541" spans="1:9" ht="16" x14ac:dyDescent="0.2">
      <c r="A1541" t="s">
        <v>4365</v>
      </c>
      <c r="B1541" t="s">
        <v>4366</v>
      </c>
      <c r="C1541">
        <v>1</v>
      </c>
      <c r="D1541">
        <f>130</f>
        <v>130</v>
      </c>
      <c r="E1541" t="s">
        <v>12</v>
      </c>
      <c r="F1541" s="3" t="s">
        <v>4367</v>
      </c>
      <c r="G1541">
        <v>2025</v>
      </c>
      <c r="H1541" t="s">
        <v>2316</v>
      </c>
      <c r="I1541" t="s">
        <v>4368</v>
      </c>
    </row>
    <row r="1542" spans="1:9" ht="32" x14ac:dyDescent="0.2">
      <c r="A1542" t="s">
        <v>4369</v>
      </c>
      <c r="B1542" t="s">
        <v>4370</v>
      </c>
      <c r="C1542">
        <v>1</v>
      </c>
      <c r="D1542" t="s">
        <v>12</v>
      </c>
      <c r="E1542" t="s">
        <v>12</v>
      </c>
      <c r="F1542" s="3" t="s">
        <v>4371</v>
      </c>
      <c r="G1542">
        <v>2025</v>
      </c>
      <c r="H1542" t="s">
        <v>140</v>
      </c>
      <c r="I1542" t="s">
        <v>4372</v>
      </c>
    </row>
    <row r="1543" spans="1:9" ht="32" x14ac:dyDescent="0.2">
      <c r="A1543" t="s">
        <v>4369</v>
      </c>
      <c r="B1543" t="s">
        <v>4373</v>
      </c>
      <c r="C1543">
        <v>2</v>
      </c>
      <c r="D1543" t="s">
        <v>408</v>
      </c>
      <c r="E1543" t="s">
        <v>12</v>
      </c>
      <c r="F1543" s="3" t="s">
        <v>4374</v>
      </c>
      <c r="G1543">
        <v>2025</v>
      </c>
      <c r="H1543" t="s">
        <v>140</v>
      </c>
      <c r="I1543" t="s">
        <v>4372</v>
      </c>
    </row>
    <row r="1544" spans="1:9" ht="16" x14ac:dyDescent="0.2">
      <c r="A1544" t="s">
        <v>4369</v>
      </c>
      <c r="B1544" t="s">
        <v>4375</v>
      </c>
      <c r="C1544">
        <v>3</v>
      </c>
      <c r="D1544" t="s">
        <v>12</v>
      </c>
      <c r="E1544" t="s">
        <v>12</v>
      </c>
      <c r="F1544" s="3" t="s">
        <v>4376</v>
      </c>
      <c r="G1544">
        <v>2025</v>
      </c>
      <c r="H1544" t="s">
        <v>140</v>
      </c>
      <c r="I1544" t="s">
        <v>4372</v>
      </c>
    </row>
    <row r="1545" spans="1:9" ht="32" x14ac:dyDescent="0.2">
      <c r="A1545" t="s">
        <v>4377</v>
      </c>
      <c r="B1545" t="s">
        <v>1006</v>
      </c>
      <c r="C1545">
        <v>1</v>
      </c>
      <c r="D1545">
        <f>514</f>
        <v>514</v>
      </c>
      <c r="E1545" t="s">
        <v>12</v>
      </c>
      <c r="F1545" s="3" t="s">
        <v>453</v>
      </c>
      <c r="G1545">
        <v>2025</v>
      </c>
      <c r="H1545" t="s">
        <v>140</v>
      </c>
      <c r="I1545" t="s">
        <v>4378</v>
      </c>
    </row>
    <row r="1546" spans="1:9" ht="16" x14ac:dyDescent="0.2">
      <c r="A1546" t="s">
        <v>4377</v>
      </c>
      <c r="B1546" t="s">
        <v>1549</v>
      </c>
      <c r="C1546">
        <v>2</v>
      </c>
      <c r="D1546">
        <f>514</f>
        <v>514</v>
      </c>
      <c r="E1546" t="s">
        <v>12</v>
      </c>
      <c r="F1546" s="3" t="s">
        <v>501</v>
      </c>
      <c r="G1546">
        <v>2025</v>
      </c>
      <c r="H1546" t="s">
        <v>140</v>
      </c>
      <c r="I1546" t="s">
        <v>4378</v>
      </c>
    </row>
    <row r="1547" spans="1:9" ht="32" x14ac:dyDescent="0.2">
      <c r="A1547" t="s">
        <v>4379</v>
      </c>
      <c r="B1547" t="s">
        <v>4380</v>
      </c>
      <c r="C1547">
        <v>1</v>
      </c>
      <c r="D1547" t="s">
        <v>12</v>
      </c>
      <c r="E1547" t="s">
        <v>12</v>
      </c>
      <c r="F1547" s="3" t="s">
        <v>3408</v>
      </c>
      <c r="G1547">
        <v>2025</v>
      </c>
      <c r="H1547" t="s">
        <v>1248</v>
      </c>
      <c r="I1547" t="s">
        <v>4381</v>
      </c>
    </row>
    <row r="1548" spans="1:9" ht="32" x14ac:dyDescent="0.2">
      <c r="A1548" t="s">
        <v>4379</v>
      </c>
      <c r="B1548" t="s">
        <v>4382</v>
      </c>
      <c r="C1548">
        <v>2</v>
      </c>
      <c r="D1548">
        <f>319</f>
        <v>319</v>
      </c>
      <c r="E1548" t="s">
        <v>12</v>
      </c>
      <c r="F1548" s="3" t="s">
        <v>4383</v>
      </c>
      <c r="G1548">
        <v>2025</v>
      </c>
      <c r="H1548" t="s">
        <v>1248</v>
      </c>
      <c r="I1548" t="s">
        <v>4381</v>
      </c>
    </row>
    <row r="1549" spans="1:9" ht="16" x14ac:dyDescent="0.2">
      <c r="A1549" t="s">
        <v>4384</v>
      </c>
      <c r="B1549" t="s">
        <v>4385</v>
      </c>
      <c r="C1549">
        <v>1</v>
      </c>
      <c r="D1549" t="s">
        <v>12</v>
      </c>
      <c r="E1549" t="s">
        <v>12</v>
      </c>
      <c r="F1549" s="3" t="s">
        <v>4386</v>
      </c>
      <c r="G1549">
        <v>2025</v>
      </c>
      <c r="H1549" t="s">
        <v>4387</v>
      </c>
      <c r="I1549" t="s">
        <v>4388</v>
      </c>
    </row>
    <row r="1550" spans="1:9" ht="16" x14ac:dyDescent="0.2">
      <c r="A1550" t="s">
        <v>4384</v>
      </c>
      <c r="B1550" t="s">
        <v>4389</v>
      </c>
      <c r="C1550">
        <v>2</v>
      </c>
      <c r="D1550" t="s">
        <v>12</v>
      </c>
      <c r="E1550" t="s">
        <v>12</v>
      </c>
      <c r="F1550" s="3" t="s">
        <v>4390</v>
      </c>
      <c r="G1550">
        <v>2025</v>
      </c>
      <c r="H1550" t="s">
        <v>1157</v>
      </c>
      <c r="I1550" t="s">
        <v>4388</v>
      </c>
    </row>
    <row r="1551" spans="1:9" ht="16" x14ac:dyDescent="0.2">
      <c r="A1551" t="s">
        <v>4384</v>
      </c>
      <c r="B1551" t="s">
        <v>4391</v>
      </c>
      <c r="C1551">
        <v>3</v>
      </c>
      <c r="D1551">
        <f>371</f>
        <v>371</v>
      </c>
      <c r="E1551" t="s">
        <v>12</v>
      </c>
      <c r="F1551" s="3" t="s">
        <v>4392</v>
      </c>
      <c r="G1551">
        <v>2025</v>
      </c>
      <c r="H1551" t="s">
        <v>522</v>
      </c>
      <c r="I1551" t="s">
        <v>4388</v>
      </c>
    </row>
    <row r="1552" spans="1:9" ht="16" x14ac:dyDescent="0.2">
      <c r="A1552" t="s">
        <v>4384</v>
      </c>
      <c r="B1552" t="s">
        <v>4393</v>
      </c>
      <c r="C1552">
        <v>4</v>
      </c>
      <c r="D1552" t="s">
        <v>1049</v>
      </c>
      <c r="E1552" t="s">
        <v>12</v>
      </c>
      <c r="F1552" s="3" t="s">
        <v>1050</v>
      </c>
      <c r="G1552">
        <v>2025</v>
      </c>
      <c r="H1552" t="s">
        <v>140</v>
      </c>
      <c r="I1552" t="s">
        <v>4388</v>
      </c>
    </row>
    <row r="1553" spans="1:9" ht="32" x14ac:dyDescent="0.2">
      <c r="A1553" t="s">
        <v>4394</v>
      </c>
      <c r="B1553" t="s">
        <v>2895</v>
      </c>
      <c r="C1553">
        <v>1</v>
      </c>
      <c r="D1553">
        <f>364</f>
        <v>364</v>
      </c>
      <c r="E1553" t="s">
        <v>12</v>
      </c>
      <c r="F1553" s="3" t="s">
        <v>4395</v>
      </c>
      <c r="G1553">
        <v>2025</v>
      </c>
      <c r="H1553" t="s">
        <v>267</v>
      </c>
      <c r="I1553" t="s">
        <v>4396</v>
      </c>
    </row>
    <row r="1554" spans="1:9" ht="32" x14ac:dyDescent="0.2">
      <c r="A1554" t="s">
        <v>4397</v>
      </c>
      <c r="B1554" t="s">
        <v>4398</v>
      </c>
      <c r="C1554">
        <v>1</v>
      </c>
      <c r="D1554" t="s">
        <v>12</v>
      </c>
      <c r="E1554" t="s">
        <v>12</v>
      </c>
      <c r="F1554" s="3" t="s">
        <v>4399</v>
      </c>
      <c r="G1554">
        <v>2025</v>
      </c>
      <c r="H1554" t="s">
        <v>602</v>
      </c>
      <c r="I1554" t="s">
        <v>4400</v>
      </c>
    </row>
    <row r="1555" spans="1:9" ht="16" x14ac:dyDescent="0.2">
      <c r="A1555" t="s">
        <v>4401</v>
      </c>
      <c r="B1555" t="s">
        <v>4402</v>
      </c>
      <c r="C1555">
        <v>1</v>
      </c>
      <c r="D1555" t="s">
        <v>70</v>
      </c>
      <c r="E1555" t="s">
        <v>4403</v>
      </c>
      <c r="F1555" s="3" t="s">
        <v>4404</v>
      </c>
      <c r="G1555">
        <v>2025</v>
      </c>
      <c r="H1555" t="s">
        <v>72</v>
      </c>
      <c r="I1555" t="s">
        <v>4405</v>
      </c>
    </row>
    <row r="1556" spans="1:9" ht="16" x14ac:dyDescent="0.2">
      <c r="A1556" t="s">
        <v>4401</v>
      </c>
      <c r="B1556" t="s">
        <v>4406</v>
      </c>
      <c r="C1556">
        <v>2</v>
      </c>
      <c r="D1556" t="s">
        <v>12</v>
      </c>
      <c r="E1556" t="s">
        <v>12</v>
      </c>
      <c r="F1556" s="3" t="s">
        <v>4407</v>
      </c>
      <c r="G1556">
        <v>2025</v>
      </c>
      <c r="H1556" t="s">
        <v>72</v>
      </c>
      <c r="I1556" t="s">
        <v>4405</v>
      </c>
    </row>
    <row r="1557" spans="1:9" ht="16" x14ac:dyDescent="0.2">
      <c r="A1557" t="s">
        <v>4401</v>
      </c>
      <c r="B1557" t="s">
        <v>4408</v>
      </c>
      <c r="C1557">
        <v>3</v>
      </c>
      <c r="D1557" t="s">
        <v>4409</v>
      </c>
      <c r="E1557" t="s">
        <v>12</v>
      </c>
      <c r="F1557" s="3" t="s">
        <v>4410</v>
      </c>
      <c r="G1557">
        <v>2025</v>
      </c>
      <c r="H1557" t="s">
        <v>86</v>
      </c>
      <c r="I1557" t="s">
        <v>4405</v>
      </c>
    </row>
    <row r="1558" spans="1:9" ht="16" x14ac:dyDescent="0.2">
      <c r="A1558" t="s">
        <v>4401</v>
      </c>
      <c r="B1558" t="s">
        <v>4411</v>
      </c>
      <c r="C1558">
        <v>4</v>
      </c>
      <c r="D1558" t="s">
        <v>12</v>
      </c>
      <c r="E1558" t="s">
        <v>12</v>
      </c>
      <c r="F1558" s="3" t="s">
        <v>4412</v>
      </c>
      <c r="G1558">
        <v>2025</v>
      </c>
      <c r="H1558" t="s">
        <v>72</v>
      </c>
      <c r="I1558" t="s">
        <v>4405</v>
      </c>
    </row>
    <row r="1559" spans="1:9" ht="32" x14ac:dyDescent="0.2">
      <c r="A1559" t="s">
        <v>4413</v>
      </c>
      <c r="B1559" t="s">
        <v>672</v>
      </c>
      <c r="C1559">
        <v>1</v>
      </c>
      <c r="D1559" t="s">
        <v>12</v>
      </c>
      <c r="E1559" t="s">
        <v>12</v>
      </c>
      <c r="F1559" s="3" t="s">
        <v>4414</v>
      </c>
      <c r="G1559">
        <v>2025</v>
      </c>
      <c r="H1559" t="s">
        <v>37</v>
      </c>
      <c r="I1559" t="s">
        <v>4415</v>
      </c>
    </row>
    <row r="1560" spans="1:9" ht="32" x14ac:dyDescent="0.2">
      <c r="A1560" t="s">
        <v>4416</v>
      </c>
      <c r="B1560" t="s">
        <v>4417</v>
      </c>
      <c r="C1560">
        <v>1</v>
      </c>
      <c r="D1560" t="s">
        <v>12</v>
      </c>
      <c r="E1560" t="s">
        <v>12</v>
      </c>
      <c r="F1560" s="3" t="s">
        <v>4418</v>
      </c>
      <c r="G1560">
        <v>2025</v>
      </c>
      <c r="H1560" t="s">
        <v>14</v>
      </c>
      <c r="I1560" t="s">
        <v>4419</v>
      </c>
    </row>
    <row r="1561" spans="1:9" ht="32" x14ac:dyDescent="0.2">
      <c r="A1561" t="s">
        <v>4416</v>
      </c>
      <c r="B1561" t="s">
        <v>4420</v>
      </c>
      <c r="C1561">
        <v>2</v>
      </c>
      <c r="D1561" t="s">
        <v>12</v>
      </c>
      <c r="E1561" t="s">
        <v>464</v>
      </c>
      <c r="F1561" s="3" t="s">
        <v>4421</v>
      </c>
      <c r="G1561">
        <v>2025</v>
      </c>
      <c r="H1561" t="s">
        <v>14</v>
      </c>
      <c r="I1561" t="s">
        <v>4419</v>
      </c>
    </row>
    <row r="1562" spans="1:9" ht="32" x14ac:dyDescent="0.2">
      <c r="A1562" t="s">
        <v>4422</v>
      </c>
      <c r="B1562" t="s">
        <v>4423</v>
      </c>
      <c r="C1562">
        <v>1</v>
      </c>
      <c r="D1562" t="s">
        <v>12</v>
      </c>
      <c r="E1562" t="s">
        <v>12</v>
      </c>
      <c r="F1562" s="3" t="s">
        <v>4424</v>
      </c>
      <c r="G1562">
        <v>2025</v>
      </c>
      <c r="H1562" t="s">
        <v>14</v>
      </c>
      <c r="I1562" t="s">
        <v>4425</v>
      </c>
    </row>
    <row r="1563" spans="1:9" ht="16" x14ac:dyDescent="0.2">
      <c r="A1563" t="s">
        <v>4422</v>
      </c>
      <c r="B1563" t="s">
        <v>2320</v>
      </c>
      <c r="C1563">
        <v>2</v>
      </c>
      <c r="D1563" t="s">
        <v>12</v>
      </c>
      <c r="E1563" t="s">
        <v>12</v>
      </c>
      <c r="F1563" s="3" t="s">
        <v>4426</v>
      </c>
      <c r="G1563">
        <v>2025</v>
      </c>
      <c r="H1563" t="s">
        <v>14</v>
      </c>
      <c r="I1563" t="s">
        <v>4425</v>
      </c>
    </row>
    <row r="1564" spans="1:9" ht="16" x14ac:dyDescent="0.2">
      <c r="A1564" t="s">
        <v>4427</v>
      </c>
      <c r="B1564" t="s">
        <v>4428</v>
      </c>
      <c r="C1564">
        <v>1</v>
      </c>
      <c r="D1564" t="s">
        <v>31</v>
      </c>
      <c r="E1564" t="s">
        <v>12</v>
      </c>
      <c r="F1564" s="3" t="s">
        <v>4429</v>
      </c>
      <c r="G1564">
        <v>2025</v>
      </c>
      <c r="H1564" t="s">
        <v>137</v>
      </c>
      <c r="I1564" t="s">
        <v>4430</v>
      </c>
    </row>
    <row r="1565" spans="1:9" ht="16" x14ac:dyDescent="0.2">
      <c r="A1565" t="s">
        <v>4427</v>
      </c>
      <c r="B1565" t="s">
        <v>4431</v>
      </c>
      <c r="C1565">
        <v>2</v>
      </c>
      <c r="D1565">
        <f>184</f>
        <v>184</v>
      </c>
      <c r="E1565" t="s">
        <v>12</v>
      </c>
      <c r="F1565" s="3" t="s">
        <v>3298</v>
      </c>
      <c r="G1565">
        <v>2025</v>
      </c>
      <c r="H1565" t="s">
        <v>137</v>
      </c>
      <c r="I1565" t="s">
        <v>4430</v>
      </c>
    </row>
    <row r="1566" spans="1:9" ht="16" x14ac:dyDescent="0.2">
      <c r="A1566" t="s">
        <v>4427</v>
      </c>
      <c r="B1566" t="s">
        <v>3299</v>
      </c>
      <c r="C1566">
        <v>3</v>
      </c>
      <c r="D1566">
        <f>184</f>
        <v>184</v>
      </c>
      <c r="E1566" t="s">
        <v>12</v>
      </c>
      <c r="F1566" s="3" t="s">
        <v>3298</v>
      </c>
      <c r="G1566">
        <v>2025</v>
      </c>
      <c r="H1566" t="s">
        <v>137</v>
      </c>
      <c r="I1566" t="s">
        <v>4430</v>
      </c>
    </row>
    <row r="1567" spans="1:9" ht="16" x14ac:dyDescent="0.2">
      <c r="A1567" t="s">
        <v>4432</v>
      </c>
      <c r="B1567" t="s">
        <v>4433</v>
      </c>
      <c r="C1567">
        <v>1</v>
      </c>
      <c r="D1567" t="s">
        <v>12</v>
      </c>
      <c r="E1567" t="s">
        <v>12</v>
      </c>
      <c r="F1567" s="3" t="s">
        <v>4434</v>
      </c>
      <c r="G1567">
        <v>2025</v>
      </c>
      <c r="H1567" t="s">
        <v>140</v>
      </c>
      <c r="I1567" t="s">
        <v>4435</v>
      </c>
    </row>
    <row r="1568" spans="1:9" ht="32" x14ac:dyDescent="0.2">
      <c r="A1568" t="s">
        <v>4436</v>
      </c>
      <c r="B1568" t="s">
        <v>4437</v>
      </c>
      <c r="C1568">
        <v>1</v>
      </c>
      <c r="D1568" t="s">
        <v>52</v>
      </c>
      <c r="E1568" t="s">
        <v>12</v>
      </c>
      <c r="F1568" s="3" t="s">
        <v>4438</v>
      </c>
      <c r="G1568">
        <v>2025</v>
      </c>
      <c r="H1568" t="s">
        <v>438</v>
      </c>
      <c r="I1568" t="s">
        <v>4439</v>
      </c>
    </row>
    <row r="1569" spans="1:9" ht="32" x14ac:dyDescent="0.2">
      <c r="A1569" t="s">
        <v>4440</v>
      </c>
      <c r="B1569" t="s">
        <v>4441</v>
      </c>
      <c r="C1569">
        <v>1</v>
      </c>
      <c r="D1569" t="s">
        <v>12</v>
      </c>
      <c r="E1569" t="s">
        <v>12</v>
      </c>
      <c r="F1569" s="3" t="s">
        <v>4442</v>
      </c>
      <c r="G1569">
        <v>2025</v>
      </c>
      <c r="H1569" t="s">
        <v>14</v>
      </c>
      <c r="I1569" t="s">
        <v>4443</v>
      </c>
    </row>
    <row r="1570" spans="1:9" ht="32" x14ac:dyDescent="0.2">
      <c r="A1570" t="s">
        <v>4440</v>
      </c>
      <c r="B1570" t="s">
        <v>4444</v>
      </c>
      <c r="C1570">
        <v>2</v>
      </c>
      <c r="D1570" t="s">
        <v>12</v>
      </c>
      <c r="E1570" t="s">
        <v>12</v>
      </c>
      <c r="F1570" s="3" t="s">
        <v>4445</v>
      </c>
      <c r="G1570">
        <v>2025</v>
      </c>
      <c r="H1570" t="s">
        <v>239</v>
      </c>
      <c r="I1570" t="s">
        <v>4443</v>
      </c>
    </row>
    <row r="1571" spans="1:9" ht="16" x14ac:dyDescent="0.2">
      <c r="A1571" t="s">
        <v>4440</v>
      </c>
      <c r="B1571" t="s">
        <v>4446</v>
      </c>
      <c r="C1571">
        <v>3</v>
      </c>
      <c r="D1571">
        <f>452</f>
        <v>452</v>
      </c>
      <c r="E1571" t="s">
        <v>12</v>
      </c>
      <c r="F1571" s="3" t="s">
        <v>4447</v>
      </c>
      <c r="G1571">
        <v>2025</v>
      </c>
      <c r="H1571" t="s">
        <v>14</v>
      </c>
      <c r="I1571" t="s">
        <v>4443</v>
      </c>
    </row>
    <row r="1572" spans="1:9" ht="16" x14ac:dyDescent="0.2">
      <c r="A1572" t="s">
        <v>4448</v>
      </c>
      <c r="B1572" t="s">
        <v>4449</v>
      </c>
      <c r="C1572">
        <v>1</v>
      </c>
      <c r="D1572" t="s">
        <v>4450</v>
      </c>
      <c r="E1572" t="s">
        <v>12</v>
      </c>
      <c r="F1572" s="3" t="s">
        <v>4451</v>
      </c>
      <c r="G1572">
        <v>2025</v>
      </c>
      <c r="H1572" t="s">
        <v>522</v>
      </c>
      <c r="I1572" t="s">
        <v>4452</v>
      </c>
    </row>
    <row r="1573" spans="1:9" ht="16" x14ac:dyDescent="0.2">
      <c r="A1573" t="s">
        <v>4448</v>
      </c>
      <c r="B1573" t="s">
        <v>4453</v>
      </c>
      <c r="C1573">
        <v>2</v>
      </c>
      <c r="D1573" t="s">
        <v>4450</v>
      </c>
      <c r="E1573" t="s">
        <v>12</v>
      </c>
      <c r="F1573" s="3" t="s">
        <v>4451</v>
      </c>
      <c r="G1573">
        <v>2025</v>
      </c>
      <c r="H1573" t="s">
        <v>522</v>
      </c>
      <c r="I1573" t="s">
        <v>4452</v>
      </c>
    </row>
    <row r="1574" spans="1:9" ht="16" x14ac:dyDescent="0.2">
      <c r="A1574" t="s">
        <v>4448</v>
      </c>
      <c r="B1574" t="s">
        <v>4454</v>
      </c>
      <c r="C1574">
        <v>3</v>
      </c>
      <c r="D1574" t="s">
        <v>12</v>
      </c>
      <c r="E1574" t="s">
        <v>12</v>
      </c>
      <c r="F1574" s="3" t="s">
        <v>4455</v>
      </c>
      <c r="G1574">
        <v>2025</v>
      </c>
      <c r="H1574" t="s">
        <v>522</v>
      </c>
      <c r="I1574" t="s">
        <v>4452</v>
      </c>
    </row>
    <row r="1575" spans="1:9" ht="32" x14ac:dyDescent="0.2">
      <c r="A1575" t="s">
        <v>4456</v>
      </c>
      <c r="B1575" t="s">
        <v>4457</v>
      </c>
      <c r="C1575">
        <v>1</v>
      </c>
      <c r="D1575">
        <f>498</f>
        <v>498</v>
      </c>
      <c r="E1575" t="s">
        <v>12</v>
      </c>
      <c r="F1575" s="3" t="s">
        <v>4458</v>
      </c>
      <c r="G1575">
        <v>2025</v>
      </c>
      <c r="H1575" t="s">
        <v>215</v>
      </c>
      <c r="I1575" t="s">
        <v>4459</v>
      </c>
    </row>
    <row r="1576" spans="1:9" ht="16" x14ac:dyDescent="0.2">
      <c r="A1576" t="s">
        <v>4456</v>
      </c>
      <c r="B1576" t="s">
        <v>4460</v>
      </c>
      <c r="C1576">
        <v>2</v>
      </c>
      <c r="D1576" t="s">
        <v>1818</v>
      </c>
      <c r="E1576" t="s">
        <v>12</v>
      </c>
      <c r="F1576" s="3" t="s">
        <v>4461</v>
      </c>
      <c r="G1576">
        <v>2025</v>
      </c>
      <c r="H1576" t="s">
        <v>323</v>
      </c>
      <c r="I1576" t="s">
        <v>4459</v>
      </c>
    </row>
    <row r="1577" spans="1:9" ht="16" x14ac:dyDescent="0.2">
      <c r="A1577" t="s">
        <v>4456</v>
      </c>
      <c r="B1577" t="s">
        <v>4462</v>
      </c>
      <c r="C1577">
        <v>3</v>
      </c>
      <c r="D1577" t="s">
        <v>12</v>
      </c>
      <c r="E1577" t="s">
        <v>12</v>
      </c>
      <c r="F1577" s="3" t="s">
        <v>4463</v>
      </c>
      <c r="G1577">
        <v>2025</v>
      </c>
      <c r="H1577" t="s">
        <v>86</v>
      </c>
      <c r="I1577" t="s">
        <v>4459</v>
      </c>
    </row>
    <row r="1578" spans="1:9" ht="16" x14ac:dyDescent="0.2">
      <c r="A1578" t="s">
        <v>4464</v>
      </c>
      <c r="B1578" t="s">
        <v>3279</v>
      </c>
      <c r="C1578">
        <v>1</v>
      </c>
      <c r="D1578" t="s">
        <v>12</v>
      </c>
      <c r="E1578" t="s">
        <v>12</v>
      </c>
      <c r="F1578" s="3" t="s">
        <v>3277</v>
      </c>
      <c r="G1578">
        <v>2025</v>
      </c>
      <c r="H1578" t="s">
        <v>1810</v>
      </c>
      <c r="I1578" t="s">
        <v>4465</v>
      </c>
    </row>
    <row r="1579" spans="1:9" ht="16" x14ac:dyDescent="0.2">
      <c r="A1579" t="s">
        <v>4464</v>
      </c>
      <c r="B1579" t="s">
        <v>3276</v>
      </c>
      <c r="C1579">
        <v>2</v>
      </c>
      <c r="D1579" t="s">
        <v>12</v>
      </c>
      <c r="E1579" t="s">
        <v>12</v>
      </c>
      <c r="F1579" s="3" t="s">
        <v>3280</v>
      </c>
      <c r="G1579">
        <v>2025</v>
      </c>
      <c r="H1579" t="s">
        <v>1810</v>
      </c>
      <c r="I1579" t="s">
        <v>4465</v>
      </c>
    </row>
    <row r="1580" spans="1:9" ht="16" x14ac:dyDescent="0.2">
      <c r="A1580" t="s">
        <v>4464</v>
      </c>
      <c r="B1580" t="s">
        <v>4466</v>
      </c>
      <c r="C1580">
        <v>3</v>
      </c>
      <c r="D1580" t="s">
        <v>12</v>
      </c>
      <c r="E1580" t="s">
        <v>12</v>
      </c>
      <c r="F1580" s="3" t="s">
        <v>4467</v>
      </c>
      <c r="G1580">
        <v>2025</v>
      </c>
      <c r="H1580" t="s">
        <v>1810</v>
      </c>
      <c r="I1580" t="s">
        <v>4465</v>
      </c>
    </row>
    <row r="1581" spans="1:9" ht="16" x14ac:dyDescent="0.2">
      <c r="A1581" t="s">
        <v>4468</v>
      </c>
      <c r="B1581" t="s">
        <v>4469</v>
      </c>
      <c r="C1581">
        <v>1</v>
      </c>
      <c r="D1581" t="s">
        <v>90</v>
      </c>
      <c r="E1581" t="s">
        <v>12</v>
      </c>
      <c r="F1581" s="3" t="s">
        <v>4470</v>
      </c>
      <c r="G1581">
        <v>2025</v>
      </c>
      <c r="H1581" t="s">
        <v>37</v>
      </c>
      <c r="I1581" t="s">
        <v>4471</v>
      </c>
    </row>
    <row r="1582" spans="1:9" ht="16" x14ac:dyDescent="0.2">
      <c r="A1582" t="s">
        <v>4468</v>
      </c>
      <c r="B1582" t="s">
        <v>4472</v>
      </c>
      <c r="C1582">
        <v>2</v>
      </c>
      <c r="D1582" t="s">
        <v>12</v>
      </c>
      <c r="E1582" t="s">
        <v>12</v>
      </c>
      <c r="F1582" s="3" t="s">
        <v>4473</v>
      </c>
      <c r="G1582">
        <v>2025</v>
      </c>
      <c r="H1582" t="s">
        <v>37</v>
      </c>
      <c r="I1582" t="s">
        <v>4471</v>
      </c>
    </row>
    <row r="1583" spans="1:9" ht="16" x14ac:dyDescent="0.2">
      <c r="A1583" t="s">
        <v>4468</v>
      </c>
      <c r="B1583" t="s">
        <v>4474</v>
      </c>
      <c r="C1583">
        <v>3</v>
      </c>
      <c r="D1583" t="s">
        <v>12</v>
      </c>
      <c r="E1583" t="s">
        <v>12</v>
      </c>
      <c r="F1583" s="3" t="s">
        <v>4475</v>
      </c>
      <c r="G1583">
        <v>2025</v>
      </c>
      <c r="H1583" t="s">
        <v>37</v>
      </c>
      <c r="I1583" t="s">
        <v>4471</v>
      </c>
    </row>
    <row r="1584" spans="1:9" ht="32" x14ac:dyDescent="0.2">
      <c r="A1584" t="s">
        <v>4468</v>
      </c>
      <c r="B1584" t="s">
        <v>4476</v>
      </c>
      <c r="C1584">
        <v>4</v>
      </c>
      <c r="D1584" t="s">
        <v>12</v>
      </c>
      <c r="E1584" t="s">
        <v>12</v>
      </c>
      <c r="F1584" s="3" t="s">
        <v>4477</v>
      </c>
      <c r="G1584">
        <v>2025</v>
      </c>
      <c r="H1584" t="s">
        <v>37</v>
      </c>
      <c r="I1584" t="s">
        <v>4471</v>
      </c>
    </row>
    <row r="1585" spans="1:9" ht="32" x14ac:dyDescent="0.2">
      <c r="A1585" t="s">
        <v>4468</v>
      </c>
      <c r="B1585" t="s">
        <v>4478</v>
      </c>
      <c r="C1585">
        <v>5</v>
      </c>
      <c r="D1585" t="s">
        <v>12</v>
      </c>
      <c r="E1585" t="s">
        <v>12</v>
      </c>
      <c r="F1585" s="3" t="s">
        <v>4479</v>
      </c>
      <c r="G1585">
        <v>2025</v>
      </c>
      <c r="H1585" t="s">
        <v>37</v>
      </c>
      <c r="I1585" t="s">
        <v>4471</v>
      </c>
    </row>
    <row r="1586" spans="1:9" ht="32" x14ac:dyDescent="0.2">
      <c r="A1586" t="s">
        <v>4480</v>
      </c>
      <c r="B1586" t="s">
        <v>4481</v>
      </c>
      <c r="C1586">
        <v>1</v>
      </c>
      <c r="D1586">
        <f>441</f>
        <v>441</v>
      </c>
      <c r="E1586" t="s">
        <v>12</v>
      </c>
      <c r="F1586" s="3" t="s">
        <v>4482</v>
      </c>
      <c r="G1586">
        <v>2025</v>
      </c>
      <c r="H1586" t="s">
        <v>140</v>
      </c>
      <c r="I1586" t="s">
        <v>4483</v>
      </c>
    </row>
    <row r="1587" spans="1:9" ht="32" x14ac:dyDescent="0.2">
      <c r="A1587" t="s">
        <v>4484</v>
      </c>
      <c r="B1587" t="s">
        <v>1016</v>
      </c>
      <c r="C1587">
        <v>1</v>
      </c>
      <c r="D1587" t="s">
        <v>52</v>
      </c>
      <c r="E1587" t="s">
        <v>12</v>
      </c>
      <c r="F1587" s="3" t="s">
        <v>1017</v>
      </c>
      <c r="G1587">
        <v>2025</v>
      </c>
      <c r="H1587" t="s">
        <v>140</v>
      </c>
      <c r="I1587" t="s">
        <v>4485</v>
      </c>
    </row>
    <row r="1588" spans="1:9" ht="32" x14ac:dyDescent="0.2">
      <c r="A1588" t="s">
        <v>4484</v>
      </c>
      <c r="B1588" t="s">
        <v>4486</v>
      </c>
      <c r="C1588">
        <v>2</v>
      </c>
      <c r="D1588" t="s">
        <v>1049</v>
      </c>
      <c r="E1588" t="s">
        <v>12</v>
      </c>
      <c r="F1588" s="3" t="s">
        <v>4487</v>
      </c>
      <c r="G1588">
        <v>2025</v>
      </c>
      <c r="H1588" t="s">
        <v>140</v>
      </c>
      <c r="I1588" t="s">
        <v>4485</v>
      </c>
    </row>
    <row r="1589" spans="1:9" ht="16" x14ac:dyDescent="0.2">
      <c r="A1589" t="s">
        <v>4488</v>
      </c>
      <c r="B1589" t="s">
        <v>2170</v>
      </c>
      <c r="C1589">
        <v>1</v>
      </c>
      <c r="D1589" t="s">
        <v>12</v>
      </c>
      <c r="E1589" t="s">
        <v>12</v>
      </c>
      <c r="F1589" s="3" t="s">
        <v>583</v>
      </c>
      <c r="G1589">
        <v>2025</v>
      </c>
      <c r="H1589" t="s">
        <v>140</v>
      </c>
      <c r="I1589" t="s">
        <v>4489</v>
      </c>
    </row>
    <row r="1590" spans="1:9" ht="16" x14ac:dyDescent="0.2">
      <c r="A1590" t="s">
        <v>4488</v>
      </c>
      <c r="B1590" t="s">
        <v>2172</v>
      </c>
      <c r="C1590">
        <v>2</v>
      </c>
      <c r="D1590" t="s">
        <v>996</v>
      </c>
      <c r="E1590" t="s">
        <v>12</v>
      </c>
      <c r="F1590" s="3" t="s">
        <v>997</v>
      </c>
      <c r="G1590">
        <v>2025</v>
      </c>
      <c r="H1590" t="s">
        <v>998</v>
      </c>
      <c r="I1590" t="s">
        <v>4489</v>
      </c>
    </row>
    <row r="1591" spans="1:9" ht="16" x14ac:dyDescent="0.2">
      <c r="A1591" t="s">
        <v>4490</v>
      </c>
      <c r="B1591" t="s">
        <v>4491</v>
      </c>
      <c r="C1591">
        <v>1</v>
      </c>
      <c r="D1591" t="s">
        <v>12</v>
      </c>
      <c r="E1591" t="s">
        <v>12</v>
      </c>
      <c r="F1591" s="3" t="s">
        <v>4492</v>
      </c>
      <c r="G1591">
        <v>2025</v>
      </c>
      <c r="H1591" t="s">
        <v>37</v>
      </c>
      <c r="I1591" t="s">
        <v>4493</v>
      </c>
    </row>
    <row r="1592" spans="1:9" ht="16" x14ac:dyDescent="0.2">
      <c r="A1592" t="s">
        <v>4494</v>
      </c>
      <c r="B1592" t="s">
        <v>4491</v>
      </c>
      <c r="C1592">
        <v>1</v>
      </c>
      <c r="D1592" t="s">
        <v>12</v>
      </c>
      <c r="E1592" t="s">
        <v>12</v>
      </c>
      <c r="F1592" s="3" t="s">
        <v>4492</v>
      </c>
      <c r="G1592">
        <v>2025</v>
      </c>
      <c r="H1592" t="s">
        <v>37</v>
      </c>
      <c r="I1592" t="s">
        <v>4495</v>
      </c>
    </row>
    <row r="1593" spans="1:9" ht="16" x14ac:dyDescent="0.2">
      <c r="A1593" t="s">
        <v>4496</v>
      </c>
      <c r="B1593" t="s">
        <v>4497</v>
      </c>
      <c r="C1593">
        <v>1</v>
      </c>
      <c r="D1593" t="s">
        <v>12</v>
      </c>
      <c r="E1593" t="s">
        <v>12</v>
      </c>
      <c r="F1593" s="3" t="s">
        <v>4498</v>
      </c>
      <c r="G1593">
        <v>2025</v>
      </c>
      <c r="H1593" t="s">
        <v>2483</v>
      </c>
      <c r="I1593" t="s">
        <v>4499</v>
      </c>
    </row>
    <row r="1594" spans="1:9" ht="32" x14ac:dyDescent="0.2">
      <c r="A1594" t="s">
        <v>4500</v>
      </c>
      <c r="B1594" t="s">
        <v>4501</v>
      </c>
      <c r="C1594">
        <v>1</v>
      </c>
      <c r="D1594">
        <f>407</f>
        <v>407</v>
      </c>
      <c r="E1594" t="s">
        <v>12</v>
      </c>
      <c r="F1594" s="3" t="s">
        <v>4502</v>
      </c>
      <c r="G1594">
        <v>2025</v>
      </c>
      <c r="H1594" t="s">
        <v>37</v>
      </c>
      <c r="I1594" t="s">
        <v>4503</v>
      </c>
    </row>
    <row r="1595" spans="1:9" ht="32" x14ac:dyDescent="0.2">
      <c r="A1595" t="s">
        <v>4504</v>
      </c>
      <c r="B1595" t="s">
        <v>4505</v>
      </c>
      <c r="C1595">
        <v>1</v>
      </c>
      <c r="D1595" t="s">
        <v>193</v>
      </c>
      <c r="E1595" t="s">
        <v>12</v>
      </c>
      <c r="F1595" s="3" t="s">
        <v>4506</v>
      </c>
      <c r="G1595">
        <v>2025</v>
      </c>
      <c r="H1595" t="s">
        <v>195</v>
      </c>
      <c r="I1595" t="s">
        <v>4507</v>
      </c>
    </row>
    <row r="1596" spans="1:9" ht="16" x14ac:dyDescent="0.2">
      <c r="A1596" t="s">
        <v>4504</v>
      </c>
      <c r="B1596" t="s">
        <v>4508</v>
      </c>
      <c r="C1596">
        <v>2</v>
      </c>
      <c r="D1596" t="s">
        <v>193</v>
      </c>
      <c r="E1596" t="s">
        <v>12</v>
      </c>
      <c r="F1596" s="7" t="s">
        <v>200</v>
      </c>
      <c r="G1596">
        <v>2025</v>
      </c>
      <c r="H1596" t="s">
        <v>195</v>
      </c>
      <c r="I1596" t="s">
        <v>4507</v>
      </c>
    </row>
    <row r="1597" spans="1:9" ht="32" x14ac:dyDescent="0.2">
      <c r="A1597" t="s">
        <v>4509</v>
      </c>
      <c r="B1597" t="s">
        <v>4510</v>
      </c>
      <c r="C1597">
        <v>1</v>
      </c>
      <c r="D1597" t="s">
        <v>52</v>
      </c>
      <c r="E1597" t="s">
        <v>12</v>
      </c>
      <c r="F1597" s="3" t="s">
        <v>4261</v>
      </c>
      <c r="G1597">
        <v>2025</v>
      </c>
      <c r="H1597" t="s">
        <v>21</v>
      </c>
      <c r="I1597" t="s">
        <v>4511</v>
      </c>
    </row>
    <row r="1598" spans="1:9" ht="32" x14ac:dyDescent="0.2">
      <c r="A1598" t="s">
        <v>4512</v>
      </c>
      <c r="B1598" t="s">
        <v>4513</v>
      </c>
      <c r="C1598">
        <v>1</v>
      </c>
      <c r="D1598" t="s">
        <v>12</v>
      </c>
      <c r="E1598" t="s">
        <v>12</v>
      </c>
      <c r="F1598" s="7" t="s">
        <v>4514</v>
      </c>
      <c r="G1598">
        <v>2025</v>
      </c>
      <c r="H1598" t="s">
        <v>318</v>
      </c>
      <c r="I1598" t="s">
        <v>4515</v>
      </c>
    </row>
    <row r="1599" spans="1:9" ht="32" x14ac:dyDescent="0.2">
      <c r="A1599" t="s">
        <v>4512</v>
      </c>
      <c r="B1599" t="s">
        <v>4516</v>
      </c>
      <c r="C1599">
        <v>2</v>
      </c>
      <c r="D1599" t="s">
        <v>12</v>
      </c>
      <c r="E1599" t="s">
        <v>12</v>
      </c>
      <c r="F1599" s="3" t="s">
        <v>4517</v>
      </c>
      <c r="G1599">
        <v>2025</v>
      </c>
      <c r="H1599" t="s">
        <v>4518</v>
      </c>
      <c r="I1599" t="s">
        <v>4515</v>
      </c>
    </row>
    <row r="1600" spans="1:9" ht="32" x14ac:dyDescent="0.2">
      <c r="A1600" t="s">
        <v>4512</v>
      </c>
      <c r="B1600" t="s">
        <v>4519</v>
      </c>
      <c r="C1600">
        <v>3</v>
      </c>
      <c r="D1600" t="s">
        <v>12</v>
      </c>
      <c r="E1600" t="s">
        <v>12</v>
      </c>
      <c r="F1600" s="3" t="s">
        <v>4520</v>
      </c>
      <c r="G1600">
        <v>2025</v>
      </c>
      <c r="H1600" t="s">
        <v>2735</v>
      </c>
      <c r="I1600" t="s">
        <v>4515</v>
      </c>
    </row>
    <row r="1601" spans="1:9" ht="16" x14ac:dyDescent="0.2">
      <c r="A1601" t="s">
        <v>4521</v>
      </c>
      <c r="B1601" t="s">
        <v>4522</v>
      </c>
      <c r="C1601">
        <v>1</v>
      </c>
      <c r="D1601" t="s">
        <v>101</v>
      </c>
      <c r="E1601" t="s">
        <v>12</v>
      </c>
      <c r="F1601" s="3" t="s">
        <v>4523</v>
      </c>
      <c r="G1601">
        <v>2025</v>
      </c>
      <c r="H1601" t="s">
        <v>37</v>
      </c>
      <c r="I1601" t="s">
        <v>4524</v>
      </c>
    </row>
    <row r="1602" spans="1:9" ht="32" x14ac:dyDescent="0.2">
      <c r="A1602" t="s">
        <v>4525</v>
      </c>
      <c r="B1602" t="s">
        <v>4526</v>
      </c>
      <c r="C1602">
        <v>1</v>
      </c>
      <c r="D1602" t="s">
        <v>90</v>
      </c>
      <c r="E1602" t="s">
        <v>12</v>
      </c>
      <c r="F1602" s="3" t="s">
        <v>4527</v>
      </c>
      <c r="G1602">
        <v>2025</v>
      </c>
      <c r="H1602" t="s">
        <v>779</v>
      </c>
      <c r="I1602" t="s">
        <v>4528</v>
      </c>
    </row>
    <row r="1603" spans="1:9" ht="32" x14ac:dyDescent="0.2">
      <c r="A1603" t="s">
        <v>4525</v>
      </c>
      <c r="B1603" t="s">
        <v>4529</v>
      </c>
      <c r="C1603">
        <v>2</v>
      </c>
      <c r="D1603" t="s">
        <v>90</v>
      </c>
      <c r="E1603" t="s">
        <v>12</v>
      </c>
      <c r="F1603" s="3" t="s">
        <v>4530</v>
      </c>
      <c r="G1603">
        <v>2025</v>
      </c>
      <c r="H1603" t="s">
        <v>779</v>
      </c>
      <c r="I1603" t="s">
        <v>4528</v>
      </c>
    </row>
    <row r="1604" spans="1:9" ht="32" x14ac:dyDescent="0.2">
      <c r="A1604" t="s">
        <v>4525</v>
      </c>
      <c r="B1604" t="s">
        <v>4531</v>
      </c>
      <c r="C1604">
        <v>3</v>
      </c>
      <c r="D1604" t="s">
        <v>90</v>
      </c>
      <c r="E1604" t="s">
        <v>12</v>
      </c>
      <c r="F1604" s="3" t="s">
        <v>4532</v>
      </c>
      <c r="G1604">
        <v>2025</v>
      </c>
      <c r="H1604" t="s">
        <v>779</v>
      </c>
      <c r="I1604" t="s">
        <v>4528</v>
      </c>
    </row>
    <row r="1605" spans="1:9" ht="32" x14ac:dyDescent="0.2">
      <c r="A1605" t="s">
        <v>4525</v>
      </c>
      <c r="B1605" t="s">
        <v>4533</v>
      </c>
      <c r="C1605">
        <v>4</v>
      </c>
      <c r="D1605" t="s">
        <v>12</v>
      </c>
      <c r="E1605" t="s">
        <v>12</v>
      </c>
      <c r="F1605" s="3" t="s">
        <v>4534</v>
      </c>
      <c r="G1605">
        <v>2025</v>
      </c>
      <c r="H1605" t="s">
        <v>14</v>
      </c>
      <c r="I1605" t="s">
        <v>4528</v>
      </c>
    </row>
    <row r="1606" spans="1:9" ht="32" x14ac:dyDescent="0.2">
      <c r="A1606" t="s">
        <v>4535</v>
      </c>
      <c r="B1606" t="s">
        <v>4536</v>
      </c>
      <c r="C1606">
        <v>1</v>
      </c>
      <c r="D1606">
        <f>137</f>
        <v>137</v>
      </c>
      <c r="E1606" t="s">
        <v>12</v>
      </c>
      <c r="F1606" s="3" t="s">
        <v>4537</v>
      </c>
      <c r="G1606">
        <v>2025</v>
      </c>
      <c r="H1606" t="s">
        <v>323</v>
      </c>
      <c r="I1606" t="s">
        <v>4538</v>
      </c>
    </row>
    <row r="1607" spans="1:9" ht="32" x14ac:dyDescent="0.2">
      <c r="A1607" t="s">
        <v>4539</v>
      </c>
      <c r="B1607" t="s">
        <v>4540</v>
      </c>
      <c r="C1607">
        <v>1</v>
      </c>
      <c r="D1607" t="s">
        <v>12</v>
      </c>
      <c r="E1607" t="s">
        <v>12</v>
      </c>
      <c r="F1607" s="3" t="s">
        <v>4541</v>
      </c>
      <c r="G1607">
        <v>2025</v>
      </c>
      <c r="H1607" t="s">
        <v>86</v>
      </c>
      <c r="I1607" t="s">
        <v>4542</v>
      </c>
    </row>
    <row r="1608" spans="1:9" ht="16" x14ac:dyDescent="0.2">
      <c r="A1608" t="s">
        <v>4539</v>
      </c>
      <c r="B1608" t="s">
        <v>4543</v>
      </c>
      <c r="C1608">
        <v>2</v>
      </c>
      <c r="D1608" t="s">
        <v>12</v>
      </c>
      <c r="E1608" t="s">
        <v>12</v>
      </c>
      <c r="F1608" s="3" t="s">
        <v>4544</v>
      </c>
      <c r="G1608">
        <v>2025</v>
      </c>
      <c r="H1608" t="s">
        <v>420</v>
      </c>
      <c r="I1608" t="s">
        <v>4542</v>
      </c>
    </row>
    <row r="1609" spans="1:9" ht="16" x14ac:dyDescent="0.2">
      <c r="A1609" t="s">
        <v>4545</v>
      </c>
      <c r="B1609" t="s">
        <v>4546</v>
      </c>
      <c r="C1609">
        <v>1</v>
      </c>
      <c r="D1609" t="s">
        <v>996</v>
      </c>
      <c r="E1609" t="s">
        <v>12</v>
      </c>
      <c r="F1609" s="3" t="s">
        <v>4547</v>
      </c>
      <c r="G1609">
        <v>2025</v>
      </c>
      <c r="H1609" t="s">
        <v>998</v>
      </c>
      <c r="I1609" t="s">
        <v>4548</v>
      </c>
    </row>
    <row r="1610" spans="1:9" ht="16" x14ac:dyDescent="0.2">
      <c r="A1610" t="s">
        <v>4545</v>
      </c>
      <c r="B1610" t="s">
        <v>4549</v>
      </c>
      <c r="C1610">
        <v>2</v>
      </c>
      <c r="D1610" t="s">
        <v>4550</v>
      </c>
      <c r="E1610" t="s">
        <v>12</v>
      </c>
      <c r="F1610" s="3" t="s">
        <v>4551</v>
      </c>
      <c r="G1610">
        <v>2025</v>
      </c>
      <c r="H1610" t="s">
        <v>998</v>
      </c>
      <c r="I1610" t="s">
        <v>4548</v>
      </c>
    </row>
    <row r="1611" spans="1:9" ht="16" x14ac:dyDescent="0.2">
      <c r="A1611" t="s">
        <v>4552</v>
      </c>
      <c r="B1611" t="s">
        <v>4553</v>
      </c>
      <c r="C1611">
        <v>1</v>
      </c>
      <c r="D1611">
        <f>534</f>
        <v>534</v>
      </c>
      <c r="E1611" t="s">
        <v>12</v>
      </c>
      <c r="F1611" s="3" t="s">
        <v>4554</v>
      </c>
      <c r="G1611">
        <v>2025</v>
      </c>
      <c r="H1611" t="s">
        <v>801</v>
      </c>
      <c r="I1611" t="s">
        <v>4555</v>
      </c>
    </row>
    <row r="1612" spans="1:9" ht="16" x14ac:dyDescent="0.2">
      <c r="A1612" t="s">
        <v>4552</v>
      </c>
      <c r="B1612" t="s">
        <v>4556</v>
      </c>
      <c r="C1612">
        <v>2</v>
      </c>
      <c r="D1612" t="s">
        <v>70</v>
      </c>
      <c r="E1612" t="s">
        <v>12</v>
      </c>
      <c r="F1612" s="3" t="s">
        <v>4557</v>
      </c>
      <c r="G1612">
        <v>2025</v>
      </c>
      <c r="H1612" t="s">
        <v>72</v>
      </c>
      <c r="I1612" t="s">
        <v>4555</v>
      </c>
    </row>
    <row r="1613" spans="1:9" ht="16" x14ac:dyDescent="0.2">
      <c r="A1613" t="s">
        <v>4552</v>
      </c>
      <c r="B1613" t="s">
        <v>4558</v>
      </c>
      <c r="C1613">
        <v>3</v>
      </c>
      <c r="D1613" t="s">
        <v>1219</v>
      </c>
      <c r="E1613" t="s">
        <v>12</v>
      </c>
      <c r="F1613" s="3" t="s">
        <v>4559</v>
      </c>
      <c r="G1613">
        <v>2025</v>
      </c>
      <c r="H1613" t="s">
        <v>801</v>
      </c>
      <c r="I1613" t="s">
        <v>4555</v>
      </c>
    </row>
    <row r="1614" spans="1:9" ht="32" x14ac:dyDescent="0.2">
      <c r="A1614" t="s">
        <v>4560</v>
      </c>
      <c r="B1614" t="s">
        <v>4561</v>
      </c>
      <c r="C1614">
        <v>1</v>
      </c>
      <c r="D1614" t="s">
        <v>12</v>
      </c>
      <c r="E1614" t="s">
        <v>12</v>
      </c>
      <c r="F1614" s="3" t="s">
        <v>4562</v>
      </c>
      <c r="G1614">
        <v>2025</v>
      </c>
      <c r="H1614" t="s">
        <v>235</v>
      </c>
      <c r="I1614" t="s">
        <v>4563</v>
      </c>
    </row>
    <row r="1615" spans="1:9" ht="32" x14ac:dyDescent="0.2">
      <c r="A1615" t="s">
        <v>4564</v>
      </c>
      <c r="B1615" t="s">
        <v>4565</v>
      </c>
      <c r="C1615">
        <v>1</v>
      </c>
      <c r="D1615" t="s">
        <v>344</v>
      </c>
      <c r="E1615" t="s">
        <v>12</v>
      </c>
      <c r="F1615" s="3" t="s">
        <v>4566</v>
      </c>
      <c r="G1615">
        <v>2025</v>
      </c>
      <c r="H1615" t="s">
        <v>779</v>
      </c>
      <c r="I1615" t="s">
        <v>4567</v>
      </c>
    </row>
    <row r="1616" spans="1:9" ht="32" x14ac:dyDescent="0.2">
      <c r="A1616" t="s">
        <v>4564</v>
      </c>
      <c r="B1616" t="s">
        <v>4568</v>
      </c>
      <c r="C1616">
        <v>2</v>
      </c>
      <c r="D1616" t="s">
        <v>12</v>
      </c>
      <c r="E1616" t="s">
        <v>12</v>
      </c>
      <c r="F1616" s="3" t="s">
        <v>4569</v>
      </c>
      <c r="G1616">
        <v>2025</v>
      </c>
      <c r="H1616" t="s">
        <v>779</v>
      </c>
      <c r="I1616" t="s">
        <v>4567</v>
      </c>
    </row>
    <row r="1617" spans="1:9" ht="32" x14ac:dyDescent="0.2">
      <c r="A1617" t="s">
        <v>4564</v>
      </c>
      <c r="B1617" t="s">
        <v>4570</v>
      </c>
      <c r="C1617">
        <v>3</v>
      </c>
      <c r="D1617" t="s">
        <v>12</v>
      </c>
      <c r="E1617" t="s">
        <v>12</v>
      </c>
      <c r="F1617" s="3" t="s">
        <v>4571</v>
      </c>
      <c r="G1617">
        <v>2025</v>
      </c>
      <c r="H1617" t="s">
        <v>779</v>
      </c>
      <c r="I1617" t="s">
        <v>4567</v>
      </c>
    </row>
    <row r="1618" spans="1:9" ht="16" x14ac:dyDescent="0.2">
      <c r="A1618" t="s">
        <v>4572</v>
      </c>
      <c r="B1618" t="s">
        <v>4573</v>
      </c>
      <c r="C1618">
        <v>1</v>
      </c>
      <c r="D1618">
        <f>17</f>
        <v>17</v>
      </c>
      <c r="E1618" t="s">
        <v>334</v>
      </c>
      <c r="F1618" s="3" t="s">
        <v>3907</v>
      </c>
      <c r="G1618">
        <v>2025</v>
      </c>
      <c r="H1618" t="s">
        <v>14</v>
      </c>
      <c r="I1618" t="s">
        <v>4574</v>
      </c>
    </row>
    <row r="1619" spans="1:9" ht="16" x14ac:dyDescent="0.2">
      <c r="A1619" t="s">
        <v>4572</v>
      </c>
      <c r="B1619" t="s">
        <v>4575</v>
      </c>
      <c r="C1619">
        <v>2</v>
      </c>
      <c r="D1619" t="s">
        <v>1148</v>
      </c>
      <c r="E1619" t="s">
        <v>12</v>
      </c>
      <c r="F1619" s="3" t="s">
        <v>4576</v>
      </c>
      <c r="G1619">
        <v>2025</v>
      </c>
      <c r="H1619" t="s">
        <v>368</v>
      </c>
      <c r="I1619" t="s">
        <v>4574</v>
      </c>
    </row>
    <row r="1620" spans="1:9" ht="32" x14ac:dyDescent="0.2">
      <c r="A1620" t="s">
        <v>4572</v>
      </c>
      <c r="B1620" t="s">
        <v>1911</v>
      </c>
      <c r="C1620">
        <v>3</v>
      </c>
      <c r="D1620" t="s">
        <v>12</v>
      </c>
      <c r="E1620" t="s">
        <v>12</v>
      </c>
      <c r="F1620" s="3" t="s">
        <v>4577</v>
      </c>
      <c r="G1620">
        <v>2025</v>
      </c>
      <c r="H1620" t="s">
        <v>14</v>
      </c>
      <c r="I1620" t="s">
        <v>4574</v>
      </c>
    </row>
    <row r="1621" spans="1:9" ht="32" x14ac:dyDescent="0.2">
      <c r="A1621" t="s">
        <v>4578</v>
      </c>
      <c r="B1621" t="s">
        <v>4579</v>
      </c>
      <c r="C1621">
        <v>1</v>
      </c>
      <c r="D1621" t="s">
        <v>12</v>
      </c>
      <c r="E1621" t="s">
        <v>12</v>
      </c>
      <c r="F1621" s="3" t="s">
        <v>4580</v>
      </c>
      <c r="G1621">
        <v>2025</v>
      </c>
      <c r="H1621" t="s">
        <v>37</v>
      </c>
      <c r="I1621" t="s">
        <v>4581</v>
      </c>
    </row>
    <row r="1622" spans="1:9" ht="16" x14ac:dyDescent="0.2">
      <c r="A1622" t="s">
        <v>4582</v>
      </c>
      <c r="B1622" t="s">
        <v>4583</v>
      </c>
      <c r="C1622">
        <v>1</v>
      </c>
      <c r="D1622" t="s">
        <v>12</v>
      </c>
      <c r="E1622" t="s">
        <v>12</v>
      </c>
      <c r="F1622" s="3" t="s">
        <v>1722</v>
      </c>
      <c r="G1622">
        <v>2025</v>
      </c>
      <c r="H1622" t="s">
        <v>137</v>
      </c>
      <c r="I1622" t="s">
        <v>4584</v>
      </c>
    </row>
    <row r="1623" spans="1:9" ht="16" x14ac:dyDescent="0.2">
      <c r="A1623" t="s">
        <v>4585</v>
      </c>
      <c r="B1623" t="s">
        <v>4586</v>
      </c>
      <c r="C1623">
        <v>1</v>
      </c>
      <c r="D1623">
        <f>431</f>
        <v>431</v>
      </c>
      <c r="E1623" t="s">
        <v>12</v>
      </c>
      <c r="F1623" s="3" t="s">
        <v>4587</v>
      </c>
      <c r="G1623">
        <v>2025</v>
      </c>
      <c r="H1623" t="s">
        <v>86</v>
      </c>
      <c r="I1623" t="s">
        <v>4588</v>
      </c>
    </row>
    <row r="1624" spans="1:9" ht="32" x14ac:dyDescent="0.2">
      <c r="A1624" t="s">
        <v>4589</v>
      </c>
      <c r="B1624" t="s">
        <v>4590</v>
      </c>
      <c r="C1624">
        <v>1</v>
      </c>
      <c r="D1624" t="s">
        <v>525</v>
      </c>
      <c r="E1624" t="s">
        <v>12</v>
      </c>
      <c r="F1624" s="3" t="s">
        <v>4591</v>
      </c>
      <c r="G1624">
        <v>2025</v>
      </c>
      <c r="H1624" t="s">
        <v>527</v>
      </c>
      <c r="I1624" t="s">
        <v>4592</v>
      </c>
    </row>
    <row r="1625" spans="1:9" ht="16" x14ac:dyDescent="0.2">
      <c r="A1625" t="s">
        <v>4589</v>
      </c>
      <c r="B1625" t="s">
        <v>4593</v>
      </c>
      <c r="C1625">
        <v>2</v>
      </c>
      <c r="D1625">
        <f>256</f>
        <v>256</v>
      </c>
      <c r="E1625" t="s">
        <v>12</v>
      </c>
      <c r="F1625" s="3" t="s">
        <v>4041</v>
      </c>
      <c r="G1625">
        <v>2025</v>
      </c>
      <c r="H1625" t="s">
        <v>522</v>
      </c>
      <c r="I1625" t="s">
        <v>4592</v>
      </c>
    </row>
    <row r="1626" spans="1:9" ht="32" x14ac:dyDescent="0.2">
      <c r="A1626" t="s">
        <v>4594</v>
      </c>
      <c r="B1626" t="s">
        <v>4595</v>
      </c>
      <c r="C1626">
        <v>1</v>
      </c>
      <c r="D1626" t="s">
        <v>12</v>
      </c>
      <c r="E1626" t="s">
        <v>12</v>
      </c>
      <c r="F1626" s="3" t="s">
        <v>4596</v>
      </c>
      <c r="G1626">
        <v>2025</v>
      </c>
      <c r="H1626" t="s">
        <v>462</v>
      </c>
      <c r="I1626" t="s">
        <v>4597</v>
      </c>
    </row>
    <row r="1627" spans="1:9" ht="32" x14ac:dyDescent="0.2">
      <c r="A1627" t="s">
        <v>4594</v>
      </c>
      <c r="B1627" t="s">
        <v>4598</v>
      </c>
      <c r="C1627">
        <v>2</v>
      </c>
      <c r="D1627" t="s">
        <v>52</v>
      </c>
      <c r="E1627" t="s">
        <v>12</v>
      </c>
      <c r="F1627" s="3" t="s">
        <v>4599</v>
      </c>
      <c r="G1627">
        <v>2025</v>
      </c>
      <c r="H1627" t="s">
        <v>462</v>
      </c>
      <c r="I1627" t="s">
        <v>4597</v>
      </c>
    </row>
    <row r="1628" spans="1:9" ht="16" x14ac:dyDescent="0.2">
      <c r="A1628" t="s">
        <v>4594</v>
      </c>
      <c r="B1628" t="s">
        <v>4600</v>
      </c>
      <c r="C1628">
        <v>3</v>
      </c>
      <c r="D1628" t="s">
        <v>4601</v>
      </c>
      <c r="E1628" t="s">
        <v>12</v>
      </c>
      <c r="F1628" s="3" t="s">
        <v>4602</v>
      </c>
      <c r="G1628">
        <v>2025</v>
      </c>
      <c r="H1628" t="s">
        <v>462</v>
      </c>
      <c r="I1628" t="s">
        <v>4597</v>
      </c>
    </row>
    <row r="1629" spans="1:9" ht="32" x14ac:dyDescent="0.2">
      <c r="A1629" t="s">
        <v>4603</v>
      </c>
      <c r="B1629" t="s">
        <v>4604</v>
      </c>
      <c r="C1629">
        <v>1</v>
      </c>
      <c r="D1629" t="s">
        <v>12</v>
      </c>
      <c r="E1629" t="s">
        <v>12</v>
      </c>
      <c r="F1629" s="3" t="s">
        <v>4605</v>
      </c>
      <c r="G1629">
        <v>2025</v>
      </c>
      <c r="H1629" t="s">
        <v>140</v>
      </c>
      <c r="I1629" t="s">
        <v>4606</v>
      </c>
    </row>
    <row r="1630" spans="1:9" ht="32" x14ac:dyDescent="0.2">
      <c r="A1630" t="s">
        <v>4603</v>
      </c>
      <c r="B1630" t="s">
        <v>2724</v>
      </c>
      <c r="C1630">
        <v>2</v>
      </c>
      <c r="D1630" t="s">
        <v>4607</v>
      </c>
      <c r="E1630" t="s">
        <v>12</v>
      </c>
      <c r="F1630" s="3" t="s">
        <v>4608</v>
      </c>
      <c r="G1630">
        <v>2025</v>
      </c>
      <c r="H1630" t="s">
        <v>140</v>
      </c>
      <c r="I1630" t="s">
        <v>4606</v>
      </c>
    </row>
    <row r="1631" spans="1:9" ht="32" x14ac:dyDescent="0.2">
      <c r="A1631" t="s">
        <v>4603</v>
      </c>
      <c r="B1631" t="s">
        <v>4609</v>
      </c>
      <c r="C1631">
        <v>3</v>
      </c>
      <c r="D1631" t="s">
        <v>344</v>
      </c>
      <c r="E1631" t="s">
        <v>12</v>
      </c>
      <c r="F1631" s="3" t="s">
        <v>4610</v>
      </c>
      <c r="G1631">
        <v>2025</v>
      </c>
      <c r="H1631" t="s">
        <v>140</v>
      </c>
      <c r="I1631" t="s">
        <v>4606</v>
      </c>
    </row>
    <row r="1632" spans="1:9" ht="16" x14ac:dyDescent="0.2">
      <c r="A1632" t="s">
        <v>4611</v>
      </c>
      <c r="B1632" t="s">
        <v>4612</v>
      </c>
      <c r="C1632">
        <v>1</v>
      </c>
      <c r="D1632" t="s">
        <v>12</v>
      </c>
      <c r="E1632" t="s">
        <v>12</v>
      </c>
      <c r="F1632" s="3" t="s">
        <v>4613</v>
      </c>
      <c r="G1632">
        <v>2025</v>
      </c>
      <c r="H1632" t="s">
        <v>140</v>
      </c>
      <c r="I1632" t="s">
        <v>4614</v>
      </c>
    </row>
    <row r="1633" spans="1:9" ht="32" x14ac:dyDescent="0.2">
      <c r="A1633" t="s">
        <v>4611</v>
      </c>
      <c r="B1633" t="s">
        <v>4615</v>
      </c>
      <c r="C1633">
        <v>2</v>
      </c>
      <c r="D1633">
        <f>340</f>
        <v>340</v>
      </c>
      <c r="E1633" t="s">
        <v>12</v>
      </c>
      <c r="F1633" s="3" t="s">
        <v>4616</v>
      </c>
      <c r="G1633">
        <v>2025</v>
      </c>
      <c r="H1633" t="s">
        <v>140</v>
      </c>
      <c r="I1633" t="s">
        <v>4614</v>
      </c>
    </row>
    <row r="1634" spans="1:9" ht="16" x14ac:dyDescent="0.2">
      <c r="A1634" t="s">
        <v>4611</v>
      </c>
      <c r="B1634" t="s">
        <v>3700</v>
      </c>
      <c r="C1634">
        <v>3</v>
      </c>
      <c r="D1634" t="s">
        <v>4617</v>
      </c>
      <c r="E1634" t="s">
        <v>12</v>
      </c>
      <c r="F1634" s="3" t="s">
        <v>4618</v>
      </c>
      <c r="G1634">
        <v>2025</v>
      </c>
      <c r="H1634" t="s">
        <v>140</v>
      </c>
      <c r="I1634" t="s">
        <v>4614</v>
      </c>
    </row>
    <row r="1635" spans="1:9" ht="48" x14ac:dyDescent="0.2">
      <c r="A1635" t="s">
        <v>4611</v>
      </c>
      <c r="B1635" t="s">
        <v>1578</v>
      </c>
      <c r="C1635">
        <v>4</v>
      </c>
      <c r="D1635" t="s">
        <v>12</v>
      </c>
      <c r="E1635" t="s">
        <v>12</v>
      </c>
      <c r="F1635" s="3" t="s">
        <v>4619</v>
      </c>
      <c r="G1635">
        <v>2025</v>
      </c>
      <c r="H1635" t="s">
        <v>140</v>
      </c>
      <c r="I1635" t="s">
        <v>4614</v>
      </c>
    </row>
    <row r="1636" spans="1:9" ht="32" x14ac:dyDescent="0.2">
      <c r="A1636" t="s">
        <v>4611</v>
      </c>
      <c r="B1636" t="s">
        <v>4620</v>
      </c>
      <c r="C1636">
        <v>5</v>
      </c>
      <c r="D1636" t="s">
        <v>12</v>
      </c>
      <c r="E1636" t="s">
        <v>12</v>
      </c>
      <c r="F1636" s="3" t="s">
        <v>4621</v>
      </c>
      <c r="G1636">
        <v>2025</v>
      </c>
      <c r="H1636" t="s">
        <v>140</v>
      </c>
      <c r="I1636" t="s">
        <v>4614</v>
      </c>
    </row>
    <row r="1637" spans="1:9" ht="32" x14ac:dyDescent="0.2">
      <c r="A1637" t="s">
        <v>4622</v>
      </c>
      <c r="B1637" t="s">
        <v>4623</v>
      </c>
      <c r="C1637">
        <v>1</v>
      </c>
      <c r="D1637" t="s">
        <v>31</v>
      </c>
      <c r="E1637" t="s">
        <v>12</v>
      </c>
      <c r="F1637" s="3" t="s">
        <v>4624</v>
      </c>
      <c r="G1637">
        <v>2025</v>
      </c>
      <c r="H1637" t="s">
        <v>359</v>
      </c>
      <c r="I1637" t="s">
        <v>4625</v>
      </c>
    </row>
    <row r="1638" spans="1:9" ht="32" x14ac:dyDescent="0.2">
      <c r="A1638" t="s">
        <v>4622</v>
      </c>
      <c r="B1638" t="s">
        <v>4626</v>
      </c>
      <c r="C1638">
        <v>2</v>
      </c>
      <c r="D1638" t="s">
        <v>996</v>
      </c>
      <c r="E1638" t="s">
        <v>12</v>
      </c>
      <c r="F1638" s="3" t="s">
        <v>4627</v>
      </c>
      <c r="G1638">
        <v>2025</v>
      </c>
      <c r="H1638" t="s">
        <v>998</v>
      </c>
      <c r="I1638" t="s">
        <v>4625</v>
      </c>
    </row>
    <row r="1639" spans="1:9" ht="32" x14ac:dyDescent="0.2">
      <c r="A1639" t="s">
        <v>4628</v>
      </c>
      <c r="B1639" t="s">
        <v>4629</v>
      </c>
      <c r="C1639">
        <v>1</v>
      </c>
      <c r="D1639" t="s">
        <v>12</v>
      </c>
      <c r="E1639" t="s">
        <v>12</v>
      </c>
      <c r="F1639" s="3" t="s">
        <v>4630</v>
      </c>
      <c r="G1639">
        <v>2025</v>
      </c>
      <c r="H1639" t="s">
        <v>14</v>
      </c>
      <c r="I1639" t="s">
        <v>4631</v>
      </c>
    </row>
    <row r="1640" spans="1:9" ht="16" x14ac:dyDescent="0.2">
      <c r="A1640" t="s">
        <v>4632</v>
      </c>
      <c r="B1640" t="s">
        <v>4633</v>
      </c>
      <c r="C1640">
        <v>1</v>
      </c>
      <c r="D1640" t="s">
        <v>12</v>
      </c>
      <c r="E1640" t="s">
        <v>12</v>
      </c>
      <c r="F1640" s="3" t="s">
        <v>4634</v>
      </c>
      <c r="G1640">
        <v>2025</v>
      </c>
      <c r="H1640" t="s">
        <v>14</v>
      </c>
      <c r="I1640" t="s">
        <v>4635</v>
      </c>
    </row>
    <row r="1641" spans="1:9" ht="32" x14ac:dyDescent="0.2">
      <c r="A1641" t="s">
        <v>4632</v>
      </c>
      <c r="B1641" t="s">
        <v>4636</v>
      </c>
      <c r="C1641">
        <v>2</v>
      </c>
      <c r="D1641" t="s">
        <v>12</v>
      </c>
      <c r="E1641" t="s">
        <v>12</v>
      </c>
      <c r="F1641" s="3" t="s">
        <v>4637</v>
      </c>
      <c r="G1641">
        <v>2025</v>
      </c>
      <c r="H1641" t="s">
        <v>14</v>
      </c>
      <c r="I1641" t="s">
        <v>4635</v>
      </c>
    </row>
    <row r="1642" spans="1:9" ht="16" x14ac:dyDescent="0.2">
      <c r="A1642" t="s">
        <v>4638</v>
      </c>
      <c r="B1642" t="s">
        <v>4639</v>
      </c>
      <c r="C1642">
        <v>1</v>
      </c>
      <c r="D1642" t="s">
        <v>12</v>
      </c>
      <c r="E1642" t="s">
        <v>12</v>
      </c>
      <c r="F1642" s="3" t="s">
        <v>4640</v>
      </c>
      <c r="G1642">
        <v>2025</v>
      </c>
      <c r="H1642" t="s">
        <v>646</v>
      </c>
      <c r="I1642" t="s">
        <v>4641</v>
      </c>
    </row>
    <row r="1643" spans="1:9" ht="16" x14ac:dyDescent="0.2">
      <c r="A1643" t="s">
        <v>4638</v>
      </c>
      <c r="B1643" t="s">
        <v>4642</v>
      </c>
      <c r="C1643">
        <v>2</v>
      </c>
      <c r="D1643" t="s">
        <v>12</v>
      </c>
      <c r="E1643" t="s">
        <v>12</v>
      </c>
      <c r="F1643" s="3" t="s">
        <v>4643</v>
      </c>
      <c r="G1643">
        <v>2025</v>
      </c>
      <c r="H1643" t="s">
        <v>646</v>
      </c>
      <c r="I1643" t="s">
        <v>4641</v>
      </c>
    </row>
    <row r="1644" spans="1:9" ht="32" x14ac:dyDescent="0.2">
      <c r="A1644" t="s">
        <v>4644</v>
      </c>
      <c r="B1644" t="s">
        <v>4645</v>
      </c>
      <c r="C1644">
        <v>1</v>
      </c>
      <c r="D1644" t="s">
        <v>90</v>
      </c>
      <c r="E1644" t="s">
        <v>12</v>
      </c>
      <c r="F1644" s="3" t="s">
        <v>4646</v>
      </c>
      <c r="G1644">
        <v>2025</v>
      </c>
      <c r="H1644" t="s">
        <v>832</v>
      </c>
      <c r="I1644" t="s">
        <v>4647</v>
      </c>
    </row>
    <row r="1645" spans="1:9" ht="32" x14ac:dyDescent="0.2">
      <c r="A1645" t="s">
        <v>4644</v>
      </c>
      <c r="B1645" t="s">
        <v>1114</v>
      </c>
      <c r="C1645">
        <v>2</v>
      </c>
      <c r="D1645" t="s">
        <v>12</v>
      </c>
      <c r="E1645" t="s">
        <v>12</v>
      </c>
      <c r="F1645" s="3" t="s">
        <v>4648</v>
      </c>
      <c r="G1645">
        <v>2025</v>
      </c>
      <c r="H1645" t="s">
        <v>256</v>
      </c>
      <c r="I1645" t="s">
        <v>4647</v>
      </c>
    </row>
    <row r="1646" spans="1:9" ht="32" x14ac:dyDescent="0.2">
      <c r="A1646" t="s">
        <v>4644</v>
      </c>
      <c r="B1646" t="s">
        <v>4649</v>
      </c>
      <c r="C1646">
        <v>3</v>
      </c>
      <c r="D1646" t="s">
        <v>408</v>
      </c>
      <c r="E1646" t="s">
        <v>12</v>
      </c>
      <c r="F1646" s="3" t="s">
        <v>4650</v>
      </c>
      <c r="G1646">
        <v>2025</v>
      </c>
      <c r="H1646" t="s">
        <v>37</v>
      </c>
      <c r="I1646" t="s">
        <v>4647</v>
      </c>
    </row>
    <row r="1647" spans="1:9" ht="32" x14ac:dyDescent="0.2">
      <c r="A1647" t="s">
        <v>4651</v>
      </c>
      <c r="B1647" t="s">
        <v>4652</v>
      </c>
      <c r="C1647">
        <v>1</v>
      </c>
      <c r="D1647" t="s">
        <v>316</v>
      </c>
      <c r="E1647" t="s">
        <v>12</v>
      </c>
      <c r="F1647" s="3" t="s">
        <v>4653</v>
      </c>
      <c r="G1647">
        <v>2025</v>
      </c>
      <c r="H1647" t="s">
        <v>318</v>
      </c>
      <c r="I1647" t="s">
        <v>4654</v>
      </c>
    </row>
    <row r="1648" spans="1:9" ht="32" x14ac:dyDescent="0.2">
      <c r="A1648" t="s">
        <v>4651</v>
      </c>
      <c r="B1648" t="s">
        <v>4655</v>
      </c>
      <c r="C1648">
        <v>2</v>
      </c>
      <c r="D1648" t="s">
        <v>90</v>
      </c>
      <c r="E1648" t="s">
        <v>12</v>
      </c>
      <c r="F1648" s="3" t="s">
        <v>4656</v>
      </c>
      <c r="G1648">
        <v>2025</v>
      </c>
      <c r="H1648" t="s">
        <v>832</v>
      </c>
      <c r="I1648" t="s">
        <v>4654</v>
      </c>
    </row>
    <row r="1649" spans="1:9" ht="32" x14ac:dyDescent="0.2">
      <c r="A1649" t="s">
        <v>4657</v>
      </c>
      <c r="B1649" t="s">
        <v>4658</v>
      </c>
      <c r="C1649">
        <v>1</v>
      </c>
      <c r="D1649" t="s">
        <v>12</v>
      </c>
      <c r="E1649" t="s">
        <v>12</v>
      </c>
      <c r="F1649" s="3" t="s">
        <v>4659</v>
      </c>
      <c r="G1649">
        <v>2025</v>
      </c>
      <c r="H1649" t="s">
        <v>14</v>
      </c>
      <c r="I1649" t="s">
        <v>4660</v>
      </c>
    </row>
    <row r="1650" spans="1:9" ht="32" x14ac:dyDescent="0.2">
      <c r="A1650" t="s">
        <v>4657</v>
      </c>
      <c r="B1650" t="s">
        <v>4661</v>
      </c>
      <c r="C1650">
        <v>2</v>
      </c>
      <c r="D1650" t="s">
        <v>12</v>
      </c>
      <c r="E1650" t="s">
        <v>12</v>
      </c>
      <c r="F1650" s="3" t="s">
        <v>4662</v>
      </c>
      <c r="G1650">
        <v>2025</v>
      </c>
      <c r="H1650" t="s">
        <v>14</v>
      </c>
      <c r="I1650" t="s">
        <v>4660</v>
      </c>
    </row>
    <row r="1651" spans="1:9" ht="32" x14ac:dyDescent="0.2">
      <c r="A1651" t="s">
        <v>4663</v>
      </c>
      <c r="B1651" t="s">
        <v>4664</v>
      </c>
      <c r="C1651">
        <v>1</v>
      </c>
      <c r="D1651" t="s">
        <v>12</v>
      </c>
      <c r="E1651" t="s">
        <v>12</v>
      </c>
      <c r="F1651" s="3" t="s">
        <v>4665</v>
      </c>
      <c r="G1651">
        <v>2025</v>
      </c>
      <c r="H1651" t="s">
        <v>14</v>
      </c>
      <c r="I1651" t="s">
        <v>4666</v>
      </c>
    </row>
    <row r="1652" spans="1:9" ht="32" x14ac:dyDescent="0.2">
      <c r="A1652" t="s">
        <v>4663</v>
      </c>
      <c r="B1652" t="s">
        <v>4667</v>
      </c>
      <c r="C1652">
        <v>2</v>
      </c>
      <c r="D1652" t="s">
        <v>12</v>
      </c>
      <c r="E1652" t="s">
        <v>12</v>
      </c>
      <c r="F1652" s="3" t="s">
        <v>4668</v>
      </c>
      <c r="G1652">
        <v>2025</v>
      </c>
      <c r="H1652" t="s">
        <v>14</v>
      </c>
      <c r="I1652" t="s">
        <v>4666</v>
      </c>
    </row>
    <row r="1653" spans="1:9" ht="32" x14ac:dyDescent="0.2">
      <c r="A1653" t="s">
        <v>4663</v>
      </c>
      <c r="B1653" t="s">
        <v>4669</v>
      </c>
      <c r="C1653">
        <v>3</v>
      </c>
      <c r="D1653" t="s">
        <v>12</v>
      </c>
      <c r="E1653" t="s">
        <v>12</v>
      </c>
      <c r="F1653" s="3" t="s">
        <v>4670</v>
      </c>
      <c r="G1653">
        <v>2025</v>
      </c>
      <c r="H1653" t="s">
        <v>14</v>
      </c>
      <c r="I1653" t="s">
        <v>4666</v>
      </c>
    </row>
    <row r="1654" spans="1:9" ht="16" x14ac:dyDescent="0.2">
      <c r="A1654" t="s">
        <v>4663</v>
      </c>
      <c r="B1654" t="s">
        <v>1911</v>
      </c>
      <c r="C1654">
        <v>4</v>
      </c>
      <c r="D1654" t="s">
        <v>12</v>
      </c>
      <c r="E1654" t="s">
        <v>334</v>
      </c>
      <c r="F1654" s="3" t="s">
        <v>4042</v>
      </c>
      <c r="G1654">
        <v>2025</v>
      </c>
      <c r="H1654" t="s">
        <v>14</v>
      </c>
      <c r="I1654" t="s">
        <v>4666</v>
      </c>
    </row>
    <row r="1655" spans="1:9" ht="16" x14ac:dyDescent="0.2">
      <c r="A1655" t="s">
        <v>4671</v>
      </c>
      <c r="B1655" t="s">
        <v>4116</v>
      </c>
      <c r="C1655">
        <v>1</v>
      </c>
      <c r="D1655" t="s">
        <v>12</v>
      </c>
      <c r="E1655" t="s">
        <v>12</v>
      </c>
      <c r="F1655" s="3" t="s">
        <v>4117</v>
      </c>
      <c r="G1655">
        <v>2025</v>
      </c>
      <c r="H1655" t="s">
        <v>368</v>
      </c>
      <c r="I1655" t="s">
        <v>4672</v>
      </c>
    </row>
    <row r="1656" spans="1:9" ht="16" x14ac:dyDescent="0.2">
      <c r="A1656" t="s">
        <v>4671</v>
      </c>
      <c r="B1656" t="s">
        <v>4673</v>
      </c>
      <c r="C1656">
        <v>2</v>
      </c>
      <c r="D1656" t="s">
        <v>12</v>
      </c>
      <c r="E1656" t="s">
        <v>12</v>
      </c>
      <c r="F1656" s="3" t="s">
        <v>4674</v>
      </c>
      <c r="G1656">
        <v>2025</v>
      </c>
      <c r="H1656" t="s">
        <v>368</v>
      </c>
      <c r="I1656" t="s">
        <v>4672</v>
      </c>
    </row>
    <row r="1657" spans="1:9" ht="16" x14ac:dyDescent="0.2">
      <c r="A1657" t="s">
        <v>4671</v>
      </c>
      <c r="B1657" t="s">
        <v>4675</v>
      </c>
      <c r="C1657">
        <v>3</v>
      </c>
      <c r="D1657" t="s">
        <v>12</v>
      </c>
      <c r="E1657" t="s">
        <v>12</v>
      </c>
      <c r="F1657" s="3" t="s">
        <v>4676</v>
      </c>
      <c r="G1657">
        <v>2025</v>
      </c>
      <c r="H1657" t="s">
        <v>86</v>
      </c>
      <c r="I1657" t="s">
        <v>4672</v>
      </c>
    </row>
    <row r="1658" spans="1:9" ht="32" x14ac:dyDescent="0.2">
      <c r="A1658" t="s">
        <v>4671</v>
      </c>
      <c r="B1658" t="s">
        <v>4677</v>
      </c>
      <c r="C1658">
        <v>4</v>
      </c>
      <c r="D1658" t="s">
        <v>12</v>
      </c>
      <c r="E1658" t="s">
        <v>12</v>
      </c>
      <c r="F1658" s="3" t="s">
        <v>4678</v>
      </c>
      <c r="G1658">
        <v>2025</v>
      </c>
      <c r="H1658" t="s">
        <v>86</v>
      </c>
      <c r="I1658" t="s">
        <v>4672</v>
      </c>
    </row>
    <row r="1659" spans="1:9" ht="32" x14ac:dyDescent="0.2">
      <c r="A1659" t="s">
        <v>4679</v>
      </c>
      <c r="B1659" t="s">
        <v>4680</v>
      </c>
      <c r="C1659">
        <v>1</v>
      </c>
      <c r="D1659" t="s">
        <v>12</v>
      </c>
      <c r="E1659" t="s">
        <v>4681</v>
      </c>
      <c r="F1659" s="7" t="s">
        <v>4682</v>
      </c>
      <c r="G1659">
        <v>2025</v>
      </c>
      <c r="H1659" t="s">
        <v>226</v>
      </c>
      <c r="I1659" t="s">
        <v>4683</v>
      </c>
    </row>
    <row r="1660" spans="1:9" ht="16" x14ac:dyDescent="0.2">
      <c r="A1660" t="s">
        <v>4679</v>
      </c>
      <c r="B1660" t="s">
        <v>4684</v>
      </c>
      <c r="C1660">
        <v>2</v>
      </c>
      <c r="D1660" t="s">
        <v>52</v>
      </c>
      <c r="E1660" t="s">
        <v>12</v>
      </c>
      <c r="F1660" s="3" t="s">
        <v>4685</v>
      </c>
      <c r="G1660">
        <v>2025</v>
      </c>
      <c r="H1660" t="s">
        <v>226</v>
      </c>
      <c r="I1660" t="s">
        <v>4683</v>
      </c>
    </row>
    <row r="1661" spans="1:9" ht="16" x14ac:dyDescent="0.2">
      <c r="A1661" t="s">
        <v>4679</v>
      </c>
      <c r="B1661" t="s">
        <v>4686</v>
      </c>
      <c r="C1661">
        <v>3</v>
      </c>
      <c r="D1661" t="s">
        <v>52</v>
      </c>
      <c r="E1661" t="s">
        <v>12</v>
      </c>
      <c r="F1661" s="3" t="s">
        <v>4687</v>
      </c>
      <c r="G1661">
        <v>2025</v>
      </c>
      <c r="H1661" t="s">
        <v>226</v>
      </c>
      <c r="I1661" t="s">
        <v>4683</v>
      </c>
    </row>
    <row r="1662" spans="1:9" ht="32" x14ac:dyDescent="0.2">
      <c r="A1662" t="s">
        <v>4688</v>
      </c>
      <c r="B1662" t="s">
        <v>2264</v>
      </c>
      <c r="C1662">
        <v>1</v>
      </c>
      <c r="D1662" t="s">
        <v>12</v>
      </c>
      <c r="E1662" t="s">
        <v>12</v>
      </c>
      <c r="F1662" s="3" t="s">
        <v>4689</v>
      </c>
      <c r="G1662">
        <v>2025</v>
      </c>
      <c r="H1662" t="s">
        <v>474</v>
      </c>
      <c r="I1662" t="s">
        <v>4690</v>
      </c>
    </row>
    <row r="1663" spans="1:9" ht="16" x14ac:dyDescent="0.2">
      <c r="A1663" t="s">
        <v>4691</v>
      </c>
      <c r="B1663" t="s">
        <v>701</v>
      </c>
      <c r="C1663">
        <v>1</v>
      </c>
      <c r="D1663" t="s">
        <v>12</v>
      </c>
      <c r="E1663" t="s">
        <v>12</v>
      </c>
      <c r="F1663" s="3" t="s">
        <v>702</v>
      </c>
      <c r="G1663">
        <v>2025</v>
      </c>
      <c r="H1663" t="s">
        <v>371</v>
      </c>
      <c r="I1663" t="s">
        <v>4692</v>
      </c>
    </row>
    <row r="1664" spans="1:9" ht="32" x14ac:dyDescent="0.2">
      <c r="A1664" t="s">
        <v>4693</v>
      </c>
      <c r="B1664" t="s">
        <v>4694</v>
      </c>
      <c r="C1664">
        <v>1</v>
      </c>
      <c r="D1664" t="s">
        <v>12</v>
      </c>
      <c r="E1664" t="s">
        <v>12</v>
      </c>
      <c r="F1664" s="3" t="s">
        <v>4695</v>
      </c>
      <c r="G1664">
        <v>2025</v>
      </c>
      <c r="H1664" t="s">
        <v>1031</v>
      </c>
      <c r="I1664" t="s">
        <v>4696</v>
      </c>
    </row>
    <row r="1665" spans="1:9" ht="32" x14ac:dyDescent="0.2">
      <c r="A1665" t="s">
        <v>4693</v>
      </c>
      <c r="B1665" t="s">
        <v>4697</v>
      </c>
      <c r="C1665">
        <v>2</v>
      </c>
      <c r="D1665" t="s">
        <v>12</v>
      </c>
      <c r="E1665" t="s">
        <v>12</v>
      </c>
      <c r="F1665" s="3" t="s">
        <v>4698</v>
      </c>
      <c r="G1665">
        <v>2025</v>
      </c>
      <c r="H1665" t="s">
        <v>1031</v>
      </c>
      <c r="I1665" t="s">
        <v>4696</v>
      </c>
    </row>
    <row r="1666" spans="1:9" ht="16" x14ac:dyDescent="0.2">
      <c r="A1666" t="s">
        <v>4693</v>
      </c>
      <c r="B1666" t="s">
        <v>4699</v>
      </c>
      <c r="C1666">
        <v>3</v>
      </c>
      <c r="D1666" t="s">
        <v>12</v>
      </c>
      <c r="E1666" t="s">
        <v>12</v>
      </c>
      <c r="F1666" s="3" t="s">
        <v>4700</v>
      </c>
      <c r="G1666">
        <v>2025</v>
      </c>
      <c r="H1666" t="s">
        <v>1031</v>
      </c>
      <c r="I1666" t="s">
        <v>4696</v>
      </c>
    </row>
    <row r="1667" spans="1:9" ht="32" x14ac:dyDescent="0.2">
      <c r="A1667" t="s">
        <v>4701</v>
      </c>
      <c r="B1667" t="s">
        <v>4702</v>
      </c>
      <c r="C1667">
        <v>1</v>
      </c>
      <c r="D1667" t="s">
        <v>12</v>
      </c>
      <c r="E1667" t="s">
        <v>12</v>
      </c>
      <c r="F1667" s="3" t="s">
        <v>4703</v>
      </c>
      <c r="G1667">
        <v>2025</v>
      </c>
      <c r="H1667" t="s">
        <v>14</v>
      </c>
      <c r="I1667" t="s">
        <v>4704</v>
      </c>
    </row>
    <row r="1668" spans="1:9" ht="32" x14ac:dyDescent="0.2">
      <c r="A1668" t="s">
        <v>4701</v>
      </c>
      <c r="B1668" t="s">
        <v>4705</v>
      </c>
      <c r="C1668">
        <v>2</v>
      </c>
      <c r="D1668" t="s">
        <v>12</v>
      </c>
      <c r="E1668" t="s">
        <v>12</v>
      </c>
      <c r="F1668" s="3" t="s">
        <v>4706</v>
      </c>
      <c r="G1668">
        <v>2025</v>
      </c>
      <c r="H1668" t="s">
        <v>14</v>
      </c>
      <c r="I1668" t="s">
        <v>4704</v>
      </c>
    </row>
    <row r="1669" spans="1:9" ht="32" x14ac:dyDescent="0.2">
      <c r="A1669" t="s">
        <v>4701</v>
      </c>
      <c r="B1669" t="s">
        <v>744</v>
      </c>
      <c r="C1669">
        <v>3</v>
      </c>
      <c r="D1669">
        <v>37</v>
      </c>
      <c r="E1669" t="s">
        <v>12</v>
      </c>
      <c r="F1669" s="7" t="s">
        <v>4707</v>
      </c>
      <c r="G1669">
        <v>2025</v>
      </c>
      <c r="H1669" t="s">
        <v>126</v>
      </c>
      <c r="I1669" t="s">
        <v>4704</v>
      </c>
    </row>
    <row r="1670" spans="1:9" ht="16" x14ac:dyDescent="0.2">
      <c r="A1670" t="s">
        <v>4708</v>
      </c>
      <c r="B1670" t="s">
        <v>3106</v>
      </c>
      <c r="C1670">
        <v>1</v>
      </c>
      <c r="D1670" t="s">
        <v>344</v>
      </c>
      <c r="E1670" t="s">
        <v>12</v>
      </c>
      <c r="F1670" s="3" t="s">
        <v>4709</v>
      </c>
      <c r="G1670">
        <v>2025</v>
      </c>
      <c r="H1670" t="s">
        <v>1157</v>
      </c>
      <c r="I1670" t="s">
        <v>4710</v>
      </c>
    </row>
    <row r="1671" spans="1:9" ht="16" x14ac:dyDescent="0.2">
      <c r="A1671" t="s">
        <v>4708</v>
      </c>
      <c r="B1671" t="s">
        <v>4711</v>
      </c>
      <c r="C1671">
        <v>2</v>
      </c>
      <c r="D1671" t="s">
        <v>12</v>
      </c>
      <c r="E1671" t="s">
        <v>12</v>
      </c>
      <c r="F1671" s="3" t="s">
        <v>4712</v>
      </c>
      <c r="G1671">
        <v>2025</v>
      </c>
      <c r="H1671" t="s">
        <v>1157</v>
      </c>
      <c r="I1671" t="s">
        <v>4710</v>
      </c>
    </row>
    <row r="1672" spans="1:9" ht="16" x14ac:dyDescent="0.2">
      <c r="A1672" t="s">
        <v>4708</v>
      </c>
      <c r="B1672" t="s">
        <v>4713</v>
      </c>
      <c r="C1672">
        <v>3</v>
      </c>
      <c r="D1672" t="s">
        <v>1155</v>
      </c>
      <c r="E1672" t="s">
        <v>12</v>
      </c>
      <c r="F1672" s="3" t="s">
        <v>1239</v>
      </c>
      <c r="G1672">
        <v>2025</v>
      </c>
      <c r="H1672" t="s">
        <v>1157</v>
      </c>
      <c r="I1672" t="s">
        <v>4710</v>
      </c>
    </row>
    <row r="1673" spans="1:9" ht="16" x14ac:dyDescent="0.2">
      <c r="A1673" t="s">
        <v>4708</v>
      </c>
      <c r="B1673" t="s">
        <v>3110</v>
      </c>
      <c r="C1673">
        <v>4</v>
      </c>
      <c r="D1673" t="s">
        <v>3111</v>
      </c>
      <c r="E1673" t="s">
        <v>12</v>
      </c>
      <c r="F1673" s="3" t="s">
        <v>4714</v>
      </c>
      <c r="G1673">
        <v>2025</v>
      </c>
      <c r="H1673" t="s">
        <v>140</v>
      </c>
      <c r="I1673" t="s">
        <v>4710</v>
      </c>
    </row>
    <row r="1674" spans="1:9" ht="16" x14ac:dyDescent="0.2">
      <c r="A1674" t="s">
        <v>4715</v>
      </c>
      <c r="B1674" t="s">
        <v>4716</v>
      </c>
      <c r="C1674">
        <v>1</v>
      </c>
      <c r="D1674" t="s">
        <v>12</v>
      </c>
      <c r="E1674" t="s">
        <v>12</v>
      </c>
      <c r="F1674" s="3" t="s">
        <v>4717</v>
      </c>
      <c r="G1674">
        <v>2025</v>
      </c>
      <c r="H1674" t="s">
        <v>235</v>
      </c>
      <c r="I1674" t="s">
        <v>4718</v>
      </c>
    </row>
    <row r="1675" spans="1:9" ht="32" x14ac:dyDescent="0.2">
      <c r="A1675" t="s">
        <v>4715</v>
      </c>
      <c r="B1675" t="s">
        <v>3212</v>
      </c>
      <c r="C1675">
        <v>2</v>
      </c>
      <c r="D1675" t="s">
        <v>12</v>
      </c>
      <c r="E1675" t="s">
        <v>12</v>
      </c>
      <c r="F1675" s="3" t="s">
        <v>3213</v>
      </c>
      <c r="G1675">
        <v>2025</v>
      </c>
      <c r="H1675" t="s">
        <v>235</v>
      </c>
      <c r="I1675" t="s">
        <v>4718</v>
      </c>
    </row>
    <row r="1676" spans="1:9" ht="16" x14ac:dyDescent="0.2">
      <c r="A1676" t="s">
        <v>4715</v>
      </c>
      <c r="B1676" t="s">
        <v>4719</v>
      </c>
      <c r="C1676">
        <v>3</v>
      </c>
      <c r="D1676" t="s">
        <v>12</v>
      </c>
      <c r="E1676" t="s">
        <v>12</v>
      </c>
      <c r="F1676" s="3" t="s">
        <v>2811</v>
      </c>
      <c r="G1676">
        <v>2025</v>
      </c>
      <c r="H1676" t="s">
        <v>235</v>
      </c>
      <c r="I1676" t="s">
        <v>4718</v>
      </c>
    </row>
    <row r="1677" spans="1:9" ht="32" x14ac:dyDescent="0.2">
      <c r="A1677" t="s">
        <v>4720</v>
      </c>
      <c r="B1677" t="s">
        <v>4721</v>
      </c>
      <c r="C1677">
        <v>1</v>
      </c>
      <c r="D1677" t="s">
        <v>90</v>
      </c>
      <c r="E1677" t="s">
        <v>12</v>
      </c>
      <c r="F1677" s="3" t="s">
        <v>4722</v>
      </c>
      <c r="G1677">
        <v>2025</v>
      </c>
      <c r="H1677" t="s">
        <v>37</v>
      </c>
      <c r="I1677" t="s">
        <v>4723</v>
      </c>
    </row>
    <row r="1678" spans="1:9" ht="32" x14ac:dyDescent="0.2">
      <c r="A1678" t="s">
        <v>4720</v>
      </c>
      <c r="B1678" t="s">
        <v>4724</v>
      </c>
      <c r="C1678">
        <v>2</v>
      </c>
      <c r="D1678" t="s">
        <v>408</v>
      </c>
      <c r="E1678" t="s">
        <v>12</v>
      </c>
      <c r="F1678" s="3" t="s">
        <v>4725</v>
      </c>
      <c r="G1678">
        <v>2025</v>
      </c>
      <c r="H1678" t="s">
        <v>37</v>
      </c>
      <c r="I1678" t="s">
        <v>4723</v>
      </c>
    </row>
    <row r="1679" spans="1:9" ht="32" x14ac:dyDescent="0.2">
      <c r="A1679" t="s">
        <v>4720</v>
      </c>
      <c r="B1679" t="s">
        <v>4726</v>
      </c>
      <c r="C1679">
        <v>3</v>
      </c>
      <c r="D1679" t="s">
        <v>12</v>
      </c>
      <c r="E1679" t="s">
        <v>12</v>
      </c>
      <c r="F1679" s="3" t="s">
        <v>4727</v>
      </c>
      <c r="G1679">
        <v>2025</v>
      </c>
      <c r="H1679" t="s">
        <v>256</v>
      </c>
      <c r="I1679" t="s">
        <v>4723</v>
      </c>
    </row>
    <row r="1680" spans="1:9" ht="16" x14ac:dyDescent="0.2">
      <c r="A1680" t="s">
        <v>4728</v>
      </c>
      <c r="B1680" t="s">
        <v>4729</v>
      </c>
      <c r="C1680">
        <v>1</v>
      </c>
      <c r="D1680">
        <f>44</f>
        <v>44</v>
      </c>
      <c r="E1680" t="s">
        <v>12</v>
      </c>
      <c r="F1680" s="3" t="s">
        <v>4730</v>
      </c>
      <c r="G1680">
        <v>2025</v>
      </c>
      <c r="H1680" t="s">
        <v>14</v>
      </c>
      <c r="I1680" t="s">
        <v>4731</v>
      </c>
    </row>
    <row r="1681" spans="1:9" ht="16" x14ac:dyDescent="0.2">
      <c r="A1681" t="s">
        <v>4728</v>
      </c>
      <c r="B1681" t="s">
        <v>1182</v>
      </c>
      <c r="C1681">
        <v>2</v>
      </c>
      <c r="D1681">
        <f>44</f>
        <v>44</v>
      </c>
      <c r="E1681" t="s">
        <v>12</v>
      </c>
      <c r="F1681" s="3" t="s">
        <v>4732</v>
      </c>
      <c r="G1681">
        <v>2025</v>
      </c>
      <c r="H1681" t="s">
        <v>14</v>
      </c>
      <c r="I1681" t="s">
        <v>4731</v>
      </c>
    </row>
    <row r="1682" spans="1:9" ht="16" x14ac:dyDescent="0.2">
      <c r="A1682" t="s">
        <v>4733</v>
      </c>
      <c r="B1682" t="s">
        <v>4734</v>
      </c>
      <c r="C1682">
        <v>1</v>
      </c>
      <c r="D1682" t="s">
        <v>12</v>
      </c>
      <c r="E1682" t="s">
        <v>12</v>
      </c>
      <c r="F1682" s="7" t="s">
        <v>2394</v>
      </c>
      <c r="G1682">
        <v>2025</v>
      </c>
      <c r="H1682" t="s">
        <v>37</v>
      </c>
      <c r="I1682" t="s">
        <v>4735</v>
      </c>
    </row>
    <row r="1683" spans="1:9" ht="16" x14ac:dyDescent="0.2">
      <c r="A1683" t="s">
        <v>4733</v>
      </c>
      <c r="B1683" t="s">
        <v>4736</v>
      </c>
      <c r="C1683">
        <v>2</v>
      </c>
      <c r="D1683" t="s">
        <v>12</v>
      </c>
      <c r="E1683" t="s">
        <v>12</v>
      </c>
      <c r="F1683" s="7" t="s">
        <v>165</v>
      </c>
      <c r="G1683">
        <v>2025</v>
      </c>
      <c r="H1683" t="s">
        <v>37</v>
      </c>
      <c r="I1683" t="s">
        <v>4735</v>
      </c>
    </row>
    <row r="1684" spans="1:9" ht="16" x14ac:dyDescent="0.2">
      <c r="A1684" t="s">
        <v>4737</v>
      </c>
      <c r="B1684" t="s">
        <v>4738</v>
      </c>
      <c r="C1684">
        <v>1</v>
      </c>
      <c r="D1684" t="s">
        <v>12</v>
      </c>
      <c r="E1684" t="s">
        <v>12</v>
      </c>
      <c r="F1684" s="3" t="s">
        <v>2976</v>
      </c>
      <c r="G1684">
        <v>2025</v>
      </c>
      <c r="H1684" t="s">
        <v>37</v>
      </c>
      <c r="I1684" t="s">
        <v>4739</v>
      </c>
    </row>
    <row r="1685" spans="1:9" ht="16" x14ac:dyDescent="0.2">
      <c r="A1685" t="s">
        <v>4737</v>
      </c>
      <c r="B1685" t="s">
        <v>2970</v>
      </c>
      <c r="C1685">
        <v>2</v>
      </c>
      <c r="D1685" t="s">
        <v>344</v>
      </c>
      <c r="E1685" t="s">
        <v>12</v>
      </c>
      <c r="F1685" s="3" t="s">
        <v>2971</v>
      </c>
      <c r="G1685">
        <v>2025</v>
      </c>
      <c r="H1685" t="s">
        <v>37</v>
      </c>
      <c r="I1685" t="s">
        <v>4739</v>
      </c>
    </row>
    <row r="1686" spans="1:9" ht="16" x14ac:dyDescent="0.2">
      <c r="A1686" t="s">
        <v>4737</v>
      </c>
      <c r="B1686" t="s">
        <v>4740</v>
      </c>
      <c r="C1686">
        <v>3</v>
      </c>
      <c r="D1686" t="s">
        <v>101</v>
      </c>
      <c r="E1686" t="s">
        <v>12</v>
      </c>
      <c r="F1686" s="3" t="s">
        <v>2980</v>
      </c>
      <c r="G1686">
        <v>2025</v>
      </c>
      <c r="H1686" t="s">
        <v>37</v>
      </c>
      <c r="I1686" t="s">
        <v>4739</v>
      </c>
    </row>
    <row r="1687" spans="1:9" ht="16" x14ac:dyDescent="0.2">
      <c r="A1687" t="s">
        <v>4741</v>
      </c>
      <c r="B1687" t="s">
        <v>4742</v>
      </c>
      <c r="C1687">
        <v>1</v>
      </c>
      <c r="D1687" t="s">
        <v>12</v>
      </c>
      <c r="E1687" t="s">
        <v>12</v>
      </c>
      <c r="F1687" s="3" t="s">
        <v>4743</v>
      </c>
      <c r="G1687">
        <v>2025</v>
      </c>
      <c r="H1687" t="s">
        <v>37</v>
      </c>
      <c r="I1687" t="s">
        <v>4744</v>
      </c>
    </row>
    <row r="1688" spans="1:9" ht="16" x14ac:dyDescent="0.2">
      <c r="A1688" t="s">
        <v>4741</v>
      </c>
      <c r="B1688" t="s">
        <v>4745</v>
      </c>
      <c r="C1688">
        <v>2</v>
      </c>
      <c r="D1688" t="s">
        <v>12</v>
      </c>
      <c r="E1688" t="s">
        <v>12</v>
      </c>
      <c r="F1688" s="3" t="s">
        <v>4746</v>
      </c>
      <c r="G1688">
        <v>2025</v>
      </c>
      <c r="H1688" t="s">
        <v>37</v>
      </c>
      <c r="I1688" t="s">
        <v>4744</v>
      </c>
    </row>
    <row r="1689" spans="1:9" ht="32" x14ac:dyDescent="0.2">
      <c r="A1689" t="s">
        <v>4747</v>
      </c>
      <c r="B1689" t="s">
        <v>4748</v>
      </c>
      <c r="C1689">
        <v>1</v>
      </c>
      <c r="D1689">
        <f>407</f>
        <v>407</v>
      </c>
      <c r="E1689" t="s">
        <v>12</v>
      </c>
      <c r="F1689" s="3" t="s">
        <v>4749</v>
      </c>
      <c r="G1689">
        <v>2025</v>
      </c>
      <c r="H1689" t="s">
        <v>37</v>
      </c>
      <c r="I1689" t="s">
        <v>4750</v>
      </c>
    </row>
    <row r="1690" spans="1:9" ht="16" x14ac:dyDescent="0.2">
      <c r="A1690" t="s">
        <v>4751</v>
      </c>
      <c r="B1690" t="s">
        <v>2981</v>
      </c>
      <c r="C1690">
        <v>1</v>
      </c>
      <c r="D1690" t="s">
        <v>12</v>
      </c>
      <c r="E1690" t="s">
        <v>12</v>
      </c>
      <c r="F1690" s="7" t="s">
        <v>2394</v>
      </c>
      <c r="G1690">
        <v>2025</v>
      </c>
      <c r="H1690" t="s">
        <v>37</v>
      </c>
      <c r="I1690" t="s">
        <v>4752</v>
      </c>
    </row>
    <row r="1691" spans="1:9" ht="32" x14ac:dyDescent="0.2">
      <c r="A1691" t="s">
        <v>4753</v>
      </c>
      <c r="B1691" t="s">
        <v>4754</v>
      </c>
      <c r="C1691">
        <v>1</v>
      </c>
      <c r="D1691">
        <f>323</f>
        <v>323</v>
      </c>
      <c r="E1691" t="s">
        <v>12</v>
      </c>
      <c r="F1691" s="3" t="s">
        <v>4755</v>
      </c>
      <c r="G1691">
        <v>2025</v>
      </c>
      <c r="H1691" t="s">
        <v>318</v>
      </c>
      <c r="I1691" t="s">
        <v>4756</v>
      </c>
    </row>
    <row r="1692" spans="1:9" ht="16" x14ac:dyDescent="0.2">
      <c r="A1692" t="s">
        <v>4757</v>
      </c>
      <c r="B1692" t="s">
        <v>4758</v>
      </c>
      <c r="C1692">
        <v>1</v>
      </c>
      <c r="D1692" t="s">
        <v>12</v>
      </c>
      <c r="E1692" t="s">
        <v>12</v>
      </c>
      <c r="F1692" s="3" t="s">
        <v>4759</v>
      </c>
      <c r="G1692">
        <v>2025</v>
      </c>
      <c r="H1692" t="s">
        <v>37</v>
      </c>
      <c r="I1692" t="s">
        <v>4760</v>
      </c>
    </row>
    <row r="1693" spans="1:9" ht="16" x14ac:dyDescent="0.2">
      <c r="A1693" t="s">
        <v>4757</v>
      </c>
      <c r="B1693" t="s">
        <v>4761</v>
      </c>
      <c r="C1693">
        <v>2</v>
      </c>
      <c r="D1693" t="s">
        <v>101</v>
      </c>
      <c r="E1693" t="s">
        <v>12</v>
      </c>
      <c r="F1693" s="3" t="s">
        <v>2980</v>
      </c>
      <c r="G1693">
        <v>2025</v>
      </c>
      <c r="H1693" t="s">
        <v>37</v>
      </c>
      <c r="I1693" t="s">
        <v>4760</v>
      </c>
    </row>
    <row r="1694" spans="1:9" ht="16" x14ac:dyDescent="0.2">
      <c r="A1694" t="s">
        <v>4757</v>
      </c>
      <c r="B1694" t="s">
        <v>4762</v>
      </c>
      <c r="C1694">
        <v>3</v>
      </c>
      <c r="D1694" t="s">
        <v>12</v>
      </c>
      <c r="E1694" t="s">
        <v>12</v>
      </c>
      <c r="F1694" s="3" t="s">
        <v>4763</v>
      </c>
      <c r="G1694">
        <v>2025</v>
      </c>
      <c r="H1694" t="s">
        <v>37</v>
      </c>
      <c r="I1694" t="s">
        <v>4760</v>
      </c>
    </row>
    <row r="1695" spans="1:9" ht="32" x14ac:dyDescent="0.2">
      <c r="A1695" t="s">
        <v>4764</v>
      </c>
      <c r="B1695" t="s">
        <v>4765</v>
      </c>
      <c r="C1695">
        <v>1</v>
      </c>
      <c r="D1695" t="s">
        <v>12</v>
      </c>
      <c r="E1695" t="s">
        <v>12</v>
      </c>
      <c r="F1695" s="3" t="s">
        <v>4766</v>
      </c>
      <c r="G1695">
        <v>2025</v>
      </c>
      <c r="H1695" t="s">
        <v>779</v>
      </c>
      <c r="I1695" t="s">
        <v>4767</v>
      </c>
    </row>
    <row r="1696" spans="1:9" ht="32" x14ac:dyDescent="0.2">
      <c r="A1696" t="s">
        <v>4764</v>
      </c>
      <c r="B1696" t="s">
        <v>4768</v>
      </c>
      <c r="C1696">
        <v>2</v>
      </c>
      <c r="D1696" t="s">
        <v>90</v>
      </c>
      <c r="E1696" t="s">
        <v>12</v>
      </c>
      <c r="F1696" s="3" t="s">
        <v>4769</v>
      </c>
      <c r="G1696">
        <v>2025</v>
      </c>
      <c r="H1696" t="s">
        <v>779</v>
      </c>
      <c r="I1696" t="s">
        <v>4767</v>
      </c>
    </row>
    <row r="1697" spans="1:9" ht="32" x14ac:dyDescent="0.2">
      <c r="A1697" t="s">
        <v>4764</v>
      </c>
      <c r="B1697" t="s">
        <v>4770</v>
      </c>
      <c r="C1697">
        <v>3</v>
      </c>
      <c r="D1697" t="s">
        <v>12</v>
      </c>
      <c r="E1697" t="s">
        <v>12</v>
      </c>
      <c r="F1697" s="3" t="s">
        <v>4771</v>
      </c>
      <c r="G1697">
        <v>2025</v>
      </c>
      <c r="H1697" t="s">
        <v>779</v>
      </c>
      <c r="I1697" t="s">
        <v>4767</v>
      </c>
    </row>
    <row r="1698" spans="1:9" ht="32" x14ac:dyDescent="0.2">
      <c r="A1698" t="s">
        <v>4764</v>
      </c>
      <c r="B1698" t="s">
        <v>4772</v>
      </c>
      <c r="C1698">
        <v>4</v>
      </c>
      <c r="D1698" t="s">
        <v>90</v>
      </c>
      <c r="E1698" t="s">
        <v>12</v>
      </c>
      <c r="F1698" s="3" t="s">
        <v>4773</v>
      </c>
      <c r="G1698">
        <v>2025</v>
      </c>
      <c r="H1698" t="s">
        <v>779</v>
      </c>
      <c r="I1698" t="s">
        <v>4767</v>
      </c>
    </row>
    <row r="1699" spans="1:9" ht="32" x14ac:dyDescent="0.2">
      <c r="A1699" t="s">
        <v>4774</v>
      </c>
      <c r="B1699" t="s">
        <v>4775</v>
      </c>
      <c r="C1699">
        <v>1</v>
      </c>
      <c r="D1699" t="s">
        <v>12</v>
      </c>
      <c r="E1699" t="s">
        <v>12</v>
      </c>
      <c r="F1699" s="3" t="s">
        <v>4776</v>
      </c>
      <c r="G1699">
        <v>2025</v>
      </c>
      <c r="H1699" t="s">
        <v>21</v>
      </c>
      <c r="I1699" t="s">
        <v>4777</v>
      </c>
    </row>
    <row r="1700" spans="1:9" ht="32" x14ac:dyDescent="0.2">
      <c r="A1700" t="s">
        <v>4778</v>
      </c>
      <c r="B1700" t="s">
        <v>4779</v>
      </c>
      <c r="C1700">
        <v>1</v>
      </c>
      <c r="D1700" t="s">
        <v>90</v>
      </c>
      <c r="E1700" t="s">
        <v>12</v>
      </c>
      <c r="F1700" s="3" t="s">
        <v>4780</v>
      </c>
      <c r="G1700">
        <v>2025</v>
      </c>
      <c r="H1700" t="s">
        <v>323</v>
      </c>
      <c r="I1700" t="s">
        <v>4781</v>
      </c>
    </row>
    <row r="1701" spans="1:9" ht="32" x14ac:dyDescent="0.2">
      <c r="A1701" t="s">
        <v>4782</v>
      </c>
      <c r="B1701" t="s">
        <v>4783</v>
      </c>
      <c r="C1701">
        <v>1</v>
      </c>
      <c r="D1701" t="s">
        <v>12</v>
      </c>
      <c r="E1701" t="s">
        <v>12</v>
      </c>
      <c r="F1701" s="3" t="s">
        <v>4784</v>
      </c>
      <c r="G1701">
        <v>2025</v>
      </c>
      <c r="H1701" t="s">
        <v>553</v>
      </c>
      <c r="I1701" t="s">
        <v>4785</v>
      </c>
    </row>
    <row r="1702" spans="1:9" ht="32" x14ac:dyDescent="0.2">
      <c r="A1702" t="s">
        <v>4782</v>
      </c>
      <c r="B1702" t="s">
        <v>4786</v>
      </c>
      <c r="C1702">
        <v>2</v>
      </c>
      <c r="D1702" t="s">
        <v>12</v>
      </c>
      <c r="E1702" t="s">
        <v>12</v>
      </c>
      <c r="F1702" s="3" t="s">
        <v>4787</v>
      </c>
      <c r="G1702">
        <v>2025</v>
      </c>
      <c r="H1702" t="s">
        <v>553</v>
      </c>
      <c r="I1702" t="s">
        <v>4785</v>
      </c>
    </row>
    <row r="1703" spans="1:9" ht="32" x14ac:dyDescent="0.2">
      <c r="A1703" t="s">
        <v>4782</v>
      </c>
      <c r="B1703" t="s">
        <v>4788</v>
      </c>
      <c r="C1703">
        <v>3</v>
      </c>
      <c r="D1703" t="s">
        <v>12</v>
      </c>
      <c r="E1703" t="s">
        <v>12</v>
      </c>
      <c r="F1703" s="3" t="s">
        <v>4789</v>
      </c>
      <c r="G1703">
        <v>2025</v>
      </c>
      <c r="H1703" t="s">
        <v>553</v>
      </c>
      <c r="I1703" t="s">
        <v>4785</v>
      </c>
    </row>
    <row r="1704" spans="1:9" ht="32" x14ac:dyDescent="0.2">
      <c r="A1704" t="s">
        <v>4790</v>
      </c>
      <c r="B1704" t="s">
        <v>4791</v>
      </c>
      <c r="C1704">
        <v>1</v>
      </c>
      <c r="D1704" t="s">
        <v>12</v>
      </c>
      <c r="E1704" t="s">
        <v>12</v>
      </c>
      <c r="F1704" s="3" t="s">
        <v>4792</v>
      </c>
      <c r="G1704">
        <v>2025</v>
      </c>
      <c r="H1704" t="s">
        <v>14</v>
      </c>
      <c r="I1704" t="s">
        <v>4793</v>
      </c>
    </row>
    <row r="1705" spans="1:9" ht="32" x14ac:dyDescent="0.2">
      <c r="A1705" t="s">
        <v>4794</v>
      </c>
      <c r="B1705" t="s">
        <v>4795</v>
      </c>
      <c r="C1705">
        <v>1</v>
      </c>
      <c r="D1705">
        <f>534</f>
        <v>534</v>
      </c>
      <c r="E1705" t="s">
        <v>12</v>
      </c>
      <c r="F1705" s="3" t="s">
        <v>4796</v>
      </c>
      <c r="G1705">
        <v>2025</v>
      </c>
      <c r="H1705" t="s">
        <v>801</v>
      </c>
      <c r="I1705" t="s">
        <v>4797</v>
      </c>
    </row>
    <row r="1706" spans="1:9" ht="32" x14ac:dyDescent="0.2">
      <c r="A1706" t="s">
        <v>4798</v>
      </c>
      <c r="B1706" t="s">
        <v>4799</v>
      </c>
      <c r="C1706">
        <v>1</v>
      </c>
      <c r="D1706">
        <f>400</f>
        <v>400</v>
      </c>
      <c r="E1706" t="s">
        <v>12</v>
      </c>
      <c r="F1706" s="3" t="s">
        <v>4800</v>
      </c>
      <c r="G1706">
        <v>2025</v>
      </c>
      <c r="H1706" t="s">
        <v>140</v>
      </c>
      <c r="I1706" t="s">
        <v>4801</v>
      </c>
    </row>
    <row r="1707" spans="1:9" ht="32" x14ac:dyDescent="0.2">
      <c r="A1707" t="s">
        <v>4798</v>
      </c>
      <c r="B1707" t="s">
        <v>4802</v>
      </c>
      <c r="C1707">
        <v>2</v>
      </c>
      <c r="D1707">
        <f>93</f>
        <v>93</v>
      </c>
      <c r="E1707" t="s">
        <v>12</v>
      </c>
      <c r="F1707" s="3" t="s">
        <v>4803</v>
      </c>
      <c r="G1707">
        <v>2025</v>
      </c>
      <c r="H1707" t="s">
        <v>140</v>
      </c>
      <c r="I1707" t="s">
        <v>4801</v>
      </c>
    </row>
    <row r="1708" spans="1:9" ht="32" x14ac:dyDescent="0.2">
      <c r="A1708" t="s">
        <v>4798</v>
      </c>
      <c r="B1708" t="s">
        <v>4804</v>
      </c>
      <c r="C1708">
        <v>3</v>
      </c>
      <c r="D1708" t="s">
        <v>4805</v>
      </c>
      <c r="E1708" t="s">
        <v>12</v>
      </c>
      <c r="F1708" s="3" t="s">
        <v>4806</v>
      </c>
      <c r="G1708">
        <v>2025</v>
      </c>
      <c r="H1708" t="s">
        <v>140</v>
      </c>
      <c r="I1708" t="s">
        <v>4801</v>
      </c>
    </row>
    <row r="1709" spans="1:9" ht="16" x14ac:dyDescent="0.2">
      <c r="A1709" t="s">
        <v>4807</v>
      </c>
      <c r="B1709" t="s">
        <v>4808</v>
      </c>
      <c r="C1709">
        <v>1</v>
      </c>
      <c r="D1709" t="s">
        <v>12</v>
      </c>
      <c r="E1709" t="s">
        <v>12</v>
      </c>
      <c r="F1709" s="3" t="s">
        <v>4809</v>
      </c>
      <c r="G1709">
        <v>2025</v>
      </c>
      <c r="H1709" t="s">
        <v>4810</v>
      </c>
      <c r="I1709" t="s">
        <v>4811</v>
      </c>
    </row>
    <row r="1710" spans="1:9" ht="16" x14ac:dyDescent="0.2">
      <c r="A1710" t="s">
        <v>4807</v>
      </c>
      <c r="B1710" t="s">
        <v>4812</v>
      </c>
      <c r="C1710">
        <v>2</v>
      </c>
      <c r="D1710" t="s">
        <v>12</v>
      </c>
      <c r="E1710" t="s">
        <v>12</v>
      </c>
      <c r="F1710" s="3" t="s">
        <v>4813</v>
      </c>
      <c r="G1710">
        <v>2025</v>
      </c>
      <c r="H1710" t="s">
        <v>4810</v>
      </c>
      <c r="I1710" t="s">
        <v>4811</v>
      </c>
    </row>
    <row r="1711" spans="1:9" ht="32" x14ac:dyDescent="0.2">
      <c r="A1711" t="s">
        <v>4814</v>
      </c>
      <c r="B1711" t="s">
        <v>4815</v>
      </c>
      <c r="C1711">
        <v>1</v>
      </c>
      <c r="D1711" t="s">
        <v>4816</v>
      </c>
      <c r="E1711" t="s">
        <v>12</v>
      </c>
      <c r="F1711" s="3" t="s">
        <v>4817</v>
      </c>
      <c r="G1711">
        <v>2025</v>
      </c>
      <c r="H1711" t="s">
        <v>126</v>
      </c>
      <c r="I1711" t="s">
        <v>4818</v>
      </c>
    </row>
    <row r="1712" spans="1:9" ht="32" x14ac:dyDescent="0.2">
      <c r="A1712" t="s">
        <v>4814</v>
      </c>
      <c r="B1712" t="s">
        <v>4819</v>
      </c>
      <c r="C1712">
        <v>2</v>
      </c>
      <c r="D1712">
        <f>276</f>
        <v>276</v>
      </c>
      <c r="E1712" t="s">
        <v>12</v>
      </c>
      <c r="F1712" s="3" t="s">
        <v>3935</v>
      </c>
      <c r="G1712">
        <v>2025</v>
      </c>
      <c r="H1712" t="s">
        <v>267</v>
      </c>
      <c r="I1712" t="s">
        <v>4818</v>
      </c>
    </row>
    <row r="1713" spans="1:9" ht="16" x14ac:dyDescent="0.2">
      <c r="A1713" t="s">
        <v>4820</v>
      </c>
      <c r="B1713" t="s">
        <v>4821</v>
      </c>
      <c r="C1713">
        <v>1</v>
      </c>
      <c r="D1713" t="s">
        <v>712</v>
      </c>
      <c r="E1713" t="s">
        <v>12</v>
      </c>
      <c r="F1713" s="3" t="s">
        <v>4822</v>
      </c>
      <c r="G1713">
        <v>2025</v>
      </c>
      <c r="H1713" t="s">
        <v>140</v>
      </c>
      <c r="I1713" t="s">
        <v>4823</v>
      </c>
    </row>
    <row r="1714" spans="1:9" ht="16" x14ac:dyDescent="0.2">
      <c r="A1714" t="s">
        <v>4820</v>
      </c>
      <c r="B1714" t="s">
        <v>4824</v>
      </c>
      <c r="C1714">
        <v>2</v>
      </c>
      <c r="D1714" t="s">
        <v>712</v>
      </c>
      <c r="E1714" t="s">
        <v>12</v>
      </c>
      <c r="F1714" s="3" t="s">
        <v>4822</v>
      </c>
      <c r="G1714">
        <v>2025</v>
      </c>
      <c r="H1714" t="s">
        <v>140</v>
      </c>
      <c r="I1714" t="s">
        <v>4823</v>
      </c>
    </row>
    <row r="1715" spans="1:9" ht="32" x14ac:dyDescent="0.2">
      <c r="A1715" t="s">
        <v>4825</v>
      </c>
      <c r="B1715" t="s">
        <v>4826</v>
      </c>
      <c r="C1715">
        <v>1</v>
      </c>
      <c r="D1715" t="s">
        <v>12</v>
      </c>
      <c r="E1715" t="s">
        <v>12</v>
      </c>
      <c r="F1715" s="3" t="s">
        <v>4827</v>
      </c>
      <c r="G1715">
        <v>2025</v>
      </c>
      <c r="H1715" t="s">
        <v>14</v>
      </c>
      <c r="I1715" t="s">
        <v>4828</v>
      </c>
    </row>
    <row r="1716" spans="1:9" ht="32" x14ac:dyDescent="0.2">
      <c r="A1716" t="s">
        <v>4825</v>
      </c>
      <c r="B1716" t="s">
        <v>4829</v>
      </c>
      <c r="C1716">
        <v>2</v>
      </c>
      <c r="D1716" t="s">
        <v>12</v>
      </c>
      <c r="E1716" t="s">
        <v>12</v>
      </c>
      <c r="F1716" s="3" t="s">
        <v>4830</v>
      </c>
      <c r="G1716">
        <v>2025</v>
      </c>
      <c r="H1716" t="s">
        <v>14</v>
      </c>
      <c r="I1716" t="s">
        <v>4828</v>
      </c>
    </row>
    <row r="1717" spans="1:9" ht="32" x14ac:dyDescent="0.2">
      <c r="A1717" t="s">
        <v>4831</v>
      </c>
      <c r="B1717" t="s">
        <v>4016</v>
      </c>
      <c r="C1717">
        <v>1</v>
      </c>
      <c r="D1717" t="s">
        <v>52</v>
      </c>
      <c r="E1717" t="s">
        <v>12</v>
      </c>
      <c r="F1717" s="3" t="s">
        <v>4017</v>
      </c>
      <c r="G1717">
        <v>2025</v>
      </c>
      <c r="H1717" t="s">
        <v>21</v>
      </c>
      <c r="I1717" t="s">
        <v>4832</v>
      </c>
    </row>
    <row r="1718" spans="1:9" ht="32" x14ac:dyDescent="0.2">
      <c r="A1718" t="s">
        <v>4831</v>
      </c>
      <c r="B1718" t="s">
        <v>4833</v>
      </c>
      <c r="C1718">
        <v>2</v>
      </c>
      <c r="D1718" t="s">
        <v>52</v>
      </c>
      <c r="E1718" t="s">
        <v>12</v>
      </c>
      <c r="F1718" s="3" t="s">
        <v>4834</v>
      </c>
      <c r="G1718">
        <v>2025</v>
      </c>
      <c r="H1718" t="s">
        <v>323</v>
      </c>
      <c r="I1718" t="s">
        <v>4832</v>
      </c>
    </row>
    <row r="1719" spans="1:9" ht="16" x14ac:dyDescent="0.2">
      <c r="A1719" t="s">
        <v>4831</v>
      </c>
      <c r="B1719" t="s">
        <v>4835</v>
      </c>
      <c r="C1719">
        <v>3</v>
      </c>
      <c r="D1719" t="s">
        <v>31</v>
      </c>
      <c r="E1719" t="s">
        <v>12</v>
      </c>
      <c r="F1719" s="3" t="s">
        <v>4836</v>
      </c>
      <c r="G1719">
        <v>2025</v>
      </c>
      <c r="H1719" t="s">
        <v>21</v>
      </c>
      <c r="I1719" t="s">
        <v>4832</v>
      </c>
    </row>
    <row r="1720" spans="1:9" ht="32" x14ac:dyDescent="0.2">
      <c r="A1720" t="s">
        <v>4831</v>
      </c>
      <c r="B1720" t="s">
        <v>4837</v>
      </c>
      <c r="C1720">
        <v>4</v>
      </c>
      <c r="D1720" t="s">
        <v>12</v>
      </c>
      <c r="E1720" t="s">
        <v>12</v>
      </c>
      <c r="F1720" s="3" t="s">
        <v>4838</v>
      </c>
      <c r="G1720">
        <v>2025</v>
      </c>
      <c r="H1720" t="s">
        <v>518</v>
      </c>
      <c r="I1720" t="s">
        <v>4832</v>
      </c>
    </row>
    <row r="1721" spans="1:9" ht="32" x14ac:dyDescent="0.2">
      <c r="A1721" t="s">
        <v>4831</v>
      </c>
      <c r="B1721" t="s">
        <v>4839</v>
      </c>
      <c r="C1721">
        <v>5</v>
      </c>
      <c r="D1721" t="s">
        <v>12</v>
      </c>
      <c r="E1721" t="s">
        <v>12</v>
      </c>
      <c r="F1721" s="3" t="s">
        <v>4840</v>
      </c>
      <c r="G1721">
        <v>2025</v>
      </c>
      <c r="H1721" t="s">
        <v>1157</v>
      </c>
      <c r="I1721" t="s">
        <v>4832</v>
      </c>
    </row>
    <row r="1722" spans="1:9" ht="16" x14ac:dyDescent="0.2">
      <c r="A1722" t="s">
        <v>4841</v>
      </c>
      <c r="B1722" t="s">
        <v>4842</v>
      </c>
      <c r="C1722">
        <v>1</v>
      </c>
      <c r="D1722" t="s">
        <v>12</v>
      </c>
      <c r="E1722" t="s">
        <v>12</v>
      </c>
      <c r="F1722" s="3" t="s">
        <v>4843</v>
      </c>
      <c r="G1722">
        <v>2025</v>
      </c>
      <c r="H1722" t="s">
        <v>571</v>
      </c>
      <c r="I1722" t="s">
        <v>4844</v>
      </c>
    </row>
    <row r="1723" spans="1:9" ht="16" x14ac:dyDescent="0.2">
      <c r="A1723" t="s">
        <v>4841</v>
      </c>
      <c r="B1723" t="s">
        <v>4845</v>
      </c>
      <c r="C1723">
        <v>2</v>
      </c>
      <c r="D1723" t="s">
        <v>12</v>
      </c>
      <c r="E1723" t="s">
        <v>12</v>
      </c>
      <c r="F1723" s="3" t="s">
        <v>4846</v>
      </c>
      <c r="G1723">
        <v>2025</v>
      </c>
      <c r="H1723" t="s">
        <v>571</v>
      </c>
      <c r="I1723" t="s">
        <v>4844</v>
      </c>
    </row>
    <row r="1724" spans="1:9" ht="32" x14ac:dyDescent="0.2">
      <c r="A1724" t="s">
        <v>4847</v>
      </c>
      <c r="B1724" t="s">
        <v>4848</v>
      </c>
      <c r="C1724">
        <v>1</v>
      </c>
      <c r="D1724" t="s">
        <v>12</v>
      </c>
      <c r="E1724" t="s">
        <v>12</v>
      </c>
      <c r="F1724" s="3" t="s">
        <v>4849</v>
      </c>
      <c r="G1724">
        <v>2025</v>
      </c>
      <c r="H1724" t="s">
        <v>420</v>
      </c>
      <c r="I1724" t="s">
        <v>4850</v>
      </c>
    </row>
    <row r="1725" spans="1:9" ht="16" x14ac:dyDescent="0.2">
      <c r="A1725" t="s">
        <v>4851</v>
      </c>
      <c r="B1725" t="s">
        <v>4852</v>
      </c>
      <c r="C1725">
        <v>1</v>
      </c>
      <c r="D1725" t="s">
        <v>12</v>
      </c>
      <c r="E1725" t="s">
        <v>3798</v>
      </c>
      <c r="F1725" s="3" t="s">
        <v>3799</v>
      </c>
      <c r="G1725">
        <v>2025</v>
      </c>
      <c r="H1725" t="s">
        <v>3795</v>
      </c>
      <c r="I1725" t="s">
        <v>4853</v>
      </c>
    </row>
    <row r="1726" spans="1:9" ht="16" x14ac:dyDescent="0.2">
      <c r="A1726" t="s">
        <v>4854</v>
      </c>
      <c r="B1726" t="s">
        <v>4855</v>
      </c>
      <c r="C1726">
        <v>1</v>
      </c>
      <c r="D1726">
        <f>176</f>
        <v>176</v>
      </c>
      <c r="E1726" t="s">
        <v>12</v>
      </c>
      <c r="F1726" s="3" t="s">
        <v>4856</v>
      </c>
      <c r="G1726">
        <v>2025</v>
      </c>
      <c r="H1726" t="s">
        <v>86</v>
      </c>
      <c r="I1726" t="s">
        <v>4857</v>
      </c>
    </row>
    <row r="1727" spans="1:9" ht="32" x14ac:dyDescent="0.2">
      <c r="A1727" t="s">
        <v>4858</v>
      </c>
      <c r="B1727" t="s">
        <v>4859</v>
      </c>
      <c r="C1727">
        <v>1</v>
      </c>
      <c r="D1727" t="s">
        <v>12</v>
      </c>
      <c r="E1727" t="s">
        <v>12</v>
      </c>
      <c r="F1727" s="3" t="s">
        <v>4860</v>
      </c>
      <c r="G1727">
        <v>2025</v>
      </c>
      <c r="H1727" t="s">
        <v>14</v>
      </c>
      <c r="I1727" t="s">
        <v>4861</v>
      </c>
    </row>
    <row r="1728" spans="1:9" ht="32" x14ac:dyDescent="0.2">
      <c r="A1728" t="s">
        <v>4858</v>
      </c>
      <c r="B1728" t="s">
        <v>4862</v>
      </c>
      <c r="C1728">
        <v>2</v>
      </c>
      <c r="D1728" t="s">
        <v>12</v>
      </c>
      <c r="E1728" t="s">
        <v>12</v>
      </c>
      <c r="F1728" s="3" t="s">
        <v>4863</v>
      </c>
      <c r="G1728">
        <v>2025</v>
      </c>
      <c r="H1728" t="s">
        <v>14</v>
      </c>
      <c r="I1728" t="s">
        <v>4861</v>
      </c>
    </row>
    <row r="1729" spans="1:9" ht="48" x14ac:dyDescent="0.2">
      <c r="A1729" t="s">
        <v>4858</v>
      </c>
      <c r="B1729" t="s">
        <v>1133</v>
      </c>
      <c r="C1729">
        <v>3</v>
      </c>
      <c r="D1729" t="s">
        <v>12</v>
      </c>
      <c r="E1729" t="s">
        <v>12</v>
      </c>
      <c r="F1729" s="3" t="s">
        <v>4864</v>
      </c>
      <c r="G1729">
        <v>2025</v>
      </c>
      <c r="H1729" t="s">
        <v>14</v>
      </c>
      <c r="I1729" t="s">
        <v>4861</v>
      </c>
    </row>
    <row r="1730" spans="1:9" ht="32" x14ac:dyDescent="0.2">
      <c r="A1730" t="s">
        <v>4858</v>
      </c>
      <c r="B1730" t="s">
        <v>4865</v>
      </c>
      <c r="C1730">
        <v>4</v>
      </c>
      <c r="D1730" t="s">
        <v>12</v>
      </c>
      <c r="E1730" t="s">
        <v>12</v>
      </c>
      <c r="F1730" s="3" t="s">
        <v>4866</v>
      </c>
      <c r="G1730">
        <v>2025</v>
      </c>
      <c r="H1730" t="s">
        <v>14</v>
      </c>
      <c r="I1730" t="s">
        <v>4861</v>
      </c>
    </row>
    <row r="1731" spans="1:9" ht="32" x14ac:dyDescent="0.2">
      <c r="A1731" t="s">
        <v>4867</v>
      </c>
      <c r="B1731" t="s">
        <v>4868</v>
      </c>
      <c r="C1731">
        <v>1</v>
      </c>
      <c r="D1731" t="s">
        <v>12</v>
      </c>
      <c r="E1731" t="s">
        <v>12</v>
      </c>
      <c r="F1731" s="3" t="s">
        <v>4869</v>
      </c>
      <c r="G1731">
        <v>2025</v>
      </c>
      <c r="H1731" t="s">
        <v>420</v>
      </c>
      <c r="I1731" t="s">
        <v>4870</v>
      </c>
    </row>
    <row r="1732" spans="1:9" ht="16" x14ac:dyDescent="0.2">
      <c r="A1732" t="s">
        <v>4867</v>
      </c>
      <c r="B1732" t="s">
        <v>4871</v>
      </c>
      <c r="C1732">
        <v>2</v>
      </c>
      <c r="D1732" t="s">
        <v>31</v>
      </c>
      <c r="E1732" t="s">
        <v>12</v>
      </c>
      <c r="F1732" s="3" t="s">
        <v>4872</v>
      </c>
      <c r="G1732">
        <v>2025</v>
      </c>
      <c r="H1732" t="s">
        <v>420</v>
      </c>
      <c r="I1732" t="s">
        <v>4870</v>
      </c>
    </row>
    <row r="1733" spans="1:9" ht="32" x14ac:dyDescent="0.2">
      <c r="A1733" t="s">
        <v>4873</v>
      </c>
      <c r="B1733" t="s">
        <v>2149</v>
      </c>
      <c r="C1733">
        <v>1</v>
      </c>
      <c r="D1733" t="s">
        <v>12</v>
      </c>
      <c r="E1733" t="s">
        <v>12</v>
      </c>
      <c r="F1733" s="3" t="s">
        <v>4874</v>
      </c>
      <c r="G1733">
        <v>2025</v>
      </c>
      <c r="H1733" t="s">
        <v>14</v>
      </c>
      <c r="I1733" t="s">
        <v>4875</v>
      </c>
    </row>
    <row r="1734" spans="1:9" ht="16" x14ac:dyDescent="0.2">
      <c r="A1734" t="s">
        <v>4873</v>
      </c>
      <c r="B1734" t="s">
        <v>4876</v>
      </c>
      <c r="C1734">
        <v>2</v>
      </c>
      <c r="D1734" t="s">
        <v>12</v>
      </c>
      <c r="E1734" t="s">
        <v>12</v>
      </c>
      <c r="F1734" s="3" t="s">
        <v>4877</v>
      </c>
      <c r="G1734">
        <v>2025</v>
      </c>
      <c r="H1734" t="s">
        <v>14</v>
      </c>
      <c r="I1734" t="s">
        <v>4875</v>
      </c>
    </row>
    <row r="1735" spans="1:9" ht="32" x14ac:dyDescent="0.2">
      <c r="A1735" t="s">
        <v>4873</v>
      </c>
      <c r="B1735" t="s">
        <v>4878</v>
      </c>
      <c r="C1735">
        <v>3</v>
      </c>
      <c r="D1735" t="s">
        <v>12</v>
      </c>
      <c r="E1735" t="s">
        <v>12</v>
      </c>
      <c r="F1735" s="3" t="s">
        <v>4879</v>
      </c>
      <c r="G1735">
        <v>2025</v>
      </c>
      <c r="H1735" t="s">
        <v>14</v>
      </c>
      <c r="I1735" t="s">
        <v>4875</v>
      </c>
    </row>
    <row r="1736" spans="1:9" ht="32" x14ac:dyDescent="0.2">
      <c r="A1736" t="s">
        <v>4880</v>
      </c>
      <c r="B1736" t="s">
        <v>4881</v>
      </c>
      <c r="C1736">
        <v>1</v>
      </c>
      <c r="D1736" t="s">
        <v>12</v>
      </c>
      <c r="E1736" t="s">
        <v>12</v>
      </c>
      <c r="F1736" s="3" t="s">
        <v>4882</v>
      </c>
      <c r="G1736">
        <v>2025</v>
      </c>
      <c r="H1736" t="s">
        <v>497</v>
      </c>
      <c r="I1736" t="s">
        <v>4883</v>
      </c>
    </row>
    <row r="1737" spans="1:9" ht="32" x14ac:dyDescent="0.2">
      <c r="A1737" t="s">
        <v>4880</v>
      </c>
      <c r="B1737" t="s">
        <v>4884</v>
      </c>
      <c r="C1737">
        <v>2</v>
      </c>
      <c r="D1737" t="s">
        <v>12</v>
      </c>
      <c r="E1737" t="s">
        <v>12</v>
      </c>
      <c r="F1737" s="3" t="s">
        <v>4885</v>
      </c>
      <c r="G1737">
        <v>2025</v>
      </c>
      <c r="H1737" t="s">
        <v>497</v>
      </c>
      <c r="I1737" t="s">
        <v>4883</v>
      </c>
    </row>
    <row r="1738" spans="1:9" ht="16" x14ac:dyDescent="0.2">
      <c r="A1738" t="s">
        <v>4886</v>
      </c>
      <c r="B1738" t="s">
        <v>4887</v>
      </c>
      <c r="C1738">
        <v>1</v>
      </c>
      <c r="D1738" t="s">
        <v>628</v>
      </c>
      <c r="E1738" t="s">
        <v>12</v>
      </c>
      <c r="F1738" s="3" t="s">
        <v>4888</v>
      </c>
      <c r="G1738">
        <v>2025</v>
      </c>
      <c r="H1738" t="s">
        <v>2026</v>
      </c>
      <c r="I1738" t="s">
        <v>4889</v>
      </c>
    </row>
    <row r="1739" spans="1:9" ht="16" x14ac:dyDescent="0.2">
      <c r="A1739" t="s">
        <v>4890</v>
      </c>
      <c r="B1739" t="s">
        <v>4891</v>
      </c>
      <c r="C1739">
        <v>1</v>
      </c>
      <c r="D1739" t="s">
        <v>12</v>
      </c>
      <c r="E1739" t="s">
        <v>12</v>
      </c>
      <c r="F1739" s="7" t="s">
        <v>25</v>
      </c>
      <c r="G1739">
        <v>2025</v>
      </c>
      <c r="H1739" t="s">
        <v>21</v>
      </c>
      <c r="I1739" t="s">
        <v>4892</v>
      </c>
    </row>
    <row r="1740" spans="1:9" ht="16" x14ac:dyDescent="0.2">
      <c r="A1740" t="s">
        <v>4890</v>
      </c>
      <c r="B1740" t="s">
        <v>2955</v>
      </c>
      <c r="C1740">
        <v>2</v>
      </c>
      <c r="D1740" t="s">
        <v>344</v>
      </c>
      <c r="E1740" t="s">
        <v>12</v>
      </c>
      <c r="F1740" s="3" t="s">
        <v>4893</v>
      </c>
      <c r="G1740">
        <v>2025</v>
      </c>
      <c r="H1740" t="s">
        <v>804</v>
      </c>
      <c r="I1740" t="s">
        <v>4892</v>
      </c>
    </row>
    <row r="1741" spans="1:9" ht="32" x14ac:dyDescent="0.2">
      <c r="A1741" t="s">
        <v>4894</v>
      </c>
      <c r="B1741" t="s">
        <v>4895</v>
      </c>
      <c r="C1741">
        <v>1</v>
      </c>
      <c r="D1741" t="s">
        <v>12</v>
      </c>
      <c r="E1741" t="s">
        <v>12</v>
      </c>
      <c r="F1741" s="3" t="s">
        <v>4896</v>
      </c>
      <c r="G1741">
        <v>2025</v>
      </c>
      <c r="H1741" t="s">
        <v>4897</v>
      </c>
      <c r="I1741" t="s">
        <v>4898</v>
      </c>
    </row>
    <row r="1742" spans="1:9" ht="32" x14ac:dyDescent="0.2">
      <c r="A1742" t="s">
        <v>4894</v>
      </c>
      <c r="B1742" t="s">
        <v>4899</v>
      </c>
      <c r="C1742">
        <v>2</v>
      </c>
      <c r="D1742" t="s">
        <v>12</v>
      </c>
      <c r="E1742" t="s">
        <v>12</v>
      </c>
      <c r="F1742" s="3" t="s">
        <v>4900</v>
      </c>
      <c r="G1742">
        <v>2025</v>
      </c>
      <c r="H1742" t="s">
        <v>4897</v>
      </c>
      <c r="I1742" t="s">
        <v>4898</v>
      </c>
    </row>
    <row r="1743" spans="1:9" ht="16" x14ac:dyDescent="0.2">
      <c r="A1743" t="s">
        <v>4901</v>
      </c>
      <c r="B1743" t="s">
        <v>4902</v>
      </c>
      <c r="C1743">
        <v>1</v>
      </c>
      <c r="D1743" t="s">
        <v>101</v>
      </c>
      <c r="E1743" t="s">
        <v>12</v>
      </c>
      <c r="F1743" s="3" t="s">
        <v>4903</v>
      </c>
      <c r="G1743">
        <v>2025</v>
      </c>
      <c r="H1743" t="s">
        <v>37</v>
      </c>
      <c r="I1743" t="s">
        <v>4904</v>
      </c>
    </row>
    <row r="1744" spans="1:9" ht="32" x14ac:dyDescent="0.2">
      <c r="A1744" t="s">
        <v>4901</v>
      </c>
      <c r="B1744" t="s">
        <v>1496</v>
      </c>
      <c r="C1744">
        <v>2</v>
      </c>
      <c r="D1744" t="s">
        <v>12</v>
      </c>
      <c r="E1744" t="s">
        <v>12</v>
      </c>
      <c r="F1744" s="3" t="s">
        <v>4359</v>
      </c>
      <c r="G1744">
        <v>2025</v>
      </c>
      <c r="H1744" t="s">
        <v>37</v>
      </c>
      <c r="I1744" t="s">
        <v>4904</v>
      </c>
    </row>
    <row r="1745" spans="1:9" ht="48" x14ac:dyDescent="0.2">
      <c r="A1745" t="s">
        <v>4901</v>
      </c>
      <c r="B1745" t="s">
        <v>4905</v>
      </c>
      <c r="C1745">
        <v>3</v>
      </c>
      <c r="D1745" t="s">
        <v>12</v>
      </c>
      <c r="E1745" t="s">
        <v>12</v>
      </c>
      <c r="F1745" s="7" t="s">
        <v>4906</v>
      </c>
      <c r="G1745">
        <v>2025</v>
      </c>
      <c r="H1745" t="s">
        <v>76</v>
      </c>
      <c r="I1745" t="s">
        <v>4904</v>
      </c>
    </row>
    <row r="1746" spans="1:9" ht="16" x14ac:dyDescent="0.2">
      <c r="A1746" t="s">
        <v>4901</v>
      </c>
      <c r="B1746" t="s">
        <v>4907</v>
      </c>
      <c r="C1746">
        <v>4</v>
      </c>
      <c r="D1746" t="s">
        <v>12</v>
      </c>
      <c r="E1746" t="s">
        <v>12</v>
      </c>
      <c r="F1746" s="3" t="s">
        <v>4908</v>
      </c>
      <c r="G1746">
        <v>2025</v>
      </c>
      <c r="H1746" t="s">
        <v>37</v>
      </c>
      <c r="I1746" t="s">
        <v>4904</v>
      </c>
    </row>
    <row r="1747" spans="1:9" ht="32" x14ac:dyDescent="0.2">
      <c r="A1747" t="s">
        <v>4909</v>
      </c>
      <c r="B1747" t="s">
        <v>4910</v>
      </c>
      <c r="C1747">
        <v>1</v>
      </c>
      <c r="D1747" t="s">
        <v>12</v>
      </c>
      <c r="E1747" t="s">
        <v>12</v>
      </c>
      <c r="F1747" s="3" t="s">
        <v>4911</v>
      </c>
      <c r="G1747">
        <v>2025</v>
      </c>
      <c r="H1747" t="s">
        <v>474</v>
      </c>
      <c r="I1747" t="s">
        <v>4912</v>
      </c>
    </row>
    <row r="1748" spans="1:9" ht="32" x14ac:dyDescent="0.2">
      <c r="A1748" t="s">
        <v>4909</v>
      </c>
      <c r="B1748" t="s">
        <v>4913</v>
      </c>
      <c r="C1748">
        <v>2</v>
      </c>
      <c r="D1748" t="s">
        <v>4601</v>
      </c>
      <c r="E1748" t="s">
        <v>12</v>
      </c>
      <c r="F1748" s="3" t="s">
        <v>4914</v>
      </c>
      <c r="G1748">
        <v>2025</v>
      </c>
      <c r="H1748" t="s">
        <v>462</v>
      </c>
      <c r="I1748" t="s">
        <v>4912</v>
      </c>
    </row>
    <row r="1749" spans="1:9" ht="32" x14ac:dyDescent="0.2">
      <c r="A1749" t="s">
        <v>4909</v>
      </c>
      <c r="B1749" t="s">
        <v>4915</v>
      </c>
      <c r="C1749">
        <v>3</v>
      </c>
      <c r="D1749" t="s">
        <v>469</v>
      </c>
      <c r="E1749" t="s">
        <v>12</v>
      </c>
      <c r="F1749" s="3" t="s">
        <v>4916</v>
      </c>
      <c r="G1749">
        <v>2025</v>
      </c>
      <c r="H1749" t="s">
        <v>462</v>
      </c>
      <c r="I1749" t="s">
        <v>4912</v>
      </c>
    </row>
    <row r="1750" spans="1:9" ht="16" x14ac:dyDescent="0.2">
      <c r="A1750" t="s">
        <v>4917</v>
      </c>
      <c r="B1750" t="s">
        <v>4918</v>
      </c>
      <c r="C1750">
        <v>1</v>
      </c>
      <c r="D1750">
        <f>276</f>
        <v>276</v>
      </c>
      <c r="E1750" t="s">
        <v>4919</v>
      </c>
      <c r="F1750" s="3" t="s">
        <v>4920</v>
      </c>
      <c r="G1750">
        <v>2025</v>
      </c>
      <c r="H1750" t="s">
        <v>267</v>
      </c>
      <c r="I1750" t="s">
        <v>4921</v>
      </c>
    </row>
    <row r="1751" spans="1:9" ht="16" x14ac:dyDescent="0.2">
      <c r="A1751" t="s">
        <v>4917</v>
      </c>
      <c r="B1751" t="s">
        <v>4922</v>
      </c>
      <c r="C1751">
        <v>2</v>
      </c>
      <c r="D1751">
        <f>469</f>
        <v>469</v>
      </c>
      <c r="E1751" t="s">
        <v>12</v>
      </c>
      <c r="F1751" s="3" t="s">
        <v>4923</v>
      </c>
      <c r="G1751">
        <v>2025</v>
      </c>
      <c r="H1751" t="s">
        <v>267</v>
      </c>
      <c r="I1751" t="s">
        <v>4921</v>
      </c>
    </row>
    <row r="1752" spans="1:9" ht="16" x14ac:dyDescent="0.2">
      <c r="A1752" t="s">
        <v>4924</v>
      </c>
      <c r="B1752" t="s">
        <v>2897</v>
      </c>
      <c r="C1752">
        <v>1</v>
      </c>
      <c r="D1752">
        <f>364</f>
        <v>364</v>
      </c>
      <c r="E1752" t="s">
        <v>1849</v>
      </c>
      <c r="F1752" s="3" t="s">
        <v>1850</v>
      </c>
      <c r="G1752">
        <v>2025</v>
      </c>
      <c r="H1752" t="s">
        <v>267</v>
      </c>
      <c r="I1752" t="s">
        <v>4925</v>
      </c>
    </row>
    <row r="1753" spans="1:9" ht="32" x14ac:dyDescent="0.2">
      <c r="A1753" t="s">
        <v>4926</v>
      </c>
      <c r="B1753" t="s">
        <v>2724</v>
      </c>
      <c r="C1753">
        <v>1</v>
      </c>
      <c r="D1753" t="s">
        <v>12</v>
      </c>
      <c r="E1753" t="s">
        <v>12</v>
      </c>
      <c r="F1753" s="3" t="s">
        <v>4927</v>
      </c>
      <c r="G1753">
        <v>2025</v>
      </c>
      <c r="H1753" t="s">
        <v>14</v>
      </c>
      <c r="I1753" t="s">
        <v>4928</v>
      </c>
    </row>
    <row r="1754" spans="1:9" ht="16" x14ac:dyDescent="0.2">
      <c r="A1754" t="s">
        <v>4926</v>
      </c>
      <c r="B1754" t="s">
        <v>4929</v>
      </c>
      <c r="C1754">
        <v>2</v>
      </c>
      <c r="D1754" t="s">
        <v>2738</v>
      </c>
      <c r="E1754" t="s">
        <v>12</v>
      </c>
      <c r="F1754" s="3" t="s">
        <v>4930</v>
      </c>
      <c r="G1754">
        <v>2025</v>
      </c>
      <c r="H1754" t="s">
        <v>14</v>
      </c>
      <c r="I1754" t="s">
        <v>4928</v>
      </c>
    </row>
    <row r="1755" spans="1:9" ht="32" x14ac:dyDescent="0.2">
      <c r="A1755" t="s">
        <v>4931</v>
      </c>
      <c r="B1755" t="s">
        <v>4932</v>
      </c>
      <c r="C1755">
        <v>1</v>
      </c>
      <c r="D1755" t="s">
        <v>12</v>
      </c>
      <c r="E1755" t="s">
        <v>12</v>
      </c>
      <c r="F1755" s="3" t="s">
        <v>4933</v>
      </c>
      <c r="G1755">
        <v>2025</v>
      </c>
      <c r="H1755" t="s">
        <v>14</v>
      </c>
      <c r="I1755" t="s">
        <v>4934</v>
      </c>
    </row>
    <row r="1756" spans="1:9" ht="16" x14ac:dyDescent="0.2">
      <c r="A1756" t="s">
        <v>4931</v>
      </c>
      <c r="B1756" t="s">
        <v>4935</v>
      </c>
      <c r="C1756">
        <v>2</v>
      </c>
      <c r="D1756" t="s">
        <v>12</v>
      </c>
      <c r="E1756" t="s">
        <v>12</v>
      </c>
      <c r="F1756" s="3" t="s">
        <v>4936</v>
      </c>
      <c r="G1756">
        <v>2025</v>
      </c>
      <c r="H1756" t="s">
        <v>14</v>
      </c>
      <c r="I1756" t="s">
        <v>4934</v>
      </c>
    </row>
    <row r="1757" spans="1:9" ht="32" x14ac:dyDescent="0.2">
      <c r="A1757" t="s">
        <v>4931</v>
      </c>
      <c r="B1757" t="s">
        <v>2320</v>
      </c>
      <c r="C1757">
        <v>3</v>
      </c>
      <c r="D1757" t="s">
        <v>12</v>
      </c>
      <c r="E1757" t="s">
        <v>12</v>
      </c>
      <c r="F1757" s="3" t="s">
        <v>4937</v>
      </c>
      <c r="G1757">
        <v>2025</v>
      </c>
      <c r="H1757" t="s">
        <v>14</v>
      </c>
      <c r="I1757" t="s">
        <v>4934</v>
      </c>
    </row>
    <row r="1758" spans="1:9" ht="16" x14ac:dyDescent="0.2">
      <c r="A1758" t="s">
        <v>4938</v>
      </c>
      <c r="B1758" t="s">
        <v>2383</v>
      </c>
      <c r="C1758">
        <v>1</v>
      </c>
      <c r="D1758" t="s">
        <v>12</v>
      </c>
      <c r="E1758" t="s">
        <v>12</v>
      </c>
      <c r="F1758" s="3" t="s">
        <v>4939</v>
      </c>
      <c r="G1758">
        <v>2025</v>
      </c>
      <c r="H1758" t="s">
        <v>256</v>
      </c>
      <c r="I1758" t="s">
        <v>4940</v>
      </c>
    </row>
    <row r="1759" spans="1:9" ht="16" x14ac:dyDescent="0.2">
      <c r="A1759" t="s">
        <v>4941</v>
      </c>
      <c r="B1759" t="s">
        <v>840</v>
      </c>
      <c r="C1759">
        <v>1</v>
      </c>
      <c r="D1759" t="s">
        <v>712</v>
      </c>
      <c r="E1759" t="s">
        <v>12</v>
      </c>
      <c r="F1759" s="3" t="s">
        <v>4942</v>
      </c>
      <c r="G1759">
        <v>2025</v>
      </c>
      <c r="H1759" t="s">
        <v>140</v>
      </c>
      <c r="I1759" t="s">
        <v>4943</v>
      </c>
    </row>
    <row r="1760" spans="1:9" ht="32" x14ac:dyDescent="0.2">
      <c r="A1760" t="s">
        <v>4941</v>
      </c>
      <c r="B1760" t="s">
        <v>4944</v>
      </c>
      <c r="C1760">
        <v>2</v>
      </c>
      <c r="D1760" t="s">
        <v>712</v>
      </c>
      <c r="E1760" t="s">
        <v>12</v>
      </c>
      <c r="F1760" s="3" t="s">
        <v>4945</v>
      </c>
      <c r="G1760">
        <v>2025</v>
      </c>
      <c r="H1760" t="s">
        <v>140</v>
      </c>
      <c r="I1760" t="s">
        <v>4943</v>
      </c>
    </row>
    <row r="1761" spans="1:9" ht="32" x14ac:dyDescent="0.2">
      <c r="A1761" t="s">
        <v>4941</v>
      </c>
      <c r="B1761" t="s">
        <v>4946</v>
      </c>
      <c r="C1761">
        <v>3</v>
      </c>
      <c r="D1761">
        <f>154</f>
        <v>154</v>
      </c>
      <c r="E1761" t="s">
        <v>12</v>
      </c>
      <c r="F1761" s="3" t="s">
        <v>4947</v>
      </c>
      <c r="G1761">
        <v>2025</v>
      </c>
      <c r="H1761" t="s">
        <v>140</v>
      </c>
      <c r="I1761" t="s">
        <v>4943</v>
      </c>
    </row>
    <row r="1762" spans="1:9" ht="16" x14ac:dyDescent="0.2">
      <c r="A1762" t="s">
        <v>4948</v>
      </c>
      <c r="B1762" t="s">
        <v>4949</v>
      </c>
      <c r="C1762">
        <v>1</v>
      </c>
      <c r="D1762" t="s">
        <v>12</v>
      </c>
      <c r="E1762" t="s">
        <v>12</v>
      </c>
      <c r="F1762" s="3" t="s">
        <v>4950</v>
      </c>
      <c r="G1762">
        <v>2025</v>
      </c>
      <c r="H1762" t="s">
        <v>3976</v>
      </c>
      <c r="I1762" t="s">
        <v>4951</v>
      </c>
    </row>
    <row r="1763" spans="1:9" ht="32" x14ac:dyDescent="0.2">
      <c r="A1763" t="s">
        <v>4948</v>
      </c>
      <c r="B1763" t="s">
        <v>4952</v>
      </c>
      <c r="C1763">
        <v>2</v>
      </c>
      <c r="D1763" t="s">
        <v>12</v>
      </c>
      <c r="E1763" t="s">
        <v>12</v>
      </c>
      <c r="F1763" s="3" t="s">
        <v>4953</v>
      </c>
      <c r="G1763">
        <v>2025</v>
      </c>
      <c r="H1763" t="s">
        <v>1157</v>
      </c>
      <c r="I1763" t="s">
        <v>4951</v>
      </c>
    </row>
    <row r="1764" spans="1:9" ht="32" x14ac:dyDescent="0.2">
      <c r="A1764" t="s">
        <v>4948</v>
      </c>
      <c r="B1764" t="s">
        <v>4954</v>
      </c>
      <c r="C1764">
        <v>3</v>
      </c>
      <c r="D1764">
        <f>454</f>
        <v>454</v>
      </c>
      <c r="E1764" t="s">
        <v>12</v>
      </c>
      <c r="F1764" s="3" t="s">
        <v>4955</v>
      </c>
      <c r="G1764">
        <v>2025</v>
      </c>
      <c r="H1764" t="s">
        <v>423</v>
      </c>
      <c r="I1764" t="s">
        <v>4951</v>
      </c>
    </row>
    <row r="1765" spans="1:9" ht="32" x14ac:dyDescent="0.2">
      <c r="A1765" t="s">
        <v>4956</v>
      </c>
      <c r="B1765" t="s">
        <v>4957</v>
      </c>
      <c r="C1765">
        <v>1</v>
      </c>
      <c r="D1765">
        <f>441</f>
        <v>441</v>
      </c>
      <c r="E1765" t="s">
        <v>12</v>
      </c>
      <c r="F1765" s="3" t="s">
        <v>4958</v>
      </c>
      <c r="G1765">
        <v>2025</v>
      </c>
      <c r="H1765" t="s">
        <v>140</v>
      </c>
      <c r="I1765" t="s">
        <v>4959</v>
      </c>
    </row>
    <row r="1766" spans="1:9" ht="16" x14ac:dyDescent="0.2">
      <c r="A1766" t="s">
        <v>4956</v>
      </c>
      <c r="B1766" t="s">
        <v>4960</v>
      </c>
      <c r="C1766">
        <v>2</v>
      </c>
      <c r="D1766" t="s">
        <v>2652</v>
      </c>
      <c r="E1766" t="s">
        <v>12</v>
      </c>
      <c r="F1766" s="3" t="s">
        <v>4961</v>
      </c>
      <c r="G1766">
        <v>2025</v>
      </c>
      <c r="H1766" t="s">
        <v>140</v>
      </c>
      <c r="I1766" t="s">
        <v>4959</v>
      </c>
    </row>
    <row r="1767" spans="1:9" ht="16" x14ac:dyDescent="0.2">
      <c r="A1767" t="s">
        <v>4962</v>
      </c>
      <c r="B1767" t="s">
        <v>4963</v>
      </c>
      <c r="C1767">
        <v>1</v>
      </c>
      <c r="D1767" t="s">
        <v>12</v>
      </c>
      <c r="E1767" t="s">
        <v>12</v>
      </c>
      <c r="F1767" s="3" t="s">
        <v>4964</v>
      </c>
      <c r="G1767">
        <v>2025</v>
      </c>
      <c r="H1767" t="s">
        <v>37</v>
      </c>
      <c r="I1767" t="s">
        <v>4965</v>
      </c>
    </row>
    <row r="1768" spans="1:9" ht="16" x14ac:dyDescent="0.2">
      <c r="A1768" t="s">
        <v>4962</v>
      </c>
      <c r="B1768" t="s">
        <v>4966</v>
      </c>
      <c r="C1768">
        <v>2</v>
      </c>
      <c r="D1768" t="s">
        <v>90</v>
      </c>
      <c r="E1768" t="s">
        <v>12</v>
      </c>
      <c r="F1768" s="3" t="s">
        <v>4967</v>
      </c>
      <c r="G1768">
        <v>2025</v>
      </c>
      <c r="H1768" t="s">
        <v>37</v>
      </c>
      <c r="I1768" t="s">
        <v>4965</v>
      </c>
    </row>
    <row r="1769" spans="1:9" ht="32" x14ac:dyDescent="0.2">
      <c r="A1769" t="s">
        <v>4968</v>
      </c>
      <c r="B1769" t="s">
        <v>4969</v>
      </c>
      <c r="C1769">
        <v>1</v>
      </c>
      <c r="D1769" t="s">
        <v>12</v>
      </c>
      <c r="E1769" t="s">
        <v>12</v>
      </c>
      <c r="F1769" s="3" t="s">
        <v>4970</v>
      </c>
      <c r="G1769">
        <v>2025</v>
      </c>
      <c r="H1769" t="s">
        <v>37</v>
      </c>
      <c r="I1769" t="s">
        <v>4971</v>
      </c>
    </row>
    <row r="1770" spans="1:9" ht="32" x14ac:dyDescent="0.2">
      <c r="A1770" t="s">
        <v>4968</v>
      </c>
      <c r="B1770" t="s">
        <v>4972</v>
      </c>
      <c r="C1770">
        <v>2</v>
      </c>
      <c r="D1770" t="s">
        <v>101</v>
      </c>
      <c r="E1770" t="s">
        <v>12</v>
      </c>
      <c r="F1770" s="3" t="s">
        <v>4973</v>
      </c>
      <c r="G1770">
        <v>2025</v>
      </c>
      <c r="H1770" t="s">
        <v>37</v>
      </c>
      <c r="I1770" t="s">
        <v>4971</v>
      </c>
    </row>
    <row r="1771" spans="1:9" ht="16" x14ac:dyDescent="0.2">
      <c r="A1771" t="s">
        <v>4974</v>
      </c>
      <c r="B1771" t="s">
        <v>1610</v>
      </c>
      <c r="C1771">
        <v>1</v>
      </c>
      <c r="D1771" t="s">
        <v>101</v>
      </c>
      <c r="E1771" t="s">
        <v>12</v>
      </c>
      <c r="F1771" s="3" t="s">
        <v>4975</v>
      </c>
      <c r="G1771">
        <v>2025</v>
      </c>
      <c r="H1771" t="s">
        <v>37</v>
      </c>
      <c r="I1771" t="s">
        <v>4976</v>
      </c>
    </row>
    <row r="1772" spans="1:9" ht="16" x14ac:dyDescent="0.2">
      <c r="A1772" t="s">
        <v>4974</v>
      </c>
      <c r="B1772" t="s">
        <v>4977</v>
      </c>
      <c r="C1772">
        <v>2</v>
      </c>
      <c r="D1772" t="s">
        <v>12</v>
      </c>
      <c r="E1772" t="s">
        <v>12</v>
      </c>
      <c r="F1772" s="3" t="s">
        <v>4978</v>
      </c>
      <c r="G1772">
        <v>2025</v>
      </c>
      <c r="H1772" t="s">
        <v>37</v>
      </c>
      <c r="I1772" t="s">
        <v>4976</v>
      </c>
    </row>
    <row r="1773" spans="1:9" ht="16" x14ac:dyDescent="0.2">
      <c r="A1773" t="s">
        <v>4974</v>
      </c>
      <c r="B1773" t="s">
        <v>4979</v>
      </c>
      <c r="C1773">
        <v>3</v>
      </c>
      <c r="D1773">
        <f>407</f>
        <v>407</v>
      </c>
      <c r="E1773" t="s">
        <v>12</v>
      </c>
      <c r="F1773" s="3" t="s">
        <v>4980</v>
      </c>
      <c r="G1773">
        <v>2025</v>
      </c>
      <c r="H1773" t="s">
        <v>37</v>
      </c>
      <c r="I1773" t="s">
        <v>4976</v>
      </c>
    </row>
    <row r="1774" spans="1:9" ht="16" x14ac:dyDescent="0.2">
      <c r="A1774" t="s">
        <v>4974</v>
      </c>
      <c r="B1774" t="s">
        <v>4981</v>
      </c>
      <c r="C1774">
        <v>4</v>
      </c>
      <c r="D1774" t="s">
        <v>12</v>
      </c>
      <c r="E1774" t="s">
        <v>12</v>
      </c>
      <c r="F1774" s="7" t="s">
        <v>4982</v>
      </c>
      <c r="G1774">
        <v>2025</v>
      </c>
      <c r="H1774" t="s">
        <v>37</v>
      </c>
      <c r="I1774" t="s">
        <v>4976</v>
      </c>
    </row>
    <row r="1775" spans="1:9" ht="16" x14ac:dyDescent="0.2">
      <c r="A1775" t="s">
        <v>4974</v>
      </c>
      <c r="B1775" t="s">
        <v>4983</v>
      </c>
      <c r="C1775">
        <v>5</v>
      </c>
      <c r="D1775" t="s">
        <v>12</v>
      </c>
      <c r="E1775" t="s">
        <v>12</v>
      </c>
      <c r="F1775" s="3" t="s">
        <v>4984</v>
      </c>
      <c r="G1775">
        <v>2025</v>
      </c>
      <c r="H1775" t="s">
        <v>37</v>
      </c>
      <c r="I1775" t="s">
        <v>4976</v>
      </c>
    </row>
    <row r="1776" spans="1:9" ht="16" x14ac:dyDescent="0.2">
      <c r="A1776" t="s">
        <v>4985</v>
      </c>
      <c r="B1776" t="s">
        <v>4986</v>
      </c>
      <c r="C1776">
        <v>1</v>
      </c>
      <c r="D1776">
        <f>355</f>
        <v>355</v>
      </c>
      <c r="E1776" t="s">
        <v>12</v>
      </c>
      <c r="F1776" s="3" t="s">
        <v>4987</v>
      </c>
      <c r="G1776">
        <v>2025</v>
      </c>
      <c r="H1776" t="s">
        <v>14</v>
      </c>
      <c r="I1776" t="s">
        <v>4988</v>
      </c>
    </row>
    <row r="1777" spans="1:9" ht="32" x14ac:dyDescent="0.2">
      <c r="A1777" t="s">
        <v>4985</v>
      </c>
      <c r="B1777" t="s">
        <v>4989</v>
      </c>
      <c r="C1777">
        <v>2</v>
      </c>
      <c r="D1777" t="s">
        <v>12</v>
      </c>
      <c r="E1777" t="s">
        <v>592</v>
      </c>
      <c r="F1777" s="3" t="s">
        <v>4990</v>
      </c>
      <c r="G1777">
        <v>2025</v>
      </c>
      <c r="H1777" t="s">
        <v>14</v>
      </c>
      <c r="I1777" t="s">
        <v>4988</v>
      </c>
    </row>
    <row r="1778" spans="1:9" ht="16" x14ac:dyDescent="0.2">
      <c r="A1778" t="s">
        <v>4985</v>
      </c>
      <c r="B1778" t="s">
        <v>1201</v>
      </c>
      <c r="C1778">
        <v>3</v>
      </c>
      <c r="D1778" t="s">
        <v>4991</v>
      </c>
      <c r="E1778" t="s">
        <v>12</v>
      </c>
      <c r="F1778" s="3" t="s">
        <v>4992</v>
      </c>
      <c r="G1778">
        <v>2025</v>
      </c>
      <c r="H1778" t="s">
        <v>14</v>
      </c>
      <c r="I1778" t="s">
        <v>4988</v>
      </c>
    </row>
    <row r="1779" spans="1:9" ht="16" x14ac:dyDescent="0.2">
      <c r="A1779" t="s">
        <v>4985</v>
      </c>
      <c r="B1779" t="s">
        <v>4993</v>
      </c>
      <c r="C1779">
        <v>4</v>
      </c>
      <c r="D1779" t="s">
        <v>11</v>
      </c>
      <c r="E1779" t="s">
        <v>12</v>
      </c>
      <c r="F1779" s="7" t="s">
        <v>13</v>
      </c>
      <c r="G1779">
        <v>2025</v>
      </c>
      <c r="H1779" t="s">
        <v>14</v>
      </c>
      <c r="I1779" t="s">
        <v>4988</v>
      </c>
    </row>
    <row r="1780" spans="1:9" ht="32" x14ac:dyDescent="0.2">
      <c r="A1780" t="s">
        <v>4994</v>
      </c>
      <c r="B1780" t="s">
        <v>4995</v>
      </c>
      <c r="C1780">
        <v>1</v>
      </c>
      <c r="D1780" t="s">
        <v>4996</v>
      </c>
      <c r="E1780" t="s">
        <v>12</v>
      </c>
      <c r="F1780" s="3" t="s">
        <v>4997</v>
      </c>
      <c r="G1780">
        <v>2025</v>
      </c>
      <c r="H1780" t="s">
        <v>4191</v>
      </c>
      <c r="I1780" t="s">
        <v>4998</v>
      </c>
    </row>
    <row r="1781" spans="1:9" ht="32" x14ac:dyDescent="0.2">
      <c r="A1781" t="s">
        <v>4994</v>
      </c>
      <c r="B1781" t="s">
        <v>4999</v>
      </c>
      <c r="C1781">
        <v>2</v>
      </c>
      <c r="D1781" t="s">
        <v>4221</v>
      </c>
      <c r="E1781" t="s">
        <v>12</v>
      </c>
      <c r="F1781" s="3" t="s">
        <v>5000</v>
      </c>
      <c r="G1781">
        <v>2025</v>
      </c>
      <c r="H1781" t="s">
        <v>4191</v>
      </c>
      <c r="I1781" t="s">
        <v>4998</v>
      </c>
    </row>
    <row r="1782" spans="1:9" ht="32" x14ac:dyDescent="0.2">
      <c r="A1782" t="s">
        <v>4994</v>
      </c>
      <c r="B1782" t="s">
        <v>5001</v>
      </c>
      <c r="C1782">
        <v>3</v>
      </c>
      <c r="D1782" t="s">
        <v>4221</v>
      </c>
      <c r="E1782" t="s">
        <v>12</v>
      </c>
      <c r="F1782" s="3" t="s">
        <v>5000</v>
      </c>
      <c r="G1782">
        <v>2025</v>
      </c>
      <c r="H1782" t="s">
        <v>4191</v>
      </c>
      <c r="I1782" t="s">
        <v>4998</v>
      </c>
    </row>
    <row r="1783" spans="1:9" ht="32" x14ac:dyDescent="0.2">
      <c r="A1783" t="s">
        <v>5002</v>
      </c>
      <c r="B1783" t="s">
        <v>5003</v>
      </c>
      <c r="C1783">
        <v>1</v>
      </c>
      <c r="D1783" t="s">
        <v>12</v>
      </c>
      <c r="E1783" t="s">
        <v>3798</v>
      </c>
      <c r="F1783" s="7" t="s">
        <v>3914</v>
      </c>
      <c r="G1783">
        <v>2025</v>
      </c>
      <c r="H1783" t="s">
        <v>14</v>
      </c>
      <c r="I1783" t="s">
        <v>5004</v>
      </c>
    </row>
    <row r="1784" spans="1:9" ht="32" x14ac:dyDescent="0.2">
      <c r="A1784" t="s">
        <v>5002</v>
      </c>
      <c r="B1784" t="s">
        <v>5005</v>
      </c>
      <c r="C1784">
        <v>2</v>
      </c>
      <c r="D1784" t="s">
        <v>12</v>
      </c>
      <c r="E1784" t="s">
        <v>12</v>
      </c>
      <c r="F1784" s="3" t="s">
        <v>5006</v>
      </c>
      <c r="G1784">
        <v>2025</v>
      </c>
      <c r="H1784" t="s">
        <v>14</v>
      </c>
      <c r="I1784" t="s">
        <v>5004</v>
      </c>
    </row>
    <row r="1785" spans="1:9" ht="16" x14ac:dyDescent="0.2">
      <c r="A1785" t="s">
        <v>5007</v>
      </c>
      <c r="B1785" t="s">
        <v>5008</v>
      </c>
      <c r="C1785">
        <v>1</v>
      </c>
      <c r="D1785" t="s">
        <v>12</v>
      </c>
      <c r="E1785" t="s">
        <v>12</v>
      </c>
      <c r="F1785" s="3" t="s">
        <v>5009</v>
      </c>
      <c r="G1785">
        <v>2025</v>
      </c>
      <c r="H1785" t="s">
        <v>256</v>
      </c>
      <c r="I1785" t="s">
        <v>5010</v>
      </c>
    </row>
    <row r="1786" spans="1:9" ht="16" x14ac:dyDescent="0.2">
      <c r="A1786" t="s">
        <v>5007</v>
      </c>
      <c r="B1786" t="s">
        <v>5011</v>
      </c>
      <c r="C1786">
        <v>2</v>
      </c>
      <c r="D1786" t="s">
        <v>12</v>
      </c>
      <c r="E1786" t="s">
        <v>12</v>
      </c>
      <c r="F1786" s="3" t="s">
        <v>5012</v>
      </c>
      <c r="G1786">
        <v>2025</v>
      </c>
      <c r="H1786" t="s">
        <v>5013</v>
      </c>
      <c r="I1786" t="s">
        <v>5010</v>
      </c>
    </row>
    <row r="1787" spans="1:9" ht="16" x14ac:dyDescent="0.2">
      <c r="A1787" t="s">
        <v>5007</v>
      </c>
      <c r="B1787" t="s">
        <v>5014</v>
      </c>
      <c r="C1787">
        <v>3</v>
      </c>
      <c r="D1787" t="s">
        <v>12</v>
      </c>
      <c r="E1787" t="s">
        <v>12</v>
      </c>
      <c r="F1787" s="3" t="s">
        <v>5015</v>
      </c>
      <c r="G1787">
        <v>2025</v>
      </c>
      <c r="H1787" t="s">
        <v>256</v>
      </c>
      <c r="I1787" t="s">
        <v>5010</v>
      </c>
    </row>
    <row r="1788" spans="1:9" ht="16" x14ac:dyDescent="0.2">
      <c r="A1788" t="s">
        <v>5007</v>
      </c>
      <c r="B1788" t="s">
        <v>5016</v>
      </c>
      <c r="C1788">
        <v>4</v>
      </c>
      <c r="D1788" t="s">
        <v>12</v>
      </c>
      <c r="E1788" t="s">
        <v>12</v>
      </c>
      <c r="F1788" s="3" t="s">
        <v>5017</v>
      </c>
      <c r="G1788">
        <v>2025</v>
      </c>
      <c r="H1788" t="s">
        <v>5013</v>
      </c>
      <c r="I1788" t="s">
        <v>5010</v>
      </c>
    </row>
    <row r="1789" spans="1:9" ht="16" x14ac:dyDescent="0.2">
      <c r="A1789" t="s">
        <v>5018</v>
      </c>
      <c r="B1789" t="s">
        <v>5019</v>
      </c>
      <c r="C1789">
        <v>1</v>
      </c>
      <c r="D1789">
        <f>107</f>
        <v>107</v>
      </c>
      <c r="E1789" t="s">
        <v>2716</v>
      </c>
      <c r="F1789" s="3" t="s">
        <v>2717</v>
      </c>
      <c r="G1789">
        <v>2025</v>
      </c>
      <c r="H1789" t="s">
        <v>522</v>
      </c>
      <c r="I1789" t="s">
        <v>5020</v>
      </c>
    </row>
    <row r="1790" spans="1:9" ht="16" x14ac:dyDescent="0.2">
      <c r="A1790" t="s">
        <v>5018</v>
      </c>
      <c r="B1790" t="s">
        <v>5021</v>
      </c>
      <c r="C1790">
        <v>2</v>
      </c>
      <c r="D1790">
        <f>107</f>
        <v>107</v>
      </c>
      <c r="E1790" t="s">
        <v>2716</v>
      </c>
      <c r="F1790" s="3" t="s">
        <v>2717</v>
      </c>
      <c r="G1790">
        <v>2025</v>
      </c>
      <c r="H1790" t="s">
        <v>522</v>
      </c>
      <c r="I1790" t="s">
        <v>5020</v>
      </c>
    </row>
    <row r="1791" spans="1:9" ht="32" x14ac:dyDescent="0.2">
      <c r="A1791" t="s">
        <v>5022</v>
      </c>
      <c r="B1791" t="s">
        <v>5023</v>
      </c>
      <c r="C1791">
        <v>1</v>
      </c>
      <c r="D1791" t="s">
        <v>5024</v>
      </c>
      <c r="E1791" t="s">
        <v>12</v>
      </c>
      <c r="F1791" s="3" t="s">
        <v>5025</v>
      </c>
      <c r="G1791">
        <v>2025</v>
      </c>
      <c r="H1791" t="s">
        <v>126</v>
      </c>
      <c r="I1791" t="s">
        <v>5026</v>
      </c>
    </row>
    <row r="1792" spans="1:9" ht="16" x14ac:dyDescent="0.2">
      <c r="A1792" t="s">
        <v>5027</v>
      </c>
      <c r="B1792" t="s">
        <v>5028</v>
      </c>
      <c r="C1792">
        <v>1</v>
      </c>
      <c r="D1792" t="s">
        <v>4601</v>
      </c>
      <c r="E1792" t="s">
        <v>834</v>
      </c>
      <c r="F1792" s="3" t="s">
        <v>5029</v>
      </c>
      <c r="G1792">
        <v>2025</v>
      </c>
      <c r="H1792" t="s">
        <v>761</v>
      </c>
      <c r="I1792" t="s">
        <v>5030</v>
      </c>
    </row>
    <row r="1793" spans="1:9" ht="32" x14ac:dyDescent="0.2">
      <c r="A1793" t="s">
        <v>5027</v>
      </c>
      <c r="B1793" t="s">
        <v>5031</v>
      </c>
      <c r="C1793">
        <v>2</v>
      </c>
      <c r="D1793" t="s">
        <v>12</v>
      </c>
      <c r="E1793" t="s">
        <v>12</v>
      </c>
      <c r="F1793" s="3" t="s">
        <v>5032</v>
      </c>
      <c r="G1793">
        <v>2025</v>
      </c>
      <c r="H1793" t="s">
        <v>140</v>
      </c>
      <c r="I1793" t="s">
        <v>5030</v>
      </c>
    </row>
    <row r="1794" spans="1:9" ht="16" x14ac:dyDescent="0.2">
      <c r="A1794" t="s">
        <v>5033</v>
      </c>
      <c r="B1794" t="s">
        <v>1004</v>
      </c>
      <c r="C1794">
        <v>1</v>
      </c>
      <c r="D1794">
        <f>514</f>
        <v>514</v>
      </c>
      <c r="E1794" t="s">
        <v>12</v>
      </c>
      <c r="F1794" s="3" t="s">
        <v>501</v>
      </c>
      <c r="G1794">
        <v>2025</v>
      </c>
      <c r="H1794" t="s">
        <v>140</v>
      </c>
      <c r="I1794" t="s">
        <v>5034</v>
      </c>
    </row>
    <row r="1795" spans="1:9" ht="16" x14ac:dyDescent="0.2">
      <c r="A1795" t="s">
        <v>5033</v>
      </c>
      <c r="B1795" t="s">
        <v>5035</v>
      </c>
      <c r="C1795">
        <v>2</v>
      </c>
      <c r="D1795" t="s">
        <v>52</v>
      </c>
      <c r="E1795" t="s">
        <v>12</v>
      </c>
      <c r="F1795" s="3" t="s">
        <v>5036</v>
      </c>
      <c r="G1795">
        <v>2025</v>
      </c>
      <c r="H1795" t="s">
        <v>140</v>
      </c>
      <c r="I1795" t="s">
        <v>5034</v>
      </c>
    </row>
    <row r="1796" spans="1:9" ht="32" x14ac:dyDescent="0.2">
      <c r="A1796" t="s">
        <v>5037</v>
      </c>
      <c r="B1796" t="s">
        <v>5038</v>
      </c>
      <c r="C1796">
        <v>1</v>
      </c>
      <c r="D1796" t="s">
        <v>52</v>
      </c>
      <c r="E1796" t="s">
        <v>12</v>
      </c>
      <c r="F1796" s="3" t="s">
        <v>5039</v>
      </c>
      <c r="G1796">
        <v>2025</v>
      </c>
      <c r="H1796" t="s">
        <v>140</v>
      </c>
      <c r="I1796" t="s">
        <v>5040</v>
      </c>
    </row>
    <row r="1797" spans="1:9" ht="16" x14ac:dyDescent="0.2">
      <c r="A1797" t="s">
        <v>5037</v>
      </c>
      <c r="B1797" t="s">
        <v>2583</v>
      </c>
      <c r="C1797">
        <v>2</v>
      </c>
      <c r="D1797" t="s">
        <v>12</v>
      </c>
      <c r="E1797" t="s">
        <v>12</v>
      </c>
      <c r="F1797" s="3" t="s">
        <v>825</v>
      </c>
      <c r="G1797">
        <v>2025</v>
      </c>
      <c r="H1797" t="s">
        <v>826</v>
      </c>
      <c r="I1797" t="s">
        <v>5040</v>
      </c>
    </row>
    <row r="1798" spans="1:9" ht="32" x14ac:dyDescent="0.2">
      <c r="A1798" t="s">
        <v>5037</v>
      </c>
      <c r="B1798" t="s">
        <v>5041</v>
      </c>
      <c r="C1798">
        <v>3</v>
      </c>
      <c r="D1798">
        <f>73</f>
        <v>73</v>
      </c>
      <c r="E1798" t="s">
        <v>12</v>
      </c>
      <c r="F1798" s="3" t="s">
        <v>823</v>
      </c>
      <c r="G1798">
        <v>2025</v>
      </c>
      <c r="H1798" t="s">
        <v>140</v>
      </c>
      <c r="I1798" t="s">
        <v>5040</v>
      </c>
    </row>
    <row r="1799" spans="1:9" ht="16" x14ac:dyDescent="0.2">
      <c r="A1799" t="s">
        <v>5037</v>
      </c>
      <c r="B1799" t="s">
        <v>822</v>
      </c>
      <c r="C1799">
        <v>4</v>
      </c>
      <c r="D1799" t="s">
        <v>344</v>
      </c>
      <c r="E1799" t="s">
        <v>12</v>
      </c>
      <c r="F1799" s="3" t="s">
        <v>820</v>
      </c>
      <c r="G1799">
        <v>2025</v>
      </c>
      <c r="H1799" t="s">
        <v>140</v>
      </c>
      <c r="I1799" t="s">
        <v>5040</v>
      </c>
    </row>
    <row r="1800" spans="1:9" ht="32" x14ac:dyDescent="0.2">
      <c r="A1800" t="s">
        <v>5042</v>
      </c>
      <c r="B1800" t="s">
        <v>5043</v>
      </c>
      <c r="C1800">
        <v>1</v>
      </c>
      <c r="D1800">
        <f>151</f>
        <v>151</v>
      </c>
      <c r="E1800" t="s">
        <v>12</v>
      </c>
      <c r="F1800" s="3" t="s">
        <v>2032</v>
      </c>
      <c r="G1800">
        <v>2025</v>
      </c>
      <c r="H1800" t="s">
        <v>140</v>
      </c>
      <c r="I1800" t="s">
        <v>5044</v>
      </c>
    </row>
    <row r="1801" spans="1:9" ht="32" x14ac:dyDescent="0.2">
      <c r="A1801" t="s">
        <v>5045</v>
      </c>
      <c r="B1801" t="s">
        <v>5046</v>
      </c>
      <c r="C1801">
        <v>1</v>
      </c>
      <c r="D1801" t="s">
        <v>12</v>
      </c>
      <c r="E1801" t="s">
        <v>12</v>
      </c>
      <c r="F1801" s="3" t="s">
        <v>5047</v>
      </c>
      <c r="G1801">
        <v>2025</v>
      </c>
      <c r="H1801" t="s">
        <v>140</v>
      </c>
      <c r="I1801" t="s">
        <v>5048</v>
      </c>
    </row>
    <row r="1802" spans="1:9" ht="32" x14ac:dyDescent="0.2">
      <c r="A1802" t="s">
        <v>5045</v>
      </c>
      <c r="B1802" t="s">
        <v>5049</v>
      </c>
      <c r="C1802">
        <v>2</v>
      </c>
      <c r="D1802" t="s">
        <v>712</v>
      </c>
      <c r="E1802" t="s">
        <v>12</v>
      </c>
      <c r="F1802" s="3" t="s">
        <v>5050</v>
      </c>
      <c r="G1802">
        <v>2025</v>
      </c>
      <c r="H1802" t="s">
        <v>140</v>
      </c>
      <c r="I1802" t="s">
        <v>5048</v>
      </c>
    </row>
    <row r="1803" spans="1:9" ht="32" x14ac:dyDescent="0.2">
      <c r="A1803" t="s">
        <v>5045</v>
      </c>
      <c r="B1803" t="s">
        <v>5051</v>
      </c>
      <c r="C1803">
        <v>3</v>
      </c>
      <c r="D1803" t="s">
        <v>712</v>
      </c>
      <c r="E1803" t="s">
        <v>12</v>
      </c>
      <c r="F1803" s="3" t="s">
        <v>5052</v>
      </c>
      <c r="G1803">
        <v>2025</v>
      </c>
      <c r="H1803" t="s">
        <v>140</v>
      </c>
      <c r="I1803" t="s">
        <v>5048</v>
      </c>
    </row>
    <row r="1804" spans="1:9" ht="32" x14ac:dyDescent="0.2">
      <c r="A1804" t="s">
        <v>5053</v>
      </c>
      <c r="B1804" t="s">
        <v>5054</v>
      </c>
      <c r="C1804">
        <v>1</v>
      </c>
      <c r="D1804" t="s">
        <v>12</v>
      </c>
      <c r="E1804" t="s">
        <v>12</v>
      </c>
      <c r="F1804" s="3" t="s">
        <v>887</v>
      </c>
      <c r="G1804">
        <v>2025</v>
      </c>
      <c r="H1804" t="s">
        <v>14</v>
      </c>
      <c r="I1804" t="s">
        <v>5055</v>
      </c>
    </row>
    <row r="1805" spans="1:9" ht="32" x14ac:dyDescent="0.2">
      <c r="A1805" t="s">
        <v>5053</v>
      </c>
      <c r="B1805" t="s">
        <v>5056</v>
      </c>
      <c r="C1805">
        <v>2</v>
      </c>
      <c r="D1805" t="s">
        <v>12</v>
      </c>
      <c r="E1805" t="s">
        <v>12</v>
      </c>
      <c r="F1805" s="3" t="s">
        <v>890</v>
      </c>
      <c r="G1805">
        <v>2025</v>
      </c>
      <c r="H1805" t="s">
        <v>14</v>
      </c>
      <c r="I1805" t="s">
        <v>5055</v>
      </c>
    </row>
    <row r="1806" spans="1:9" ht="32" x14ac:dyDescent="0.2">
      <c r="A1806" t="s">
        <v>5053</v>
      </c>
      <c r="B1806" t="s">
        <v>5057</v>
      </c>
      <c r="C1806">
        <v>3</v>
      </c>
      <c r="D1806" t="s">
        <v>12</v>
      </c>
      <c r="E1806" t="s">
        <v>12</v>
      </c>
      <c r="F1806" s="3" t="s">
        <v>5058</v>
      </c>
      <c r="G1806">
        <v>2025</v>
      </c>
      <c r="H1806" t="s">
        <v>14</v>
      </c>
      <c r="I1806" t="s">
        <v>5055</v>
      </c>
    </row>
    <row r="1807" spans="1:9" ht="32" x14ac:dyDescent="0.2">
      <c r="A1807" t="s">
        <v>5059</v>
      </c>
      <c r="B1807" t="s">
        <v>5060</v>
      </c>
      <c r="C1807">
        <v>1</v>
      </c>
      <c r="D1807" t="s">
        <v>408</v>
      </c>
      <c r="E1807" t="s">
        <v>12</v>
      </c>
      <c r="F1807" s="3" t="s">
        <v>3019</v>
      </c>
      <c r="G1807">
        <v>2025</v>
      </c>
      <c r="H1807" t="s">
        <v>140</v>
      </c>
      <c r="I1807" t="s">
        <v>5061</v>
      </c>
    </row>
    <row r="1808" spans="1:9" ht="32" x14ac:dyDescent="0.2">
      <c r="A1808" t="s">
        <v>5059</v>
      </c>
      <c r="B1808" t="s">
        <v>1016</v>
      </c>
      <c r="C1808">
        <v>2</v>
      </c>
      <c r="D1808" t="s">
        <v>52</v>
      </c>
      <c r="E1808" t="s">
        <v>12</v>
      </c>
      <c r="F1808" s="3" t="s">
        <v>1017</v>
      </c>
      <c r="G1808">
        <v>2025</v>
      </c>
      <c r="H1808" t="s">
        <v>140</v>
      </c>
      <c r="I1808" t="s">
        <v>5061</v>
      </c>
    </row>
    <row r="1809" spans="1:9" ht="32" x14ac:dyDescent="0.2">
      <c r="A1809" t="s">
        <v>5062</v>
      </c>
      <c r="B1809" t="s">
        <v>5063</v>
      </c>
      <c r="C1809">
        <v>1</v>
      </c>
      <c r="D1809">
        <v>37</v>
      </c>
      <c r="E1809" t="s">
        <v>12</v>
      </c>
      <c r="F1809" s="7" t="s">
        <v>5064</v>
      </c>
      <c r="G1809">
        <v>2025</v>
      </c>
      <c r="H1809" t="s">
        <v>126</v>
      </c>
      <c r="I1809" t="s">
        <v>5065</v>
      </c>
    </row>
    <row r="1810" spans="1:9" ht="16" x14ac:dyDescent="0.2">
      <c r="A1810" t="s">
        <v>5066</v>
      </c>
      <c r="B1810" t="s">
        <v>2172</v>
      </c>
      <c r="C1810">
        <v>1</v>
      </c>
      <c r="D1810" t="s">
        <v>996</v>
      </c>
      <c r="E1810" t="s">
        <v>12</v>
      </c>
      <c r="F1810" s="3" t="s">
        <v>997</v>
      </c>
      <c r="G1810">
        <v>2025</v>
      </c>
      <c r="H1810" t="s">
        <v>998</v>
      </c>
      <c r="I1810" t="s">
        <v>5067</v>
      </c>
    </row>
    <row r="1811" spans="1:9" ht="16" x14ac:dyDescent="0.2">
      <c r="A1811" t="s">
        <v>5066</v>
      </c>
      <c r="B1811" t="s">
        <v>2170</v>
      </c>
      <c r="C1811">
        <v>2</v>
      </c>
      <c r="D1811" t="s">
        <v>12</v>
      </c>
      <c r="E1811" t="s">
        <v>12</v>
      </c>
      <c r="F1811" s="3" t="s">
        <v>583</v>
      </c>
      <c r="G1811">
        <v>2025</v>
      </c>
      <c r="H1811" t="s">
        <v>140</v>
      </c>
      <c r="I1811" t="s">
        <v>5067</v>
      </c>
    </row>
    <row r="1812" spans="1:9" ht="32" x14ac:dyDescent="0.2">
      <c r="A1812" t="s">
        <v>5066</v>
      </c>
      <c r="B1812" t="s">
        <v>5068</v>
      </c>
      <c r="C1812">
        <v>3</v>
      </c>
      <c r="D1812">
        <f>151</f>
        <v>151</v>
      </c>
      <c r="E1812" t="s">
        <v>12</v>
      </c>
      <c r="F1812" s="3" t="s">
        <v>2032</v>
      </c>
      <c r="G1812">
        <v>2025</v>
      </c>
      <c r="H1812" t="s">
        <v>140</v>
      </c>
      <c r="I1812" t="s">
        <v>5067</v>
      </c>
    </row>
    <row r="1813" spans="1:9" ht="16" x14ac:dyDescent="0.2">
      <c r="A1813" t="s">
        <v>5069</v>
      </c>
      <c r="B1813" t="s">
        <v>5070</v>
      </c>
      <c r="C1813">
        <v>1</v>
      </c>
      <c r="D1813" t="s">
        <v>12</v>
      </c>
      <c r="E1813" t="s">
        <v>12</v>
      </c>
      <c r="F1813" s="3" t="s">
        <v>5071</v>
      </c>
      <c r="G1813">
        <v>2025</v>
      </c>
      <c r="H1813" t="s">
        <v>14</v>
      </c>
      <c r="I1813" t="s">
        <v>5072</v>
      </c>
    </row>
    <row r="1814" spans="1:9" ht="16" x14ac:dyDescent="0.2">
      <c r="A1814" t="s">
        <v>5069</v>
      </c>
      <c r="B1814" t="s">
        <v>5073</v>
      </c>
      <c r="C1814">
        <v>2</v>
      </c>
      <c r="D1814">
        <f>233</f>
        <v>233</v>
      </c>
      <c r="E1814" t="s">
        <v>12</v>
      </c>
      <c r="F1814" s="3" t="s">
        <v>5074</v>
      </c>
      <c r="G1814">
        <v>2025</v>
      </c>
      <c r="H1814" t="s">
        <v>368</v>
      </c>
      <c r="I1814" t="s">
        <v>5072</v>
      </c>
    </row>
    <row r="1815" spans="1:9" ht="16" x14ac:dyDescent="0.2">
      <c r="A1815" t="s">
        <v>5069</v>
      </c>
      <c r="B1815" t="s">
        <v>5075</v>
      </c>
      <c r="C1815">
        <v>3</v>
      </c>
      <c r="D1815" t="s">
        <v>5076</v>
      </c>
      <c r="E1815" t="s">
        <v>334</v>
      </c>
      <c r="F1815" s="3" t="s">
        <v>5077</v>
      </c>
      <c r="G1815">
        <v>2025</v>
      </c>
      <c r="H1815" t="s">
        <v>14</v>
      </c>
      <c r="I1815" t="s">
        <v>5072</v>
      </c>
    </row>
    <row r="1816" spans="1:9" ht="16" x14ac:dyDescent="0.2">
      <c r="A1816" t="s">
        <v>5069</v>
      </c>
      <c r="B1816" t="s">
        <v>5078</v>
      </c>
      <c r="C1816">
        <v>4</v>
      </c>
      <c r="D1816">
        <f>272</f>
        <v>272</v>
      </c>
      <c r="E1816" t="s">
        <v>12</v>
      </c>
      <c r="F1816" s="3" t="s">
        <v>1623</v>
      </c>
      <c r="G1816">
        <v>2025</v>
      </c>
      <c r="H1816" t="s">
        <v>14</v>
      </c>
      <c r="I1816" t="s">
        <v>5072</v>
      </c>
    </row>
    <row r="1817" spans="1:9" ht="32" x14ac:dyDescent="0.2">
      <c r="A1817" t="s">
        <v>5079</v>
      </c>
      <c r="B1817" t="s">
        <v>5080</v>
      </c>
      <c r="C1817">
        <v>1</v>
      </c>
      <c r="D1817" t="s">
        <v>12</v>
      </c>
      <c r="E1817" t="s">
        <v>12</v>
      </c>
      <c r="F1817" s="3" t="s">
        <v>5081</v>
      </c>
      <c r="G1817">
        <v>2025</v>
      </c>
      <c r="H1817" t="s">
        <v>3976</v>
      </c>
      <c r="I1817" t="s">
        <v>5082</v>
      </c>
    </row>
    <row r="1818" spans="1:9" ht="32" x14ac:dyDescent="0.2">
      <c r="A1818" t="s">
        <v>5079</v>
      </c>
      <c r="B1818" t="s">
        <v>5083</v>
      </c>
      <c r="C1818">
        <v>2</v>
      </c>
      <c r="D1818" t="s">
        <v>12</v>
      </c>
      <c r="E1818" t="s">
        <v>12</v>
      </c>
      <c r="F1818" s="3" t="s">
        <v>5084</v>
      </c>
      <c r="G1818">
        <v>2025</v>
      </c>
      <c r="H1818" t="s">
        <v>3976</v>
      </c>
      <c r="I1818" t="s">
        <v>5082</v>
      </c>
    </row>
    <row r="1819" spans="1:9" ht="16" x14ac:dyDescent="0.2">
      <c r="A1819" t="s">
        <v>5079</v>
      </c>
      <c r="B1819" t="s">
        <v>5085</v>
      </c>
      <c r="C1819">
        <v>3</v>
      </c>
      <c r="D1819" t="s">
        <v>12</v>
      </c>
      <c r="E1819" t="s">
        <v>12</v>
      </c>
      <c r="F1819" s="3" t="s">
        <v>5086</v>
      </c>
      <c r="G1819">
        <v>2025</v>
      </c>
      <c r="H1819" t="s">
        <v>3976</v>
      </c>
      <c r="I1819" t="s">
        <v>5082</v>
      </c>
    </row>
    <row r="1820" spans="1:9" ht="16" x14ac:dyDescent="0.2">
      <c r="A1820" t="s">
        <v>5087</v>
      </c>
      <c r="B1820" t="s">
        <v>5088</v>
      </c>
      <c r="C1820">
        <v>1</v>
      </c>
      <c r="D1820" t="s">
        <v>12</v>
      </c>
      <c r="E1820" t="s">
        <v>12</v>
      </c>
      <c r="F1820" s="3" t="s">
        <v>5089</v>
      </c>
      <c r="G1820">
        <v>2025</v>
      </c>
      <c r="H1820" t="s">
        <v>497</v>
      </c>
      <c r="I1820" t="s">
        <v>5090</v>
      </c>
    </row>
    <row r="1821" spans="1:9" ht="16" x14ac:dyDescent="0.2">
      <c r="A1821" t="s">
        <v>5087</v>
      </c>
      <c r="B1821" t="s">
        <v>5091</v>
      </c>
      <c r="C1821">
        <v>2</v>
      </c>
      <c r="D1821" t="s">
        <v>12</v>
      </c>
      <c r="E1821" t="s">
        <v>12</v>
      </c>
      <c r="F1821" s="3" t="s">
        <v>5092</v>
      </c>
      <c r="G1821">
        <v>2025</v>
      </c>
      <c r="H1821" t="s">
        <v>497</v>
      </c>
      <c r="I1821" t="s">
        <v>5090</v>
      </c>
    </row>
    <row r="1822" spans="1:9" ht="32" x14ac:dyDescent="0.2">
      <c r="A1822" t="s">
        <v>5087</v>
      </c>
      <c r="B1822" t="s">
        <v>5093</v>
      </c>
      <c r="C1822">
        <v>3</v>
      </c>
      <c r="D1822" t="s">
        <v>12</v>
      </c>
      <c r="E1822" t="s">
        <v>12</v>
      </c>
      <c r="F1822" s="3" t="s">
        <v>5094</v>
      </c>
      <c r="G1822">
        <v>2025</v>
      </c>
      <c r="H1822" t="s">
        <v>420</v>
      </c>
      <c r="I1822" t="s">
        <v>5090</v>
      </c>
    </row>
    <row r="1823" spans="1:9" ht="32" x14ac:dyDescent="0.2">
      <c r="A1823" t="s">
        <v>5087</v>
      </c>
      <c r="B1823" t="s">
        <v>5095</v>
      </c>
      <c r="C1823">
        <v>4</v>
      </c>
      <c r="D1823" t="s">
        <v>316</v>
      </c>
      <c r="E1823" t="s">
        <v>12</v>
      </c>
      <c r="F1823" s="3" t="s">
        <v>4653</v>
      </c>
      <c r="G1823">
        <v>2025</v>
      </c>
      <c r="H1823" t="s">
        <v>318</v>
      </c>
      <c r="I1823" t="s">
        <v>5090</v>
      </c>
    </row>
    <row r="1824" spans="1:9" ht="16" x14ac:dyDescent="0.2">
      <c r="A1824" t="s">
        <v>5087</v>
      </c>
      <c r="B1824" t="s">
        <v>5096</v>
      </c>
      <c r="C1824">
        <v>5</v>
      </c>
      <c r="D1824" t="s">
        <v>1772</v>
      </c>
      <c r="E1824" t="s">
        <v>334</v>
      </c>
      <c r="F1824" s="3" t="s">
        <v>5097</v>
      </c>
      <c r="G1824">
        <v>2025</v>
      </c>
      <c r="H1824" t="s">
        <v>998</v>
      </c>
      <c r="I1824" t="s">
        <v>5090</v>
      </c>
    </row>
    <row r="1825" spans="1:9" ht="32" x14ac:dyDescent="0.2">
      <c r="A1825" t="s">
        <v>5087</v>
      </c>
      <c r="B1825" t="s">
        <v>5098</v>
      </c>
      <c r="C1825">
        <v>6</v>
      </c>
      <c r="D1825">
        <f>203</f>
        <v>203</v>
      </c>
      <c r="E1825" t="s">
        <v>12</v>
      </c>
      <c r="F1825" s="3" t="s">
        <v>5099</v>
      </c>
      <c r="G1825">
        <v>2025</v>
      </c>
      <c r="H1825" t="s">
        <v>518</v>
      </c>
      <c r="I1825" t="s">
        <v>5090</v>
      </c>
    </row>
    <row r="1826" spans="1:9" ht="32" x14ac:dyDescent="0.2">
      <c r="A1826" t="s">
        <v>5100</v>
      </c>
      <c r="B1826" t="s">
        <v>5101</v>
      </c>
      <c r="C1826">
        <v>1</v>
      </c>
      <c r="D1826">
        <f>137</f>
        <v>137</v>
      </c>
      <c r="E1826" t="s">
        <v>12</v>
      </c>
      <c r="F1826" s="3" t="s">
        <v>5102</v>
      </c>
      <c r="G1826">
        <v>2025</v>
      </c>
      <c r="H1826" t="s">
        <v>14</v>
      </c>
      <c r="I1826" t="s">
        <v>5103</v>
      </c>
    </row>
    <row r="1827" spans="1:9" ht="32" x14ac:dyDescent="0.2">
      <c r="A1827" t="s">
        <v>5100</v>
      </c>
      <c r="B1827" t="s">
        <v>5104</v>
      </c>
      <c r="C1827">
        <v>2</v>
      </c>
      <c r="D1827" t="s">
        <v>12</v>
      </c>
      <c r="E1827" t="s">
        <v>41</v>
      </c>
      <c r="F1827" s="3" t="s">
        <v>5105</v>
      </c>
      <c r="G1827">
        <v>2025</v>
      </c>
      <c r="H1827" t="s">
        <v>14</v>
      </c>
      <c r="I1827" t="s">
        <v>5103</v>
      </c>
    </row>
    <row r="1828" spans="1:9" ht="32" x14ac:dyDescent="0.2">
      <c r="A1828" t="s">
        <v>5106</v>
      </c>
      <c r="B1828" t="s">
        <v>4441</v>
      </c>
      <c r="C1828">
        <v>1</v>
      </c>
      <c r="D1828" t="s">
        <v>12</v>
      </c>
      <c r="E1828" t="s">
        <v>12</v>
      </c>
      <c r="F1828" s="3" t="s">
        <v>5107</v>
      </c>
      <c r="G1828">
        <v>2025</v>
      </c>
      <c r="H1828" t="s">
        <v>14</v>
      </c>
      <c r="I1828" t="s">
        <v>5108</v>
      </c>
    </row>
    <row r="1829" spans="1:9" ht="16" x14ac:dyDescent="0.2">
      <c r="A1829" t="s">
        <v>5106</v>
      </c>
      <c r="B1829" t="s">
        <v>5054</v>
      </c>
      <c r="C1829">
        <v>2</v>
      </c>
      <c r="D1829" t="s">
        <v>12</v>
      </c>
      <c r="E1829" t="s">
        <v>12</v>
      </c>
      <c r="F1829" s="3" t="s">
        <v>5109</v>
      </c>
      <c r="G1829">
        <v>2025</v>
      </c>
      <c r="H1829" t="s">
        <v>14</v>
      </c>
      <c r="I1829" t="s">
        <v>5108</v>
      </c>
    </row>
    <row r="1830" spans="1:9" ht="16" x14ac:dyDescent="0.2">
      <c r="A1830" t="s">
        <v>5110</v>
      </c>
      <c r="B1830" t="s">
        <v>5111</v>
      </c>
      <c r="C1830">
        <v>1</v>
      </c>
      <c r="D1830" t="s">
        <v>12</v>
      </c>
      <c r="E1830" t="s">
        <v>5112</v>
      </c>
      <c r="F1830" s="3" t="s">
        <v>5113</v>
      </c>
      <c r="G1830">
        <v>2025</v>
      </c>
      <c r="H1830" t="s">
        <v>1248</v>
      </c>
      <c r="I1830" t="s">
        <v>5114</v>
      </c>
    </row>
    <row r="1831" spans="1:9" ht="16" x14ac:dyDescent="0.2">
      <c r="A1831" t="s">
        <v>5110</v>
      </c>
      <c r="B1831" t="s">
        <v>5115</v>
      </c>
      <c r="C1831">
        <v>2</v>
      </c>
      <c r="D1831" t="s">
        <v>408</v>
      </c>
      <c r="E1831" t="s">
        <v>12</v>
      </c>
      <c r="F1831" s="3" t="s">
        <v>5116</v>
      </c>
      <c r="G1831">
        <v>2025</v>
      </c>
      <c r="H1831" t="s">
        <v>267</v>
      </c>
      <c r="I1831" t="s">
        <v>5114</v>
      </c>
    </row>
    <row r="1832" spans="1:9" ht="32" x14ac:dyDescent="0.2">
      <c r="A1832" t="s">
        <v>5117</v>
      </c>
      <c r="B1832" t="s">
        <v>1170</v>
      </c>
      <c r="C1832">
        <v>1</v>
      </c>
      <c r="D1832" t="s">
        <v>12</v>
      </c>
      <c r="E1832" t="s">
        <v>12</v>
      </c>
      <c r="F1832" s="3" t="s">
        <v>1532</v>
      </c>
      <c r="G1832">
        <v>2025</v>
      </c>
      <c r="H1832" t="s">
        <v>14</v>
      </c>
      <c r="I1832" t="s">
        <v>5118</v>
      </c>
    </row>
    <row r="1833" spans="1:9" ht="16" x14ac:dyDescent="0.2">
      <c r="A1833" t="s">
        <v>5117</v>
      </c>
      <c r="B1833" t="s">
        <v>5119</v>
      </c>
      <c r="C1833">
        <v>2</v>
      </c>
      <c r="D1833" t="s">
        <v>12</v>
      </c>
      <c r="E1833" t="s">
        <v>12</v>
      </c>
      <c r="F1833" s="3" t="s">
        <v>5120</v>
      </c>
      <c r="G1833">
        <v>2025</v>
      </c>
      <c r="H1833" t="s">
        <v>14</v>
      </c>
      <c r="I1833" t="s">
        <v>5118</v>
      </c>
    </row>
    <row r="1834" spans="1:9" ht="32" x14ac:dyDescent="0.2">
      <c r="A1834" t="s">
        <v>5117</v>
      </c>
      <c r="B1834" t="s">
        <v>5121</v>
      </c>
      <c r="C1834">
        <v>3</v>
      </c>
      <c r="D1834" t="s">
        <v>12</v>
      </c>
      <c r="E1834" t="s">
        <v>12</v>
      </c>
      <c r="F1834" s="3" t="s">
        <v>5006</v>
      </c>
      <c r="G1834">
        <v>2025</v>
      </c>
      <c r="H1834" t="s">
        <v>14</v>
      </c>
      <c r="I1834" t="s">
        <v>5118</v>
      </c>
    </row>
    <row r="1835" spans="1:9" ht="16" x14ac:dyDescent="0.2">
      <c r="A1835" t="s">
        <v>5122</v>
      </c>
      <c r="B1835" t="s">
        <v>5123</v>
      </c>
      <c r="C1835">
        <v>1</v>
      </c>
      <c r="D1835" t="s">
        <v>1128</v>
      </c>
      <c r="E1835" t="s">
        <v>12</v>
      </c>
      <c r="F1835" s="3" t="s">
        <v>5124</v>
      </c>
      <c r="G1835">
        <v>2025</v>
      </c>
      <c r="H1835" t="s">
        <v>140</v>
      </c>
      <c r="I1835" t="s">
        <v>5125</v>
      </c>
    </row>
    <row r="1836" spans="1:9" ht="16" x14ac:dyDescent="0.2">
      <c r="A1836" t="s">
        <v>5122</v>
      </c>
      <c r="B1836" t="s">
        <v>5126</v>
      </c>
      <c r="C1836">
        <v>2</v>
      </c>
      <c r="D1836" t="s">
        <v>408</v>
      </c>
      <c r="E1836" t="s">
        <v>12</v>
      </c>
      <c r="F1836" s="3" t="s">
        <v>2260</v>
      </c>
      <c r="G1836">
        <v>2025</v>
      </c>
      <c r="H1836" t="s">
        <v>140</v>
      </c>
      <c r="I1836" t="s">
        <v>5125</v>
      </c>
    </row>
    <row r="1837" spans="1:9" ht="32" x14ac:dyDescent="0.2">
      <c r="A1837" t="s">
        <v>5122</v>
      </c>
      <c r="B1837" t="s">
        <v>5127</v>
      </c>
      <c r="C1837">
        <v>3</v>
      </c>
      <c r="D1837">
        <f>400</f>
        <v>400</v>
      </c>
      <c r="E1837" t="s">
        <v>12</v>
      </c>
      <c r="F1837" s="3" t="s">
        <v>5128</v>
      </c>
      <c r="G1837">
        <v>2025</v>
      </c>
      <c r="H1837" t="s">
        <v>140</v>
      </c>
      <c r="I1837" t="s">
        <v>5125</v>
      </c>
    </row>
    <row r="1838" spans="1:9" ht="32" x14ac:dyDescent="0.2">
      <c r="A1838" t="s">
        <v>5129</v>
      </c>
      <c r="B1838" t="s">
        <v>1551</v>
      </c>
      <c r="C1838">
        <v>1</v>
      </c>
      <c r="D1838" t="s">
        <v>12</v>
      </c>
      <c r="E1838" t="s">
        <v>12</v>
      </c>
      <c r="F1838" s="3" t="s">
        <v>5130</v>
      </c>
      <c r="G1838">
        <v>2025</v>
      </c>
      <c r="H1838" t="s">
        <v>14</v>
      </c>
      <c r="I1838" t="s">
        <v>5131</v>
      </c>
    </row>
    <row r="1839" spans="1:9" ht="16" x14ac:dyDescent="0.2">
      <c r="A1839" t="s">
        <v>5129</v>
      </c>
      <c r="B1839" t="s">
        <v>5132</v>
      </c>
      <c r="C1839">
        <v>2</v>
      </c>
      <c r="D1839" t="s">
        <v>12</v>
      </c>
      <c r="E1839" t="s">
        <v>12</v>
      </c>
      <c r="F1839" s="3" t="s">
        <v>5133</v>
      </c>
      <c r="G1839">
        <v>2025</v>
      </c>
      <c r="H1839" t="s">
        <v>14</v>
      </c>
      <c r="I1839" t="s">
        <v>5131</v>
      </c>
    </row>
    <row r="1840" spans="1:9" ht="16" x14ac:dyDescent="0.2">
      <c r="A1840" t="s">
        <v>5134</v>
      </c>
      <c r="B1840" t="s">
        <v>5135</v>
      </c>
      <c r="C1840">
        <v>1</v>
      </c>
      <c r="D1840">
        <f>173</f>
        <v>173</v>
      </c>
      <c r="E1840" t="s">
        <v>592</v>
      </c>
      <c r="F1840" s="3" t="s">
        <v>5136</v>
      </c>
      <c r="G1840">
        <v>2025</v>
      </c>
      <c r="H1840" t="s">
        <v>2793</v>
      </c>
      <c r="I1840" t="s">
        <v>5137</v>
      </c>
    </row>
    <row r="1841" spans="1:9" ht="32" x14ac:dyDescent="0.2">
      <c r="A1841" t="s">
        <v>5138</v>
      </c>
      <c r="B1841" t="s">
        <v>3403</v>
      </c>
      <c r="C1841">
        <v>1</v>
      </c>
      <c r="D1841">
        <f>34</f>
        <v>34</v>
      </c>
      <c r="E1841" t="s">
        <v>5139</v>
      </c>
      <c r="F1841" s="3" t="s">
        <v>5140</v>
      </c>
      <c r="G1841">
        <v>2025</v>
      </c>
      <c r="H1841" t="s">
        <v>998</v>
      </c>
      <c r="I1841" t="s">
        <v>5141</v>
      </c>
    </row>
    <row r="1842" spans="1:9" ht="16" x14ac:dyDescent="0.2">
      <c r="A1842" t="s">
        <v>5142</v>
      </c>
      <c r="B1842" t="s">
        <v>141</v>
      </c>
      <c r="C1842">
        <v>1</v>
      </c>
      <c r="D1842" t="s">
        <v>12</v>
      </c>
      <c r="E1842" t="s">
        <v>12</v>
      </c>
      <c r="F1842" s="3" t="s">
        <v>5143</v>
      </c>
      <c r="G1842">
        <v>2025</v>
      </c>
      <c r="H1842" t="s">
        <v>14</v>
      </c>
      <c r="I1842" t="s">
        <v>5144</v>
      </c>
    </row>
    <row r="1843" spans="1:9" ht="32" x14ac:dyDescent="0.2">
      <c r="A1843" t="s">
        <v>5142</v>
      </c>
      <c r="B1843" t="s">
        <v>1551</v>
      </c>
      <c r="C1843">
        <v>2</v>
      </c>
      <c r="D1843" t="s">
        <v>12</v>
      </c>
      <c r="E1843" t="s">
        <v>12</v>
      </c>
      <c r="F1843" s="3" t="s">
        <v>5145</v>
      </c>
      <c r="G1843">
        <v>2025</v>
      </c>
      <c r="H1843" t="s">
        <v>14</v>
      </c>
      <c r="I1843" t="s">
        <v>5144</v>
      </c>
    </row>
    <row r="1844" spans="1:9" ht="16" x14ac:dyDescent="0.2">
      <c r="A1844" t="s">
        <v>5146</v>
      </c>
      <c r="B1844" t="s">
        <v>5147</v>
      </c>
      <c r="C1844">
        <v>1</v>
      </c>
      <c r="D1844" t="s">
        <v>12</v>
      </c>
      <c r="E1844" t="s">
        <v>12</v>
      </c>
      <c r="F1844" s="3" t="s">
        <v>5148</v>
      </c>
      <c r="G1844">
        <v>2025</v>
      </c>
      <c r="H1844" t="s">
        <v>14</v>
      </c>
      <c r="I1844" t="s">
        <v>5149</v>
      </c>
    </row>
    <row r="1845" spans="1:9" ht="16" x14ac:dyDescent="0.2">
      <c r="A1845" t="s">
        <v>5146</v>
      </c>
      <c r="B1845" t="s">
        <v>5150</v>
      </c>
      <c r="C1845">
        <v>2</v>
      </c>
      <c r="D1845" t="s">
        <v>12</v>
      </c>
      <c r="E1845" t="s">
        <v>12</v>
      </c>
      <c r="F1845" s="3" t="s">
        <v>5151</v>
      </c>
      <c r="G1845">
        <v>2025</v>
      </c>
      <c r="H1845" t="s">
        <v>14</v>
      </c>
      <c r="I1845" t="s">
        <v>5149</v>
      </c>
    </row>
    <row r="1846" spans="1:9" ht="32" x14ac:dyDescent="0.2">
      <c r="A1846" t="s">
        <v>5152</v>
      </c>
      <c r="B1846" t="s">
        <v>5153</v>
      </c>
      <c r="C1846">
        <v>1</v>
      </c>
      <c r="D1846" t="s">
        <v>5154</v>
      </c>
      <c r="E1846" t="s">
        <v>12</v>
      </c>
      <c r="F1846" s="3" t="s">
        <v>5155</v>
      </c>
      <c r="G1846">
        <v>2025</v>
      </c>
      <c r="H1846" t="s">
        <v>226</v>
      </c>
      <c r="I1846" t="s">
        <v>5156</v>
      </c>
    </row>
    <row r="1847" spans="1:9" ht="32" x14ac:dyDescent="0.2">
      <c r="A1847" t="s">
        <v>5152</v>
      </c>
      <c r="B1847" t="s">
        <v>5157</v>
      </c>
      <c r="C1847">
        <v>2</v>
      </c>
      <c r="D1847" t="s">
        <v>12</v>
      </c>
      <c r="E1847" t="s">
        <v>12</v>
      </c>
      <c r="F1847" s="3" t="s">
        <v>5158</v>
      </c>
      <c r="G1847">
        <v>2025</v>
      </c>
      <c r="H1847" t="s">
        <v>226</v>
      </c>
      <c r="I1847" t="s">
        <v>5156</v>
      </c>
    </row>
    <row r="1848" spans="1:9" ht="16" x14ac:dyDescent="0.2">
      <c r="A1848" t="s">
        <v>5152</v>
      </c>
      <c r="B1848" t="s">
        <v>5159</v>
      </c>
      <c r="C1848">
        <v>3</v>
      </c>
      <c r="D1848" t="s">
        <v>52</v>
      </c>
      <c r="E1848" t="s">
        <v>12</v>
      </c>
      <c r="F1848" s="3" t="s">
        <v>5160</v>
      </c>
      <c r="G1848">
        <v>2025</v>
      </c>
      <c r="H1848" t="s">
        <v>226</v>
      </c>
      <c r="I1848" t="s">
        <v>5156</v>
      </c>
    </row>
    <row r="1849" spans="1:9" ht="32" x14ac:dyDescent="0.2">
      <c r="A1849" t="s">
        <v>5161</v>
      </c>
      <c r="B1849" t="s">
        <v>4246</v>
      </c>
      <c r="C1849">
        <v>1</v>
      </c>
      <c r="D1849" t="s">
        <v>12</v>
      </c>
      <c r="E1849" t="s">
        <v>12</v>
      </c>
      <c r="F1849" s="3" t="s">
        <v>5162</v>
      </c>
      <c r="G1849">
        <v>2025</v>
      </c>
      <c r="H1849" t="s">
        <v>14</v>
      </c>
      <c r="I1849" t="s">
        <v>5163</v>
      </c>
    </row>
    <row r="1850" spans="1:9" ht="16" x14ac:dyDescent="0.2">
      <c r="A1850" t="s">
        <v>5164</v>
      </c>
      <c r="B1850" t="s">
        <v>3992</v>
      </c>
      <c r="C1850">
        <v>1</v>
      </c>
      <c r="D1850" t="s">
        <v>12</v>
      </c>
      <c r="E1850" t="s">
        <v>12</v>
      </c>
      <c r="F1850" s="3" t="s">
        <v>5165</v>
      </c>
      <c r="G1850">
        <v>2025</v>
      </c>
      <c r="H1850" t="s">
        <v>14</v>
      </c>
      <c r="I1850" t="s">
        <v>5166</v>
      </c>
    </row>
    <row r="1851" spans="1:9" ht="16" x14ac:dyDescent="0.2">
      <c r="A1851" t="s">
        <v>5164</v>
      </c>
      <c r="B1851" t="s">
        <v>5167</v>
      </c>
      <c r="C1851">
        <v>2</v>
      </c>
      <c r="D1851" t="s">
        <v>12</v>
      </c>
      <c r="E1851" t="s">
        <v>12</v>
      </c>
      <c r="F1851" s="3" t="s">
        <v>5168</v>
      </c>
      <c r="G1851">
        <v>2025</v>
      </c>
      <c r="H1851" t="s">
        <v>14</v>
      </c>
      <c r="I1851" t="s">
        <v>5166</v>
      </c>
    </row>
    <row r="1852" spans="1:9" ht="16" x14ac:dyDescent="0.2">
      <c r="A1852" t="s">
        <v>5164</v>
      </c>
      <c r="B1852" t="s">
        <v>892</v>
      </c>
      <c r="C1852">
        <v>3</v>
      </c>
      <c r="D1852" t="s">
        <v>12</v>
      </c>
      <c r="E1852" t="s">
        <v>12</v>
      </c>
      <c r="F1852" s="3" t="s">
        <v>5169</v>
      </c>
      <c r="G1852">
        <v>2025</v>
      </c>
      <c r="H1852" t="s">
        <v>14</v>
      </c>
      <c r="I1852" t="s">
        <v>5166</v>
      </c>
    </row>
    <row r="1853" spans="1:9" ht="32" x14ac:dyDescent="0.2">
      <c r="A1853" t="s">
        <v>5170</v>
      </c>
      <c r="B1853" t="s">
        <v>5171</v>
      </c>
      <c r="C1853">
        <v>1</v>
      </c>
      <c r="D1853" t="s">
        <v>52</v>
      </c>
      <c r="E1853" t="s">
        <v>12</v>
      </c>
      <c r="F1853" s="3" t="s">
        <v>5172</v>
      </c>
      <c r="G1853">
        <v>2025</v>
      </c>
      <c r="H1853" t="s">
        <v>323</v>
      </c>
      <c r="I1853" t="s">
        <v>5173</v>
      </c>
    </row>
    <row r="1854" spans="1:9" ht="32" x14ac:dyDescent="0.2">
      <c r="A1854" t="s">
        <v>5170</v>
      </c>
      <c r="B1854" t="s">
        <v>5174</v>
      </c>
      <c r="C1854">
        <v>2</v>
      </c>
      <c r="D1854">
        <f>590</f>
        <v>590</v>
      </c>
      <c r="E1854" t="s">
        <v>12</v>
      </c>
      <c r="F1854" s="3" t="s">
        <v>5175</v>
      </c>
      <c r="G1854">
        <v>2025</v>
      </c>
      <c r="H1854" t="s">
        <v>518</v>
      </c>
      <c r="I1854" t="s">
        <v>5173</v>
      </c>
    </row>
    <row r="1855" spans="1:9" ht="32" x14ac:dyDescent="0.2">
      <c r="A1855" t="s">
        <v>5170</v>
      </c>
      <c r="B1855" t="s">
        <v>5176</v>
      </c>
      <c r="C1855">
        <v>3</v>
      </c>
      <c r="D1855" t="s">
        <v>3753</v>
      </c>
      <c r="E1855" t="s">
        <v>12</v>
      </c>
      <c r="F1855" s="3" t="s">
        <v>3754</v>
      </c>
      <c r="G1855">
        <v>2025</v>
      </c>
      <c r="H1855" t="s">
        <v>323</v>
      </c>
      <c r="I1855" t="s">
        <v>5173</v>
      </c>
    </row>
    <row r="1856" spans="1:9" ht="16" x14ac:dyDescent="0.2">
      <c r="A1856" t="s">
        <v>5177</v>
      </c>
      <c r="B1856" t="s">
        <v>5178</v>
      </c>
      <c r="C1856">
        <v>1</v>
      </c>
      <c r="D1856" t="s">
        <v>12</v>
      </c>
      <c r="E1856" t="s">
        <v>12</v>
      </c>
      <c r="F1856" s="3" t="s">
        <v>5179</v>
      </c>
      <c r="G1856">
        <v>2025</v>
      </c>
      <c r="H1856" t="s">
        <v>140</v>
      </c>
      <c r="I1856" t="s">
        <v>5180</v>
      </c>
    </row>
    <row r="1857" spans="1:9" ht="32" x14ac:dyDescent="0.2">
      <c r="A1857" t="s">
        <v>5177</v>
      </c>
      <c r="B1857" t="s">
        <v>5181</v>
      </c>
      <c r="C1857">
        <v>2</v>
      </c>
      <c r="D1857">
        <f>410</f>
        <v>410</v>
      </c>
      <c r="E1857" t="s">
        <v>12</v>
      </c>
      <c r="F1857" s="3" t="s">
        <v>5182</v>
      </c>
      <c r="G1857">
        <v>2025</v>
      </c>
      <c r="H1857" t="s">
        <v>140</v>
      </c>
      <c r="I1857" t="s">
        <v>5180</v>
      </c>
    </row>
    <row r="1858" spans="1:9" ht="16" x14ac:dyDescent="0.2">
      <c r="A1858" t="s">
        <v>5183</v>
      </c>
      <c r="B1858" t="s">
        <v>5184</v>
      </c>
      <c r="C1858">
        <v>1</v>
      </c>
      <c r="D1858" t="s">
        <v>31</v>
      </c>
      <c r="E1858" t="s">
        <v>12</v>
      </c>
      <c r="F1858" s="3" t="s">
        <v>5185</v>
      </c>
      <c r="G1858">
        <v>2025</v>
      </c>
      <c r="H1858" t="s">
        <v>21</v>
      </c>
      <c r="I1858" t="s">
        <v>5186</v>
      </c>
    </row>
    <row r="1859" spans="1:9" ht="16" x14ac:dyDescent="0.2">
      <c r="A1859" t="s">
        <v>5183</v>
      </c>
      <c r="B1859" t="s">
        <v>5187</v>
      </c>
      <c r="C1859">
        <v>2</v>
      </c>
      <c r="D1859" t="s">
        <v>12</v>
      </c>
      <c r="E1859" t="s">
        <v>12</v>
      </c>
      <c r="F1859" s="3" t="s">
        <v>5188</v>
      </c>
      <c r="G1859">
        <v>2025</v>
      </c>
      <c r="H1859" t="s">
        <v>998</v>
      </c>
      <c r="I1859" t="s">
        <v>5186</v>
      </c>
    </row>
    <row r="1860" spans="1:9" ht="16" x14ac:dyDescent="0.2">
      <c r="A1860" t="s">
        <v>5183</v>
      </c>
      <c r="B1860" t="s">
        <v>5189</v>
      </c>
      <c r="C1860">
        <v>3</v>
      </c>
      <c r="D1860">
        <f>237</f>
        <v>237</v>
      </c>
      <c r="E1860" t="s">
        <v>12</v>
      </c>
      <c r="F1860" s="3" t="s">
        <v>5190</v>
      </c>
      <c r="G1860">
        <v>2025</v>
      </c>
      <c r="H1860" t="s">
        <v>21</v>
      </c>
      <c r="I1860" t="s">
        <v>5186</v>
      </c>
    </row>
    <row r="1861" spans="1:9" ht="16" x14ac:dyDescent="0.2">
      <c r="A1861" t="s">
        <v>5183</v>
      </c>
      <c r="B1861" t="s">
        <v>5191</v>
      </c>
      <c r="C1861">
        <v>4</v>
      </c>
      <c r="D1861">
        <f>237</f>
        <v>237</v>
      </c>
      <c r="E1861" t="s">
        <v>12</v>
      </c>
      <c r="F1861" s="3" t="s">
        <v>5192</v>
      </c>
      <c r="G1861">
        <v>2025</v>
      </c>
      <c r="H1861" t="s">
        <v>21</v>
      </c>
      <c r="I1861" t="s">
        <v>5186</v>
      </c>
    </row>
    <row r="1862" spans="1:9" ht="16" x14ac:dyDescent="0.2">
      <c r="A1862" t="s">
        <v>5183</v>
      </c>
      <c r="B1862" t="s">
        <v>5193</v>
      </c>
      <c r="C1862">
        <v>5</v>
      </c>
      <c r="D1862" t="s">
        <v>12</v>
      </c>
      <c r="E1862" t="s">
        <v>12</v>
      </c>
      <c r="F1862" s="3" t="s">
        <v>5194</v>
      </c>
      <c r="G1862">
        <v>2025</v>
      </c>
      <c r="H1862" t="s">
        <v>21</v>
      </c>
      <c r="I1862" t="s">
        <v>5186</v>
      </c>
    </row>
    <row r="1863" spans="1:9" ht="32" x14ac:dyDescent="0.2">
      <c r="A1863" t="s">
        <v>5183</v>
      </c>
      <c r="B1863" t="s">
        <v>4016</v>
      </c>
      <c r="C1863">
        <v>6</v>
      </c>
      <c r="D1863" t="s">
        <v>52</v>
      </c>
      <c r="E1863" t="s">
        <v>12</v>
      </c>
      <c r="F1863" s="3" t="s">
        <v>4017</v>
      </c>
      <c r="G1863">
        <v>2025</v>
      </c>
      <c r="H1863" t="s">
        <v>21</v>
      </c>
      <c r="I1863" t="s">
        <v>5186</v>
      </c>
    </row>
    <row r="1864" spans="1:9" ht="32" x14ac:dyDescent="0.2">
      <c r="A1864" t="s">
        <v>5195</v>
      </c>
      <c r="B1864" t="s">
        <v>5196</v>
      </c>
      <c r="C1864">
        <v>1</v>
      </c>
      <c r="D1864" t="s">
        <v>12</v>
      </c>
      <c r="E1864" t="s">
        <v>12</v>
      </c>
      <c r="F1864" s="3" t="s">
        <v>5197</v>
      </c>
      <c r="G1864">
        <v>2025</v>
      </c>
      <c r="H1864" t="s">
        <v>140</v>
      </c>
      <c r="I1864" t="s">
        <v>5198</v>
      </c>
    </row>
    <row r="1865" spans="1:9" ht="32" x14ac:dyDescent="0.2">
      <c r="A1865" t="s">
        <v>5195</v>
      </c>
      <c r="B1865" t="s">
        <v>5199</v>
      </c>
      <c r="C1865">
        <v>2</v>
      </c>
      <c r="D1865">
        <f>545</f>
        <v>545</v>
      </c>
      <c r="E1865" t="s">
        <v>12</v>
      </c>
      <c r="F1865" s="3" t="s">
        <v>5200</v>
      </c>
      <c r="G1865">
        <v>2025</v>
      </c>
      <c r="H1865" t="s">
        <v>140</v>
      </c>
      <c r="I1865" t="s">
        <v>5198</v>
      </c>
    </row>
    <row r="1866" spans="1:9" ht="16" x14ac:dyDescent="0.2">
      <c r="A1866" t="s">
        <v>5201</v>
      </c>
      <c r="B1866" t="s">
        <v>5202</v>
      </c>
      <c r="C1866">
        <v>1</v>
      </c>
      <c r="D1866" t="s">
        <v>712</v>
      </c>
      <c r="E1866" t="s">
        <v>12</v>
      </c>
      <c r="F1866" s="3" t="s">
        <v>5203</v>
      </c>
      <c r="G1866">
        <v>2025</v>
      </c>
      <c r="H1866" t="s">
        <v>267</v>
      </c>
      <c r="I1866" t="s">
        <v>5204</v>
      </c>
    </row>
    <row r="1867" spans="1:9" ht="16" x14ac:dyDescent="0.2">
      <c r="A1867" t="s">
        <v>5201</v>
      </c>
      <c r="B1867" t="s">
        <v>5205</v>
      </c>
      <c r="C1867">
        <v>2</v>
      </c>
      <c r="D1867">
        <f>489</f>
        <v>489</v>
      </c>
      <c r="E1867" t="s">
        <v>2574</v>
      </c>
      <c r="F1867" s="3" t="s">
        <v>5206</v>
      </c>
      <c r="G1867">
        <v>2025</v>
      </c>
      <c r="H1867" t="s">
        <v>267</v>
      </c>
      <c r="I1867" t="s">
        <v>5204</v>
      </c>
    </row>
    <row r="1868" spans="1:9" ht="16" x14ac:dyDescent="0.2">
      <c r="A1868" t="s">
        <v>5201</v>
      </c>
      <c r="B1868" t="s">
        <v>5207</v>
      </c>
      <c r="C1868">
        <v>3</v>
      </c>
      <c r="D1868">
        <f>276</f>
        <v>276</v>
      </c>
      <c r="E1868" t="s">
        <v>4919</v>
      </c>
      <c r="F1868" s="3" t="s">
        <v>4920</v>
      </c>
      <c r="G1868">
        <v>2025</v>
      </c>
      <c r="H1868" t="s">
        <v>267</v>
      </c>
      <c r="I1868" t="s">
        <v>5204</v>
      </c>
    </row>
    <row r="1869" spans="1:9" ht="16" x14ac:dyDescent="0.2">
      <c r="A1869" t="s">
        <v>5208</v>
      </c>
      <c r="B1869" t="s">
        <v>5209</v>
      </c>
      <c r="C1869">
        <v>1</v>
      </c>
      <c r="D1869" t="s">
        <v>12</v>
      </c>
      <c r="E1869" t="s">
        <v>816</v>
      </c>
      <c r="F1869" s="3" t="s">
        <v>5210</v>
      </c>
      <c r="G1869">
        <v>2025</v>
      </c>
      <c r="H1869" t="s">
        <v>368</v>
      </c>
      <c r="I1869" t="s">
        <v>5211</v>
      </c>
    </row>
    <row r="1870" spans="1:9" ht="16" x14ac:dyDescent="0.2">
      <c r="A1870" t="s">
        <v>5208</v>
      </c>
      <c r="B1870" t="s">
        <v>5212</v>
      </c>
      <c r="C1870">
        <v>2</v>
      </c>
      <c r="D1870" t="s">
        <v>1142</v>
      </c>
      <c r="E1870" t="s">
        <v>12</v>
      </c>
      <c r="F1870" s="3" t="s">
        <v>5213</v>
      </c>
      <c r="G1870">
        <v>2025</v>
      </c>
      <c r="H1870" t="s">
        <v>368</v>
      </c>
      <c r="I1870" t="s">
        <v>5211</v>
      </c>
    </row>
    <row r="1871" spans="1:9" ht="16" x14ac:dyDescent="0.2">
      <c r="A1871" t="s">
        <v>5208</v>
      </c>
      <c r="B1871" t="s">
        <v>5214</v>
      </c>
      <c r="C1871">
        <v>3</v>
      </c>
      <c r="D1871" t="s">
        <v>12</v>
      </c>
      <c r="E1871" t="s">
        <v>12</v>
      </c>
      <c r="F1871" s="3" t="s">
        <v>5215</v>
      </c>
      <c r="G1871">
        <v>2025</v>
      </c>
      <c r="H1871" t="s">
        <v>368</v>
      </c>
      <c r="I1871" t="s">
        <v>5211</v>
      </c>
    </row>
    <row r="1872" spans="1:9" ht="32" x14ac:dyDescent="0.2">
      <c r="A1872" t="s">
        <v>5216</v>
      </c>
      <c r="B1872" t="s">
        <v>5217</v>
      </c>
      <c r="C1872">
        <v>1</v>
      </c>
      <c r="D1872" t="s">
        <v>316</v>
      </c>
      <c r="E1872" t="s">
        <v>12</v>
      </c>
      <c r="F1872" s="3" t="s">
        <v>5218</v>
      </c>
      <c r="G1872">
        <v>2025</v>
      </c>
      <c r="H1872" t="s">
        <v>86</v>
      </c>
      <c r="I1872" t="s">
        <v>5219</v>
      </c>
    </row>
    <row r="1873" spans="1:9" ht="16" x14ac:dyDescent="0.2">
      <c r="A1873" t="s">
        <v>5216</v>
      </c>
      <c r="B1873" t="s">
        <v>5220</v>
      </c>
      <c r="C1873">
        <v>2</v>
      </c>
      <c r="D1873" t="s">
        <v>316</v>
      </c>
      <c r="E1873" t="s">
        <v>485</v>
      </c>
      <c r="F1873" s="3" t="s">
        <v>5221</v>
      </c>
      <c r="G1873">
        <v>2025</v>
      </c>
      <c r="H1873" t="s">
        <v>86</v>
      </c>
      <c r="I1873" t="s">
        <v>5219</v>
      </c>
    </row>
    <row r="1874" spans="1:9" ht="32" x14ac:dyDescent="0.2">
      <c r="A1874" t="s">
        <v>5216</v>
      </c>
      <c r="B1874" t="s">
        <v>5222</v>
      </c>
      <c r="C1874">
        <v>3</v>
      </c>
      <c r="D1874" t="s">
        <v>316</v>
      </c>
      <c r="E1874" t="s">
        <v>12</v>
      </c>
      <c r="F1874" s="3" t="s">
        <v>5223</v>
      </c>
      <c r="G1874">
        <v>2025</v>
      </c>
      <c r="H1874" t="s">
        <v>86</v>
      </c>
      <c r="I1874" t="s">
        <v>5219</v>
      </c>
    </row>
    <row r="1875" spans="1:9" ht="16" x14ac:dyDescent="0.2">
      <c r="A1875" t="s">
        <v>5224</v>
      </c>
      <c r="B1875" t="s">
        <v>5225</v>
      </c>
      <c r="C1875">
        <v>1</v>
      </c>
      <c r="D1875">
        <f>38</f>
        <v>38</v>
      </c>
      <c r="E1875" t="s">
        <v>12</v>
      </c>
      <c r="F1875" s="3" t="s">
        <v>5226</v>
      </c>
      <c r="G1875">
        <v>2025</v>
      </c>
      <c r="H1875" t="s">
        <v>140</v>
      </c>
      <c r="I1875" t="s">
        <v>5227</v>
      </c>
    </row>
    <row r="1876" spans="1:9" ht="16" x14ac:dyDescent="0.2">
      <c r="A1876" t="s">
        <v>5228</v>
      </c>
      <c r="B1876" t="s">
        <v>5229</v>
      </c>
      <c r="C1876">
        <v>1</v>
      </c>
      <c r="D1876" t="s">
        <v>12</v>
      </c>
      <c r="E1876" t="s">
        <v>12</v>
      </c>
      <c r="F1876" s="3" t="s">
        <v>5230</v>
      </c>
      <c r="G1876">
        <v>2025</v>
      </c>
      <c r="H1876" t="s">
        <v>3795</v>
      </c>
      <c r="I1876" t="s">
        <v>5231</v>
      </c>
    </row>
    <row r="1877" spans="1:9" ht="32" x14ac:dyDescent="0.2">
      <c r="A1877" t="s">
        <v>5228</v>
      </c>
      <c r="B1877" t="s">
        <v>5232</v>
      </c>
      <c r="C1877">
        <v>2</v>
      </c>
      <c r="D1877" t="s">
        <v>12</v>
      </c>
      <c r="E1877" t="s">
        <v>12</v>
      </c>
      <c r="F1877" s="3" t="s">
        <v>5233</v>
      </c>
      <c r="G1877">
        <v>2025</v>
      </c>
      <c r="H1877" t="s">
        <v>3795</v>
      </c>
      <c r="I1877" t="s">
        <v>5231</v>
      </c>
    </row>
    <row r="1878" spans="1:9" ht="32" x14ac:dyDescent="0.2">
      <c r="A1878" t="s">
        <v>5234</v>
      </c>
      <c r="B1878" t="s">
        <v>5235</v>
      </c>
      <c r="C1878">
        <v>1</v>
      </c>
      <c r="D1878" t="s">
        <v>12</v>
      </c>
      <c r="E1878" t="s">
        <v>12</v>
      </c>
      <c r="F1878" s="3" t="s">
        <v>5236</v>
      </c>
      <c r="G1878">
        <v>2025</v>
      </c>
      <c r="H1878" t="s">
        <v>1327</v>
      </c>
      <c r="I1878" t="s">
        <v>5237</v>
      </c>
    </row>
    <row r="1879" spans="1:9" ht="32" x14ac:dyDescent="0.2">
      <c r="A1879" t="s">
        <v>5234</v>
      </c>
      <c r="B1879" t="s">
        <v>5238</v>
      </c>
      <c r="C1879">
        <v>2</v>
      </c>
      <c r="D1879" t="s">
        <v>12</v>
      </c>
      <c r="E1879" t="s">
        <v>12</v>
      </c>
      <c r="F1879" s="3" t="s">
        <v>5239</v>
      </c>
      <c r="G1879">
        <v>2025</v>
      </c>
      <c r="H1879" t="s">
        <v>1327</v>
      </c>
      <c r="I1879" t="s">
        <v>5237</v>
      </c>
    </row>
    <row r="1880" spans="1:9" ht="16" x14ac:dyDescent="0.2">
      <c r="A1880" t="s">
        <v>5240</v>
      </c>
      <c r="B1880" t="s">
        <v>5241</v>
      </c>
      <c r="C1880">
        <v>1</v>
      </c>
      <c r="D1880" t="s">
        <v>576</v>
      </c>
      <c r="E1880" t="s">
        <v>12</v>
      </c>
      <c r="F1880" s="3" t="s">
        <v>5242</v>
      </c>
      <c r="G1880">
        <v>2025</v>
      </c>
      <c r="H1880" t="s">
        <v>140</v>
      </c>
      <c r="I1880" t="s">
        <v>5243</v>
      </c>
    </row>
    <row r="1881" spans="1:9" ht="32" x14ac:dyDescent="0.2">
      <c r="A1881" t="s">
        <v>5240</v>
      </c>
      <c r="B1881" t="s">
        <v>5244</v>
      </c>
      <c r="C1881">
        <v>2</v>
      </c>
      <c r="D1881" t="s">
        <v>5245</v>
      </c>
      <c r="E1881" t="s">
        <v>12</v>
      </c>
      <c r="F1881" s="3" t="s">
        <v>5246</v>
      </c>
      <c r="G1881">
        <v>2025</v>
      </c>
      <c r="H1881" t="s">
        <v>140</v>
      </c>
      <c r="I1881" t="s">
        <v>5243</v>
      </c>
    </row>
    <row r="1882" spans="1:9" ht="32" x14ac:dyDescent="0.2">
      <c r="A1882" t="s">
        <v>5240</v>
      </c>
      <c r="B1882" t="s">
        <v>575</v>
      </c>
      <c r="C1882">
        <v>3</v>
      </c>
      <c r="D1882" t="s">
        <v>576</v>
      </c>
      <c r="E1882" t="s">
        <v>12</v>
      </c>
      <c r="F1882" s="3" t="s">
        <v>577</v>
      </c>
      <c r="G1882">
        <v>2025</v>
      </c>
      <c r="H1882" t="s">
        <v>140</v>
      </c>
      <c r="I1882" t="s">
        <v>5243</v>
      </c>
    </row>
    <row r="1883" spans="1:9" ht="16" x14ac:dyDescent="0.2">
      <c r="A1883" t="s">
        <v>5247</v>
      </c>
      <c r="B1883" t="s">
        <v>5248</v>
      </c>
      <c r="C1883">
        <v>1</v>
      </c>
      <c r="D1883">
        <f>159</f>
        <v>159</v>
      </c>
      <c r="E1883" t="s">
        <v>12</v>
      </c>
      <c r="F1883" s="3" t="s">
        <v>5249</v>
      </c>
      <c r="G1883">
        <v>2025</v>
      </c>
      <c r="H1883" t="s">
        <v>1524</v>
      </c>
      <c r="I1883" t="s">
        <v>5250</v>
      </c>
    </row>
    <row r="1884" spans="1:9" ht="32" x14ac:dyDescent="0.2">
      <c r="A1884" t="s">
        <v>5247</v>
      </c>
      <c r="B1884" t="s">
        <v>5251</v>
      </c>
      <c r="C1884">
        <v>2</v>
      </c>
      <c r="D1884" t="s">
        <v>31</v>
      </c>
      <c r="E1884" t="s">
        <v>12</v>
      </c>
      <c r="F1884" s="3" t="s">
        <v>5252</v>
      </c>
      <c r="G1884">
        <v>2025</v>
      </c>
      <c r="H1884" t="s">
        <v>2773</v>
      </c>
      <c r="I1884" t="s">
        <v>5250</v>
      </c>
    </row>
    <row r="1885" spans="1:9" ht="32" x14ac:dyDescent="0.2">
      <c r="A1885" t="s">
        <v>5253</v>
      </c>
      <c r="B1885" t="s">
        <v>5254</v>
      </c>
      <c r="C1885">
        <v>1</v>
      </c>
      <c r="D1885" t="s">
        <v>31</v>
      </c>
      <c r="E1885" t="s">
        <v>12</v>
      </c>
      <c r="F1885" s="3" t="s">
        <v>5255</v>
      </c>
      <c r="G1885">
        <v>2025</v>
      </c>
      <c r="H1885" t="s">
        <v>21</v>
      </c>
      <c r="I1885" t="s">
        <v>5256</v>
      </c>
    </row>
    <row r="1886" spans="1:9" ht="16" x14ac:dyDescent="0.2">
      <c r="A1886" t="s">
        <v>5257</v>
      </c>
      <c r="B1886" t="s">
        <v>5258</v>
      </c>
      <c r="C1886">
        <v>1</v>
      </c>
      <c r="D1886">
        <f>494</f>
        <v>494</v>
      </c>
      <c r="E1886" t="s">
        <v>12</v>
      </c>
      <c r="F1886" s="3" t="s">
        <v>4227</v>
      </c>
      <c r="G1886">
        <v>2025</v>
      </c>
      <c r="H1886" t="s">
        <v>14</v>
      </c>
      <c r="I1886" t="s">
        <v>5259</v>
      </c>
    </row>
    <row r="1887" spans="1:9" ht="32" x14ac:dyDescent="0.2">
      <c r="A1887" t="s">
        <v>5260</v>
      </c>
      <c r="B1887" t="s">
        <v>5261</v>
      </c>
      <c r="C1887">
        <v>1</v>
      </c>
      <c r="D1887">
        <f>237</f>
        <v>237</v>
      </c>
      <c r="E1887" t="s">
        <v>12</v>
      </c>
      <c r="F1887" s="3" t="s">
        <v>5262</v>
      </c>
      <c r="G1887">
        <v>2025</v>
      </c>
      <c r="H1887" t="s">
        <v>21</v>
      </c>
      <c r="I1887" t="s">
        <v>5263</v>
      </c>
    </row>
    <row r="1888" spans="1:9" ht="32" x14ac:dyDescent="0.2">
      <c r="A1888" t="s">
        <v>5260</v>
      </c>
      <c r="B1888" t="s">
        <v>5264</v>
      </c>
      <c r="C1888">
        <v>2</v>
      </c>
      <c r="D1888">
        <f>237</f>
        <v>237</v>
      </c>
      <c r="E1888" t="s">
        <v>12</v>
      </c>
      <c r="F1888" s="3" t="s">
        <v>5262</v>
      </c>
      <c r="G1888">
        <v>2025</v>
      </c>
      <c r="H1888" t="s">
        <v>21</v>
      </c>
      <c r="I1888" t="s">
        <v>5263</v>
      </c>
    </row>
    <row r="1889" spans="1:9" ht="32" x14ac:dyDescent="0.2">
      <c r="A1889" t="s">
        <v>5265</v>
      </c>
      <c r="B1889" t="s">
        <v>5266</v>
      </c>
      <c r="C1889">
        <v>1</v>
      </c>
      <c r="D1889">
        <f>93</f>
        <v>93</v>
      </c>
      <c r="E1889" t="s">
        <v>12</v>
      </c>
      <c r="F1889" s="3" t="s">
        <v>5267</v>
      </c>
      <c r="G1889">
        <v>2025</v>
      </c>
      <c r="H1889" t="s">
        <v>140</v>
      </c>
      <c r="I1889" t="s">
        <v>5268</v>
      </c>
    </row>
    <row r="1890" spans="1:9" ht="48" x14ac:dyDescent="0.2">
      <c r="A1890" t="s">
        <v>5269</v>
      </c>
      <c r="B1890" t="s">
        <v>5270</v>
      </c>
      <c r="C1890">
        <v>1</v>
      </c>
      <c r="D1890" t="s">
        <v>12</v>
      </c>
      <c r="E1890" t="s">
        <v>12</v>
      </c>
      <c r="F1890" s="3" t="s">
        <v>5271</v>
      </c>
      <c r="G1890">
        <v>2025</v>
      </c>
      <c r="H1890" t="s">
        <v>37</v>
      </c>
      <c r="I1890" t="s">
        <v>5272</v>
      </c>
    </row>
    <row r="1891" spans="1:9" ht="16" x14ac:dyDescent="0.2">
      <c r="A1891" t="s">
        <v>5269</v>
      </c>
      <c r="B1891" t="s">
        <v>155</v>
      </c>
      <c r="C1891">
        <v>2</v>
      </c>
      <c r="D1891" t="s">
        <v>101</v>
      </c>
      <c r="E1891" t="s">
        <v>12</v>
      </c>
      <c r="F1891" s="3" t="s">
        <v>5273</v>
      </c>
      <c r="G1891">
        <v>2025</v>
      </c>
      <c r="H1891" t="s">
        <v>37</v>
      </c>
      <c r="I1891" t="s">
        <v>5272</v>
      </c>
    </row>
    <row r="1892" spans="1:9" ht="16" x14ac:dyDescent="0.2">
      <c r="A1892" t="s">
        <v>5269</v>
      </c>
      <c r="B1892" t="s">
        <v>5274</v>
      </c>
      <c r="C1892">
        <v>3</v>
      </c>
      <c r="D1892" t="s">
        <v>101</v>
      </c>
      <c r="E1892" t="s">
        <v>12</v>
      </c>
      <c r="F1892" s="3" t="s">
        <v>5275</v>
      </c>
      <c r="G1892">
        <v>2025</v>
      </c>
      <c r="H1892" t="s">
        <v>37</v>
      </c>
      <c r="I1892" t="s">
        <v>5272</v>
      </c>
    </row>
    <row r="1893" spans="1:9" ht="16" x14ac:dyDescent="0.2">
      <c r="A1893" t="s">
        <v>5276</v>
      </c>
      <c r="B1893" t="s">
        <v>5277</v>
      </c>
      <c r="C1893">
        <v>1</v>
      </c>
      <c r="D1893" t="s">
        <v>12</v>
      </c>
      <c r="E1893" t="s">
        <v>12</v>
      </c>
      <c r="F1893" s="7" t="s">
        <v>2350</v>
      </c>
      <c r="G1893">
        <v>2025</v>
      </c>
      <c r="H1893" t="s">
        <v>37</v>
      </c>
      <c r="I1893" t="s">
        <v>5278</v>
      </c>
    </row>
    <row r="1894" spans="1:9" ht="16" x14ac:dyDescent="0.2">
      <c r="A1894" t="s">
        <v>5276</v>
      </c>
      <c r="B1894" t="s">
        <v>5279</v>
      </c>
      <c r="C1894">
        <v>2</v>
      </c>
      <c r="D1894" t="s">
        <v>12</v>
      </c>
      <c r="E1894" t="s">
        <v>12</v>
      </c>
      <c r="F1894" s="7" t="s">
        <v>2394</v>
      </c>
      <c r="G1894">
        <v>2025</v>
      </c>
      <c r="H1894" t="s">
        <v>37</v>
      </c>
      <c r="I1894" t="s">
        <v>5278</v>
      </c>
    </row>
    <row r="1895" spans="1:9" ht="16" x14ac:dyDescent="0.2">
      <c r="A1895" t="s">
        <v>5280</v>
      </c>
      <c r="B1895" t="s">
        <v>5281</v>
      </c>
      <c r="C1895">
        <v>1</v>
      </c>
      <c r="D1895" t="s">
        <v>12</v>
      </c>
      <c r="E1895" t="s">
        <v>12</v>
      </c>
      <c r="F1895" s="3" t="s">
        <v>2374</v>
      </c>
      <c r="G1895">
        <v>2025</v>
      </c>
      <c r="H1895" t="s">
        <v>37</v>
      </c>
      <c r="I1895" t="s">
        <v>5282</v>
      </c>
    </row>
    <row r="1896" spans="1:9" ht="16" x14ac:dyDescent="0.2">
      <c r="A1896" t="s">
        <v>5280</v>
      </c>
      <c r="B1896" t="s">
        <v>5283</v>
      </c>
      <c r="C1896">
        <v>2</v>
      </c>
      <c r="D1896" t="s">
        <v>12</v>
      </c>
      <c r="E1896" t="s">
        <v>12</v>
      </c>
      <c r="F1896" s="3" t="s">
        <v>5284</v>
      </c>
      <c r="G1896">
        <v>2025</v>
      </c>
      <c r="H1896" t="s">
        <v>256</v>
      </c>
      <c r="I1896" t="s">
        <v>5282</v>
      </c>
    </row>
    <row r="1897" spans="1:9" ht="32" x14ac:dyDescent="0.2">
      <c r="A1897" t="s">
        <v>5280</v>
      </c>
      <c r="B1897" t="s">
        <v>5285</v>
      </c>
      <c r="C1897">
        <v>3</v>
      </c>
      <c r="D1897" t="s">
        <v>12</v>
      </c>
      <c r="E1897" t="s">
        <v>12</v>
      </c>
      <c r="F1897" s="3" t="s">
        <v>4580</v>
      </c>
      <c r="G1897">
        <v>2025</v>
      </c>
      <c r="H1897" t="s">
        <v>37</v>
      </c>
      <c r="I1897" t="s">
        <v>5282</v>
      </c>
    </row>
    <row r="1898" spans="1:9" ht="32" x14ac:dyDescent="0.2">
      <c r="A1898" t="s">
        <v>5286</v>
      </c>
      <c r="B1898" t="s">
        <v>5287</v>
      </c>
      <c r="C1898">
        <v>1</v>
      </c>
      <c r="D1898">
        <f>237</f>
        <v>237</v>
      </c>
      <c r="E1898" t="s">
        <v>12</v>
      </c>
      <c r="F1898" s="3" t="s">
        <v>5288</v>
      </c>
      <c r="G1898">
        <v>2025</v>
      </c>
      <c r="H1898" t="s">
        <v>21</v>
      </c>
      <c r="I1898" t="s">
        <v>5289</v>
      </c>
    </row>
    <row r="1899" spans="1:9" ht="16" x14ac:dyDescent="0.2">
      <c r="A1899" t="s">
        <v>5286</v>
      </c>
      <c r="B1899" t="s">
        <v>5290</v>
      </c>
      <c r="C1899">
        <v>2</v>
      </c>
      <c r="D1899">
        <f>237</f>
        <v>237</v>
      </c>
      <c r="E1899" t="s">
        <v>12</v>
      </c>
      <c r="F1899" s="3" t="s">
        <v>5291</v>
      </c>
      <c r="G1899">
        <v>2025</v>
      </c>
      <c r="H1899" t="s">
        <v>21</v>
      </c>
      <c r="I1899" t="s">
        <v>5289</v>
      </c>
    </row>
    <row r="1900" spans="1:9" ht="16" x14ac:dyDescent="0.2">
      <c r="A1900" t="s">
        <v>5292</v>
      </c>
      <c r="B1900" t="s">
        <v>5293</v>
      </c>
      <c r="C1900">
        <v>1</v>
      </c>
      <c r="D1900" t="s">
        <v>52</v>
      </c>
      <c r="E1900" t="s">
        <v>12</v>
      </c>
      <c r="F1900" s="3" t="s">
        <v>866</v>
      </c>
      <c r="G1900">
        <v>2025</v>
      </c>
      <c r="H1900" t="s">
        <v>323</v>
      </c>
      <c r="I1900" t="s">
        <v>5294</v>
      </c>
    </row>
    <row r="1901" spans="1:9" ht="32" x14ac:dyDescent="0.2">
      <c r="A1901" t="s">
        <v>5295</v>
      </c>
      <c r="B1901" t="s">
        <v>5296</v>
      </c>
      <c r="C1901">
        <v>1</v>
      </c>
      <c r="D1901" t="s">
        <v>12</v>
      </c>
      <c r="E1901" t="s">
        <v>12</v>
      </c>
      <c r="F1901" s="3" t="s">
        <v>5297</v>
      </c>
      <c r="G1901">
        <v>2025</v>
      </c>
      <c r="H1901" t="s">
        <v>239</v>
      </c>
      <c r="I1901" t="s">
        <v>5298</v>
      </c>
    </row>
    <row r="1902" spans="1:9" ht="48" x14ac:dyDescent="0.2">
      <c r="A1902" t="s">
        <v>5295</v>
      </c>
      <c r="B1902" t="s">
        <v>5299</v>
      </c>
      <c r="C1902">
        <v>2</v>
      </c>
      <c r="D1902" t="s">
        <v>12</v>
      </c>
      <c r="E1902" t="s">
        <v>12</v>
      </c>
      <c r="F1902" s="3" t="s">
        <v>5300</v>
      </c>
      <c r="G1902">
        <v>2025</v>
      </c>
      <c r="H1902" t="s">
        <v>239</v>
      </c>
      <c r="I1902" t="s">
        <v>5298</v>
      </c>
    </row>
    <row r="1903" spans="1:9" ht="16" x14ac:dyDescent="0.2">
      <c r="A1903" t="s">
        <v>5295</v>
      </c>
      <c r="B1903" t="s">
        <v>5301</v>
      </c>
      <c r="C1903">
        <v>3</v>
      </c>
      <c r="D1903" t="s">
        <v>12</v>
      </c>
      <c r="E1903" t="s">
        <v>12</v>
      </c>
      <c r="F1903" s="3" t="s">
        <v>5302</v>
      </c>
      <c r="G1903">
        <v>2025</v>
      </c>
      <c r="H1903" t="s">
        <v>239</v>
      </c>
      <c r="I1903" t="s">
        <v>5298</v>
      </c>
    </row>
    <row r="1904" spans="1:9" ht="16" x14ac:dyDescent="0.2">
      <c r="A1904" t="s">
        <v>5303</v>
      </c>
      <c r="B1904" t="s">
        <v>5304</v>
      </c>
      <c r="C1904">
        <v>1</v>
      </c>
      <c r="D1904" t="s">
        <v>52</v>
      </c>
      <c r="E1904" t="s">
        <v>12</v>
      </c>
      <c r="F1904" s="3" t="s">
        <v>5305</v>
      </c>
      <c r="G1904">
        <v>2025</v>
      </c>
      <c r="H1904" t="s">
        <v>54</v>
      </c>
      <c r="I1904" t="s">
        <v>5306</v>
      </c>
    </row>
    <row r="1905" spans="1:9" ht="16" x14ac:dyDescent="0.2">
      <c r="A1905" t="s">
        <v>5303</v>
      </c>
      <c r="B1905" t="s">
        <v>5307</v>
      </c>
      <c r="C1905">
        <v>2</v>
      </c>
      <c r="D1905" t="s">
        <v>52</v>
      </c>
      <c r="E1905" t="s">
        <v>12</v>
      </c>
      <c r="F1905" s="3" t="s">
        <v>5308</v>
      </c>
      <c r="G1905">
        <v>2025</v>
      </c>
      <c r="H1905" t="s">
        <v>54</v>
      </c>
      <c r="I1905" t="s">
        <v>5306</v>
      </c>
    </row>
    <row r="1906" spans="1:9" ht="16" x14ac:dyDescent="0.2">
      <c r="A1906" t="s">
        <v>5303</v>
      </c>
      <c r="B1906" t="s">
        <v>5309</v>
      </c>
      <c r="C1906">
        <v>3</v>
      </c>
      <c r="D1906" t="s">
        <v>90</v>
      </c>
      <c r="E1906" t="s">
        <v>12</v>
      </c>
      <c r="F1906" s="3" t="s">
        <v>5310</v>
      </c>
      <c r="G1906">
        <v>2025</v>
      </c>
      <c r="H1906" t="s">
        <v>54</v>
      </c>
      <c r="I1906" t="s">
        <v>5306</v>
      </c>
    </row>
    <row r="1907" spans="1:9" ht="32" x14ac:dyDescent="0.2">
      <c r="A1907" t="s">
        <v>5311</v>
      </c>
      <c r="B1907" t="s">
        <v>5312</v>
      </c>
      <c r="C1907">
        <v>1</v>
      </c>
      <c r="D1907" t="s">
        <v>31</v>
      </c>
      <c r="E1907" t="s">
        <v>12</v>
      </c>
      <c r="F1907" s="3" t="s">
        <v>5313</v>
      </c>
      <c r="G1907">
        <v>2025</v>
      </c>
      <c r="H1907" t="s">
        <v>21</v>
      </c>
      <c r="I1907" t="s">
        <v>5314</v>
      </c>
    </row>
    <row r="1908" spans="1:9" ht="32" x14ac:dyDescent="0.2">
      <c r="A1908" t="s">
        <v>5311</v>
      </c>
      <c r="B1908" t="s">
        <v>5315</v>
      </c>
      <c r="C1908">
        <v>2</v>
      </c>
      <c r="D1908">
        <f>237</f>
        <v>237</v>
      </c>
      <c r="E1908" t="s">
        <v>12</v>
      </c>
      <c r="F1908" s="3" t="s">
        <v>5316</v>
      </c>
      <c r="G1908">
        <v>2025</v>
      </c>
      <c r="H1908" t="s">
        <v>21</v>
      </c>
      <c r="I1908" t="s">
        <v>5314</v>
      </c>
    </row>
    <row r="1909" spans="1:9" ht="16" x14ac:dyDescent="0.2">
      <c r="A1909" t="s">
        <v>5311</v>
      </c>
      <c r="B1909" t="s">
        <v>2566</v>
      </c>
      <c r="C1909">
        <v>3</v>
      </c>
      <c r="D1909" t="s">
        <v>12</v>
      </c>
      <c r="E1909" t="s">
        <v>12</v>
      </c>
      <c r="F1909" s="3" t="s">
        <v>5317</v>
      </c>
      <c r="G1909">
        <v>2025</v>
      </c>
      <c r="H1909" t="s">
        <v>5318</v>
      </c>
      <c r="I1909" t="s">
        <v>5314</v>
      </c>
    </row>
    <row r="1910" spans="1:9" ht="32" x14ac:dyDescent="0.2">
      <c r="A1910" t="s">
        <v>5319</v>
      </c>
      <c r="B1910" t="s">
        <v>5320</v>
      </c>
      <c r="C1910">
        <v>1</v>
      </c>
      <c r="D1910" t="s">
        <v>1142</v>
      </c>
      <c r="E1910" t="s">
        <v>12</v>
      </c>
      <c r="F1910" s="3" t="s">
        <v>5321</v>
      </c>
      <c r="G1910">
        <v>2025</v>
      </c>
      <c r="H1910" t="s">
        <v>368</v>
      </c>
      <c r="I1910" t="s">
        <v>5322</v>
      </c>
    </row>
    <row r="1911" spans="1:9" ht="32" x14ac:dyDescent="0.2">
      <c r="A1911" t="s">
        <v>5319</v>
      </c>
      <c r="B1911" t="s">
        <v>5323</v>
      </c>
      <c r="C1911">
        <v>2</v>
      </c>
      <c r="D1911" t="s">
        <v>1142</v>
      </c>
      <c r="E1911" t="s">
        <v>5324</v>
      </c>
      <c r="F1911" s="3" t="s">
        <v>5325</v>
      </c>
      <c r="G1911">
        <v>2025</v>
      </c>
      <c r="H1911" t="s">
        <v>368</v>
      </c>
      <c r="I1911" t="s">
        <v>5322</v>
      </c>
    </row>
    <row r="1912" spans="1:9" ht="16" x14ac:dyDescent="0.2">
      <c r="A1912" t="s">
        <v>5319</v>
      </c>
      <c r="B1912" t="s">
        <v>5326</v>
      </c>
      <c r="C1912">
        <v>3</v>
      </c>
      <c r="D1912" t="s">
        <v>5327</v>
      </c>
      <c r="E1912" t="s">
        <v>12</v>
      </c>
      <c r="F1912" s="3" t="s">
        <v>5328</v>
      </c>
      <c r="G1912">
        <v>2025</v>
      </c>
      <c r="H1912" t="s">
        <v>368</v>
      </c>
      <c r="I1912" t="s">
        <v>5322</v>
      </c>
    </row>
    <row r="1913" spans="1:9" ht="32" x14ac:dyDescent="0.2">
      <c r="A1913" t="s">
        <v>5329</v>
      </c>
      <c r="B1913" t="s">
        <v>5330</v>
      </c>
      <c r="C1913">
        <v>1</v>
      </c>
      <c r="D1913" t="s">
        <v>52</v>
      </c>
      <c r="E1913" t="s">
        <v>12</v>
      </c>
      <c r="F1913" s="3" t="s">
        <v>5331</v>
      </c>
      <c r="G1913">
        <v>2025</v>
      </c>
      <c r="H1913" t="s">
        <v>215</v>
      </c>
      <c r="I1913" t="s">
        <v>5332</v>
      </c>
    </row>
    <row r="1914" spans="1:9" ht="16" x14ac:dyDescent="0.2">
      <c r="A1914" t="s">
        <v>5329</v>
      </c>
      <c r="B1914" t="s">
        <v>5333</v>
      </c>
      <c r="C1914">
        <v>2</v>
      </c>
      <c r="D1914" t="s">
        <v>12</v>
      </c>
      <c r="E1914" t="s">
        <v>12</v>
      </c>
      <c r="F1914" s="3" t="s">
        <v>5334</v>
      </c>
      <c r="G1914">
        <v>2025</v>
      </c>
      <c r="H1914" t="s">
        <v>215</v>
      </c>
      <c r="I1914" t="s">
        <v>5332</v>
      </c>
    </row>
    <row r="1915" spans="1:9" ht="32" x14ac:dyDescent="0.2">
      <c r="A1915" t="s">
        <v>5329</v>
      </c>
      <c r="B1915" t="s">
        <v>5330</v>
      </c>
      <c r="C1915">
        <v>3</v>
      </c>
      <c r="D1915">
        <f>498</f>
        <v>498</v>
      </c>
      <c r="E1915" t="s">
        <v>12</v>
      </c>
      <c r="F1915" s="3" t="s">
        <v>5335</v>
      </c>
      <c r="G1915">
        <v>2025</v>
      </c>
      <c r="H1915" t="s">
        <v>215</v>
      </c>
      <c r="I1915" t="s">
        <v>5332</v>
      </c>
    </row>
    <row r="1916" spans="1:9" ht="32" x14ac:dyDescent="0.2">
      <c r="A1916" t="s">
        <v>5336</v>
      </c>
      <c r="B1916" t="s">
        <v>5337</v>
      </c>
      <c r="C1916">
        <v>1</v>
      </c>
      <c r="D1916" t="s">
        <v>344</v>
      </c>
      <c r="E1916" t="s">
        <v>12</v>
      </c>
      <c r="F1916" s="3" t="s">
        <v>5338</v>
      </c>
      <c r="G1916">
        <v>2025</v>
      </c>
      <c r="H1916" t="s">
        <v>204</v>
      </c>
      <c r="I1916" t="s">
        <v>5339</v>
      </c>
    </row>
    <row r="1917" spans="1:9" ht="32" x14ac:dyDescent="0.2">
      <c r="A1917" t="s">
        <v>5340</v>
      </c>
      <c r="B1917" t="s">
        <v>5341</v>
      </c>
      <c r="C1917">
        <v>1</v>
      </c>
      <c r="D1917" t="s">
        <v>12</v>
      </c>
      <c r="E1917" t="s">
        <v>12</v>
      </c>
      <c r="F1917" s="3" t="s">
        <v>5342</v>
      </c>
      <c r="G1917">
        <v>2025</v>
      </c>
      <c r="H1917" t="s">
        <v>54</v>
      </c>
      <c r="I1917" t="s">
        <v>5343</v>
      </c>
    </row>
    <row r="1918" spans="1:9" ht="32" x14ac:dyDescent="0.2">
      <c r="A1918" t="s">
        <v>5344</v>
      </c>
      <c r="B1918" t="s">
        <v>5345</v>
      </c>
      <c r="C1918">
        <v>1</v>
      </c>
      <c r="D1918" t="s">
        <v>12</v>
      </c>
      <c r="E1918" t="s">
        <v>12</v>
      </c>
      <c r="F1918" s="3" t="s">
        <v>5346</v>
      </c>
      <c r="G1918">
        <v>2025</v>
      </c>
      <c r="H1918" t="s">
        <v>37</v>
      </c>
      <c r="I1918" t="s">
        <v>5347</v>
      </c>
    </row>
    <row r="1919" spans="1:9" ht="16" x14ac:dyDescent="0.2">
      <c r="A1919" t="s">
        <v>5344</v>
      </c>
      <c r="B1919" t="s">
        <v>5348</v>
      </c>
      <c r="C1919">
        <v>2</v>
      </c>
      <c r="D1919" t="s">
        <v>12</v>
      </c>
      <c r="E1919" t="s">
        <v>12</v>
      </c>
      <c r="F1919" s="7" t="s">
        <v>2394</v>
      </c>
      <c r="G1919">
        <v>2025</v>
      </c>
      <c r="H1919" t="s">
        <v>37</v>
      </c>
      <c r="I1919" t="s">
        <v>5347</v>
      </c>
    </row>
    <row r="1920" spans="1:9" ht="16" x14ac:dyDescent="0.2">
      <c r="A1920" t="s">
        <v>5349</v>
      </c>
      <c r="B1920" t="s">
        <v>5350</v>
      </c>
      <c r="C1920">
        <v>1</v>
      </c>
      <c r="D1920" t="s">
        <v>52</v>
      </c>
      <c r="E1920" t="s">
        <v>12</v>
      </c>
      <c r="F1920" s="3" t="s">
        <v>3667</v>
      </c>
      <c r="G1920">
        <v>2025</v>
      </c>
      <c r="H1920" t="s">
        <v>21</v>
      </c>
      <c r="I1920" t="s">
        <v>5351</v>
      </c>
    </row>
    <row r="1921" spans="1:9" ht="32" x14ac:dyDescent="0.2">
      <c r="A1921" t="s">
        <v>5352</v>
      </c>
      <c r="B1921" t="s">
        <v>5353</v>
      </c>
      <c r="C1921">
        <v>1</v>
      </c>
      <c r="D1921" t="s">
        <v>12</v>
      </c>
      <c r="E1921" t="s">
        <v>12</v>
      </c>
      <c r="F1921" s="3" t="s">
        <v>2564</v>
      </c>
      <c r="G1921">
        <v>2025</v>
      </c>
      <c r="H1921" t="s">
        <v>21</v>
      </c>
      <c r="I1921" t="s">
        <v>5354</v>
      </c>
    </row>
    <row r="1922" spans="1:9" ht="16" x14ac:dyDescent="0.2">
      <c r="A1922" t="s">
        <v>5352</v>
      </c>
      <c r="B1922" t="s">
        <v>5355</v>
      </c>
      <c r="C1922">
        <v>2</v>
      </c>
      <c r="D1922" t="s">
        <v>12</v>
      </c>
      <c r="E1922" t="s">
        <v>12</v>
      </c>
      <c r="F1922" s="3" t="s">
        <v>5356</v>
      </c>
      <c r="G1922">
        <v>2025</v>
      </c>
      <c r="H1922" t="s">
        <v>21</v>
      </c>
      <c r="I1922" t="s">
        <v>5354</v>
      </c>
    </row>
    <row r="1923" spans="1:9" ht="16" x14ac:dyDescent="0.2">
      <c r="A1923" t="s">
        <v>5352</v>
      </c>
      <c r="B1923" t="s">
        <v>5357</v>
      </c>
      <c r="C1923">
        <v>3</v>
      </c>
      <c r="D1923">
        <f>237</f>
        <v>237</v>
      </c>
      <c r="E1923" t="s">
        <v>12</v>
      </c>
      <c r="F1923" s="3" t="s">
        <v>5358</v>
      </c>
      <c r="G1923">
        <v>2025</v>
      </c>
      <c r="H1923" t="s">
        <v>21</v>
      </c>
      <c r="I1923" t="s">
        <v>5354</v>
      </c>
    </row>
    <row r="1924" spans="1:9" ht="32" x14ac:dyDescent="0.2">
      <c r="A1924" t="s">
        <v>5352</v>
      </c>
      <c r="B1924" t="s">
        <v>5359</v>
      </c>
      <c r="C1924">
        <v>4</v>
      </c>
      <c r="D1924" t="s">
        <v>12</v>
      </c>
      <c r="E1924" t="s">
        <v>12</v>
      </c>
      <c r="F1924" s="3" t="s">
        <v>5360</v>
      </c>
      <c r="G1924">
        <v>2025</v>
      </c>
      <c r="H1924" t="s">
        <v>21</v>
      </c>
      <c r="I1924" t="s">
        <v>5354</v>
      </c>
    </row>
    <row r="1925" spans="1:9" ht="32" x14ac:dyDescent="0.2">
      <c r="A1925" t="s">
        <v>5352</v>
      </c>
      <c r="B1925" t="s">
        <v>5361</v>
      </c>
      <c r="C1925">
        <v>5</v>
      </c>
      <c r="D1925">
        <f>237</f>
        <v>237</v>
      </c>
      <c r="E1925" t="s">
        <v>12</v>
      </c>
      <c r="F1925" s="3" t="s">
        <v>5362</v>
      </c>
      <c r="G1925">
        <v>2025</v>
      </c>
      <c r="H1925" t="s">
        <v>21</v>
      </c>
      <c r="I1925" t="s">
        <v>5354</v>
      </c>
    </row>
    <row r="1926" spans="1:9" ht="32" x14ac:dyDescent="0.2">
      <c r="A1926" t="s">
        <v>5363</v>
      </c>
      <c r="B1926" t="s">
        <v>5364</v>
      </c>
      <c r="C1926">
        <v>1</v>
      </c>
      <c r="D1926" t="s">
        <v>193</v>
      </c>
      <c r="E1926" t="s">
        <v>12</v>
      </c>
      <c r="F1926" s="3" t="s">
        <v>5365</v>
      </c>
      <c r="G1926">
        <v>2025</v>
      </c>
      <c r="H1926" t="s">
        <v>195</v>
      </c>
      <c r="I1926" t="s">
        <v>5366</v>
      </c>
    </row>
    <row r="1927" spans="1:9" ht="32" x14ac:dyDescent="0.2">
      <c r="A1927" t="s">
        <v>5367</v>
      </c>
      <c r="B1927" t="s">
        <v>5368</v>
      </c>
      <c r="C1927">
        <v>1</v>
      </c>
      <c r="D1927" t="s">
        <v>316</v>
      </c>
      <c r="E1927" t="s">
        <v>12</v>
      </c>
      <c r="F1927" s="3" t="s">
        <v>5369</v>
      </c>
      <c r="G1927">
        <v>2025</v>
      </c>
      <c r="H1927" t="s">
        <v>267</v>
      </c>
      <c r="I1927" t="s">
        <v>5370</v>
      </c>
    </row>
    <row r="1928" spans="1:9" ht="16" x14ac:dyDescent="0.2">
      <c r="A1928" t="s">
        <v>5371</v>
      </c>
      <c r="B1928" t="s">
        <v>5372</v>
      </c>
      <c r="C1928">
        <v>1</v>
      </c>
      <c r="D1928" t="s">
        <v>12</v>
      </c>
      <c r="E1928" t="s">
        <v>12</v>
      </c>
      <c r="F1928" s="3" t="s">
        <v>5373</v>
      </c>
      <c r="G1928">
        <v>2025</v>
      </c>
      <c r="H1928" t="s">
        <v>140</v>
      </c>
      <c r="I1928" t="s">
        <v>5374</v>
      </c>
    </row>
    <row r="1929" spans="1:9" ht="32" x14ac:dyDescent="0.2">
      <c r="A1929" t="s">
        <v>5371</v>
      </c>
      <c r="B1929" t="s">
        <v>5375</v>
      </c>
      <c r="C1929">
        <v>2</v>
      </c>
      <c r="D1929">
        <f>441</f>
        <v>441</v>
      </c>
      <c r="E1929" t="s">
        <v>12</v>
      </c>
      <c r="F1929" s="3" t="s">
        <v>5376</v>
      </c>
      <c r="G1929">
        <v>2025</v>
      </c>
      <c r="H1929" t="s">
        <v>140</v>
      </c>
      <c r="I1929" t="s">
        <v>5374</v>
      </c>
    </row>
    <row r="1930" spans="1:9" ht="32" x14ac:dyDescent="0.2">
      <c r="A1930" t="s">
        <v>5377</v>
      </c>
      <c r="B1930" t="s">
        <v>5378</v>
      </c>
      <c r="C1930">
        <v>1</v>
      </c>
      <c r="D1930" t="s">
        <v>12</v>
      </c>
      <c r="E1930" t="s">
        <v>12</v>
      </c>
      <c r="F1930" s="3" t="s">
        <v>5379</v>
      </c>
      <c r="G1930">
        <v>2025</v>
      </c>
      <c r="H1930" t="s">
        <v>1087</v>
      </c>
      <c r="I1930" t="s">
        <v>5380</v>
      </c>
    </row>
    <row r="1931" spans="1:9" ht="32" x14ac:dyDescent="0.2">
      <c r="A1931" t="s">
        <v>5381</v>
      </c>
      <c r="B1931" t="s">
        <v>5382</v>
      </c>
      <c r="C1931">
        <v>1</v>
      </c>
      <c r="D1931" t="s">
        <v>52</v>
      </c>
      <c r="E1931" t="s">
        <v>5383</v>
      </c>
      <c r="F1931" s="3" t="s">
        <v>5384</v>
      </c>
      <c r="G1931">
        <v>2025</v>
      </c>
      <c r="H1931" t="s">
        <v>140</v>
      </c>
      <c r="I1931" t="s">
        <v>5385</v>
      </c>
    </row>
    <row r="1932" spans="1:9" ht="32" x14ac:dyDescent="0.2">
      <c r="A1932" t="s">
        <v>5381</v>
      </c>
      <c r="B1932" t="s">
        <v>5386</v>
      </c>
      <c r="C1932">
        <v>2</v>
      </c>
      <c r="D1932">
        <f>169</f>
        <v>169</v>
      </c>
      <c r="E1932" t="s">
        <v>12</v>
      </c>
      <c r="F1932" s="3" t="s">
        <v>696</v>
      </c>
      <c r="G1932">
        <v>2025</v>
      </c>
      <c r="H1932" t="s">
        <v>140</v>
      </c>
      <c r="I1932" t="s">
        <v>5385</v>
      </c>
    </row>
    <row r="1933" spans="1:9" ht="16" x14ac:dyDescent="0.2">
      <c r="A1933" t="s">
        <v>5387</v>
      </c>
      <c r="B1933" t="s">
        <v>5388</v>
      </c>
      <c r="C1933">
        <v>1</v>
      </c>
      <c r="D1933" t="s">
        <v>12</v>
      </c>
      <c r="E1933" t="s">
        <v>12</v>
      </c>
      <c r="F1933" s="3" t="s">
        <v>5389</v>
      </c>
      <c r="G1933">
        <v>2025</v>
      </c>
      <c r="H1933" t="s">
        <v>37</v>
      </c>
      <c r="I1933" t="s">
        <v>5390</v>
      </c>
    </row>
    <row r="1934" spans="1:9" ht="32" x14ac:dyDescent="0.2">
      <c r="A1934" t="s">
        <v>5387</v>
      </c>
      <c r="B1934" t="s">
        <v>5391</v>
      </c>
      <c r="C1934">
        <v>2</v>
      </c>
      <c r="D1934" t="s">
        <v>12</v>
      </c>
      <c r="E1934" t="s">
        <v>12</v>
      </c>
      <c r="F1934" s="3" t="s">
        <v>5392</v>
      </c>
      <c r="G1934">
        <v>2025</v>
      </c>
      <c r="H1934" t="s">
        <v>2004</v>
      </c>
      <c r="I1934" t="s">
        <v>5390</v>
      </c>
    </row>
    <row r="1935" spans="1:9" ht="32" x14ac:dyDescent="0.2">
      <c r="A1935" t="s">
        <v>5393</v>
      </c>
      <c r="B1935" t="s">
        <v>5394</v>
      </c>
      <c r="C1935">
        <v>1</v>
      </c>
      <c r="D1935">
        <f>514</f>
        <v>514</v>
      </c>
      <c r="E1935" t="s">
        <v>12</v>
      </c>
      <c r="F1935" s="3" t="s">
        <v>5395</v>
      </c>
      <c r="G1935">
        <v>2025</v>
      </c>
      <c r="H1935" t="s">
        <v>14</v>
      </c>
      <c r="I1935" t="s">
        <v>5396</v>
      </c>
    </row>
    <row r="1936" spans="1:9" ht="16" x14ac:dyDescent="0.2">
      <c r="A1936" t="s">
        <v>5393</v>
      </c>
      <c r="B1936" t="s">
        <v>5397</v>
      </c>
      <c r="C1936">
        <v>2</v>
      </c>
      <c r="D1936" t="s">
        <v>712</v>
      </c>
      <c r="E1936" t="s">
        <v>12</v>
      </c>
      <c r="F1936" s="3" t="s">
        <v>5398</v>
      </c>
      <c r="G1936">
        <v>2025</v>
      </c>
      <c r="H1936" t="s">
        <v>14</v>
      </c>
      <c r="I1936" t="s">
        <v>5396</v>
      </c>
    </row>
    <row r="1937" spans="1:9" ht="48" x14ac:dyDescent="0.2">
      <c r="A1937" t="s">
        <v>5399</v>
      </c>
      <c r="B1937" t="s">
        <v>5400</v>
      </c>
      <c r="C1937">
        <v>1</v>
      </c>
      <c r="D1937" t="s">
        <v>316</v>
      </c>
      <c r="E1937" t="s">
        <v>12</v>
      </c>
      <c r="F1937" s="3" t="s">
        <v>5401</v>
      </c>
      <c r="G1937">
        <v>2025</v>
      </c>
      <c r="H1937" t="s">
        <v>553</v>
      </c>
      <c r="I1937" t="s">
        <v>5402</v>
      </c>
    </row>
    <row r="1938" spans="1:9" ht="32" x14ac:dyDescent="0.2">
      <c r="A1938" t="s">
        <v>5399</v>
      </c>
      <c r="B1938" t="s">
        <v>5403</v>
      </c>
      <c r="C1938">
        <v>2</v>
      </c>
      <c r="D1938" t="s">
        <v>344</v>
      </c>
      <c r="E1938" t="s">
        <v>12</v>
      </c>
      <c r="F1938" s="3" t="s">
        <v>1428</v>
      </c>
      <c r="G1938">
        <v>2025</v>
      </c>
      <c r="H1938" t="s">
        <v>553</v>
      </c>
      <c r="I1938" t="s">
        <v>5402</v>
      </c>
    </row>
    <row r="1939" spans="1:9" ht="32" x14ac:dyDescent="0.2">
      <c r="A1939" t="s">
        <v>5399</v>
      </c>
      <c r="B1939" t="s">
        <v>5404</v>
      </c>
      <c r="C1939">
        <v>3</v>
      </c>
      <c r="D1939" t="s">
        <v>12</v>
      </c>
      <c r="E1939" t="s">
        <v>12</v>
      </c>
      <c r="F1939" s="3" t="s">
        <v>5405</v>
      </c>
      <c r="G1939">
        <v>2025</v>
      </c>
      <c r="H1939" t="s">
        <v>553</v>
      </c>
      <c r="I1939" t="s">
        <v>5402</v>
      </c>
    </row>
    <row r="1940" spans="1:9" ht="16" x14ac:dyDescent="0.2">
      <c r="A1940" t="s">
        <v>5406</v>
      </c>
      <c r="B1940" t="s">
        <v>3299</v>
      </c>
      <c r="C1940">
        <v>1</v>
      </c>
      <c r="D1940" t="s">
        <v>12</v>
      </c>
      <c r="E1940" t="s">
        <v>12</v>
      </c>
      <c r="F1940" s="3" t="s">
        <v>5407</v>
      </c>
      <c r="G1940">
        <v>2025</v>
      </c>
      <c r="H1940" t="s">
        <v>137</v>
      </c>
      <c r="I1940" t="s">
        <v>5408</v>
      </c>
    </row>
    <row r="1941" spans="1:9" ht="16" x14ac:dyDescent="0.2">
      <c r="A1941" t="s">
        <v>5406</v>
      </c>
      <c r="B1941" t="s">
        <v>5409</v>
      </c>
      <c r="C1941">
        <v>2</v>
      </c>
      <c r="D1941">
        <f>184</f>
        <v>184</v>
      </c>
      <c r="E1941" t="s">
        <v>12</v>
      </c>
      <c r="F1941" s="3" t="s">
        <v>5410</v>
      </c>
      <c r="G1941">
        <v>2025</v>
      </c>
      <c r="H1941" t="s">
        <v>137</v>
      </c>
      <c r="I1941" t="s">
        <v>5408</v>
      </c>
    </row>
    <row r="1942" spans="1:9" ht="16" x14ac:dyDescent="0.2">
      <c r="A1942" t="s">
        <v>5406</v>
      </c>
      <c r="B1942" t="s">
        <v>4431</v>
      </c>
      <c r="C1942">
        <v>3</v>
      </c>
      <c r="D1942">
        <f>184</f>
        <v>184</v>
      </c>
      <c r="E1942" t="s">
        <v>12</v>
      </c>
      <c r="F1942" s="3" t="s">
        <v>3298</v>
      </c>
      <c r="G1942">
        <v>2025</v>
      </c>
      <c r="H1942" t="s">
        <v>137</v>
      </c>
      <c r="I1942" t="s">
        <v>5408</v>
      </c>
    </row>
    <row r="1943" spans="1:9" ht="32" x14ac:dyDescent="0.2">
      <c r="A1943" t="s">
        <v>5406</v>
      </c>
      <c r="B1943" t="s">
        <v>5411</v>
      </c>
      <c r="C1943">
        <v>4</v>
      </c>
      <c r="D1943" t="s">
        <v>344</v>
      </c>
      <c r="E1943" t="s">
        <v>12</v>
      </c>
      <c r="F1943" s="3" t="s">
        <v>5412</v>
      </c>
      <c r="G1943">
        <v>2025</v>
      </c>
      <c r="H1943" t="s">
        <v>140</v>
      </c>
      <c r="I1943" t="s">
        <v>5408</v>
      </c>
    </row>
    <row r="1944" spans="1:9" ht="32" x14ac:dyDescent="0.2">
      <c r="A1944" t="s">
        <v>5413</v>
      </c>
      <c r="B1944" t="s">
        <v>5414</v>
      </c>
      <c r="C1944">
        <v>1</v>
      </c>
      <c r="D1944" s="5" t="s">
        <v>12</v>
      </c>
      <c r="E1944" t="s">
        <v>12</v>
      </c>
      <c r="F1944" s="7" t="s">
        <v>5415</v>
      </c>
      <c r="G1944">
        <v>2025</v>
      </c>
      <c r="H1944" t="s">
        <v>21</v>
      </c>
      <c r="I1944" t="s">
        <v>5416</v>
      </c>
    </row>
    <row r="1945" spans="1:9" ht="16" x14ac:dyDescent="0.2">
      <c r="A1945" t="s">
        <v>5413</v>
      </c>
      <c r="B1945" t="s">
        <v>5417</v>
      </c>
      <c r="C1945">
        <v>2</v>
      </c>
      <c r="D1945" t="s">
        <v>12</v>
      </c>
      <c r="E1945" t="s">
        <v>12</v>
      </c>
      <c r="F1945" s="3" t="s">
        <v>5418</v>
      </c>
      <c r="G1945">
        <v>2025</v>
      </c>
      <c r="H1945" t="s">
        <v>21</v>
      </c>
      <c r="I1945" t="s">
        <v>5416</v>
      </c>
    </row>
    <row r="1946" spans="1:9" ht="32" x14ac:dyDescent="0.2">
      <c r="A1946" t="s">
        <v>5419</v>
      </c>
      <c r="B1946" t="s">
        <v>5420</v>
      </c>
      <c r="C1946">
        <v>1</v>
      </c>
      <c r="D1946" t="s">
        <v>344</v>
      </c>
      <c r="E1946" t="s">
        <v>12</v>
      </c>
      <c r="F1946" s="3" t="s">
        <v>5421</v>
      </c>
      <c r="G1946">
        <v>2025</v>
      </c>
      <c r="H1946" t="s">
        <v>2154</v>
      </c>
      <c r="I1946" t="s">
        <v>5422</v>
      </c>
    </row>
    <row r="1947" spans="1:9" ht="32" x14ac:dyDescent="0.2">
      <c r="A1947" t="s">
        <v>5419</v>
      </c>
      <c r="B1947" t="s">
        <v>5423</v>
      </c>
      <c r="C1947">
        <v>2</v>
      </c>
      <c r="D1947" t="s">
        <v>12</v>
      </c>
      <c r="E1947" t="s">
        <v>12</v>
      </c>
      <c r="F1947" s="3" t="s">
        <v>5424</v>
      </c>
      <c r="G1947">
        <v>2025</v>
      </c>
      <c r="H1947" t="s">
        <v>239</v>
      </c>
      <c r="I1947" t="s">
        <v>5422</v>
      </c>
    </row>
    <row r="1948" spans="1:9" ht="32" x14ac:dyDescent="0.2">
      <c r="A1948" t="s">
        <v>5419</v>
      </c>
      <c r="B1948" t="s">
        <v>5425</v>
      </c>
      <c r="C1948">
        <v>3</v>
      </c>
      <c r="D1948" t="s">
        <v>12</v>
      </c>
      <c r="E1948" t="s">
        <v>12</v>
      </c>
      <c r="F1948" s="3" t="s">
        <v>5426</v>
      </c>
      <c r="G1948">
        <v>2025</v>
      </c>
      <c r="H1948" t="s">
        <v>239</v>
      </c>
      <c r="I1948" t="s">
        <v>5422</v>
      </c>
    </row>
    <row r="1949" spans="1:9" ht="32" x14ac:dyDescent="0.2">
      <c r="A1949" t="s">
        <v>5419</v>
      </c>
      <c r="B1949" t="s">
        <v>5427</v>
      </c>
      <c r="C1949">
        <v>4</v>
      </c>
      <c r="D1949" t="s">
        <v>344</v>
      </c>
      <c r="E1949" t="s">
        <v>12</v>
      </c>
      <c r="F1949" s="3" t="s">
        <v>5428</v>
      </c>
      <c r="G1949">
        <v>2025</v>
      </c>
      <c r="H1949" t="s">
        <v>2154</v>
      </c>
      <c r="I1949" t="s">
        <v>5422</v>
      </c>
    </row>
    <row r="1950" spans="1:9" ht="48" x14ac:dyDescent="0.2">
      <c r="A1950" t="s">
        <v>5419</v>
      </c>
      <c r="B1950" t="s">
        <v>5429</v>
      </c>
      <c r="C1950">
        <v>5</v>
      </c>
      <c r="D1950" t="s">
        <v>12</v>
      </c>
      <c r="E1950" t="s">
        <v>12</v>
      </c>
      <c r="F1950" s="3" t="s">
        <v>5430</v>
      </c>
      <c r="G1950">
        <v>2025</v>
      </c>
      <c r="H1950" t="s">
        <v>239</v>
      </c>
      <c r="I1950" t="s">
        <v>5422</v>
      </c>
    </row>
    <row r="1951" spans="1:9" ht="32" x14ac:dyDescent="0.2">
      <c r="A1951" t="s">
        <v>5419</v>
      </c>
      <c r="B1951" t="s">
        <v>5431</v>
      </c>
      <c r="C1951">
        <v>6</v>
      </c>
      <c r="D1951" t="s">
        <v>12</v>
      </c>
      <c r="E1951" t="s">
        <v>12</v>
      </c>
      <c r="F1951" s="3" t="s">
        <v>5432</v>
      </c>
      <c r="G1951">
        <v>2025</v>
      </c>
      <c r="H1951" t="s">
        <v>239</v>
      </c>
      <c r="I1951" t="s">
        <v>5422</v>
      </c>
    </row>
    <row r="1952" spans="1:9" ht="32" x14ac:dyDescent="0.2">
      <c r="A1952" t="s">
        <v>5433</v>
      </c>
      <c r="B1952" t="s">
        <v>5372</v>
      </c>
      <c r="C1952">
        <v>1</v>
      </c>
      <c r="D1952" t="s">
        <v>12</v>
      </c>
      <c r="E1952" t="s">
        <v>12</v>
      </c>
      <c r="F1952" s="3" t="s">
        <v>5434</v>
      </c>
      <c r="G1952">
        <v>2025</v>
      </c>
      <c r="H1952" t="s">
        <v>140</v>
      </c>
      <c r="I1952" t="s">
        <v>5435</v>
      </c>
    </row>
    <row r="1953" spans="1:9" ht="32" x14ac:dyDescent="0.2">
      <c r="A1953" t="s">
        <v>5433</v>
      </c>
      <c r="B1953" t="s">
        <v>5436</v>
      </c>
      <c r="C1953">
        <v>2</v>
      </c>
      <c r="D1953" t="s">
        <v>12</v>
      </c>
      <c r="E1953" t="s">
        <v>12</v>
      </c>
      <c r="F1953" s="3" t="s">
        <v>5437</v>
      </c>
      <c r="G1953">
        <v>2025</v>
      </c>
      <c r="H1953" t="s">
        <v>140</v>
      </c>
      <c r="I1953" t="s">
        <v>5435</v>
      </c>
    </row>
    <row r="1954" spans="1:9" ht="32" x14ac:dyDescent="0.2">
      <c r="A1954" t="s">
        <v>5438</v>
      </c>
      <c r="B1954" t="s">
        <v>5439</v>
      </c>
      <c r="C1954">
        <v>1</v>
      </c>
      <c r="D1954" t="s">
        <v>31</v>
      </c>
      <c r="E1954" t="s">
        <v>12</v>
      </c>
      <c r="F1954" s="3" t="s">
        <v>5440</v>
      </c>
      <c r="G1954">
        <v>2025</v>
      </c>
      <c r="H1954" t="s">
        <v>1404</v>
      </c>
      <c r="I1954" t="s">
        <v>5441</v>
      </c>
    </row>
    <row r="1955" spans="1:9" ht="32" x14ac:dyDescent="0.2">
      <c r="A1955" t="s">
        <v>5438</v>
      </c>
      <c r="B1955" t="s">
        <v>5442</v>
      </c>
      <c r="C1955">
        <v>2</v>
      </c>
      <c r="D1955">
        <f>164</f>
        <v>164</v>
      </c>
      <c r="E1955" t="s">
        <v>12</v>
      </c>
      <c r="F1955" s="3" t="s">
        <v>5443</v>
      </c>
      <c r="G1955">
        <v>2025</v>
      </c>
      <c r="H1955" t="s">
        <v>226</v>
      </c>
      <c r="I1955" t="s">
        <v>5441</v>
      </c>
    </row>
    <row r="1956" spans="1:9" ht="16" x14ac:dyDescent="0.2">
      <c r="A1956" t="s">
        <v>5438</v>
      </c>
      <c r="B1956" t="s">
        <v>5444</v>
      </c>
      <c r="C1956">
        <v>3</v>
      </c>
      <c r="D1956" t="s">
        <v>344</v>
      </c>
      <c r="E1956" t="s">
        <v>12</v>
      </c>
      <c r="F1956" s="3" t="s">
        <v>3048</v>
      </c>
      <c r="G1956">
        <v>2025</v>
      </c>
      <c r="H1956" t="s">
        <v>1404</v>
      </c>
      <c r="I1956" t="s">
        <v>5441</v>
      </c>
    </row>
    <row r="1957" spans="1:9" ht="16" x14ac:dyDescent="0.2">
      <c r="A1957" t="s">
        <v>5438</v>
      </c>
      <c r="B1957" t="s">
        <v>5445</v>
      </c>
      <c r="C1957">
        <v>4</v>
      </c>
      <c r="D1957" t="s">
        <v>1020</v>
      </c>
      <c r="E1957" t="s">
        <v>12</v>
      </c>
      <c r="F1957" s="3" t="s">
        <v>5446</v>
      </c>
      <c r="G1957">
        <v>2025</v>
      </c>
      <c r="H1957" t="s">
        <v>1022</v>
      </c>
      <c r="I1957" t="s">
        <v>5441</v>
      </c>
    </row>
    <row r="1958" spans="1:9" ht="32" x14ac:dyDescent="0.2">
      <c r="A1958" t="s">
        <v>5447</v>
      </c>
      <c r="B1958" t="s">
        <v>5448</v>
      </c>
      <c r="C1958">
        <v>1</v>
      </c>
      <c r="D1958">
        <f>65</f>
        <v>65</v>
      </c>
      <c r="E1958" t="s">
        <v>12</v>
      </c>
      <c r="F1958" s="3" t="s">
        <v>5449</v>
      </c>
      <c r="G1958">
        <v>2025</v>
      </c>
      <c r="H1958" t="s">
        <v>323</v>
      </c>
      <c r="I1958" t="s">
        <v>5450</v>
      </c>
    </row>
    <row r="1959" spans="1:9" ht="32" x14ac:dyDescent="0.2">
      <c r="A1959" t="s">
        <v>5451</v>
      </c>
      <c r="B1959" t="s">
        <v>5452</v>
      </c>
      <c r="C1959">
        <v>1</v>
      </c>
      <c r="D1959" t="s">
        <v>408</v>
      </c>
      <c r="E1959" t="s">
        <v>12</v>
      </c>
      <c r="F1959" s="3" t="s">
        <v>5453</v>
      </c>
      <c r="G1959">
        <v>2025</v>
      </c>
      <c r="H1959" t="s">
        <v>318</v>
      </c>
      <c r="I1959" t="s">
        <v>5454</v>
      </c>
    </row>
    <row r="1960" spans="1:9" ht="32" x14ac:dyDescent="0.2">
      <c r="A1960" t="s">
        <v>5451</v>
      </c>
      <c r="B1960" t="s">
        <v>5455</v>
      </c>
      <c r="C1960">
        <v>2</v>
      </c>
      <c r="D1960" t="s">
        <v>316</v>
      </c>
      <c r="E1960" t="s">
        <v>12</v>
      </c>
      <c r="F1960" s="3" t="s">
        <v>5456</v>
      </c>
      <c r="G1960">
        <v>2025</v>
      </c>
      <c r="H1960" t="s">
        <v>318</v>
      </c>
      <c r="I1960" t="s">
        <v>5454</v>
      </c>
    </row>
    <row r="1961" spans="1:9" ht="32" x14ac:dyDescent="0.2">
      <c r="A1961" t="s">
        <v>5457</v>
      </c>
      <c r="B1961" t="s">
        <v>5458</v>
      </c>
      <c r="C1961">
        <v>1</v>
      </c>
      <c r="D1961" t="s">
        <v>52</v>
      </c>
      <c r="E1961" t="s">
        <v>12</v>
      </c>
      <c r="F1961" s="3" t="s">
        <v>1995</v>
      </c>
      <c r="G1961">
        <v>2025</v>
      </c>
      <c r="H1961" t="s">
        <v>859</v>
      </c>
      <c r="I1961" t="s">
        <v>5459</v>
      </c>
    </row>
    <row r="1962" spans="1:9" ht="32" x14ac:dyDescent="0.2">
      <c r="A1962" t="s">
        <v>5457</v>
      </c>
      <c r="B1962" t="s">
        <v>5460</v>
      </c>
      <c r="C1962">
        <v>2</v>
      </c>
      <c r="D1962" t="s">
        <v>52</v>
      </c>
      <c r="E1962" t="s">
        <v>12</v>
      </c>
      <c r="F1962" s="3" t="s">
        <v>5461</v>
      </c>
      <c r="G1962">
        <v>2025</v>
      </c>
      <c r="H1962" t="s">
        <v>859</v>
      </c>
      <c r="I1962" t="s">
        <v>5459</v>
      </c>
    </row>
    <row r="1963" spans="1:9" ht="16" x14ac:dyDescent="0.2">
      <c r="A1963" t="s">
        <v>5462</v>
      </c>
      <c r="B1963" t="s">
        <v>2024</v>
      </c>
      <c r="C1963">
        <v>1</v>
      </c>
      <c r="D1963" t="s">
        <v>52</v>
      </c>
      <c r="E1963" t="s">
        <v>12</v>
      </c>
      <c r="F1963" s="3" t="s">
        <v>2025</v>
      </c>
      <c r="G1963">
        <v>2025</v>
      </c>
      <c r="H1963" t="s">
        <v>2026</v>
      </c>
      <c r="I1963" t="s">
        <v>5463</v>
      </c>
    </row>
    <row r="1964" spans="1:9" ht="32" x14ac:dyDescent="0.2">
      <c r="A1964" t="s">
        <v>5464</v>
      </c>
      <c r="B1964" t="s">
        <v>5465</v>
      </c>
      <c r="C1964">
        <v>1</v>
      </c>
      <c r="D1964" t="s">
        <v>408</v>
      </c>
      <c r="E1964" t="s">
        <v>12</v>
      </c>
      <c r="F1964" s="3" t="s">
        <v>5466</v>
      </c>
      <c r="G1964">
        <v>2025</v>
      </c>
      <c r="H1964" t="s">
        <v>140</v>
      </c>
      <c r="I1964" t="s">
        <v>5467</v>
      </c>
    </row>
    <row r="1965" spans="1:9" ht="32" x14ac:dyDescent="0.2">
      <c r="A1965" t="s">
        <v>5464</v>
      </c>
      <c r="B1965" t="s">
        <v>5468</v>
      </c>
      <c r="C1965">
        <v>2</v>
      </c>
      <c r="D1965" t="s">
        <v>408</v>
      </c>
      <c r="E1965" t="s">
        <v>12</v>
      </c>
      <c r="F1965" s="3" t="s">
        <v>5469</v>
      </c>
      <c r="G1965">
        <v>2025</v>
      </c>
      <c r="H1965" t="s">
        <v>140</v>
      </c>
      <c r="I1965" t="s">
        <v>5467</v>
      </c>
    </row>
    <row r="1966" spans="1:9" ht="48" x14ac:dyDescent="0.2">
      <c r="A1966" t="s">
        <v>5470</v>
      </c>
      <c r="B1966" t="s">
        <v>5471</v>
      </c>
      <c r="C1966">
        <v>1</v>
      </c>
      <c r="D1966" t="s">
        <v>12</v>
      </c>
      <c r="E1966" t="s">
        <v>12</v>
      </c>
      <c r="F1966" s="3" t="s">
        <v>3000</v>
      </c>
      <c r="G1966">
        <v>2025</v>
      </c>
      <c r="H1966" t="s">
        <v>1810</v>
      </c>
      <c r="I1966" t="s">
        <v>5472</v>
      </c>
    </row>
    <row r="1967" spans="1:9" ht="16" x14ac:dyDescent="0.2">
      <c r="A1967" t="s">
        <v>5470</v>
      </c>
      <c r="B1967" t="s">
        <v>5473</v>
      </c>
      <c r="C1967">
        <v>2</v>
      </c>
      <c r="D1967" t="s">
        <v>12</v>
      </c>
      <c r="E1967" t="s">
        <v>12</v>
      </c>
      <c r="F1967" s="3" t="s">
        <v>5474</v>
      </c>
      <c r="G1967">
        <v>2025</v>
      </c>
      <c r="H1967" t="s">
        <v>1810</v>
      </c>
      <c r="I1967" t="s">
        <v>5472</v>
      </c>
    </row>
    <row r="1968" spans="1:9" ht="32" x14ac:dyDescent="0.2">
      <c r="A1968" t="s">
        <v>5470</v>
      </c>
      <c r="B1968" t="s">
        <v>3001</v>
      </c>
      <c r="C1968">
        <v>3</v>
      </c>
      <c r="D1968" t="s">
        <v>5139</v>
      </c>
      <c r="E1968" t="s">
        <v>12</v>
      </c>
      <c r="F1968" s="3" t="s">
        <v>5475</v>
      </c>
      <c r="G1968">
        <v>2025</v>
      </c>
      <c r="H1968" t="s">
        <v>1810</v>
      </c>
      <c r="I1968" t="s">
        <v>5472</v>
      </c>
    </row>
    <row r="1969" spans="1:9" ht="16" x14ac:dyDescent="0.2">
      <c r="A1969" t="s">
        <v>5476</v>
      </c>
      <c r="B1969" t="s">
        <v>5477</v>
      </c>
      <c r="C1969">
        <v>1</v>
      </c>
      <c r="D1969" t="s">
        <v>5478</v>
      </c>
      <c r="E1969" t="s">
        <v>12</v>
      </c>
      <c r="F1969" s="3" t="s">
        <v>5479</v>
      </c>
      <c r="G1969">
        <v>2025</v>
      </c>
      <c r="H1969" t="s">
        <v>998</v>
      </c>
      <c r="I1969" t="s">
        <v>5480</v>
      </c>
    </row>
    <row r="1970" spans="1:9" ht="32" x14ac:dyDescent="0.2">
      <c r="A1970" t="s">
        <v>5476</v>
      </c>
      <c r="B1970" t="s">
        <v>5481</v>
      </c>
      <c r="C1970">
        <v>2</v>
      </c>
      <c r="D1970" t="s">
        <v>5482</v>
      </c>
      <c r="E1970" t="s">
        <v>12</v>
      </c>
      <c r="F1970" s="3" t="s">
        <v>5483</v>
      </c>
      <c r="G1970">
        <v>2025</v>
      </c>
      <c r="H1970" t="s">
        <v>998</v>
      </c>
      <c r="I1970" t="s">
        <v>5480</v>
      </c>
    </row>
    <row r="1971" spans="1:9" ht="32" x14ac:dyDescent="0.2">
      <c r="A1971" t="s">
        <v>5484</v>
      </c>
      <c r="B1971" t="s">
        <v>5485</v>
      </c>
      <c r="C1971">
        <v>1</v>
      </c>
      <c r="D1971" t="s">
        <v>12</v>
      </c>
      <c r="E1971" t="s">
        <v>12</v>
      </c>
      <c r="F1971" s="3" t="s">
        <v>5486</v>
      </c>
      <c r="G1971">
        <v>2025</v>
      </c>
      <c r="H1971" t="s">
        <v>14</v>
      </c>
      <c r="I1971" t="s">
        <v>5487</v>
      </c>
    </row>
    <row r="1972" spans="1:9" ht="16" x14ac:dyDescent="0.2">
      <c r="A1972" t="s">
        <v>5488</v>
      </c>
      <c r="B1972" t="s">
        <v>5489</v>
      </c>
      <c r="C1972">
        <v>1</v>
      </c>
      <c r="D1972" t="s">
        <v>12</v>
      </c>
      <c r="E1972" t="s">
        <v>12</v>
      </c>
      <c r="F1972" s="3" t="s">
        <v>5490</v>
      </c>
      <c r="G1972">
        <v>2025</v>
      </c>
      <c r="H1972" t="s">
        <v>527</v>
      </c>
      <c r="I1972" t="s">
        <v>5491</v>
      </c>
    </row>
    <row r="1973" spans="1:9" ht="32" x14ac:dyDescent="0.2">
      <c r="A1973" t="s">
        <v>5488</v>
      </c>
      <c r="B1973" t="s">
        <v>3407</v>
      </c>
      <c r="C1973">
        <v>2</v>
      </c>
      <c r="D1973" t="s">
        <v>12</v>
      </c>
      <c r="E1973" t="s">
        <v>12</v>
      </c>
      <c r="F1973" s="3" t="s">
        <v>3408</v>
      </c>
      <c r="G1973">
        <v>2025</v>
      </c>
      <c r="H1973" t="s">
        <v>1248</v>
      </c>
      <c r="I1973" t="s">
        <v>5491</v>
      </c>
    </row>
    <row r="1974" spans="1:9" ht="16" x14ac:dyDescent="0.2">
      <c r="A1974" t="s">
        <v>5488</v>
      </c>
      <c r="B1974" t="s">
        <v>5492</v>
      </c>
      <c r="C1974">
        <v>3</v>
      </c>
      <c r="D1974" t="s">
        <v>12</v>
      </c>
      <c r="E1974" t="s">
        <v>12</v>
      </c>
      <c r="F1974" s="3" t="s">
        <v>5493</v>
      </c>
      <c r="G1974">
        <v>2025</v>
      </c>
      <c r="H1974" t="s">
        <v>527</v>
      </c>
      <c r="I1974" t="s">
        <v>5491</v>
      </c>
    </row>
    <row r="1975" spans="1:9" ht="32" x14ac:dyDescent="0.2">
      <c r="A1975" t="s">
        <v>5494</v>
      </c>
      <c r="B1975" t="s">
        <v>1006</v>
      </c>
      <c r="C1975">
        <v>1</v>
      </c>
      <c r="D1975">
        <f>514</f>
        <v>514</v>
      </c>
      <c r="E1975" t="s">
        <v>12</v>
      </c>
      <c r="F1975" s="3" t="s">
        <v>5495</v>
      </c>
      <c r="G1975">
        <v>2025</v>
      </c>
      <c r="H1975" t="s">
        <v>140</v>
      </c>
      <c r="I1975" t="s">
        <v>5496</v>
      </c>
    </row>
    <row r="1976" spans="1:9" ht="32" x14ac:dyDescent="0.2">
      <c r="A1976" t="s">
        <v>5494</v>
      </c>
      <c r="B1976" t="s">
        <v>5497</v>
      </c>
      <c r="C1976">
        <v>2</v>
      </c>
      <c r="D1976" t="s">
        <v>485</v>
      </c>
      <c r="E1976" t="s">
        <v>12</v>
      </c>
      <c r="F1976" s="3" t="s">
        <v>5498</v>
      </c>
      <c r="G1976">
        <v>2025</v>
      </c>
      <c r="H1976" t="s">
        <v>140</v>
      </c>
      <c r="I1976" t="s">
        <v>5496</v>
      </c>
    </row>
    <row r="1977" spans="1:9" ht="32" x14ac:dyDescent="0.2">
      <c r="A1977" t="s">
        <v>5499</v>
      </c>
      <c r="B1977" t="s">
        <v>5500</v>
      </c>
      <c r="C1977">
        <v>1</v>
      </c>
      <c r="D1977">
        <f>151</f>
        <v>151</v>
      </c>
      <c r="E1977" t="s">
        <v>12</v>
      </c>
      <c r="F1977" s="3" t="s">
        <v>5501</v>
      </c>
      <c r="G1977">
        <v>2025</v>
      </c>
      <c r="H1977" t="s">
        <v>140</v>
      </c>
      <c r="I1977" t="s">
        <v>5502</v>
      </c>
    </row>
    <row r="1978" spans="1:9" ht="32" x14ac:dyDescent="0.2">
      <c r="A1978" t="s">
        <v>5499</v>
      </c>
      <c r="B1978" t="s">
        <v>5503</v>
      </c>
      <c r="C1978">
        <v>2</v>
      </c>
      <c r="D1978">
        <f>151</f>
        <v>151</v>
      </c>
      <c r="E1978" t="s">
        <v>12</v>
      </c>
      <c r="F1978" s="3" t="s">
        <v>2032</v>
      </c>
      <c r="G1978">
        <v>2025</v>
      </c>
      <c r="H1978" t="s">
        <v>140</v>
      </c>
      <c r="I1978" t="s">
        <v>5502</v>
      </c>
    </row>
    <row r="1979" spans="1:9" ht="16" x14ac:dyDescent="0.2">
      <c r="A1979" t="s">
        <v>5504</v>
      </c>
      <c r="B1979" t="s">
        <v>5505</v>
      </c>
      <c r="C1979">
        <v>1</v>
      </c>
      <c r="D1979" t="s">
        <v>996</v>
      </c>
      <c r="E1979" t="s">
        <v>12</v>
      </c>
      <c r="F1979" s="3" t="s">
        <v>5506</v>
      </c>
      <c r="G1979">
        <v>2025</v>
      </c>
      <c r="H1979" t="s">
        <v>998</v>
      </c>
      <c r="I1979" t="s">
        <v>5507</v>
      </c>
    </row>
    <row r="1980" spans="1:9" ht="32" x14ac:dyDescent="0.2">
      <c r="A1980" t="s">
        <v>5508</v>
      </c>
      <c r="B1980" t="s">
        <v>5509</v>
      </c>
      <c r="C1980">
        <v>1</v>
      </c>
      <c r="D1980" t="s">
        <v>1416</v>
      </c>
      <c r="E1980" t="s">
        <v>12</v>
      </c>
      <c r="F1980" s="3" t="s">
        <v>1417</v>
      </c>
      <c r="G1980">
        <v>2025</v>
      </c>
      <c r="H1980" t="s">
        <v>67</v>
      </c>
      <c r="I1980" t="s">
        <v>5510</v>
      </c>
    </row>
    <row r="1981" spans="1:9" ht="32" x14ac:dyDescent="0.2">
      <c r="A1981" t="s">
        <v>5511</v>
      </c>
      <c r="B1981" t="s">
        <v>5512</v>
      </c>
      <c r="C1981">
        <v>1</v>
      </c>
      <c r="D1981" t="s">
        <v>31</v>
      </c>
      <c r="E1981" t="s">
        <v>12</v>
      </c>
      <c r="F1981" s="3" t="s">
        <v>5513</v>
      </c>
      <c r="G1981">
        <v>2025</v>
      </c>
      <c r="H1981" t="s">
        <v>21</v>
      </c>
      <c r="I1981" t="s">
        <v>5514</v>
      </c>
    </row>
    <row r="1982" spans="1:9" ht="32" x14ac:dyDescent="0.2">
      <c r="A1982" t="s">
        <v>5515</v>
      </c>
      <c r="B1982" t="s">
        <v>5516</v>
      </c>
      <c r="C1982">
        <v>1</v>
      </c>
      <c r="D1982" t="s">
        <v>52</v>
      </c>
      <c r="E1982" t="s">
        <v>12</v>
      </c>
      <c r="F1982" s="3" t="s">
        <v>5517</v>
      </c>
      <c r="G1982">
        <v>2025</v>
      </c>
      <c r="H1982" t="s">
        <v>140</v>
      </c>
      <c r="I1982" t="s">
        <v>5518</v>
      </c>
    </row>
    <row r="1983" spans="1:9" ht="32" x14ac:dyDescent="0.2">
      <c r="A1983" t="s">
        <v>5519</v>
      </c>
      <c r="B1983" t="s">
        <v>4957</v>
      </c>
      <c r="C1983">
        <v>1</v>
      </c>
      <c r="D1983">
        <f>441</f>
        <v>441</v>
      </c>
      <c r="E1983" t="s">
        <v>12</v>
      </c>
      <c r="F1983" s="3" t="s">
        <v>4958</v>
      </c>
      <c r="G1983">
        <v>2025</v>
      </c>
      <c r="H1983" t="s">
        <v>140</v>
      </c>
      <c r="I1983" t="s">
        <v>5520</v>
      </c>
    </row>
    <row r="1984" spans="1:9" ht="32" x14ac:dyDescent="0.2">
      <c r="A1984" t="s">
        <v>5519</v>
      </c>
      <c r="B1984" t="s">
        <v>5521</v>
      </c>
      <c r="C1984">
        <v>2</v>
      </c>
      <c r="D1984" t="s">
        <v>12</v>
      </c>
      <c r="E1984" t="s">
        <v>592</v>
      </c>
      <c r="F1984" s="3" t="s">
        <v>4990</v>
      </c>
      <c r="G1984">
        <v>2025</v>
      </c>
      <c r="H1984" t="s">
        <v>14</v>
      </c>
      <c r="I1984" t="s">
        <v>5520</v>
      </c>
    </row>
    <row r="1985" spans="1:9" ht="32" x14ac:dyDescent="0.2">
      <c r="A1985" t="s">
        <v>5519</v>
      </c>
      <c r="B1985" t="s">
        <v>5522</v>
      </c>
      <c r="C1985">
        <v>3</v>
      </c>
      <c r="D1985" t="s">
        <v>3778</v>
      </c>
      <c r="E1985" t="s">
        <v>12</v>
      </c>
      <c r="F1985" s="3" t="s">
        <v>5523</v>
      </c>
      <c r="G1985">
        <v>2025</v>
      </c>
      <c r="H1985" t="s">
        <v>140</v>
      </c>
      <c r="I1985" t="s">
        <v>5520</v>
      </c>
    </row>
    <row r="1986" spans="1:9" ht="16" x14ac:dyDescent="0.2">
      <c r="A1986" t="s">
        <v>5524</v>
      </c>
      <c r="B1986" t="s">
        <v>5525</v>
      </c>
      <c r="C1986">
        <v>1</v>
      </c>
      <c r="D1986">
        <f>237</f>
        <v>237</v>
      </c>
      <c r="E1986" t="s">
        <v>12</v>
      </c>
      <c r="F1986" s="3" t="s">
        <v>5526</v>
      </c>
      <c r="G1986">
        <v>2025</v>
      </c>
      <c r="H1986" t="s">
        <v>21</v>
      </c>
      <c r="I1986" t="s">
        <v>5527</v>
      </c>
    </row>
    <row r="1987" spans="1:9" ht="32" x14ac:dyDescent="0.2">
      <c r="A1987" t="s">
        <v>5528</v>
      </c>
      <c r="B1987" t="s">
        <v>5529</v>
      </c>
      <c r="C1987">
        <v>1</v>
      </c>
      <c r="D1987" t="s">
        <v>12</v>
      </c>
      <c r="E1987" t="s">
        <v>12</v>
      </c>
      <c r="F1987" s="3" t="s">
        <v>5530</v>
      </c>
      <c r="G1987">
        <v>2025</v>
      </c>
      <c r="H1987" t="s">
        <v>423</v>
      </c>
      <c r="I1987" t="s">
        <v>5531</v>
      </c>
    </row>
    <row r="1988" spans="1:9" ht="32" x14ac:dyDescent="0.2">
      <c r="A1988" t="s">
        <v>5528</v>
      </c>
      <c r="B1988" t="s">
        <v>5532</v>
      </c>
      <c r="C1988">
        <v>2</v>
      </c>
      <c r="D1988" t="s">
        <v>311</v>
      </c>
      <c r="E1988" t="s">
        <v>12</v>
      </c>
      <c r="F1988" s="3" t="s">
        <v>5533</v>
      </c>
      <c r="G1988">
        <v>2025</v>
      </c>
      <c r="H1988" t="s">
        <v>779</v>
      </c>
      <c r="I1988" t="s">
        <v>5531</v>
      </c>
    </row>
    <row r="1989" spans="1:9" ht="16" x14ac:dyDescent="0.2">
      <c r="A1989" t="s">
        <v>5528</v>
      </c>
      <c r="B1989" t="s">
        <v>5534</v>
      </c>
      <c r="C1989">
        <v>3</v>
      </c>
      <c r="D1989" t="s">
        <v>311</v>
      </c>
      <c r="E1989" t="s">
        <v>12</v>
      </c>
      <c r="F1989" s="3" t="s">
        <v>5535</v>
      </c>
      <c r="G1989">
        <v>2025</v>
      </c>
      <c r="H1989" t="s">
        <v>779</v>
      </c>
      <c r="I1989" t="s">
        <v>5531</v>
      </c>
    </row>
    <row r="1990" spans="1:9" ht="32" x14ac:dyDescent="0.2">
      <c r="A1990" t="s">
        <v>5536</v>
      </c>
      <c r="B1990" t="s">
        <v>5537</v>
      </c>
      <c r="C1990">
        <v>1</v>
      </c>
      <c r="D1990" t="s">
        <v>90</v>
      </c>
      <c r="E1990" t="s">
        <v>12</v>
      </c>
      <c r="F1990" s="3" t="s">
        <v>5538</v>
      </c>
      <c r="G1990">
        <v>2025</v>
      </c>
      <c r="H1990" t="s">
        <v>779</v>
      </c>
      <c r="I1990" t="s">
        <v>5539</v>
      </c>
    </row>
    <row r="1991" spans="1:9" ht="32" x14ac:dyDescent="0.2">
      <c r="A1991" t="s">
        <v>5536</v>
      </c>
      <c r="B1991" t="s">
        <v>5540</v>
      </c>
      <c r="C1991">
        <v>2</v>
      </c>
      <c r="D1991" t="s">
        <v>52</v>
      </c>
      <c r="E1991" t="s">
        <v>12</v>
      </c>
      <c r="F1991" s="3" t="s">
        <v>5541</v>
      </c>
      <c r="G1991">
        <v>2025</v>
      </c>
      <c r="H1991" t="s">
        <v>779</v>
      </c>
      <c r="I1991" t="s">
        <v>5539</v>
      </c>
    </row>
    <row r="1992" spans="1:9" ht="32" x14ac:dyDescent="0.2">
      <c r="A1992" t="s">
        <v>5536</v>
      </c>
      <c r="B1992" t="s">
        <v>5542</v>
      </c>
      <c r="C1992">
        <v>3</v>
      </c>
      <c r="D1992" t="s">
        <v>90</v>
      </c>
      <c r="E1992" t="s">
        <v>12</v>
      </c>
      <c r="F1992" s="3" t="s">
        <v>5543</v>
      </c>
      <c r="G1992">
        <v>2025</v>
      </c>
      <c r="H1992" t="s">
        <v>779</v>
      </c>
      <c r="I1992" t="s">
        <v>5539</v>
      </c>
    </row>
    <row r="1993" spans="1:9" ht="16" x14ac:dyDescent="0.2">
      <c r="A1993" t="s">
        <v>5544</v>
      </c>
      <c r="B1993" t="s">
        <v>5545</v>
      </c>
      <c r="C1993">
        <v>1</v>
      </c>
      <c r="D1993" t="s">
        <v>101</v>
      </c>
      <c r="E1993" t="s">
        <v>12</v>
      </c>
      <c r="F1993" s="3" t="s">
        <v>4087</v>
      </c>
      <c r="G1993">
        <v>2025</v>
      </c>
      <c r="H1993" t="s">
        <v>37</v>
      </c>
      <c r="I1993" t="s">
        <v>5546</v>
      </c>
    </row>
    <row r="1994" spans="1:9" ht="16" x14ac:dyDescent="0.2">
      <c r="A1994" t="s">
        <v>5547</v>
      </c>
      <c r="B1994" t="s">
        <v>5548</v>
      </c>
      <c r="C1994">
        <v>1</v>
      </c>
      <c r="D1994" t="s">
        <v>12</v>
      </c>
      <c r="E1994" t="s">
        <v>12</v>
      </c>
      <c r="F1994" s="3" t="s">
        <v>5549</v>
      </c>
      <c r="G1994">
        <v>2025</v>
      </c>
      <c r="H1994" t="s">
        <v>162</v>
      </c>
      <c r="I1994" t="s">
        <v>5550</v>
      </c>
    </row>
    <row r="1995" spans="1:9" ht="16" x14ac:dyDescent="0.2">
      <c r="A1995" t="s">
        <v>5547</v>
      </c>
      <c r="B1995" t="s">
        <v>5551</v>
      </c>
      <c r="C1995">
        <v>2</v>
      </c>
      <c r="D1995" t="s">
        <v>12</v>
      </c>
      <c r="E1995" t="s">
        <v>12</v>
      </c>
      <c r="F1995" s="3" t="s">
        <v>3196</v>
      </c>
      <c r="G1995">
        <v>2025</v>
      </c>
      <c r="H1995" t="s">
        <v>21</v>
      </c>
      <c r="I1995" t="s">
        <v>5550</v>
      </c>
    </row>
    <row r="1996" spans="1:9" ht="32" x14ac:dyDescent="0.2">
      <c r="A1996" t="s">
        <v>5552</v>
      </c>
      <c r="B1996" t="s">
        <v>5553</v>
      </c>
      <c r="C1996">
        <v>1</v>
      </c>
      <c r="D1996" t="s">
        <v>12</v>
      </c>
      <c r="E1996" t="s">
        <v>12</v>
      </c>
      <c r="F1996" s="3" t="s">
        <v>5554</v>
      </c>
      <c r="G1996">
        <v>2025</v>
      </c>
      <c r="H1996" t="s">
        <v>21</v>
      </c>
      <c r="I1996" t="s">
        <v>5555</v>
      </c>
    </row>
    <row r="1997" spans="1:9" ht="32" x14ac:dyDescent="0.2">
      <c r="A1997" t="s">
        <v>5556</v>
      </c>
      <c r="B1997" t="s">
        <v>5557</v>
      </c>
      <c r="C1997">
        <v>1</v>
      </c>
      <c r="D1997" t="s">
        <v>1085</v>
      </c>
      <c r="E1997" t="s">
        <v>12</v>
      </c>
      <c r="F1997" s="3" t="s">
        <v>5558</v>
      </c>
      <c r="G1997">
        <v>2025</v>
      </c>
      <c r="H1997" t="s">
        <v>140</v>
      </c>
      <c r="I1997" t="s">
        <v>5559</v>
      </c>
    </row>
    <row r="1998" spans="1:9" ht="16" x14ac:dyDescent="0.2">
      <c r="A1998" t="s">
        <v>5556</v>
      </c>
      <c r="B1998" t="s">
        <v>5560</v>
      </c>
      <c r="C1998">
        <v>2</v>
      </c>
      <c r="D1998" t="s">
        <v>12</v>
      </c>
      <c r="E1998" t="s">
        <v>12</v>
      </c>
      <c r="F1998" s="3" t="s">
        <v>5561</v>
      </c>
      <c r="G1998">
        <v>2025</v>
      </c>
      <c r="H1998" t="s">
        <v>1102</v>
      </c>
      <c r="I1998" t="s">
        <v>5559</v>
      </c>
    </row>
    <row r="1999" spans="1:9" ht="32" x14ac:dyDescent="0.2">
      <c r="A1999" t="s">
        <v>5556</v>
      </c>
      <c r="B1999" t="s">
        <v>5562</v>
      </c>
      <c r="C1999">
        <v>3</v>
      </c>
      <c r="D1999" t="s">
        <v>1880</v>
      </c>
      <c r="E1999" t="s">
        <v>5563</v>
      </c>
      <c r="F1999" s="3" t="s">
        <v>5564</v>
      </c>
      <c r="G1999">
        <v>2025</v>
      </c>
      <c r="H1999" t="s">
        <v>998</v>
      </c>
      <c r="I1999" t="s">
        <v>5559</v>
      </c>
    </row>
    <row r="2000" spans="1:9" ht="32" x14ac:dyDescent="0.2">
      <c r="A2000" t="s">
        <v>5556</v>
      </c>
      <c r="B2000" t="s">
        <v>5565</v>
      </c>
      <c r="C2000">
        <v>4</v>
      </c>
      <c r="D2000" t="s">
        <v>12</v>
      </c>
      <c r="E2000" t="s">
        <v>12</v>
      </c>
      <c r="F2000" s="3" t="s">
        <v>5566</v>
      </c>
      <c r="G2000">
        <v>2025</v>
      </c>
      <c r="H2000" t="s">
        <v>1102</v>
      </c>
      <c r="I2000" t="s">
        <v>5559</v>
      </c>
    </row>
    <row r="2001" spans="1:9" ht="32" x14ac:dyDescent="0.2">
      <c r="A2001" t="s">
        <v>5567</v>
      </c>
      <c r="B2001" t="s">
        <v>5568</v>
      </c>
      <c r="C2001">
        <v>1</v>
      </c>
      <c r="D2001">
        <f>137</f>
        <v>137</v>
      </c>
      <c r="E2001" t="s">
        <v>12</v>
      </c>
      <c r="F2001" s="3" t="s">
        <v>4537</v>
      </c>
      <c r="G2001">
        <v>2025</v>
      </c>
      <c r="H2001" t="s">
        <v>323</v>
      </c>
      <c r="I2001" t="s">
        <v>5569</v>
      </c>
    </row>
    <row r="2002" spans="1:9" ht="32" x14ac:dyDescent="0.2">
      <c r="A2002" t="s">
        <v>5567</v>
      </c>
      <c r="B2002" t="s">
        <v>5570</v>
      </c>
      <c r="C2002">
        <v>2</v>
      </c>
      <c r="D2002" t="s">
        <v>52</v>
      </c>
      <c r="E2002" t="s">
        <v>464</v>
      </c>
      <c r="F2002" s="3" t="s">
        <v>5571</v>
      </c>
      <c r="G2002">
        <v>2025</v>
      </c>
      <c r="H2002" t="s">
        <v>54</v>
      </c>
      <c r="I2002" t="s">
        <v>5569</v>
      </c>
    </row>
    <row r="2003" spans="1:9" ht="32" x14ac:dyDescent="0.2">
      <c r="A2003" t="s">
        <v>5572</v>
      </c>
      <c r="B2003" t="s">
        <v>5573</v>
      </c>
      <c r="C2003">
        <v>1</v>
      </c>
      <c r="D2003" t="s">
        <v>5574</v>
      </c>
      <c r="E2003" t="s">
        <v>12</v>
      </c>
      <c r="F2003" s="3" t="s">
        <v>5575</v>
      </c>
      <c r="G2003">
        <v>2025</v>
      </c>
      <c r="H2003" t="s">
        <v>140</v>
      </c>
      <c r="I2003" t="s">
        <v>5576</v>
      </c>
    </row>
    <row r="2004" spans="1:9" ht="16" x14ac:dyDescent="0.2">
      <c r="A2004" t="s">
        <v>5577</v>
      </c>
      <c r="B2004" t="s">
        <v>5578</v>
      </c>
      <c r="C2004">
        <v>1</v>
      </c>
      <c r="D2004" t="s">
        <v>52</v>
      </c>
      <c r="E2004" t="s">
        <v>12</v>
      </c>
      <c r="F2004" s="3" t="s">
        <v>1278</v>
      </c>
      <c r="G2004">
        <v>2025</v>
      </c>
      <c r="H2004" t="s">
        <v>140</v>
      </c>
      <c r="I2004" t="s">
        <v>5579</v>
      </c>
    </row>
    <row r="2005" spans="1:9" ht="32" x14ac:dyDescent="0.2">
      <c r="A2005" t="s">
        <v>5577</v>
      </c>
      <c r="B2005" t="s">
        <v>5580</v>
      </c>
      <c r="C2005">
        <v>2</v>
      </c>
      <c r="D2005" t="s">
        <v>52</v>
      </c>
      <c r="E2005" t="s">
        <v>12</v>
      </c>
      <c r="F2005" s="3" t="s">
        <v>5581</v>
      </c>
      <c r="G2005">
        <v>2025</v>
      </c>
      <c r="H2005" t="s">
        <v>140</v>
      </c>
      <c r="I2005" t="s">
        <v>5579</v>
      </c>
    </row>
    <row r="2006" spans="1:9" ht="32" x14ac:dyDescent="0.2">
      <c r="A2006" t="s">
        <v>5577</v>
      </c>
      <c r="B2006" t="s">
        <v>5582</v>
      </c>
      <c r="C2006">
        <v>3</v>
      </c>
      <c r="D2006">
        <f>276</f>
        <v>276</v>
      </c>
      <c r="E2006" t="s">
        <v>12</v>
      </c>
      <c r="F2006" s="3" t="s">
        <v>3935</v>
      </c>
      <c r="G2006">
        <v>2025</v>
      </c>
      <c r="H2006" t="s">
        <v>267</v>
      </c>
      <c r="I2006" t="s">
        <v>5579</v>
      </c>
    </row>
    <row r="2007" spans="1:9" ht="32" x14ac:dyDescent="0.2">
      <c r="A2007" t="s">
        <v>5583</v>
      </c>
      <c r="B2007" t="s">
        <v>5584</v>
      </c>
      <c r="C2007">
        <v>1</v>
      </c>
      <c r="D2007" t="s">
        <v>52</v>
      </c>
      <c r="E2007" t="s">
        <v>12</v>
      </c>
      <c r="F2007" s="3" t="s">
        <v>5585</v>
      </c>
      <c r="G2007">
        <v>2025</v>
      </c>
      <c r="H2007" t="s">
        <v>140</v>
      </c>
      <c r="I2007" t="s">
        <v>5586</v>
      </c>
    </row>
    <row r="2008" spans="1:9" ht="16" x14ac:dyDescent="0.2">
      <c r="A2008" t="s">
        <v>5583</v>
      </c>
      <c r="B2008" t="s">
        <v>5587</v>
      </c>
      <c r="C2008">
        <v>2</v>
      </c>
      <c r="D2008" t="s">
        <v>12</v>
      </c>
      <c r="E2008" t="s">
        <v>12</v>
      </c>
      <c r="F2008" s="3" t="s">
        <v>5588</v>
      </c>
      <c r="G2008">
        <v>2025</v>
      </c>
      <c r="H2008" t="s">
        <v>140</v>
      </c>
      <c r="I2008" t="s">
        <v>5586</v>
      </c>
    </row>
    <row r="2009" spans="1:9" ht="32" x14ac:dyDescent="0.2">
      <c r="A2009" t="s">
        <v>5589</v>
      </c>
      <c r="B2009" t="s">
        <v>5590</v>
      </c>
      <c r="C2009">
        <v>1</v>
      </c>
      <c r="D2009">
        <f>169</f>
        <v>169</v>
      </c>
      <c r="E2009" t="s">
        <v>12</v>
      </c>
      <c r="F2009" s="3" t="s">
        <v>5591</v>
      </c>
      <c r="G2009">
        <v>2025</v>
      </c>
      <c r="H2009" t="s">
        <v>140</v>
      </c>
      <c r="I2009" t="s">
        <v>5592</v>
      </c>
    </row>
    <row r="2010" spans="1:9" ht="32" x14ac:dyDescent="0.2">
      <c r="A2010" t="s">
        <v>5589</v>
      </c>
      <c r="B2010" t="s">
        <v>1004</v>
      </c>
      <c r="C2010">
        <v>2</v>
      </c>
      <c r="D2010">
        <f>514</f>
        <v>514</v>
      </c>
      <c r="E2010" t="s">
        <v>12</v>
      </c>
      <c r="F2010" s="3" t="s">
        <v>453</v>
      </c>
      <c r="G2010">
        <v>2025</v>
      </c>
      <c r="H2010" t="s">
        <v>140</v>
      </c>
      <c r="I2010" t="s">
        <v>5592</v>
      </c>
    </row>
    <row r="2011" spans="1:9" ht="16" x14ac:dyDescent="0.2">
      <c r="A2011" t="s">
        <v>5589</v>
      </c>
      <c r="B2011" t="s">
        <v>5593</v>
      </c>
      <c r="C2011">
        <v>3</v>
      </c>
      <c r="D2011">
        <f>169</f>
        <v>169</v>
      </c>
      <c r="E2011" t="s">
        <v>12</v>
      </c>
      <c r="F2011" s="3" t="s">
        <v>5594</v>
      </c>
      <c r="G2011">
        <v>2025</v>
      </c>
      <c r="H2011" t="s">
        <v>140</v>
      </c>
      <c r="I2011" t="s">
        <v>5592</v>
      </c>
    </row>
    <row r="2012" spans="1:9" ht="16" x14ac:dyDescent="0.2">
      <c r="A2012" t="s">
        <v>5595</v>
      </c>
      <c r="B2012" t="s">
        <v>2172</v>
      </c>
      <c r="C2012">
        <v>1</v>
      </c>
      <c r="D2012" t="s">
        <v>996</v>
      </c>
      <c r="E2012" t="s">
        <v>12</v>
      </c>
      <c r="F2012" s="3" t="s">
        <v>997</v>
      </c>
      <c r="G2012">
        <v>2025</v>
      </c>
      <c r="H2012" t="s">
        <v>998</v>
      </c>
      <c r="I2012" t="s">
        <v>5596</v>
      </c>
    </row>
    <row r="2013" spans="1:9" ht="32" x14ac:dyDescent="0.2">
      <c r="A2013" t="s">
        <v>5595</v>
      </c>
      <c r="B2013" t="s">
        <v>2170</v>
      </c>
      <c r="C2013">
        <v>2</v>
      </c>
      <c r="D2013" t="s">
        <v>12</v>
      </c>
      <c r="E2013" t="s">
        <v>12</v>
      </c>
      <c r="F2013" s="3" t="s">
        <v>5597</v>
      </c>
      <c r="G2013">
        <v>2025</v>
      </c>
      <c r="H2013" t="s">
        <v>140</v>
      </c>
      <c r="I2013" t="s">
        <v>5596</v>
      </c>
    </row>
    <row r="2014" spans="1:9" ht="16" x14ac:dyDescent="0.2">
      <c r="A2014" t="s">
        <v>5598</v>
      </c>
      <c r="B2014" t="s">
        <v>5578</v>
      </c>
      <c r="C2014">
        <v>1</v>
      </c>
      <c r="D2014" t="s">
        <v>52</v>
      </c>
      <c r="E2014" t="s">
        <v>12</v>
      </c>
      <c r="F2014" s="3" t="s">
        <v>5599</v>
      </c>
      <c r="G2014">
        <v>2025</v>
      </c>
      <c r="H2014" t="s">
        <v>140</v>
      </c>
      <c r="I2014" t="s">
        <v>5600</v>
      </c>
    </row>
    <row r="2015" spans="1:9" ht="32" x14ac:dyDescent="0.2">
      <c r="A2015" t="s">
        <v>5598</v>
      </c>
      <c r="B2015" t="s">
        <v>5580</v>
      </c>
      <c r="C2015">
        <v>2</v>
      </c>
      <c r="D2015" t="s">
        <v>52</v>
      </c>
      <c r="E2015" t="s">
        <v>12</v>
      </c>
      <c r="F2015" s="3" t="s">
        <v>5581</v>
      </c>
      <c r="G2015">
        <v>2025</v>
      </c>
      <c r="H2015" t="s">
        <v>140</v>
      </c>
      <c r="I2015" t="s">
        <v>5600</v>
      </c>
    </row>
    <row r="2016" spans="1:9" ht="32" x14ac:dyDescent="0.2">
      <c r="A2016" t="s">
        <v>5598</v>
      </c>
      <c r="B2016" t="s">
        <v>5582</v>
      </c>
      <c r="C2016">
        <v>3</v>
      </c>
      <c r="D2016">
        <f>276</f>
        <v>276</v>
      </c>
      <c r="E2016" t="s">
        <v>12</v>
      </c>
      <c r="F2016" s="3" t="s">
        <v>3935</v>
      </c>
      <c r="G2016">
        <v>2025</v>
      </c>
      <c r="H2016" t="s">
        <v>267</v>
      </c>
      <c r="I2016" t="s">
        <v>5600</v>
      </c>
    </row>
    <row r="2017" spans="1:9" ht="32" x14ac:dyDescent="0.2">
      <c r="A2017" t="s">
        <v>5601</v>
      </c>
      <c r="B2017" t="s">
        <v>5602</v>
      </c>
      <c r="C2017">
        <v>1</v>
      </c>
      <c r="D2017" t="s">
        <v>1977</v>
      </c>
      <c r="E2017" t="s">
        <v>12</v>
      </c>
      <c r="F2017" s="3" t="s">
        <v>5603</v>
      </c>
      <c r="G2017">
        <v>2025</v>
      </c>
      <c r="H2017" t="s">
        <v>267</v>
      </c>
      <c r="I2017" t="s">
        <v>5604</v>
      </c>
    </row>
    <row r="2018" spans="1:9" ht="32" x14ac:dyDescent="0.2">
      <c r="A2018" t="s">
        <v>5601</v>
      </c>
      <c r="B2018" t="s">
        <v>5605</v>
      </c>
      <c r="C2018">
        <v>2</v>
      </c>
      <c r="D2018" t="s">
        <v>428</v>
      </c>
      <c r="E2018" t="s">
        <v>12</v>
      </c>
      <c r="F2018" s="3" t="s">
        <v>5606</v>
      </c>
      <c r="G2018">
        <v>2025</v>
      </c>
      <c r="H2018" t="s">
        <v>267</v>
      </c>
      <c r="I2018" t="s">
        <v>5604</v>
      </c>
    </row>
    <row r="2019" spans="1:9" ht="32" x14ac:dyDescent="0.2">
      <c r="A2019" t="s">
        <v>5607</v>
      </c>
      <c r="B2019" t="s">
        <v>5608</v>
      </c>
      <c r="C2019">
        <v>1</v>
      </c>
      <c r="D2019" t="s">
        <v>5574</v>
      </c>
      <c r="E2019" t="s">
        <v>12</v>
      </c>
      <c r="F2019" s="3" t="s">
        <v>5575</v>
      </c>
      <c r="G2019">
        <v>2025</v>
      </c>
      <c r="H2019" t="s">
        <v>140</v>
      </c>
      <c r="I2019" t="s">
        <v>5609</v>
      </c>
    </row>
    <row r="2020" spans="1:9" ht="32" x14ac:dyDescent="0.2">
      <c r="A2020" t="s">
        <v>5610</v>
      </c>
      <c r="B2020" t="s">
        <v>3705</v>
      </c>
      <c r="C2020">
        <v>1</v>
      </c>
      <c r="D2020" t="s">
        <v>52</v>
      </c>
      <c r="E2020" t="s">
        <v>12</v>
      </c>
      <c r="F2020" s="3" t="s">
        <v>1017</v>
      </c>
      <c r="G2020">
        <v>2025</v>
      </c>
      <c r="H2020" t="s">
        <v>140</v>
      </c>
      <c r="I2020" t="s">
        <v>5611</v>
      </c>
    </row>
    <row r="2021" spans="1:9" ht="32" x14ac:dyDescent="0.2">
      <c r="A2021" t="s">
        <v>5610</v>
      </c>
      <c r="B2021" t="s">
        <v>5612</v>
      </c>
      <c r="C2021">
        <v>2</v>
      </c>
      <c r="D2021">
        <f>593</f>
        <v>593</v>
      </c>
      <c r="E2021" t="s">
        <v>12</v>
      </c>
      <c r="F2021" s="3" t="s">
        <v>5613</v>
      </c>
      <c r="G2021">
        <v>2025</v>
      </c>
      <c r="H2021" t="s">
        <v>140</v>
      </c>
      <c r="I2021" t="s">
        <v>5611</v>
      </c>
    </row>
    <row r="2022" spans="1:9" ht="32" x14ac:dyDescent="0.2">
      <c r="A2022" t="s">
        <v>5614</v>
      </c>
      <c r="B2022" t="s">
        <v>5615</v>
      </c>
      <c r="C2022">
        <v>1</v>
      </c>
      <c r="D2022">
        <f>454</f>
        <v>454</v>
      </c>
      <c r="E2022" t="s">
        <v>12</v>
      </c>
      <c r="F2022" s="7" t="s">
        <v>5616</v>
      </c>
      <c r="G2022">
        <v>2025</v>
      </c>
      <c r="H2022" t="s">
        <v>126</v>
      </c>
      <c r="I2022" t="s">
        <v>5617</v>
      </c>
    </row>
    <row r="2023" spans="1:9" ht="32" x14ac:dyDescent="0.2">
      <c r="A2023" t="s">
        <v>5614</v>
      </c>
      <c r="B2023" t="s">
        <v>5618</v>
      </c>
      <c r="C2023">
        <v>2</v>
      </c>
      <c r="D2023">
        <f>276</f>
        <v>276</v>
      </c>
      <c r="E2023" t="s">
        <v>12</v>
      </c>
      <c r="F2023" s="3" t="s">
        <v>3935</v>
      </c>
      <c r="G2023">
        <v>2025</v>
      </c>
      <c r="H2023" t="s">
        <v>267</v>
      </c>
      <c r="I2023" t="s">
        <v>5617</v>
      </c>
    </row>
    <row r="2024" spans="1:9" ht="32" x14ac:dyDescent="0.2">
      <c r="A2024" t="s">
        <v>5619</v>
      </c>
      <c r="B2024" t="s">
        <v>5620</v>
      </c>
      <c r="C2024">
        <v>1</v>
      </c>
      <c r="D2024" t="s">
        <v>1010</v>
      </c>
      <c r="E2024" t="s">
        <v>12</v>
      </c>
      <c r="F2024" s="3" t="s">
        <v>1011</v>
      </c>
      <c r="G2024">
        <v>2025</v>
      </c>
      <c r="H2024" t="s">
        <v>140</v>
      </c>
      <c r="I2024" t="s">
        <v>5621</v>
      </c>
    </row>
    <row r="2025" spans="1:9" ht="32" x14ac:dyDescent="0.2">
      <c r="A2025" t="s">
        <v>5622</v>
      </c>
      <c r="B2025" t="s">
        <v>5623</v>
      </c>
      <c r="C2025">
        <v>1</v>
      </c>
      <c r="D2025">
        <f>400</f>
        <v>400</v>
      </c>
      <c r="E2025" t="s">
        <v>12</v>
      </c>
      <c r="F2025" s="3" t="s">
        <v>5624</v>
      </c>
      <c r="G2025">
        <v>2025</v>
      </c>
      <c r="H2025" t="s">
        <v>140</v>
      </c>
      <c r="I2025" t="s">
        <v>5625</v>
      </c>
    </row>
    <row r="2026" spans="1:9" ht="16" x14ac:dyDescent="0.2">
      <c r="A2026" t="s">
        <v>5622</v>
      </c>
      <c r="B2026" t="s">
        <v>5626</v>
      </c>
      <c r="C2026">
        <v>2</v>
      </c>
      <c r="D2026" t="s">
        <v>12</v>
      </c>
      <c r="E2026" t="s">
        <v>12</v>
      </c>
      <c r="F2026" s="3" t="s">
        <v>5627</v>
      </c>
      <c r="G2026">
        <v>2025</v>
      </c>
      <c r="H2026" t="s">
        <v>140</v>
      </c>
      <c r="I2026" t="s">
        <v>5625</v>
      </c>
    </row>
    <row r="2027" spans="1:9" ht="32" x14ac:dyDescent="0.2">
      <c r="A2027" t="s">
        <v>5628</v>
      </c>
      <c r="B2027" t="s">
        <v>5629</v>
      </c>
      <c r="C2027">
        <v>1</v>
      </c>
      <c r="D2027" t="s">
        <v>316</v>
      </c>
      <c r="E2027" t="s">
        <v>12</v>
      </c>
      <c r="F2027" s="3" t="s">
        <v>1002</v>
      </c>
      <c r="G2027">
        <v>2025</v>
      </c>
      <c r="H2027" t="s">
        <v>140</v>
      </c>
      <c r="I2027" t="s">
        <v>5630</v>
      </c>
    </row>
    <row r="2028" spans="1:9" ht="16" x14ac:dyDescent="0.2">
      <c r="A2028" t="s">
        <v>5631</v>
      </c>
      <c r="B2028" t="s">
        <v>5232</v>
      </c>
      <c r="C2028">
        <v>1</v>
      </c>
      <c r="D2028" t="s">
        <v>12</v>
      </c>
      <c r="E2028" t="s">
        <v>12</v>
      </c>
      <c r="F2028" s="3" t="s">
        <v>5230</v>
      </c>
      <c r="G2028">
        <v>2025</v>
      </c>
      <c r="H2028" t="s">
        <v>3795</v>
      </c>
      <c r="I2028" t="s">
        <v>5632</v>
      </c>
    </row>
    <row r="2029" spans="1:9" ht="32" x14ac:dyDescent="0.2">
      <c r="A2029" t="s">
        <v>5633</v>
      </c>
      <c r="B2029" t="s">
        <v>5634</v>
      </c>
      <c r="C2029">
        <v>1</v>
      </c>
      <c r="D2029">
        <f>326</f>
        <v>326</v>
      </c>
      <c r="E2029" t="s">
        <v>12</v>
      </c>
      <c r="F2029" s="3" t="s">
        <v>5635</v>
      </c>
      <c r="G2029">
        <v>2025</v>
      </c>
      <c r="H2029" t="s">
        <v>368</v>
      </c>
      <c r="I2029" t="s">
        <v>5636</v>
      </c>
    </row>
    <row r="2030" spans="1:9" ht="16" x14ac:dyDescent="0.2">
      <c r="A2030" t="s">
        <v>5637</v>
      </c>
      <c r="B2030" t="s">
        <v>5638</v>
      </c>
      <c r="C2030">
        <v>1</v>
      </c>
      <c r="D2030" t="s">
        <v>90</v>
      </c>
      <c r="E2030" t="s">
        <v>12</v>
      </c>
      <c r="F2030" s="3" t="s">
        <v>5639</v>
      </c>
      <c r="G2030">
        <v>2025</v>
      </c>
      <c r="H2030" t="s">
        <v>832</v>
      </c>
      <c r="I2030" t="s">
        <v>5640</v>
      </c>
    </row>
    <row r="2031" spans="1:9" ht="32" x14ac:dyDescent="0.2">
      <c r="A2031" t="s">
        <v>5637</v>
      </c>
      <c r="B2031" t="s">
        <v>5641</v>
      </c>
      <c r="C2031">
        <v>2</v>
      </c>
      <c r="D2031" t="s">
        <v>1128</v>
      </c>
      <c r="E2031" t="s">
        <v>12</v>
      </c>
      <c r="F2031" s="3" t="s">
        <v>5642</v>
      </c>
      <c r="G2031">
        <v>2025</v>
      </c>
      <c r="H2031" t="s">
        <v>140</v>
      </c>
      <c r="I2031" t="s">
        <v>5640</v>
      </c>
    </row>
    <row r="2032" spans="1:9" ht="32" x14ac:dyDescent="0.2">
      <c r="A2032" t="s">
        <v>5643</v>
      </c>
      <c r="B2032" t="s">
        <v>5644</v>
      </c>
      <c r="C2032">
        <v>1</v>
      </c>
      <c r="D2032" t="s">
        <v>469</v>
      </c>
      <c r="E2032" t="s">
        <v>12</v>
      </c>
      <c r="F2032" s="3" t="s">
        <v>5645</v>
      </c>
      <c r="G2032">
        <v>2025</v>
      </c>
      <c r="H2032" t="s">
        <v>462</v>
      </c>
      <c r="I2032" t="s">
        <v>5646</v>
      </c>
    </row>
    <row r="2033" spans="1:9" ht="32" x14ac:dyDescent="0.2">
      <c r="A2033" t="s">
        <v>5643</v>
      </c>
      <c r="B2033" t="s">
        <v>5647</v>
      </c>
      <c r="C2033">
        <v>2</v>
      </c>
      <c r="D2033" t="s">
        <v>12</v>
      </c>
      <c r="E2033" t="s">
        <v>12</v>
      </c>
      <c r="F2033" s="3" t="s">
        <v>5648</v>
      </c>
      <c r="G2033">
        <v>2025</v>
      </c>
      <c r="H2033" t="s">
        <v>14</v>
      </c>
      <c r="I2033" t="s">
        <v>5646</v>
      </c>
    </row>
    <row r="2034" spans="1:9" ht="16" x14ac:dyDescent="0.2">
      <c r="A2034" t="s">
        <v>5649</v>
      </c>
      <c r="B2034" t="s">
        <v>5650</v>
      </c>
      <c r="C2034">
        <v>1</v>
      </c>
      <c r="D2034" t="s">
        <v>12</v>
      </c>
      <c r="E2034" t="s">
        <v>12</v>
      </c>
      <c r="F2034" s="3" t="s">
        <v>5651</v>
      </c>
      <c r="G2034">
        <v>2025</v>
      </c>
      <c r="H2034" t="s">
        <v>1102</v>
      </c>
      <c r="I2034" t="s">
        <v>5652</v>
      </c>
    </row>
    <row r="2035" spans="1:9" ht="16" x14ac:dyDescent="0.2">
      <c r="A2035" t="s">
        <v>5649</v>
      </c>
      <c r="B2035" t="s">
        <v>5653</v>
      </c>
      <c r="C2035">
        <v>2</v>
      </c>
      <c r="D2035" t="s">
        <v>12</v>
      </c>
      <c r="E2035" t="s">
        <v>12</v>
      </c>
      <c r="F2035" s="3" t="s">
        <v>5654</v>
      </c>
      <c r="G2035">
        <v>2025</v>
      </c>
      <c r="H2035" t="s">
        <v>140</v>
      </c>
      <c r="I2035" t="s">
        <v>5652</v>
      </c>
    </row>
    <row r="2036" spans="1:9" ht="32" x14ac:dyDescent="0.2">
      <c r="A2036" t="s">
        <v>5649</v>
      </c>
      <c r="B2036" t="s">
        <v>5655</v>
      </c>
      <c r="C2036">
        <v>3</v>
      </c>
      <c r="D2036" t="s">
        <v>1579</v>
      </c>
      <c r="E2036" t="s">
        <v>12</v>
      </c>
      <c r="F2036" s="3" t="s">
        <v>5656</v>
      </c>
      <c r="G2036">
        <v>2025</v>
      </c>
      <c r="H2036" t="s">
        <v>140</v>
      </c>
      <c r="I2036" t="s">
        <v>5652</v>
      </c>
    </row>
    <row r="2037" spans="1:9" ht="16" x14ac:dyDescent="0.2">
      <c r="A2037" t="s">
        <v>5657</v>
      </c>
      <c r="B2037" t="s">
        <v>5658</v>
      </c>
      <c r="C2037">
        <v>1</v>
      </c>
      <c r="D2037" t="s">
        <v>12</v>
      </c>
      <c r="E2037" t="s">
        <v>12</v>
      </c>
      <c r="F2037" s="3" t="s">
        <v>5659</v>
      </c>
      <c r="G2037">
        <v>2025</v>
      </c>
      <c r="H2037" t="s">
        <v>140</v>
      </c>
      <c r="I2037" t="s">
        <v>5660</v>
      </c>
    </row>
    <row r="2038" spans="1:9" ht="32" x14ac:dyDescent="0.2">
      <c r="A2038" t="s">
        <v>5657</v>
      </c>
      <c r="B2038" t="s">
        <v>5661</v>
      </c>
      <c r="C2038">
        <v>2</v>
      </c>
      <c r="D2038" t="s">
        <v>12</v>
      </c>
      <c r="E2038" t="s">
        <v>12</v>
      </c>
      <c r="F2038" s="3" t="s">
        <v>5662</v>
      </c>
      <c r="G2038">
        <v>2025</v>
      </c>
      <c r="H2038" t="s">
        <v>140</v>
      </c>
      <c r="I2038" t="s">
        <v>5660</v>
      </c>
    </row>
    <row r="2039" spans="1:9" ht="32" x14ac:dyDescent="0.2">
      <c r="A2039" t="s">
        <v>5657</v>
      </c>
      <c r="B2039" t="s">
        <v>5663</v>
      </c>
      <c r="C2039">
        <v>3</v>
      </c>
      <c r="D2039" t="s">
        <v>12</v>
      </c>
      <c r="E2039" t="s">
        <v>12</v>
      </c>
      <c r="F2039" s="3" t="s">
        <v>5664</v>
      </c>
      <c r="G2039">
        <v>2025</v>
      </c>
      <c r="H2039" t="s">
        <v>140</v>
      </c>
      <c r="I2039" t="s">
        <v>5660</v>
      </c>
    </row>
    <row r="2040" spans="1:9" ht="16" x14ac:dyDescent="0.2">
      <c r="A2040" t="s">
        <v>5665</v>
      </c>
      <c r="B2040" t="s">
        <v>3808</v>
      </c>
      <c r="C2040">
        <v>1</v>
      </c>
      <c r="D2040" t="s">
        <v>101</v>
      </c>
      <c r="E2040" t="s">
        <v>12</v>
      </c>
      <c r="F2040" s="3" t="s">
        <v>5666</v>
      </c>
      <c r="G2040">
        <v>2025</v>
      </c>
      <c r="H2040" t="s">
        <v>37</v>
      </c>
      <c r="I2040" t="s">
        <v>5667</v>
      </c>
    </row>
    <row r="2041" spans="1:9" ht="16" x14ac:dyDescent="0.2">
      <c r="A2041" t="s">
        <v>5668</v>
      </c>
      <c r="B2041" t="s">
        <v>5669</v>
      </c>
      <c r="C2041">
        <v>1</v>
      </c>
      <c r="D2041" t="s">
        <v>12</v>
      </c>
      <c r="E2041" t="s">
        <v>12</v>
      </c>
      <c r="F2041" s="3" t="s">
        <v>5670</v>
      </c>
      <c r="G2041">
        <v>2025</v>
      </c>
      <c r="H2041" t="s">
        <v>14</v>
      </c>
      <c r="I2041" t="s">
        <v>5671</v>
      </c>
    </row>
    <row r="2042" spans="1:9" ht="32" x14ac:dyDescent="0.2">
      <c r="A2042" t="s">
        <v>5668</v>
      </c>
      <c r="B2042" t="s">
        <v>1016</v>
      </c>
      <c r="C2042">
        <v>2</v>
      </c>
      <c r="D2042" t="s">
        <v>52</v>
      </c>
      <c r="E2042" t="s">
        <v>12</v>
      </c>
      <c r="F2042" s="3" t="s">
        <v>1017</v>
      </c>
      <c r="G2042">
        <v>2025</v>
      </c>
      <c r="H2042" t="s">
        <v>140</v>
      </c>
      <c r="I2042" t="s">
        <v>5671</v>
      </c>
    </row>
    <row r="2043" spans="1:9" ht="16" x14ac:dyDescent="0.2">
      <c r="A2043" t="s">
        <v>5668</v>
      </c>
      <c r="B2043" t="s">
        <v>5672</v>
      </c>
      <c r="C2043">
        <v>3</v>
      </c>
      <c r="D2043" t="s">
        <v>12</v>
      </c>
      <c r="E2043" t="s">
        <v>12</v>
      </c>
      <c r="F2043" s="3" t="s">
        <v>5673</v>
      </c>
      <c r="G2043">
        <v>2025</v>
      </c>
      <c r="H2043" t="s">
        <v>14</v>
      </c>
      <c r="I2043" t="s">
        <v>5671</v>
      </c>
    </row>
    <row r="2044" spans="1:9" ht="16" x14ac:dyDescent="0.2">
      <c r="A2044" t="s">
        <v>5668</v>
      </c>
      <c r="B2044" t="s">
        <v>5674</v>
      </c>
      <c r="C2044">
        <v>4</v>
      </c>
      <c r="D2044">
        <f>355</f>
        <v>355</v>
      </c>
      <c r="E2044" t="s">
        <v>12</v>
      </c>
      <c r="F2044" s="3" t="s">
        <v>5675</v>
      </c>
      <c r="G2044">
        <v>2025</v>
      </c>
      <c r="H2044" t="s">
        <v>14</v>
      </c>
      <c r="I2044" t="s">
        <v>5671</v>
      </c>
    </row>
    <row r="2045" spans="1:9" ht="16" x14ac:dyDescent="0.2">
      <c r="A2045" t="s">
        <v>5676</v>
      </c>
      <c r="B2045" t="s">
        <v>5677</v>
      </c>
      <c r="C2045">
        <v>1</v>
      </c>
      <c r="D2045">
        <f>556</f>
        <v>556</v>
      </c>
      <c r="E2045" t="s">
        <v>12</v>
      </c>
      <c r="F2045" s="3" t="s">
        <v>3137</v>
      </c>
      <c r="G2045">
        <v>2025</v>
      </c>
      <c r="H2045" t="s">
        <v>14</v>
      </c>
      <c r="I2045" t="s">
        <v>5678</v>
      </c>
    </row>
    <row r="2046" spans="1:9" ht="32" x14ac:dyDescent="0.2">
      <c r="A2046" t="s">
        <v>5676</v>
      </c>
      <c r="B2046" t="s">
        <v>1016</v>
      </c>
      <c r="C2046">
        <v>2</v>
      </c>
      <c r="D2046" t="s">
        <v>52</v>
      </c>
      <c r="E2046" t="s">
        <v>12</v>
      </c>
      <c r="F2046" s="3" t="s">
        <v>1017</v>
      </c>
      <c r="G2046">
        <v>2025</v>
      </c>
      <c r="H2046" t="s">
        <v>140</v>
      </c>
      <c r="I2046" t="s">
        <v>5678</v>
      </c>
    </row>
    <row r="2047" spans="1:9" ht="32" x14ac:dyDescent="0.2">
      <c r="A2047" t="s">
        <v>5676</v>
      </c>
      <c r="B2047" t="s">
        <v>3705</v>
      </c>
      <c r="C2047">
        <v>3</v>
      </c>
      <c r="D2047" t="s">
        <v>31</v>
      </c>
      <c r="E2047" t="s">
        <v>12</v>
      </c>
      <c r="F2047" s="3" t="s">
        <v>5679</v>
      </c>
      <c r="G2047">
        <v>2025</v>
      </c>
      <c r="H2047" t="s">
        <v>174</v>
      </c>
      <c r="I2047" t="s">
        <v>5678</v>
      </c>
    </row>
    <row r="2048" spans="1:9" ht="16" x14ac:dyDescent="0.2">
      <c r="A2048" t="s">
        <v>5680</v>
      </c>
      <c r="B2048" t="s">
        <v>5681</v>
      </c>
      <c r="C2048">
        <v>1</v>
      </c>
      <c r="D2048" t="s">
        <v>12</v>
      </c>
      <c r="E2048" t="s">
        <v>12</v>
      </c>
      <c r="F2048" s="3" t="s">
        <v>5682</v>
      </c>
      <c r="G2048">
        <v>2025</v>
      </c>
      <c r="H2048" t="s">
        <v>2773</v>
      </c>
      <c r="I2048" t="s">
        <v>5683</v>
      </c>
    </row>
    <row r="2049" spans="1:9" ht="32" x14ac:dyDescent="0.2">
      <c r="A2049" t="s">
        <v>5680</v>
      </c>
      <c r="B2049" t="s">
        <v>5684</v>
      </c>
      <c r="C2049">
        <v>2</v>
      </c>
      <c r="D2049" t="s">
        <v>12</v>
      </c>
      <c r="E2049" t="s">
        <v>12</v>
      </c>
      <c r="F2049" s="3" t="s">
        <v>5685</v>
      </c>
      <c r="G2049">
        <v>2025</v>
      </c>
      <c r="H2049" t="s">
        <v>2773</v>
      </c>
      <c r="I2049" t="s">
        <v>5683</v>
      </c>
    </row>
    <row r="2050" spans="1:9" ht="32" x14ac:dyDescent="0.2">
      <c r="A2050" t="s">
        <v>5680</v>
      </c>
      <c r="B2050" t="s">
        <v>5686</v>
      </c>
      <c r="C2050">
        <v>3</v>
      </c>
      <c r="D2050">
        <f>347</f>
        <v>347</v>
      </c>
      <c r="E2050" t="s">
        <v>12</v>
      </c>
      <c r="F2050" s="3" t="s">
        <v>5687</v>
      </c>
      <c r="G2050">
        <v>2025</v>
      </c>
      <c r="H2050" t="s">
        <v>2773</v>
      </c>
      <c r="I2050" t="s">
        <v>5683</v>
      </c>
    </row>
    <row r="2051" spans="1:9" ht="16" x14ac:dyDescent="0.2">
      <c r="A2051" t="s">
        <v>5688</v>
      </c>
      <c r="B2051" t="s">
        <v>2170</v>
      </c>
      <c r="C2051">
        <v>1</v>
      </c>
      <c r="D2051">
        <f>441</f>
        <v>441</v>
      </c>
      <c r="E2051" t="s">
        <v>12</v>
      </c>
      <c r="F2051" s="3" t="s">
        <v>5689</v>
      </c>
      <c r="G2051">
        <v>2025</v>
      </c>
      <c r="H2051" t="s">
        <v>140</v>
      </c>
      <c r="I2051" t="s">
        <v>5690</v>
      </c>
    </row>
    <row r="2052" spans="1:9" ht="32" x14ac:dyDescent="0.2">
      <c r="A2052" t="s">
        <v>5688</v>
      </c>
      <c r="B2052" t="s">
        <v>1006</v>
      </c>
      <c r="C2052">
        <v>2</v>
      </c>
      <c r="D2052">
        <f>514</f>
        <v>514</v>
      </c>
      <c r="E2052" t="s">
        <v>12</v>
      </c>
      <c r="F2052" s="3" t="s">
        <v>453</v>
      </c>
      <c r="G2052">
        <v>2025</v>
      </c>
      <c r="H2052" t="s">
        <v>140</v>
      </c>
      <c r="I2052" t="s">
        <v>5690</v>
      </c>
    </row>
    <row r="2053" spans="1:9" ht="16" x14ac:dyDescent="0.2">
      <c r="A2053" t="s">
        <v>5691</v>
      </c>
      <c r="B2053" t="s">
        <v>5692</v>
      </c>
      <c r="C2053">
        <v>1</v>
      </c>
      <c r="D2053" t="s">
        <v>1818</v>
      </c>
      <c r="E2053" t="s">
        <v>12</v>
      </c>
      <c r="F2053" s="3" t="s">
        <v>5693</v>
      </c>
      <c r="G2053">
        <v>2025</v>
      </c>
      <c r="H2053" t="s">
        <v>323</v>
      </c>
      <c r="I2053" t="s">
        <v>5694</v>
      </c>
    </row>
    <row r="2054" spans="1:9" ht="16" x14ac:dyDescent="0.2">
      <c r="A2054" t="s">
        <v>5691</v>
      </c>
      <c r="B2054" t="s">
        <v>5695</v>
      </c>
      <c r="C2054">
        <v>2</v>
      </c>
      <c r="D2054" t="s">
        <v>1818</v>
      </c>
      <c r="E2054" t="s">
        <v>12</v>
      </c>
      <c r="F2054" s="3" t="s">
        <v>5696</v>
      </c>
      <c r="G2054">
        <v>2025</v>
      </c>
      <c r="H2054" t="s">
        <v>323</v>
      </c>
      <c r="I2054" t="s">
        <v>5694</v>
      </c>
    </row>
    <row r="2055" spans="1:9" ht="32" x14ac:dyDescent="0.2">
      <c r="A2055" t="s">
        <v>5697</v>
      </c>
      <c r="B2055" t="s">
        <v>1724</v>
      </c>
      <c r="C2055">
        <v>1</v>
      </c>
      <c r="D2055" t="s">
        <v>12</v>
      </c>
      <c r="E2055" t="s">
        <v>12</v>
      </c>
      <c r="F2055" s="3" t="s">
        <v>1725</v>
      </c>
      <c r="G2055">
        <v>2025</v>
      </c>
      <c r="H2055" t="s">
        <v>845</v>
      </c>
      <c r="I2055" t="s">
        <v>5698</v>
      </c>
    </row>
    <row r="2056" spans="1:9" ht="16" x14ac:dyDescent="0.2">
      <c r="A2056" t="s">
        <v>5697</v>
      </c>
      <c r="B2056" t="s">
        <v>5699</v>
      </c>
      <c r="C2056">
        <v>2</v>
      </c>
      <c r="D2056" t="s">
        <v>12</v>
      </c>
      <c r="E2056" t="s">
        <v>12</v>
      </c>
      <c r="F2056" s="3" t="s">
        <v>5700</v>
      </c>
      <c r="G2056">
        <v>2025</v>
      </c>
      <c r="H2056" t="s">
        <v>845</v>
      </c>
      <c r="I2056" t="s">
        <v>5698</v>
      </c>
    </row>
    <row r="2057" spans="1:9" ht="32" x14ac:dyDescent="0.2">
      <c r="A2057" t="s">
        <v>5697</v>
      </c>
      <c r="B2057" t="s">
        <v>1727</v>
      </c>
      <c r="C2057">
        <v>3</v>
      </c>
      <c r="D2057" t="s">
        <v>12</v>
      </c>
      <c r="E2057" t="s">
        <v>12</v>
      </c>
      <c r="F2057" s="3" t="s">
        <v>1728</v>
      </c>
      <c r="G2057">
        <v>2025</v>
      </c>
      <c r="H2057" t="s">
        <v>845</v>
      </c>
      <c r="I2057" t="s">
        <v>5698</v>
      </c>
    </row>
    <row r="2058" spans="1:9" ht="32" x14ac:dyDescent="0.2">
      <c r="A2058" t="s">
        <v>5701</v>
      </c>
      <c r="B2058" t="s">
        <v>5702</v>
      </c>
      <c r="C2058">
        <v>1</v>
      </c>
      <c r="D2058">
        <f>358</f>
        <v>358</v>
      </c>
      <c r="E2058" t="s">
        <v>12</v>
      </c>
      <c r="F2058" s="3" t="s">
        <v>5703</v>
      </c>
      <c r="G2058">
        <v>2025</v>
      </c>
      <c r="H2058" t="s">
        <v>267</v>
      </c>
      <c r="I2058" t="s">
        <v>5704</v>
      </c>
    </row>
    <row r="2059" spans="1:9" ht="32" x14ac:dyDescent="0.2">
      <c r="A2059" t="s">
        <v>5705</v>
      </c>
      <c r="B2059" t="s">
        <v>5706</v>
      </c>
      <c r="C2059">
        <v>1</v>
      </c>
      <c r="D2059" t="s">
        <v>52</v>
      </c>
      <c r="E2059" t="s">
        <v>12</v>
      </c>
      <c r="F2059" s="3" t="s">
        <v>5707</v>
      </c>
      <c r="G2059">
        <v>2025</v>
      </c>
      <c r="H2059" t="s">
        <v>267</v>
      </c>
      <c r="I2059" t="s">
        <v>5708</v>
      </c>
    </row>
    <row r="2060" spans="1:9" ht="16" x14ac:dyDescent="0.2">
      <c r="A2060" t="s">
        <v>5705</v>
      </c>
      <c r="B2060" t="s">
        <v>5709</v>
      </c>
      <c r="C2060">
        <v>2</v>
      </c>
      <c r="D2060" t="s">
        <v>408</v>
      </c>
      <c r="E2060" t="s">
        <v>12</v>
      </c>
      <c r="F2060" s="3" t="s">
        <v>5710</v>
      </c>
      <c r="G2060">
        <v>2025</v>
      </c>
      <c r="H2060" t="s">
        <v>267</v>
      </c>
      <c r="I2060" t="s">
        <v>5708</v>
      </c>
    </row>
    <row r="2061" spans="1:9" ht="32" x14ac:dyDescent="0.2">
      <c r="A2061" t="s">
        <v>5705</v>
      </c>
      <c r="B2061" t="s">
        <v>5711</v>
      </c>
      <c r="C2061">
        <v>3</v>
      </c>
      <c r="D2061">
        <f>469</f>
        <v>469</v>
      </c>
      <c r="E2061" t="s">
        <v>12</v>
      </c>
      <c r="F2061" s="3" t="s">
        <v>2874</v>
      </c>
      <c r="G2061">
        <v>2025</v>
      </c>
      <c r="H2061" t="s">
        <v>267</v>
      </c>
      <c r="I2061" t="s">
        <v>5708</v>
      </c>
    </row>
    <row r="2062" spans="1:9" ht="32" x14ac:dyDescent="0.2">
      <c r="A2062" t="s">
        <v>5712</v>
      </c>
      <c r="B2062" t="s">
        <v>5041</v>
      </c>
      <c r="C2062">
        <v>1</v>
      </c>
      <c r="D2062">
        <f>73</f>
        <v>73</v>
      </c>
      <c r="E2062" t="s">
        <v>12</v>
      </c>
      <c r="F2062" s="3" t="s">
        <v>823</v>
      </c>
      <c r="G2062">
        <v>2025</v>
      </c>
      <c r="H2062" t="s">
        <v>140</v>
      </c>
      <c r="I2062" t="s">
        <v>5713</v>
      </c>
    </row>
    <row r="2063" spans="1:9" ht="16" x14ac:dyDescent="0.2">
      <c r="A2063" t="s">
        <v>5712</v>
      </c>
      <c r="B2063" t="s">
        <v>822</v>
      </c>
      <c r="C2063">
        <v>2</v>
      </c>
      <c r="D2063" t="s">
        <v>344</v>
      </c>
      <c r="E2063" t="s">
        <v>12</v>
      </c>
      <c r="F2063" s="3" t="s">
        <v>820</v>
      </c>
      <c r="G2063">
        <v>2025</v>
      </c>
      <c r="H2063" t="s">
        <v>140</v>
      </c>
      <c r="I2063" t="s">
        <v>5713</v>
      </c>
    </row>
    <row r="2064" spans="1:9" ht="16" x14ac:dyDescent="0.2">
      <c r="A2064" t="s">
        <v>5712</v>
      </c>
      <c r="B2064" t="s">
        <v>5714</v>
      </c>
      <c r="C2064">
        <v>3</v>
      </c>
      <c r="D2064" t="s">
        <v>485</v>
      </c>
      <c r="E2064" t="s">
        <v>12</v>
      </c>
      <c r="F2064" s="3" t="s">
        <v>2303</v>
      </c>
      <c r="G2064">
        <v>2025</v>
      </c>
      <c r="H2064" t="s">
        <v>140</v>
      </c>
      <c r="I2064" t="s">
        <v>5713</v>
      </c>
    </row>
    <row r="2065" spans="1:9" ht="16" x14ac:dyDescent="0.2">
      <c r="A2065" t="s">
        <v>5715</v>
      </c>
      <c r="B2065" t="s">
        <v>5716</v>
      </c>
      <c r="C2065">
        <v>1</v>
      </c>
      <c r="D2065">
        <f>404</f>
        <v>404</v>
      </c>
      <c r="E2065" t="s">
        <v>12</v>
      </c>
      <c r="F2065" s="3" t="s">
        <v>5717</v>
      </c>
      <c r="G2065">
        <v>2025</v>
      </c>
      <c r="H2065" t="s">
        <v>313</v>
      </c>
      <c r="I2065" t="s">
        <v>5718</v>
      </c>
    </row>
    <row r="2066" spans="1:9" ht="32" x14ac:dyDescent="0.2">
      <c r="A2066" t="s">
        <v>5715</v>
      </c>
      <c r="B2066" t="s">
        <v>5719</v>
      </c>
      <c r="C2066">
        <v>2</v>
      </c>
      <c r="D2066">
        <f>404</f>
        <v>404</v>
      </c>
      <c r="E2066" t="s">
        <v>12</v>
      </c>
      <c r="F2066" s="3" t="s">
        <v>5720</v>
      </c>
      <c r="G2066">
        <v>2025</v>
      </c>
      <c r="H2066" t="s">
        <v>313</v>
      </c>
      <c r="I2066" t="s">
        <v>5718</v>
      </c>
    </row>
    <row r="2067" spans="1:9" ht="16" x14ac:dyDescent="0.2">
      <c r="A2067" t="s">
        <v>5721</v>
      </c>
      <c r="B2067" t="s">
        <v>5722</v>
      </c>
      <c r="C2067">
        <v>1</v>
      </c>
      <c r="D2067" t="s">
        <v>3743</v>
      </c>
      <c r="E2067" t="s">
        <v>12</v>
      </c>
      <c r="F2067" s="3" t="s">
        <v>5723</v>
      </c>
      <c r="G2067">
        <v>2025</v>
      </c>
      <c r="H2067" t="s">
        <v>2773</v>
      </c>
      <c r="I2067" t="s">
        <v>5724</v>
      </c>
    </row>
    <row r="2068" spans="1:9" ht="32" x14ac:dyDescent="0.2">
      <c r="A2068" t="s">
        <v>5721</v>
      </c>
      <c r="B2068" t="s">
        <v>5725</v>
      </c>
      <c r="C2068">
        <v>2</v>
      </c>
      <c r="D2068" t="s">
        <v>408</v>
      </c>
      <c r="E2068" t="s">
        <v>12</v>
      </c>
      <c r="F2068" s="3" t="s">
        <v>5726</v>
      </c>
      <c r="G2068">
        <v>2025</v>
      </c>
      <c r="H2068" t="s">
        <v>174</v>
      </c>
      <c r="I2068" t="s">
        <v>5724</v>
      </c>
    </row>
    <row r="2069" spans="1:9" ht="32" x14ac:dyDescent="0.2">
      <c r="A2069" t="s">
        <v>5727</v>
      </c>
      <c r="B2069" t="s">
        <v>5728</v>
      </c>
      <c r="C2069">
        <v>1</v>
      </c>
      <c r="D2069" t="s">
        <v>101</v>
      </c>
      <c r="E2069" t="s">
        <v>12</v>
      </c>
      <c r="F2069" s="3" t="s">
        <v>1352</v>
      </c>
      <c r="G2069">
        <v>2025</v>
      </c>
      <c r="H2069" t="s">
        <v>37</v>
      </c>
      <c r="I2069" t="s">
        <v>5729</v>
      </c>
    </row>
    <row r="2070" spans="1:9" ht="16" x14ac:dyDescent="0.2">
      <c r="A2070" t="s">
        <v>5727</v>
      </c>
      <c r="B2070" t="s">
        <v>5730</v>
      </c>
      <c r="C2070">
        <v>2</v>
      </c>
      <c r="D2070" t="s">
        <v>628</v>
      </c>
      <c r="E2070" t="s">
        <v>12</v>
      </c>
      <c r="F2070" s="3" t="s">
        <v>756</v>
      </c>
      <c r="G2070">
        <v>2025</v>
      </c>
      <c r="H2070" t="s">
        <v>37</v>
      </c>
      <c r="I2070" t="s">
        <v>5729</v>
      </c>
    </row>
    <row r="2071" spans="1:9" ht="16" x14ac:dyDescent="0.2">
      <c r="A2071" t="s">
        <v>5731</v>
      </c>
      <c r="B2071" t="s">
        <v>5732</v>
      </c>
      <c r="C2071">
        <v>1</v>
      </c>
      <c r="D2071" t="s">
        <v>12</v>
      </c>
      <c r="E2071" t="s">
        <v>12</v>
      </c>
      <c r="F2071" s="3" t="s">
        <v>5733</v>
      </c>
      <c r="G2071">
        <v>2025</v>
      </c>
      <c r="H2071" t="s">
        <v>420</v>
      </c>
      <c r="I2071" t="s">
        <v>5734</v>
      </c>
    </row>
    <row r="2072" spans="1:9" ht="16" x14ac:dyDescent="0.2">
      <c r="A2072" t="s">
        <v>5735</v>
      </c>
      <c r="B2072" t="s">
        <v>155</v>
      </c>
      <c r="C2072">
        <v>1</v>
      </c>
      <c r="D2072" t="s">
        <v>101</v>
      </c>
      <c r="E2072" t="s">
        <v>12</v>
      </c>
      <c r="F2072" s="3" t="s">
        <v>3285</v>
      </c>
      <c r="G2072">
        <v>2025</v>
      </c>
      <c r="H2072" t="s">
        <v>37</v>
      </c>
      <c r="I2072" t="s">
        <v>5736</v>
      </c>
    </row>
    <row r="2073" spans="1:9" ht="16" x14ac:dyDescent="0.2">
      <c r="A2073" t="s">
        <v>5737</v>
      </c>
      <c r="B2073" t="s">
        <v>5738</v>
      </c>
      <c r="C2073">
        <v>1</v>
      </c>
      <c r="D2073" t="s">
        <v>12</v>
      </c>
      <c r="E2073" t="s">
        <v>12</v>
      </c>
      <c r="F2073" s="3" t="s">
        <v>5739</v>
      </c>
      <c r="G2073">
        <v>2025</v>
      </c>
      <c r="H2073" t="s">
        <v>368</v>
      </c>
      <c r="I2073" t="s">
        <v>5740</v>
      </c>
    </row>
    <row r="2074" spans="1:9" ht="32" x14ac:dyDescent="0.2">
      <c r="A2074" t="s">
        <v>5737</v>
      </c>
      <c r="B2074" t="s">
        <v>5741</v>
      </c>
      <c r="C2074">
        <v>2</v>
      </c>
      <c r="D2074">
        <f>285</f>
        <v>285</v>
      </c>
      <c r="E2074" t="s">
        <v>12</v>
      </c>
      <c r="F2074" s="3" t="s">
        <v>5742</v>
      </c>
      <c r="G2074">
        <v>2025</v>
      </c>
      <c r="H2074" t="s">
        <v>368</v>
      </c>
      <c r="I2074" t="s">
        <v>5740</v>
      </c>
    </row>
    <row r="2075" spans="1:9" ht="16" x14ac:dyDescent="0.2">
      <c r="A2075" t="s">
        <v>5743</v>
      </c>
      <c r="B2075" t="s">
        <v>210</v>
      </c>
      <c r="C2075">
        <v>1</v>
      </c>
      <c r="D2075" t="s">
        <v>52</v>
      </c>
      <c r="E2075" t="s">
        <v>12</v>
      </c>
      <c r="F2075" s="3" t="s">
        <v>5744</v>
      </c>
      <c r="G2075">
        <v>2025</v>
      </c>
      <c r="H2075" t="s">
        <v>37</v>
      </c>
      <c r="I2075" t="s">
        <v>5745</v>
      </c>
    </row>
    <row r="2076" spans="1:9" ht="16" x14ac:dyDescent="0.2">
      <c r="A2076" t="s">
        <v>5743</v>
      </c>
      <c r="B2076" t="s">
        <v>5746</v>
      </c>
      <c r="C2076">
        <v>2</v>
      </c>
      <c r="D2076" t="s">
        <v>52</v>
      </c>
      <c r="E2076" t="s">
        <v>12</v>
      </c>
      <c r="F2076" s="3" t="s">
        <v>5744</v>
      </c>
      <c r="G2076">
        <v>2025</v>
      </c>
      <c r="H2076" t="s">
        <v>37</v>
      </c>
      <c r="I2076" t="s">
        <v>5745</v>
      </c>
    </row>
    <row r="2077" spans="1:9" ht="32" x14ac:dyDescent="0.2">
      <c r="A2077" t="s">
        <v>5747</v>
      </c>
      <c r="B2077" t="s">
        <v>5748</v>
      </c>
      <c r="C2077">
        <v>1</v>
      </c>
      <c r="D2077">
        <f>534</f>
        <v>534</v>
      </c>
      <c r="E2077" t="s">
        <v>5749</v>
      </c>
      <c r="F2077" s="3" t="s">
        <v>5750</v>
      </c>
      <c r="G2077">
        <v>2025</v>
      </c>
      <c r="H2077" t="s">
        <v>801</v>
      </c>
      <c r="I2077" t="s">
        <v>5751</v>
      </c>
    </row>
    <row r="2078" spans="1:9" ht="32" x14ac:dyDescent="0.2">
      <c r="A2078" t="s">
        <v>5752</v>
      </c>
      <c r="B2078" t="s">
        <v>5753</v>
      </c>
      <c r="C2078">
        <v>1</v>
      </c>
      <c r="D2078" t="s">
        <v>4816</v>
      </c>
      <c r="E2078" t="s">
        <v>12</v>
      </c>
      <c r="F2078" s="3" t="s">
        <v>5754</v>
      </c>
      <c r="G2078">
        <v>2025</v>
      </c>
      <c r="H2078" t="s">
        <v>126</v>
      </c>
      <c r="I2078" t="s">
        <v>5755</v>
      </c>
    </row>
    <row r="2079" spans="1:9" ht="32" x14ac:dyDescent="0.2">
      <c r="A2079" t="s">
        <v>5752</v>
      </c>
      <c r="B2079" t="s">
        <v>5756</v>
      </c>
      <c r="C2079">
        <v>2</v>
      </c>
      <c r="D2079" t="s">
        <v>4816</v>
      </c>
      <c r="E2079" t="s">
        <v>12</v>
      </c>
      <c r="F2079" s="3" t="s">
        <v>5754</v>
      </c>
      <c r="G2079">
        <v>2025</v>
      </c>
      <c r="H2079" t="s">
        <v>126</v>
      </c>
      <c r="I2079" t="s">
        <v>5755</v>
      </c>
    </row>
    <row r="2080" spans="1:9" ht="32" x14ac:dyDescent="0.2">
      <c r="A2080" t="s">
        <v>5757</v>
      </c>
      <c r="B2080" t="s">
        <v>5758</v>
      </c>
      <c r="C2080">
        <v>1</v>
      </c>
      <c r="D2080">
        <f>514</f>
        <v>514</v>
      </c>
      <c r="E2080" t="s">
        <v>12</v>
      </c>
      <c r="F2080" s="3" t="s">
        <v>453</v>
      </c>
      <c r="G2080">
        <v>2025</v>
      </c>
      <c r="H2080" t="s">
        <v>140</v>
      </c>
      <c r="I2080" t="s">
        <v>5759</v>
      </c>
    </row>
    <row r="2081" spans="1:9" ht="32" x14ac:dyDescent="0.2">
      <c r="A2081" t="s">
        <v>5757</v>
      </c>
      <c r="B2081" t="s">
        <v>840</v>
      </c>
      <c r="C2081">
        <v>2</v>
      </c>
      <c r="D2081" t="s">
        <v>316</v>
      </c>
      <c r="E2081" t="s">
        <v>12</v>
      </c>
      <c r="F2081" s="3" t="s">
        <v>1002</v>
      </c>
      <c r="G2081">
        <v>2025</v>
      </c>
      <c r="H2081" t="s">
        <v>140</v>
      </c>
      <c r="I2081" t="s">
        <v>5759</v>
      </c>
    </row>
    <row r="2082" spans="1:9" ht="16" x14ac:dyDescent="0.2">
      <c r="A2082" t="s">
        <v>5760</v>
      </c>
      <c r="B2082" t="s">
        <v>5761</v>
      </c>
      <c r="C2082">
        <v>1</v>
      </c>
      <c r="D2082" t="s">
        <v>12</v>
      </c>
      <c r="E2082" t="s">
        <v>12</v>
      </c>
      <c r="F2082" s="3" t="s">
        <v>5762</v>
      </c>
      <c r="G2082">
        <v>2025</v>
      </c>
      <c r="H2082" t="s">
        <v>5763</v>
      </c>
      <c r="I2082" t="s">
        <v>5764</v>
      </c>
    </row>
    <row r="2083" spans="1:9" ht="16" x14ac:dyDescent="0.2">
      <c r="A2083" t="s">
        <v>5760</v>
      </c>
      <c r="B2083" t="s">
        <v>5765</v>
      </c>
      <c r="C2083">
        <v>2</v>
      </c>
      <c r="D2083" t="s">
        <v>52</v>
      </c>
      <c r="E2083" t="s">
        <v>12</v>
      </c>
      <c r="F2083" s="3" t="s">
        <v>1255</v>
      </c>
      <c r="G2083">
        <v>2025</v>
      </c>
      <c r="H2083" t="s">
        <v>972</v>
      </c>
      <c r="I2083" t="s">
        <v>5764</v>
      </c>
    </row>
    <row r="2084" spans="1:9" ht="32" x14ac:dyDescent="0.2">
      <c r="A2084" t="s">
        <v>5766</v>
      </c>
      <c r="B2084" t="s">
        <v>5767</v>
      </c>
      <c r="C2084">
        <v>1</v>
      </c>
      <c r="D2084" t="s">
        <v>1416</v>
      </c>
      <c r="E2084" t="s">
        <v>12</v>
      </c>
      <c r="F2084" s="3" t="s">
        <v>1417</v>
      </c>
      <c r="G2084">
        <v>2025</v>
      </c>
      <c r="H2084" t="s">
        <v>67</v>
      </c>
      <c r="I2084" t="s">
        <v>5768</v>
      </c>
    </row>
    <row r="2085" spans="1:9" ht="32" x14ac:dyDescent="0.2">
      <c r="A2085" t="s">
        <v>5769</v>
      </c>
      <c r="B2085" t="s">
        <v>5770</v>
      </c>
      <c r="C2085">
        <v>1</v>
      </c>
      <c r="D2085" t="s">
        <v>12</v>
      </c>
      <c r="E2085" t="s">
        <v>12</v>
      </c>
      <c r="F2085" s="3" t="s">
        <v>5771</v>
      </c>
      <c r="G2085">
        <v>2025</v>
      </c>
      <c r="H2085" t="s">
        <v>1787</v>
      </c>
      <c r="I2085" t="s">
        <v>5772</v>
      </c>
    </row>
    <row r="2086" spans="1:9" ht="32" x14ac:dyDescent="0.2">
      <c r="A2086" t="s">
        <v>5769</v>
      </c>
      <c r="B2086" t="s">
        <v>5773</v>
      </c>
      <c r="C2086">
        <v>2</v>
      </c>
      <c r="D2086" t="s">
        <v>12</v>
      </c>
      <c r="E2086" t="s">
        <v>12</v>
      </c>
      <c r="F2086" s="3" t="s">
        <v>5774</v>
      </c>
      <c r="G2086">
        <v>2025</v>
      </c>
      <c r="H2086" t="s">
        <v>1157</v>
      </c>
      <c r="I2086" t="s">
        <v>5772</v>
      </c>
    </row>
    <row r="2087" spans="1:9" ht="32" x14ac:dyDescent="0.2">
      <c r="A2087" t="s">
        <v>5769</v>
      </c>
      <c r="B2087" t="s">
        <v>5775</v>
      </c>
      <c r="C2087">
        <v>3</v>
      </c>
      <c r="D2087" t="s">
        <v>12</v>
      </c>
      <c r="E2087" t="s">
        <v>12</v>
      </c>
      <c r="F2087" s="3" t="s">
        <v>5776</v>
      </c>
      <c r="G2087">
        <v>2025</v>
      </c>
      <c r="H2087" t="s">
        <v>1157</v>
      </c>
      <c r="I2087" t="s">
        <v>5772</v>
      </c>
    </row>
    <row r="2088" spans="1:9" ht="32" x14ac:dyDescent="0.2">
      <c r="A2088" t="s">
        <v>5769</v>
      </c>
      <c r="B2088" t="s">
        <v>5777</v>
      </c>
      <c r="C2088">
        <v>4</v>
      </c>
      <c r="D2088" t="s">
        <v>12</v>
      </c>
      <c r="E2088" t="s">
        <v>12</v>
      </c>
      <c r="F2088" s="3" t="s">
        <v>5778</v>
      </c>
      <c r="G2088">
        <v>2025</v>
      </c>
      <c r="H2088" t="s">
        <v>1157</v>
      </c>
      <c r="I2088" t="s">
        <v>5772</v>
      </c>
    </row>
    <row r="2089" spans="1:9" ht="16" x14ac:dyDescent="0.2">
      <c r="A2089" t="s">
        <v>5779</v>
      </c>
      <c r="B2089" t="s">
        <v>5780</v>
      </c>
      <c r="C2089">
        <v>1</v>
      </c>
      <c r="D2089">
        <f>237</f>
        <v>237</v>
      </c>
      <c r="E2089" t="s">
        <v>12</v>
      </c>
      <c r="F2089" s="3" t="s">
        <v>5781</v>
      </c>
      <c r="G2089">
        <v>2025</v>
      </c>
      <c r="H2089" t="s">
        <v>21</v>
      </c>
      <c r="I2089" t="s">
        <v>5782</v>
      </c>
    </row>
    <row r="2090" spans="1:9" ht="32" x14ac:dyDescent="0.2">
      <c r="A2090" t="s">
        <v>5779</v>
      </c>
      <c r="B2090" t="s">
        <v>5783</v>
      </c>
      <c r="C2090">
        <v>2</v>
      </c>
      <c r="D2090" t="s">
        <v>1512</v>
      </c>
      <c r="E2090" t="s">
        <v>12</v>
      </c>
      <c r="F2090" s="3" t="s">
        <v>5784</v>
      </c>
      <c r="G2090">
        <v>2025</v>
      </c>
      <c r="H2090" t="s">
        <v>323</v>
      </c>
      <c r="I2090" t="s">
        <v>5782</v>
      </c>
    </row>
    <row r="2091" spans="1:9" ht="16" x14ac:dyDescent="0.2">
      <c r="A2091" t="s">
        <v>5785</v>
      </c>
      <c r="B2091" t="s">
        <v>5786</v>
      </c>
      <c r="C2091">
        <v>1</v>
      </c>
      <c r="D2091" t="s">
        <v>12</v>
      </c>
      <c r="E2091" t="s">
        <v>12</v>
      </c>
      <c r="F2091" s="3" t="s">
        <v>5787</v>
      </c>
      <c r="G2091">
        <v>2025</v>
      </c>
      <c r="H2091" t="s">
        <v>140</v>
      </c>
      <c r="I2091" t="s">
        <v>5788</v>
      </c>
    </row>
    <row r="2092" spans="1:9" ht="16" x14ac:dyDescent="0.2">
      <c r="A2092" t="s">
        <v>5785</v>
      </c>
      <c r="B2092" t="s">
        <v>5789</v>
      </c>
      <c r="C2092">
        <v>2</v>
      </c>
      <c r="D2092" t="s">
        <v>52</v>
      </c>
      <c r="E2092" t="s">
        <v>12</v>
      </c>
      <c r="F2092" s="3" t="s">
        <v>1450</v>
      </c>
      <c r="G2092">
        <v>2025</v>
      </c>
      <c r="H2092" t="s">
        <v>140</v>
      </c>
      <c r="I2092" t="s">
        <v>5788</v>
      </c>
    </row>
    <row r="2093" spans="1:9" ht="16" x14ac:dyDescent="0.2">
      <c r="A2093" t="s">
        <v>5790</v>
      </c>
      <c r="B2093" t="s">
        <v>5791</v>
      </c>
      <c r="C2093">
        <v>1</v>
      </c>
      <c r="D2093" t="s">
        <v>656</v>
      </c>
      <c r="E2093" t="s">
        <v>12</v>
      </c>
      <c r="F2093" s="3" t="s">
        <v>5792</v>
      </c>
      <c r="G2093">
        <v>2025</v>
      </c>
      <c r="H2093" t="s">
        <v>140</v>
      </c>
      <c r="I2093" t="s">
        <v>5793</v>
      </c>
    </row>
    <row r="2094" spans="1:9" ht="16" x14ac:dyDescent="0.2">
      <c r="A2094" t="s">
        <v>5790</v>
      </c>
      <c r="B2094" t="s">
        <v>5794</v>
      </c>
      <c r="C2094">
        <v>2</v>
      </c>
      <c r="D2094" t="s">
        <v>656</v>
      </c>
      <c r="E2094" t="s">
        <v>12</v>
      </c>
      <c r="F2094" s="3" t="s">
        <v>5792</v>
      </c>
      <c r="G2094">
        <v>2025</v>
      </c>
      <c r="H2094" t="s">
        <v>140</v>
      </c>
      <c r="I2094" t="s">
        <v>5793</v>
      </c>
    </row>
    <row r="2095" spans="1:9" ht="32" x14ac:dyDescent="0.2">
      <c r="A2095" t="s">
        <v>5790</v>
      </c>
      <c r="B2095" t="s">
        <v>5795</v>
      </c>
      <c r="C2095">
        <v>3</v>
      </c>
      <c r="D2095" t="s">
        <v>1049</v>
      </c>
      <c r="E2095" t="s">
        <v>12</v>
      </c>
      <c r="F2095" s="3" t="s">
        <v>5796</v>
      </c>
      <c r="G2095">
        <v>2025</v>
      </c>
      <c r="H2095" t="s">
        <v>140</v>
      </c>
      <c r="I2095" t="s">
        <v>5793</v>
      </c>
    </row>
    <row r="2096" spans="1:9" ht="32" x14ac:dyDescent="0.2">
      <c r="A2096" t="s">
        <v>5797</v>
      </c>
      <c r="B2096" t="s">
        <v>5798</v>
      </c>
      <c r="C2096">
        <v>1</v>
      </c>
      <c r="D2096">
        <f>469</f>
        <v>469</v>
      </c>
      <c r="E2096" t="s">
        <v>12</v>
      </c>
      <c r="F2096" s="3" t="s">
        <v>2874</v>
      </c>
      <c r="G2096">
        <v>2025</v>
      </c>
      <c r="H2096" t="s">
        <v>267</v>
      </c>
      <c r="I2096" t="s">
        <v>5799</v>
      </c>
    </row>
    <row r="2097" spans="1:9" ht="16" x14ac:dyDescent="0.2">
      <c r="A2097" t="s">
        <v>5800</v>
      </c>
      <c r="B2097" t="s">
        <v>5801</v>
      </c>
      <c r="C2097">
        <v>1</v>
      </c>
      <c r="D2097">
        <f>431</f>
        <v>431</v>
      </c>
      <c r="E2097" t="s">
        <v>12</v>
      </c>
      <c r="F2097" s="3" t="s">
        <v>5802</v>
      </c>
      <c r="G2097">
        <v>2025</v>
      </c>
      <c r="H2097" t="s">
        <v>438</v>
      </c>
      <c r="I2097" t="s">
        <v>5803</v>
      </c>
    </row>
    <row r="2098" spans="1:9" ht="16" x14ac:dyDescent="0.2">
      <c r="A2098" t="s">
        <v>5800</v>
      </c>
      <c r="B2098" t="s">
        <v>5804</v>
      </c>
      <c r="C2098">
        <v>2</v>
      </c>
      <c r="D2098" t="s">
        <v>344</v>
      </c>
      <c r="E2098" t="s">
        <v>12</v>
      </c>
      <c r="F2098" s="3" t="s">
        <v>5805</v>
      </c>
      <c r="G2098">
        <v>2025</v>
      </c>
      <c r="H2098" t="s">
        <v>438</v>
      </c>
      <c r="I2098" t="s">
        <v>5803</v>
      </c>
    </row>
    <row r="2099" spans="1:9" ht="16" x14ac:dyDescent="0.2">
      <c r="A2099" t="s">
        <v>5806</v>
      </c>
      <c r="B2099" t="s">
        <v>894</v>
      </c>
      <c r="C2099">
        <v>1</v>
      </c>
      <c r="D2099">
        <f>452</f>
        <v>452</v>
      </c>
      <c r="E2099" t="s">
        <v>12</v>
      </c>
      <c r="F2099" s="3" t="s">
        <v>4447</v>
      </c>
      <c r="G2099">
        <v>2025</v>
      </c>
      <c r="H2099" t="s">
        <v>14</v>
      </c>
      <c r="I2099" t="s">
        <v>5807</v>
      </c>
    </row>
    <row r="2100" spans="1:9" ht="32" x14ac:dyDescent="0.2">
      <c r="A2100" t="s">
        <v>5806</v>
      </c>
      <c r="B2100" t="s">
        <v>167</v>
      </c>
      <c r="C2100">
        <v>2</v>
      </c>
      <c r="D2100" t="s">
        <v>12</v>
      </c>
      <c r="E2100" t="s">
        <v>41</v>
      </c>
      <c r="F2100" s="3" t="s">
        <v>5808</v>
      </c>
      <c r="G2100">
        <v>2025</v>
      </c>
      <c r="H2100" t="s">
        <v>14</v>
      </c>
      <c r="I2100" t="s">
        <v>5807</v>
      </c>
    </row>
    <row r="2101" spans="1:9" ht="32" x14ac:dyDescent="0.2">
      <c r="A2101" t="s">
        <v>5806</v>
      </c>
      <c r="B2101" t="s">
        <v>5809</v>
      </c>
      <c r="C2101">
        <v>3</v>
      </c>
      <c r="D2101" t="s">
        <v>12</v>
      </c>
      <c r="E2101" t="s">
        <v>12</v>
      </c>
      <c r="F2101" s="3" t="s">
        <v>5810</v>
      </c>
      <c r="G2101">
        <v>2025</v>
      </c>
      <c r="H2101" t="s">
        <v>14</v>
      </c>
      <c r="I2101" t="s">
        <v>5807</v>
      </c>
    </row>
    <row r="2102" spans="1:9" ht="32" x14ac:dyDescent="0.2">
      <c r="A2102" t="s">
        <v>5811</v>
      </c>
      <c r="B2102" t="s">
        <v>5812</v>
      </c>
      <c r="C2102">
        <v>1</v>
      </c>
      <c r="D2102" t="s">
        <v>344</v>
      </c>
      <c r="E2102" t="s">
        <v>12</v>
      </c>
      <c r="F2102" s="7" t="s">
        <v>5813</v>
      </c>
      <c r="G2102">
        <v>2025</v>
      </c>
      <c r="H2102" t="s">
        <v>174</v>
      </c>
      <c r="I2102" t="s">
        <v>5814</v>
      </c>
    </row>
    <row r="2103" spans="1:9" ht="32" x14ac:dyDescent="0.2">
      <c r="A2103" t="s">
        <v>5811</v>
      </c>
      <c r="B2103" t="s">
        <v>1372</v>
      </c>
      <c r="C2103">
        <v>2</v>
      </c>
      <c r="D2103" t="s">
        <v>344</v>
      </c>
      <c r="E2103" t="s">
        <v>12</v>
      </c>
      <c r="F2103" s="7" t="s">
        <v>5815</v>
      </c>
      <c r="G2103">
        <v>2025</v>
      </c>
      <c r="H2103" t="s">
        <v>174</v>
      </c>
      <c r="I2103" t="s">
        <v>5814</v>
      </c>
    </row>
    <row r="2104" spans="1:9" ht="32" x14ac:dyDescent="0.2">
      <c r="A2104" t="s">
        <v>5816</v>
      </c>
      <c r="B2104" t="s">
        <v>5817</v>
      </c>
      <c r="C2104">
        <v>1</v>
      </c>
      <c r="D2104">
        <f>542</f>
        <v>542</v>
      </c>
      <c r="E2104" t="s">
        <v>12</v>
      </c>
      <c r="F2104" s="3" t="s">
        <v>5818</v>
      </c>
      <c r="G2104">
        <v>2025</v>
      </c>
      <c r="H2104" t="s">
        <v>126</v>
      </c>
      <c r="I2104" t="s">
        <v>5819</v>
      </c>
    </row>
    <row r="2105" spans="1:9" ht="32" x14ac:dyDescent="0.2">
      <c r="A2105" t="s">
        <v>5820</v>
      </c>
      <c r="B2105" t="s">
        <v>5821</v>
      </c>
      <c r="C2105">
        <v>1</v>
      </c>
      <c r="D2105" t="s">
        <v>12</v>
      </c>
      <c r="E2105" t="s">
        <v>12</v>
      </c>
      <c r="F2105" s="3" t="s">
        <v>5822</v>
      </c>
      <c r="G2105">
        <v>2025</v>
      </c>
      <c r="H2105" t="s">
        <v>14</v>
      </c>
      <c r="I2105" t="s">
        <v>5823</v>
      </c>
    </row>
    <row r="2106" spans="1:9" ht="32" x14ac:dyDescent="0.2">
      <c r="A2106" t="s">
        <v>5820</v>
      </c>
      <c r="B2106" t="s">
        <v>5824</v>
      </c>
      <c r="C2106">
        <v>2</v>
      </c>
      <c r="D2106" t="s">
        <v>12</v>
      </c>
      <c r="E2106" t="s">
        <v>12</v>
      </c>
      <c r="F2106" s="3" t="s">
        <v>5825</v>
      </c>
      <c r="G2106">
        <v>2025</v>
      </c>
      <c r="H2106" t="s">
        <v>14</v>
      </c>
      <c r="I2106" t="s">
        <v>5823</v>
      </c>
    </row>
    <row r="2107" spans="1:9" ht="32" x14ac:dyDescent="0.2">
      <c r="A2107" t="s">
        <v>5820</v>
      </c>
      <c r="B2107" t="s">
        <v>5826</v>
      </c>
      <c r="C2107">
        <v>3</v>
      </c>
      <c r="D2107" t="s">
        <v>12</v>
      </c>
      <c r="E2107" t="s">
        <v>12</v>
      </c>
      <c r="F2107" s="3" t="s">
        <v>5827</v>
      </c>
      <c r="G2107">
        <v>2025</v>
      </c>
      <c r="H2107" t="s">
        <v>14</v>
      </c>
      <c r="I2107" t="s">
        <v>5823</v>
      </c>
    </row>
    <row r="2108" spans="1:9" ht="16" x14ac:dyDescent="0.2">
      <c r="A2108" t="s">
        <v>5828</v>
      </c>
      <c r="B2108" t="s">
        <v>5003</v>
      </c>
      <c r="C2108">
        <v>1</v>
      </c>
      <c r="D2108" t="s">
        <v>344</v>
      </c>
      <c r="E2108" t="s">
        <v>464</v>
      </c>
      <c r="F2108" s="3" t="s">
        <v>2545</v>
      </c>
      <c r="G2108">
        <v>2025</v>
      </c>
      <c r="H2108" t="s">
        <v>14</v>
      </c>
      <c r="I2108" t="s">
        <v>5829</v>
      </c>
    </row>
    <row r="2109" spans="1:9" ht="32" x14ac:dyDescent="0.2">
      <c r="A2109" t="s">
        <v>5828</v>
      </c>
      <c r="B2109" t="s">
        <v>5830</v>
      </c>
      <c r="C2109">
        <v>2</v>
      </c>
      <c r="D2109" t="s">
        <v>12</v>
      </c>
      <c r="E2109" t="s">
        <v>12</v>
      </c>
      <c r="F2109" s="3" t="s">
        <v>5831</v>
      </c>
      <c r="G2109">
        <v>2025</v>
      </c>
      <c r="H2109" t="s">
        <v>1087</v>
      </c>
      <c r="I2109" t="s">
        <v>5829</v>
      </c>
    </row>
    <row r="2110" spans="1:9" ht="16" x14ac:dyDescent="0.2">
      <c r="A2110" t="s">
        <v>5828</v>
      </c>
      <c r="B2110" t="s">
        <v>1159</v>
      </c>
      <c r="C2110">
        <v>3</v>
      </c>
      <c r="D2110">
        <f>561</f>
        <v>561</v>
      </c>
      <c r="E2110" t="s">
        <v>12</v>
      </c>
      <c r="F2110" s="3" t="s">
        <v>728</v>
      </c>
      <c r="G2110">
        <v>2025</v>
      </c>
      <c r="H2110" t="s">
        <v>14</v>
      </c>
      <c r="I2110" t="s">
        <v>5829</v>
      </c>
    </row>
    <row r="2111" spans="1:9" ht="32" x14ac:dyDescent="0.2">
      <c r="A2111" t="s">
        <v>5828</v>
      </c>
      <c r="B2111" t="s">
        <v>5832</v>
      </c>
      <c r="C2111">
        <v>4</v>
      </c>
      <c r="D2111" t="s">
        <v>12</v>
      </c>
      <c r="E2111" t="s">
        <v>12</v>
      </c>
      <c r="F2111" s="3" t="s">
        <v>1566</v>
      </c>
      <c r="G2111">
        <v>2025</v>
      </c>
      <c r="H2111" t="s">
        <v>14</v>
      </c>
      <c r="I2111" t="s">
        <v>5829</v>
      </c>
    </row>
    <row r="2112" spans="1:9" ht="16" x14ac:dyDescent="0.2">
      <c r="A2112" t="s">
        <v>5828</v>
      </c>
      <c r="B2112" t="s">
        <v>5833</v>
      </c>
      <c r="C2112">
        <v>5</v>
      </c>
      <c r="D2112" t="s">
        <v>12</v>
      </c>
      <c r="E2112" t="s">
        <v>12</v>
      </c>
      <c r="F2112" s="3" t="s">
        <v>5834</v>
      </c>
      <c r="G2112">
        <v>2025</v>
      </c>
      <c r="H2112" t="s">
        <v>14</v>
      </c>
      <c r="I2112" t="s">
        <v>5829</v>
      </c>
    </row>
    <row r="2113" spans="1:9" ht="32" x14ac:dyDescent="0.2">
      <c r="A2113" t="s">
        <v>5835</v>
      </c>
      <c r="B2113" t="s">
        <v>5836</v>
      </c>
      <c r="C2113">
        <v>1</v>
      </c>
      <c r="D2113" t="s">
        <v>90</v>
      </c>
      <c r="E2113" t="s">
        <v>12</v>
      </c>
      <c r="F2113" s="3" t="s">
        <v>5837</v>
      </c>
      <c r="G2113">
        <v>2025</v>
      </c>
      <c r="H2113" t="s">
        <v>323</v>
      </c>
      <c r="I2113" t="s">
        <v>5838</v>
      </c>
    </row>
    <row r="2114" spans="1:9" ht="32" x14ac:dyDescent="0.2">
      <c r="A2114" t="s">
        <v>5835</v>
      </c>
      <c r="B2114" t="s">
        <v>5839</v>
      </c>
      <c r="C2114">
        <v>2</v>
      </c>
      <c r="D2114">
        <f>65</f>
        <v>65</v>
      </c>
      <c r="E2114" t="s">
        <v>12</v>
      </c>
      <c r="F2114" s="3" t="s">
        <v>5840</v>
      </c>
      <c r="G2114">
        <v>2025</v>
      </c>
      <c r="H2114" t="s">
        <v>323</v>
      </c>
      <c r="I2114" t="s">
        <v>5838</v>
      </c>
    </row>
    <row r="2115" spans="1:9" ht="32" x14ac:dyDescent="0.2">
      <c r="A2115" t="s">
        <v>5835</v>
      </c>
      <c r="B2115" t="s">
        <v>5841</v>
      </c>
      <c r="C2115">
        <v>3</v>
      </c>
      <c r="D2115" t="s">
        <v>90</v>
      </c>
      <c r="E2115" t="s">
        <v>12</v>
      </c>
      <c r="F2115" s="3" t="s">
        <v>5842</v>
      </c>
      <c r="G2115">
        <v>2025</v>
      </c>
      <c r="H2115" t="s">
        <v>323</v>
      </c>
      <c r="I2115" t="s">
        <v>5838</v>
      </c>
    </row>
    <row r="2116" spans="1:9" ht="32" x14ac:dyDescent="0.2">
      <c r="A2116" t="s">
        <v>5835</v>
      </c>
      <c r="B2116" t="s">
        <v>5843</v>
      </c>
      <c r="C2116">
        <v>4</v>
      </c>
      <c r="D2116" t="s">
        <v>90</v>
      </c>
      <c r="E2116" t="s">
        <v>12</v>
      </c>
      <c r="F2116" s="3" t="s">
        <v>5844</v>
      </c>
      <c r="G2116">
        <v>2025</v>
      </c>
      <c r="H2116" t="s">
        <v>323</v>
      </c>
      <c r="I2116" t="s">
        <v>5838</v>
      </c>
    </row>
    <row r="2117" spans="1:9" ht="32" x14ac:dyDescent="0.2">
      <c r="A2117" t="s">
        <v>5835</v>
      </c>
      <c r="B2117" t="s">
        <v>5845</v>
      </c>
      <c r="C2117">
        <v>5</v>
      </c>
      <c r="D2117" t="s">
        <v>90</v>
      </c>
      <c r="E2117" t="s">
        <v>12</v>
      </c>
      <c r="F2117" s="3" t="s">
        <v>5846</v>
      </c>
      <c r="G2117">
        <v>2025</v>
      </c>
      <c r="H2117" t="s">
        <v>323</v>
      </c>
      <c r="I2117" t="s">
        <v>5838</v>
      </c>
    </row>
    <row r="2118" spans="1:9" ht="16" x14ac:dyDescent="0.2">
      <c r="A2118" t="s">
        <v>5847</v>
      </c>
      <c r="B2118" t="s">
        <v>5848</v>
      </c>
      <c r="C2118">
        <v>1</v>
      </c>
      <c r="D2118">
        <f>494</f>
        <v>494</v>
      </c>
      <c r="E2118" t="s">
        <v>12</v>
      </c>
      <c r="F2118" s="3" t="s">
        <v>4227</v>
      </c>
      <c r="G2118">
        <v>2025</v>
      </c>
      <c r="H2118" t="s">
        <v>14</v>
      </c>
      <c r="I2118" t="s">
        <v>5849</v>
      </c>
    </row>
    <row r="2119" spans="1:9" ht="16" x14ac:dyDescent="0.2">
      <c r="A2119" t="s">
        <v>5847</v>
      </c>
      <c r="B2119" t="s">
        <v>5850</v>
      </c>
      <c r="C2119">
        <v>2</v>
      </c>
      <c r="D2119">
        <f>17</f>
        <v>17</v>
      </c>
      <c r="E2119" t="s">
        <v>5851</v>
      </c>
      <c r="F2119" s="3" t="s">
        <v>5852</v>
      </c>
      <c r="G2119">
        <v>2025</v>
      </c>
      <c r="H2119" t="s">
        <v>14</v>
      </c>
      <c r="I2119" t="s">
        <v>5849</v>
      </c>
    </row>
    <row r="2120" spans="1:9" ht="32" x14ac:dyDescent="0.2">
      <c r="A2120" t="s">
        <v>5847</v>
      </c>
      <c r="B2120" t="s">
        <v>2149</v>
      </c>
      <c r="C2120">
        <v>3</v>
      </c>
      <c r="D2120" t="s">
        <v>12</v>
      </c>
      <c r="E2120" t="s">
        <v>12</v>
      </c>
      <c r="F2120" s="3" t="s">
        <v>5853</v>
      </c>
      <c r="G2120">
        <v>2025</v>
      </c>
      <c r="H2120" t="s">
        <v>14</v>
      </c>
      <c r="I2120" t="s">
        <v>5849</v>
      </c>
    </row>
    <row r="2121" spans="1:9" ht="32" x14ac:dyDescent="0.2">
      <c r="A2121" t="s">
        <v>5854</v>
      </c>
      <c r="B2121" t="s">
        <v>5855</v>
      </c>
      <c r="C2121">
        <v>1</v>
      </c>
      <c r="D2121" t="s">
        <v>408</v>
      </c>
      <c r="E2121" t="s">
        <v>12</v>
      </c>
      <c r="F2121" s="3" t="s">
        <v>5856</v>
      </c>
      <c r="G2121">
        <v>2025</v>
      </c>
      <c r="H2121" t="s">
        <v>5857</v>
      </c>
      <c r="I2121" t="s">
        <v>5858</v>
      </c>
    </row>
    <row r="2122" spans="1:9" ht="32" x14ac:dyDescent="0.2">
      <c r="A2122" t="s">
        <v>5854</v>
      </c>
      <c r="B2122" t="s">
        <v>5859</v>
      </c>
      <c r="C2122">
        <v>2</v>
      </c>
      <c r="D2122" t="s">
        <v>408</v>
      </c>
      <c r="E2122" t="s">
        <v>12</v>
      </c>
      <c r="F2122" s="3" t="s">
        <v>5860</v>
      </c>
      <c r="G2122">
        <v>2025</v>
      </c>
      <c r="H2122" t="s">
        <v>5857</v>
      </c>
      <c r="I2122" t="s">
        <v>5858</v>
      </c>
    </row>
    <row r="2123" spans="1:9" ht="16" x14ac:dyDescent="0.2">
      <c r="A2123" t="s">
        <v>5861</v>
      </c>
      <c r="B2123" t="s">
        <v>5862</v>
      </c>
      <c r="C2123">
        <v>1</v>
      </c>
      <c r="D2123" t="s">
        <v>12</v>
      </c>
      <c r="E2123" t="s">
        <v>12</v>
      </c>
      <c r="F2123" s="3" t="s">
        <v>5863</v>
      </c>
      <c r="G2123">
        <v>2025</v>
      </c>
      <c r="H2123" t="s">
        <v>226</v>
      </c>
      <c r="I2123" t="s">
        <v>5864</v>
      </c>
    </row>
    <row r="2124" spans="1:9" ht="32" x14ac:dyDescent="0.2">
      <c r="A2124" t="s">
        <v>5861</v>
      </c>
      <c r="B2124" t="s">
        <v>5865</v>
      </c>
      <c r="C2124">
        <v>2</v>
      </c>
      <c r="D2124">
        <f>149</f>
        <v>149</v>
      </c>
      <c r="E2124" t="s">
        <v>12</v>
      </c>
      <c r="F2124" s="3" t="s">
        <v>5866</v>
      </c>
      <c r="G2124">
        <v>2025</v>
      </c>
      <c r="H2124" t="s">
        <v>226</v>
      </c>
      <c r="I2124" t="s">
        <v>5864</v>
      </c>
    </row>
    <row r="2125" spans="1:9" ht="32" x14ac:dyDescent="0.2">
      <c r="A2125" t="s">
        <v>5867</v>
      </c>
      <c r="B2125" t="s">
        <v>2863</v>
      </c>
      <c r="C2125">
        <v>1</v>
      </c>
      <c r="D2125" t="s">
        <v>12</v>
      </c>
      <c r="E2125" t="s">
        <v>12</v>
      </c>
      <c r="F2125" s="3" t="s">
        <v>432</v>
      </c>
      <c r="G2125">
        <v>2025</v>
      </c>
      <c r="H2125" t="s">
        <v>267</v>
      </c>
      <c r="I2125" t="s">
        <v>5868</v>
      </c>
    </row>
    <row r="2126" spans="1:9" ht="32" x14ac:dyDescent="0.2">
      <c r="A2126" t="s">
        <v>5869</v>
      </c>
      <c r="B2126" t="s">
        <v>5870</v>
      </c>
      <c r="C2126">
        <v>1</v>
      </c>
      <c r="D2126" t="s">
        <v>12</v>
      </c>
      <c r="E2126" t="s">
        <v>12</v>
      </c>
      <c r="F2126" s="3" t="s">
        <v>5871</v>
      </c>
      <c r="G2126">
        <v>2025</v>
      </c>
      <c r="H2126" t="s">
        <v>140</v>
      </c>
      <c r="I2126" t="s">
        <v>5872</v>
      </c>
    </row>
    <row r="2127" spans="1:9" ht="32" x14ac:dyDescent="0.2">
      <c r="A2127" t="s">
        <v>5873</v>
      </c>
      <c r="B2127" t="s">
        <v>3089</v>
      </c>
      <c r="C2127">
        <v>1</v>
      </c>
      <c r="D2127">
        <f>469</f>
        <v>469</v>
      </c>
      <c r="E2127" t="s">
        <v>12</v>
      </c>
      <c r="F2127" s="3" t="s">
        <v>2874</v>
      </c>
      <c r="G2127">
        <v>2025</v>
      </c>
      <c r="H2127" t="s">
        <v>267</v>
      </c>
      <c r="I2127" t="s">
        <v>5874</v>
      </c>
    </row>
    <row r="2128" spans="1:9" ht="32" x14ac:dyDescent="0.2">
      <c r="A2128" t="s">
        <v>5873</v>
      </c>
      <c r="B2128" t="s">
        <v>2876</v>
      </c>
      <c r="C2128">
        <v>2</v>
      </c>
      <c r="D2128">
        <f>469</f>
        <v>469</v>
      </c>
      <c r="E2128" t="s">
        <v>12</v>
      </c>
      <c r="F2128" s="3" t="s">
        <v>2874</v>
      </c>
      <c r="G2128">
        <v>2025</v>
      </c>
      <c r="H2128" t="s">
        <v>267</v>
      </c>
      <c r="I2128" t="s">
        <v>5874</v>
      </c>
    </row>
    <row r="2129" spans="1:9" ht="32" x14ac:dyDescent="0.2">
      <c r="A2129" t="s">
        <v>5875</v>
      </c>
      <c r="B2129" t="s">
        <v>4590</v>
      </c>
      <c r="C2129">
        <v>1</v>
      </c>
      <c r="D2129" t="s">
        <v>525</v>
      </c>
      <c r="E2129" t="s">
        <v>12</v>
      </c>
      <c r="F2129" s="3" t="s">
        <v>4591</v>
      </c>
      <c r="G2129">
        <v>2025</v>
      </c>
      <c r="H2129" t="s">
        <v>527</v>
      </c>
      <c r="I2129" t="s">
        <v>5876</v>
      </c>
    </row>
    <row r="2130" spans="1:9" ht="16" x14ac:dyDescent="0.2">
      <c r="A2130" t="s">
        <v>5875</v>
      </c>
      <c r="B2130" t="s">
        <v>4593</v>
      </c>
      <c r="C2130">
        <v>2</v>
      </c>
      <c r="D2130">
        <f>256</f>
        <v>256</v>
      </c>
      <c r="E2130" t="s">
        <v>12</v>
      </c>
      <c r="F2130" s="3" t="s">
        <v>4041</v>
      </c>
      <c r="G2130">
        <v>2025</v>
      </c>
      <c r="H2130" t="s">
        <v>522</v>
      </c>
      <c r="I2130" t="s">
        <v>5876</v>
      </c>
    </row>
    <row r="2131" spans="1:9" ht="32" x14ac:dyDescent="0.2">
      <c r="A2131" t="s">
        <v>5877</v>
      </c>
      <c r="B2131" t="s">
        <v>5878</v>
      </c>
      <c r="C2131">
        <v>1</v>
      </c>
      <c r="D2131">
        <f>285</f>
        <v>285</v>
      </c>
      <c r="E2131" t="s">
        <v>12</v>
      </c>
      <c r="F2131" s="3" t="s">
        <v>5879</v>
      </c>
      <c r="G2131">
        <v>2025</v>
      </c>
      <c r="H2131" t="s">
        <v>368</v>
      </c>
      <c r="I2131" t="s">
        <v>5880</v>
      </c>
    </row>
    <row r="2132" spans="1:9" ht="32" x14ac:dyDescent="0.2">
      <c r="A2132" t="s">
        <v>5877</v>
      </c>
      <c r="B2132" t="s">
        <v>5881</v>
      </c>
      <c r="C2132">
        <v>2</v>
      </c>
      <c r="D2132">
        <f>285</f>
        <v>285</v>
      </c>
      <c r="E2132" t="s">
        <v>12</v>
      </c>
      <c r="F2132" s="3" t="s">
        <v>5882</v>
      </c>
      <c r="G2132">
        <v>2025</v>
      </c>
      <c r="H2132" t="s">
        <v>368</v>
      </c>
      <c r="I2132" t="s">
        <v>5880</v>
      </c>
    </row>
    <row r="2133" spans="1:9" ht="16" x14ac:dyDescent="0.2">
      <c r="A2133" t="s">
        <v>5877</v>
      </c>
      <c r="B2133" t="s">
        <v>5883</v>
      </c>
      <c r="C2133">
        <v>3</v>
      </c>
      <c r="D2133">
        <f>285</f>
        <v>285</v>
      </c>
      <c r="E2133" t="s">
        <v>12</v>
      </c>
      <c r="F2133" s="3" t="s">
        <v>5884</v>
      </c>
      <c r="G2133">
        <v>2025</v>
      </c>
      <c r="H2133" t="s">
        <v>368</v>
      </c>
      <c r="I2133" t="s">
        <v>5880</v>
      </c>
    </row>
    <row r="2134" spans="1:9" ht="48" x14ac:dyDescent="0.2">
      <c r="A2134" t="s">
        <v>5885</v>
      </c>
      <c r="B2134" t="s">
        <v>5886</v>
      </c>
      <c r="C2134">
        <v>1</v>
      </c>
      <c r="D2134" t="s">
        <v>31</v>
      </c>
      <c r="E2134" t="s">
        <v>12</v>
      </c>
      <c r="F2134" s="3" t="s">
        <v>5887</v>
      </c>
      <c r="G2134">
        <v>2025</v>
      </c>
      <c r="H2134" t="s">
        <v>126</v>
      </c>
      <c r="I2134" t="s">
        <v>5888</v>
      </c>
    </row>
    <row r="2135" spans="1:9" ht="16" x14ac:dyDescent="0.2">
      <c r="A2135" t="s">
        <v>5889</v>
      </c>
      <c r="B2135" t="s">
        <v>5890</v>
      </c>
      <c r="C2135">
        <v>1</v>
      </c>
      <c r="D2135" t="s">
        <v>12</v>
      </c>
      <c r="E2135" t="s">
        <v>12</v>
      </c>
      <c r="F2135" s="3" t="s">
        <v>5891</v>
      </c>
      <c r="G2135">
        <v>2025</v>
      </c>
      <c r="H2135" t="s">
        <v>140</v>
      </c>
      <c r="I2135" t="s">
        <v>5892</v>
      </c>
    </row>
    <row r="2136" spans="1:9" ht="16" x14ac:dyDescent="0.2">
      <c r="A2136" t="s">
        <v>5889</v>
      </c>
      <c r="B2136" t="s">
        <v>5893</v>
      </c>
      <c r="C2136">
        <v>2</v>
      </c>
      <c r="D2136" t="s">
        <v>344</v>
      </c>
      <c r="E2136" t="s">
        <v>12</v>
      </c>
      <c r="F2136" s="3" t="s">
        <v>5894</v>
      </c>
      <c r="G2136">
        <v>2025</v>
      </c>
      <c r="H2136" t="s">
        <v>140</v>
      </c>
      <c r="I2136" t="s">
        <v>5892</v>
      </c>
    </row>
    <row r="2137" spans="1:9" ht="16" x14ac:dyDescent="0.2">
      <c r="A2137" t="s">
        <v>5889</v>
      </c>
      <c r="B2137" t="s">
        <v>5895</v>
      </c>
      <c r="C2137">
        <v>3</v>
      </c>
      <c r="D2137" t="s">
        <v>1128</v>
      </c>
      <c r="E2137" t="s">
        <v>12</v>
      </c>
      <c r="F2137" s="3" t="s">
        <v>5896</v>
      </c>
      <c r="G2137">
        <v>2025</v>
      </c>
      <c r="H2137" t="s">
        <v>140</v>
      </c>
      <c r="I2137" t="s">
        <v>5892</v>
      </c>
    </row>
    <row r="2138" spans="1:9" ht="32" x14ac:dyDescent="0.2">
      <c r="A2138" t="s">
        <v>5897</v>
      </c>
      <c r="B2138" t="s">
        <v>5898</v>
      </c>
      <c r="C2138">
        <v>1</v>
      </c>
      <c r="D2138" t="s">
        <v>12</v>
      </c>
      <c r="E2138" t="s">
        <v>12</v>
      </c>
      <c r="F2138" s="3" t="s">
        <v>5899</v>
      </c>
      <c r="G2138">
        <v>2025</v>
      </c>
      <c r="H2138" t="s">
        <v>37</v>
      </c>
      <c r="I2138" t="s">
        <v>5900</v>
      </c>
    </row>
    <row r="2139" spans="1:9" ht="16" x14ac:dyDescent="0.2">
      <c r="A2139" t="s">
        <v>5901</v>
      </c>
      <c r="B2139" t="s">
        <v>5902</v>
      </c>
      <c r="C2139">
        <v>1</v>
      </c>
      <c r="D2139" t="s">
        <v>31</v>
      </c>
      <c r="E2139" t="s">
        <v>12</v>
      </c>
      <c r="F2139" s="3" t="s">
        <v>3461</v>
      </c>
      <c r="G2139">
        <v>2025</v>
      </c>
      <c r="H2139" t="s">
        <v>420</v>
      </c>
      <c r="I2139" t="s">
        <v>5903</v>
      </c>
    </row>
    <row r="2140" spans="1:9" ht="32" x14ac:dyDescent="0.2">
      <c r="A2140" t="s">
        <v>5904</v>
      </c>
      <c r="B2140" t="s">
        <v>5905</v>
      </c>
      <c r="C2140">
        <v>1</v>
      </c>
      <c r="D2140" t="s">
        <v>193</v>
      </c>
      <c r="E2140" t="s">
        <v>12</v>
      </c>
      <c r="F2140" s="3" t="s">
        <v>5906</v>
      </c>
      <c r="G2140">
        <v>2025</v>
      </c>
      <c r="H2140" t="s">
        <v>195</v>
      </c>
      <c r="I2140" t="s">
        <v>5907</v>
      </c>
    </row>
    <row r="2141" spans="1:9" ht="32" x14ac:dyDescent="0.2">
      <c r="A2141" t="s">
        <v>5908</v>
      </c>
      <c r="B2141" t="s">
        <v>5909</v>
      </c>
      <c r="C2141">
        <v>1</v>
      </c>
      <c r="D2141" t="s">
        <v>101</v>
      </c>
      <c r="E2141" t="s">
        <v>12</v>
      </c>
      <c r="F2141" s="3" t="s">
        <v>1352</v>
      </c>
      <c r="G2141">
        <v>2025</v>
      </c>
      <c r="H2141" t="s">
        <v>37</v>
      </c>
      <c r="I2141" t="s">
        <v>5910</v>
      </c>
    </row>
    <row r="2142" spans="1:9" ht="32" x14ac:dyDescent="0.2">
      <c r="A2142" t="s">
        <v>5911</v>
      </c>
      <c r="B2142" t="s">
        <v>5912</v>
      </c>
      <c r="C2142">
        <v>1</v>
      </c>
      <c r="D2142" t="s">
        <v>12</v>
      </c>
      <c r="E2142" t="s">
        <v>12</v>
      </c>
      <c r="F2142" s="3" t="s">
        <v>5913</v>
      </c>
      <c r="G2142">
        <v>2025</v>
      </c>
      <c r="H2142" t="s">
        <v>1157</v>
      </c>
      <c r="I2142" t="s">
        <v>5914</v>
      </c>
    </row>
    <row r="2143" spans="1:9" ht="32" x14ac:dyDescent="0.2">
      <c r="A2143" t="s">
        <v>5915</v>
      </c>
      <c r="B2143" t="s">
        <v>4044</v>
      </c>
      <c r="C2143">
        <v>1</v>
      </c>
      <c r="D2143">
        <f>237</f>
        <v>237</v>
      </c>
      <c r="E2143" t="s">
        <v>12</v>
      </c>
      <c r="F2143" s="3" t="s">
        <v>5916</v>
      </c>
      <c r="G2143">
        <v>2025</v>
      </c>
      <c r="H2143" t="s">
        <v>21</v>
      </c>
      <c r="I2143" t="s">
        <v>5917</v>
      </c>
    </row>
    <row r="2144" spans="1:9" ht="16" x14ac:dyDescent="0.2">
      <c r="A2144" t="s">
        <v>5918</v>
      </c>
      <c r="B2144" t="s">
        <v>5919</v>
      </c>
      <c r="C2144">
        <v>1</v>
      </c>
      <c r="D2144">
        <f>237</f>
        <v>237</v>
      </c>
      <c r="E2144" t="s">
        <v>12</v>
      </c>
      <c r="F2144" s="3" t="s">
        <v>5920</v>
      </c>
      <c r="G2144">
        <v>2025</v>
      </c>
      <c r="H2144" t="s">
        <v>21</v>
      </c>
      <c r="I2144" t="s">
        <v>5921</v>
      </c>
    </row>
    <row r="2145" spans="1:9" ht="32" x14ac:dyDescent="0.2">
      <c r="A2145" t="s">
        <v>5922</v>
      </c>
      <c r="B2145" t="s">
        <v>5923</v>
      </c>
      <c r="C2145">
        <v>1</v>
      </c>
      <c r="D2145" t="s">
        <v>408</v>
      </c>
      <c r="E2145" t="s">
        <v>12</v>
      </c>
      <c r="F2145" s="3" t="s">
        <v>5924</v>
      </c>
      <c r="G2145">
        <v>2025</v>
      </c>
      <c r="H2145" t="s">
        <v>518</v>
      </c>
      <c r="I2145" t="s">
        <v>5925</v>
      </c>
    </row>
    <row r="2146" spans="1:9" ht="32" x14ac:dyDescent="0.2">
      <c r="A2146" t="s">
        <v>5926</v>
      </c>
      <c r="B2146" t="s">
        <v>5927</v>
      </c>
      <c r="C2146">
        <v>1</v>
      </c>
      <c r="D2146" t="s">
        <v>344</v>
      </c>
      <c r="E2146" t="s">
        <v>12</v>
      </c>
      <c r="F2146" s="3" t="s">
        <v>5928</v>
      </c>
      <c r="G2146">
        <v>2025</v>
      </c>
      <c r="H2146" t="s">
        <v>37</v>
      </c>
      <c r="I2146" t="s">
        <v>5929</v>
      </c>
    </row>
    <row r="2147" spans="1:9" ht="32" x14ac:dyDescent="0.2">
      <c r="A2147" t="s">
        <v>5926</v>
      </c>
      <c r="B2147" t="s">
        <v>5930</v>
      </c>
      <c r="C2147">
        <v>2</v>
      </c>
      <c r="D2147" t="s">
        <v>101</v>
      </c>
      <c r="E2147" t="s">
        <v>12</v>
      </c>
      <c r="F2147" s="3" t="s">
        <v>5931</v>
      </c>
      <c r="G2147">
        <v>2025</v>
      </c>
      <c r="H2147" t="s">
        <v>37</v>
      </c>
      <c r="I2147" t="s">
        <v>5929</v>
      </c>
    </row>
    <row r="2148" spans="1:9" ht="32" x14ac:dyDescent="0.2">
      <c r="A2148" t="s">
        <v>5926</v>
      </c>
      <c r="B2148" t="s">
        <v>5932</v>
      </c>
      <c r="C2148">
        <v>3</v>
      </c>
      <c r="D2148" t="s">
        <v>101</v>
      </c>
      <c r="E2148" t="s">
        <v>12</v>
      </c>
      <c r="F2148" s="3" t="s">
        <v>5933</v>
      </c>
      <c r="G2148">
        <v>2025</v>
      </c>
      <c r="H2148" t="s">
        <v>37</v>
      </c>
      <c r="I2148" t="s">
        <v>5929</v>
      </c>
    </row>
    <row r="2149" spans="1:9" ht="16" x14ac:dyDescent="0.2">
      <c r="A2149" t="s">
        <v>5934</v>
      </c>
      <c r="B2149" t="s">
        <v>2170</v>
      </c>
      <c r="C2149">
        <v>1</v>
      </c>
      <c r="D2149">
        <f>441</f>
        <v>441</v>
      </c>
      <c r="E2149" t="s">
        <v>12</v>
      </c>
      <c r="F2149" s="3" t="s">
        <v>5689</v>
      </c>
      <c r="G2149">
        <v>2025</v>
      </c>
      <c r="H2149" t="s">
        <v>140</v>
      </c>
      <c r="I2149" t="s">
        <v>5935</v>
      </c>
    </row>
    <row r="2150" spans="1:9" ht="16" x14ac:dyDescent="0.2">
      <c r="A2150" t="s">
        <v>5934</v>
      </c>
      <c r="B2150" t="s">
        <v>5936</v>
      </c>
      <c r="C2150">
        <v>2</v>
      </c>
      <c r="D2150" t="s">
        <v>1020</v>
      </c>
      <c r="E2150" t="s">
        <v>12</v>
      </c>
      <c r="F2150" s="3" t="s">
        <v>5937</v>
      </c>
      <c r="G2150">
        <v>2025</v>
      </c>
      <c r="H2150" t="s">
        <v>1022</v>
      </c>
      <c r="I2150" t="s">
        <v>5935</v>
      </c>
    </row>
    <row r="2151" spans="1:9" ht="32" x14ac:dyDescent="0.2">
      <c r="A2151" t="s">
        <v>5938</v>
      </c>
      <c r="B2151" t="s">
        <v>5939</v>
      </c>
      <c r="C2151">
        <v>1</v>
      </c>
      <c r="D2151" t="s">
        <v>12</v>
      </c>
      <c r="E2151" t="s">
        <v>12</v>
      </c>
      <c r="F2151" s="3" t="s">
        <v>5940</v>
      </c>
      <c r="G2151">
        <v>2025</v>
      </c>
      <c r="H2151" t="s">
        <v>5941</v>
      </c>
      <c r="I2151" t="s">
        <v>5942</v>
      </c>
    </row>
    <row r="2152" spans="1:9" ht="32" x14ac:dyDescent="0.2">
      <c r="A2152" t="s">
        <v>5938</v>
      </c>
      <c r="B2152" t="s">
        <v>5943</v>
      </c>
      <c r="C2152">
        <v>2</v>
      </c>
      <c r="D2152" t="s">
        <v>12</v>
      </c>
      <c r="E2152" t="s">
        <v>12</v>
      </c>
      <c r="F2152" s="3" t="s">
        <v>5944</v>
      </c>
      <c r="G2152">
        <v>2025</v>
      </c>
      <c r="H2152" t="s">
        <v>5941</v>
      </c>
      <c r="I2152" t="s">
        <v>5942</v>
      </c>
    </row>
    <row r="2153" spans="1:9" ht="32" x14ac:dyDescent="0.2">
      <c r="A2153" t="s">
        <v>5938</v>
      </c>
      <c r="B2153" t="s">
        <v>5945</v>
      </c>
      <c r="C2153">
        <v>3</v>
      </c>
      <c r="D2153" t="s">
        <v>12</v>
      </c>
      <c r="E2153" t="s">
        <v>12</v>
      </c>
      <c r="F2153" s="3" t="s">
        <v>5946</v>
      </c>
      <c r="G2153">
        <v>2025</v>
      </c>
      <c r="H2153" t="s">
        <v>5941</v>
      </c>
      <c r="I2153" t="s">
        <v>5942</v>
      </c>
    </row>
    <row r="2154" spans="1:9" ht="32" x14ac:dyDescent="0.2">
      <c r="A2154" t="s">
        <v>5938</v>
      </c>
      <c r="B2154" t="s">
        <v>5947</v>
      </c>
      <c r="C2154">
        <v>4</v>
      </c>
      <c r="D2154" t="s">
        <v>12</v>
      </c>
      <c r="E2154" t="s">
        <v>12</v>
      </c>
      <c r="F2154" s="3" t="s">
        <v>5948</v>
      </c>
      <c r="G2154">
        <v>2025</v>
      </c>
      <c r="H2154" t="s">
        <v>5941</v>
      </c>
      <c r="I2154" t="s">
        <v>5942</v>
      </c>
    </row>
    <row r="2155" spans="1:9" ht="32" x14ac:dyDescent="0.2">
      <c r="A2155" t="s">
        <v>5949</v>
      </c>
      <c r="B2155" t="s">
        <v>5950</v>
      </c>
      <c r="C2155">
        <v>1</v>
      </c>
      <c r="D2155" t="s">
        <v>12</v>
      </c>
      <c r="E2155" t="s">
        <v>12</v>
      </c>
      <c r="F2155" s="3" t="s">
        <v>5951</v>
      </c>
      <c r="G2155">
        <v>2025</v>
      </c>
      <c r="H2155" t="s">
        <v>37</v>
      </c>
      <c r="I2155" t="s">
        <v>5952</v>
      </c>
    </row>
    <row r="2156" spans="1:9" ht="16" x14ac:dyDescent="0.2">
      <c r="A2156" t="s">
        <v>5949</v>
      </c>
      <c r="B2156" t="s">
        <v>5953</v>
      </c>
      <c r="C2156">
        <v>2</v>
      </c>
      <c r="D2156" t="s">
        <v>12</v>
      </c>
      <c r="E2156" t="s">
        <v>12</v>
      </c>
      <c r="F2156" s="3" t="s">
        <v>5954</v>
      </c>
      <c r="G2156">
        <v>2025</v>
      </c>
      <c r="H2156" t="s">
        <v>37</v>
      </c>
      <c r="I2156" t="s">
        <v>5952</v>
      </c>
    </row>
    <row r="2157" spans="1:9" ht="16" x14ac:dyDescent="0.2">
      <c r="A2157" t="s">
        <v>5955</v>
      </c>
      <c r="B2157" t="s">
        <v>5956</v>
      </c>
      <c r="C2157">
        <v>1</v>
      </c>
      <c r="D2157">
        <f>141</f>
        <v>141</v>
      </c>
      <c r="E2157" t="s">
        <v>12</v>
      </c>
      <c r="F2157" s="3" t="s">
        <v>5957</v>
      </c>
      <c r="G2157">
        <v>2025</v>
      </c>
      <c r="H2157" t="s">
        <v>14</v>
      </c>
      <c r="I2157" t="s">
        <v>5958</v>
      </c>
    </row>
    <row r="2158" spans="1:9" ht="32" x14ac:dyDescent="0.2">
      <c r="A2158" t="s">
        <v>5955</v>
      </c>
      <c r="B2158" t="s">
        <v>5959</v>
      </c>
      <c r="C2158">
        <v>2</v>
      </c>
      <c r="D2158" t="s">
        <v>12</v>
      </c>
      <c r="E2158" t="s">
        <v>12</v>
      </c>
      <c r="F2158" s="3" t="s">
        <v>5960</v>
      </c>
      <c r="G2158">
        <v>2025</v>
      </c>
      <c r="H2158" t="s">
        <v>14</v>
      </c>
      <c r="I2158" t="s">
        <v>5958</v>
      </c>
    </row>
    <row r="2159" spans="1:9" ht="32" x14ac:dyDescent="0.2">
      <c r="A2159" t="s">
        <v>5955</v>
      </c>
      <c r="B2159" t="s">
        <v>5961</v>
      </c>
      <c r="C2159">
        <v>3</v>
      </c>
      <c r="D2159" t="s">
        <v>344</v>
      </c>
      <c r="E2159" t="s">
        <v>12</v>
      </c>
      <c r="F2159" s="3" t="s">
        <v>5962</v>
      </c>
      <c r="G2159">
        <v>2025</v>
      </c>
      <c r="H2159" t="s">
        <v>462</v>
      </c>
      <c r="I2159" t="s">
        <v>5958</v>
      </c>
    </row>
    <row r="2160" spans="1:9" ht="16" x14ac:dyDescent="0.2">
      <c r="A2160" t="s">
        <v>5955</v>
      </c>
      <c r="B2160" t="s">
        <v>5963</v>
      </c>
      <c r="C2160">
        <v>4</v>
      </c>
      <c r="D2160" t="s">
        <v>52</v>
      </c>
      <c r="E2160" t="s">
        <v>12</v>
      </c>
      <c r="F2160" s="3" t="s">
        <v>1255</v>
      </c>
      <c r="G2160">
        <v>2025</v>
      </c>
      <c r="H2160" t="s">
        <v>972</v>
      </c>
      <c r="I2160" t="s">
        <v>5958</v>
      </c>
    </row>
    <row r="2161" spans="1:9" ht="32" x14ac:dyDescent="0.2">
      <c r="A2161" t="s">
        <v>5955</v>
      </c>
      <c r="B2161" t="s">
        <v>5964</v>
      </c>
      <c r="C2161">
        <v>5</v>
      </c>
      <c r="D2161" t="s">
        <v>52</v>
      </c>
      <c r="E2161" t="s">
        <v>12</v>
      </c>
      <c r="F2161" s="3" t="s">
        <v>5965</v>
      </c>
      <c r="G2161">
        <v>2025</v>
      </c>
      <c r="H2161" t="s">
        <v>438</v>
      </c>
      <c r="I2161" t="s">
        <v>5958</v>
      </c>
    </row>
    <row r="2162" spans="1:9" ht="32" x14ac:dyDescent="0.2">
      <c r="A2162" t="s">
        <v>5966</v>
      </c>
      <c r="B2162" t="s">
        <v>5967</v>
      </c>
      <c r="C2162">
        <v>1</v>
      </c>
      <c r="D2162" t="s">
        <v>628</v>
      </c>
      <c r="E2162" t="s">
        <v>12</v>
      </c>
      <c r="F2162" s="3" t="s">
        <v>5968</v>
      </c>
      <c r="G2162">
        <v>2025</v>
      </c>
      <c r="H2162" t="s">
        <v>137</v>
      </c>
      <c r="I2162" t="s">
        <v>5969</v>
      </c>
    </row>
    <row r="2163" spans="1:9" ht="32" x14ac:dyDescent="0.2">
      <c r="A2163" t="s">
        <v>5970</v>
      </c>
      <c r="B2163" t="s">
        <v>5971</v>
      </c>
      <c r="C2163">
        <v>1</v>
      </c>
      <c r="D2163" t="s">
        <v>3989</v>
      </c>
      <c r="E2163" t="s">
        <v>12</v>
      </c>
      <c r="F2163" s="3" t="s">
        <v>5972</v>
      </c>
      <c r="G2163">
        <v>2025</v>
      </c>
      <c r="H2163" t="s">
        <v>140</v>
      </c>
      <c r="I2163" t="s">
        <v>5973</v>
      </c>
    </row>
    <row r="2164" spans="1:9" ht="32" x14ac:dyDescent="0.2">
      <c r="A2164" t="s">
        <v>5970</v>
      </c>
      <c r="B2164" t="s">
        <v>5974</v>
      </c>
      <c r="C2164">
        <v>2</v>
      </c>
      <c r="D2164">
        <f>400</f>
        <v>400</v>
      </c>
      <c r="E2164" t="s">
        <v>12</v>
      </c>
      <c r="F2164" s="3" t="s">
        <v>5975</v>
      </c>
      <c r="G2164">
        <v>2025</v>
      </c>
      <c r="H2164" t="s">
        <v>140</v>
      </c>
      <c r="I2164" t="s">
        <v>5973</v>
      </c>
    </row>
    <row r="2165" spans="1:9" ht="16" x14ac:dyDescent="0.2">
      <c r="A2165" t="s">
        <v>5970</v>
      </c>
      <c r="B2165" t="s">
        <v>5976</v>
      </c>
      <c r="C2165">
        <v>3</v>
      </c>
      <c r="D2165" t="s">
        <v>12</v>
      </c>
      <c r="E2165" t="s">
        <v>12</v>
      </c>
      <c r="F2165" s="3" t="s">
        <v>5977</v>
      </c>
      <c r="G2165">
        <v>2025</v>
      </c>
      <c r="H2165" t="s">
        <v>368</v>
      </c>
      <c r="I2165" t="s">
        <v>5973</v>
      </c>
    </row>
    <row r="2166" spans="1:9" ht="16" x14ac:dyDescent="0.2">
      <c r="A2166" t="s">
        <v>5978</v>
      </c>
      <c r="B2166" t="s">
        <v>5979</v>
      </c>
      <c r="C2166">
        <v>1</v>
      </c>
      <c r="D2166">
        <f>199</f>
        <v>199</v>
      </c>
      <c r="E2166" t="s">
        <v>12</v>
      </c>
      <c r="F2166" s="3" t="s">
        <v>5980</v>
      </c>
      <c r="G2166">
        <v>2025</v>
      </c>
      <c r="H2166" t="s">
        <v>226</v>
      </c>
      <c r="I2166" t="s">
        <v>5981</v>
      </c>
    </row>
    <row r="2167" spans="1:9" ht="32" x14ac:dyDescent="0.2">
      <c r="A2167" t="s">
        <v>5982</v>
      </c>
      <c r="B2167" t="s">
        <v>5983</v>
      </c>
      <c r="C2167">
        <v>1</v>
      </c>
      <c r="D2167">
        <f>237</f>
        <v>237</v>
      </c>
      <c r="E2167" t="s">
        <v>12</v>
      </c>
      <c r="F2167" s="3" t="s">
        <v>5984</v>
      </c>
      <c r="G2167">
        <v>2025</v>
      </c>
      <c r="H2167" t="s">
        <v>21</v>
      </c>
      <c r="I2167" t="s">
        <v>5985</v>
      </c>
    </row>
    <row r="2168" spans="1:9" ht="16" x14ac:dyDescent="0.2">
      <c r="A2168" t="s">
        <v>5986</v>
      </c>
      <c r="B2168" t="s">
        <v>5987</v>
      </c>
      <c r="C2168">
        <v>1</v>
      </c>
      <c r="D2168" t="s">
        <v>52</v>
      </c>
      <c r="E2168" t="s">
        <v>12</v>
      </c>
      <c r="F2168" s="3" t="s">
        <v>5988</v>
      </c>
      <c r="G2168">
        <v>2025</v>
      </c>
      <c r="H2168" t="s">
        <v>137</v>
      </c>
      <c r="I2168" t="s">
        <v>5989</v>
      </c>
    </row>
    <row r="2169" spans="1:9" ht="16" x14ac:dyDescent="0.2">
      <c r="A2169" t="s">
        <v>5990</v>
      </c>
      <c r="B2169" t="s">
        <v>5991</v>
      </c>
      <c r="C2169">
        <v>1</v>
      </c>
      <c r="D2169" t="s">
        <v>101</v>
      </c>
      <c r="E2169" t="s">
        <v>12</v>
      </c>
      <c r="F2169" s="3" t="s">
        <v>5992</v>
      </c>
      <c r="G2169">
        <v>2025</v>
      </c>
      <c r="H2169" t="s">
        <v>37</v>
      </c>
      <c r="I2169" t="s">
        <v>5993</v>
      </c>
    </row>
    <row r="2170" spans="1:9" ht="32" x14ac:dyDescent="0.2">
      <c r="A2170" t="s">
        <v>5990</v>
      </c>
      <c r="B2170" t="s">
        <v>5994</v>
      </c>
      <c r="C2170">
        <v>2</v>
      </c>
      <c r="D2170" t="s">
        <v>12</v>
      </c>
      <c r="E2170" t="s">
        <v>12</v>
      </c>
      <c r="F2170" s="3" t="s">
        <v>5995</v>
      </c>
      <c r="G2170">
        <v>2025</v>
      </c>
      <c r="H2170" t="s">
        <v>37</v>
      </c>
      <c r="I2170" t="s">
        <v>5993</v>
      </c>
    </row>
    <row r="2171" spans="1:9" ht="32" x14ac:dyDescent="0.2">
      <c r="A2171" t="s">
        <v>5990</v>
      </c>
      <c r="B2171" t="s">
        <v>5996</v>
      </c>
      <c r="C2171">
        <v>3</v>
      </c>
      <c r="D2171" t="s">
        <v>101</v>
      </c>
      <c r="E2171" t="s">
        <v>12</v>
      </c>
      <c r="F2171" s="3" t="s">
        <v>5997</v>
      </c>
      <c r="G2171">
        <v>2025</v>
      </c>
      <c r="H2171" t="s">
        <v>37</v>
      </c>
      <c r="I2171" t="s">
        <v>5993</v>
      </c>
    </row>
    <row r="2172" spans="1:9" ht="32" x14ac:dyDescent="0.2">
      <c r="A2172" t="s">
        <v>5998</v>
      </c>
      <c r="B2172" t="s">
        <v>5999</v>
      </c>
      <c r="C2172">
        <v>1</v>
      </c>
      <c r="D2172" t="s">
        <v>12</v>
      </c>
      <c r="E2172" t="s">
        <v>12</v>
      </c>
      <c r="F2172" s="3" t="s">
        <v>6000</v>
      </c>
      <c r="G2172">
        <v>2025</v>
      </c>
      <c r="H2172" t="s">
        <v>37</v>
      </c>
      <c r="I2172" t="s">
        <v>6001</v>
      </c>
    </row>
    <row r="2173" spans="1:9" ht="32" x14ac:dyDescent="0.2">
      <c r="A2173" t="s">
        <v>5998</v>
      </c>
      <c r="B2173" t="s">
        <v>6002</v>
      </c>
      <c r="C2173">
        <v>2</v>
      </c>
      <c r="D2173" t="s">
        <v>12</v>
      </c>
      <c r="E2173" t="s">
        <v>12</v>
      </c>
      <c r="F2173" s="3" t="s">
        <v>6003</v>
      </c>
      <c r="G2173">
        <v>2025</v>
      </c>
      <c r="H2173" t="s">
        <v>37</v>
      </c>
      <c r="I2173" t="s">
        <v>6001</v>
      </c>
    </row>
    <row r="2174" spans="1:9" ht="16" x14ac:dyDescent="0.2">
      <c r="A2174" t="s">
        <v>6004</v>
      </c>
      <c r="B2174" t="s">
        <v>6005</v>
      </c>
      <c r="C2174">
        <v>1</v>
      </c>
      <c r="D2174" t="s">
        <v>12</v>
      </c>
      <c r="E2174" t="s">
        <v>1142</v>
      </c>
      <c r="F2174" s="7" t="s">
        <v>6006</v>
      </c>
      <c r="G2174">
        <v>2025</v>
      </c>
      <c r="H2174" t="s">
        <v>250</v>
      </c>
      <c r="I2174" t="s">
        <v>6007</v>
      </c>
    </row>
    <row r="2175" spans="1:9" ht="16" x14ac:dyDescent="0.2">
      <c r="A2175" t="s">
        <v>6004</v>
      </c>
      <c r="B2175" t="s">
        <v>6008</v>
      </c>
      <c r="C2175">
        <v>2</v>
      </c>
      <c r="D2175" t="s">
        <v>4617</v>
      </c>
      <c r="E2175" t="s">
        <v>12</v>
      </c>
      <c r="F2175" s="3" t="s">
        <v>6009</v>
      </c>
      <c r="G2175">
        <v>2025</v>
      </c>
      <c r="H2175" t="s">
        <v>140</v>
      </c>
      <c r="I2175" t="s">
        <v>6007</v>
      </c>
    </row>
    <row r="2176" spans="1:9" ht="16" x14ac:dyDescent="0.2">
      <c r="A2176" t="s">
        <v>6004</v>
      </c>
      <c r="B2176" t="s">
        <v>6010</v>
      </c>
      <c r="C2176">
        <v>3</v>
      </c>
      <c r="D2176" t="s">
        <v>2621</v>
      </c>
      <c r="E2176" t="s">
        <v>12</v>
      </c>
      <c r="F2176" s="3" t="s">
        <v>6011</v>
      </c>
      <c r="G2176">
        <v>2025</v>
      </c>
      <c r="H2176" t="s">
        <v>140</v>
      </c>
      <c r="I2176" t="s">
        <v>6007</v>
      </c>
    </row>
    <row r="2177" spans="1:9" ht="16" x14ac:dyDescent="0.2">
      <c r="A2177" t="s">
        <v>6004</v>
      </c>
      <c r="B2177" t="s">
        <v>6012</v>
      </c>
      <c r="C2177">
        <v>4</v>
      </c>
      <c r="D2177" t="s">
        <v>2245</v>
      </c>
      <c r="E2177" t="s">
        <v>12</v>
      </c>
      <c r="F2177" s="3" t="s">
        <v>2246</v>
      </c>
      <c r="G2177">
        <v>2025</v>
      </c>
      <c r="H2177" t="s">
        <v>86</v>
      </c>
      <c r="I2177" t="s">
        <v>6007</v>
      </c>
    </row>
    <row r="2178" spans="1:9" ht="32" x14ac:dyDescent="0.2">
      <c r="A2178" t="s">
        <v>6013</v>
      </c>
      <c r="B2178" t="s">
        <v>6014</v>
      </c>
      <c r="C2178">
        <v>1</v>
      </c>
      <c r="D2178">
        <f>237</f>
        <v>237</v>
      </c>
      <c r="E2178" t="s">
        <v>12</v>
      </c>
      <c r="F2178" s="3" t="s">
        <v>3228</v>
      </c>
      <c r="G2178">
        <v>2025</v>
      </c>
      <c r="H2178" t="s">
        <v>21</v>
      </c>
      <c r="I2178" t="s">
        <v>6015</v>
      </c>
    </row>
    <row r="2179" spans="1:9" ht="32" x14ac:dyDescent="0.2">
      <c r="A2179" t="s">
        <v>6013</v>
      </c>
      <c r="B2179" t="s">
        <v>6016</v>
      </c>
      <c r="C2179">
        <v>2</v>
      </c>
      <c r="D2179">
        <f>237</f>
        <v>237</v>
      </c>
      <c r="E2179" t="s">
        <v>12</v>
      </c>
      <c r="F2179" s="3" t="s">
        <v>3228</v>
      </c>
      <c r="G2179">
        <v>2025</v>
      </c>
      <c r="H2179" t="s">
        <v>21</v>
      </c>
      <c r="I2179" t="s">
        <v>6015</v>
      </c>
    </row>
    <row r="2180" spans="1:9" ht="32" x14ac:dyDescent="0.2">
      <c r="A2180" t="s">
        <v>6013</v>
      </c>
      <c r="B2180" t="s">
        <v>6017</v>
      </c>
      <c r="C2180">
        <v>3</v>
      </c>
      <c r="D2180">
        <f>237</f>
        <v>237</v>
      </c>
      <c r="E2180" t="s">
        <v>12</v>
      </c>
      <c r="F2180" s="3" t="s">
        <v>6018</v>
      </c>
      <c r="G2180">
        <v>2025</v>
      </c>
      <c r="H2180" t="s">
        <v>21</v>
      </c>
      <c r="I2180" t="s">
        <v>6015</v>
      </c>
    </row>
    <row r="2181" spans="1:9" ht="16" x14ac:dyDescent="0.2">
      <c r="A2181" t="s">
        <v>6019</v>
      </c>
      <c r="B2181" t="s">
        <v>6020</v>
      </c>
      <c r="C2181">
        <v>1</v>
      </c>
      <c r="D2181" t="s">
        <v>90</v>
      </c>
      <c r="E2181" t="s">
        <v>12</v>
      </c>
      <c r="F2181" s="7" t="s">
        <v>6021</v>
      </c>
      <c r="G2181">
        <v>2025</v>
      </c>
      <c r="H2181" t="s">
        <v>226</v>
      </c>
      <c r="I2181" t="s">
        <v>6022</v>
      </c>
    </row>
    <row r="2182" spans="1:9" ht="32" x14ac:dyDescent="0.2">
      <c r="A2182" t="s">
        <v>6023</v>
      </c>
      <c r="B2182" t="s">
        <v>6024</v>
      </c>
      <c r="C2182">
        <v>1</v>
      </c>
      <c r="D2182" t="s">
        <v>12</v>
      </c>
      <c r="E2182" t="s">
        <v>12</v>
      </c>
      <c r="F2182" s="3" t="s">
        <v>6025</v>
      </c>
      <c r="G2182">
        <v>2025</v>
      </c>
      <c r="H2182" t="s">
        <v>1810</v>
      </c>
      <c r="I2182" t="s">
        <v>6026</v>
      </c>
    </row>
    <row r="2183" spans="1:9" ht="32" x14ac:dyDescent="0.2">
      <c r="A2183" t="s">
        <v>6027</v>
      </c>
      <c r="B2183" t="s">
        <v>6028</v>
      </c>
      <c r="C2183">
        <v>1</v>
      </c>
      <c r="D2183" t="s">
        <v>101</v>
      </c>
      <c r="E2183" t="s">
        <v>12</v>
      </c>
      <c r="F2183" s="3" t="s">
        <v>6029</v>
      </c>
      <c r="G2183">
        <v>2025</v>
      </c>
      <c r="H2183" t="s">
        <v>37</v>
      </c>
      <c r="I2183" t="s">
        <v>6030</v>
      </c>
    </row>
    <row r="2184" spans="1:9" ht="16" x14ac:dyDescent="0.2">
      <c r="A2184" t="s">
        <v>6027</v>
      </c>
      <c r="B2184" t="s">
        <v>6031</v>
      </c>
      <c r="C2184">
        <v>2</v>
      </c>
      <c r="D2184" t="s">
        <v>12</v>
      </c>
      <c r="E2184" t="s">
        <v>12</v>
      </c>
      <c r="F2184" s="3" t="s">
        <v>6032</v>
      </c>
      <c r="G2184">
        <v>2025</v>
      </c>
      <c r="H2184" t="s">
        <v>37</v>
      </c>
      <c r="I2184" t="s">
        <v>6030</v>
      </c>
    </row>
    <row r="2185" spans="1:9" ht="32" x14ac:dyDescent="0.2">
      <c r="A2185" t="s">
        <v>6027</v>
      </c>
      <c r="B2185" t="s">
        <v>6033</v>
      </c>
      <c r="C2185">
        <v>3</v>
      </c>
      <c r="D2185" t="s">
        <v>12</v>
      </c>
      <c r="E2185" t="s">
        <v>12</v>
      </c>
      <c r="F2185" s="3" t="s">
        <v>6034</v>
      </c>
      <c r="G2185">
        <v>2025</v>
      </c>
      <c r="H2185" t="s">
        <v>37</v>
      </c>
      <c r="I2185" t="s">
        <v>6030</v>
      </c>
    </row>
    <row r="2186" spans="1:9" ht="32" x14ac:dyDescent="0.2">
      <c r="A2186" t="s">
        <v>6027</v>
      </c>
      <c r="B2186" t="s">
        <v>6035</v>
      </c>
      <c r="C2186">
        <v>4</v>
      </c>
      <c r="D2186" t="s">
        <v>12</v>
      </c>
      <c r="E2186" t="s">
        <v>12</v>
      </c>
      <c r="F2186" s="3" t="s">
        <v>6036</v>
      </c>
      <c r="G2186">
        <v>2025</v>
      </c>
      <c r="H2186" t="s">
        <v>37</v>
      </c>
      <c r="I2186" t="s">
        <v>6030</v>
      </c>
    </row>
    <row r="2187" spans="1:9" ht="32" x14ac:dyDescent="0.2">
      <c r="A2187" t="s">
        <v>6027</v>
      </c>
      <c r="B2187" t="s">
        <v>6037</v>
      </c>
      <c r="C2187">
        <v>5</v>
      </c>
      <c r="D2187" t="s">
        <v>12</v>
      </c>
      <c r="E2187" t="s">
        <v>12</v>
      </c>
      <c r="F2187" s="3" t="s">
        <v>6038</v>
      </c>
      <c r="G2187">
        <v>2025</v>
      </c>
      <c r="H2187" t="s">
        <v>37</v>
      </c>
      <c r="I2187" t="s">
        <v>6030</v>
      </c>
    </row>
    <row r="2188" spans="1:9" ht="16" x14ac:dyDescent="0.2">
      <c r="A2188" t="s">
        <v>6039</v>
      </c>
      <c r="B2188" t="s">
        <v>6040</v>
      </c>
      <c r="C2188">
        <v>1</v>
      </c>
      <c r="D2188" t="s">
        <v>1818</v>
      </c>
      <c r="E2188" t="s">
        <v>12</v>
      </c>
      <c r="F2188" s="3" t="s">
        <v>6041</v>
      </c>
      <c r="G2188">
        <v>2025</v>
      </c>
      <c r="H2188" t="s">
        <v>323</v>
      </c>
      <c r="I2188" t="s">
        <v>6042</v>
      </c>
    </row>
    <row r="2189" spans="1:9" ht="32" x14ac:dyDescent="0.2">
      <c r="A2189" t="s">
        <v>6043</v>
      </c>
      <c r="B2189" t="s">
        <v>6044</v>
      </c>
      <c r="C2189">
        <v>1</v>
      </c>
      <c r="D2189" t="s">
        <v>52</v>
      </c>
      <c r="E2189" t="s">
        <v>12</v>
      </c>
      <c r="F2189" s="3" t="s">
        <v>6045</v>
      </c>
      <c r="G2189">
        <v>2025</v>
      </c>
      <c r="H2189" t="s">
        <v>267</v>
      </c>
      <c r="I2189" t="s">
        <v>6046</v>
      </c>
    </row>
    <row r="2190" spans="1:9" ht="32" x14ac:dyDescent="0.2">
      <c r="A2190" t="s">
        <v>6043</v>
      </c>
      <c r="B2190" t="s">
        <v>6047</v>
      </c>
      <c r="C2190">
        <v>2</v>
      </c>
      <c r="D2190">
        <f>276</f>
        <v>276</v>
      </c>
      <c r="E2190" t="s">
        <v>12</v>
      </c>
      <c r="F2190" s="3" t="s">
        <v>2968</v>
      </c>
      <c r="G2190">
        <v>2025</v>
      </c>
      <c r="H2190" t="s">
        <v>267</v>
      </c>
      <c r="I2190" t="s">
        <v>6046</v>
      </c>
    </row>
    <row r="2191" spans="1:9" ht="16" x14ac:dyDescent="0.2">
      <c r="A2191" t="s">
        <v>6048</v>
      </c>
      <c r="B2191" t="s">
        <v>6049</v>
      </c>
      <c r="C2191">
        <v>1</v>
      </c>
      <c r="D2191">
        <f>489</f>
        <v>489</v>
      </c>
      <c r="E2191" t="s">
        <v>2574</v>
      </c>
      <c r="F2191" s="3" t="s">
        <v>5206</v>
      </c>
      <c r="G2191">
        <v>2025</v>
      </c>
      <c r="H2191" t="s">
        <v>267</v>
      </c>
      <c r="I2191" t="s">
        <v>6050</v>
      </c>
    </row>
    <row r="2192" spans="1:9" ht="16" x14ac:dyDescent="0.2">
      <c r="A2192" t="s">
        <v>6048</v>
      </c>
      <c r="B2192" t="s">
        <v>6051</v>
      </c>
      <c r="C2192">
        <v>2</v>
      </c>
      <c r="D2192" t="s">
        <v>316</v>
      </c>
      <c r="E2192" t="s">
        <v>12</v>
      </c>
      <c r="F2192" s="3" t="s">
        <v>6052</v>
      </c>
      <c r="G2192">
        <v>2025</v>
      </c>
      <c r="H2192" t="s">
        <v>267</v>
      </c>
      <c r="I2192" t="s">
        <v>6050</v>
      </c>
    </row>
    <row r="2193" spans="1:9" ht="32" x14ac:dyDescent="0.2">
      <c r="A2193" t="s">
        <v>6053</v>
      </c>
      <c r="B2193" t="s">
        <v>6054</v>
      </c>
      <c r="C2193">
        <v>1</v>
      </c>
      <c r="D2193" t="s">
        <v>344</v>
      </c>
      <c r="E2193" t="s">
        <v>12</v>
      </c>
      <c r="F2193" s="3" t="s">
        <v>6055</v>
      </c>
      <c r="G2193">
        <v>2025</v>
      </c>
      <c r="H2193" t="s">
        <v>37</v>
      </c>
      <c r="I2193" t="s">
        <v>6056</v>
      </c>
    </row>
    <row r="2194" spans="1:9" ht="32" x14ac:dyDescent="0.2">
      <c r="A2194" t="s">
        <v>6057</v>
      </c>
      <c r="B2194" t="s">
        <v>6058</v>
      </c>
      <c r="C2194">
        <v>1</v>
      </c>
      <c r="D2194" t="s">
        <v>12</v>
      </c>
      <c r="E2194" t="s">
        <v>12</v>
      </c>
      <c r="F2194" s="3" t="s">
        <v>6059</v>
      </c>
      <c r="G2194">
        <v>2025</v>
      </c>
      <c r="H2194" t="s">
        <v>37</v>
      </c>
      <c r="I2194" t="s">
        <v>6060</v>
      </c>
    </row>
    <row r="2195" spans="1:9" ht="32" x14ac:dyDescent="0.2">
      <c r="A2195" t="s">
        <v>6061</v>
      </c>
      <c r="B2195" t="s">
        <v>6062</v>
      </c>
      <c r="C2195">
        <v>1</v>
      </c>
      <c r="D2195" t="s">
        <v>193</v>
      </c>
      <c r="E2195" t="s">
        <v>12</v>
      </c>
      <c r="F2195" s="3" t="s">
        <v>6063</v>
      </c>
      <c r="G2195">
        <v>2025</v>
      </c>
      <c r="H2195" t="s">
        <v>195</v>
      </c>
      <c r="I2195" t="s">
        <v>6064</v>
      </c>
    </row>
    <row r="2196" spans="1:9" ht="32" x14ac:dyDescent="0.2">
      <c r="A2196" t="s">
        <v>6061</v>
      </c>
      <c r="B2196" t="s">
        <v>6065</v>
      </c>
      <c r="C2196">
        <v>2</v>
      </c>
      <c r="D2196" t="s">
        <v>12</v>
      </c>
      <c r="E2196" t="s">
        <v>12</v>
      </c>
      <c r="F2196" s="7" t="s">
        <v>6066</v>
      </c>
      <c r="G2196">
        <v>2025</v>
      </c>
      <c r="H2196" t="s">
        <v>215</v>
      </c>
      <c r="I2196" t="s">
        <v>6064</v>
      </c>
    </row>
    <row r="2197" spans="1:9" ht="32" x14ac:dyDescent="0.2">
      <c r="A2197" t="s">
        <v>6061</v>
      </c>
      <c r="B2197" t="s">
        <v>6067</v>
      </c>
      <c r="C2197">
        <v>3</v>
      </c>
      <c r="D2197" t="s">
        <v>12</v>
      </c>
      <c r="E2197" t="s">
        <v>12</v>
      </c>
      <c r="F2197" s="7" t="s">
        <v>6068</v>
      </c>
      <c r="G2197">
        <v>2025</v>
      </c>
      <c r="H2197" t="s">
        <v>215</v>
      </c>
      <c r="I2197" t="s">
        <v>6064</v>
      </c>
    </row>
    <row r="2198" spans="1:9" ht="16" x14ac:dyDescent="0.2">
      <c r="A2198" t="s">
        <v>6069</v>
      </c>
      <c r="B2198" t="s">
        <v>6070</v>
      </c>
      <c r="C2198">
        <v>1</v>
      </c>
      <c r="D2198" t="s">
        <v>12</v>
      </c>
      <c r="E2198" t="s">
        <v>12</v>
      </c>
      <c r="F2198" s="3" t="s">
        <v>6071</v>
      </c>
      <c r="G2198">
        <v>2025</v>
      </c>
      <c r="H2198" t="s">
        <v>235</v>
      </c>
      <c r="I2198" t="s">
        <v>6072</v>
      </c>
    </row>
    <row r="2199" spans="1:9" ht="32" x14ac:dyDescent="0.2">
      <c r="A2199" t="s">
        <v>6073</v>
      </c>
      <c r="B2199" t="s">
        <v>6074</v>
      </c>
      <c r="C2199">
        <v>1</v>
      </c>
      <c r="D2199">
        <f>237</f>
        <v>237</v>
      </c>
      <c r="E2199" t="s">
        <v>12</v>
      </c>
      <c r="F2199" s="3" t="s">
        <v>6075</v>
      </c>
      <c r="G2199">
        <v>2025</v>
      </c>
      <c r="H2199" t="s">
        <v>21</v>
      </c>
      <c r="I2199" t="s">
        <v>6076</v>
      </c>
    </row>
    <row r="2200" spans="1:9" ht="16" x14ac:dyDescent="0.2">
      <c r="A2200" t="s">
        <v>6073</v>
      </c>
      <c r="B2200" t="s">
        <v>6077</v>
      </c>
      <c r="C2200">
        <v>2</v>
      </c>
      <c r="D2200">
        <f>237</f>
        <v>237</v>
      </c>
      <c r="E2200" t="s">
        <v>12</v>
      </c>
      <c r="F2200" s="3" t="s">
        <v>2516</v>
      </c>
      <c r="G2200">
        <v>2025</v>
      </c>
      <c r="H2200" t="s">
        <v>21</v>
      </c>
      <c r="I2200" t="s">
        <v>6076</v>
      </c>
    </row>
    <row r="2201" spans="1:9" ht="16" x14ac:dyDescent="0.2">
      <c r="A2201" t="s">
        <v>6073</v>
      </c>
      <c r="B2201" t="s">
        <v>6078</v>
      </c>
      <c r="C2201">
        <v>3</v>
      </c>
      <c r="D2201" t="s">
        <v>12</v>
      </c>
      <c r="E2201" t="s">
        <v>12</v>
      </c>
      <c r="F2201" s="3" t="s">
        <v>6079</v>
      </c>
      <c r="G2201">
        <v>2025</v>
      </c>
      <c r="H2201" t="s">
        <v>21</v>
      </c>
      <c r="I2201" t="s">
        <v>6076</v>
      </c>
    </row>
    <row r="2202" spans="1:9" ht="16" x14ac:dyDescent="0.2">
      <c r="A2202" t="s">
        <v>6080</v>
      </c>
      <c r="B2202" t="s">
        <v>6081</v>
      </c>
      <c r="C2202">
        <v>1</v>
      </c>
      <c r="D2202" t="s">
        <v>344</v>
      </c>
      <c r="E2202" t="s">
        <v>12</v>
      </c>
      <c r="F2202" s="3" t="s">
        <v>6082</v>
      </c>
      <c r="G2202">
        <v>2025</v>
      </c>
      <c r="H2202" t="s">
        <v>21</v>
      </c>
      <c r="I2202" t="s">
        <v>6083</v>
      </c>
    </row>
    <row r="2203" spans="1:9" ht="32" x14ac:dyDescent="0.2">
      <c r="A2203" t="s">
        <v>6080</v>
      </c>
      <c r="B2203" t="s">
        <v>6084</v>
      </c>
      <c r="C2203">
        <v>2</v>
      </c>
      <c r="D2203" t="s">
        <v>344</v>
      </c>
      <c r="E2203" t="s">
        <v>12</v>
      </c>
      <c r="F2203" s="3" t="s">
        <v>6085</v>
      </c>
      <c r="G2203">
        <v>2025</v>
      </c>
      <c r="H2203" t="s">
        <v>21</v>
      </c>
      <c r="I2203" t="s">
        <v>6083</v>
      </c>
    </row>
    <row r="2204" spans="1:9" ht="16" x14ac:dyDescent="0.2">
      <c r="A2204" t="s">
        <v>6086</v>
      </c>
      <c r="B2204" t="s">
        <v>6087</v>
      </c>
      <c r="C2204">
        <v>1</v>
      </c>
      <c r="D2204" t="s">
        <v>12</v>
      </c>
      <c r="E2204" t="s">
        <v>12</v>
      </c>
      <c r="F2204" s="3" t="s">
        <v>6088</v>
      </c>
      <c r="G2204">
        <v>2025</v>
      </c>
      <c r="H2204" t="s">
        <v>267</v>
      </c>
      <c r="I2204" t="s">
        <v>6089</v>
      </c>
    </row>
    <row r="2205" spans="1:9" ht="16" x14ac:dyDescent="0.2">
      <c r="A2205" t="s">
        <v>6090</v>
      </c>
      <c r="B2205" t="s">
        <v>6091</v>
      </c>
      <c r="C2205">
        <v>1</v>
      </c>
      <c r="D2205">
        <f>237</f>
        <v>237</v>
      </c>
      <c r="E2205" t="s">
        <v>12</v>
      </c>
      <c r="F2205" s="3" t="s">
        <v>6092</v>
      </c>
      <c r="G2205">
        <v>2025</v>
      </c>
      <c r="H2205" t="s">
        <v>21</v>
      </c>
      <c r="I2205" t="s">
        <v>6093</v>
      </c>
    </row>
    <row r="2206" spans="1:9" ht="32" x14ac:dyDescent="0.2">
      <c r="A2206" t="s">
        <v>6090</v>
      </c>
      <c r="B2206" t="s">
        <v>6094</v>
      </c>
      <c r="C2206">
        <v>2</v>
      </c>
      <c r="D2206">
        <f>237</f>
        <v>237</v>
      </c>
      <c r="E2206" t="s">
        <v>12</v>
      </c>
      <c r="F2206" s="3" t="s">
        <v>6095</v>
      </c>
      <c r="G2206">
        <v>2025</v>
      </c>
      <c r="H2206" t="s">
        <v>21</v>
      </c>
      <c r="I2206" t="s">
        <v>6093</v>
      </c>
    </row>
    <row r="2207" spans="1:9" ht="16" x14ac:dyDescent="0.2">
      <c r="A2207" t="s">
        <v>6096</v>
      </c>
      <c r="B2207" t="s">
        <v>6097</v>
      </c>
      <c r="C2207">
        <v>1</v>
      </c>
      <c r="D2207" t="s">
        <v>101</v>
      </c>
      <c r="E2207" t="s">
        <v>12</v>
      </c>
      <c r="F2207" s="3" t="s">
        <v>6098</v>
      </c>
      <c r="G2207">
        <v>2025</v>
      </c>
      <c r="H2207" t="s">
        <v>37</v>
      </c>
      <c r="I2207" t="s">
        <v>6099</v>
      </c>
    </row>
    <row r="2208" spans="1:9" ht="16" x14ac:dyDescent="0.2">
      <c r="A2208" t="s">
        <v>6096</v>
      </c>
      <c r="B2208" t="s">
        <v>6100</v>
      </c>
      <c r="C2208">
        <v>2</v>
      </c>
      <c r="D2208" t="s">
        <v>12</v>
      </c>
      <c r="E2208" t="s">
        <v>12</v>
      </c>
      <c r="F2208" s="3" t="s">
        <v>6101</v>
      </c>
      <c r="G2208">
        <v>2025</v>
      </c>
      <c r="H2208" t="s">
        <v>37</v>
      </c>
      <c r="I2208" t="s">
        <v>6099</v>
      </c>
    </row>
    <row r="2209" spans="1:9" ht="32" x14ac:dyDescent="0.2">
      <c r="A2209" t="s">
        <v>6102</v>
      </c>
      <c r="B2209" t="s">
        <v>6103</v>
      </c>
      <c r="C2209">
        <v>1</v>
      </c>
      <c r="D2209" t="s">
        <v>12</v>
      </c>
      <c r="E2209" t="s">
        <v>12</v>
      </c>
      <c r="F2209" s="3" t="s">
        <v>6104</v>
      </c>
      <c r="G2209">
        <v>2025</v>
      </c>
      <c r="H2209" t="s">
        <v>1087</v>
      </c>
      <c r="I2209" t="s">
        <v>6105</v>
      </c>
    </row>
    <row r="2210" spans="1:9" ht="16" x14ac:dyDescent="0.2">
      <c r="A2210" t="s">
        <v>6102</v>
      </c>
      <c r="B2210" t="s">
        <v>6106</v>
      </c>
      <c r="C2210">
        <v>2</v>
      </c>
      <c r="D2210" t="s">
        <v>12</v>
      </c>
      <c r="E2210" t="s">
        <v>12</v>
      </c>
      <c r="F2210" s="3" t="s">
        <v>6107</v>
      </c>
      <c r="G2210">
        <v>2025</v>
      </c>
      <c r="H2210" t="s">
        <v>6108</v>
      </c>
      <c r="I2210" t="s">
        <v>6105</v>
      </c>
    </row>
    <row r="2211" spans="1:9" ht="32" x14ac:dyDescent="0.2">
      <c r="A2211" t="s">
        <v>6109</v>
      </c>
      <c r="B2211" t="s">
        <v>6110</v>
      </c>
      <c r="C2211">
        <v>1</v>
      </c>
      <c r="D2211" t="s">
        <v>52</v>
      </c>
      <c r="E2211" t="s">
        <v>12</v>
      </c>
      <c r="F2211" s="3" t="s">
        <v>6111</v>
      </c>
      <c r="G2211">
        <v>2025</v>
      </c>
      <c r="H2211" t="s">
        <v>438</v>
      </c>
      <c r="I2211" t="s">
        <v>6112</v>
      </c>
    </row>
    <row r="2212" spans="1:9" ht="32" x14ac:dyDescent="0.2">
      <c r="A2212" t="s">
        <v>6109</v>
      </c>
      <c r="B2212" t="s">
        <v>6113</v>
      </c>
      <c r="C2212">
        <v>2</v>
      </c>
      <c r="D2212" t="s">
        <v>344</v>
      </c>
      <c r="E2212" t="s">
        <v>12</v>
      </c>
      <c r="F2212" s="3" t="s">
        <v>6114</v>
      </c>
      <c r="G2212">
        <v>2025</v>
      </c>
      <c r="H2212" t="s">
        <v>438</v>
      </c>
      <c r="I2212" t="s">
        <v>6112</v>
      </c>
    </row>
    <row r="2213" spans="1:9" ht="16" x14ac:dyDescent="0.2">
      <c r="A2213" t="s">
        <v>6109</v>
      </c>
      <c r="B2213" t="s">
        <v>6115</v>
      </c>
      <c r="C2213">
        <v>3</v>
      </c>
      <c r="D2213" t="s">
        <v>12</v>
      </c>
      <c r="E2213" t="s">
        <v>12</v>
      </c>
      <c r="F2213" s="3" t="s">
        <v>6116</v>
      </c>
      <c r="G2213">
        <v>2025</v>
      </c>
      <c r="H2213" t="s">
        <v>438</v>
      </c>
      <c r="I2213" t="s">
        <v>6112</v>
      </c>
    </row>
    <row r="2214" spans="1:9" ht="32" x14ac:dyDescent="0.2">
      <c r="A2214" t="s">
        <v>6109</v>
      </c>
      <c r="B2214" t="s">
        <v>6117</v>
      </c>
      <c r="C2214">
        <v>4</v>
      </c>
      <c r="D2214" t="s">
        <v>52</v>
      </c>
      <c r="E2214" t="s">
        <v>12</v>
      </c>
      <c r="F2214" s="3" t="s">
        <v>6118</v>
      </c>
      <c r="G2214">
        <v>2025</v>
      </c>
      <c r="H2214" t="s">
        <v>438</v>
      </c>
      <c r="I2214" t="s">
        <v>6112</v>
      </c>
    </row>
    <row r="2215" spans="1:9" ht="32" x14ac:dyDescent="0.2">
      <c r="A2215" t="s">
        <v>6119</v>
      </c>
      <c r="B2215" t="s">
        <v>6120</v>
      </c>
      <c r="C2215">
        <v>1</v>
      </c>
      <c r="D2215" t="s">
        <v>6121</v>
      </c>
      <c r="E2215" t="s">
        <v>12</v>
      </c>
      <c r="F2215" s="3" t="s">
        <v>6122</v>
      </c>
      <c r="G2215">
        <v>2025</v>
      </c>
      <c r="H2215" t="s">
        <v>140</v>
      </c>
      <c r="I2215" t="s">
        <v>6123</v>
      </c>
    </row>
    <row r="2216" spans="1:9" ht="32" x14ac:dyDescent="0.2">
      <c r="A2216" t="s">
        <v>6119</v>
      </c>
      <c r="B2216" t="s">
        <v>6124</v>
      </c>
      <c r="C2216">
        <v>2</v>
      </c>
      <c r="D2216" t="s">
        <v>759</v>
      </c>
      <c r="E2216" t="s">
        <v>12</v>
      </c>
      <c r="F2216" s="3" t="s">
        <v>6125</v>
      </c>
      <c r="G2216">
        <v>2025</v>
      </c>
      <c r="H2216" t="s">
        <v>761</v>
      </c>
      <c r="I2216" t="s">
        <v>6123</v>
      </c>
    </row>
    <row r="2217" spans="1:9" ht="32" x14ac:dyDescent="0.2">
      <c r="A2217" t="s">
        <v>6119</v>
      </c>
      <c r="B2217" t="s">
        <v>6126</v>
      </c>
      <c r="C2217">
        <v>3</v>
      </c>
      <c r="D2217" t="s">
        <v>12</v>
      </c>
      <c r="E2217" t="s">
        <v>12</v>
      </c>
      <c r="F2217" s="3" t="s">
        <v>6127</v>
      </c>
      <c r="G2217">
        <v>2025</v>
      </c>
      <c r="H2217" t="s">
        <v>140</v>
      </c>
      <c r="I2217" t="s">
        <v>6123</v>
      </c>
    </row>
    <row r="2218" spans="1:9" ht="16" x14ac:dyDescent="0.2">
      <c r="A2218" t="s">
        <v>6119</v>
      </c>
      <c r="B2218" t="s">
        <v>6128</v>
      </c>
      <c r="C2218">
        <v>4</v>
      </c>
      <c r="D2218" t="s">
        <v>344</v>
      </c>
      <c r="E2218" t="s">
        <v>12</v>
      </c>
      <c r="F2218" s="3" t="s">
        <v>6129</v>
      </c>
      <c r="G2218">
        <v>2025</v>
      </c>
      <c r="H2218" t="s">
        <v>140</v>
      </c>
      <c r="I2218" t="s">
        <v>6123</v>
      </c>
    </row>
    <row r="2219" spans="1:9" ht="32" x14ac:dyDescent="0.2">
      <c r="A2219" t="s">
        <v>6130</v>
      </c>
      <c r="B2219" t="s">
        <v>6131</v>
      </c>
      <c r="C2219">
        <v>1</v>
      </c>
      <c r="D2219">
        <f>476</f>
        <v>476</v>
      </c>
      <c r="E2219" t="s">
        <v>12</v>
      </c>
      <c r="F2219" s="3" t="s">
        <v>6132</v>
      </c>
      <c r="G2219">
        <v>2025</v>
      </c>
      <c r="H2219" t="s">
        <v>226</v>
      </c>
      <c r="I2219" t="s">
        <v>6133</v>
      </c>
    </row>
    <row r="2220" spans="1:9" ht="32" x14ac:dyDescent="0.2">
      <c r="A2220" t="s">
        <v>6130</v>
      </c>
      <c r="B2220" t="s">
        <v>6134</v>
      </c>
      <c r="C2220">
        <v>2</v>
      </c>
      <c r="D2220">
        <f>476</f>
        <v>476</v>
      </c>
      <c r="E2220" t="s">
        <v>12</v>
      </c>
      <c r="F2220" s="3" t="s">
        <v>6135</v>
      </c>
      <c r="G2220">
        <v>2025</v>
      </c>
      <c r="H2220" t="s">
        <v>226</v>
      </c>
      <c r="I2220" t="s">
        <v>6133</v>
      </c>
    </row>
    <row r="2221" spans="1:9" ht="32" x14ac:dyDescent="0.2">
      <c r="A2221" t="s">
        <v>6136</v>
      </c>
      <c r="B2221" t="s">
        <v>6137</v>
      </c>
      <c r="C2221">
        <v>1</v>
      </c>
      <c r="D2221" t="s">
        <v>344</v>
      </c>
      <c r="E2221" t="s">
        <v>12</v>
      </c>
      <c r="F2221" s="3" t="s">
        <v>6138</v>
      </c>
      <c r="G2221">
        <v>2025</v>
      </c>
      <c r="H2221" t="s">
        <v>779</v>
      </c>
      <c r="I2221" t="s">
        <v>6139</v>
      </c>
    </row>
    <row r="2222" spans="1:9" ht="32" x14ac:dyDescent="0.2">
      <c r="A2222" t="s">
        <v>6136</v>
      </c>
      <c r="B2222" t="s">
        <v>6140</v>
      </c>
      <c r="C2222">
        <v>2</v>
      </c>
      <c r="D2222" t="s">
        <v>90</v>
      </c>
      <c r="E2222" t="s">
        <v>12</v>
      </c>
      <c r="F2222" s="3" t="s">
        <v>6141</v>
      </c>
      <c r="G2222">
        <v>2025</v>
      </c>
      <c r="H2222" t="s">
        <v>779</v>
      </c>
      <c r="I2222" t="s">
        <v>6139</v>
      </c>
    </row>
    <row r="2223" spans="1:9" ht="32" x14ac:dyDescent="0.2">
      <c r="A2223" t="s">
        <v>6136</v>
      </c>
      <c r="B2223" t="s">
        <v>6142</v>
      </c>
      <c r="C2223">
        <v>3</v>
      </c>
      <c r="D2223" t="s">
        <v>344</v>
      </c>
      <c r="E2223" t="s">
        <v>12</v>
      </c>
      <c r="F2223" s="3" t="s">
        <v>6143</v>
      </c>
      <c r="G2223">
        <v>2025</v>
      </c>
      <c r="H2223" t="s">
        <v>779</v>
      </c>
      <c r="I2223" t="s">
        <v>6139</v>
      </c>
    </row>
    <row r="2224" spans="1:9" ht="48" x14ac:dyDescent="0.2">
      <c r="A2224" t="s">
        <v>6136</v>
      </c>
      <c r="B2224" t="s">
        <v>6144</v>
      </c>
      <c r="C2224">
        <v>4</v>
      </c>
      <c r="D2224" t="s">
        <v>90</v>
      </c>
      <c r="E2224" t="s">
        <v>12</v>
      </c>
      <c r="F2224" s="3" t="s">
        <v>6145</v>
      </c>
      <c r="G2224">
        <v>2025</v>
      </c>
      <c r="H2224" t="s">
        <v>779</v>
      </c>
      <c r="I2224" t="s">
        <v>6139</v>
      </c>
    </row>
    <row r="2225" spans="1:9" ht="32" x14ac:dyDescent="0.2">
      <c r="A2225" t="s">
        <v>6136</v>
      </c>
      <c r="B2225" t="s">
        <v>6146</v>
      </c>
      <c r="C2225">
        <v>5</v>
      </c>
      <c r="D2225" t="s">
        <v>12</v>
      </c>
      <c r="E2225" t="s">
        <v>12</v>
      </c>
      <c r="F2225" s="3" t="s">
        <v>6147</v>
      </c>
      <c r="G2225">
        <v>2025</v>
      </c>
      <c r="H2225" t="s">
        <v>779</v>
      </c>
      <c r="I2225" t="s">
        <v>6139</v>
      </c>
    </row>
    <row r="2226" spans="1:9" ht="32" x14ac:dyDescent="0.2">
      <c r="A2226" t="s">
        <v>6136</v>
      </c>
      <c r="B2226" t="s">
        <v>6148</v>
      </c>
      <c r="C2226">
        <v>6</v>
      </c>
      <c r="D2226" t="s">
        <v>12</v>
      </c>
      <c r="E2226" t="s">
        <v>12</v>
      </c>
      <c r="F2226" s="3" t="s">
        <v>6149</v>
      </c>
      <c r="G2226">
        <v>2025</v>
      </c>
      <c r="H2226" t="s">
        <v>779</v>
      </c>
      <c r="I2226" t="s">
        <v>6139</v>
      </c>
    </row>
    <row r="2227" spans="1:9" ht="32" x14ac:dyDescent="0.2">
      <c r="A2227" t="s">
        <v>6150</v>
      </c>
      <c r="B2227" t="s">
        <v>6151</v>
      </c>
      <c r="C2227">
        <v>1</v>
      </c>
      <c r="D2227" t="s">
        <v>576</v>
      </c>
      <c r="E2227" t="s">
        <v>12</v>
      </c>
      <c r="F2227" s="3" t="s">
        <v>6152</v>
      </c>
      <c r="G2227">
        <v>2025</v>
      </c>
      <c r="H2227" t="s">
        <v>359</v>
      </c>
      <c r="I2227" t="s">
        <v>6153</v>
      </c>
    </row>
    <row r="2228" spans="1:9" ht="16" x14ac:dyDescent="0.2">
      <c r="A2228" t="s">
        <v>6154</v>
      </c>
      <c r="B2228" t="s">
        <v>6155</v>
      </c>
      <c r="C2228">
        <v>1</v>
      </c>
      <c r="D2228">
        <f>407</f>
        <v>407</v>
      </c>
      <c r="E2228" t="s">
        <v>12</v>
      </c>
      <c r="F2228" s="3" t="s">
        <v>6156</v>
      </c>
      <c r="G2228">
        <v>2025</v>
      </c>
      <c r="H2228" t="s">
        <v>37</v>
      </c>
      <c r="I2228" t="s">
        <v>6157</v>
      </c>
    </row>
    <row r="2229" spans="1:9" ht="16" x14ac:dyDescent="0.2">
      <c r="A2229" t="s">
        <v>6154</v>
      </c>
      <c r="B2229" t="s">
        <v>6158</v>
      </c>
      <c r="C2229">
        <v>2</v>
      </c>
      <c r="D2229" t="s">
        <v>101</v>
      </c>
      <c r="E2229" t="s">
        <v>12</v>
      </c>
      <c r="F2229" s="3" t="s">
        <v>6159</v>
      </c>
      <c r="G2229">
        <v>2025</v>
      </c>
      <c r="H2229" t="s">
        <v>37</v>
      </c>
      <c r="I2229" t="s">
        <v>6157</v>
      </c>
    </row>
    <row r="2230" spans="1:9" ht="32" x14ac:dyDescent="0.2">
      <c r="A2230" t="s">
        <v>6160</v>
      </c>
      <c r="B2230" t="s">
        <v>1201</v>
      </c>
      <c r="C2230">
        <v>1</v>
      </c>
      <c r="D2230" t="s">
        <v>12</v>
      </c>
      <c r="E2230" t="s">
        <v>12</v>
      </c>
      <c r="F2230" s="3" t="s">
        <v>6161</v>
      </c>
      <c r="G2230">
        <v>2025</v>
      </c>
      <c r="H2230" t="s">
        <v>14</v>
      </c>
      <c r="I2230" t="s">
        <v>6162</v>
      </c>
    </row>
    <row r="2231" spans="1:9" ht="32" x14ac:dyDescent="0.2">
      <c r="A2231" t="s">
        <v>6160</v>
      </c>
      <c r="B2231" t="s">
        <v>6163</v>
      </c>
      <c r="C2231">
        <v>2</v>
      </c>
      <c r="D2231" t="s">
        <v>12</v>
      </c>
      <c r="E2231" t="s">
        <v>12</v>
      </c>
      <c r="F2231" s="3" t="s">
        <v>6164</v>
      </c>
      <c r="G2231">
        <v>2025</v>
      </c>
      <c r="H2231" t="s">
        <v>14</v>
      </c>
      <c r="I2231" t="s">
        <v>6162</v>
      </c>
    </row>
    <row r="2232" spans="1:9" ht="32" x14ac:dyDescent="0.2">
      <c r="A2232" t="s">
        <v>6165</v>
      </c>
      <c r="B2232" t="s">
        <v>6166</v>
      </c>
      <c r="C2232">
        <v>1</v>
      </c>
      <c r="D2232" t="s">
        <v>12</v>
      </c>
      <c r="E2232" t="s">
        <v>816</v>
      </c>
      <c r="F2232" s="3" t="s">
        <v>6167</v>
      </c>
      <c r="G2232">
        <v>2025</v>
      </c>
      <c r="H2232" t="s">
        <v>368</v>
      </c>
      <c r="I2232" t="s">
        <v>6168</v>
      </c>
    </row>
    <row r="2233" spans="1:9" ht="32" x14ac:dyDescent="0.2">
      <c r="A2233" t="s">
        <v>6165</v>
      </c>
      <c r="B2233" t="s">
        <v>6169</v>
      </c>
      <c r="C2233">
        <v>2</v>
      </c>
      <c r="D2233" t="s">
        <v>1142</v>
      </c>
      <c r="E2233" t="s">
        <v>6170</v>
      </c>
      <c r="F2233" s="3" t="s">
        <v>6171</v>
      </c>
      <c r="G2233">
        <v>2025</v>
      </c>
      <c r="H2233" t="s">
        <v>368</v>
      </c>
      <c r="I2233" t="s">
        <v>6168</v>
      </c>
    </row>
    <row r="2234" spans="1:9" ht="32" x14ac:dyDescent="0.2">
      <c r="A2234" t="s">
        <v>6165</v>
      </c>
      <c r="B2234" t="s">
        <v>6172</v>
      </c>
      <c r="C2234">
        <v>3</v>
      </c>
      <c r="D2234" t="s">
        <v>12</v>
      </c>
      <c r="E2234" t="s">
        <v>816</v>
      </c>
      <c r="F2234" s="3" t="s">
        <v>6167</v>
      </c>
      <c r="G2234">
        <v>2025</v>
      </c>
      <c r="H2234" t="s">
        <v>368</v>
      </c>
      <c r="I2234" t="s">
        <v>6168</v>
      </c>
    </row>
    <row r="2235" spans="1:9" ht="16" x14ac:dyDescent="0.2">
      <c r="A2235" t="s">
        <v>6173</v>
      </c>
      <c r="B2235" t="s">
        <v>6174</v>
      </c>
      <c r="C2235">
        <v>1</v>
      </c>
      <c r="D2235" t="s">
        <v>52</v>
      </c>
      <c r="E2235" t="s">
        <v>12</v>
      </c>
      <c r="F2235" s="3" t="s">
        <v>2598</v>
      </c>
      <c r="G2235">
        <v>2025</v>
      </c>
      <c r="H2235" t="s">
        <v>21</v>
      </c>
      <c r="I2235" t="s">
        <v>6175</v>
      </c>
    </row>
    <row r="2236" spans="1:9" ht="32" x14ac:dyDescent="0.2">
      <c r="A2236" t="s">
        <v>6173</v>
      </c>
      <c r="B2236" t="s">
        <v>6176</v>
      </c>
      <c r="C2236">
        <v>2</v>
      </c>
      <c r="D2236" t="s">
        <v>12</v>
      </c>
      <c r="E2236" t="s">
        <v>12</v>
      </c>
      <c r="F2236" s="3" t="s">
        <v>6177</v>
      </c>
      <c r="G2236">
        <v>2025</v>
      </c>
      <c r="H2236" t="s">
        <v>21</v>
      </c>
      <c r="I2236" t="s">
        <v>6175</v>
      </c>
    </row>
    <row r="2237" spans="1:9" ht="16" x14ac:dyDescent="0.2">
      <c r="A2237" t="s">
        <v>6173</v>
      </c>
      <c r="B2237" t="s">
        <v>6178</v>
      </c>
      <c r="C2237">
        <v>3</v>
      </c>
      <c r="D2237" t="s">
        <v>52</v>
      </c>
      <c r="E2237" t="s">
        <v>12</v>
      </c>
      <c r="F2237" s="3" t="s">
        <v>2598</v>
      </c>
      <c r="G2237">
        <v>2025</v>
      </c>
      <c r="H2237" t="s">
        <v>21</v>
      </c>
      <c r="I2237" t="s">
        <v>6175</v>
      </c>
    </row>
    <row r="2238" spans="1:9" ht="32" x14ac:dyDescent="0.2">
      <c r="A2238" t="s">
        <v>6179</v>
      </c>
      <c r="B2238" t="s">
        <v>6180</v>
      </c>
      <c r="C2238">
        <v>1</v>
      </c>
      <c r="D2238" t="s">
        <v>101</v>
      </c>
      <c r="E2238" t="s">
        <v>12</v>
      </c>
      <c r="F2238" s="3" t="s">
        <v>2498</v>
      </c>
      <c r="G2238">
        <v>2025</v>
      </c>
      <c r="H2238" t="s">
        <v>37</v>
      </c>
      <c r="I2238" t="s">
        <v>6181</v>
      </c>
    </row>
    <row r="2239" spans="1:9" ht="32" x14ac:dyDescent="0.2">
      <c r="A2239" t="s">
        <v>6179</v>
      </c>
      <c r="B2239" t="s">
        <v>1501</v>
      </c>
      <c r="C2239">
        <v>2</v>
      </c>
      <c r="D2239">
        <f>407</f>
        <v>407</v>
      </c>
      <c r="E2239" t="s">
        <v>12</v>
      </c>
      <c r="F2239" s="3" t="s">
        <v>6182</v>
      </c>
      <c r="G2239">
        <v>2025</v>
      </c>
      <c r="H2239" t="s">
        <v>37</v>
      </c>
      <c r="I2239" t="s">
        <v>6181</v>
      </c>
    </row>
    <row r="2240" spans="1:9" ht="16" x14ac:dyDescent="0.2">
      <c r="A2240" t="s">
        <v>6183</v>
      </c>
      <c r="B2240" t="s">
        <v>6184</v>
      </c>
      <c r="C2240">
        <v>1</v>
      </c>
      <c r="D2240">
        <f>586</f>
        <v>586</v>
      </c>
      <c r="E2240" t="s">
        <v>12</v>
      </c>
      <c r="F2240" s="3" t="s">
        <v>6185</v>
      </c>
      <c r="G2240">
        <v>2025</v>
      </c>
      <c r="H2240" t="s">
        <v>323</v>
      </c>
      <c r="I2240" t="s">
        <v>6186</v>
      </c>
    </row>
    <row r="2241" spans="1:9" ht="32" x14ac:dyDescent="0.2">
      <c r="A2241" t="s">
        <v>6187</v>
      </c>
      <c r="B2241" t="s">
        <v>4848</v>
      </c>
      <c r="C2241">
        <v>1</v>
      </c>
      <c r="D2241" t="s">
        <v>12</v>
      </c>
      <c r="E2241" t="s">
        <v>12</v>
      </c>
      <c r="F2241" s="3" t="s">
        <v>4849</v>
      </c>
      <c r="G2241">
        <v>2025</v>
      </c>
      <c r="H2241" t="s">
        <v>420</v>
      </c>
      <c r="I2241" t="s">
        <v>6188</v>
      </c>
    </row>
    <row r="2242" spans="1:9" ht="32" x14ac:dyDescent="0.2">
      <c r="A2242" t="s">
        <v>6187</v>
      </c>
      <c r="B2242" t="s">
        <v>6189</v>
      </c>
      <c r="C2242">
        <v>2</v>
      </c>
      <c r="D2242" t="s">
        <v>90</v>
      </c>
      <c r="E2242" t="s">
        <v>12</v>
      </c>
      <c r="F2242" s="3" t="s">
        <v>6190</v>
      </c>
      <c r="G2242">
        <v>2025</v>
      </c>
      <c r="H2242" t="s">
        <v>832</v>
      </c>
      <c r="I2242" t="s">
        <v>6188</v>
      </c>
    </row>
    <row r="2243" spans="1:9" ht="32" x14ac:dyDescent="0.2">
      <c r="A2243" t="s">
        <v>6191</v>
      </c>
      <c r="B2243" t="s">
        <v>6192</v>
      </c>
      <c r="C2243">
        <v>1</v>
      </c>
      <c r="D2243" t="s">
        <v>31</v>
      </c>
      <c r="E2243" t="s">
        <v>12</v>
      </c>
      <c r="F2243" s="3" t="s">
        <v>6193</v>
      </c>
      <c r="G2243">
        <v>2025</v>
      </c>
      <c r="H2243" t="s">
        <v>21</v>
      </c>
      <c r="I2243" t="s">
        <v>6194</v>
      </c>
    </row>
    <row r="2244" spans="1:9" ht="32" x14ac:dyDescent="0.2">
      <c r="A2244" t="s">
        <v>6191</v>
      </c>
      <c r="B2244" t="s">
        <v>6195</v>
      </c>
      <c r="C2244">
        <v>2</v>
      </c>
      <c r="D2244" t="s">
        <v>31</v>
      </c>
      <c r="E2244" t="s">
        <v>12</v>
      </c>
      <c r="F2244" s="3" t="s">
        <v>6196</v>
      </c>
      <c r="G2244">
        <v>2025</v>
      </c>
      <c r="H2244" t="s">
        <v>21</v>
      </c>
      <c r="I2244" t="s">
        <v>6194</v>
      </c>
    </row>
    <row r="2245" spans="1:9" ht="32" x14ac:dyDescent="0.2">
      <c r="A2245" t="s">
        <v>6191</v>
      </c>
      <c r="B2245" t="s">
        <v>6197</v>
      </c>
      <c r="C2245">
        <v>3</v>
      </c>
      <c r="D2245" t="s">
        <v>52</v>
      </c>
      <c r="E2245" t="s">
        <v>12</v>
      </c>
      <c r="F2245" s="3" t="s">
        <v>4017</v>
      </c>
      <c r="G2245">
        <v>2025</v>
      </c>
      <c r="H2245" t="s">
        <v>21</v>
      </c>
      <c r="I2245" t="s">
        <v>6194</v>
      </c>
    </row>
    <row r="2246" spans="1:9" ht="32" x14ac:dyDescent="0.2">
      <c r="A2246" t="s">
        <v>6191</v>
      </c>
      <c r="B2246" t="s">
        <v>6198</v>
      </c>
      <c r="C2246">
        <v>4</v>
      </c>
      <c r="D2246" t="s">
        <v>52</v>
      </c>
      <c r="E2246" t="s">
        <v>12</v>
      </c>
      <c r="F2246" s="3" t="s">
        <v>4019</v>
      </c>
      <c r="G2246">
        <v>2025</v>
      </c>
      <c r="H2246" t="s">
        <v>323</v>
      </c>
      <c r="I2246" t="s">
        <v>6194</v>
      </c>
    </row>
    <row r="2247" spans="1:9" ht="16" x14ac:dyDescent="0.2">
      <c r="A2247" t="s">
        <v>6199</v>
      </c>
      <c r="B2247" t="s">
        <v>6200</v>
      </c>
      <c r="C2247">
        <v>1</v>
      </c>
      <c r="D2247">
        <f>461</f>
        <v>461</v>
      </c>
      <c r="E2247" t="s">
        <v>6201</v>
      </c>
      <c r="F2247" s="3" t="s">
        <v>6202</v>
      </c>
      <c r="G2247">
        <v>2025</v>
      </c>
      <c r="H2247" t="s">
        <v>126</v>
      </c>
      <c r="I2247" t="s">
        <v>6203</v>
      </c>
    </row>
    <row r="2248" spans="1:9" ht="16" x14ac:dyDescent="0.2">
      <c r="A2248" t="s">
        <v>6199</v>
      </c>
      <c r="B2248" t="s">
        <v>6204</v>
      </c>
      <c r="C2248">
        <v>2</v>
      </c>
      <c r="D2248" t="s">
        <v>12</v>
      </c>
      <c r="E2248" t="s">
        <v>12</v>
      </c>
      <c r="F2248" s="3" t="s">
        <v>6205</v>
      </c>
      <c r="G2248">
        <v>2025</v>
      </c>
      <c r="H2248" t="s">
        <v>86</v>
      </c>
      <c r="I2248" t="s">
        <v>6203</v>
      </c>
    </row>
    <row r="2249" spans="1:9" ht="32" x14ac:dyDescent="0.2">
      <c r="A2249" t="s">
        <v>6206</v>
      </c>
      <c r="B2249" t="s">
        <v>6207</v>
      </c>
      <c r="C2249">
        <v>1</v>
      </c>
      <c r="D2249" t="s">
        <v>52</v>
      </c>
      <c r="E2249" t="s">
        <v>12</v>
      </c>
      <c r="F2249" s="3" t="s">
        <v>4017</v>
      </c>
      <c r="G2249">
        <v>2025</v>
      </c>
      <c r="H2249" t="s">
        <v>21</v>
      </c>
      <c r="I2249" t="s">
        <v>6208</v>
      </c>
    </row>
    <row r="2250" spans="1:9" ht="16" x14ac:dyDescent="0.2">
      <c r="A2250" t="s">
        <v>6209</v>
      </c>
      <c r="B2250" t="s">
        <v>6210</v>
      </c>
      <c r="C2250">
        <v>1</v>
      </c>
      <c r="D2250">
        <f>237</f>
        <v>237</v>
      </c>
      <c r="E2250" t="s">
        <v>12</v>
      </c>
      <c r="F2250" s="3" t="s">
        <v>6211</v>
      </c>
      <c r="G2250">
        <v>2025</v>
      </c>
      <c r="H2250" t="s">
        <v>21</v>
      </c>
      <c r="I2250" t="s">
        <v>6212</v>
      </c>
    </row>
    <row r="2251" spans="1:9" ht="32" x14ac:dyDescent="0.2">
      <c r="A2251" t="s">
        <v>6209</v>
      </c>
      <c r="B2251" t="s">
        <v>6213</v>
      </c>
      <c r="C2251">
        <v>2</v>
      </c>
      <c r="D2251" t="s">
        <v>2828</v>
      </c>
      <c r="E2251" t="s">
        <v>12</v>
      </c>
      <c r="F2251" s="3" t="s">
        <v>6214</v>
      </c>
      <c r="G2251">
        <v>2025</v>
      </c>
      <c r="H2251" t="s">
        <v>323</v>
      </c>
      <c r="I2251" t="s">
        <v>6212</v>
      </c>
    </row>
    <row r="2252" spans="1:9" ht="16" x14ac:dyDescent="0.2">
      <c r="A2252" t="s">
        <v>6215</v>
      </c>
      <c r="B2252" t="s">
        <v>6216</v>
      </c>
      <c r="C2252">
        <v>1</v>
      </c>
      <c r="D2252" t="s">
        <v>12</v>
      </c>
      <c r="E2252" t="s">
        <v>12</v>
      </c>
      <c r="F2252" s="3" t="s">
        <v>6217</v>
      </c>
      <c r="G2252">
        <v>2025</v>
      </c>
      <c r="H2252" t="s">
        <v>779</v>
      </c>
      <c r="I2252" t="s">
        <v>6218</v>
      </c>
    </row>
    <row r="2253" spans="1:9" ht="32" x14ac:dyDescent="0.2">
      <c r="A2253" t="s">
        <v>6215</v>
      </c>
      <c r="B2253" t="s">
        <v>6219</v>
      </c>
      <c r="C2253">
        <v>2</v>
      </c>
      <c r="D2253" t="s">
        <v>12</v>
      </c>
      <c r="E2253" t="s">
        <v>12</v>
      </c>
      <c r="F2253" s="3" t="s">
        <v>6220</v>
      </c>
      <c r="G2253">
        <v>2025</v>
      </c>
      <c r="H2253" t="s">
        <v>779</v>
      </c>
      <c r="I2253" t="s">
        <v>6218</v>
      </c>
    </row>
    <row r="2254" spans="1:9" ht="32" x14ac:dyDescent="0.2">
      <c r="A2254" t="s">
        <v>6215</v>
      </c>
      <c r="B2254" t="s">
        <v>6221</v>
      </c>
      <c r="C2254">
        <v>3</v>
      </c>
      <c r="D2254" t="s">
        <v>576</v>
      </c>
      <c r="E2254" t="s">
        <v>12</v>
      </c>
      <c r="F2254" s="3" t="s">
        <v>6222</v>
      </c>
      <c r="G2254">
        <v>2025</v>
      </c>
      <c r="H2254" t="s">
        <v>779</v>
      </c>
      <c r="I2254" t="s">
        <v>6218</v>
      </c>
    </row>
    <row r="2255" spans="1:9" ht="32" x14ac:dyDescent="0.2">
      <c r="A2255" t="s">
        <v>6215</v>
      </c>
      <c r="B2255" t="s">
        <v>6223</v>
      </c>
      <c r="C2255">
        <v>4</v>
      </c>
      <c r="D2255" t="s">
        <v>90</v>
      </c>
      <c r="E2255" t="s">
        <v>12</v>
      </c>
      <c r="F2255" s="3" t="s">
        <v>6224</v>
      </c>
      <c r="G2255">
        <v>2025</v>
      </c>
      <c r="H2255" t="s">
        <v>779</v>
      </c>
      <c r="I2255" t="s">
        <v>6218</v>
      </c>
    </row>
    <row r="2256" spans="1:9" ht="32" x14ac:dyDescent="0.2">
      <c r="A2256" t="s">
        <v>6215</v>
      </c>
      <c r="B2256" t="s">
        <v>6225</v>
      </c>
      <c r="C2256">
        <v>5</v>
      </c>
      <c r="D2256" t="s">
        <v>12</v>
      </c>
      <c r="E2256" t="s">
        <v>12</v>
      </c>
      <c r="F2256" s="3" t="s">
        <v>6226</v>
      </c>
      <c r="G2256">
        <v>2025</v>
      </c>
      <c r="H2256" t="s">
        <v>779</v>
      </c>
      <c r="I2256" t="s">
        <v>6218</v>
      </c>
    </row>
    <row r="2257" spans="1:9" ht="32" x14ac:dyDescent="0.2">
      <c r="A2257" t="s">
        <v>6227</v>
      </c>
      <c r="B2257" t="s">
        <v>6228</v>
      </c>
      <c r="C2257">
        <v>1</v>
      </c>
      <c r="D2257" t="s">
        <v>12</v>
      </c>
      <c r="E2257" t="s">
        <v>12</v>
      </c>
      <c r="F2257" s="3" t="s">
        <v>6229</v>
      </c>
      <c r="G2257">
        <v>2025</v>
      </c>
      <c r="H2257" t="s">
        <v>2747</v>
      </c>
      <c r="I2257" t="s">
        <v>6230</v>
      </c>
    </row>
    <row r="2258" spans="1:9" ht="32" x14ac:dyDescent="0.2">
      <c r="A2258" t="s">
        <v>6231</v>
      </c>
      <c r="B2258" t="s">
        <v>6232</v>
      </c>
      <c r="C2258">
        <v>1</v>
      </c>
      <c r="D2258">
        <f>237</f>
        <v>237</v>
      </c>
      <c r="E2258" t="s">
        <v>12</v>
      </c>
      <c r="F2258" s="3" t="s">
        <v>6233</v>
      </c>
      <c r="G2258">
        <v>2025</v>
      </c>
      <c r="H2258" t="s">
        <v>21</v>
      </c>
      <c r="I2258" t="s">
        <v>6234</v>
      </c>
    </row>
    <row r="2259" spans="1:9" ht="32" x14ac:dyDescent="0.2">
      <c r="A2259" t="s">
        <v>6231</v>
      </c>
      <c r="B2259" t="s">
        <v>6235</v>
      </c>
      <c r="C2259">
        <v>2</v>
      </c>
      <c r="D2259">
        <f>237</f>
        <v>237</v>
      </c>
      <c r="E2259" t="s">
        <v>12</v>
      </c>
      <c r="F2259" s="3" t="s">
        <v>6236</v>
      </c>
      <c r="G2259">
        <v>2025</v>
      </c>
      <c r="H2259" t="s">
        <v>21</v>
      </c>
      <c r="I2259" t="s">
        <v>6234</v>
      </c>
    </row>
    <row r="2260" spans="1:9" ht="16" x14ac:dyDescent="0.2">
      <c r="A2260" t="s">
        <v>6231</v>
      </c>
      <c r="B2260" t="s">
        <v>6237</v>
      </c>
      <c r="C2260">
        <v>3</v>
      </c>
      <c r="D2260">
        <f>65</f>
        <v>65</v>
      </c>
      <c r="E2260" t="s">
        <v>12</v>
      </c>
      <c r="F2260" s="3" t="s">
        <v>2276</v>
      </c>
      <c r="G2260">
        <v>2025</v>
      </c>
      <c r="H2260" t="s">
        <v>323</v>
      </c>
      <c r="I2260" t="s">
        <v>6234</v>
      </c>
    </row>
    <row r="2261" spans="1:9" ht="32" x14ac:dyDescent="0.2">
      <c r="A2261" t="s">
        <v>6231</v>
      </c>
      <c r="B2261" t="s">
        <v>6238</v>
      </c>
      <c r="C2261">
        <v>4</v>
      </c>
      <c r="D2261">
        <f>237</f>
        <v>237</v>
      </c>
      <c r="E2261" t="s">
        <v>12</v>
      </c>
      <c r="F2261" s="3" t="s">
        <v>6233</v>
      </c>
      <c r="G2261">
        <v>2025</v>
      </c>
      <c r="H2261" t="s">
        <v>21</v>
      </c>
      <c r="I2261" t="s">
        <v>6234</v>
      </c>
    </row>
    <row r="2262" spans="1:9" ht="16" x14ac:dyDescent="0.2">
      <c r="A2262" t="s">
        <v>6239</v>
      </c>
      <c r="B2262" t="s">
        <v>6240</v>
      </c>
      <c r="C2262">
        <v>1</v>
      </c>
      <c r="D2262" t="s">
        <v>90</v>
      </c>
      <c r="E2262" t="s">
        <v>12</v>
      </c>
      <c r="F2262" s="3" t="s">
        <v>6241</v>
      </c>
      <c r="G2262">
        <v>2025</v>
      </c>
      <c r="H2262" t="s">
        <v>1696</v>
      </c>
      <c r="I2262" t="s">
        <v>6242</v>
      </c>
    </row>
    <row r="2263" spans="1:9" ht="16" x14ac:dyDescent="0.2">
      <c r="A2263" t="s">
        <v>6239</v>
      </c>
      <c r="B2263" t="s">
        <v>6243</v>
      </c>
      <c r="C2263">
        <v>2</v>
      </c>
      <c r="D2263" t="s">
        <v>90</v>
      </c>
      <c r="E2263" t="s">
        <v>12</v>
      </c>
      <c r="F2263" s="3" t="s">
        <v>6244</v>
      </c>
      <c r="G2263">
        <v>2025</v>
      </c>
      <c r="H2263" t="s">
        <v>1696</v>
      </c>
      <c r="I2263" t="s">
        <v>6242</v>
      </c>
    </row>
    <row r="2264" spans="1:9" ht="16" x14ac:dyDescent="0.2">
      <c r="A2264" t="s">
        <v>6245</v>
      </c>
      <c r="B2264" t="s">
        <v>2423</v>
      </c>
      <c r="C2264">
        <v>1</v>
      </c>
      <c r="D2264" t="s">
        <v>408</v>
      </c>
      <c r="E2264" t="s">
        <v>12</v>
      </c>
      <c r="F2264" s="3" t="s">
        <v>2424</v>
      </c>
      <c r="G2264">
        <v>2025</v>
      </c>
      <c r="H2264" t="s">
        <v>518</v>
      </c>
      <c r="I2264" t="s">
        <v>6246</v>
      </c>
    </row>
    <row r="2265" spans="1:9" ht="32" x14ac:dyDescent="0.2">
      <c r="A2265" t="s">
        <v>6245</v>
      </c>
      <c r="B2265" t="s">
        <v>6247</v>
      </c>
      <c r="C2265">
        <v>2</v>
      </c>
      <c r="D2265" t="s">
        <v>31</v>
      </c>
      <c r="E2265" t="s">
        <v>12</v>
      </c>
      <c r="F2265" s="3" t="s">
        <v>6248</v>
      </c>
      <c r="G2265">
        <v>2025</v>
      </c>
      <c r="H2265" t="s">
        <v>359</v>
      </c>
      <c r="I2265" t="s">
        <v>6246</v>
      </c>
    </row>
    <row r="2266" spans="1:9" ht="16" x14ac:dyDescent="0.2">
      <c r="A2266" t="s">
        <v>6245</v>
      </c>
      <c r="B2266" t="s">
        <v>6249</v>
      </c>
      <c r="C2266">
        <v>3</v>
      </c>
      <c r="D2266" t="s">
        <v>1818</v>
      </c>
      <c r="E2266" t="s">
        <v>12</v>
      </c>
      <c r="F2266" s="3" t="s">
        <v>6250</v>
      </c>
      <c r="G2266">
        <v>2025</v>
      </c>
      <c r="H2266" t="s">
        <v>323</v>
      </c>
      <c r="I2266" t="s">
        <v>6246</v>
      </c>
    </row>
    <row r="2267" spans="1:9" ht="16" x14ac:dyDescent="0.2">
      <c r="A2267" t="s">
        <v>6245</v>
      </c>
      <c r="B2267" t="s">
        <v>6251</v>
      </c>
      <c r="C2267">
        <v>4</v>
      </c>
      <c r="D2267">
        <f>586</f>
        <v>586</v>
      </c>
      <c r="E2267" t="s">
        <v>12</v>
      </c>
      <c r="F2267" s="3" t="s">
        <v>6252</v>
      </c>
      <c r="G2267">
        <v>2025</v>
      </c>
      <c r="H2267" t="s">
        <v>323</v>
      </c>
      <c r="I2267" t="s">
        <v>6246</v>
      </c>
    </row>
    <row r="2268" spans="1:9" ht="16" x14ac:dyDescent="0.2">
      <c r="A2268" t="s">
        <v>6253</v>
      </c>
      <c r="B2268" t="s">
        <v>6254</v>
      </c>
      <c r="C2268">
        <v>1</v>
      </c>
      <c r="D2268" t="s">
        <v>12</v>
      </c>
      <c r="E2268" t="s">
        <v>12</v>
      </c>
      <c r="F2268" s="3" t="s">
        <v>6255</v>
      </c>
      <c r="G2268">
        <v>2025</v>
      </c>
      <c r="H2268" t="s">
        <v>235</v>
      </c>
      <c r="I2268" t="s">
        <v>6256</v>
      </c>
    </row>
    <row r="2269" spans="1:9" ht="32" x14ac:dyDescent="0.2">
      <c r="A2269" t="s">
        <v>6257</v>
      </c>
      <c r="B2269" t="s">
        <v>6258</v>
      </c>
      <c r="C2269">
        <v>1</v>
      </c>
      <c r="D2269" t="s">
        <v>12</v>
      </c>
      <c r="E2269" t="s">
        <v>12</v>
      </c>
      <c r="F2269" s="3" t="s">
        <v>6259</v>
      </c>
      <c r="G2269">
        <v>2025</v>
      </c>
      <c r="H2269" t="s">
        <v>1248</v>
      </c>
      <c r="I2269" t="s">
        <v>6260</v>
      </c>
    </row>
    <row r="2270" spans="1:9" ht="16" x14ac:dyDescent="0.2">
      <c r="A2270" t="s">
        <v>6257</v>
      </c>
      <c r="B2270" t="s">
        <v>6261</v>
      </c>
      <c r="C2270">
        <v>2</v>
      </c>
      <c r="D2270" t="s">
        <v>12</v>
      </c>
      <c r="E2270" t="s">
        <v>12</v>
      </c>
      <c r="F2270" s="3" t="s">
        <v>6262</v>
      </c>
      <c r="G2270">
        <v>2025</v>
      </c>
      <c r="H2270" t="s">
        <v>1248</v>
      </c>
      <c r="I2270" t="s">
        <v>6260</v>
      </c>
    </row>
    <row r="2271" spans="1:9" ht="32" x14ac:dyDescent="0.2">
      <c r="A2271" t="s">
        <v>6263</v>
      </c>
      <c r="B2271" t="s">
        <v>6264</v>
      </c>
      <c r="C2271">
        <v>1</v>
      </c>
      <c r="D2271" t="s">
        <v>12</v>
      </c>
      <c r="E2271" t="s">
        <v>12</v>
      </c>
      <c r="F2271" s="3" t="s">
        <v>6265</v>
      </c>
      <c r="G2271">
        <v>2025</v>
      </c>
      <c r="H2271" t="s">
        <v>37</v>
      </c>
      <c r="I2271" t="s">
        <v>6266</v>
      </c>
    </row>
    <row r="2272" spans="1:9" ht="16" x14ac:dyDescent="0.2">
      <c r="A2272" t="s">
        <v>6267</v>
      </c>
      <c r="B2272" t="s">
        <v>6268</v>
      </c>
      <c r="C2272">
        <v>1</v>
      </c>
      <c r="D2272" t="s">
        <v>12</v>
      </c>
      <c r="E2272" t="s">
        <v>12</v>
      </c>
      <c r="F2272" s="3" t="s">
        <v>6269</v>
      </c>
      <c r="G2272">
        <v>2025</v>
      </c>
      <c r="H2272" t="s">
        <v>420</v>
      </c>
      <c r="I2272" t="s">
        <v>6270</v>
      </c>
    </row>
    <row r="2273" spans="1:9" ht="16" x14ac:dyDescent="0.2">
      <c r="A2273" t="s">
        <v>6267</v>
      </c>
      <c r="B2273" t="s">
        <v>6271</v>
      </c>
      <c r="C2273">
        <v>2</v>
      </c>
      <c r="D2273" t="s">
        <v>12</v>
      </c>
      <c r="E2273" t="s">
        <v>12</v>
      </c>
      <c r="F2273" s="3" t="s">
        <v>6269</v>
      </c>
      <c r="G2273">
        <v>2025</v>
      </c>
      <c r="H2273" t="s">
        <v>420</v>
      </c>
      <c r="I2273" t="s">
        <v>6270</v>
      </c>
    </row>
    <row r="2274" spans="1:9" ht="32" x14ac:dyDescent="0.2">
      <c r="A2274" t="s">
        <v>6267</v>
      </c>
      <c r="B2274" t="s">
        <v>6272</v>
      </c>
      <c r="C2274">
        <v>3</v>
      </c>
      <c r="D2274" t="s">
        <v>316</v>
      </c>
      <c r="E2274" t="s">
        <v>12</v>
      </c>
      <c r="F2274" s="3" t="s">
        <v>6273</v>
      </c>
      <c r="G2274">
        <v>2025</v>
      </c>
      <c r="H2274" t="s">
        <v>318</v>
      </c>
      <c r="I2274" t="s">
        <v>6270</v>
      </c>
    </row>
    <row r="2275" spans="1:9" ht="16" x14ac:dyDescent="0.2">
      <c r="A2275" t="s">
        <v>6274</v>
      </c>
      <c r="B2275" t="s">
        <v>6275</v>
      </c>
      <c r="C2275">
        <v>1</v>
      </c>
      <c r="D2275" t="s">
        <v>90</v>
      </c>
      <c r="E2275" t="s">
        <v>12</v>
      </c>
      <c r="F2275" s="3" t="s">
        <v>1644</v>
      </c>
      <c r="G2275">
        <v>2025</v>
      </c>
      <c r="H2275" t="s">
        <v>37</v>
      </c>
      <c r="I2275" t="s">
        <v>6276</v>
      </c>
    </row>
    <row r="2276" spans="1:9" ht="32" x14ac:dyDescent="0.2">
      <c r="A2276" t="s">
        <v>6274</v>
      </c>
      <c r="B2276" t="s">
        <v>672</v>
      </c>
      <c r="C2276">
        <v>2</v>
      </c>
      <c r="D2276" t="s">
        <v>12</v>
      </c>
      <c r="E2276" t="s">
        <v>334</v>
      </c>
      <c r="F2276" s="3" t="s">
        <v>6277</v>
      </c>
      <c r="G2276">
        <v>2025</v>
      </c>
      <c r="H2276" t="s">
        <v>235</v>
      </c>
      <c r="I2276" t="s">
        <v>6276</v>
      </c>
    </row>
    <row r="2277" spans="1:9" ht="32" x14ac:dyDescent="0.2">
      <c r="A2277" t="s">
        <v>6274</v>
      </c>
      <c r="B2277" t="s">
        <v>6278</v>
      </c>
      <c r="C2277">
        <v>3</v>
      </c>
      <c r="D2277" t="s">
        <v>101</v>
      </c>
      <c r="E2277" t="s">
        <v>12</v>
      </c>
      <c r="F2277" s="3" t="s">
        <v>6279</v>
      </c>
      <c r="G2277">
        <v>2025</v>
      </c>
      <c r="H2277" t="s">
        <v>37</v>
      </c>
      <c r="I2277" t="s">
        <v>6276</v>
      </c>
    </row>
    <row r="2278" spans="1:9" ht="16" x14ac:dyDescent="0.2">
      <c r="A2278" t="s">
        <v>6280</v>
      </c>
      <c r="B2278" t="s">
        <v>6281</v>
      </c>
      <c r="C2278">
        <v>1</v>
      </c>
      <c r="D2278" t="s">
        <v>12</v>
      </c>
      <c r="E2278" t="s">
        <v>12</v>
      </c>
      <c r="F2278" s="3" t="s">
        <v>6282</v>
      </c>
      <c r="G2278">
        <v>2025</v>
      </c>
      <c r="H2278" t="s">
        <v>1087</v>
      </c>
      <c r="I2278" t="s">
        <v>6283</v>
      </c>
    </row>
    <row r="2279" spans="1:9" ht="32" x14ac:dyDescent="0.2">
      <c r="A2279" t="s">
        <v>6280</v>
      </c>
      <c r="B2279" t="s">
        <v>6284</v>
      </c>
      <c r="C2279">
        <v>2</v>
      </c>
      <c r="D2279" t="s">
        <v>712</v>
      </c>
      <c r="E2279" t="s">
        <v>12</v>
      </c>
      <c r="F2279" s="3" t="s">
        <v>6285</v>
      </c>
      <c r="G2279">
        <v>2025</v>
      </c>
      <c r="H2279" t="s">
        <v>1087</v>
      </c>
      <c r="I2279" t="s">
        <v>6283</v>
      </c>
    </row>
    <row r="2280" spans="1:9" ht="32" x14ac:dyDescent="0.2">
      <c r="A2280" t="s">
        <v>6286</v>
      </c>
      <c r="B2280" t="s">
        <v>6287</v>
      </c>
      <c r="C2280">
        <v>1</v>
      </c>
      <c r="D2280">
        <f>237</f>
        <v>237</v>
      </c>
      <c r="E2280" t="s">
        <v>12</v>
      </c>
      <c r="F2280" s="3" t="s">
        <v>6288</v>
      </c>
      <c r="G2280">
        <v>2025</v>
      </c>
      <c r="H2280" t="s">
        <v>21</v>
      </c>
      <c r="I2280" t="s">
        <v>6289</v>
      </c>
    </row>
    <row r="2281" spans="1:9" ht="32" x14ac:dyDescent="0.2">
      <c r="A2281" t="s">
        <v>6286</v>
      </c>
      <c r="B2281" t="s">
        <v>6290</v>
      </c>
      <c r="C2281">
        <v>2</v>
      </c>
      <c r="D2281">
        <f>237</f>
        <v>237</v>
      </c>
      <c r="E2281" t="s">
        <v>12</v>
      </c>
      <c r="F2281" s="3" t="s">
        <v>6291</v>
      </c>
      <c r="G2281">
        <v>2025</v>
      </c>
      <c r="H2281" t="s">
        <v>21</v>
      </c>
      <c r="I2281" t="s">
        <v>6289</v>
      </c>
    </row>
    <row r="2282" spans="1:9" ht="32" x14ac:dyDescent="0.2">
      <c r="A2282" t="s">
        <v>6292</v>
      </c>
      <c r="B2282" t="s">
        <v>4957</v>
      </c>
      <c r="C2282">
        <v>1</v>
      </c>
      <c r="D2282">
        <f>441</f>
        <v>441</v>
      </c>
      <c r="E2282" t="s">
        <v>12</v>
      </c>
      <c r="F2282" s="3" t="s">
        <v>4958</v>
      </c>
      <c r="G2282">
        <v>2025</v>
      </c>
      <c r="H2282" t="s">
        <v>140</v>
      </c>
      <c r="I2282" t="s">
        <v>6293</v>
      </c>
    </row>
    <row r="2283" spans="1:9" ht="16" x14ac:dyDescent="0.2">
      <c r="A2283" t="s">
        <v>6292</v>
      </c>
      <c r="B2283" t="s">
        <v>6294</v>
      </c>
      <c r="C2283">
        <v>2</v>
      </c>
      <c r="D2283" t="s">
        <v>2652</v>
      </c>
      <c r="E2283" t="s">
        <v>12</v>
      </c>
      <c r="F2283" s="3" t="s">
        <v>4961</v>
      </c>
      <c r="G2283">
        <v>2025</v>
      </c>
      <c r="H2283" t="s">
        <v>140</v>
      </c>
      <c r="I2283" t="s">
        <v>6293</v>
      </c>
    </row>
    <row r="2284" spans="1:9" ht="32" x14ac:dyDescent="0.2">
      <c r="A2284" t="s">
        <v>6292</v>
      </c>
      <c r="B2284" t="s">
        <v>5521</v>
      </c>
      <c r="C2284">
        <v>3</v>
      </c>
      <c r="D2284" t="s">
        <v>12</v>
      </c>
      <c r="E2284" t="s">
        <v>592</v>
      </c>
      <c r="F2284" s="3" t="s">
        <v>4990</v>
      </c>
      <c r="G2284">
        <v>2025</v>
      </c>
      <c r="H2284" t="s">
        <v>14</v>
      </c>
      <c r="I2284" t="s">
        <v>6293</v>
      </c>
    </row>
    <row r="2285" spans="1:9" ht="16" x14ac:dyDescent="0.2">
      <c r="A2285" t="s">
        <v>6295</v>
      </c>
      <c r="B2285" t="s">
        <v>6296</v>
      </c>
      <c r="C2285">
        <v>1</v>
      </c>
      <c r="D2285" t="s">
        <v>52</v>
      </c>
      <c r="E2285" t="s">
        <v>12</v>
      </c>
      <c r="F2285" s="3" t="s">
        <v>6297</v>
      </c>
      <c r="G2285">
        <v>2025</v>
      </c>
      <c r="H2285" t="s">
        <v>137</v>
      </c>
      <c r="I2285" t="s">
        <v>6298</v>
      </c>
    </row>
    <row r="2286" spans="1:9" ht="16" x14ac:dyDescent="0.2">
      <c r="A2286" t="s">
        <v>6299</v>
      </c>
      <c r="B2286" t="s">
        <v>6155</v>
      </c>
      <c r="C2286">
        <v>1</v>
      </c>
      <c r="D2286">
        <f>407</f>
        <v>407</v>
      </c>
      <c r="E2286" t="s">
        <v>12</v>
      </c>
      <c r="F2286" s="3" t="s">
        <v>6156</v>
      </c>
      <c r="G2286">
        <v>2025</v>
      </c>
      <c r="H2286" t="s">
        <v>37</v>
      </c>
      <c r="I2286" t="s">
        <v>6300</v>
      </c>
    </row>
    <row r="2287" spans="1:9" ht="16" x14ac:dyDescent="0.2">
      <c r="A2287" t="s">
        <v>6301</v>
      </c>
      <c r="B2287" t="s">
        <v>6302</v>
      </c>
      <c r="C2287">
        <v>1</v>
      </c>
      <c r="D2287" t="s">
        <v>12</v>
      </c>
      <c r="E2287" t="s">
        <v>12</v>
      </c>
      <c r="F2287" s="3" t="s">
        <v>6303</v>
      </c>
      <c r="G2287">
        <v>2025</v>
      </c>
      <c r="H2287" t="s">
        <v>140</v>
      </c>
      <c r="I2287" t="s">
        <v>6304</v>
      </c>
    </row>
    <row r="2288" spans="1:9" ht="32" x14ac:dyDescent="0.2">
      <c r="A2288" t="s">
        <v>6305</v>
      </c>
      <c r="B2288" t="s">
        <v>6306</v>
      </c>
      <c r="C2288">
        <v>1</v>
      </c>
      <c r="D2288">
        <f>137</f>
        <v>137</v>
      </c>
      <c r="E2288" t="s">
        <v>12</v>
      </c>
      <c r="F2288" s="3" t="s">
        <v>6307</v>
      </c>
      <c r="G2288">
        <v>2025</v>
      </c>
      <c r="H2288" t="s">
        <v>323</v>
      </c>
      <c r="I2288" t="s">
        <v>6308</v>
      </c>
    </row>
    <row r="2289" spans="1:9" ht="16" x14ac:dyDescent="0.2">
      <c r="A2289" t="s">
        <v>6305</v>
      </c>
      <c r="B2289" t="s">
        <v>6309</v>
      </c>
      <c r="C2289">
        <v>2</v>
      </c>
      <c r="D2289" t="s">
        <v>31</v>
      </c>
      <c r="E2289" t="s">
        <v>12</v>
      </c>
      <c r="F2289" s="3" t="s">
        <v>3222</v>
      </c>
      <c r="G2289">
        <v>2025</v>
      </c>
      <c r="H2289" t="s">
        <v>420</v>
      </c>
      <c r="I2289" t="s">
        <v>6308</v>
      </c>
    </row>
    <row r="2290" spans="1:9" ht="32" x14ac:dyDescent="0.2">
      <c r="A2290" t="s">
        <v>6310</v>
      </c>
      <c r="B2290" t="s">
        <v>6311</v>
      </c>
      <c r="C2290">
        <v>1</v>
      </c>
      <c r="D2290" t="s">
        <v>90</v>
      </c>
      <c r="E2290" t="s">
        <v>12</v>
      </c>
      <c r="F2290" s="3" t="s">
        <v>6312</v>
      </c>
      <c r="G2290">
        <v>2025</v>
      </c>
      <c r="H2290" t="s">
        <v>779</v>
      </c>
      <c r="I2290" t="s">
        <v>6313</v>
      </c>
    </row>
    <row r="2291" spans="1:9" ht="32" x14ac:dyDescent="0.2">
      <c r="A2291" t="s">
        <v>6310</v>
      </c>
      <c r="B2291" t="s">
        <v>6314</v>
      </c>
      <c r="C2291">
        <v>2</v>
      </c>
      <c r="D2291" t="s">
        <v>3743</v>
      </c>
      <c r="E2291" t="s">
        <v>12</v>
      </c>
      <c r="F2291" s="3" t="s">
        <v>6315</v>
      </c>
      <c r="G2291">
        <v>2025</v>
      </c>
      <c r="H2291" t="s">
        <v>779</v>
      </c>
      <c r="I2291" t="s">
        <v>6313</v>
      </c>
    </row>
    <row r="2292" spans="1:9" ht="32" x14ac:dyDescent="0.2">
      <c r="A2292" t="s">
        <v>6310</v>
      </c>
      <c r="B2292" t="s">
        <v>6316</v>
      </c>
      <c r="C2292">
        <v>3</v>
      </c>
      <c r="D2292" t="s">
        <v>90</v>
      </c>
      <c r="E2292" t="s">
        <v>12</v>
      </c>
      <c r="F2292" s="3" t="s">
        <v>6317</v>
      </c>
      <c r="G2292">
        <v>2025</v>
      </c>
      <c r="H2292" t="s">
        <v>779</v>
      </c>
      <c r="I2292" t="s">
        <v>6313</v>
      </c>
    </row>
    <row r="2293" spans="1:9" ht="32" x14ac:dyDescent="0.2">
      <c r="A2293" t="s">
        <v>6310</v>
      </c>
      <c r="B2293" t="s">
        <v>6318</v>
      </c>
      <c r="C2293">
        <v>4</v>
      </c>
      <c r="D2293" t="s">
        <v>12</v>
      </c>
      <c r="E2293" t="s">
        <v>12</v>
      </c>
      <c r="F2293" s="3" t="s">
        <v>6319</v>
      </c>
      <c r="G2293">
        <v>2025</v>
      </c>
      <c r="H2293" t="s">
        <v>779</v>
      </c>
      <c r="I2293" t="s">
        <v>6313</v>
      </c>
    </row>
    <row r="2294" spans="1:9" ht="32" x14ac:dyDescent="0.2">
      <c r="A2294" t="s">
        <v>6320</v>
      </c>
      <c r="B2294" t="s">
        <v>3330</v>
      </c>
      <c r="C2294">
        <v>1</v>
      </c>
      <c r="D2294" t="s">
        <v>90</v>
      </c>
      <c r="E2294" t="s">
        <v>12</v>
      </c>
      <c r="F2294" s="3" t="s">
        <v>6321</v>
      </c>
      <c r="G2294">
        <v>2025</v>
      </c>
      <c r="H2294" t="s">
        <v>296</v>
      </c>
      <c r="I2294" t="s">
        <v>6322</v>
      </c>
    </row>
    <row r="2295" spans="1:9" ht="32" x14ac:dyDescent="0.2">
      <c r="A2295" t="s">
        <v>6320</v>
      </c>
      <c r="B2295" t="s">
        <v>6323</v>
      </c>
      <c r="C2295">
        <v>2</v>
      </c>
      <c r="D2295" t="s">
        <v>90</v>
      </c>
      <c r="E2295" t="s">
        <v>12</v>
      </c>
      <c r="F2295" s="3" t="s">
        <v>6324</v>
      </c>
      <c r="G2295">
        <v>2025</v>
      </c>
      <c r="H2295" t="s">
        <v>296</v>
      </c>
      <c r="I2295" t="s">
        <v>6322</v>
      </c>
    </row>
    <row r="2296" spans="1:9" ht="16" x14ac:dyDescent="0.2">
      <c r="A2296" t="s">
        <v>6320</v>
      </c>
      <c r="B2296" t="s">
        <v>6325</v>
      </c>
      <c r="C2296">
        <v>3</v>
      </c>
      <c r="D2296" t="s">
        <v>12</v>
      </c>
      <c r="E2296" t="s">
        <v>12</v>
      </c>
      <c r="F2296" s="3" t="s">
        <v>6326</v>
      </c>
      <c r="G2296">
        <v>2025</v>
      </c>
      <c r="H2296" t="s">
        <v>296</v>
      </c>
      <c r="I2296" t="s">
        <v>6322</v>
      </c>
    </row>
    <row r="2297" spans="1:9" ht="32" x14ac:dyDescent="0.2">
      <c r="A2297" t="s">
        <v>6320</v>
      </c>
      <c r="B2297" t="s">
        <v>6327</v>
      </c>
      <c r="C2297">
        <v>4</v>
      </c>
      <c r="D2297" t="s">
        <v>12</v>
      </c>
      <c r="E2297" t="s">
        <v>12</v>
      </c>
      <c r="F2297" s="3" t="s">
        <v>6328</v>
      </c>
      <c r="G2297">
        <v>2025</v>
      </c>
      <c r="H2297" t="s">
        <v>588</v>
      </c>
      <c r="I2297" t="s">
        <v>6322</v>
      </c>
    </row>
    <row r="2298" spans="1:9" ht="16" x14ac:dyDescent="0.2">
      <c r="A2298" t="s">
        <v>6329</v>
      </c>
      <c r="B2298" t="s">
        <v>6330</v>
      </c>
      <c r="C2298">
        <v>1</v>
      </c>
      <c r="D2298">
        <f>237</f>
        <v>237</v>
      </c>
      <c r="E2298" t="s">
        <v>12</v>
      </c>
      <c r="F2298" s="3" t="s">
        <v>6331</v>
      </c>
      <c r="G2298">
        <v>2025</v>
      </c>
      <c r="H2298" t="s">
        <v>21</v>
      </c>
      <c r="I2298" t="s">
        <v>6332</v>
      </c>
    </row>
    <row r="2299" spans="1:9" ht="16" x14ac:dyDescent="0.2">
      <c r="A2299" t="s">
        <v>6333</v>
      </c>
      <c r="B2299" t="s">
        <v>6334</v>
      </c>
      <c r="C2299">
        <v>1</v>
      </c>
      <c r="D2299" t="s">
        <v>52</v>
      </c>
      <c r="E2299" t="s">
        <v>12</v>
      </c>
      <c r="F2299" s="3" t="s">
        <v>1753</v>
      </c>
      <c r="G2299">
        <v>2025</v>
      </c>
      <c r="H2299" t="s">
        <v>37</v>
      </c>
      <c r="I2299" t="s">
        <v>6335</v>
      </c>
    </row>
    <row r="2300" spans="1:9" ht="16" x14ac:dyDescent="0.2">
      <c r="A2300" t="s">
        <v>6333</v>
      </c>
      <c r="B2300" t="s">
        <v>6336</v>
      </c>
      <c r="C2300">
        <v>2</v>
      </c>
      <c r="D2300" t="s">
        <v>52</v>
      </c>
      <c r="E2300" t="s">
        <v>12</v>
      </c>
      <c r="F2300" s="3" t="s">
        <v>1753</v>
      </c>
      <c r="G2300">
        <v>2025</v>
      </c>
      <c r="H2300" t="s">
        <v>37</v>
      </c>
      <c r="I2300" t="s">
        <v>6335</v>
      </c>
    </row>
    <row r="2301" spans="1:9" ht="16" x14ac:dyDescent="0.2">
      <c r="A2301" t="s">
        <v>6333</v>
      </c>
      <c r="B2301" t="s">
        <v>6337</v>
      </c>
      <c r="C2301">
        <v>3</v>
      </c>
      <c r="D2301" t="s">
        <v>101</v>
      </c>
      <c r="E2301" t="s">
        <v>12</v>
      </c>
      <c r="F2301" s="3" t="s">
        <v>6338</v>
      </c>
      <c r="G2301">
        <v>2025</v>
      </c>
      <c r="H2301" t="s">
        <v>37</v>
      </c>
      <c r="I2301" t="s">
        <v>6335</v>
      </c>
    </row>
    <row r="2302" spans="1:9" ht="16" x14ac:dyDescent="0.2">
      <c r="A2302" t="s">
        <v>6333</v>
      </c>
      <c r="B2302" t="s">
        <v>6339</v>
      </c>
      <c r="C2302">
        <v>4</v>
      </c>
      <c r="D2302" t="s">
        <v>12</v>
      </c>
      <c r="E2302" t="s">
        <v>12</v>
      </c>
      <c r="F2302" s="3" t="s">
        <v>6340</v>
      </c>
      <c r="G2302">
        <v>2025</v>
      </c>
      <c r="H2302" t="s">
        <v>37</v>
      </c>
      <c r="I2302" t="s">
        <v>6335</v>
      </c>
    </row>
    <row r="2303" spans="1:9" ht="16" x14ac:dyDescent="0.2">
      <c r="A2303" t="s">
        <v>6341</v>
      </c>
      <c r="B2303" t="s">
        <v>6342</v>
      </c>
      <c r="C2303">
        <v>1</v>
      </c>
      <c r="D2303" t="s">
        <v>12</v>
      </c>
      <c r="E2303" t="s">
        <v>12</v>
      </c>
      <c r="F2303" s="3" t="s">
        <v>6343</v>
      </c>
      <c r="G2303">
        <v>2025</v>
      </c>
      <c r="H2303" t="s">
        <v>126</v>
      </c>
      <c r="I2303" t="s">
        <v>6344</v>
      </c>
    </row>
    <row r="2304" spans="1:9" ht="16" x14ac:dyDescent="0.2">
      <c r="A2304" t="s">
        <v>6341</v>
      </c>
      <c r="B2304" t="s">
        <v>6345</v>
      </c>
      <c r="C2304">
        <v>2</v>
      </c>
      <c r="D2304" t="s">
        <v>6346</v>
      </c>
      <c r="E2304" t="s">
        <v>863</v>
      </c>
      <c r="F2304" s="3" t="s">
        <v>6347</v>
      </c>
      <c r="G2304">
        <v>2025</v>
      </c>
      <c r="H2304" t="s">
        <v>126</v>
      </c>
      <c r="I2304" t="s">
        <v>6344</v>
      </c>
    </row>
    <row r="2305" spans="1:9" ht="32" x14ac:dyDescent="0.2">
      <c r="A2305" t="s">
        <v>6341</v>
      </c>
      <c r="B2305" t="s">
        <v>6348</v>
      </c>
      <c r="C2305">
        <v>3</v>
      </c>
      <c r="D2305">
        <f>461</f>
        <v>461</v>
      </c>
      <c r="E2305" t="s">
        <v>12</v>
      </c>
      <c r="F2305" s="3" t="s">
        <v>6349</v>
      </c>
      <c r="G2305">
        <v>2025</v>
      </c>
      <c r="H2305" t="s">
        <v>126</v>
      </c>
      <c r="I2305" t="s">
        <v>6344</v>
      </c>
    </row>
    <row r="2306" spans="1:9" ht="32" x14ac:dyDescent="0.2">
      <c r="A2306" t="s">
        <v>6350</v>
      </c>
      <c r="B2306" t="s">
        <v>6351</v>
      </c>
      <c r="C2306">
        <v>1</v>
      </c>
      <c r="D2306" t="s">
        <v>1512</v>
      </c>
      <c r="E2306" t="s">
        <v>12</v>
      </c>
      <c r="F2306" s="3" t="s">
        <v>6352</v>
      </c>
      <c r="G2306">
        <v>2025</v>
      </c>
      <c r="H2306" t="s">
        <v>323</v>
      </c>
      <c r="I2306" t="s">
        <v>6353</v>
      </c>
    </row>
    <row r="2307" spans="1:9" ht="32" x14ac:dyDescent="0.2">
      <c r="A2307" t="s">
        <v>6350</v>
      </c>
      <c r="B2307" t="s">
        <v>6354</v>
      </c>
      <c r="C2307">
        <v>2</v>
      </c>
      <c r="D2307" t="s">
        <v>1207</v>
      </c>
      <c r="E2307" t="s">
        <v>12</v>
      </c>
      <c r="F2307" s="3" t="s">
        <v>6355</v>
      </c>
      <c r="G2307">
        <v>2025</v>
      </c>
      <c r="H2307" t="s">
        <v>323</v>
      </c>
      <c r="I2307" t="s">
        <v>6353</v>
      </c>
    </row>
    <row r="2308" spans="1:9" ht="32" x14ac:dyDescent="0.2">
      <c r="A2308" t="s">
        <v>6356</v>
      </c>
      <c r="B2308" t="s">
        <v>6357</v>
      </c>
      <c r="C2308">
        <v>1</v>
      </c>
      <c r="D2308" t="s">
        <v>52</v>
      </c>
      <c r="E2308" t="s">
        <v>12</v>
      </c>
      <c r="F2308" s="3" t="s">
        <v>6358</v>
      </c>
      <c r="G2308">
        <v>2025</v>
      </c>
      <c r="H2308" t="s">
        <v>21</v>
      </c>
      <c r="I2308" t="s">
        <v>6359</v>
      </c>
    </row>
    <row r="2309" spans="1:9" ht="16" x14ac:dyDescent="0.2">
      <c r="A2309" t="s">
        <v>6360</v>
      </c>
      <c r="B2309" t="s">
        <v>6361</v>
      </c>
      <c r="C2309">
        <v>1</v>
      </c>
      <c r="D2309" t="s">
        <v>52</v>
      </c>
      <c r="E2309" t="s">
        <v>12</v>
      </c>
      <c r="F2309" s="3" t="s">
        <v>6362</v>
      </c>
      <c r="G2309">
        <v>2025</v>
      </c>
      <c r="H2309" t="s">
        <v>438</v>
      </c>
      <c r="I2309" t="s">
        <v>6363</v>
      </c>
    </row>
    <row r="2310" spans="1:9" ht="16" x14ac:dyDescent="0.2">
      <c r="A2310" t="s">
        <v>6360</v>
      </c>
      <c r="B2310" t="s">
        <v>6364</v>
      </c>
      <c r="C2310">
        <v>2</v>
      </c>
      <c r="D2310">
        <f>431</f>
        <v>431</v>
      </c>
      <c r="E2310" t="s">
        <v>12</v>
      </c>
      <c r="F2310" s="3" t="s">
        <v>6365</v>
      </c>
      <c r="G2310">
        <v>2025</v>
      </c>
      <c r="H2310" t="s">
        <v>438</v>
      </c>
      <c r="I2310" t="s">
        <v>6363</v>
      </c>
    </row>
    <row r="2311" spans="1:9" ht="16" x14ac:dyDescent="0.2">
      <c r="A2311" t="s">
        <v>6366</v>
      </c>
      <c r="B2311" t="s">
        <v>6367</v>
      </c>
      <c r="C2311">
        <v>1</v>
      </c>
      <c r="D2311">
        <f>237</f>
        <v>237</v>
      </c>
      <c r="E2311" t="s">
        <v>12</v>
      </c>
      <c r="F2311" s="3" t="s">
        <v>6368</v>
      </c>
      <c r="G2311">
        <v>2025</v>
      </c>
      <c r="H2311" t="s">
        <v>21</v>
      </c>
      <c r="I2311" t="s">
        <v>6369</v>
      </c>
    </row>
    <row r="2312" spans="1:9" ht="16" x14ac:dyDescent="0.2">
      <c r="A2312" t="s">
        <v>6370</v>
      </c>
      <c r="B2312" t="s">
        <v>489</v>
      </c>
      <c r="C2312">
        <v>1</v>
      </c>
      <c r="D2312" t="s">
        <v>11</v>
      </c>
      <c r="E2312" t="s">
        <v>12</v>
      </c>
      <c r="F2312" s="7" t="s">
        <v>13</v>
      </c>
      <c r="G2312">
        <v>2025</v>
      </c>
      <c r="H2312" t="s">
        <v>14</v>
      </c>
      <c r="I2312" t="s">
        <v>6371</v>
      </c>
    </row>
    <row r="2313" spans="1:9" ht="32" x14ac:dyDescent="0.2">
      <c r="A2313" t="s">
        <v>6370</v>
      </c>
      <c r="B2313" t="s">
        <v>491</v>
      </c>
      <c r="C2313">
        <v>2</v>
      </c>
      <c r="D2313" t="s">
        <v>52</v>
      </c>
      <c r="E2313" t="s">
        <v>12</v>
      </c>
      <c r="F2313" s="3" t="s">
        <v>6372</v>
      </c>
      <c r="G2313">
        <v>2025</v>
      </c>
      <c r="H2313" t="s">
        <v>462</v>
      </c>
      <c r="I2313" t="s">
        <v>6371</v>
      </c>
    </row>
    <row r="2314" spans="1:9" ht="16" x14ac:dyDescent="0.2">
      <c r="A2314" t="s">
        <v>6373</v>
      </c>
      <c r="B2314" t="s">
        <v>2919</v>
      </c>
      <c r="C2314">
        <v>1</v>
      </c>
      <c r="D2314" t="s">
        <v>12</v>
      </c>
      <c r="E2314" t="s">
        <v>12</v>
      </c>
      <c r="F2314" s="3" t="s">
        <v>6374</v>
      </c>
      <c r="G2314">
        <v>2025</v>
      </c>
      <c r="H2314" t="s">
        <v>37</v>
      </c>
      <c r="I2314" t="s">
        <v>6375</v>
      </c>
    </row>
    <row r="2315" spans="1:9" ht="16" x14ac:dyDescent="0.2">
      <c r="A2315" t="s">
        <v>6373</v>
      </c>
      <c r="B2315" t="s">
        <v>6376</v>
      </c>
      <c r="C2315">
        <v>2</v>
      </c>
      <c r="D2315" t="s">
        <v>52</v>
      </c>
      <c r="E2315" t="s">
        <v>12</v>
      </c>
      <c r="F2315" s="3" t="s">
        <v>6377</v>
      </c>
      <c r="G2315">
        <v>2025</v>
      </c>
      <c r="H2315" t="s">
        <v>37</v>
      </c>
      <c r="I2315" t="s">
        <v>6375</v>
      </c>
    </row>
    <row r="2316" spans="1:9" ht="32" x14ac:dyDescent="0.2">
      <c r="A2316" t="s">
        <v>6373</v>
      </c>
      <c r="B2316" t="s">
        <v>877</v>
      </c>
      <c r="C2316">
        <v>3</v>
      </c>
      <c r="D2316">
        <f>407</f>
        <v>407</v>
      </c>
      <c r="E2316" t="s">
        <v>12</v>
      </c>
      <c r="F2316" s="3" t="s">
        <v>509</v>
      </c>
      <c r="G2316">
        <v>2025</v>
      </c>
      <c r="H2316" t="s">
        <v>37</v>
      </c>
      <c r="I2316" t="s">
        <v>6375</v>
      </c>
    </row>
    <row r="2317" spans="1:9" ht="32" x14ac:dyDescent="0.2">
      <c r="A2317" t="s">
        <v>6378</v>
      </c>
      <c r="B2317" t="s">
        <v>6379</v>
      </c>
      <c r="C2317">
        <v>1</v>
      </c>
      <c r="D2317">
        <f>237</f>
        <v>237</v>
      </c>
      <c r="E2317" t="s">
        <v>12</v>
      </c>
      <c r="F2317" s="3" t="s">
        <v>6380</v>
      </c>
      <c r="G2317">
        <v>2025</v>
      </c>
      <c r="H2317" t="s">
        <v>21</v>
      </c>
      <c r="I2317" t="s">
        <v>6381</v>
      </c>
    </row>
    <row r="2318" spans="1:9" ht="32" x14ac:dyDescent="0.2">
      <c r="A2318" t="s">
        <v>6382</v>
      </c>
      <c r="B2318" t="s">
        <v>6383</v>
      </c>
      <c r="C2318">
        <v>1</v>
      </c>
      <c r="D2318" t="s">
        <v>52</v>
      </c>
      <c r="E2318" t="s">
        <v>12</v>
      </c>
      <c r="F2318" s="3" t="s">
        <v>6384</v>
      </c>
      <c r="G2318">
        <v>2025</v>
      </c>
      <c r="H2318" t="s">
        <v>140</v>
      </c>
      <c r="I2318" t="s">
        <v>6385</v>
      </c>
    </row>
    <row r="2319" spans="1:9" ht="16" x14ac:dyDescent="0.2">
      <c r="A2319" t="s">
        <v>6386</v>
      </c>
      <c r="B2319" t="s">
        <v>6387</v>
      </c>
      <c r="C2319">
        <v>1</v>
      </c>
      <c r="D2319" t="s">
        <v>6388</v>
      </c>
      <c r="E2319" t="s">
        <v>12</v>
      </c>
      <c r="F2319" s="3" t="s">
        <v>6389</v>
      </c>
      <c r="G2319">
        <v>2025</v>
      </c>
      <c r="H2319" t="s">
        <v>371</v>
      </c>
      <c r="I2319" t="s">
        <v>6390</v>
      </c>
    </row>
    <row r="2320" spans="1:9" ht="16" x14ac:dyDescent="0.2">
      <c r="A2320" t="s">
        <v>6386</v>
      </c>
      <c r="B2320" t="s">
        <v>6391</v>
      </c>
      <c r="C2320">
        <v>2</v>
      </c>
      <c r="D2320" t="s">
        <v>1148</v>
      </c>
      <c r="E2320" t="s">
        <v>12</v>
      </c>
      <c r="F2320" s="3" t="s">
        <v>4576</v>
      </c>
      <c r="G2320">
        <v>2025</v>
      </c>
      <c r="H2320" t="s">
        <v>368</v>
      </c>
      <c r="I2320" t="s">
        <v>6390</v>
      </c>
    </row>
    <row r="2321" spans="1:9" ht="16" x14ac:dyDescent="0.2">
      <c r="A2321" t="s">
        <v>6392</v>
      </c>
      <c r="B2321" t="s">
        <v>6393</v>
      </c>
      <c r="C2321">
        <v>1</v>
      </c>
      <c r="D2321" t="s">
        <v>12</v>
      </c>
      <c r="E2321" t="s">
        <v>12</v>
      </c>
      <c r="F2321" s="3" t="s">
        <v>6394</v>
      </c>
      <c r="G2321">
        <v>2025</v>
      </c>
      <c r="H2321" t="s">
        <v>323</v>
      </c>
      <c r="I2321" t="s">
        <v>6395</v>
      </c>
    </row>
    <row r="2322" spans="1:9" ht="16" x14ac:dyDescent="0.2">
      <c r="A2322" t="s">
        <v>6396</v>
      </c>
      <c r="B2322" t="s">
        <v>6397</v>
      </c>
      <c r="C2322">
        <v>1</v>
      </c>
      <c r="D2322" t="s">
        <v>11</v>
      </c>
      <c r="E2322" t="s">
        <v>12</v>
      </c>
      <c r="F2322" s="7" t="s">
        <v>13</v>
      </c>
      <c r="G2322">
        <v>2025</v>
      </c>
      <c r="H2322" t="s">
        <v>14</v>
      </c>
      <c r="I2322" t="s">
        <v>6398</v>
      </c>
    </row>
    <row r="2323" spans="1:9" ht="16" x14ac:dyDescent="0.2">
      <c r="A2323" t="s">
        <v>6399</v>
      </c>
      <c r="B2323" t="s">
        <v>6400</v>
      </c>
      <c r="C2323">
        <v>1</v>
      </c>
      <c r="D2323" t="s">
        <v>12</v>
      </c>
      <c r="E2323" t="s">
        <v>12</v>
      </c>
      <c r="F2323" s="3" t="s">
        <v>6401</v>
      </c>
      <c r="G2323">
        <v>2025</v>
      </c>
      <c r="H2323" t="s">
        <v>235</v>
      </c>
      <c r="I2323" t="s">
        <v>6402</v>
      </c>
    </row>
    <row r="2324" spans="1:9" ht="32" x14ac:dyDescent="0.2">
      <c r="A2324" t="s">
        <v>6403</v>
      </c>
      <c r="B2324" t="s">
        <v>6404</v>
      </c>
      <c r="C2324">
        <v>1</v>
      </c>
      <c r="D2324" t="s">
        <v>12</v>
      </c>
      <c r="E2324" t="s">
        <v>12</v>
      </c>
      <c r="F2324" s="3" t="s">
        <v>6405</v>
      </c>
      <c r="G2324">
        <v>2025</v>
      </c>
      <c r="H2324" t="s">
        <v>37</v>
      </c>
      <c r="I2324" t="s">
        <v>6406</v>
      </c>
    </row>
    <row r="2325" spans="1:9" ht="32" x14ac:dyDescent="0.2">
      <c r="A2325" t="s">
        <v>6407</v>
      </c>
      <c r="B2325" t="s">
        <v>6408</v>
      </c>
      <c r="C2325">
        <v>1</v>
      </c>
      <c r="D2325" t="s">
        <v>12</v>
      </c>
      <c r="E2325" t="s">
        <v>12</v>
      </c>
      <c r="F2325" s="3" t="s">
        <v>6409</v>
      </c>
      <c r="G2325">
        <v>2025</v>
      </c>
      <c r="H2325" t="s">
        <v>6410</v>
      </c>
      <c r="I2325" t="s">
        <v>6411</v>
      </c>
    </row>
    <row r="2326" spans="1:9" ht="32" x14ac:dyDescent="0.2">
      <c r="A2326" t="s">
        <v>6407</v>
      </c>
      <c r="B2326" t="s">
        <v>6412</v>
      </c>
      <c r="C2326">
        <v>2</v>
      </c>
      <c r="D2326" t="s">
        <v>12</v>
      </c>
      <c r="E2326" t="s">
        <v>12</v>
      </c>
      <c r="F2326" s="3" t="s">
        <v>6413</v>
      </c>
      <c r="G2326">
        <v>2025</v>
      </c>
      <c r="H2326" t="s">
        <v>1810</v>
      </c>
      <c r="I2326" t="s">
        <v>6411</v>
      </c>
    </row>
    <row r="2327" spans="1:9" ht="16" x14ac:dyDescent="0.2">
      <c r="A2327" t="s">
        <v>6407</v>
      </c>
      <c r="B2327" t="s">
        <v>6414</v>
      </c>
      <c r="C2327">
        <v>3</v>
      </c>
      <c r="D2327" t="s">
        <v>12</v>
      </c>
      <c r="E2327" t="s">
        <v>12</v>
      </c>
      <c r="F2327" s="3" t="s">
        <v>6415</v>
      </c>
      <c r="G2327">
        <v>2025</v>
      </c>
      <c r="H2327" t="s">
        <v>1810</v>
      </c>
      <c r="I2327" t="s">
        <v>6411</v>
      </c>
    </row>
    <row r="2328" spans="1:9" ht="32" x14ac:dyDescent="0.2">
      <c r="A2328" t="s">
        <v>6416</v>
      </c>
      <c r="B2328" t="s">
        <v>6417</v>
      </c>
      <c r="C2328">
        <v>1</v>
      </c>
      <c r="D2328">
        <f>220</f>
        <v>220</v>
      </c>
      <c r="E2328" t="s">
        <v>12</v>
      </c>
      <c r="F2328" s="3" t="s">
        <v>6418</v>
      </c>
      <c r="G2328">
        <v>2025</v>
      </c>
      <c r="H2328" t="s">
        <v>250</v>
      </c>
      <c r="I2328" t="s">
        <v>6419</v>
      </c>
    </row>
    <row r="2329" spans="1:9" ht="16" x14ac:dyDescent="0.2">
      <c r="A2329" t="s">
        <v>6420</v>
      </c>
      <c r="B2329" t="s">
        <v>6421</v>
      </c>
      <c r="C2329">
        <v>1</v>
      </c>
      <c r="D2329" t="s">
        <v>52</v>
      </c>
      <c r="E2329" t="s">
        <v>12</v>
      </c>
      <c r="F2329" s="3" t="s">
        <v>6422</v>
      </c>
      <c r="G2329">
        <v>2025</v>
      </c>
      <c r="H2329" t="s">
        <v>6423</v>
      </c>
      <c r="I2329" t="s">
        <v>6424</v>
      </c>
    </row>
    <row r="2330" spans="1:9" ht="32" x14ac:dyDescent="0.2">
      <c r="A2330" t="s">
        <v>6425</v>
      </c>
      <c r="B2330" t="s">
        <v>6426</v>
      </c>
      <c r="C2330">
        <v>1</v>
      </c>
      <c r="D2330" t="s">
        <v>712</v>
      </c>
      <c r="E2330" t="s">
        <v>12</v>
      </c>
      <c r="F2330" s="3" t="s">
        <v>6427</v>
      </c>
      <c r="G2330">
        <v>2025</v>
      </c>
      <c r="H2330" t="s">
        <v>1157</v>
      </c>
      <c r="I2330" t="s">
        <v>6428</v>
      </c>
    </row>
    <row r="2331" spans="1:9" ht="32" x14ac:dyDescent="0.2">
      <c r="A2331" t="s">
        <v>6425</v>
      </c>
      <c r="B2331" t="s">
        <v>6429</v>
      </c>
      <c r="C2331">
        <v>2</v>
      </c>
      <c r="D2331" t="s">
        <v>12</v>
      </c>
      <c r="E2331" t="s">
        <v>12</v>
      </c>
      <c r="F2331" s="3" t="s">
        <v>6430</v>
      </c>
      <c r="G2331">
        <v>2025</v>
      </c>
      <c r="H2331" t="s">
        <v>1157</v>
      </c>
      <c r="I2331" t="s">
        <v>6428</v>
      </c>
    </row>
    <row r="2332" spans="1:9" ht="32" x14ac:dyDescent="0.2">
      <c r="A2332" t="s">
        <v>6425</v>
      </c>
      <c r="B2332" t="s">
        <v>6431</v>
      </c>
      <c r="C2332">
        <v>3</v>
      </c>
      <c r="D2332" t="s">
        <v>12</v>
      </c>
      <c r="E2332" t="s">
        <v>12</v>
      </c>
      <c r="F2332" s="3" t="s">
        <v>6430</v>
      </c>
      <c r="G2332">
        <v>2025</v>
      </c>
      <c r="H2332" t="s">
        <v>1157</v>
      </c>
      <c r="I2332" t="s">
        <v>6428</v>
      </c>
    </row>
    <row r="2333" spans="1:9" ht="32" x14ac:dyDescent="0.2">
      <c r="A2333" t="s">
        <v>6432</v>
      </c>
      <c r="B2333" t="s">
        <v>6433</v>
      </c>
      <c r="C2333">
        <v>1</v>
      </c>
      <c r="D2333" t="s">
        <v>12</v>
      </c>
      <c r="E2333" t="s">
        <v>12</v>
      </c>
      <c r="F2333" s="3" t="s">
        <v>6434</v>
      </c>
      <c r="G2333">
        <v>2025</v>
      </c>
      <c r="H2333" t="s">
        <v>14</v>
      </c>
      <c r="I2333" t="s">
        <v>6435</v>
      </c>
    </row>
    <row r="2334" spans="1:9" ht="32" x14ac:dyDescent="0.2">
      <c r="A2334" t="s">
        <v>6432</v>
      </c>
      <c r="B2334" t="s">
        <v>6436</v>
      </c>
      <c r="C2334">
        <v>2</v>
      </c>
      <c r="D2334" t="s">
        <v>12</v>
      </c>
      <c r="E2334" t="s">
        <v>12</v>
      </c>
      <c r="F2334" s="3" t="s">
        <v>6437</v>
      </c>
      <c r="G2334">
        <v>2025</v>
      </c>
      <c r="H2334" t="s">
        <v>14</v>
      </c>
      <c r="I2334" t="s">
        <v>6435</v>
      </c>
    </row>
    <row r="2335" spans="1:9" ht="32" x14ac:dyDescent="0.2">
      <c r="A2335" t="s">
        <v>6432</v>
      </c>
      <c r="B2335" t="s">
        <v>6438</v>
      </c>
      <c r="C2335">
        <v>3</v>
      </c>
      <c r="D2335" t="s">
        <v>12</v>
      </c>
      <c r="E2335" t="s">
        <v>12</v>
      </c>
      <c r="F2335" s="3" t="s">
        <v>6439</v>
      </c>
      <c r="G2335">
        <v>2025</v>
      </c>
      <c r="H2335" t="s">
        <v>14</v>
      </c>
      <c r="I2335" t="s">
        <v>6435</v>
      </c>
    </row>
    <row r="2336" spans="1:9" ht="16" x14ac:dyDescent="0.2">
      <c r="A2336" t="s">
        <v>6432</v>
      </c>
      <c r="B2336" t="s">
        <v>6440</v>
      </c>
      <c r="C2336">
        <v>4</v>
      </c>
      <c r="D2336" t="s">
        <v>12</v>
      </c>
      <c r="E2336" t="s">
        <v>12</v>
      </c>
      <c r="F2336" s="3" t="s">
        <v>6441</v>
      </c>
      <c r="G2336">
        <v>2025</v>
      </c>
      <c r="H2336" t="s">
        <v>14</v>
      </c>
      <c r="I2336" t="s">
        <v>6435</v>
      </c>
    </row>
    <row r="2337" spans="1:9" ht="16" x14ac:dyDescent="0.2">
      <c r="A2337" t="s">
        <v>6442</v>
      </c>
      <c r="B2337" t="s">
        <v>6443</v>
      </c>
      <c r="C2337">
        <v>1</v>
      </c>
      <c r="D2337">
        <f>364</f>
        <v>364</v>
      </c>
      <c r="E2337" t="s">
        <v>1849</v>
      </c>
      <c r="F2337" s="3" t="s">
        <v>1850</v>
      </c>
      <c r="G2337">
        <v>2025</v>
      </c>
      <c r="H2337" t="s">
        <v>267</v>
      </c>
      <c r="I2337" t="s">
        <v>6444</v>
      </c>
    </row>
    <row r="2338" spans="1:9" ht="16" x14ac:dyDescent="0.2">
      <c r="A2338" t="s">
        <v>6442</v>
      </c>
      <c r="B2338" t="s">
        <v>6445</v>
      </c>
      <c r="C2338">
        <v>2</v>
      </c>
      <c r="D2338" t="s">
        <v>12</v>
      </c>
      <c r="E2338" t="s">
        <v>6446</v>
      </c>
      <c r="F2338" s="3" t="s">
        <v>6447</v>
      </c>
      <c r="G2338">
        <v>2025</v>
      </c>
      <c r="H2338" t="s">
        <v>267</v>
      </c>
      <c r="I2338" t="s">
        <v>6444</v>
      </c>
    </row>
    <row r="2339" spans="1:9" ht="16" x14ac:dyDescent="0.2">
      <c r="A2339" t="s">
        <v>6442</v>
      </c>
      <c r="B2339" t="s">
        <v>6448</v>
      </c>
      <c r="C2339">
        <v>3</v>
      </c>
      <c r="D2339" t="s">
        <v>12</v>
      </c>
      <c r="E2339" t="s">
        <v>12</v>
      </c>
      <c r="F2339" s="3" t="s">
        <v>6449</v>
      </c>
      <c r="G2339">
        <v>2025</v>
      </c>
      <c r="H2339" t="s">
        <v>267</v>
      </c>
      <c r="I2339" t="s">
        <v>6444</v>
      </c>
    </row>
    <row r="2340" spans="1:9" ht="32" x14ac:dyDescent="0.2">
      <c r="A2340" t="s">
        <v>6450</v>
      </c>
      <c r="B2340" t="s">
        <v>6451</v>
      </c>
      <c r="C2340">
        <v>1</v>
      </c>
      <c r="D2340" t="s">
        <v>12</v>
      </c>
      <c r="E2340" t="s">
        <v>12</v>
      </c>
      <c r="F2340" s="3" t="s">
        <v>6452</v>
      </c>
      <c r="G2340">
        <v>2025</v>
      </c>
      <c r="H2340" t="s">
        <v>420</v>
      </c>
      <c r="I2340" t="s">
        <v>6453</v>
      </c>
    </row>
    <row r="2341" spans="1:9" ht="16" x14ac:dyDescent="0.2">
      <c r="A2341" t="s">
        <v>6454</v>
      </c>
      <c r="B2341" t="s">
        <v>6455</v>
      </c>
      <c r="C2341">
        <v>1</v>
      </c>
      <c r="D2341" t="s">
        <v>12</v>
      </c>
      <c r="E2341" t="s">
        <v>12</v>
      </c>
      <c r="F2341" s="3" t="s">
        <v>6456</v>
      </c>
      <c r="G2341">
        <v>2025</v>
      </c>
      <c r="H2341" t="s">
        <v>37</v>
      </c>
      <c r="I2341" t="s">
        <v>6457</v>
      </c>
    </row>
    <row r="2342" spans="1:9" ht="16" x14ac:dyDescent="0.2">
      <c r="A2342" t="s">
        <v>6454</v>
      </c>
      <c r="B2342" t="s">
        <v>6458</v>
      </c>
      <c r="C2342">
        <v>2</v>
      </c>
      <c r="D2342" t="s">
        <v>12</v>
      </c>
      <c r="E2342" t="s">
        <v>12</v>
      </c>
      <c r="F2342" s="3" t="s">
        <v>6459</v>
      </c>
      <c r="G2342">
        <v>2025</v>
      </c>
      <c r="H2342" t="s">
        <v>37</v>
      </c>
      <c r="I2342" t="s">
        <v>6457</v>
      </c>
    </row>
    <row r="2343" spans="1:9" ht="32" x14ac:dyDescent="0.2">
      <c r="A2343" t="s">
        <v>6460</v>
      </c>
      <c r="B2343" t="s">
        <v>6461</v>
      </c>
      <c r="C2343">
        <v>1</v>
      </c>
      <c r="D2343" t="s">
        <v>1085</v>
      </c>
      <c r="E2343" t="s">
        <v>12</v>
      </c>
      <c r="F2343" s="3" t="s">
        <v>6462</v>
      </c>
      <c r="G2343">
        <v>2025</v>
      </c>
      <c r="H2343" t="s">
        <v>140</v>
      </c>
      <c r="I2343" t="s">
        <v>6463</v>
      </c>
    </row>
    <row r="2344" spans="1:9" ht="32" x14ac:dyDescent="0.2">
      <c r="A2344" t="s">
        <v>6464</v>
      </c>
      <c r="B2344" t="s">
        <v>6465</v>
      </c>
      <c r="C2344">
        <v>1</v>
      </c>
      <c r="D2344">
        <f>237</f>
        <v>237</v>
      </c>
      <c r="E2344" t="s">
        <v>12</v>
      </c>
      <c r="F2344" s="3" t="s">
        <v>6466</v>
      </c>
      <c r="G2344">
        <v>2025</v>
      </c>
      <c r="H2344" t="s">
        <v>21</v>
      </c>
      <c r="I2344" t="s">
        <v>6467</v>
      </c>
    </row>
    <row r="2345" spans="1:9" ht="32" x14ac:dyDescent="0.2">
      <c r="A2345" t="s">
        <v>6464</v>
      </c>
      <c r="B2345" t="s">
        <v>6468</v>
      </c>
      <c r="C2345">
        <v>2</v>
      </c>
      <c r="D2345" t="s">
        <v>6469</v>
      </c>
      <c r="E2345" t="s">
        <v>12</v>
      </c>
      <c r="F2345" s="3" t="s">
        <v>6470</v>
      </c>
      <c r="G2345">
        <v>2025</v>
      </c>
      <c r="H2345" t="s">
        <v>368</v>
      </c>
      <c r="I2345" t="s">
        <v>6467</v>
      </c>
    </row>
    <row r="2346" spans="1:9" ht="32" x14ac:dyDescent="0.2">
      <c r="A2346" t="s">
        <v>6464</v>
      </c>
      <c r="B2346" t="s">
        <v>6471</v>
      </c>
      <c r="C2346">
        <v>3</v>
      </c>
      <c r="D2346">
        <f>237</f>
        <v>237</v>
      </c>
      <c r="E2346" t="s">
        <v>12</v>
      </c>
      <c r="F2346" s="3" t="s">
        <v>6472</v>
      </c>
      <c r="G2346">
        <v>2025</v>
      </c>
      <c r="H2346" t="s">
        <v>21</v>
      </c>
      <c r="I2346" t="s">
        <v>6467</v>
      </c>
    </row>
    <row r="2347" spans="1:9" ht="32" x14ac:dyDescent="0.2">
      <c r="A2347" t="s">
        <v>6464</v>
      </c>
      <c r="B2347" t="s">
        <v>6473</v>
      </c>
      <c r="C2347">
        <v>4</v>
      </c>
      <c r="D2347">
        <f>237</f>
        <v>237</v>
      </c>
      <c r="E2347" t="s">
        <v>12</v>
      </c>
      <c r="F2347" s="3" t="s">
        <v>6474</v>
      </c>
      <c r="G2347">
        <v>2025</v>
      </c>
      <c r="H2347" t="s">
        <v>21</v>
      </c>
      <c r="I2347" t="s">
        <v>6467</v>
      </c>
    </row>
    <row r="2348" spans="1:9" ht="32" x14ac:dyDescent="0.2">
      <c r="A2348" t="s">
        <v>6475</v>
      </c>
      <c r="B2348" t="s">
        <v>6383</v>
      </c>
      <c r="C2348">
        <v>1</v>
      </c>
      <c r="D2348" t="s">
        <v>52</v>
      </c>
      <c r="E2348" t="s">
        <v>12</v>
      </c>
      <c r="F2348" s="3" t="s">
        <v>6384</v>
      </c>
      <c r="G2348">
        <v>2025</v>
      </c>
      <c r="H2348" t="s">
        <v>140</v>
      </c>
      <c r="I2348" t="s">
        <v>6476</v>
      </c>
    </row>
    <row r="2349" spans="1:9" ht="32" x14ac:dyDescent="0.2">
      <c r="A2349" t="s">
        <v>6477</v>
      </c>
      <c r="B2349" t="s">
        <v>6478</v>
      </c>
      <c r="C2349">
        <v>1</v>
      </c>
      <c r="D2349">
        <f>446</f>
        <v>446</v>
      </c>
      <c r="E2349" t="s">
        <v>12</v>
      </c>
      <c r="F2349" s="3" t="s">
        <v>6479</v>
      </c>
      <c r="G2349">
        <v>2025</v>
      </c>
      <c r="H2349" t="s">
        <v>571</v>
      </c>
      <c r="I2349" t="s">
        <v>6480</v>
      </c>
    </row>
    <row r="2350" spans="1:9" ht="32" x14ac:dyDescent="0.2">
      <c r="A2350" t="s">
        <v>6477</v>
      </c>
      <c r="B2350" t="s">
        <v>6481</v>
      </c>
      <c r="C2350">
        <v>2</v>
      </c>
      <c r="D2350">
        <f>446</f>
        <v>446</v>
      </c>
      <c r="E2350" t="s">
        <v>12</v>
      </c>
      <c r="F2350" s="3" t="s">
        <v>6482</v>
      </c>
      <c r="G2350">
        <v>2025</v>
      </c>
      <c r="H2350" t="s">
        <v>571</v>
      </c>
      <c r="I2350" t="s">
        <v>6480</v>
      </c>
    </row>
    <row r="2351" spans="1:9" ht="32" x14ac:dyDescent="0.2">
      <c r="A2351" t="s">
        <v>6477</v>
      </c>
      <c r="B2351" t="s">
        <v>6483</v>
      </c>
      <c r="C2351">
        <v>3</v>
      </c>
      <c r="D2351" t="s">
        <v>6484</v>
      </c>
      <c r="E2351" t="s">
        <v>12</v>
      </c>
      <c r="F2351" s="3" t="s">
        <v>6485</v>
      </c>
      <c r="G2351">
        <v>2025</v>
      </c>
      <c r="H2351" t="s">
        <v>571</v>
      </c>
      <c r="I2351" t="s">
        <v>6480</v>
      </c>
    </row>
    <row r="2352" spans="1:9" ht="32" x14ac:dyDescent="0.2">
      <c r="A2352" t="s">
        <v>6486</v>
      </c>
      <c r="B2352" t="s">
        <v>6487</v>
      </c>
      <c r="C2352">
        <v>1</v>
      </c>
      <c r="D2352" t="s">
        <v>52</v>
      </c>
      <c r="E2352" t="s">
        <v>12</v>
      </c>
      <c r="F2352" s="3" t="s">
        <v>6488</v>
      </c>
      <c r="G2352">
        <v>2025</v>
      </c>
      <c r="H2352" t="s">
        <v>804</v>
      </c>
      <c r="I2352" t="s">
        <v>6489</v>
      </c>
    </row>
    <row r="2353" spans="1:9" ht="16" x14ac:dyDescent="0.2">
      <c r="A2353" t="s">
        <v>6486</v>
      </c>
      <c r="B2353" t="s">
        <v>6490</v>
      </c>
      <c r="C2353">
        <v>2</v>
      </c>
      <c r="D2353" t="s">
        <v>12</v>
      </c>
      <c r="E2353" t="s">
        <v>12</v>
      </c>
      <c r="F2353" s="3" t="s">
        <v>6491</v>
      </c>
      <c r="G2353">
        <v>2025</v>
      </c>
      <c r="H2353" t="s">
        <v>804</v>
      </c>
      <c r="I2353" t="s">
        <v>6489</v>
      </c>
    </row>
    <row r="2354" spans="1:9" ht="32" x14ac:dyDescent="0.2">
      <c r="A2354" t="s">
        <v>6492</v>
      </c>
      <c r="B2354" t="s">
        <v>6493</v>
      </c>
      <c r="C2354">
        <v>1</v>
      </c>
      <c r="D2354" t="s">
        <v>344</v>
      </c>
      <c r="E2354" t="s">
        <v>12</v>
      </c>
      <c r="F2354" s="3" t="s">
        <v>6494</v>
      </c>
      <c r="G2354">
        <v>2025</v>
      </c>
      <c r="H2354" t="s">
        <v>438</v>
      </c>
      <c r="I2354" t="s">
        <v>6495</v>
      </c>
    </row>
    <row r="2355" spans="1:9" ht="32" x14ac:dyDescent="0.2">
      <c r="A2355" t="s">
        <v>6492</v>
      </c>
      <c r="B2355" t="s">
        <v>6496</v>
      </c>
      <c r="C2355">
        <v>2</v>
      </c>
      <c r="D2355" t="s">
        <v>12</v>
      </c>
      <c r="E2355" t="s">
        <v>12</v>
      </c>
      <c r="F2355" s="3" t="s">
        <v>6497</v>
      </c>
      <c r="G2355">
        <v>2025</v>
      </c>
      <c r="H2355" t="s">
        <v>438</v>
      </c>
      <c r="I2355" t="s">
        <v>6495</v>
      </c>
    </row>
    <row r="2356" spans="1:9" ht="16" x14ac:dyDescent="0.2">
      <c r="A2356" t="s">
        <v>6498</v>
      </c>
      <c r="B2356" t="s">
        <v>6499</v>
      </c>
      <c r="C2356">
        <v>1</v>
      </c>
      <c r="D2356" t="s">
        <v>1020</v>
      </c>
      <c r="E2356" t="s">
        <v>12</v>
      </c>
      <c r="F2356" s="3" t="s">
        <v>5937</v>
      </c>
      <c r="G2356">
        <v>2025</v>
      </c>
      <c r="H2356" t="s">
        <v>1022</v>
      </c>
      <c r="I2356" t="s">
        <v>6500</v>
      </c>
    </row>
    <row r="2357" spans="1:9" ht="32" x14ac:dyDescent="0.2">
      <c r="A2357" t="s">
        <v>6498</v>
      </c>
      <c r="B2357" t="s">
        <v>6501</v>
      </c>
      <c r="C2357">
        <v>2</v>
      </c>
      <c r="D2357" t="s">
        <v>1020</v>
      </c>
      <c r="E2357" t="s">
        <v>12</v>
      </c>
      <c r="F2357" s="3" t="s">
        <v>6502</v>
      </c>
      <c r="G2357">
        <v>2025</v>
      </c>
      <c r="H2357" t="s">
        <v>1022</v>
      </c>
      <c r="I2357" t="s">
        <v>6500</v>
      </c>
    </row>
    <row r="2358" spans="1:9" ht="32" x14ac:dyDescent="0.2">
      <c r="A2358" t="s">
        <v>6498</v>
      </c>
      <c r="B2358" t="s">
        <v>1004</v>
      </c>
      <c r="C2358">
        <v>3</v>
      </c>
      <c r="D2358">
        <f>514</f>
        <v>514</v>
      </c>
      <c r="E2358" t="s">
        <v>12</v>
      </c>
      <c r="F2358" s="3" t="s">
        <v>453</v>
      </c>
      <c r="G2358">
        <v>2025</v>
      </c>
      <c r="H2358" t="s">
        <v>140</v>
      </c>
      <c r="I2358" t="s">
        <v>6500</v>
      </c>
    </row>
    <row r="2359" spans="1:9" ht="32" x14ac:dyDescent="0.2">
      <c r="A2359" t="s">
        <v>6503</v>
      </c>
      <c r="B2359" t="s">
        <v>6504</v>
      </c>
      <c r="C2359">
        <v>1</v>
      </c>
      <c r="D2359" t="s">
        <v>12</v>
      </c>
      <c r="E2359" t="s">
        <v>12</v>
      </c>
      <c r="F2359" s="3" t="s">
        <v>6505</v>
      </c>
      <c r="G2359">
        <v>2025</v>
      </c>
      <c r="H2359" t="s">
        <v>1087</v>
      </c>
      <c r="I2359" t="s">
        <v>6506</v>
      </c>
    </row>
    <row r="2360" spans="1:9" ht="16" x14ac:dyDescent="0.2">
      <c r="A2360" t="s">
        <v>6503</v>
      </c>
      <c r="B2360" t="s">
        <v>3686</v>
      </c>
      <c r="C2360">
        <v>2</v>
      </c>
      <c r="D2360" t="s">
        <v>12</v>
      </c>
      <c r="E2360" t="s">
        <v>12</v>
      </c>
      <c r="F2360" s="3" t="s">
        <v>6507</v>
      </c>
      <c r="G2360">
        <v>2025</v>
      </c>
      <c r="H2360" t="s">
        <v>1087</v>
      </c>
      <c r="I2360" t="s">
        <v>6506</v>
      </c>
    </row>
    <row r="2361" spans="1:9" ht="16" x14ac:dyDescent="0.2">
      <c r="A2361" t="s">
        <v>6503</v>
      </c>
      <c r="B2361" t="s">
        <v>6508</v>
      </c>
      <c r="C2361">
        <v>3</v>
      </c>
      <c r="D2361" t="s">
        <v>344</v>
      </c>
      <c r="E2361" t="s">
        <v>12</v>
      </c>
      <c r="F2361" s="3" t="s">
        <v>6509</v>
      </c>
      <c r="G2361">
        <v>2025</v>
      </c>
      <c r="H2361" t="s">
        <v>1087</v>
      </c>
      <c r="I2361" t="s">
        <v>6506</v>
      </c>
    </row>
    <row r="2362" spans="1:9" ht="16" x14ac:dyDescent="0.2">
      <c r="A2362" t="s">
        <v>6503</v>
      </c>
      <c r="B2362" t="s">
        <v>6510</v>
      </c>
      <c r="C2362">
        <v>4</v>
      </c>
      <c r="D2362" t="s">
        <v>12</v>
      </c>
      <c r="E2362" t="s">
        <v>12</v>
      </c>
      <c r="F2362" s="3" t="s">
        <v>3687</v>
      </c>
      <c r="G2362">
        <v>2025</v>
      </c>
      <c r="H2362" t="s">
        <v>1087</v>
      </c>
      <c r="I2362" t="s">
        <v>6506</v>
      </c>
    </row>
    <row r="2363" spans="1:9" ht="32" x14ac:dyDescent="0.2">
      <c r="A2363" t="s">
        <v>6511</v>
      </c>
      <c r="B2363" t="s">
        <v>6512</v>
      </c>
      <c r="C2363">
        <v>1</v>
      </c>
      <c r="D2363">
        <f>494</f>
        <v>494</v>
      </c>
      <c r="E2363" t="s">
        <v>12</v>
      </c>
      <c r="F2363" s="3" t="s">
        <v>6513</v>
      </c>
      <c r="G2363">
        <v>2025</v>
      </c>
      <c r="H2363" t="s">
        <v>226</v>
      </c>
      <c r="I2363" t="s">
        <v>6514</v>
      </c>
    </row>
    <row r="2364" spans="1:9" ht="32" x14ac:dyDescent="0.2">
      <c r="A2364" t="s">
        <v>6511</v>
      </c>
      <c r="B2364" t="s">
        <v>6515</v>
      </c>
      <c r="C2364">
        <v>2</v>
      </c>
      <c r="D2364" t="s">
        <v>52</v>
      </c>
      <c r="E2364" t="s">
        <v>12</v>
      </c>
      <c r="F2364" s="3" t="s">
        <v>6516</v>
      </c>
      <c r="G2364">
        <v>2025</v>
      </c>
      <c r="H2364" t="s">
        <v>54</v>
      </c>
      <c r="I2364" t="s">
        <v>6514</v>
      </c>
    </row>
    <row r="2365" spans="1:9" ht="32" x14ac:dyDescent="0.2">
      <c r="A2365" t="s">
        <v>6517</v>
      </c>
      <c r="B2365" t="s">
        <v>6518</v>
      </c>
      <c r="C2365">
        <v>1</v>
      </c>
      <c r="D2365" t="s">
        <v>12</v>
      </c>
      <c r="E2365" t="s">
        <v>12</v>
      </c>
      <c r="F2365" s="3" t="s">
        <v>6519</v>
      </c>
      <c r="G2365">
        <v>2025</v>
      </c>
      <c r="H2365" t="s">
        <v>1087</v>
      </c>
      <c r="I2365" t="s">
        <v>6520</v>
      </c>
    </row>
    <row r="2366" spans="1:9" ht="32" x14ac:dyDescent="0.2">
      <c r="A2366" t="s">
        <v>6517</v>
      </c>
      <c r="B2366" t="s">
        <v>6521</v>
      </c>
      <c r="C2366">
        <v>2</v>
      </c>
      <c r="D2366" t="s">
        <v>12</v>
      </c>
      <c r="E2366" t="s">
        <v>12</v>
      </c>
      <c r="F2366" s="3" t="s">
        <v>6522</v>
      </c>
      <c r="G2366">
        <v>2025</v>
      </c>
      <c r="H2366" t="s">
        <v>1087</v>
      </c>
      <c r="I2366" t="s">
        <v>6520</v>
      </c>
    </row>
    <row r="2367" spans="1:9" ht="32" x14ac:dyDescent="0.2">
      <c r="A2367" t="s">
        <v>6517</v>
      </c>
      <c r="B2367" t="s">
        <v>6523</v>
      </c>
      <c r="C2367">
        <v>3</v>
      </c>
      <c r="D2367" t="s">
        <v>12</v>
      </c>
      <c r="E2367" t="s">
        <v>12</v>
      </c>
      <c r="F2367" s="3" t="s">
        <v>6524</v>
      </c>
      <c r="G2367">
        <v>2025</v>
      </c>
      <c r="H2367" t="s">
        <v>1087</v>
      </c>
      <c r="I2367" t="s">
        <v>6520</v>
      </c>
    </row>
    <row r="2368" spans="1:9" ht="32" x14ac:dyDescent="0.2">
      <c r="A2368" t="s">
        <v>6517</v>
      </c>
      <c r="B2368" t="s">
        <v>3500</v>
      </c>
      <c r="C2368">
        <v>4</v>
      </c>
      <c r="D2368">
        <f>237</f>
        <v>237</v>
      </c>
      <c r="E2368" t="s">
        <v>12</v>
      </c>
      <c r="F2368" s="3" t="s">
        <v>3501</v>
      </c>
      <c r="G2368">
        <v>2025</v>
      </c>
      <c r="H2368" t="s">
        <v>21</v>
      </c>
      <c r="I2368" t="s">
        <v>6520</v>
      </c>
    </row>
    <row r="2369" spans="1:9" ht="32" x14ac:dyDescent="0.2">
      <c r="A2369" t="s">
        <v>6517</v>
      </c>
      <c r="B2369" t="s">
        <v>6525</v>
      </c>
      <c r="C2369">
        <v>5</v>
      </c>
      <c r="D2369" t="s">
        <v>344</v>
      </c>
      <c r="E2369" t="s">
        <v>12</v>
      </c>
      <c r="F2369" s="3" t="s">
        <v>3504</v>
      </c>
      <c r="G2369">
        <v>2025</v>
      </c>
      <c r="H2369" t="s">
        <v>1087</v>
      </c>
      <c r="I2369" t="s">
        <v>6520</v>
      </c>
    </row>
    <row r="2370" spans="1:9" ht="32" x14ac:dyDescent="0.2">
      <c r="A2370" t="s">
        <v>6526</v>
      </c>
      <c r="B2370" t="s">
        <v>6527</v>
      </c>
      <c r="C2370">
        <v>1</v>
      </c>
      <c r="D2370">
        <f>237</f>
        <v>237</v>
      </c>
      <c r="E2370" t="s">
        <v>12</v>
      </c>
      <c r="F2370" s="3" t="s">
        <v>6528</v>
      </c>
      <c r="G2370">
        <v>2025</v>
      </c>
      <c r="H2370" t="s">
        <v>21</v>
      </c>
      <c r="I2370" t="s">
        <v>6529</v>
      </c>
    </row>
    <row r="2371" spans="1:9" ht="32" x14ac:dyDescent="0.2">
      <c r="A2371" t="s">
        <v>6526</v>
      </c>
      <c r="B2371" t="s">
        <v>6530</v>
      </c>
      <c r="C2371">
        <v>2</v>
      </c>
      <c r="D2371">
        <f>237</f>
        <v>237</v>
      </c>
      <c r="E2371" t="s">
        <v>12</v>
      </c>
      <c r="F2371" s="3" t="s">
        <v>6531</v>
      </c>
      <c r="G2371">
        <v>2025</v>
      </c>
      <c r="H2371" t="s">
        <v>21</v>
      </c>
      <c r="I2371" t="s">
        <v>6529</v>
      </c>
    </row>
    <row r="2372" spans="1:9" ht="32" x14ac:dyDescent="0.2">
      <c r="A2372" t="s">
        <v>6532</v>
      </c>
      <c r="B2372" t="s">
        <v>4795</v>
      </c>
      <c r="C2372">
        <v>1</v>
      </c>
      <c r="D2372">
        <f>534</f>
        <v>534</v>
      </c>
      <c r="E2372" t="s">
        <v>12</v>
      </c>
      <c r="F2372" s="3" t="s">
        <v>4796</v>
      </c>
      <c r="G2372">
        <v>2025</v>
      </c>
      <c r="H2372" t="s">
        <v>801</v>
      </c>
      <c r="I2372" t="s">
        <v>6533</v>
      </c>
    </row>
    <row r="2373" spans="1:9" ht="32" x14ac:dyDescent="0.2">
      <c r="A2373" t="s">
        <v>6534</v>
      </c>
      <c r="B2373" t="s">
        <v>6535</v>
      </c>
      <c r="C2373">
        <v>1</v>
      </c>
      <c r="D2373" t="s">
        <v>12</v>
      </c>
      <c r="E2373" t="s">
        <v>12</v>
      </c>
      <c r="F2373" s="3" t="s">
        <v>6536</v>
      </c>
      <c r="G2373">
        <v>2025</v>
      </c>
      <c r="H2373" t="s">
        <v>6537</v>
      </c>
      <c r="I2373" t="s">
        <v>6538</v>
      </c>
    </row>
    <row r="2374" spans="1:9" ht="16" x14ac:dyDescent="0.2">
      <c r="A2374" t="s">
        <v>6534</v>
      </c>
      <c r="B2374" t="s">
        <v>6539</v>
      </c>
      <c r="C2374">
        <v>2</v>
      </c>
      <c r="D2374" t="s">
        <v>12</v>
      </c>
      <c r="E2374" t="s">
        <v>12</v>
      </c>
      <c r="F2374" s="3" t="s">
        <v>6540</v>
      </c>
      <c r="G2374">
        <v>2025</v>
      </c>
      <c r="H2374" t="s">
        <v>1031</v>
      </c>
      <c r="I2374" t="s">
        <v>6538</v>
      </c>
    </row>
    <row r="2375" spans="1:9" ht="16" x14ac:dyDescent="0.2">
      <c r="A2375" t="s">
        <v>6534</v>
      </c>
      <c r="B2375" t="s">
        <v>6541</v>
      </c>
      <c r="C2375">
        <v>3</v>
      </c>
      <c r="D2375" t="s">
        <v>12</v>
      </c>
      <c r="E2375" t="s">
        <v>12</v>
      </c>
      <c r="F2375" s="3" t="s">
        <v>5762</v>
      </c>
      <c r="G2375">
        <v>2025</v>
      </c>
      <c r="H2375" t="s">
        <v>5763</v>
      </c>
      <c r="I2375" t="s">
        <v>6538</v>
      </c>
    </row>
    <row r="2376" spans="1:9" ht="32" x14ac:dyDescent="0.2">
      <c r="A2376" t="s">
        <v>6534</v>
      </c>
      <c r="B2376" t="s">
        <v>6542</v>
      </c>
      <c r="C2376">
        <v>4</v>
      </c>
      <c r="D2376" t="s">
        <v>316</v>
      </c>
      <c r="E2376" t="s">
        <v>12</v>
      </c>
      <c r="F2376" s="3" t="s">
        <v>6543</v>
      </c>
      <c r="G2376">
        <v>2025</v>
      </c>
      <c r="H2376" t="s">
        <v>6544</v>
      </c>
      <c r="I2376" t="s">
        <v>6538</v>
      </c>
    </row>
    <row r="2377" spans="1:9" ht="32" x14ac:dyDescent="0.2">
      <c r="A2377" t="s">
        <v>6545</v>
      </c>
      <c r="B2377" t="s">
        <v>2603</v>
      </c>
      <c r="C2377">
        <v>1</v>
      </c>
      <c r="D2377" t="s">
        <v>1416</v>
      </c>
      <c r="E2377" t="s">
        <v>12</v>
      </c>
      <c r="F2377" s="3" t="s">
        <v>1417</v>
      </c>
      <c r="G2377">
        <v>2025</v>
      </c>
      <c r="H2377" t="s">
        <v>67</v>
      </c>
      <c r="I2377" t="s">
        <v>6546</v>
      </c>
    </row>
    <row r="2378" spans="1:9" ht="16" x14ac:dyDescent="0.2">
      <c r="A2378" t="s">
        <v>6547</v>
      </c>
      <c r="B2378" t="s">
        <v>6548</v>
      </c>
      <c r="C2378">
        <v>1</v>
      </c>
      <c r="D2378" t="s">
        <v>12</v>
      </c>
      <c r="E2378" t="s">
        <v>12</v>
      </c>
      <c r="F2378" s="3" t="s">
        <v>6549</v>
      </c>
      <c r="G2378">
        <v>2025</v>
      </c>
      <c r="H2378" t="s">
        <v>6550</v>
      </c>
      <c r="I2378" t="s">
        <v>6551</v>
      </c>
    </row>
    <row r="2379" spans="1:9" ht="32" x14ac:dyDescent="0.2">
      <c r="A2379" t="s">
        <v>6552</v>
      </c>
      <c r="B2379" t="s">
        <v>6553</v>
      </c>
      <c r="C2379">
        <v>1</v>
      </c>
      <c r="D2379">
        <f>571</f>
        <v>571</v>
      </c>
      <c r="E2379" t="s">
        <v>12</v>
      </c>
      <c r="F2379" s="3" t="s">
        <v>6554</v>
      </c>
      <c r="G2379">
        <v>2025</v>
      </c>
      <c r="H2379" t="s">
        <v>86</v>
      </c>
      <c r="I2379" t="s">
        <v>6555</v>
      </c>
    </row>
    <row r="2380" spans="1:9" ht="16" x14ac:dyDescent="0.2">
      <c r="A2380" t="s">
        <v>6552</v>
      </c>
      <c r="B2380" t="s">
        <v>6556</v>
      </c>
      <c r="C2380">
        <v>2</v>
      </c>
      <c r="D2380" t="s">
        <v>12</v>
      </c>
      <c r="E2380" t="s">
        <v>12</v>
      </c>
      <c r="F2380" s="3" t="s">
        <v>6557</v>
      </c>
      <c r="G2380">
        <v>2025</v>
      </c>
      <c r="H2380" t="s">
        <v>21</v>
      </c>
      <c r="I2380" t="s">
        <v>6555</v>
      </c>
    </row>
    <row r="2381" spans="1:9" ht="16" x14ac:dyDescent="0.2">
      <c r="A2381" t="s">
        <v>6558</v>
      </c>
      <c r="B2381" t="s">
        <v>6559</v>
      </c>
      <c r="C2381">
        <v>1</v>
      </c>
      <c r="D2381">
        <f>407</f>
        <v>407</v>
      </c>
      <c r="E2381" t="s">
        <v>12</v>
      </c>
      <c r="F2381" s="3" t="s">
        <v>6560</v>
      </c>
      <c r="G2381">
        <v>2025</v>
      </c>
      <c r="H2381" t="s">
        <v>37</v>
      </c>
      <c r="I2381" t="s">
        <v>6561</v>
      </c>
    </row>
    <row r="2382" spans="1:9" ht="16" x14ac:dyDescent="0.2">
      <c r="A2382" t="s">
        <v>6562</v>
      </c>
      <c r="B2382" t="s">
        <v>6563</v>
      </c>
      <c r="C2382">
        <v>1</v>
      </c>
      <c r="D2382" t="s">
        <v>52</v>
      </c>
      <c r="E2382" t="s">
        <v>12</v>
      </c>
      <c r="F2382" s="3" t="s">
        <v>6564</v>
      </c>
      <c r="G2382">
        <v>2025</v>
      </c>
      <c r="H2382" t="s">
        <v>1102</v>
      </c>
      <c r="I2382" t="s">
        <v>6565</v>
      </c>
    </row>
    <row r="2383" spans="1:9" ht="32" x14ac:dyDescent="0.2">
      <c r="A2383" t="s">
        <v>6566</v>
      </c>
      <c r="B2383" t="s">
        <v>6567</v>
      </c>
      <c r="C2383">
        <v>1</v>
      </c>
      <c r="D2383">
        <f>407</f>
        <v>407</v>
      </c>
      <c r="E2383" t="s">
        <v>12</v>
      </c>
      <c r="F2383" s="3" t="s">
        <v>1895</v>
      </c>
      <c r="G2383">
        <v>2025</v>
      </c>
      <c r="H2383" t="s">
        <v>37</v>
      </c>
      <c r="I2383" t="s">
        <v>6568</v>
      </c>
    </row>
    <row r="2384" spans="1:9" ht="16" x14ac:dyDescent="0.2">
      <c r="A2384" t="s">
        <v>6569</v>
      </c>
      <c r="B2384" t="s">
        <v>6570</v>
      </c>
      <c r="C2384">
        <v>1</v>
      </c>
      <c r="D2384" t="s">
        <v>12</v>
      </c>
      <c r="E2384" t="s">
        <v>12</v>
      </c>
      <c r="F2384" s="3" t="s">
        <v>6571</v>
      </c>
      <c r="G2384">
        <v>2025</v>
      </c>
      <c r="H2384" t="s">
        <v>235</v>
      </c>
      <c r="I2384" t="s">
        <v>6572</v>
      </c>
    </row>
    <row r="2385" spans="1:9" ht="16" x14ac:dyDescent="0.2">
      <c r="A2385" t="s">
        <v>6573</v>
      </c>
      <c r="B2385" t="s">
        <v>6574</v>
      </c>
      <c r="C2385">
        <v>1</v>
      </c>
      <c r="D2385" t="s">
        <v>12</v>
      </c>
      <c r="E2385" t="s">
        <v>12</v>
      </c>
      <c r="F2385" s="3" t="s">
        <v>6575</v>
      </c>
      <c r="G2385">
        <v>2025</v>
      </c>
      <c r="H2385" t="s">
        <v>86</v>
      </c>
      <c r="I2385" t="s">
        <v>6576</v>
      </c>
    </row>
    <row r="2386" spans="1:9" ht="16" x14ac:dyDescent="0.2">
      <c r="A2386" t="s">
        <v>6577</v>
      </c>
      <c r="B2386" t="s">
        <v>6578</v>
      </c>
      <c r="C2386">
        <v>1</v>
      </c>
      <c r="D2386" t="s">
        <v>90</v>
      </c>
      <c r="E2386" t="s">
        <v>12</v>
      </c>
      <c r="F2386" s="3" t="s">
        <v>6579</v>
      </c>
      <c r="G2386">
        <v>2025</v>
      </c>
      <c r="H2386" t="s">
        <v>37</v>
      </c>
      <c r="I2386" t="s">
        <v>6580</v>
      </c>
    </row>
    <row r="2387" spans="1:9" ht="16" x14ac:dyDescent="0.2">
      <c r="A2387" t="s">
        <v>6581</v>
      </c>
      <c r="B2387" t="s">
        <v>6582</v>
      </c>
      <c r="C2387">
        <v>1</v>
      </c>
      <c r="D2387">
        <f>404</f>
        <v>404</v>
      </c>
      <c r="E2387" t="s">
        <v>12</v>
      </c>
      <c r="F2387" s="3" t="s">
        <v>6583</v>
      </c>
      <c r="G2387">
        <v>2025</v>
      </c>
      <c r="H2387" t="s">
        <v>313</v>
      </c>
      <c r="I2387" t="s">
        <v>6584</v>
      </c>
    </row>
    <row r="2388" spans="1:9" ht="16" x14ac:dyDescent="0.2">
      <c r="A2388" t="s">
        <v>6585</v>
      </c>
      <c r="B2388" t="s">
        <v>6586</v>
      </c>
      <c r="C2388">
        <v>1</v>
      </c>
      <c r="D2388" t="s">
        <v>863</v>
      </c>
      <c r="E2388" t="s">
        <v>334</v>
      </c>
      <c r="F2388" s="3" t="s">
        <v>864</v>
      </c>
      <c r="G2388">
        <v>2025</v>
      </c>
      <c r="H2388" t="s">
        <v>318</v>
      </c>
      <c r="I2388" t="s">
        <v>6587</v>
      </c>
    </row>
    <row r="2389" spans="1:9" ht="32" x14ac:dyDescent="0.2">
      <c r="A2389" t="s">
        <v>6585</v>
      </c>
      <c r="B2389" t="s">
        <v>6588</v>
      </c>
      <c r="C2389">
        <v>2</v>
      </c>
      <c r="D2389" t="s">
        <v>12</v>
      </c>
      <c r="E2389" t="s">
        <v>12</v>
      </c>
      <c r="F2389" s="3" t="s">
        <v>6589</v>
      </c>
      <c r="G2389">
        <v>2025</v>
      </c>
      <c r="H2389" t="s">
        <v>2735</v>
      </c>
      <c r="I2389" t="s">
        <v>6587</v>
      </c>
    </row>
    <row r="2390" spans="1:9" ht="16" x14ac:dyDescent="0.2">
      <c r="A2390" t="s">
        <v>6590</v>
      </c>
      <c r="B2390" t="s">
        <v>6586</v>
      </c>
      <c r="C2390">
        <v>1</v>
      </c>
      <c r="D2390" t="s">
        <v>863</v>
      </c>
      <c r="E2390" t="s">
        <v>334</v>
      </c>
      <c r="F2390" s="3" t="s">
        <v>864</v>
      </c>
      <c r="G2390">
        <v>2025</v>
      </c>
      <c r="H2390" t="s">
        <v>318</v>
      </c>
      <c r="I2390" t="s">
        <v>6591</v>
      </c>
    </row>
    <row r="2391" spans="1:9" ht="16" x14ac:dyDescent="0.2">
      <c r="A2391" t="s">
        <v>6592</v>
      </c>
      <c r="B2391" t="s">
        <v>6593</v>
      </c>
      <c r="C2391">
        <v>1</v>
      </c>
      <c r="D2391" t="s">
        <v>863</v>
      </c>
      <c r="E2391" t="s">
        <v>334</v>
      </c>
      <c r="F2391" s="3" t="s">
        <v>864</v>
      </c>
      <c r="G2391">
        <v>2025</v>
      </c>
      <c r="H2391" t="s">
        <v>318</v>
      </c>
      <c r="I2391" t="s">
        <v>6594</v>
      </c>
    </row>
    <row r="2392" spans="1:9" ht="32" x14ac:dyDescent="0.2">
      <c r="A2392" t="s">
        <v>6595</v>
      </c>
      <c r="B2392" t="s">
        <v>6596</v>
      </c>
      <c r="C2392">
        <v>1</v>
      </c>
      <c r="D2392" t="s">
        <v>2738</v>
      </c>
      <c r="E2392" t="s">
        <v>12</v>
      </c>
      <c r="F2392" s="3" t="s">
        <v>6597</v>
      </c>
      <c r="G2392">
        <v>2025</v>
      </c>
      <c r="H2392" t="s">
        <v>323</v>
      </c>
      <c r="I2392" t="s">
        <v>6598</v>
      </c>
    </row>
    <row r="2393" spans="1:9" ht="32" x14ac:dyDescent="0.2">
      <c r="A2393" t="s">
        <v>6595</v>
      </c>
      <c r="B2393" t="s">
        <v>6599</v>
      </c>
      <c r="C2393">
        <v>2</v>
      </c>
      <c r="D2393" t="s">
        <v>2828</v>
      </c>
      <c r="E2393" t="s">
        <v>12</v>
      </c>
      <c r="F2393" s="3" t="s">
        <v>6600</v>
      </c>
      <c r="G2393">
        <v>2025</v>
      </c>
      <c r="H2393" t="s">
        <v>323</v>
      </c>
      <c r="I2393" t="s">
        <v>6598</v>
      </c>
    </row>
    <row r="2394" spans="1:9" ht="16" x14ac:dyDescent="0.2">
      <c r="A2394" t="s">
        <v>6595</v>
      </c>
      <c r="B2394" t="s">
        <v>6601</v>
      </c>
      <c r="C2394">
        <v>3</v>
      </c>
      <c r="D2394" t="s">
        <v>12</v>
      </c>
      <c r="E2394" t="s">
        <v>12</v>
      </c>
      <c r="F2394" s="3" t="s">
        <v>6602</v>
      </c>
      <c r="G2394">
        <v>2025</v>
      </c>
      <c r="H2394" t="s">
        <v>323</v>
      </c>
      <c r="I2394" t="s">
        <v>6598</v>
      </c>
    </row>
    <row r="2395" spans="1:9" ht="32" x14ac:dyDescent="0.2">
      <c r="A2395" t="s">
        <v>6603</v>
      </c>
      <c r="B2395" t="s">
        <v>6604</v>
      </c>
      <c r="C2395">
        <v>1</v>
      </c>
      <c r="D2395">
        <f>237</f>
        <v>237</v>
      </c>
      <c r="E2395" t="s">
        <v>12</v>
      </c>
      <c r="F2395" s="3" t="s">
        <v>6605</v>
      </c>
      <c r="G2395">
        <v>2025</v>
      </c>
      <c r="H2395" t="s">
        <v>21</v>
      </c>
      <c r="I2395" t="s">
        <v>6606</v>
      </c>
    </row>
    <row r="2396" spans="1:9" ht="32" x14ac:dyDescent="0.2">
      <c r="A2396" t="s">
        <v>6603</v>
      </c>
      <c r="B2396" t="s">
        <v>6607</v>
      </c>
      <c r="C2396">
        <v>2</v>
      </c>
      <c r="D2396">
        <f>237</f>
        <v>237</v>
      </c>
      <c r="E2396" t="s">
        <v>12</v>
      </c>
      <c r="F2396" s="3" t="s">
        <v>6608</v>
      </c>
      <c r="G2396">
        <v>2025</v>
      </c>
      <c r="H2396" t="s">
        <v>21</v>
      </c>
      <c r="I2396" t="s">
        <v>6606</v>
      </c>
    </row>
    <row r="2397" spans="1:9" ht="32" x14ac:dyDescent="0.2">
      <c r="A2397" t="s">
        <v>6609</v>
      </c>
      <c r="B2397" t="s">
        <v>6610</v>
      </c>
      <c r="C2397">
        <v>1</v>
      </c>
      <c r="D2397">
        <f>237</f>
        <v>237</v>
      </c>
      <c r="E2397" t="s">
        <v>12</v>
      </c>
      <c r="F2397" s="3" t="s">
        <v>6611</v>
      </c>
      <c r="G2397">
        <v>2025</v>
      </c>
      <c r="H2397" t="s">
        <v>21</v>
      </c>
      <c r="I2397" t="s">
        <v>6612</v>
      </c>
    </row>
    <row r="2398" spans="1:9" ht="32" x14ac:dyDescent="0.2">
      <c r="A2398" t="s">
        <v>6609</v>
      </c>
      <c r="B2398" t="s">
        <v>6613</v>
      </c>
      <c r="C2398">
        <v>2</v>
      </c>
      <c r="D2398">
        <f>237</f>
        <v>237</v>
      </c>
      <c r="E2398" t="s">
        <v>12</v>
      </c>
      <c r="F2398" s="3" t="s">
        <v>6608</v>
      </c>
      <c r="G2398">
        <v>2025</v>
      </c>
      <c r="H2398" t="s">
        <v>21</v>
      </c>
      <c r="I2398" t="s">
        <v>6612</v>
      </c>
    </row>
    <row r="2399" spans="1:9" ht="32" x14ac:dyDescent="0.2">
      <c r="A2399" t="s">
        <v>6614</v>
      </c>
      <c r="B2399" t="s">
        <v>6615</v>
      </c>
      <c r="C2399">
        <v>1</v>
      </c>
      <c r="D2399">
        <f>237</f>
        <v>237</v>
      </c>
      <c r="E2399" t="s">
        <v>12</v>
      </c>
      <c r="F2399" s="3" t="s">
        <v>6616</v>
      </c>
      <c r="G2399">
        <v>2025</v>
      </c>
      <c r="H2399" t="s">
        <v>21</v>
      </c>
      <c r="I2399" t="s">
        <v>6617</v>
      </c>
    </row>
    <row r="2400" spans="1:9" ht="32" x14ac:dyDescent="0.2">
      <c r="A2400" t="s">
        <v>6614</v>
      </c>
      <c r="B2400" t="s">
        <v>6618</v>
      </c>
      <c r="C2400">
        <v>2</v>
      </c>
      <c r="D2400" t="s">
        <v>52</v>
      </c>
      <c r="E2400" t="s">
        <v>12</v>
      </c>
      <c r="F2400" s="3" t="s">
        <v>6619</v>
      </c>
      <c r="G2400">
        <v>2025</v>
      </c>
      <c r="H2400" t="s">
        <v>21</v>
      </c>
      <c r="I2400" t="s">
        <v>6617</v>
      </c>
    </row>
    <row r="2401" spans="1:9" ht="32" x14ac:dyDescent="0.2">
      <c r="A2401" t="s">
        <v>6614</v>
      </c>
      <c r="B2401" t="s">
        <v>6620</v>
      </c>
      <c r="C2401">
        <v>3</v>
      </c>
      <c r="D2401">
        <f>237</f>
        <v>237</v>
      </c>
      <c r="E2401" t="s">
        <v>12</v>
      </c>
      <c r="F2401" s="3" t="s">
        <v>6608</v>
      </c>
      <c r="G2401">
        <v>2025</v>
      </c>
      <c r="H2401" t="s">
        <v>21</v>
      </c>
      <c r="I2401" t="s">
        <v>6617</v>
      </c>
    </row>
    <row r="2402" spans="1:9" ht="16" x14ac:dyDescent="0.2">
      <c r="A2402" t="s">
        <v>6621</v>
      </c>
      <c r="B2402" t="s">
        <v>6622</v>
      </c>
      <c r="C2402">
        <v>1</v>
      </c>
      <c r="D2402" t="s">
        <v>12</v>
      </c>
      <c r="E2402" t="s">
        <v>12</v>
      </c>
      <c r="F2402" s="3" t="s">
        <v>6623</v>
      </c>
      <c r="G2402">
        <v>2025</v>
      </c>
      <c r="H2402" t="s">
        <v>14</v>
      </c>
      <c r="I2402" t="s">
        <v>6624</v>
      </c>
    </row>
    <row r="2403" spans="1:9" ht="32" x14ac:dyDescent="0.2">
      <c r="A2403" t="s">
        <v>6625</v>
      </c>
      <c r="B2403" t="s">
        <v>5258</v>
      </c>
      <c r="C2403">
        <v>1</v>
      </c>
      <c r="D2403" t="s">
        <v>1128</v>
      </c>
      <c r="E2403" t="s">
        <v>12</v>
      </c>
      <c r="F2403" s="3" t="s">
        <v>6626</v>
      </c>
      <c r="G2403">
        <v>2025</v>
      </c>
      <c r="H2403" t="s">
        <v>140</v>
      </c>
      <c r="I2403" t="s">
        <v>6627</v>
      </c>
    </row>
    <row r="2404" spans="1:9" ht="32" x14ac:dyDescent="0.2">
      <c r="A2404" t="s">
        <v>6625</v>
      </c>
      <c r="B2404" t="s">
        <v>6628</v>
      </c>
      <c r="C2404">
        <v>2</v>
      </c>
      <c r="D2404" t="s">
        <v>6629</v>
      </c>
      <c r="E2404" t="s">
        <v>193</v>
      </c>
      <c r="F2404" s="3" t="s">
        <v>6630</v>
      </c>
      <c r="G2404">
        <v>2025</v>
      </c>
      <c r="H2404" t="s">
        <v>86</v>
      </c>
      <c r="I2404" t="s">
        <v>6627</v>
      </c>
    </row>
    <row r="2405" spans="1:9" ht="32" x14ac:dyDescent="0.2">
      <c r="A2405" t="s">
        <v>6631</v>
      </c>
      <c r="B2405" t="s">
        <v>6632</v>
      </c>
      <c r="C2405">
        <v>1</v>
      </c>
      <c r="D2405" t="s">
        <v>12</v>
      </c>
      <c r="E2405" t="s">
        <v>464</v>
      </c>
      <c r="F2405" s="3" t="s">
        <v>2488</v>
      </c>
      <c r="G2405">
        <v>2025</v>
      </c>
      <c r="H2405" t="s">
        <v>14</v>
      </c>
      <c r="I2405" t="s">
        <v>6633</v>
      </c>
    </row>
    <row r="2406" spans="1:9" ht="16" x14ac:dyDescent="0.2">
      <c r="A2406" t="s">
        <v>6631</v>
      </c>
      <c r="B2406" t="s">
        <v>1383</v>
      </c>
      <c r="C2406">
        <v>2</v>
      </c>
      <c r="D2406" t="s">
        <v>12</v>
      </c>
      <c r="E2406" t="s">
        <v>12</v>
      </c>
      <c r="F2406" s="3" t="s">
        <v>6634</v>
      </c>
      <c r="G2406">
        <v>2025</v>
      </c>
      <c r="H2406" t="s">
        <v>1102</v>
      </c>
      <c r="I2406" t="s">
        <v>6633</v>
      </c>
    </row>
    <row r="2407" spans="1:9" ht="32" x14ac:dyDescent="0.2">
      <c r="A2407" t="s">
        <v>6631</v>
      </c>
      <c r="B2407" t="s">
        <v>6635</v>
      </c>
      <c r="C2407">
        <v>3</v>
      </c>
      <c r="D2407" t="s">
        <v>12</v>
      </c>
      <c r="E2407" t="s">
        <v>12</v>
      </c>
      <c r="F2407" s="3" t="s">
        <v>6636</v>
      </c>
      <c r="G2407">
        <v>2025</v>
      </c>
      <c r="H2407" t="s">
        <v>832</v>
      </c>
      <c r="I2407" t="s">
        <v>6633</v>
      </c>
    </row>
    <row r="2408" spans="1:9" ht="16" x14ac:dyDescent="0.2">
      <c r="A2408" t="s">
        <v>6637</v>
      </c>
      <c r="B2408" t="s">
        <v>6638</v>
      </c>
      <c r="C2408">
        <v>1</v>
      </c>
      <c r="D2408" t="s">
        <v>12</v>
      </c>
      <c r="E2408" t="s">
        <v>12</v>
      </c>
      <c r="F2408" s="3" t="s">
        <v>6639</v>
      </c>
      <c r="G2408">
        <v>2025</v>
      </c>
      <c r="H2408" t="s">
        <v>826</v>
      </c>
      <c r="I2408" t="s">
        <v>6640</v>
      </c>
    </row>
    <row r="2409" spans="1:9" ht="16" x14ac:dyDescent="0.2">
      <c r="A2409" t="s">
        <v>6637</v>
      </c>
      <c r="B2409" t="s">
        <v>6641</v>
      </c>
      <c r="C2409">
        <v>2</v>
      </c>
      <c r="D2409" t="s">
        <v>12</v>
      </c>
      <c r="E2409" t="s">
        <v>12</v>
      </c>
      <c r="F2409" s="3" t="s">
        <v>6642</v>
      </c>
      <c r="G2409">
        <v>2025</v>
      </c>
      <c r="H2409" t="s">
        <v>1022</v>
      </c>
      <c r="I2409" t="s">
        <v>6640</v>
      </c>
    </row>
    <row r="2410" spans="1:9" ht="32" x14ac:dyDescent="0.2">
      <c r="A2410" t="s">
        <v>6643</v>
      </c>
      <c r="B2410" t="s">
        <v>6644</v>
      </c>
      <c r="C2410">
        <v>1</v>
      </c>
      <c r="D2410">
        <f>407</f>
        <v>407</v>
      </c>
      <c r="E2410" t="s">
        <v>12</v>
      </c>
      <c r="F2410" s="3" t="s">
        <v>6645</v>
      </c>
      <c r="G2410">
        <v>2025</v>
      </c>
      <c r="H2410" t="s">
        <v>37</v>
      </c>
      <c r="I2410" t="s">
        <v>6646</v>
      </c>
    </row>
    <row r="2411" spans="1:9" ht="32" x14ac:dyDescent="0.2">
      <c r="A2411" t="s">
        <v>6647</v>
      </c>
      <c r="B2411" t="s">
        <v>1006</v>
      </c>
      <c r="C2411">
        <v>1</v>
      </c>
      <c r="D2411">
        <f>514</f>
        <v>514</v>
      </c>
      <c r="E2411" t="s">
        <v>12</v>
      </c>
      <c r="F2411" s="3" t="s">
        <v>5495</v>
      </c>
      <c r="G2411">
        <v>2025</v>
      </c>
      <c r="H2411" t="s">
        <v>140</v>
      </c>
      <c r="I2411" t="s">
        <v>6648</v>
      </c>
    </row>
    <row r="2412" spans="1:9" ht="32" x14ac:dyDescent="0.2">
      <c r="A2412" t="s">
        <v>6647</v>
      </c>
      <c r="B2412" t="s">
        <v>6649</v>
      </c>
      <c r="C2412">
        <v>2</v>
      </c>
      <c r="D2412" t="s">
        <v>12</v>
      </c>
      <c r="E2412" t="s">
        <v>12</v>
      </c>
      <c r="F2412" s="3" t="s">
        <v>6650</v>
      </c>
      <c r="G2412">
        <v>2025</v>
      </c>
      <c r="H2412" t="s">
        <v>140</v>
      </c>
      <c r="I2412" t="s">
        <v>6648</v>
      </c>
    </row>
    <row r="2413" spans="1:9" ht="16" x14ac:dyDescent="0.2">
      <c r="A2413" t="s">
        <v>6651</v>
      </c>
      <c r="B2413" t="s">
        <v>3279</v>
      </c>
      <c r="C2413">
        <v>1</v>
      </c>
      <c r="D2413" t="s">
        <v>12</v>
      </c>
      <c r="E2413" t="s">
        <v>12</v>
      </c>
      <c r="F2413" s="3" t="s">
        <v>3277</v>
      </c>
      <c r="G2413">
        <v>2025</v>
      </c>
      <c r="H2413" t="s">
        <v>1810</v>
      </c>
      <c r="I2413" t="s">
        <v>6652</v>
      </c>
    </row>
    <row r="2414" spans="1:9" ht="16" x14ac:dyDescent="0.2">
      <c r="A2414" t="s">
        <v>6651</v>
      </c>
      <c r="B2414" t="s">
        <v>3276</v>
      </c>
      <c r="C2414">
        <v>2</v>
      </c>
      <c r="D2414" t="s">
        <v>12</v>
      </c>
      <c r="E2414" t="s">
        <v>12</v>
      </c>
      <c r="F2414" s="3" t="s">
        <v>6653</v>
      </c>
      <c r="G2414">
        <v>2025</v>
      </c>
      <c r="H2414" t="s">
        <v>1810</v>
      </c>
      <c r="I2414" t="s">
        <v>6652</v>
      </c>
    </row>
    <row r="2415" spans="1:9" ht="16" x14ac:dyDescent="0.2">
      <c r="A2415" t="s">
        <v>6651</v>
      </c>
      <c r="B2415" t="s">
        <v>3281</v>
      </c>
      <c r="C2415">
        <v>3</v>
      </c>
      <c r="D2415" t="s">
        <v>12</v>
      </c>
      <c r="E2415" t="s">
        <v>12</v>
      </c>
      <c r="F2415" s="3" t="s">
        <v>3282</v>
      </c>
      <c r="G2415">
        <v>2025</v>
      </c>
      <c r="H2415" t="s">
        <v>1810</v>
      </c>
      <c r="I2415" t="s">
        <v>6652</v>
      </c>
    </row>
    <row r="2416" spans="1:9" ht="32" x14ac:dyDescent="0.2">
      <c r="A2416" t="s">
        <v>6654</v>
      </c>
      <c r="B2416" t="s">
        <v>6655</v>
      </c>
      <c r="C2416">
        <v>1</v>
      </c>
      <c r="D2416" t="s">
        <v>12</v>
      </c>
      <c r="E2416" t="s">
        <v>12</v>
      </c>
      <c r="F2416" s="3" t="s">
        <v>6656</v>
      </c>
      <c r="G2416">
        <v>2025</v>
      </c>
      <c r="H2416" t="s">
        <v>14</v>
      </c>
      <c r="I2416" t="s">
        <v>6657</v>
      </c>
    </row>
    <row r="2417" spans="1:9" ht="32" x14ac:dyDescent="0.2">
      <c r="A2417" t="s">
        <v>6654</v>
      </c>
      <c r="B2417" t="s">
        <v>6658</v>
      </c>
      <c r="C2417">
        <v>2</v>
      </c>
      <c r="D2417" t="s">
        <v>12</v>
      </c>
      <c r="E2417" t="s">
        <v>12</v>
      </c>
      <c r="F2417" s="3" t="s">
        <v>6659</v>
      </c>
      <c r="G2417">
        <v>2025</v>
      </c>
      <c r="H2417" t="s">
        <v>14</v>
      </c>
      <c r="I2417" t="s">
        <v>6657</v>
      </c>
    </row>
    <row r="2418" spans="1:9" ht="32" x14ac:dyDescent="0.2">
      <c r="A2418" t="s">
        <v>6654</v>
      </c>
      <c r="B2418" t="s">
        <v>6660</v>
      </c>
      <c r="C2418">
        <v>3</v>
      </c>
      <c r="D2418" t="s">
        <v>12</v>
      </c>
      <c r="E2418" t="s">
        <v>12</v>
      </c>
      <c r="F2418" s="3" t="s">
        <v>6661</v>
      </c>
      <c r="G2418">
        <v>2025</v>
      </c>
      <c r="H2418" t="s">
        <v>14</v>
      </c>
      <c r="I2418" t="s">
        <v>6657</v>
      </c>
    </row>
    <row r="2419" spans="1:9" ht="32" x14ac:dyDescent="0.2">
      <c r="A2419" t="s">
        <v>6654</v>
      </c>
      <c r="B2419" t="s">
        <v>6662</v>
      </c>
      <c r="C2419">
        <v>4</v>
      </c>
      <c r="D2419" t="s">
        <v>12</v>
      </c>
      <c r="E2419" t="s">
        <v>12</v>
      </c>
      <c r="F2419" s="3" t="s">
        <v>6663</v>
      </c>
      <c r="G2419">
        <v>2025</v>
      </c>
      <c r="H2419" t="s">
        <v>14</v>
      </c>
      <c r="I2419" t="s">
        <v>6657</v>
      </c>
    </row>
    <row r="2420" spans="1:9" ht="32" x14ac:dyDescent="0.2">
      <c r="A2420" t="s">
        <v>6664</v>
      </c>
      <c r="B2420" t="s">
        <v>6665</v>
      </c>
      <c r="C2420">
        <v>1</v>
      </c>
      <c r="D2420" t="s">
        <v>6666</v>
      </c>
      <c r="E2420" t="s">
        <v>12</v>
      </c>
      <c r="F2420" s="3" t="s">
        <v>6667</v>
      </c>
      <c r="G2420">
        <v>2025</v>
      </c>
      <c r="H2420" t="s">
        <v>67</v>
      </c>
      <c r="I2420" t="s">
        <v>6668</v>
      </c>
    </row>
    <row r="2421" spans="1:9" ht="16" x14ac:dyDescent="0.2">
      <c r="A2421" t="s">
        <v>6669</v>
      </c>
      <c r="B2421" t="s">
        <v>6670</v>
      </c>
      <c r="C2421">
        <v>1</v>
      </c>
      <c r="D2421" t="s">
        <v>12</v>
      </c>
      <c r="E2421" t="s">
        <v>12</v>
      </c>
      <c r="F2421" s="3" t="s">
        <v>6671</v>
      </c>
      <c r="G2421">
        <v>2025</v>
      </c>
      <c r="H2421" t="s">
        <v>37</v>
      </c>
      <c r="I2421" t="s">
        <v>6672</v>
      </c>
    </row>
    <row r="2422" spans="1:9" ht="32" x14ac:dyDescent="0.2">
      <c r="A2422" t="s">
        <v>6673</v>
      </c>
      <c r="B2422" t="s">
        <v>6674</v>
      </c>
      <c r="C2422">
        <v>1</v>
      </c>
      <c r="D2422" t="s">
        <v>12</v>
      </c>
      <c r="E2422" t="s">
        <v>12</v>
      </c>
      <c r="F2422" s="3" t="s">
        <v>6675</v>
      </c>
      <c r="G2422">
        <v>2025</v>
      </c>
      <c r="H2422" t="s">
        <v>1810</v>
      </c>
      <c r="I2422" t="s">
        <v>6676</v>
      </c>
    </row>
    <row r="2423" spans="1:9" ht="32" x14ac:dyDescent="0.2">
      <c r="A2423" t="s">
        <v>6677</v>
      </c>
      <c r="B2423" t="s">
        <v>6678</v>
      </c>
      <c r="C2423">
        <v>1</v>
      </c>
      <c r="D2423" t="s">
        <v>101</v>
      </c>
      <c r="E2423" t="s">
        <v>12</v>
      </c>
      <c r="F2423" s="3" t="s">
        <v>1352</v>
      </c>
      <c r="G2423">
        <v>2025</v>
      </c>
      <c r="H2423" t="s">
        <v>37</v>
      </c>
      <c r="I2423" t="s">
        <v>6679</v>
      </c>
    </row>
    <row r="2424" spans="1:9" ht="32" x14ac:dyDescent="0.2">
      <c r="A2424" t="s">
        <v>6677</v>
      </c>
      <c r="B2424" t="s">
        <v>6680</v>
      </c>
      <c r="C2424">
        <v>2</v>
      </c>
      <c r="D2424" t="s">
        <v>12</v>
      </c>
      <c r="E2424" t="s">
        <v>12</v>
      </c>
      <c r="F2424" s="3" t="s">
        <v>6681</v>
      </c>
      <c r="G2424">
        <v>2025</v>
      </c>
      <c r="H2424" t="s">
        <v>37</v>
      </c>
      <c r="I2424" t="s">
        <v>6679</v>
      </c>
    </row>
    <row r="2425" spans="1:9" ht="32" x14ac:dyDescent="0.2">
      <c r="A2425" t="s">
        <v>6677</v>
      </c>
      <c r="B2425" t="s">
        <v>6682</v>
      </c>
      <c r="C2425">
        <v>3</v>
      </c>
      <c r="D2425" t="s">
        <v>12</v>
      </c>
      <c r="E2425" t="s">
        <v>12</v>
      </c>
      <c r="F2425" s="3" t="s">
        <v>6683</v>
      </c>
      <c r="G2425">
        <v>2025</v>
      </c>
      <c r="H2425" t="s">
        <v>6684</v>
      </c>
      <c r="I2425" t="s">
        <v>6679</v>
      </c>
    </row>
    <row r="2426" spans="1:9" ht="32" x14ac:dyDescent="0.2">
      <c r="A2426" t="s">
        <v>6685</v>
      </c>
      <c r="B2426" t="s">
        <v>1449</v>
      </c>
      <c r="C2426">
        <v>1</v>
      </c>
      <c r="D2426" t="s">
        <v>12</v>
      </c>
      <c r="E2426" t="s">
        <v>12</v>
      </c>
      <c r="F2426" s="3" t="s">
        <v>6686</v>
      </c>
      <c r="G2426">
        <v>2025</v>
      </c>
      <c r="H2426" t="s">
        <v>37</v>
      </c>
      <c r="I2426" t="s">
        <v>6687</v>
      </c>
    </row>
    <row r="2427" spans="1:9" ht="16" x14ac:dyDescent="0.2">
      <c r="A2427" t="s">
        <v>6685</v>
      </c>
      <c r="B2427" t="s">
        <v>6688</v>
      </c>
      <c r="C2427">
        <v>2</v>
      </c>
      <c r="D2427" t="s">
        <v>52</v>
      </c>
      <c r="E2427" t="s">
        <v>12</v>
      </c>
      <c r="F2427" s="3" t="s">
        <v>6689</v>
      </c>
      <c r="G2427">
        <v>2025</v>
      </c>
      <c r="H2427" t="s">
        <v>37</v>
      </c>
      <c r="I2427" t="s">
        <v>6687</v>
      </c>
    </row>
    <row r="2428" spans="1:9" ht="32" x14ac:dyDescent="0.2">
      <c r="A2428" t="s">
        <v>6685</v>
      </c>
      <c r="B2428" t="s">
        <v>6690</v>
      </c>
      <c r="C2428">
        <v>3</v>
      </c>
      <c r="D2428" t="s">
        <v>101</v>
      </c>
      <c r="E2428" t="s">
        <v>12</v>
      </c>
      <c r="F2428" s="3" t="s">
        <v>6691</v>
      </c>
      <c r="G2428">
        <v>2025</v>
      </c>
      <c r="H2428" t="s">
        <v>37</v>
      </c>
      <c r="I2428" t="s">
        <v>6687</v>
      </c>
    </row>
    <row r="2429" spans="1:9" ht="16" x14ac:dyDescent="0.2">
      <c r="A2429" t="s">
        <v>6685</v>
      </c>
      <c r="B2429" t="s">
        <v>6692</v>
      </c>
      <c r="C2429">
        <v>4</v>
      </c>
      <c r="D2429" t="s">
        <v>12</v>
      </c>
      <c r="E2429" t="s">
        <v>12</v>
      </c>
      <c r="F2429" s="3" t="s">
        <v>6693</v>
      </c>
      <c r="G2429">
        <v>2025</v>
      </c>
      <c r="H2429" t="s">
        <v>256</v>
      </c>
      <c r="I2429" t="s">
        <v>6687</v>
      </c>
    </row>
    <row r="2430" spans="1:9" ht="32" x14ac:dyDescent="0.2">
      <c r="A2430" t="s">
        <v>6685</v>
      </c>
      <c r="B2430" t="s">
        <v>6694</v>
      </c>
      <c r="C2430">
        <v>5</v>
      </c>
      <c r="D2430" t="s">
        <v>12</v>
      </c>
      <c r="E2430" t="s">
        <v>12</v>
      </c>
      <c r="F2430" s="3" t="s">
        <v>6683</v>
      </c>
      <c r="G2430">
        <v>2025</v>
      </c>
      <c r="H2430" t="s">
        <v>6684</v>
      </c>
      <c r="I2430" t="s">
        <v>6687</v>
      </c>
    </row>
    <row r="2431" spans="1:9" ht="32" x14ac:dyDescent="0.2">
      <c r="A2431" t="s">
        <v>6695</v>
      </c>
      <c r="B2431" t="s">
        <v>2427</v>
      </c>
      <c r="C2431">
        <v>1</v>
      </c>
      <c r="D2431" t="s">
        <v>863</v>
      </c>
      <c r="E2431" t="s">
        <v>334</v>
      </c>
      <c r="F2431" s="3" t="s">
        <v>2428</v>
      </c>
      <c r="G2431">
        <v>2025</v>
      </c>
      <c r="H2431" t="s">
        <v>318</v>
      </c>
      <c r="I2431" t="s">
        <v>6696</v>
      </c>
    </row>
    <row r="2432" spans="1:9" ht="32" x14ac:dyDescent="0.2">
      <c r="A2432" t="s">
        <v>6697</v>
      </c>
      <c r="B2432" t="s">
        <v>6698</v>
      </c>
      <c r="C2432">
        <v>1</v>
      </c>
      <c r="D2432" t="s">
        <v>12</v>
      </c>
      <c r="E2432" t="s">
        <v>12</v>
      </c>
      <c r="F2432" s="7" t="s">
        <v>4514</v>
      </c>
      <c r="G2432">
        <v>2025</v>
      </c>
      <c r="H2432" t="s">
        <v>318</v>
      </c>
      <c r="I2432" t="s">
        <v>6699</v>
      </c>
    </row>
    <row r="2433" spans="1:9" ht="32" x14ac:dyDescent="0.2">
      <c r="A2433" t="s">
        <v>6700</v>
      </c>
      <c r="B2433" t="s">
        <v>6701</v>
      </c>
      <c r="C2433">
        <v>1</v>
      </c>
      <c r="D2433">
        <f>237</f>
        <v>237</v>
      </c>
      <c r="E2433" t="s">
        <v>12</v>
      </c>
      <c r="F2433" s="3" t="s">
        <v>6702</v>
      </c>
      <c r="G2433">
        <v>2025</v>
      </c>
      <c r="H2433" t="s">
        <v>21</v>
      </c>
      <c r="I2433" t="s">
        <v>6703</v>
      </c>
    </row>
    <row r="2434" spans="1:9" ht="16" x14ac:dyDescent="0.2">
      <c r="A2434" t="s">
        <v>6700</v>
      </c>
      <c r="B2434" t="s">
        <v>6704</v>
      </c>
      <c r="C2434">
        <v>2</v>
      </c>
      <c r="D2434" t="s">
        <v>344</v>
      </c>
      <c r="E2434" t="s">
        <v>12</v>
      </c>
      <c r="F2434" s="3" t="s">
        <v>6705</v>
      </c>
      <c r="G2434">
        <v>2025</v>
      </c>
      <c r="H2434" t="s">
        <v>21</v>
      </c>
      <c r="I2434" t="s">
        <v>6703</v>
      </c>
    </row>
    <row r="2435" spans="1:9" ht="16" x14ac:dyDescent="0.2">
      <c r="A2435" t="s">
        <v>6706</v>
      </c>
      <c r="B2435" t="s">
        <v>6707</v>
      </c>
      <c r="C2435">
        <v>1</v>
      </c>
      <c r="D2435" t="s">
        <v>90</v>
      </c>
      <c r="E2435" t="s">
        <v>12</v>
      </c>
      <c r="F2435" s="3" t="s">
        <v>6708</v>
      </c>
      <c r="G2435">
        <v>2025</v>
      </c>
      <c r="H2435" t="s">
        <v>137</v>
      </c>
      <c r="I2435" t="s">
        <v>6709</v>
      </c>
    </row>
    <row r="2436" spans="1:9" ht="16" x14ac:dyDescent="0.2">
      <c r="A2436" t="s">
        <v>6706</v>
      </c>
      <c r="B2436" t="s">
        <v>6710</v>
      </c>
      <c r="C2436">
        <v>2</v>
      </c>
      <c r="D2436" t="s">
        <v>52</v>
      </c>
      <c r="E2436" t="s">
        <v>12</v>
      </c>
      <c r="F2436" s="3" t="s">
        <v>6711</v>
      </c>
      <c r="G2436">
        <v>2025</v>
      </c>
      <c r="H2436" t="s">
        <v>137</v>
      </c>
      <c r="I2436" t="s">
        <v>6709</v>
      </c>
    </row>
    <row r="2437" spans="1:9" ht="16" x14ac:dyDescent="0.2">
      <c r="A2437" t="s">
        <v>6712</v>
      </c>
      <c r="B2437" t="s">
        <v>6713</v>
      </c>
      <c r="C2437">
        <v>1</v>
      </c>
      <c r="D2437">
        <f>538</f>
        <v>538</v>
      </c>
      <c r="E2437" t="s">
        <v>12</v>
      </c>
      <c r="F2437" s="7" t="s">
        <v>4250</v>
      </c>
      <c r="G2437">
        <v>2025</v>
      </c>
      <c r="H2437" t="s">
        <v>323</v>
      </c>
      <c r="I2437" t="s">
        <v>6714</v>
      </c>
    </row>
    <row r="2438" spans="1:9" ht="16" x14ac:dyDescent="0.2">
      <c r="A2438" t="s">
        <v>6715</v>
      </c>
      <c r="B2438" t="s">
        <v>6716</v>
      </c>
      <c r="C2438">
        <v>1</v>
      </c>
      <c r="D2438">
        <f>494</f>
        <v>494</v>
      </c>
      <c r="E2438" t="s">
        <v>12</v>
      </c>
      <c r="F2438" s="3" t="s">
        <v>6717</v>
      </c>
      <c r="G2438">
        <v>2025</v>
      </c>
      <c r="H2438" t="s">
        <v>226</v>
      </c>
      <c r="I2438" t="s">
        <v>6718</v>
      </c>
    </row>
    <row r="2439" spans="1:9" ht="16" x14ac:dyDescent="0.2">
      <c r="A2439" t="s">
        <v>6715</v>
      </c>
      <c r="B2439" t="s">
        <v>6719</v>
      </c>
      <c r="C2439">
        <v>2</v>
      </c>
      <c r="D2439" t="s">
        <v>3968</v>
      </c>
      <c r="E2439" t="s">
        <v>12</v>
      </c>
      <c r="F2439" s="3" t="s">
        <v>6720</v>
      </c>
      <c r="G2439">
        <v>2025</v>
      </c>
      <c r="H2439" t="s">
        <v>226</v>
      </c>
      <c r="I2439" t="s">
        <v>6718</v>
      </c>
    </row>
    <row r="2440" spans="1:9" ht="16" x14ac:dyDescent="0.2">
      <c r="A2440" t="s">
        <v>6715</v>
      </c>
      <c r="B2440" t="s">
        <v>6302</v>
      </c>
      <c r="C2440">
        <v>3</v>
      </c>
      <c r="D2440" t="s">
        <v>12</v>
      </c>
      <c r="E2440" t="s">
        <v>12</v>
      </c>
      <c r="F2440" s="3" t="s">
        <v>6303</v>
      </c>
      <c r="G2440">
        <v>2025</v>
      </c>
      <c r="H2440" t="s">
        <v>140</v>
      </c>
      <c r="I2440" t="s">
        <v>6718</v>
      </c>
    </row>
    <row r="2441" spans="1:9" ht="32" x14ac:dyDescent="0.2">
      <c r="A2441" t="s">
        <v>6721</v>
      </c>
      <c r="B2441" t="s">
        <v>5337</v>
      </c>
      <c r="C2441">
        <v>1</v>
      </c>
      <c r="D2441" t="s">
        <v>344</v>
      </c>
      <c r="E2441" t="s">
        <v>12</v>
      </c>
      <c r="F2441" s="3" t="s">
        <v>5338</v>
      </c>
      <c r="G2441">
        <v>2025</v>
      </c>
      <c r="H2441" t="s">
        <v>204</v>
      </c>
      <c r="I2441" t="s">
        <v>6722</v>
      </c>
    </row>
    <row r="2442" spans="1:9" ht="16" x14ac:dyDescent="0.2">
      <c r="A2442" t="s">
        <v>6723</v>
      </c>
      <c r="B2442" t="s">
        <v>6724</v>
      </c>
      <c r="C2442">
        <v>1</v>
      </c>
      <c r="D2442" t="s">
        <v>344</v>
      </c>
      <c r="E2442" t="s">
        <v>12</v>
      </c>
      <c r="F2442" s="3" t="s">
        <v>6725</v>
      </c>
      <c r="G2442">
        <v>2025</v>
      </c>
      <c r="H2442" t="s">
        <v>1404</v>
      </c>
      <c r="I2442" t="s">
        <v>6726</v>
      </c>
    </row>
    <row r="2443" spans="1:9" ht="16" x14ac:dyDescent="0.2">
      <c r="A2443" t="s">
        <v>6727</v>
      </c>
      <c r="B2443" t="s">
        <v>6728</v>
      </c>
      <c r="C2443">
        <v>1</v>
      </c>
      <c r="D2443" t="s">
        <v>12</v>
      </c>
      <c r="E2443" t="s">
        <v>12</v>
      </c>
      <c r="F2443" s="3" t="s">
        <v>2811</v>
      </c>
      <c r="G2443">
        <v>2025</v>
      </c>
      <c r="H2443" t="s">
        <v>235</v>
      </c>
      <c r="I2443" t="s">
        <v>6729</v>
      </c>
    </row>
    <row r="2444" spans="1:9" ht="32" x14ac:dyDescent="0.2">
      <c r="A2444" t="s">
        <v>6730</v>
      </c>
      <c r="B2444" t="s">
        <v>3690</v>
      </c>
      <c r="C2444">
        <v>1</v>
      </c>
      <c r="D2444">
        <f>441</f>
        <v>441</v>
      </c>
      <c r="E2444" t="s">
        <v>12</v>
      </c>
      <c r="F2444" s="3" t="s">
        <v>3691</v>
      </c>
      <c r="G2444">
        <v>2025</v>
      </c>
      <c r="H2444" t="s">
        <v>140</v>
      </c>
      <c r="I2444" t="s">
        <v>6731</v>
      </c>
    </row>
    <row r="2445" spans="1:9" ht="16" x14ac:dyDescent="0.2">
      <c r="A2445" t="s">
        <v>6732</v>
      </c>
      <c r="B2445" t="s">
        <v>6733</v>
      </c>
      <c r="C2445">
        <v>1</v>
      </c>
      <c r="D2445" t="s">
        <v>12</v>
      </c>
      <c r="E2445" t="s">
        <v>816</v>
      </c>
      <c r="F2445" s="3" t="s">
        <v>5210</v>
      </c>
      <c r="G2445">
        <v>2025</v>
      </c>
      <c r="H2445" t="s">
        <v>368</v>
      </c>
      <c r="I2445" t="s">
        <v>6734</v>
      </c>
    </row>
    <row r="2446" spans="1:9" ht="16" x14ac:dyDescent="0.2">
      <c r="A2446" t="s">
        <v>6735</v>
      </c>
      <c r="B2446" t="s">
        <v>4918</v>
      </c>
      <c r="C2446">
        <v>1</v>
      </c>
      <c r="D2446">
        <f>276</f>
        <v>276</v>
      </c>
      <c r="E2446" t="s">
        <v>4919</v>
      </c>
      <c r="F2446" s="3" t="s">
        <v>4920</v>
      </c>
      <c r="G2446">
        <v>2025</v>
      </c>
      <c r="H2446" t="s">
        <v>267</v>
      </c>
      <c r="I2446" t="s">
        <v>6736</v>
      </c>
    </row>
    <row r="2447" spans="1:9" ht="32" x14ac:dyDescent="0.2">
      <c r="A2447" t="s">
        <v>6735</v>
      </c>
      <c r="B2447" t="s">
        <v>6737</v>
      </c>
      <c r="C2447">
        <v>2</v>
      </c>
      <c r="D2447">
        <f>542</f>
        <v>542</v>
      </c>
      <c r="E2447" t="s">
        <v>12</v>
      </c>
      <c r="F2447" s="3" t="s">
        <v>6738</v>
      </c>
      <c r="G2447">
        <v>2025</v>
      </c>
      <c r="H2447" t="s">
        <v>126</v>
      </c>
      <c r="I2447" t="s">
        <v>6736</v>
      </c>
    </row>
    <row r="2448" spans="1:9" ht="32" x14ac:dyDescent="0.2">
      <c r="A2448" t="s">
        <v>6735</v>
      </c>
      <c r="B2448" t="s">
        <v>6739</v>
      </c>
      <c r="C2448">
        <v>3</v>
      </c>
      <c r="D2448">
        <f>469</f>
        <v>469</v>
      </c>
      <c r="E2448" t="s">
        <v>12</v>
      </c>
      <c r="F2448" s="3" t="s">
        <v>6740</v>
      </c>
      <c r="G2448">
        <v>2025</v>
      </c>
      <c r="H2448" t="s">
        <v>267</v>
      </c>
      <c r="I2448" t="s">
        <v>6736</v>
      </c>
    </row>
    <row r="2449" spans="1:9" ht="32" x14ac:dyDescent="0.2">
      <c r="A2449" t="s">
        <v>6741</v>
      </c>
      <c r="B2449" t="s">
        <v>6742</v>
      </c>
      <c r="C2449">
        <v>1</v>
      </c>
      <c r="D2449">
        <f>369</f>
        <v>369</v>
      </c>
      <c r="E2449" t="s">
        <v>12</v>
      </c>
      <c r="F2449" s="3" t="s">
        <v>6743</v>
      </c>
      <c r="G2449">
        <v>2025</v>
      </c>
      <c r="H2449" t="s">
        <v>140</v>
      </c>
      <c r="I2449" t="s">
        <v>6744</v>
      </c>
    </row>
    <row r="2450" spans="1:9" ht="32" x14ac:dyDescent="0.2">
      <c r="A2450" t="s">
        <v>6741</v>
      </c>
      <c r="B2450" t="s">
        <v>6745</v>
      </c>
      <c r="C2450">
        <v>2</v>
      </c>
      <c r="D2450">
        <f>410</f>
        <v>410</v>
      </c>
      <c r="E2450" t="s">
        <v>12</v>
      </c>
      <c r="F2450" s="3" t="s">
        <v>6746</v>
      </c>
      <c r="G2450">
        <v>2025</v>
      </c>
      <c r="H2450" t="s">
        <v>140</v>
      </c>
      <c r="I2450" t="s">
        <v>6744</v>
      </c>
    </row>
    <row r="2451" spans="1:9" ht="32" x14ac:dyDescent="0.2">
      <c r="A2451" t="s">
        <v>6741</v>
      </c>
      <c r="B2451" t="s">
        <v>6628</v>
      </c>
      <c r="C2451">
        <v>3</v>
      </c>
      <c r="D2451" t="s">
        <v>1020</v>
      </c>
      <c r="E2451" t="s">
        <v>12</v>
      </c>
      <c r="F2451" s="3" t="s">
        <v>6747</v>
      </c>
      <c r="G2451">
        <v>2025</v>
      </c>
      <c r="H2451" t="s">
        <v>1022</v>
      </c>
      <c r="I2451" t="s">
        <v>6744</v>
      </c>
    </row>
    <row r="2452" spans="1:9" ht="32" x14ac:dyDescent="0.2">
      <c r="A2452" t="s">
        <v>6748</v>
      </c>
      <c r="B2452" t="s">
        <v>6749</v>
      </c>
      <c r="C2452">
        <v>1</v>
      </c>
      <c r="D2452" t="s">
        <v>344</v>
      </c>
      <c r="E2452" t="s">
        <v>12</v>
      </c>
      <c r="F2452" s="3" t="s">
        <v>6750</v>
      </c>
      <c r="G2452">
        <v>2025</v>
      </c>
      <c r="H2452" t="s">
        <v>779</v>
      </c>
      <c r="I2452" t="s">
        <v>6751</v>
      </c>
    </row>
    <row r="2453" spans="1:9" ht="32" x14ac:dyDescent="0.2">
      <c r="A2453" t="s">
        <v>6748</v>
      </c>
      <c r="B2453" t="s">
        <v>6752</v>
      </c>
      <c r="C2453">
        <v>2</v>
      </c>
      <c r="D2453" t="s">
        <v>12</v>
      </c>
      <c r="E2453" t="s">
        <v>12</v>
      </c>
      <c r="F2453" s="3" t="s">
        <v>6753</v>
      </c>
      <c r="G2453">
        <v>2025</v>
      </c>
      <c r="H2453" t="s">
        <v>779</v>
      </c>
      <c r="I2453" t="s">
        <v>6751</v>
      </c>
    </row>
    <row r="2454" spans="1:9" ht="32" x14ac:dyDescent="0.2">
      <c r="A2454" t="s">
        <v>6748</v>
      </c>
      <c r="B2454" t="s">
        <v>6754</v>
      </c>
      <c r="C2454">
        <v>3</v>
      </c>
      <c r="D2454" t="s">
        <v>3743</v>
      </c>
      <c r="E2454" t="s">
        <v>12</v>
      </c>
      <c r="F2454" s="3" t="s">
        <v>6755</v>
      </c>
      <c r="G2454">
        <v>2025</v>
      </c>
      <c r="H2454" t="s">
        <v>779</v>
      </c>
      <c r="I2454" t="s">
        <v>6751</v>
      </c>
    </row>
    <row r="2455" spans="1:9" ht="32" x14ac:dyDescent="0.2">
      <c r="A2455" t="s">
        <v>6748</v>
      </c>
      <c r="B2455" t="s">
        <v>6756</v>
      </c>
      <c r="C2455">
        <v>4</v>
      </c>
      <c r="D2455" t="s">
        <v>90</v>
      </c>
      <c r="E2455" t="s">
        <v>12</v>
      </c>
      <c r="F2455" s="3" t="s">
        <v>6757</v>
      </c>
      <c r="G2455">
        <v>2025</v>
      </c>
      <c r="H2455" t="s">
        <v>779</v>
      </c>
      <c r="I2455" t="s">
        <v>6751</v>
      </c>
    </row>
    <row r="2456" spans="1:9" ht="32" x14ac:dyDescent="0.2">
      <c r="A2456" t="s">
        <v>6758</v>
      </c>
      <c r="B2456" t="s">
        <v>6759</v>
      </c>
      <c r="C2456">
        <v>1</v>
      </c>
      <c r="D2456" t="s">
        <v>12</v>
      </c>
      <c r="E2456" t="s">
        <v>12</v>
      </c>
      <c r="F2456" s="7" t="s">
        <v>6760</v>
      </c>
      <c r="G2456">
        <v>2025</v>
      </c>
      <c r="H2456" t="s">
        <v>37</v>
      </c>
      <c r="I2456" t="s">
        <v>6761</v>
      </c>
    </row>
    <row r="2457" spans="1:9" ht="16" x14ac:dyDescent="0.2">
      <c r="A2457" t="s">
        <v>6762</v>
      </c>
      <c r="B2457" t="s">
        <v>6763</v>
      </c>
      <c r="C2457">
        <v>1</v>
      </c>
      <c r="D2457" t="s">
        <v>12</v>
      </c>
      <c r="E2457" t="s">
        <v>12</v>
      </c>
      <c r="F2457" s="7" t="s">
        <v>6764</v>
      </c>
      <c r="G2457">
        <v>2025</v>
      </c>
      <c r="H2457" t="s">
        <v>37</v>
      </c>
      <c r="I2457" t="s">
        <v>6765</v>
      </c>
    </row>
    <row r="2458" spans="1:9" ht="32" x14ac:dyDescent="0.2">
      <c r="A2458" t="s">
        <v>6766</v>
      </c>
      <c r="B2458" t="s">
        <v>6767</v>
      </c>
      <c r="C2458">
        <v>1</v>
      </c>
      <c r="D2458" t="s">
        <v>12</v>
      </c>
      <c r="E2458" t="s">
        <v>12</v>
      </c>
      <c r="F2458" s="7" t="s">
        <v>6768</v>
      </c>
      <c r="G2458">
        <v>2025</v>
      </c>
      <c r="H2458" t="s">
        <v>37</v>
      </c>
      <c r="I2458" t="s">
        <v>6769</v>
      </c>
    </row>
    <row r="2459" spans="1:9" ht="32" x14ac:dyDescent="0.2">
      <c r="A2459" t="s">
        <v>6766</v>
      </c>
      <c r="B2459" t="s">
        <v>6770</v>
      </c>
      <c r="C2459">
        <v>2</v>
      </c>
      <c r="D2459" t="s">
        <v>12</v>
      </c>
      <c r="E2459" t="s">
        <v>12</v>
      </c>
      <c r="F2459" s="3" t="s">
        <v>6771</v>
      </c>
      <c r="G2459">
        <v>2025</v>
      </c>
      <c r="H2459" t="s">
        <v>37</v>
      </c>
      <c r="I2459" t="s">
        <v>6769</v>
      </c>
    </row>
    <row r="2460" spans="1:9" ht="32" x14ac:dyDescent="0.2">
      <c r="A2460" t="s">
        <v>6772</v>
      </c>
      <c r="B2460" t="s">
        <v>6773</v>
      </c>
      <c r="C2460">
        <v>1</v>
      </c>
      <c r="D2460" t="s">
        <v>12</v>
      </c>
      <c r="E2460" t="s">
        <v>12</v>
      </c>
      <c r="F2460" s="7" t="s">
        <v>6760</v>
      </c>
      <c r="G2460">
        <v>2025</v>
      </c>
      <c r="H2460" t="s">
        <v>37</v>
      </c>
      <c r="I2460" t="s">
        <v>6774</v>
      </c>
    </row>
    <row r="2461" spans="1:9" ht="32" x14ac:dyDescent="0.2">
      <c r="A2461" t="s">
        <v>6772</v>
      </c>
      <c r="B2461" t="s">
        <v>6775</v>
      </c>
      <c r="C2461">
        <v>2</v>
      </c>
      <c r="D2461" t="s">
        <v>12</v>
      </c>
      <c r="E2461" t="s">
        <v>12</v>
      </c>
      <c r="F2461" s="3" t="s">
        <v>6776</v>
      </c>
      <c r="G2461">
        <v>2025</v>
      </c>
      <c r="H2461" t="s">
        <v>37</v>
      </c>
      <c r="I2461" t="s">
        <v>6774</v>
      </c>
    </row>
    <row r="2462" spans="1:9" ht="32" x14ac:dyDescent="0.2">
      <c r="A2462" t="s">
        <v>6777</v>
      </c>
      <c r="B2462" t="s">
        <v>6778</v>
      </c>
      <c r="C2462">
        <v>1</v>
      </c>
      <c r="D2462" t="s">
        <v>101</v>
      </c>
      <c r="E2462" t="s">
        <v>12</v>
      </c>
      <c r="F2462" s="3" t="s">
        <v>6779</v>
      </c>
      <c r="G2462">
        <v>2025</v>
      </c>
      <c r="H2462" t="s">
        <v>37</v>
      </c>
      <c r="I2462" t="s">
        <v>6780</v>
      </c>
    </row>
    <row r="2463" spans="1:9" ht="16" x14ac:dyDescent="0.2">
      <c r="A2463" t="s">
        <v>6777</v>
      </c>
      <c r="B2463" t="s">
        <v>6781</v>
      </c>
      <c r="C2463">
        <v>2</v>
      </c>
      <c r="D2463" t="s">
        <v>101</v>
      </c>
      <c r="E2463" t="s">
        <v>12</v>
      </c>
      <c r="F2463" s="3" t="s">
        <v>6782</v>
      </c>
      <c r="G2463">
        <v>2025</v>
      </c>
      <c r="H2463" t="s">
        <v>37</v>
      </c>
      <c r="I2463" t="s">
        <v>6780</v>
      </c>
    </row>
    <row r="2464" spans="1:9" ht="16" x14ac:dyDescent="0.2">
      <c r="A2464" t="s">
        <v>6777</v>
      </c>
      <c r="B2464" t="s">
        <v>6783</v>
      </c>
      <c r="C2464">
        <v>3</v>
      </c>
      <c r="D2464" t="s">
        <v>12</v>
      </c>
      <c r="E2464" t="s">
        <v>12</v>
      </c>
      <c r="F2464" s="7" t="s">
        <v>6784</v>
      </c>
      <c r="G2464">
        <v>2025</v>
      </c>
      <c r="H2464" t="s">
        <v>37</v>
      </c>
      <c r="I2464" t="s">
        <v>6780</v>
      </c>
    </row>
    <row r="2465" spans="1:9" ht="32" x14ac:dyDescent="0.2">
      <c r="A2465" t="s">
        <v>6777</v>
      </c>
      <c r="B2465" t="s">
        <v>6785</v>
      </c>
      <c r="C2465">
        <v>4</v>
      </c>
      <c r="D2465" t="s">
        <v>12</v>
      </c>
      <c r="E2465" t="s">
        <v>12</v>
      </c>
      <c r="F2465" s="3" t="s">
        <v>6786</v>
      </c>
      <c r="G2465">
        <v>2025</v>
      </c>
      <c r="H2465" t="s">
        <v>37</v>
      </c>
      <c r="I2465" t="s">
        <v>6780</v>
      </c>
    </row>
    <row r="2466" spans="1:9" ht="16" x14ac:dyDescent="0.2">
      <c r="A2466" t="s">
        <v>6777</v>
      </c>
      <c r="B2466" t="s">
        <v>6787</v>
      </c>
      <c r="C2466">
        <v>5</v>
      </c>
      <c r="D2466" t="s">
        <v>101</v>
      </c>
      <c r="E2466" t="s">
        <v>12</v>
      </c>
      <c r="F2466" s="3" t="s">
        <v>6788</v>
      </c>
      <c r="G2466">
        <v>2025</v>
      </c>
      <c r="H2466" t="s">
        <v>37</v>
      </c>
      <c r="I2466" t="s">
        <v>6780</v>
      </c>
    </row>
    <row r="2467" spans="1:9" ht="32" x14ac:dyDescent="0.2">
      <c r="A2467" t="s">
        <v>6789</v>
      </c>
      <c r="B2467" t="s">
        <v>6790</v>
      </c>
      <c r="C2467">
        <v>1</v>
      </c>
      <c r="D2467" t="s">
        <v>712</v>
      </c>
      <c r="E2467" t="s">
        <v>12</v>
      </c>
      <c r="F2467" s="3" t="s">
        <v>6791</v>
      </c>
      <c r="G2467">
        <v>2025</v>
      </c>
      <c r="H2467" t="s">
        <v>37</v>
      </c>
      <c r="I2467" t="s">
        <v>6792</v>
      </c>
    </row>
    <row r="2468" spans="1:9" ht="16" x14ac:dyDescent="0.2">
      <c r="A2468" t="s">
        <v>6789</v>
      </c>
      <c r="B2468" t="s">
        <v>6793</v>
      </c>
      <c r="C2468">
        <v>2</v>
      </c>
      <c r="D2468" t="s">
        <v>12</v>
      </c>
      <c r="E2468" t="s">
        <v>12</v>
      </c>
      <c r="F2468" s="3" t="s">
        <v>6794</v>
      </c>
      <c r="G2468">
        <v>2025</v>
      </c>
      <c r="H2468" t="s">
        <v>37</v>
      </c>
      <c r="I2468" t="s">
        <v>6792</v>
      </c>
    </row>
    <row r="2469" spans="1:9" ht="16" x14ac:dyDescent="0.2">
      <c r="A2469" t="s">
        <v>6789</v>
      </c>
      <c r="B2469" t="s">
        <v>6795</v>
      </c>
      <c r="C2469">
        <v>3</v>
      </c>
      <c r="D2469" t="s">
        <v>12</v>
      </c>
      <c r="E2469" t="s">
        <v>12</v>
      </c>
      <c r="F2469" s="3" t="s">
        <v>6796</v>
      </c>
      <c r="G2469">
        <v>2025</v>
      </c>
      <c r="H2469" t="s">
        <v>37</v>
      </c>
      <c r="I2469" t="s">
        <v>6792</v>
      </c>
    </row>
    <row r="2470" spans="1:9" ht="32" x14ac:dyDescent="0.2">
      <c r="A2470" t="s">
        <v>6797</v>
      </c>
      <c r="B2470" t="s">
        <v>6798</v>
      </c>
      <c r="C2470">
        <v>1</v>
      </c>
      <c r="D2470" t="s">
        <v>12</v>
      </c>
      <c r="E2470" t="s">
        <v>12</v>
      </c>
      <c r="F2470" s="3" t="s">
        <v>6799</v>
      </c>
      <c r="G2470">
        <v>2025</v>
      </c>
      <c r="H2470" t="s">
        <v>37</v>
      </c>
      <c r="I2470" t="s">
        <v>6800</v>
      </c>
    </row>
    <row r="2471" spans="1:9" ht="16" x14ac:dyDescent="0.2">
      <c r="A2471" t="s">
        <v>6797</v>
      </c>
      <c r="B2471" t="s">
        <v>6801</v>
      </c>
      <c r="C2471">
        <v>2</v>
      </c>
      <c r="D2471" t="s">
        <v>12</v>
      </c>
      <c r="E2471" t="s">
        <v>12</v>
      </c>
      <c r="F2471" s="3" t="s">
        <v>6802</v>
      </c>
      <c r="G2471">
        <v>2025</v>
      </c>
      <c r="H2471" t="s">
        <v>37</v>
      </c>
      <c r="I2471" t="s">
        <v>6800</v>
      </c>
    </row>
    <row r="2472" spans="1:9" ht="32" x14ac:dyDescent="0.2">
      <c r="A2472" t="s">
        <v>6797</v>
      </c>
      <c r="B2472" t="s">
        <v>6803</v>
      </c>
      <c r="C2472">
        <v>3</v>
      </c>
      <c r="D2472" t="s">
        <v>12</v>
      </c>
      <c r="E2472" t="s">
        <v>12</v>
      </c>
      <c r="F2472" s="3" t="s">
        <v>6804</v>
      </c>
      <c r="G2472">
        <v>2025</v>
      </c>
      <c r="H2472" t="s">
        <v>37</v>
      </c>
      <c r="I2472" t="s">
        <v>6800</v>
      </c>
    </row>
    <row r="2473" spans="1:9" ht="32" x14ac:dyDescent="0.2">
      <c r="A2473" t="s">
        <v>6797</v>
      </c>
      <c r="B2473" t="s">
        <v>6805</v>
      </c>
      <c r="C2473">
        <v>4</v>
      </c>
      <c r="D2473" t="s">
        <v>12</v>
      </c>
      <c r="E2473" t="s">
        <v>12</v>
      </c>
      <c r="F2473" s="7" t="s">
        <v>6768</v>
      </c>
      <c r="G2473">
        <v>2025</v>
      </c>
      <c r="H2473" t="s">
        <v>37</v>
      </c>
      <c r="I2473" t="s">
        <v>6800</v>
      </c>
    </row>
    <row r="2474" spans="1:9" ht="48" x14ac:dyDescent="0.2">
      <c r="A2474" t="s">
        <v>6806</v>
      </c>
      <c r="B2474" t="s">
        <v>2692</v>
      </c>
      <c r="C2474">
        <v>1</v>
      </c>
      <c r="D2474">
        <f>73</f>
        <v>73</v>
      </c>
      <c r="E2474" t="s">
        <v>12</v>
      </c>
      <c r="F2474" s="3" t="s">
        <v>2693</v>
      </c>
      <c r="G2474">
        <v>2025</v>
      </c>
      <c r="H2474" t="s">
        <v>140</v>
      </c>
      <c r="I2474" t="s">
        <v>6807</v>
      </c>
    </row>
    <row r="2475" spans="1:9" ht="16" x14ac:dyDescent="0.2">
      <c r="A2475" t="s">
        <v>6806</v>
      </c>
      <c r="B2475" t="s">
        <v>822</v>
      </c>
      <c r="C2475">
        <v>2</v>
      </c>
      <c r="D2475" t="s">
        <v>344</v>
      </c>
      <c r="E2475" t="s">
        <v>12</v>
      </c>
      <c r="F2475" s="3" t="s">
        <v>1054</v>
      </c>
      <c r="G2475">
        <v>2025</v>
      </c>
      <c r="H2475" t="s">
        <v>140</v>
      </c>
      <c r="I2475" t="s">
        <v>6807</v>
      </c>
    </row>
    <row r="2476" spans="1:9" ht="16" x14ac:dyDescent="0.2">
      <c r="A2476" t="s">
        <v>6808</v>
      </c>
      <c r="B2476" t="s">
        <v>6809</v>
      </c>
      <c r="C2476">
        <v>1</v>
      </c>
      <c r="D2476" t="s">
        <v>12</v>
      </c>
      <c r="E2476" t="s">
        <v>12</v>
      </c>
      <c r="F2476" s="3" t="s">
        <v>1891</v>
      </c>
      <c r="G2476">
        <v>2025</v>
      </c>
      <c r="H2476" t="s">
        <v>37</v>
      </c>
      <c r="I2476" t="s">
        <v>6810</v>
      </c>
    </row>
    <row r="2477" spans="1:9" ht="32" x14ac:dyDescent="0.2">
      <c r="A2477" t="s">
        <v>6811</v>
      </c>
      <c r="B2477" t="s">
        <v>6812</v>
      </c>
      <c r="C2477">
        <v>1</v>
      </c>
      <c r="D2477">
        <f>169</f>
        <v>169</v>
      </c>
      <c r="E2477" t="s">
        <v>12</v>
      </c>
      <c r="F2477" s="3" t="s">
        <v>696</v>
      </c>
      <c r="G2477">
        <v>2025</v>
      </c>
      <c r="H2477" t="s">
        <v>140</v>
      </c>
      <c r="I2477" t="s">
        <v>6813</v>
      </c>
    </row>
    <row r="2478" spans="1:9" ht="32" x14ac:dyDescent="0.2">
      <c r="A2478" t="s">
        <v>6811</v>
      </c>
      <c r="B2478" t="s">
        <v>6814</v>
      </c>
      <c r="C2478">
        <v>2</v>
      </c>
      <c r="D2478" t="s">
        <v>1579</v>
      </c>
      <c r="E2478" t="s">
        <v>12</v>
      </c>
      <c r="F2478" s="3" t="s">
        <v>6815</v>
      </c>
      <c r="G2478">
        <v>2025</v>
      </c>
      <c r="H2478" t="s">
        <v>140</v>
      </c>
      <c r="I2478" t="s">
        <v>6813</v>
      </c>
    </row>
    <row r="2479" spans="1:9" ht="32" x14ac:dyDescent="0.2">
      <c r="A2479" t="s">
        <v>6811</v>
      </c>
      <c r="B2479" t="s">
        <v>695</v>
      </c>
      <c r="C2479">
        <v>3</v>
      </c>
      <c r="D2479" t="s">
        <v>12</v>
      </c>
      <c r="E2479" t="s">
        <v>12</v>
      </c>
      <c r="F2479" s="3" t="s">
        <v>6816</v>
      </c>
      <c r="G2479">
        <v>2025</v>
      </c>
      <c r="H2479" t="s">
        <v>602</v>
      </c>
      <c r="I2479" t="s">
        <v>6813</v>
      </c>
    </row>
    <row r="2480" spans="1:9" ht="16" x14ac:dyDescent="0.2">
      <c r="A2480" t="s">
        <v>6817</v>
      </c>
      <c r="B2480" t="s">
        <v>6818</v>
      </c>
      <c r="C2480">
        <v>1</v>
      </c>
      <c r="D2480" t="s">
        <v>12</v>
      </c>
      <c r="E2480" t="s">
        <v>12</v>
      </c>
      <c r="F2480" s="3" t="s">
        <v>6819</v>
      </c>
      <c r="G2480">
        <v>2025</v>
      </c>
      <c r="H2480" t="s">
        <v>6820</v>
      </c>
      <c r="I2480" t="s">
        <v>6821</v>
      </c>
    </row>
    <row r="2481" spans="1:9" ht="16" x14ac:dyDescent="0.2">
      <c r="A2481" t="s">
        <v>6817</v>
      </c>
      <c r="B2481" t="s">
        <v>6822</v>
      </c>
      <c r="C2481">
        <v>2</v>
      </c>
      <c r="D2481" t="s">
        <v>12</v>
      </c>
      <c r="E2481" t="s">
        <v>12</v>
      </c>
      <c r="F2481" s="3" t="s">
        <v>6823</v>
      </c>
      <c r="G2481">
        <v>2025</v>
      </c>
      <c r="H2481" t="s">
        <v>6820</v>
      </c>
      <c r="I2481" t="s">
        <v>6821</v>
      </c>
    </row>
    <row r="2482" spans="1:9" ht="32" x14ac:dyDescent="0.2">
      <c r="A2482" t="s">
        <v>6817</v>
      </c>
      <c r="B2482" t="s">
        <v>6824</v>
      </c>
      <c r="C2482">
        <v>3</v>
      </c>
      <c r="D2482" t="s">
        <v>12</v>
      </c>
      <c r="E2482" t="s">
        <v>12</v>
      </c>
      <c r="F2482" s="3" t="s">
        <v>6825</v>
      </c>
      <c r="G2482">
        <v>2025</v>
      </c>
      <c r="H2482" t="s">
        <v>1327</v>
      </c>
      <c r="I2482" t="s">
        <v>6821</v>
      </c>
    </row>
    <row r="2483" spans="1:9" ht="32" x14ac:dyDescent="0.2">
      <c r="A2483" t="s">
        <v>6826</v>
      </c>
      <c r="B2483" t="s">
        <v>6827</v>
      </c>
      <c r="C2483">
        <v>1</v>
      </c>
      <c r="D2483" t="s">
        <v>12</v>
      </c>
      <c r="E2483" t="s">
        <v>12</v>
      </c>
      <c r="F2483" s="3" t="s">
        <v>6828</v>
      </c>
      <c r="G2483">
        <v>2025</v>
      </c>
      <c r="H2483" t="s">
        <v>474</v>
      </c>
      <c r="I2483" t="s">
        <v>6829</v>
      </c>
    </row>
    <row r="2484" spans="1:9" ht="32" x14ac:dyDescent="0.2">
      <c r="A2484" t="s">
        <v>6826</v>
      </c>
      <c r="B2484" t="s">
        <v>6830</v>
      </c>
      <c r="C2484">
        <v>2</v>
      </c>
      <c r="D2484" t="s">
        <v>12</v>
      </c>
      <c r="E2484" t="s">
        <v>12</v>
      </c>
      <c r="F2484" s="3" t="s">
        <v>3530</v>
      </c>
      <c r="G2484">
        <v>2025</v>
      </c>
      <c r="H2484" t="s">
        <v>474</v>
      </c>
      <c r="I2484" t="s">
        <v>6829</v>
      </c>
    </row>
    <row r="2485" spans="1:9" ht="32" x14ac:dyDescent="0.2">
      <c r="A2485" t="s">
        <v>6826</v>
      </c>
      <c r="B2485" t="s">
        <v>5485</v>
      </c>
      <c r="C2485">
        <v>3</v>
      </c>
      <c r="D2485" t="s">
        <v>12</v>
      </c>
      <c r="E2485" t="s">
        <v>12</v>
      </c>
      <c r="F2485" s="3" t="s">
        <v>6828</v>
      </c>
      <c r="G2485">
        <v>2025</v>
      </c>
      <c r="H2485" t="s">
        <v>474</v>
      </c>
      <c r="I2485" t="s">
        <v>6829</v>
      </c>
    </row>
    <row r="2486" spans="1:9" ht="32" x14ac:dyDescent="0.2">
      <c r="A2486" t="s">
        <v>6831</v>
      </c>
      <c r="B2486" t="s">
        <v>6832</v>
      </c>
      <c r="C2486">
        <v>1</v>
      </c>
      <c r="D2486" t="s">
        <v>12</v>
      </c>
      <c r="E2486" t="s">
        <v>12</v>
      </c>
      <c r="F2486" s="3" t="s">
        <v>6833</v>
      </c>
      <c r="G2486">
        <v>2025</v>
      </c>
      <c r="H2486" t="s">
        <v>474</v>
      </c>
      <c r="I2486" t="s">
        <v>6834</v>
      </c>
    </row>
    <row r="2487" spans="1:9" ht="32" x14ac:dyDescent="0.2">
      <c r="A2487" t="s">
        <v>6831</v>
      </c>
      <c r="B2487" t="s">
        <v>6835</v>
      </c>
      <c r="C2487">
        <v>2</v>
      </c>
      <c r="D2487" t="s">
        <v>12</v>
      </c>
      <c r="E2487" t="s">
        <v>12</v>
      </c>
      <c r="F2487" s="3" t="s">
        <v>6836</v>
      </c>
      <c r="G2487">
        <v>2025</v>
      </c>
      <c r="H2487" t="s">
        <v>14</v>
      </c>
      <c r="I2487" t="s">
        <v>6834</v>
      </c>
    </row>
    <row r="2488" spans="1:9" ht="16" x14ac:dyDescent="0.2">
      <c r="A2488" t="s">
        <v>6831</v>
      </c>
      <c r="B2488" t="s">
        <v>2724</v>
      </c>
      <c r="C2488">
        <v>3</v>
      </c>
      <c r="D2488" t="s">
        <v>12</v>
      </c>
      <c r="E2488" t="s">
        <v>12</v>
      </c>
      <c r="F2488" s="3" t="s">
        <v>6837</v>
      </c>
      <c r="G2488">
        <v>2025</v>
      </c>
      <c r="H2488" t="s">
        <v>14</v>
      </c>
      <c r="I2488" t="s">
        <v>6834</v>
      </c>
    </row>
    <row r="2489" spans="1:9" ht="16" x14ac:dyDescent="0.2">
      <c r="A2489" t="s">
        <v>6831</v>
      </c>
      <c r="B2489" t="s">
        <v>6838</v>
      </c>
      <c r="C2489">
        <v>4</v>
      </c>
      <c r="D2489" t="s">
        <v>12</v>
      </c>
      <c r="E2489" t="s">
        <v>12</v>
      </c>
      <c r="F2489" s="3" t="s">
        <v>6839</v>
      </c>
      <c r="G2489">
        <v>2025</v>
      </c>
      <c r="H2489" t="s">
        <v>140</v>
      </c>
      <c r="I2489" t="s">
        <v>6834</v>
      </c>
    </row>
    <row r="2490" spans="1:9" ht="32" x14ac:dyDescent="0.2">
      <c r="A2490" t="s">
        <v>6840</v>
      </c>
      <c r="B2490" t="s">
        <v>727</v>
      </c>
      <c r="C2490">
        <v>1</v>
      </c>
      <c r="D2490">
        <f>65</f>
        <v>65</v>
      </c>
      <c r="E2490" t="s">
        <v>12</v>
      </c>
      <c r="F2490" s="3" t="s">
        <v>6841</v>
      </c>
      <c r="G2490">
        <v>2025</v>
      </c>
      <c r="H2490" t="s">
        <v>323</v>
      </c>
      <c r="I2490" t="s">
        <v>6842</v>
      </c>
    </row>
    <row r="2491" spans="1:9" ht="16" x14ac:dyDescent="0.2">
      <c r="A2491" t="s">
        <v>6840</v>
      </c>
      <c r="B2491" t="s">
        <v>6843</v>
      </c>
      <c r="C2491">
        <v>2</v>
      </c>
      <c r="D2491">
        <f>65</f>
        <v>65</v>
      </c>
      <c r="E2491" t="s">
        <v>12</v>
      </c>
      <c r="F2491" s="3" t="s">
        <v>6844</v>
      </c>
      <c r="G2491">
        <v>2025</v>
      </c>
      <c r="H2491" t="s">
        <v>323</v>
      </c>
      <c r="I2491" t="s">
        <v>6842</v>
      </c>
    </row>
    <row r="2492" spans="1:9" ht="16" x14ac:dyDescent="0.2">
      <c r="A2492" t="s">
        <v>6840</v>
      </c>
      <c r="B2492" t="s">
        <v>6845</v>
      </c>
      <c r="C2492">
        <v>3</v>
      </c>
      <c r="D2492">
        <f>65</f>
        <v>65</v>
      </c>
      <c r="E2492" t="s">
        <v>12</v>
      </c>
      <c r="F2492" s="3" t="s">
        <v>6846</v>
      </c>
      <c r="G2492">
        <v>2025</v>
      </c>
      <c r="H2492" t="s">
        <v>323</v>
      </c>
      <c r="I2492" t="s">
        <v>6842</v>
      </c>
    </row>
    <row r="2493" spans="1:9" ht="32" x14ac:dyDescent="0.2">
      <c r="A2493" t="s">
        <v>6847</v>
      </c>
      <c r="B2493" t="s">
        <v>6848</v>
      </c>
      <c r="C2493">
        <v>1</v>
      </c>
      <c r="D2493">
        <f>184</f>
        <v>184</v>
      </c>
      <c r="E2493" t="s">
        <v>12</v>
      </c>
      <c r="F2493" s="3" t="s">
        <v>6849</v>
      </c>
      <c r="G2493">
        <v>2025</v>
      </c>
      <c r="H2493" t="s">
        <v>2316</v>
      </c>
      <c r="I2493" t="s">
        <v>6850</v>
      </c>
    </row>
    <row r="2494" spans="1:9" ht="32" x14ac:dyDescent="0.2">
      <c r="A2494" t="s">
        <v>6847</v>
      </c>
      <c r="B2494" t="s">
        <v>6851</v>
      </c>
      <c r="C2494">
        <v>2</v>
      </c>
      <c r="D2494">
        <f>184</f>
        <v>184</v>
      </c>
      <c r="E2494" t="s">
        <v>12</v>
      </c>
      <c r="F2494" s="3" t="s">
        <v>6852</v>
      </c>
      <c r="G2494">
        <v>2025</v>
      </c>
      <c r="H2494" t="s">
        <v>2316</v>
      </c>
      <c r="I2494" t="s">
        <v>6850</v>
      </c>
    </row>
    <row r="2495" spans="1:9" ht="16" x14ac:dyDescent="0.2">
      <c r="A2495" t="s">
        <v>6853</v>
      </c>
      <c r="B2495" t="s">
        <v>6854</v>
      </c>
      <c r="C2495">
        <v>1</v>
      </c>
      <c r="D2495" t="s">
        <v>52</v>
      </c>
      <c r="E2495" t="s">
        <v>12</v>
      </c>
      <c r="F2495" s="3" t="s">
        <v>6855</v>
      </c>
      <c r="G2495">
        <v>2025</v>
      </c>
      <c r="H2495" t="s">
        <v>140</v>
      </c>
      <c r="I2495" t="s">
        <v>6856</v>
      </c>
    </row>
    <row r="2496" spans="1:9" ht="16" x14ac:dyDescent="0.2">
      <c r="A2496" t="s">
        <v>6853</v>
      </c>
      <c r="B2496" t="s">
        <v>6857</v>
      </c>
      <c r="C2496">
        <v>2</v>
      </c>
      <c r="D2496" t="s">
        <v>1049</v>
      </c>
      <c r="E2496" t="s">
        <v>12</v>
      </c>
      <c r="F2496" s="3" t="s">
        <v>1050</v>
      </c>
      <c r="G2496">
        <v>2025</v>
      </c>
      <c r="H2496" t="s">
        <v>140</v>
      </c>
      <c r="I2496" t="s">
        <v>6856</v>
      </c>
    </row>
    <row r="2497" spans="1:9" ht="16" x14ac:dyDescent="0.2">
      <c r="A2497" t="s">
        <v>6853</v>
      </c>
      <c r="B2497" t="s">
        <v>6858</v>
      </c>
      <c r="C2497">
        <v>3</v>
      </c>
      <c r="D2497" t="s">
        <v>316</v>
      </c>
      <c r="E2497" t="s">
        <v>12</v>
      </c>
      <c r="F2497" s="3" t="s">
        <v>6859</v>
      </c>
      <c r="G2497">
        <v>2025</v>
      </c>
      <c r="H2497" t="s">
        <v>140</v>
      </c>
      <c r="I2497" t="s">
        <v>6856</v>
      </c>
    </row>
    <row r="2498" spans="1:9" ht="16" x14ac:dyDescent="0.2">
      <c r="A2498" t="s">
        <v>6853</v>
      </c>
      <c r="B2498" t="s">
        <v>6860</v>
      </c>
      <c r="C2498">
        <v>4</v>
      </c>
      <c r="D2498" t="s">
        <v>344</v>
      </c>
      <c r="E2498" t="s">
        <v>12</v>
      </c>
      <c r="F2498" s="3" t="s">
        <v>6861</v>
      </c>
      <c r="G2498">
        <v>2025</v>
      </c>
      <c r="H2498" t="s">
        <v>140</v>
      </c>
      <c r="I2498" t="s">
        <v>6856</v>
      </c>
    </row>
    <row r="2499" spans="1:9" ht="16" x14ac:dyDescent="0.2">
      <c r="A2499" t="s">
        <v>6853</v>
      </c>
      <c r="B2499" t="s">
        <v>6862</v>
      </c>
      <c r="C2499">
        <v>5</v>
      </c>
      <c r="D2499">
        <f>134</f>
        <v>134</v>
      </c>
      <c r="E2499" t="s">
        <v>12</v>
      </c>
      <c r="F2499" s="3" t="s">
        <v>6863</v>
      </c>
      <c r="G2499">
        <v>2025</v>
      </c>
      <c r="H2499" t="s">
        <v>140</v>
      </c>
      <c r="I2499" t="s">
        <v>6856</v>
      </c>
    </row>
    <row r="2500" spans="1:9" ht="16" x14ac:dyDescent="0.2">
      <c r="A2500" t="s">
        <v>6853</v>
      </c>
      <c r="B2500" t="s">
        <v>6864</v>
      </c>
      <c r="C2500">
        <v>6</v>
      </c>
      <c r="D2500" t="s">
        <v>1010</v>
      </c>
      <c r="E2500" t="s">
        <v>12</v>
      </c>
      <c r="F2500" s="3" t="s">
        <v>6865</v>
      </c>
      <c r="G2500">
        <v>2025</v>
      </c>
      <c r="H2500" t="s">
        <v>140</v>
      </c>
      <c r="I2500" t="s">
        <v>6856</v>
      </c>
    </row>
    <row r="2501" spans="1:9" ht="16" x14ac:dyDescent="0.2">
      <c r="A2501" t="s">
        <v>6853</v>
      </c>
      <c r="B2501" t="s">
        <v>6866</v>
      </c>
      <c r="C2501">
        <v>7</v>
      </c>
      <c r="D2501" t="s">
        <v>344</v>
      </c>
      <c r="E2501" t="s">
        <v>12</v>
      </c>
      <c r="F2501" s="3" t="s">
        <v>6861</v>
      </c>
      <c r="G2501">
        <v>2025</v>
      </c>
      <c r="H2501" t="s">
        <v>140</v>
      </c>
      <c r="I2501" t="s">
        <v>6856</v>
      </c>
    </row>
    <row r="2502" spans="1:9" ht="32" x14ac:dyDescent="0.2">
      <c r="A2502" t="s">
        <v>6867</v>
      </c>
      <c r="B2502" t="s">
        <v>6868</v>
      </c>
      <c r="C2502">
        <v>1</v>
      </c>
      <c r="D2502" t="s">
        <v>408</v>
      </c>
      <c r="E2502" t="s">
        <v>12</v>
      </c>
      <c r="F2502" s="7" t="s">
        <v>409</v>
      </c>
      <c r="G2502">
        <v>2025</v>
      </c>
      <c r="H2502" t="s">
        <v>174</v>
      </c>
      <c r="I2502" t="s">
        <v>6869</v>
      </c>
    </row>
    <row r="2503" spans="1:9" ht="32" x14ac:dyDescent="0.2">
      <c r="A2503" t="s">
        <v>6867</v>
      </c>
      <c r="B2503" t="s">
        <v>1374</v>
      </c>
      <c r="C2503">
        <v>2</v>
      </c>
      <c r="D2503" t="s">
        <v>344</v>
      </c>
      <c r="E2503" t="s">
        <v>12</v>
      </c>
      <c r="F2503" s="7" t="s">
        <v>412</v>
      </c>
      <c r="G2503">
        <v>2025</v>
      </c>
      <c r="H2503" t="s">
        <v>174</v>
      </c>
      <c r="I2503" t="s">
        <v>6869</v>
      </c>
    </row>
    <row r="2504" spans="1:9" ht="16" x14ac:dyDescent="0.2">
      <c r="A2504" t="s">
        <v>6870</v>
      </c>
      <c r="B2504" t="s">
        <v>6871</v>
      </c>
      <c r="C2504">
        <v>1</v>
      </c>
      <c r="D2504" t="s">
        <v>1085</v>
      </c>
      <c r="E2504" t="s">
        <v>12</v>
      </c>
      <c r="F2504" s="3" t="s">
        <v>6872</v>
      </c>
      <c r="G2504">
        <v>2025</v>
      </c>
      <c r="H2504" t="s">
        <v>1087</v>
      </c>
      <c r="I2504" t="s">
        <v>6873</v>
      </c>
    </row>
    <row r="2505" spans="1:9" ht="16" x14ac:dyDescent="0.2">
      <c r="A2505" t="s">
        <v>6870</v>
      </c>
      <c r="B2505" t="s">
        <v>6874</v>
      </c>
      <c r="C2505">
        <v>2</v>
      </c>
      <c r="D2505" t="s">
        <v>12</v>
      </c>
      <c r="E2505" t="s">
        <v>12</v>
      </c>
      <c r="F2505" s="3" t="s">
        <v>6875</v>
      </c>
      <c r="G2505">
        <v>2025</v>
      </c>
      <c r="H2505" t="s">
        <v>6876</v>
      </c>
      <c r="I2505" t="s">
        <v>6873</v>
      </c>
    </row>
    <row r="2506" spans="1:9" ht="32" x14ac:dyDescent="0.2">
      <c r="A2506" t="s">
        <v>6877</v>
      </c>
      <c r="B2506" t="s">
        <v>6878</v>
      </c>
      <c r="C2506">
        <v>1</v>
      </c>
      <c r="D2506" t="s">
        <v>344</v>
      </c>
      <c r="E2506" t="s">
        <v>12</v>
      </c>
      <c r="F2506" s="3" t="s">
        <v>4566</v>
      </c>
      <c r="G2506">
        <v>2025</v>
      </c>
      <c r="H2506" t="s">
        <v>779</v>
      </c>
      <c r="I2506" t="s">
        <v>6879</v>
      </c>
    </row>
    <row r="2507" spans="1:9" ht="32" x14ac:dyDescent="0.2">
      <c r="A2507" t="s">
        <v>6877</v>
      </c>
      <c r="B2507" t="s">
        <v>6880</v>
      </c>
      <c r="C2507">
        <v>2</v>
      </c>
      <c r="D2507" t="s">
        <v>12</v>
      </c>
      <c r="E2507" t="s">
        <v>12</v>
      </c>
      <c r="F2507" s="3" t="s">
        <v>6881</v>
      </c>
      <c r="G2507">
        <v>2025</v>
      </c>
      <c r="H2507" t="s">
        <v>779</v>
      </c>
      <c r="I2507" t="s">
        <v>6879</v>
      </c>
    </row>
    <row r="2508" spans="1:9" ht="16" x14ac:dyDescent="0.2">
      <c r="A2508" t="s">
        <v>6877</v>
      </c>
      <c r="B2508" t="s">
        <v>6882</v>
      </c>
      <c r="C2508">
        <v>3</v>
      </c>
      <c r="D2508" t="s">
        <v>90</v>
      </c>
      <c r="E2508" t="s">
        <v>12</v>
      </c>
      <c r="F2508" s="3" t="s">
        <v>6883</v>
      </c>
      <c r="G2508">
        <v>2025</v>
      </c>
      <c r="H2508" t="s">
        <v>779</v>
      </c>
      <c r="I2508" t="s">
        <v>6879</v>
      </c>
    </row>
    <row r="2509" spans="1:9" ht="16" x14ac:dyDescent="0.2">
      <c r="A2509" t="s">
        <v>6877</v>
      </c>
      <c r="B2509" t="s">
        <v>6884</v>
      </c>
      <c r="C2509">
        <v>4</v>
      </c>
      <c r="D2509" t="s">
        <v>344</v>
      </c>
      <c r="E2509" t="s">
        <v>12</v>
      </c>
      <c r="F2509" s="3" t="s">
        <v>6885</v>
      </c>
      <c r="G2509">
        <v>2025</v>
      </c>
      <c r="H2509" t="s">
        <v>2154</v>
      </c>
      <c r="I2509" t="s">
        <v>6879</v>
      </c>
    </row>
    <row r="2510" spans="1:9" ht="16" x14ac:dyDescent="0.2">
      <c r="A2510" t="s">
        <v>6877</v>
      </c>
      <c r="B2510" t="s">
        <v>6886</v>
      </c>
      <c r="C2510">
        <v>5</v>
      </c>
      <c r="D2510" t="s">
        <v>12</v>
      </c>
      <c r="E2510" t="s">
        <v>12</v>
      </c>
      <c r="F2510" s="3" t="s">
        <v>6887</v>
      </c>
      <c r="G2510">
        <v>2025</v>
      </c>
      <c r="H2510" t="s">
        <v>779</v>
      </c>
      <c r="I2510" t="s">
        <v>6879</v>
      </c>
    </row>
    <row r="2511" spans="1:9" ht="16" x14ac:dyDescent="0.2">
      <c r="A2511" t="s">
        <v>6888</v>
      </c>
      <c r="B2511" t="s">
        <v>6889</v>
      </c>
      <c r="C2511">
        <v>1</v>
      </c>
      <c r="D2511" t="s">
        <v>90</v>
      </c>
      <c r="E2511" t="s">
        <v>12</v>
      </c>
      <c r="F2511" s="3" t="s">
        <v>6890</v>
      </c>
      <c r="G2511">
        <v>2025</v>
      </c>
      <c r="H2511" t="s">
        <v>6891</v>
      </c>
      <c r="I2511" t="s">
        <v>6892</v>
      </c>
    </row>
    <row r="2512" spans="1:9" ht="32" x14ac:dyDescent="0.2">
      <c r="A2512" t="s">
        <v>6888</v>
      </c>
      <c r="B2512" t="s">
        <v>6893</v>
      </c>
      <c r="C2512">
        <v>2</v>
      </c>
      <c r="D2512" t="s">
        <v>12</v>
      </c>
      <c r="E2512" t="s">
        <v>12</v>
      </c>
      <c r="F2512" s="3" t="s">
        <v>6894</v>
      </c>
      <c r="G2512">
        <v>2025</v>
      </c>
      <c r="H2512" t="s">
        <v>296</v>
      </c>
      <c r="I2512" t="s">
        <v>6892</v>
      </c>
    </row>
    <row r="2513" spans="1:9" ht="32" x14ac:dyDescent="0.2">
      <c r="A2513" t="s">
        <v>6888</v>
      </c>
      <c r="B2513" t="s">
        <v>6895</v>
      </c>
      <c r="C2513">
        <v>3</v>
      </c>
      <c r="D2513" t="s">
        <v>12</v>
      </c>
      <c r="E2513" t="s">
        <v>12</v>
      </c>
      <c r="F2513" s="3" t="s">
        <v>6896</v>
      </c>
      <c r="G2513">
        <v>2025</v>
      </c>
      <c r="H2513" t="s">
        <v>296</v>
      </c>
      <c r="I2513" t="s">
        <v>6892</v>
      </c>
    </row>
    <row r="2514" spans="1:9" ht="32" x14ac:dyDescent="0.2">
      <c r="A2514" t="s">
        <v>6888</v>
      </c>
      <c r="B2514" t="s">
        <v>6897</v>
      </c>
      <c r="C2514">
        <v>4</v>
      </c>
      <c r="D2514" t="s">
        <v>31</v>
      </c>
      <c r="E2514" t="s">
        <v>12</v>
      </c>
      <c r="F2514" s="3" t="s">
        <v>6898</v>
      </c>
      <c r="G2514">
        <v>2025</v>
      </c>
      <c r="H2514" t="s">
        <v>420</v>
      </c>
      <c r="I2514" t="s">
        <v>6892</v>
      </c>
    </row>
    <row r="2515" spans="1:9" ht="32" x14ac:dyDescent="0.2">
      <c r="A2515" t="s">
        <v>6899</v>
      </c>
      <c r="B2515" t="s">
        <v>6900</v>
      </c>
      <c r="C2515">
        <v>1</v>
      </c>
      <c r="D2515">
        <f>237</f>
        <v>237</v>
      </c>
      <c r="E2515" t="s">
        <v>12</v>
      </c>
      <c r="F2515" s="3" t="s">
        <v>6901</v>
      </c>
      <c r="G2515">
        <v>2025</v>
      </c>
      <c r="H2515" t="s">
        <v>21</v>
      </c>
      <c r="I2515" t="s">
        <v>6902</v>
      </c>
    </row>
    <row r="2516" spans="1:9" ht="32" x14ac:dyDescent="0.2">
      <c r="A2516" t="s">
        <v>6903</v>
      </c>
      <c r="B2516" t="s">
        <v>1484</v>
      </c>
      <c r="C2516">
        <v>1</v>
      </c>
      <c r="D2516" t="s">
        <v>12</v>
      </c>
      <c r="E2516" t="s">
        <v>12</v>
      </c>
      <c r="F2516" s="3" t="s">
        <v>1936</v>
      </c>
      <c r="G2516">
        <v>2025</v>
      </c>
      <c r="H2516" t="s">
        <v>37</v>
      </c>
      <c r="I2516" t="s">
        <v>6904</v>
      </c>
    </row>
    <row r="2517" spans="1:9" ht="32" x14ac:dyDescent="0.2">
      <c r="A2517" t="s">
        <v>6905</v>
      </c>
      <c r="B2517" t="s">
        <v>6906</v>
      </c>
      <c r="C2517">
        <v>1</v>
      </c>
      <c r="D2517" t="s">
        <v>12</v>
      </c>
      <c r="E2517" t="s">
        <v>12</v>
      </c>
      <c r="F2517" s="3" t="s">
        <v>5995</v>
      </c>
      <c r="G2517">
        <v>2025</v>
      </c>
      <c r="H2517" t="s">
        <v>37</v>
      </c>
      <c r="I2517" t="s">
        <v>6907</v>
      </c>
    </row>
    <row r="2518" spans="1:9" ht="32" x14ac:dyDescent="0.2">
      <c r="A2518" t="s">
        <v>6908</v>
      </c>
      <c r="B2518" t="s">
        <v>6909</v>
      </c>
      <c r="C2518">
        <v>1</v>
      </c>
      <c r="D2518" t="s">
        <v>12</v>
      </c>
      <c r="E2518" t="s">
        <v>12</v>
      </c>
      <c r="F2518" s="3" t="s">
        <v>6910</v>
      </c>
      <c r="G2518">
        <v>2025</v>
      </c>
      <c r="H2518" t="s">
        <v>14</v>
      </c>
      <c r="I2518" t="s">
        <v>6911</v>
      </c>
    </row>
    <row r="2519" spans="1:9" ht="32" x14ac:dyDescent="0.2">
      <c r="A2519" t="s">
        <v>6908</v>
      </c>
      <c r="B2519" t="s">
        <v>4615</v>
      </c>
      <c r="C2519">
        <v>2</v>
      </c>
      <c r="D2519" t="s">
        <v>12</v>
      </c>
      <c r="E2519" t="s">
        <v>12</v>
      </c>
      <c r="F2519" s="3" t="s">
        <v>6912</v>
      </c>
      <c r="G2519">
        <v>2025</v>
      </c>
      <c r="H2519" t="s">
        <v>14</v>
      </c>
      <c r="I2519" t="s">
        <v>6911</v>
      </c>
    </row>
    <row r="2520" spans="1:9" ht="32" x14ac:dyDescent="0.2">
      <c r="A2520" t="s">
        <v>6908</v>
      </c>
      <c r="B2520" t="s">
        <v>4859</v>
      </c>
      <c r="C2520">
        <v>3</v>
      </c>
      <c r="D2520" t="s">
        <v>12</v>
      </c>
      <c r="E2520" t="s">
        <v>12</v>
      </c>
      <c r="F2520" s="3" t="s">
        <v>6913</v>
      </c>
      <c r="G2520">
        <v>2025</v>
      </c>
      <c r="H2520" t="s">
        <v>4031</v>
      </c>
      <c r="I2520" t="s">
        <v>6911</v>
      </c>
    </row>
    <row r="2521" spans="1:9" ht="16" x14ac:dyDescent="0.2">
      <c r="A2521" t="s">
        <v>6914</v>
      </c>
      <c r="B2521" t="s">
        <v>6915</v>
      </c>
      <c r="C2521">
        <v>1</v>
      </c>
      <c r="D2521" t="s">
        <v>12</v>
      </c>
      <c r="E2521" t="s">
        <v>12</v>
      </c>
      <c r="F2521" s="3" t="s">
        <v>6916</v>
      </c>
      <c r="G2521">
        <v>2025</v>
      </c>
      <c r="H2521" t="s">
        <v>3976</v>
      </c>
      <c r="I2521" t="s">
        <v>6917</v>
      </c>
    </row>
    <row r="2522" spans="1:9" ht="32" x14ac:dyDescent="0.2">
      <c r="A2522" t="s">
        <v>6918</v>
      </c>
      <c r="B2522" t="s">
        <v>6919</v>
      </c>
      <c r="C2522">
        <v>1</v>
      </c>
      <c r="D2522" t="s">
        <v>344</v>
      </c>
      <c r="E2522" t="s">
        <v>12</v>
      </c>
      <c r="F2522" s="3" t="s">
        <v>6920</v>
      </c>
      <c r="G2522">
        <v>2025</v>
      </c>
      <c r="H2522" t="s">
        <v>1663</v>
      </c>
      <c r="I2522" t="s">
        <v>6921</v>
      </c>
    </row>
    <row r="2523" spans="1:9" ht="32" x14ac:dyDescent="0.2">
      <c r="A2523" t="s">
        <v>6918</v>
      </c>
      <c r="B2523" t="s">
        <v>6922</v>
      </c>
      <c r="C2523">
        <v>2</v>
      </c>
      <c r="D2523" t="s">
        <v>344</v>
      </c>
      <c r="E2523" t="s">
        <v>12</v>
      </c>
      <c r="F2523" s="3" t="s">
        <v>6923</v>
      </c>
      <c r="G2523">
        <v>2025</v>
      </c>
      <c r="H2523" t="s">
        <v>1663</v>
      </c>
      <c r="I2523" t="s">
        <v>6921</v>
      </c>
    </row>
    <row r="2524" spans="1:9" ht="16" x14ac:dyDescent="0.2">
      <c r="A2524" t="s">
        <v>6924</v>
      </c>
      <c r="B2524" t="s">
        <v>6925</v>
      </c>
      <c r="C2524">
        <v>1</v>
      </c>
      <c r="D2524" t="s">
        <v>1049</v>
      </c>
      <c r="E2524" t="s">
        <v>12</v>
      </c>
      <c r="F2524" s="3" t="s">
        <v>1050</v>
      </c>
      <c r="G2524">
        <v>2025</v>
      </c>
      <c r="H2524" t="s">
        <v>140</v>
      </c>
      <c r="I2524" t="s">
        <v>6926</v>
      </c>
    </row>
    <row r="2525" spans="1:9" ht="32" x14ac:dyDescent="0.2">
      <c r="A2525" t="s">
        <v>6927</v>
      </c>
      <c r="B2525" t="s">
        <v>545</v>
      </c>
      <c r="C2525">
        <v>1</v>
      </c>
      <c r="D2525" t="s">
        <v>12</v>
      </c>
      <c r="E2525" t="s">
        <v>12</v>
      </c>
      <c r="F2525" s="3" t="s">
        <v>6928</v>
      </c>
      <c r="G2525">
        <v>2025</v>
      </c>
      <c r="H2525" t="s">
        <v>37</v>
      </c>
      <c r="I2525" t="s">
        <v>6929</v>
      </c>
    </row>
    <row r="2526" spans="1:9" ht="32" x14ac:dyDescent="0.2">
      <c r="A2526" t="s">
        <v>6930</v>
      </c>
      <c r="B2526" t="s">
        <v>1206</v>
      </c>
      <c r="C2526">
        <v>1</v>
      </c>
      <c r="D2526" t="s">
        <v>12</v>
      </c>
      <c r="E2526" t="s">
        <v>12</v>
      </c>
      <c r="F2526" s="3" t="s">
        <v>6931</v>
      </c>
      <c r="G2526">
        <v>2025</v>
      </c>
      <c r="H2526" t="s">
        <v>37</v>
      </c>
      <c r="I2526" t="s">
        <v>6932</v>
      </c>
    </row>
    <row r="2527" spans="1:9" ht="32" x14ac:dyDescent="0.2">
      <c r="A2527" t="s">
        <v>6930</v>
      </c>
      <c r="B2527" t="s">
        <v>1212</v>
      </c>
      <c r="C2527">
        <v>2</v>
      </c>
      <c r="D2527" t="s">
        <v>101</v>
      </c>
      <c r="E2527" t="s">
        <v>12</v>
      </c>
      <c r="F2527" s="3" t="s">
        <v>6933</v>
      </c>
      <c r="G2527">
        <v>2025</v>
      </c>
      <c r="H2527" t="s">
        <v>37</v>
      </c>
      <c r="I2527" t="s">
        <v>6932</v>
      </c>
    </row>
    <row r="2528" spans="1:9" ht="16" x14ac:dyDescent="0.2">
      <c r="A2528" t="s">
        <v>6934</v>
      </c>
      <c r="B2528" t="s">
        <v>6935</v>
      </c>
      <c r="C2528">
        <v>1</v>
      </c>
      <c r="D2528">
        <f>246</f>
        <v>246</v>
      </c>
      <c r="E2528" t="s">
        <v>12</v>
      </c>
      <c r="F2528" s="7" t="s">
        <v>277</v>
      </c>
      <c r="G2528">
        <v>2025</v>
      </c>
      <c r="H2528" t="s">
        <v>126</v>
      </c>
      <c r="I2528" t="s">
        <v>6936</v>
      </c>
    </row>
    <row r="2529" spans="1:9" ht="32" x14ac:dyDescent="0.2">
      <c r="A2529" t="s">
        <v>6934</v>
      </c>
      <c r="B2529" t="s">
        <v>6937</v>
      </c>
      <c r="C2529">
        <v>2</v>
      </c>
      <c r="D2529">
        <f>514</f>
        <v>514</v>
      </c>
      <c r="E2529" t="s">
        <v>12</v>
      </c>
      <c r="F2529" s="3" t="s">
        <v>6938</v>
      </c>
      <c r="G2529">
        <v>2025</v>
      </c>
      <c r="H2529" t="s">
        <v>126</v>
      </c>
      <c r="I2529" t="s">
        <v>6936</v>
      </c>
    </row>
    <row r="2530" spans="1:9" ht="32" x14ac:dyDescent="0.2">
      <c r="A2530" t="s">
        <v>6939</v>
      </c>
      <c r="B2530" t="s">
        <v>6940</v>
      </c>
      <c r="C2530">
        <v>1</v>
      </c>
      <c r="D2530" t="s">
        <v>2738</v>
      </c>
      <c r="E2530" t="s">
        <v>12</v>
      </c>
      <c r="F2530" s="3" t="s">
        <v>6941</v>
      </c>
      <c r="G2530">
        <v>2025</v>
      </c>
      <c r="H2530" t="s">
        <v>318</v>
      </c>
      <c r="I2530" t="s">
        <v>6942</v>
      </c>
    </row>
    <row r="2531" spans="1:9" ht="32" x14ac:dyDescent="0.2">
      <c r="A2531" t="s">
        <v>6943</v>
      </c>
      <c r="B2531" t="s">
        <v>6944</v>
      </c>
      <c r="C2531">
        <v>1</v>
      </c>
      <c r="D2531" t="s">
        <v>12</v>
      </c>
      <c r="E2531" t="s">
        <v>12</v>
      </c>
      <c r="F2531" s="3" t="s">
        <v>6945</v>
      </c>
      <c r="G2531">
        <v>2025</v>
      </c>
      <c r="H2531" t="s">
        <v>140</v>
      </c>
      <c r="I2531" t="s">
        <v>6946</v>
      </c>
    </row>
    <row r="2532" spans="1:9" ht="32" x14ac:dyDescent="0.2">
      <c r="A2532" t="s">
        <v>6943</v>
      </c>
      <c r="B2532" t="s">
        <v>3820</v>
      </c>
      <c r="C2532">
        <v>2</v>
      </c>
      <c r="D2532" t="s">
        <v>12</v>
      </c>
      <c r="E2532" t="s">
        <v>12</v>
      </c>
      <c r="F2532" s="3" t="s">
        <v>6947</v>
      </c>
      <c r="G2532">
        <v>2025</v>
      </c>
      <c r="H2532" t="s">
        <v>140</v>
      </c>
      <c r="I2532" t="s">
        <v>6946</v>
      </c>
    </row>
    <row r="2533" spans="1:9" ht="16" x14ac:dyDescent="0.2">
      <c r="A2533" t="s">
        <v>6948</v>
      </c>
      <c r="B2533" t="s">
        <v>6949</v>
      </c>
      <c r="C2533">
        <v>1</v>
      </c>
      <c r="D2533" t="s">
        <v>12</v>
      </c>
      <c r="E2533" t="s">
        <v>12</v>
      </c>
      <c r="F2533" s="3" t="s">
        <v>1722</v>
      </c>
      <c r="G2533">
        <v>2025</v>
      </c>
      <c r="H2533" t="s">
        <v>137</v>
      </c>
      <c r="I2533" t="s">
        <v>6950</v>
      </c>
    </row>
    <row r="2534" spans="1:9" ht="16" x14ac:dyDescent="0.2">
      <c r="A2534" t="s">
        <v>6951</v>
      </c>
      <c r="B2534" t="s">
        <v>6952</v>
      </c>
      <c r="C2534">
        <v>1</v>
      </c>
      <c r="D2534" t="s">
        <v>3956</v>
      </c>
      <c r="E2534" t="s">
        <v>12</v>
      </c>
      <c r="F2534" s="3" t="s">
        <v>6953</v>
      </c>
      <c r="G2534">
        <v>2025</v>
      </c>
      <c r="H2534" t="s">
        <v>67</v>
      </c>
      <c r="I2534" t="s">
        <v>6954</v>
      </c>
    </row>
    <row r="2535" spans="1:9" ht="16" x14ac:dyDescent="0.2">
      <c r="A2535" t="s">
        <v>6951</v>
      </c>
      <c r="B2535" t="s">
        <v>6955</v>
      </c>
      <c r="C2535">
        <v>2</v>
      </c>
      <c r="D2535" t="s">
        <v>12</v>
      </c>
      <c r="E2535" t="s">
        <v>12</v>
      </c>
      <c r="F2535" s="3" t="s">
        <v>6956</v>
      </c>
      <c r="G2535">
        <v>2025</v>
      </c>
      <c r="H2535" t="s">
        <v>67</v>
      </c>
      <c r="I2535" t="s">
        <v>6954</v>
      </c>
    </row>
    <row r="2536" spans="1:9" ht="16" x14ac:dyDescent="0.2">
      <c r="A2536" t="s">
        <v>6951</v>
      </c>
      <c r="B2536" t="s">
        <v>6957</v>
      </c>
      <c r="C2536">
        <v>3</v>
      </c>
      <c r="D2536" t="s">
        <v>12</v>
      </c>
      <c r="E2536" t="s">
        <v>12</v>
      </c>
      <c r="F2536" s="3" t="s">
        <v>6958</v>
      </c>
      <c r="G2536">
        <v>2025</v>
      </c>
      <c r="H2536" t="s">
        <v>67</v>
      </c>
      <c r="I2536" t="s">
        <v>6954</v>
      </c>
    </row>
    <row r="2537" spans="1:9" ht="16" x14ac:dyDescent="0.2">
      <c r="A2537" t="s">
        <v>6951</v>
      </c>
      <c r="B2537" t="s">
        <v>6959</v>
      </c>
      <c r="C2537">
        <v>4</v>
      </c>
      <c r="D2537" t="s">
        <v>12</v>
      </c>
      <c r="E2537" t="s">
        <v>12</v>
      </c>
      <c r="F2537" s="3" t="s">
        <v>6960</v>
      </c>
      <c r="G2537">
        <v>2025</v>
      </c>
      <c r="H2537" t="s">
        <v>67</v>
      </c>
      <c r="I2537" t="s">
        <v>6954</v>
      </c>
    </row>
    <row r="2538" spans="1:9" ht="32" x14ac:dyDescent="0.2">
      <c r="A2538" t="s">
        <v>6961</v>
      </c>
      <c r="B2538" t="s">
        <v>6962</v>
      </c>
      <c r="C2538">
        <v>1</v>
      </c>
      <c r="D2538" t="s">
        <v>90</v>
      </c>
      <c r="E2538" t="s">
        <v>1171</v>
      </c>
      <c r="F2538" s="3" t="s">
        <v>6963</v>
      </c>
      <c r="G2538">
        <v>2025</v>
      </c>
      <c r="H2538" t="s">
        <v>832</v>
      </c>
      <c r="I2538" t="s">
        <v>6964</v>
      </c>
    </row>
    <row r="2539" spans="1:9" ht="32" x14ac:dyDescent="0.2">
      <c r="A2539" t="s">
        <v>6961</v>
      </c>
      <c r="B2539" t="s">
        <v>6965</v>
      </c>
      <c r="C2539">
        <v>2</v>
      </c>
      <c r="D2539" t="s">
        <v>2738</v>
      </c>
      <c r="E2539" t="s">
        <v>12</v>
      </c>
      <c r="F2539" s="3" t="s">
        <v>6966</v>
      </c>
      <c r="G2539">
        <v>2025</v>
      </c>
      <c r="H2539" t="s">
        <v>318</v>
      </c>
      <c r="I2539" t="s">
        <v>6964</v>
      </c>
    </row>
    <row r="2540" spans="1:9" ht="32" x14ac:dyDescent="0.2">
      <c r="A2540" t="s">
        <v>6967</v>
      </c>
      <c r="B2540" t="s">
        <v>6968</v>
      </c>
      <c r="C2540">
        <v>1</v>
      </c>
      <c r="D2540" t="s">
        <v>12</v>
      </c>
      <c r="E2540" t="s">
        <v>12</v>
      </c>
      <c r="F2540" s="3" t="s">
        <v>6969</v>
      </c>
      <c r="G2540">
        <v>2025</v>
      </c>
      <c r="H2540" t="s">
        <v>474</v>
      </c>
      <c r="I2540" t="s">
        <v>6970</v>
      </c>
    </row>
    <row r="2541" spans="1:9" ht="32" x14ac:dyDescent="0.2">
      <c r="A2541" t="s">
        <v>6967</v>
      </c>
      <c r="B2541" t="s">
        <v>6971</v>
      </c>
      <c r="C2541">
        <v>2</v>
      </c>
      <c r="D2541" t="s">
        <v>1020</v>
      </c>
      <c r="E2541" t="s">
        <v>12</v>
      </c>
      <c r="F2541" s="3" t="s">
        <v>6972</v>
      </c>
      <c r="G2541">
        <v>2025</v>
      </c>
      <c r="H2541" t="s">
        <v>1022</v>
      </c>
      <c r="I2541" t="s">
        <v>6970</v>
      </c>
    </row>
    <row r="2542" spans="1:9" ht="16" x14ac:dyDescent="0.2">
      <c r="A2542" t="s">
        <v>6973</v>
      </c>
      <c r="B2542" t="s">
        <v>6974</v>
      </c>
      <c r="C2542">
        <v>1</v>
      </c>
      <c r="D2542" t="s">
        <v>12</v>
      </c>
      <c r="E2542" t="s">
        <v>12</v>
      </c>
      <c r="F2542" s="3" t="s">
        <v>6975</v>
      </c>
      <c r="G2542">
        <v>2025</v>
      </c>
      <c r="H2542" t="s">
        <v>323</v>
      </c>
      <c r="I2542" t="s">
        <v>6976</v>
      </c>
    </row>
    <row r="2543" spans="1:9" ht="32" x14ac:dyDescent="0.2">
      <c r="A2543" t="s">
        <v>6973</v>
      </c>
      <c r="B2543" t="s">
        <v>6977</v>
      </c>
      <c r="C2543">
        <v>2</v>
      </c>
      <c r="D2543" t="s">
        <v>2828</v>
      </c>
      <c r="E2543" t="s">
        <v>12</v>
      </c>
      <c r="F2543" s="3" t="s">
        <v>6978</v>
      </c>
      <c r="G2543">
        <v>2025</v>
      </c>
      <c r="H2543" t="s">
        <v>323</v>
      </c>
      <c r="I2543" t="s">
        <v>6976</v>
      </c>
    </row>
    <row r="2544" spans="1:9" ht="32" x14ac:dyDescent="0.2">
      <c r="A2544" t="s">
        <v>6973</v>
      </c>
      <c r="B2544" t="s">
        <v>6979</v>
      </c>
      <c r="C2544">
        <v>3</v>
      </c>
      <c r="D2544" t="s">
        <v>2828</v>
      </c>
      <c r="E2544" t="s">
        <v>12</v>
      </c>
      <c r="F2544" s="3" t="s">
        <v>6978</v>
      </c>
      <c r="G2544">
        <v>2025</v>
      </c>
      <c r="H2544" t="s">
        <v>323</v>
      </c>
      <c r="I2544" t="s">
        <v>6976</v>
      </c>
    </row>
    <row r="2545" spans="1:9" ht="16" x14ac:dyDescent="0.2">
      <c r="A2545" t="s">
        <v>6980</v>
      </c>
      <c r="B2545" t="s">
        <v>6981</v>
      </c>
      <c r="C2545">
        <v>1</v>
      </c>
      <c r="D2545" t="s">
        <v>12</v>
      </c>
      <c r="E2545" t="s">
        <v>334</v>
      </c>
      <c r="F2545" s="3" t="s">
        <v>6982</v>
      </c>
      <c r="G2545">
        <v>2025</v>
      </c>
      <c r="H2545" t="s">
        <v>235</v>
      </c>
      <c r="I2545" t="s">
        <v>6983</v>
      </c>
    </row>
    <row r="2546" spans="1:9" ht="32" x14ac:dyDescent="0.2">
      <c r="A2546" t="s">
        <v>6980</v>
      </c>
      <c r="B2546" t="s">
        <v>6984</v>
      </c>
      <c r="C2546">
        <v>2</v>
      </c>
      <c r="D2546" t="s">
        <v>316</v>
      </c>
      <c r="E2546" t="s">
        <v>12</v>
      </c>
      <c r="F2546" s="3" t="s">
        <v>6985</v>
      </c>
      <c r="G2546">
        <v>2025</v>
      </c>
      <c r="H2546" t="s">
        <v>86</v>
      </c>
      <c r="I2546" t="s">
        <v>6983</v>
      </c>
    </row>
    <row r="2547" spans="1:9" ht="32" x14ac:dyDescent="0.2">
      <c r="A2547" t="s">
        <v>6986</v>
      </c>
      <c r="B2547" t="s">
        <v>6987</v>
      </c>
      <c r="C2547">
        <v>1</v>
      </c>
      <c r="D2547" t="s">
        <v>12</v>
      </c>
      <c r="E2547" t="s">
        <v>12</v>
      </c>
      <c r="F2547" s="3" t="s">
        <v>6988</v>
      </c>
      <c r="G2547">
        <v>2025</v>
      </c>
      <c r="H2547" t="s">
        <v>37</v>
      </c>
      <c r="I2547" t="s">
        <v>6989</v>
      </c>
    </row>
    <row r="2548" spans="1:9" ht="32" x14ac:dyDescent="0.2">
      <c r="A2548" t="s">
        <v>6990</v>
      </c>
      <c r="B2548" t="s">
        <v>6991</v>
      </c>
      <c r="C2548">
        <v>1</v>
      </c>
      <c r="D2548" t="s">
        <v>12</v>
      </c>
      <c r="E2548" t="s">
        <v>41</v>
      </c>
      <c r="F2548" s="3" t="s">
        <v>6992</v>
      </c>
      <c r="G2548">
        <v>2025</v>
      </c>
      <c r="H2548" t="s">
        <v>14</v>
      </c>
      <c r="I2548" t="s">
        <v>6993</v>
      </c>
    </row>
    <row r="2549" spans="1:9" ht="16" x14ac:dyDescent="0.2">
      <c r="A2549" t="s">
        <v>6990</v>
      </c>
      <c r="B2549" t="s">
        <v>1551</v>
      </c>
      <c r="C2549">
        <v>2</v>
      </c>
      <c r="D2549">
        <f>355</f>
        <v>355</v>
      </c>
      <c r="E2549" t="s">
        <v>12</v>
      </c>
      <c r="F2549" s="3" t="s">
        <v>5675</v>
      </c>
      <c r="G2549">
        <v>2025</v>
      </c>
      <c r="H2549" t="s">
        <v>14</v>
      </c>
      <c r="I2549" t="s">
        <v>6993</v>
      </c>
    </row>
    <row r="2550" spans="1:9" ht="32" x14ac:dyDescent="0.2">
      <c r="A2550" t="s">
        <v>6990</v>
      </c>
      <c r="B2550" t="s">
        <v>6994</v>
      </c>
      <c r="C2550">
        <v>3</v>
      </c>
      <c r="D2550" t="s">
        <v>12</v>
      </c>
      <c r="E2550" t="s">
        <v>12</v>
      </c>
      <c r="F2550" s="3" t="s">
        <v>6995</v>
      </c>
      <c r="G2550">
        <v>2025</v>
      </c>
      <c r="H2550" t="s">
        <v>14</v>
      </c>
      <c r="I2550" t="s">
        <v>6993</v>
      </c>
    </row>
    <row r="2551" spans="1:9" ht="16" x14ac:dyDescent="0.2">
      <c r="A2551" t="s">
        <v>6996</v>
      </c>
      <c r="B2551" t="s">
        <v>6997</v>
      </c>
      <c r="C2551">
        <v>1</v>
      </c>
      <c r="D2551" t="s">
        <v>12</v>
      </c>
      <c r="E2551" t="s">
        <v>12</v>
      </c>
      <c r="F2551" s="3" t="s">
        <v>3853</v>
      </c>
      <c r="G2551">
        <v>2025</v>
      </c>
      <c r="H2551" t="s">
        <v>140</v>
      </c>
      <c r="I2551" t="s">
        <v>6998</v>
      </c>
    </row>
    <row r="2552" spans="1:9" ht="32" x14ac:dyDescent="0.2">
      <c r="A2552" t="s">
        <v>6996</v>
      </c>
      <c r="B2552" t="s">
        <v>3852</v>
      </c>
      <c r="C2552">
        <v>2</v>
      </c>
      <c r="D2552" t="s">
        <v>12</v>
      </c>
      <c r="E2552" t="s">
        <v>12</v>
      </c>
      <c r="F2552" s="3" t="s">
        <v>6999</v>
      </c>
      <c r="G2552">
        <v>2025</v>
      </c>
      <c r="H2552" t="s">
        <v>140</v>
      </c>
      <c r="I2552" t="s">
        <v>6998</v>
      </c>
    </row>
    <row r="2553" spans="1:9" ht="32" x14ac:dyDescent="0.2">
      <c r="A2553" t="s">
        <v>6996</v>
      </c>
      <c r="B2553" t="s">
        <v>6461</v>
      </c>
      <c r="C2553">
        <v>3</v>
      </c>
      <c r="D2553" t="s">
        <v>12</v>
      </c>
      <c r="E2553" t="s">
        <v>12</v>
      </c>
      <c r="F2553" s="3" t="s">
        <v>7000</v>
      </c>
      <c r="G2553">
        <v>2025</v>
      </c>
      <c r="H2553" t="s">
        <v>140</v>
      </c>
      <c r="I2553" t="s">
        <v>6998</v>
      </c>
    </row>
    <row r="2554" spans="1:9" ht="32" x14ac:dyDescent="0.2">
      <c r="A2554" t="s">
        <v>6996</v>
      </c>
      <c r="B2554" t="s">
        <v>7001</v>
      </c>
      <c r="C2554">
        <v>4</v>
      </c>
      <c r="D2554" t="s">
        <v>1085</v>
      </c>
      <c r="E2554" t="s">
        <v>12</v>
      </c>
      <c r="F2554" s="3" t="s">
        <v>6462</v>
      </c>
      <c r="G2554">
        <v>2025</v>
      </c>
      <c r="H2554" t="s">
        <v>140</v>
      </c>
      <c r="I2554" t="s">
        <v>6998</v>
      </c>
    </row>
    <row r="2555" spans="1:9" ht="16" x14ac:dyDescent="0.2">
      <c r="A2555" t="s">
        <v>6996</v>
      </c>
      <c r="B2555" t="s">
        <v>7002</v>
      </c>
      <c r="C2555">
        <v>5</v>
      </c>
      <c r="D2555" t="s">
        <v>1085</v>
      </c>
      <c r="E2555" t="s">
        <v>12</v>
      </c>
      <c r="F2555" s="3" t="s">
        <v>7003</v>
      </c>
      <c r="G2555">
        <v>2025</v>
      </c>
      <c r="H2555" t="s">
        <v>140</v>
      </c>
      <c r="I2555" t="s">
        <v>6998</v>
      </c>
    </row>
    <row r="2556" spans="1:9" ht="32" x14ac:dyDescent="0.2">
      <c r="A2556" t="s">
        <v>6996</v>
      </c>
      <c r="B2556" t="s">
        <v>7004</v>
      </c>
      <c r="C2556">
        <v>6</v>
      </c>
      <c r="D2556" t="s">
        <v>6121</v>
      </c>
      <c r="E2556" t="s">
        <v>12</v>
      </c>
      <c r="F2556" s="3" t="s">
        <v>6122</v>
      </c>
      <c r="G2556">
        <v>2025</v>
      </c>
      <c r="H2556" t="s">
        <v>140</v>
      </c>
      <c r="I2556" t="s">
        <v>6998</v>
      </c>
    </row>
    <row r="2557" spans="1:9" ht="16" x14ac:dyDescent="0.2">
      <c r="A2557" t="s">
        <v>6996</v>
      </c>
      <c r="B2557" t="s">
        <v>7005</v>
      </c>
      <c r="C2557">
        <v>7</v>
      </c>
      <c r="D2557" t="s">
        <v>12</v>
      </c>
      <c r="E2557" t="s">
        <v>12</v>
      </c>
      <c r="F2557" s="3" t="s">
        <v>7006</v>
      </c>
      <c r="G2557">
        <v>2025</v>
      </c>
      <c r="H2557" t="s">
        <v>140</v>
      </c>
      <c r="I2557" t="s">
        <v>6998</v>
      </c>
    </row>
    <row r="2558" spans="1:9" ht="16" x14ac:dyDescent="0.2">
      <c r="A2558" t="s">
        <v>6996</v>
      </c>
      <c r="B2558" t="s">
        <v>7007</v>
      </c>
      <c r="C2558">
        <v>8</v>
      </c>
      <c r="D2558" t="s">
        <v>12</v>
      </c>
      <c r="E2558" t="s">
        <v>12</v>
      </c>
      <c r="F2558" s="3" t="s">
        <v>7006</v>
      </c>
      <c r="G2558">
        <v>2025</v>
      </c>
      <c r="H2558" t="s">
        <v>140</v>
      </c>
      <c r="I2558" t="s">
        <v>6998</v>
      </c>
    </row>
    <row r="2559" spans="1:9" ht="32" x14ac:dyDescent="0.2">
      <c r="A2559" t="s">
        <v>6996</v>
      </c>
      <c r="B2559" t="s">
        <v>3854</v>
      </c>
      <c r="C2559">
        <v>9</v>
      </c>
      <c r="D2559" t="s">
        <v>6121</v>
      </c>
      <c r="E2559" t="s">
        <v>12</v>
      </c>
      <c r="F2559" s="3" t="s">
        <v>7008</v>
      </c>
      <c r="G2559">
        <v>2025</v>
      </c>
      <c r="H2559" t="s">
        <v>140</v>
      </c>
      <c r="I2559" t="s">
        <v>6998</v>
      </c>
    </row>
    <row r="2560" spans="1:9" ht="16" x14ac:dyDescent="0.2">
      <c r="A2560" t="s">
        <v>7009</v>
      </c>
      <c r="B2560" t="s">
        <v>7010</v>
      </c>
      <c r="C2560">
        <v>1</v>
      </c>
      <c r="D2560">
        <f>220</f>
        <v>220</v>
      </c>
      <c r="E2560" t="s">
        <v>7011</v>
      </c>
      <c r="F2560" s="3" t="s">
        <v>7012</v>
      </c>
      <c r="G2560">
        <v>2025</v>
      </c>
      <c r="H2560" t="s">
        <v>250</v>
      </c>
      <c r="I2560" t="s">
        <v>7013</v>
      </c>
    </row>
    <row r="2561" spans="1:9" ht="16" x14ac:dyDescent="0.2">
      <c r="A2561" t="s">
        <v>7014</v>
      </c>
      <c r="B2561" t="s">
        <v>5123</v>
      </c>
      <c r="C2561">
        <v>1</v>
      </c>
      <c r="D2561" t="s">
        <v>1128</v>
      </c>
      <c r="E2561" t="s">
        <v>12</v>
      </c>
      <c r="F2561" s="3" t="s">
        <v>5124</v>
      </c>
      <c r="G2561">
        <v>2025</v>
      </c>
      <c r="H2561" t="s">
        <v>140</v>
      </c>
      <c r="I2561" t="s">
        <v>7015</v>
      </c>
    </row>
    <row r="2562" spans="1:9" ht="16" x14ac:dyDescent="0.2">
      <c r="A2562" t="s">
        <v>7014</v>
      </c>
      <c r="B2562" t="s">
        <v>7016</v>
      </c>
      <c r="C2562">
        <v>2</v>
      </c>
      <c r="D2562" t="s">
        <v>408</v>
      </c>
      <c r="E2562" t="s">
        <v>12</v>
      </c>
      <c r="F2562" s="3" t="s">
        <v>2260</v>
      </c>
      <c r="G2562">
        <v>2025</v>
      </c>
      <c r="H2562" t="s">
        <v>140</v>
      </c>
      <c r="I2562" t="s">
        <v>7015</v>
      </c>
    </row>
    <row r="2563" spans="1:9" ht="32" x14ac:dyDescent="0.2">
      <c r="A2563" t="s">
        <v>7017</v>
      </c>
      <c r="B2563" t="s">
        <v>7004</v>
      </c>
      <c r="C2563">
        <v>1</v>
      </c>
      <c r="D2563" t="s">
        <v>344</v>
      </c>
      <c r="E2563" t="s">
        <v>12</v>
      </c>
      <c r="F2563" s="3" t="s">
        <v>7018</v>
      </c>
      <c r="G2563">
        <v>2025</v>
      </c>
      <c r="H2563" t="s">
        <v>140</v>
      </c>
      <c r="I2563" t="s">
        <v>7019</v>
      </c>
    </row>
    <row r="2564" spans="1:9" ht="16" x14ac:dyDescent="0.2">
      <c r="A2564" t="s">
        <v>7017</v>
      </c>
      <c r="B2564" t="s">
        <v>3852</v>
      </c>
      <c r="C2564">
        <v>2</v>
      </c>
      <c r="D2564" t="s">
        <v>12</v>
      </c>
      <c r="E2564" t="s">
        <v>12</v>
      </c>
      <c r="F2564" s="3" t="s">
        <v>3853</v>
      </c>
      <c r="G2564">
        <v>2025</v>
      </c>
      <c r="H2564" t="s">
        <v>140</v>
      </c>
      <c r="I2564" t="s">
        <v>7019</v>
      </c>
    </row>
    <row r="2565" spans="1:9" ht="32" x14ac:dyDescent="0.2">
      <c r="A2565" t="s">
        <v>7017</v>
      </c>
      <c r="B2565" t="s">
        <v>7020</v>
      </c>
      <c r="C2565">
        <v>3</v>
      </c>
      <c r="D2565" t="s">
        <v>2621</v>
      </c>
      <c r="E2565" t="s">
        <v>12</v>
      </c>
      <c r="F2565" s="3" t="s">
        <v>7021</v>
      </c>
      <c r="G2565">
        <v>2025</v>
      </c>
      <c r="H2565" t="s">
        <v>140</v>
      </c>
      <c r="I2565" t="s">
        <v>7019</v>
      </c>
    </row>
    <row r="2566" spans="1:9" ht="32" x14ac:dyDescent="0.2">
      <c r="A2566" t="s">
        <v>7017</v>
      </c>
      <c r="B2566" t="s">
        <v>6997</v>
      </c>
      <c r="C2566">
        <v>4</v>
      </c>
      <c r="D2566" t="s">
        <v>2621</v>
      </c>
      <c r="E2566" t="s">
        <v>12</v>
      </c>
      <c r="F2566" s="3" t="s">
        <v>7022</v>
      </c>
      <c r="G2566">
        <v>2025</v>
      </c>
      <c r="H2566" t="s">
        <v>140</v>
      </c>
      <c r="I2566" t="s">
        <v>7019</v>
      </c>
    </row>
    <row r="2567" spans="1:9" ht="16" x14ac:dyDescent="0.2">
      <c r="A2567" t="s">
        <v>7023</v>
      </c>
      <c r="B2567" t="s">
        <v>7024</v>
      </c>
      <c r="C2567">
        <v>1</v>
      </c>
      <c r="D2567" t="s">
        <v>12</v>
      </c>
      <c r="E2567" t="s">
        <v>12</v>
      </c>
      <c r="F2567" s="3" t="s">
        <v>7025</v>
      </c>
      <c r="G2567">
        <v>2025</v>
      </c>
      <c r="H2567" t="s">
        <v>420</v>
      </c>
      <c r="I2567" t="s">
        <v>7026</v>
      </c>
    </row>
    <row r="2568" spans="1:9" ht="32" x14ac:dyDescent="0.2">
      <c r="A2568" t="s">
        <v>7027</v>
      </c>
      <c r="B2568" t="s">
        <v>6461</v>
      </c>
      <c r="C2568">
        <v>1</v>
      </c>
      <c r="D2568" t="s">
        <v>1085</v>
      </c>
      <c r="E2568" t="s">
        <v>12</v>
      </c>
      <c r="F2568" s="3" t="s">
        <v>7028</v>
      </c>
      <c r="G2568">
        <v>2025</v>
      </c>
      <c r="H2568" t="s">
        <v>140</v>
      </c>
      <c r="I2568" t="s">
        <v>7029</v>
      </c>
    </row>
    <row r="2569" spans="1:9" ht="32" x14ac:dyDescent="0.2">
      <c r="A2569" t="s">
        <v>7027</v>
      </c>
      <c r="B2569" t="s">
        <v>7030</v>
      </c>
      <c r="C2569">
        <v>2</v>
      </c>
      <c r="D2569" t="s">
        <v>1085</v>
      </c>
      <c r="E2569" t="s">
        <v>12</v>
      </c>
      <c r="F2569" s="3" t="s">
        <v>6462</v>
      </c>
      <c r="G2569">
        <v>2025</v>
      </c>
      <c r="H2569" t="s">
        <v>140</v>
      </c>
      <c r="I2569" t="s">
        <v>7029</v>
      </c>
    </row>
    <row r="2570" spans="1:9" ht="32" x14ac:dyDescent="0.2">
      <c r="A2570" t="s">
        <v>7027</v>
      </c>
      <c r="B2570" t="s">
        <v>7031</v>
      </c>
      <c r="C2570">
        <v>3</v>
      </c>
      <c r="D2570" t="s">
        <v>1085</v>
      </c>
      <c r="E2570" t="s">
        <v>12</v>
      </c>
      <c r="F2570" s="3" t="s">
        <v>7028</v>
      </c>
      <c r="G2570">
        <v>2025</v>
      </c>
      <c r="H2570" t="s">
        <v>140</v>
      </c>
      <c r="I2570" t="s">
        <v>7029</v>
      </c>
    </row>
    <row r="2571" spans="1:9" ht="32" x14ac:dyDescent="0.2">
      <c r="A2571" t="s">
        <v>7027</v>
      </c>
      <c r="B2571" t="s">
        <v>7032</v>
      </c>
      <c r="C2571">
        <v>4</v>
      </c>
      <c r="D2571" t="s">
        <v>1085</v>
      </c>
      <c r="E2571" t="s">
        <v>12</v>
      </c>
      <c r="F2571" s="3" t="s">
        <v>7033</v>
      </c>
      <c r="G2571">
        <v>2025</v>
      </c>
      <c r="H2571" t="s">
        <v>140</v>
      </c>
      <c r="I2571" t="s">
        <v>7029</v>
      </c>
    </row>
    <row r="2572" spans="1:9" ht="16" x14ac:dyDescent="0.2">
      <c r="A2572" t="s">
        <v>7034</v>
      </c>
      <c r="B2572" t="s">
        <v>7035</v>
      </c>
      <c r="C2572">
        <v>1</v>
      </c>
      <c r="D2572" t="s">
        <v>12</v>
      </c>
      <c r="E2572" t="s">
        <v>12</v>
      </c>
      <c r="F2572" s="3" t="s">
        <v>7036</v>
      </c>
      <c r="G2572">
        <v>2025</v>
      </c>
      <c r="H2572" t="s">
        <v>1248</v>
      </c>
      <c r="I2572" t="s">
        <v>7037</v>
      </c>
    </row>
    <row r="2573" spans="1:9" ht="16" x14ac:dyDescent="0.2">
      <c r="A2573" t="s">
        <v>7034</v>
      </c>
      <c r="B2573" t="s">
        <v>7038</v>
      </c>
      <c r="C2573">
        <v>2</v>
      </c>
      <c r="D2573" t="s">
        <v>12</v>
      </c>
      <c r="E2573" t="s">
        <v>12</v>
      </c>
      <c r="F2573" s="3" t="s">
        <v>7039</v>
      </c>
      <c r="G2573">
        <v>2025</v>
      </c>
      <c r="H2573" t="s">
        <v>1248</v>
      </c>
      <c r="I2573" t="s">
        <v>7037</v>
      </c>
    </row>
    <row r="2574" spans="1:9" ht="32" x14ac:dyDescent="0.2">
      <c r="A2574" t="s">
        <v>7040</v>
      </c>
      <c r="B2574" t="s">
        <v>913</v>
      </c>
      <c r="C2574">
        <v>1</v>
      </c>
      <c r="D2574" t="s">
        <v>12</v>
      </c>
      <c r="E2574" t="s">
        <v>12</v>
      </c>
      <c r="F2574" s="3" t="s">
        <v>7041</v>
      </c>
      <c r="G2574">
        <v>2025</v>
      </c>
      <c r="H2574" t="s">
        <v>86</v>
      </c>
      <c r="I2574" t="s">
        <v>7042</v>
      </c>
    </row>
    <row r="2575" spans="1:9" ht="32" x14ac:dyDescent="0.2">
      <c r="A2575" t="s">
        <v>7040</v>
      </c>
      <c r="B2575" t="s">
        <v>7043</v>
      </c>
      <c r="C2575">
        <v>2</v>
      </c>
      <c r="D2575" t="s">
        <v>52</v>
      </c>
      <c r="E2575" t="s">
        <v>12</v>
      </c>
      <c r="F2575" s="3" t="s">
        <v>7044</v>
      </c>
      <c r="G2575">
        <v>2025</v>
      </c>
      <c r="H2575" t="s">
        <v>86</v>
      </c>
      <c r="I2575" t="s">
        <v>7042</v>
      </c>
    </row>
    <row r="2576" spans="1:9" ht="32" x14ac:dyDescent="0.2">
      <c r="A2576" t="s">
        <v>7040</v>
      </c>
      <c r="B2576" t="s">
        <v>7045</v>
      </c>
      <c r="C2576">
        <v>3</v>
      </c>
      <c r="D2576" t="s">
        <v>52</v>
      </c>
      <c r="E2576" t="s">
        <v>12</v>
      </c>
      <c r="F2576" s="3" t="s">
        <v>7046</v>
      </c>
      <c r="G2576">
        <v>2025</v>
      </c>
      <c r="H2576" t="s">
        <v>86</v>
      </c>
      <c r="I2576" t="s">
        <v>7042</v>
      </c>
    </row>
    <row r="2577" spans="1:9" ht="16" x14ac:dyDescent="0.2">
      <c r="A2577" t="s">
        <v>7047</v>
      </c>
      <c r="B2577" t="s">
        <v>7048</v>
      </c>
      <c r="C2577">
        <v>1</v>
      </c>
      <c r="D2577" t="s">
        <v>7049</v>
      </c>
      <c r="E2577" t="s">
        <v>12</v>
      </c>
      <c r="F2577" s="3" t="s">
        <v>7050</v>
      </c>
      <c r="G2577">
        <v>2025</v>
      </c>
      <c r="H2577" t="s">
        <v>998</v>
      </c>
      <c r="I2577" t="s">
        <v>7051</v>
      </c>
    </row>
    <row r="2578" spans="1:9" ht="16" x14ac:dyDescent="0.2">
      <c r="A2578" t="s">
        <v>7047</v>
      </c>
      <c r="B2578" t="s">
        <v>7052</v>
      </c>
      <c r="C2578">
        <v>2</v>
      </c>
      <c r="D2578" t="s">
        <v>7053</v>
      </c>
      <c r="E2578" t="s">
        <v>12</v>
      </c>
      <c r="F2578" s="3" t="s">
        <v>7054</v>
      </c>
      <c r="G2578">
        <v>2025</v>
      </c>
      <c r="H2578" t="s">
        <v>998</v>
      </c>
      <c r="I2578" t="s">
        <v>7051</v>
      </c>
    </row>
    <row r="2579" spans="1:9" ht="16" x14ac:dyDescent="0.2">
      <c r="A2579" t="s">
        <v>7047</v>
      </c>
      <c r="B2579" t="s">
        <v>7055</v>
      </c>
      <c r="C2579">
        <v>3</v>
      </c>
      <c r="D2579" t="s">
        <v>996</v>
      </c>
      <c r="E2579" t="s">
        <v>12</v>
      </c>
      <c r="F2579" s="3" t="s">
        <v>7056</v>
      </c>
      <c r="G2579">
        <v>2025</v>
      </c>
      <c r="H2579" t="s">
        <v>998</v>
      </c>
      <c r="I2579" t="s">
        <v>7051</v>
      </c>
    </row>
    <row r="2580" spans="1:9" ht="16" x14ac:dyDescent="0.2">
      <c r="A2580" t="s">
        <v>7047</v>
      </c>
      <c r="B2580" t="s">
        <v>7057</v>
      </c>
      <c r="C2580">
        <v>4</v>
      </c>
      <c r="D2580" t="s">
        <v>3897</v>
      </c>
      <c r="E2580" t="s">
        <v>3898</v>
      </c>
      <c r="F2580" s="3" t="s">
        <v>3899</v>
      </c>
      <c r="G2580">
        <v>2025</v>
      </c>
      <c r="H2580" t="s">
        <v>998</v>
      </c>
      <c r="I2580" t="s">
        <v>7051</v>
      </c>
    </row>
    <row r="2581" spans="1:9" ht="16" x14ac:dyDescent="0.2">
      <c r="A2581" t="s">
        <v>7047</v>
      </c>
      <c r="B2581" t="s">
        <v>7058</v>
      </c>
      <c r="C2581">
        <v>5</v>
      </c>
      <c r="D2581" t="s">
        <v>12</v>
      </c>
      <c r="E2581" t="s">
        <v>12</v>
      </c>
      <c r="F2581" s="3" t="s">
        <v>7059</v>
      </c>
      <c r="G2581">
        <v>2025</v>
      </c>
      <c r="H2581" t="s">
        <v>998</v>
      </c>
      <c r="I2581" t="s">
        <v>7051</v>
      </c>
    </row>
    <row r="2582" spans="1:9" ht="32" x14ac:dyDescent="0.2">
      <c r="A2582" t="s">
        <v>7047</v>
      </c>
      <c r="B2582" t="s">
        <v>7060</v>
      </c>
      <c r="C2582">
        <v>6</v>
      </c>
      <c r="D2582" t="s">
        <v>996</v>
      </c>
      <c r="E2582" t="s">
        <v>12</v>
      </c>
      <c r="F2582" s="3" t="s">
        <v>7061</v>
      </c>
      <c r="G2582">
        <v>2025</v>
      </c>
      <c r="H2582" t="s">
        <v>998</v>
      </c>
      <c r="I2582" t="s">
        <v>7051</v>
      </c>
    </row>
    <row r="2583" spans="1:9" ht="16" x14ac:dyDescent="0.2">
      <c r="A2583" t="s">
        <v>7062</v>
      </c>
      <c r="B2583" t="s">
        <v>840</v>
      </c>
      <c r="C2583">
        <v>1</v>
      </c>
      <c r="D2583" t="s">
        <v>712</v>
      </c>
      <c r="E2583" t="s">
        <v>12</v>
      </c>
      <c r="F2583" s="3" t="s">
        <v>4942</v>
      </c>
      <c r="G2583">
        <v>2025</v>
      </c>
      <c r="H2583" t="s">
        <v>140</v>
      </c>
      <c r="I2583" t="s">
        <v>7063</v>
      </c>
    </row>
    <row r="2584" spans="1:9" ht="16" x14ac:dyDescent="0.2">
      <c r="A2584" t="s">
        <v>7064</v>
      </c>
      <c r="B2584" t="s">
        <v>7065</v>
      </c>
      <c r="C2584">
        <v>1</v>
      </c>
      <c r="D2584" t="s">
        <v>1741</v>
      </c>
      <c r="E2584" t="s">
        <v>12</v>
      </c>
      <c r="F2584" s="3" t="s">
        <v>7066</v>
      </c>
      <c r="G2584">
        <v>2025</v>
      </c>
      <c r="H2584" t="s">
        <v>368</v>
      </c>
      <c r="I2584" t="s">
        <v>7067</v>
      </c>
    </row>
    <row r="2585" spans="1:9" ht="32" x14ac:dyDescent="0.2">
      <c r="A2585" t="s">
        <v>7064</v>
      </c>
      <c r="B2585" t="s">
        <v>7068</v>
      </c>
      <c r="C2585">
        <v>2</v>
      </c>
      <c r="D2585" t="s">
        <v>12</v>
      </c>
      <c r="E2585" t="s">
        <v>12</v>
      </c>
      <c r="F2585" s="3" t="s">
        <v>7069</v>
      </c>
      <c r="G2585">
        <v>2025</v>
      </c>
      <c r="H2585" t="s">
        <v>368</v>
      </c>
      <c r="I2585" t="s">
        <v>7067</v>
      </c>
    </row>
    <row r="2586" spans="1:9" ht="32" x14ac:dyDescent="0.2">
      <c r="A2586" t="s">
        <v>7070</v>
      </c>
      <c r="B2586" t="s">
        <v>7071</v>
      </c>
      <c r="C2586">
        <v>1</v>
      </c>
      <c r="D2586" t="s">
        <v>12</v>
      </c>
      <c r="E2586" t="s">
        <v>12</v>
      </c>
      <c r="F2586" s="3" t="s">
        <v>7072</v>
      </c>
      <c r="G2586">
        <v>2025</v>
      </c>
      <c r="H2586" t="s">
        <v>6423</v>
      </c>
      <c r="I2586" t="s">
        <v>7073</v>
      </c>
    </row>
    <row r="2587" spans="1:9" ht="16" x14ac:dyDescent="0.2">
      <c r="A2587" t="s">
        <v>7070</v>
      </c>
      <c r="B2587" t="s">
        <v>7074</v>
      </c>
      <c r="C2587">
        <v>2</v>
      </c>
      <c r="D2587" t="s">
        <v>12</v>
      </c>
      <c r="E2587" t="s">
        <v>12</v>
      </c>
      <c r="F2587" s="3" t="s">
        <v>7075</v>
      </c>
      <c r="G2587">
        <v>2025</v>
      </c>
      <c r="H2587" t="s">
        <v>6423</v>
      </c>
      <c r="I2587" t="s">
        <v>7073</v>
      </c>
    </row>
    <row r="2588" spans="1:9" ht="32" x14ac:dyDescent="0.2">
      <c r="A2588" t="s">
        <v>7070</v>
      </c>
      <c r="B2588" t="s">
        <v>7076</v>
      </c>
      <c r="C2588">
        <v>3</v>
      </c>
      <c r="D2588" t="s">
        <v>4215</v>
      </c>
      <c r="E2588" t="s">
        <v>12</v>
      </c>
      <c r="F2588" s="3" t="s">
        <v>7077</v>
      </c>
      <c r="G2588">
        <v>2025</v>
      </c>
      <c r="H2588" t="s">
        <v>140</v>
      </c>
      <c r="I2588" t="s">
        <v>7073</v>
      </c>
    </row>
    <row r="2589" spans="1:9" ht="32" x14ac:dyDescent="0.2">
      <c r="A2589" t="s">
        <v>7070</v>
      </c>
      <c r="B2589" t="s">
        <v>7078</v>
      </c>
      <c r="C2589">
        <v>4</v>
      </c>
      <c r="D2589">
        <f>461</f>
        <v>461</v>
      </c>
      <c r="E2589" t="s">
        <v>12</v>
      </c>
      <c r="F2589" s="3" t="s">
        <v>7079</v>
      </c>
      <c r="G2589">
        <v>2025</v>
      </c>
      <c r="H2589" t="s">
        <v>126</v>
      </c>
      <c r="I2589" t="s">
        <v>7073</v>
      </c>
    </row>
    <row r="2590" spans="1:9" ht="16" x14ac:dyDescent="0.2">
      <c r="A2590" t="s">
        <v>7070</v>
      </c>
      <c r="B2590" t="s">
        <v>7080</v>
      </c>
      <c r="C2590">
        <v>5</v>
      </c>
      <c r="D2590" t="s">
        <v>12</v>
      </c>
      <c r="E2590" t="s">
        <v>12</v>
      </c>
      <c r="F2590" s="3" t="s">
        <v>7081</v>
      </c>
      <c r="G2590">
        <v>2025</v>
      </c>
      <c r="H2590" t="s">
        <v>140</v>
      </c>
      <c r="I2590" t="s">
        <v>7073</v>
      </c>
    </row>
    <row r="2591" spans="1:9" ht="32" x14ac:dyDescent="0.2">
      <c r="A2591" t="s">
        <v>7082</v>
      </c>
      <c r="B2591" t="s">
        <v>7083</v>
      </c>
      <c r="C2591">
        <v>1</v>
      </c>
      <c r="D2591" t="s">
        <v>90</v>
      </c>
      <c r="E2591" t="s">
        <v>12</v>
      </c>
      <c r="F2591" s="3" t="s">
        <v>7084</v>
      </c>
      <c r="G2591">
        <v>2025</v>
      </c>
      <c r="H2591" t="s">
        <v>832</v>
      </c>
      <c r="I2591" t="s">
        <v>7085</v>
      </c>
    </row>
    <row r="2592" spans="1:9" ht="16" x14ac:dyDescent="0.2">
      <c r="A2592" t="s">
        <v>7082</v>
      </c>
      <c r="B2592" t="s">
        <v>7086</v>
      </c>
      <c r="C2592">
        <v>2</v>
      </c>
      <c r="D2592" t="s">
        <v>90</v>
      </c>
      <c r="E2592" t="s">
        <v>12</v>
      </c>
      <c r="F2592" s="3" t="s">
        <v>7087</v>
      </c>
      <c r="G2592">
        <v>2025</v>
      </c>
      <c r="H2592" t="s">
        <v>832</v>
      </c>
      <c r="I2592" t="s">
        <v>7085</v>
      </c>
    </row>
    <row r="2593" spans="1:9" ht="16" x14ac:dyDescent="0.2">
      <c r="A2593" t="s">
        <v>7082</v>
      </c>
      <c r="B2593" t="s">
        <v>7088</v>
      </c>
      <c r="C2593">
        <v>3</v>
      </c>
      <c r="D2593" t="s">
        <v>12</v>
      </c>
      <c r="E2593" t="s">
        <v>12</v>
      </c>
      <c r="F2593" s="3" t="s">
        <v>7089</v>
      </c>
      <c r="G2593">
        <v>2025</v>
      </c>
      <c r="H2593" t="s">
        <v>2190</v>
      </c>
      <c r="I2593" t="s">
        <v>7085</v>
      </c>
    </row>
    <row r="2594" spans="1:9" ht="32" x14ac:dyDescent="0.2">
      <c r="A2594" t="s">
        <v>7090</v>
      </c>
      <c r="B2594" t="s">
        <v>6124</v>
      </c>
      <c r="C2594">
        <v>1</v>
      </c>
      <c r="D2594" t="s">
        <v>759</v>
      </c>
      <c r="E2594" t="s">
        <v>12</v>
      </c>
      <c r="F2594" s="3" t="s">
        <v>7091</v>
      </c>
      <c r="G2594">
        <v>2025</v>
      </c>
      <c r="H2594" t="s">
        <v>761</v>
      </c>
      <c r="I2594" t="s">
        <v>7092</v>
      </c>
    </row>
    <row r="2595" spans="1:9" ht="16" x14ac:dyDescent="0.2">
      <c r="A2595" t="s">
        <v>7090</v>
      </c>
      <c r="B2595" t="s">
        <v>7093</v>
      </c>
      <c r="C2595">
        <v>2</v>
      </c>
      <c r="D2595" t="s">
        <v>344</v>
      </c>
      <c r="E2595" t="s">
        <v>12</v>
      </c>
      <c r="F2595" s="3" t="s">
        <v>6129</v>
      </c>
      <c r="G2595">
        <v>2025</v>
      </c>
      <c r="H2595" t="s">
        <v>140</v>
      </c>
      <c r="I2595" t="s">
        <v>7092</v>
      </c>
    </row>
    <row r="2596" spans="1:9" ht="32" x14ac:dyDescent="0.2">
      <c r="A2596" t="s">
        <v>7090</v>
      </c>
      <c r="B2596" t="s">
        <v>6120</v>
      </c>
      <c r="C2596">
        <v>3</v>
      </c>
      <c r="D2596" t="s">
        <v>12</v>
      </c>
      <c r="E2596" t="s">
        <v>12</v>
      </c>
      <c r="F2596" s="3" t="s">
        <v>6127</v>
      </c>
      <c r="G2596">
        <v>2025</v>
      </c>
      <c r="H2596" t="s">
        <v>140</v>
      </c>
      <c r="I2596" t="s">
        <v>7092</v>
      </c>
    </row>
    <row r="2597" spans="1:9" ht="32" x14ac:dyDescent="0.2">
      <c r="A2597" t="s">
        <v>7090</v>
      </c>
      <c r="B2597" t="s">
        <v>7094</v>
      </c>
      <c r="C2597">
        <v>4</v>
      </c>
      <c r="D2597" t="s">
        <v>6121</v>
      </c>
      <c r="E2597" t="s">
        <v>12</v>
      </c>
      <c r="F2597" s="3" t="s">
        <v>6122</v>
      </c>
      <c r="G2597">
        <v>2025</v>
      </c>
      <c r="H2597" t="s">
        <v>140</v>
      </c>
      <c r="I2597" t="s">
        <v>7092</v>
      </c>
    </row>
    <row r="2598" spans="1:9" ht="16" x14ac:dyDescent="0.2">
      <c r="A2598" t="s">
        <v>7090</v>
      </c>
      <c r="B2598" t="s">
        <v>6128</v>
      </c>
      <c r="C2598">
        <v>5</v>
      </c>
      <c r="D2598" t="s">
        <v>6121</v>
      </c>
      <c r="E2598" t="s">
        <v>12</v>
      </c>
      <c r="F2598" s="3" t="s">
        <v>7095</v>
      </c>
      <c r="G2598">
        <v>2025</v>
      </c>
      <c r="H2598" t="s">
        <v>140</v>
      </c>
      <c r="I2598" t="s">
        <v>7092</v>
      </c>
    </row>
    <row r="2599" spans="1:9" ht="32" x14ac:dyDescent="0.2">
      <c r="A2599" t="s">
        <v>7090</v>
      </c>
      <c r="B2599" t="s">
        <v>7001</v>
      </c>
      <c r="C2599">
        <v>6</v>
      </c>
      <c r="D2599" t="s">
        <v>12</v>
      </c>
      <c r="E2599" t="s">
        <v>12</v>
      </c>
      <c r="F2599" s="3" t="s">
        <v>7096</v>
      </c>
      <c r="G2599">
        <v>2025</v>
      </c>
      <c r="H2599" t="s">
        <v>140</v>
      </c>
      <c r="I2599" t="s">
        <v>7092</v>
      </c>
    </row>
    <row r="2600" spans="1:9" ht="16" x14ac:dyDescent="0.2">
      <c r="A2600" t="s">
        <v>7097</v>
      </c>
      <c r="B2600" t="s">
        <v>701</v>
      </c>
      <c r="C2600">
        <v>1</v>
      </c>
      <c r="D2600" t="s">
        <v>12</v>
      </c>
      <c r="E2600" t="s">
        <v>12</v>
      </c>
      <c r="F2600" s="3" t="s">
        <v>702</v>
      </c>
      <c r="G2600">
        <v>2025</v>
      </c>
      <c r="H2600" t="s">
        <v>371</v>
      </c>
      <c r="I2600" t="s">
        <v>7098</v>
      </c>
    </row>
    <row r="2601" spans="1:9" ht="16" x14ac:dyDescent="0.2">
      <c r="A2601" t="s">
        <v>7097</v>
      </c>
      <c r="B2601" t="s">
        <v>7099</v>
      </c>
      <c r="C2601">
        <v>2</v>
      </c>
      <c r="D2601">
        <f>545</f>
        <v>545</v>
      </c>
      <c r="E2601" t="s">
        <v>7100</v>
      </c>
      <c r="F2601" s="3" t="s">
        <v>7101</v>
      </c>
      <c r="G2601">
        <v>2025</v>
      </c>
      <c r="H2601" t="s">
        <v>371</v>
      </c>
      <c r="I2601" t="s">
        <v>7098</v>
      </c>
    </row>
    <row r="2602" spans="1:9" ht="32" x14ac:dyDescent="0.2">
      <c r="A2602" t="s">
        <v>7102</v>
      </c>
      <c r="B2602" t="s">
        <v>7103</v>
      </c>
      <c r="C2602">
        <v>1</v>
      </c>
      <c r="D2602" t="s">
        <v>316</v>
      </c>
      <c r="E2602" t="s">
        <v>12</v>
      </c>
      <c r="F2602" s="3" t="s">
        <v>7104</v>
      </c>
      <c r="G2602">
        <v>2025</v>
      </c>
      <c r="H2602" t="s">
        <v>318</v>
      </c>
      <c r="I2602" t="s">
        <v>7105</v>
      </c>
    </row>
    <row r="2603" spans="1:9" ht="16" x14ac:dyDescent="0.2">
      <c r="A2603" t="s">
        <v>7106</v>
      </c>
      <c r="B2603" t="s">
        <v>7107</v>
      </c>
      <c r="C2603">
        <v>1</v>
      </c>
      <c r="D2603" t="s">
        <v>101</v>
      </c>
      <c r="E2603" t="s">
        <v>12</v>
      </c>
      <c r="F2603" s="3" t="s">
        <v>7108</v>
      </c>
      <c r="G2603">
        <v>2025</v>
      </c>
      <c r="H2603" t="s">
        <v>37</v>
      </c>
      <c r="I2603" t="s">
        <v>7109</v>
      </c>
    </row>
    <row r="2604" spans="1:9" ht="16" x14ac:dyDescent="0.2">
      <c r="A2604" t="s">
        <v>7106</v>
      </c>
      <c r="B2604" t="s">
        <v>7110</v>
      </c>
      <c r="C2604">
        <v>2</v>
      </c>
      <c r="D2604" t="s">
        <v>52</v>
      </c>
      <c r="E2604" t="s">
        <v>12</v>
      </c>
      <c r="F2604" s="3" t="s">
        <v>1753</v>
      </c>
      <c r="G2604">
        <v>2025</v>
      </c>
      <c r="H2604" t="s">
        <v>37</v>
      </c>
      <c r="I2604" t="s">
        <v>7109</v>
      </c>
    </row>
    <row r="2605" spans="1:9" ht="16" x14ac:dyDescent="0.2">
      <c r="A2605" t="s">
        <v>7106</v>
      </c>
      <c r="B2605" t="s">
        <v>7111</v>
      </c>
      <c r="C2605">
        <v>3</v>
      </c>
      <c r="D2605" t="s">
        <v>101</v>
      </c>
      <c r="E2605" t="s">
        <v>12</v>
      </c>
      <c r="F2605" s="3" t="s">
        <v>7108</v>
      </c>
      <c r="G2605">
        <v>2025</v>
      </c>
      <c r="H2605" t="s">
        <v>37</v>
      </c>
      <c r="I2605" t="s">
        <v>7109</v>
      </c>
    </row>
    <row r="2606" spans="1:9" ht="32" x14ac:dyDescent="0.2">
      <c r="A2606" t="s">
        <v>7106</v>
      </c>
      <c r="B2606" t="s">
        <v>7112</v>
      </c>
      <c r="C2606">
        <v>4</v>
      </c>
      <c r="D2606" t="s">
        <v>101</v>
      </c>
      <c r="E2606" t="s">
        <v>12</v>
      </c>
      <c r="F2606" s="3" t="s">
        <v>7113</v>
      </c>
      <c r="G2606">
        <v>2025</v>
      </c>
      <c r="H2606" t="s">
        <v>37</v>
      </c>
      <c r="I2606" t="s">
        <v>7109</v>
      </c>
    </row>
    <row r="2607" spans="1:9" ht="32" x14ac:dyDescent="0.2">
      <c r="A2607" t="s">
        <v>7114</v>
      </c>
      <c r="B2607" t="s">
        <v>7115</v>
      </c>
      <c r="C2607">
        <v>1</v>
      </c>
      <c r="D2607" t="s">
        <v>12</v>
      </c>
      <c r="E2607" t="s">
        <v>12</v>
      </c>
      <c r="F2607" s="3" t="s">
        <v>7116</v>
      </c>
      <c r="G2607">
        <v>2025</v>
      </c>
      <c r="H2607" t="s">
        <v>14</v>
      </c>
      <c r="I2607" t="s">
        <v>7117</v>
      </c>
    </row>
    <row r="2608" spans="1:9" ht="32" x14ac:dyDescent="0.2">
      <c r="A2608" t="s">
        <v>7118</v>
      </c>
      <c r="B2608" t="s">
        <v>7119</v>
      </c>
      <c r="C2608">
        <v>1</v>
      </c>
      <c r="D2608" t="s">
        <v>12</v>
      </c>
      <c r="E2608" t="s">
        <v>12</v>
      </c>
      <c r="F2608" s="3" t="s">
        <v>7120</v>
      </c>
      <c r="G2608">
        <v>2025</v>
      </c>
      <c r="H2608" t="s">
        <v>239</v>
      </c>
      <c r="I2608" t="s">
        <v>7121</v>
      </c>
    </row>
    <row r="2609" spans="1:9" ht="32" x14ac:dyDescent="0.2">
      <c r="A2609" t="s">
        <v>7122</v>
      </c>
      <c r="B2609" t="s">
        <v>7123</v>
      </c>
      <c r="C2609">
        <v>1</v>
      </c>
      <c r="D2609">
        <f>404</f>
        <v>404</v>
      </c>
      <c r="E2609" t="s">
        <v>12</v>
      </c>
      <c r="F2609" s="3" t="s">
        <v>7124</v>
      </c>
      <c r="G2609">
        <v>2025</v>
      </c>
      <c r="H2609" t="s">
        <v>313</v>
      </c>
      <c r="I2609" t="s">
        <v>7125</v>
      </c>
    </row>
    <row r="2610" spans="1:9" ht="32" x14ac:dyDescent="0.2">
      <c r="A2610" t="s">
        <v>7122</v>
      </c>
      <c r="B2610" t="s">
        <v>7126</v>
      </c>
      <c r="C2610">
        <v>2</v>
      </c>
      <c r="D2610">
        <f>404</f>
        <v>404</v>
      </c>
      <c r="E2610" t="s">
        <v>12</v>
      </c>
      <c r="F2610" s="3" t="s">
        <v>7127</v>
      </c>
      <c r="G2610">
        <v>2025</v>
      </c>
      <c r="H2610" t="s">
        <v>313</v>
      </c>
      <c r="I2610" t="s">
        <v>7125</v>
      </c>
    </row>
    <row r="2611" spans="1:9" ht="32" x14ac:dyDescent="0.2">
      <c r="A2611" t="s">
        <v>7128</v>
      </c>
      <c r="B2611" t="s">
        <v>7129</v>
      </c>
      <c r="C2611">
        <v>1</v>
      </c>
      <c r="D2611" t="s">
        <v>31</v>
      </c>
      <c r="E2611" t="s">
        <v>12</v>
      </c>
      <c r="F2611" s="3" t="s">
        <v>7130</v>
      </c>
      <c r="G2611">
        <v>2025</v>
      </c>
      <c r="H2611" t="s">
        <v>1404</v>
      </c>
      <c r="I2611" t="s">
        <v>7131</v>
      </c>
    </row>
    <row r="2612" spans="1:9" ht="32" x14ac:dyDescent="0.2">
      <c r="A2612" t="s">
        <v>7132</v>
      </c>
      <c r="B2612" t="s">
        <v>7133</v>
      </c>
      <c r="C2612">
        <v>1</v>
      </c>
      <c r="D2612">
        <f>237</f>
        <v>237</v>
      </c>
      <c r="E2612" t="s">
        <v>12</v>
      </c>
      <c r="F2612" s="3" t="s">
        <v>7134</v>
      </c>
      <c r="G2612">
        <v>2025</v>
      </c>
      <c r="H2612" t="s">
        <v>21</v>
      </c>
      <c r="I2612" t="s">
        <v>7135</v>
      </c>
    </row>
    <row r="2613" spans="1:9" ht="32" x14ac:dyDescent="0.2">
      <c r="A2613" t="s">
        <v>7132</v>
      </c>
      <c r="B2613" t="s">
        <v>7136</v>
      </c>
      <c r="C2613">
        <v>2</v>
      </c>
      <c r="D2613">
        <f>421</f>
        <v>421</v>
      </c>
      <c r="E2613" t="s">
        <v>12</v>
      </c>
      <c r="F2613" s="3" t="s">
        <v>7137</v>
      </c>
      <c r="G2613">
        <v>2025</v>
      </c>
      <c r="H2613" t="s">
        <v>368</v>
      </c>
      <c r="I2613" t="s">
        <v>7135</v>
      </c>
    </row>
    <row r="2614" spans="1:9" ht="16" x14ac:dyDescent="0.2">
      <c r="A2614" t="s">
        <v>7138</v>
      </c>
      <c r="B2614" t="s">
        <v>7139</v>
      </c>
      <c r="C2614">
        <v>1</v>
      </c>
      <c r="D2614" t="s">
        <v>12</v>
      </c>
      <c r="E2614" t="s">
        <v>12</v>
      </c>
      <c r="F2614" s="3" t="s">
        <v>4759</v>
      </c>
      <c r="G2614">
        <v>2025</v>
      </c>
      <c r="H2614" t="s">
        <v>37</v>
      </c>
      <c r="I2614" t="s">
        <v>7140</v>
      </c>
    </row>
    <row r="2615" spans="1:9" ht="16" x14ac:dyDescent="0.2">
      <c r="A2615" t="s">
        <v>7138</v>
      </c>
      <c r="B2615" t="s">
        <v>670</v>
      </c>
      <c r="C2615">
        <v>2</v>
      </c>
      <c r="D2615" t="s">
        <v>12</v>
      </c>
      <c r="E2615" t="s">
        <v>12</v>
      </c>
      <c r="F2615" s="3" t="s">
        <v>7141</v>
      </c>
      <c r="G2615">
        <v>2025</v>
      </c>
      <c r="H2615" t="s">
        <v>37</v>
      </c>
      <c r="I2615" t="s">
        <v>7140</v>
      </c>
    </row>
    <row r="2616" spans="1:9" ht="32" x14ac:dyDescent="0.2">
      <c r="A2616" t="s">
        <v>7142</v>
      </c>
      <c r="B2616" t="s">
        <v>7143</v>
      </c>
      <c r="C2616">
        <v>1</v>
      </c>
      <c r="D2616" t="s">
        <v>12</v>
      </c>
      <c r="E2616" t="s">
        <v>12</v>
      </c>
      <c r="F2616" s="3" t="s">
        <v>7144</v>
      </c>
      <c r="G2616">
        <v>2025</v>
      </c>
      <c r="H2616" t="s">
        <v>14</v>
      </c>
      <c r="I2616" t="s">
        <v>7145</v>
      </c>
    </row>
    <row r="2617" spans="1:9" ht="16" x14ac:dyDescent="0.2">
      <c r="A2617" t="s">
        <v>7142</v>
      </c>
      <c r="B2617" t="s">
        <v>7146</v>
      </c>
      <c r="C2617">
        <v>2</v>
      </c>
      <c r="D2617" t="s">
        <v>12</v>
      </c>
      <c r="E2617" t="s">
        <v>12</v>
      </c>
      <c r="F2617" s="3" t="s">
        <v>7147</v>
      </c>
      <c r="G2617">
        <v>2025</v>
      </c>
      <c r="H2617" t="s">
        <v>14</v>
      </c>
      <c r="I2617" t="s">
        <v>7145</v>
      </c>
    </row>
    <row r="2618" spans="1:9" ht="32" x14ac:dyDescent="0.2">
      <c r="A2618" t="s">
        <v>7148</v>
      </c>
      <c r="B2618" t="s">
        <v>7149</v>
      </c>
      <c r="C2618">
        <v>1</v>
      </c>
      <c r="D2618" t="s">
        <v>12</v>
      </c>
      <c r="E2618" t="s">
        <v>12</v>
      </c>
      <c r="F2618" s="3" t="s">
        <v>7150</v>
      </c>
      <c r="G2618">
        <v>2025</v>
      </c>
      <c r="H2618" t="s">
        <v>474</v>
      </c>
      <c r="I2618" t="s">
        <v>7151</v>
      </c>
    </row>
    <row r="2619" spans="1:9" ht="16" x14ac:dyDescent="0.2">
      <c r="A2619" t="s">
        <v>7152</v>
      </c>
      <c r="B2619" t="s">
        <v>7153</v>
      </c>
      <c r="C2619">
        <v>1</v>
      </c>
      <c r="D2619" t="s">
        <v>12</v>
      </c>
      <c r="E2619" t="s">
        <v>5112</v>
      </c>
      <c r="F2619" s="3" t="s">
        <v>5113</v>
      </c>
      <c r="G2619">
        <v>2025</v>
      </c>
      <c r="H2619" t="s">
        <v>1248</v>
      </c>
      <c r="I2619" t="s">
        <v>7154</v>
      </c>
    </row>
    <row r="2620" spans="1:9" ht="16" x14ac:dyDescent="0.2">
      <c r="A2620" t="s">
        <v>7155</v>
      </c>
      <c r="B2620" t="s">
        <v>7156</v>
      </c>
      <c r="C2620">
        <v>1</v>
      </c>
      <c r="D2620" t="s">
        <v>12</v>
      </c>
      <c r="E2620" t="s">
        <v>12</v>
      </c>
      <c r="F2620" s="3" t="s">
        <v>7157</v>
      </c>
      <c r="G2620">
        <v>2025</v>
      </c>
      <c r="H2620" t="s">
        <v>37</v>
      </c>
      <c r="I2620" t="s">
        <v>7158</v>
      </c>
    </row>
    <row r="2621" spans="1:9" ht="16" x14ac:dyDescent="0.2">
      <c r="A2621" t="s">
        <v>7159</v>
      </c>
      <c r="B2621" t="s">
        <v>7160</v>
      </c>
      <c r="C2621">
        <v>1</v>
      </c>
      <c r="D2621" t="s">
        <v>12</v>
      </c>
      <c r="E2621" t="s">
        <v>12</v>
      </c>
      <c r="F2621" s="3" t="s">
        <v>7161</v>
      </c>
      <c r="G2621">
        <v>2025</v>
      </c>
      <c r="H2621" t="s">
        <v>204</v>
      </c>
      <c r="I2621" t="s">
        <v>7162</v>
      </c>
    </row>
    <row r="2622" spans="1:9" ht="16" x14ac:dyDescent="0.2">
      <c r="A2622" t="s">
        <v>7159</v>
      </c>
      <c r="B2622" t="s">
        <v>7163</v>
      </c>
      <c r="C2622">
        <v>2</v>
      </c>
      <c r="D2622" t="s">
        <v>12</v>
      </c>
      <c r="E2622" t="s">
        <v>12</v>
      </c>
      <c r="F2622" s="7" t="s">
        <v>203</v>
      </c>
      <c r="G2622">
        <v>2025</v>
      </c>
      <c r="H2622" t="s">
        <v>204</v>
      </c>
      <c r="I2622" t="s">
        <v>7162</v>
      </c>
    </row>
    <row r="2623" spans="1:9" ht="16" x14ac:dyDescent="0.2">
      <c r="A2623" t="s">
        <v>7164</v>
      </c>
      <c r="B2623" t="s">
        <v>7165</v>
      </c>
      <c r="C2623">
        <v>1</v>
      </c>
      <c r="D2623" t="s">
        <v>52</v>
      </c>
      <c r="E2623" t="s">
        <v>12</v>
      </c>
      <c r="F2623" s="3" t="s">
        <v>7166</v>
      </c>
      <c r="G2623">
        <v>2025</v>
      </c>
      <c r="H2623" t="s">
        <v>86</v>
      </c>
      <c r="I2623" t="s">
        <v>7167</v>
      </c>
    </row>
    <row r="2624" spans="1:9" ht="16" x14ac:dyDescent="0.2">
      <c r="A2624" t="s">
        <v>7164</v>
      </c>
      <c r="B2624" t="s">
        <v>7168</v>
      </c>
      <c r="C2624">
        <v>2</v>
      </c>
      <c r="D2624" t="s">
        <v>52</v>
      </c>
      <c r="E2624" t="s">
        <v>12</v>
      </c>
      <c r="F2624" s="3" t="s">
        <v>7166</v>
      </c>
      <c r="G2624">
        <v>2025</v>
      </c>
      <c r="H2624" t="s">
        <v>86</v>
      </c>
      <c r="I2624" t="s">
        <v>7167</v>
      </c>
    </row>
    <row r="2625" spans="1:9" ht="16" x14ac:dyDescent="0.2">
      <c r="A2625" t="s">
        <v>7164</v>
      </c>
      <c r="B2625" t="s">
        <v>7169</v>
      </c>
      <c r="C2625">
        <v>3</v>
      </c>
      <c r="D2625" t="s">
        <v>52</v>
      </c>
      <c r="E2625" t="s">
        <v>12</v>
      </c>
      <c r="F2625" s="3" t="s">
        <v>7166</v>
      </c>
      <c r="G2625">
        <v>2025</v>
      </c>
      <c r="H2625" t="s">
        <v>86</v>
      </c>
      <c r="I2625" t="s">
        <v>7167</v>
      </c>
    </row>
    <row r="2626" spans="1:9" x14ac:dyDescent="0.2">
      <c r="A2626" t="s">
        <v>7170</v>
      </c>
      <c r="B2626" t="s">
        <v>7171</v>
      </c>
      <c r="C2626">
        <v>1</v>
      </c>
      <c r="D2626" t="s">
        <v>101</v>
      </c>
      <c r="E2626" t="s">
        <v>12</v>
      </c>
      <c r="F2626" t="s">
        <v>12</v>
      </c>
      <c r="G2626">
        <v>2025</v>
      </c>
      <c r="H2626" t="s">
        <v>37</v>
      </c>
      <c r="I2626" t="s">
        <v>7172</v>
      </c>
    </row>
    <row r="2627" spans="1:9" ht="16" x14ac:dyDescent="0.2">
      <c r="A2627" t="s">
        <v>7170</v>
      </c>
      <c r="B2627" t="s">
        <v>7173</v>
      </c>
      <c r="C2627">
        <v>2</v>
      </c>
      <c r="D2627" t="s">
        <v>12</v>
      </c>
      <c r="E2627" t="s">
        <v>12</v>
      </c>
      <c r="F2627" s="7" t="s">
        <v>165</v>
      </c>
      <c r="G2627">
        <v>2025</v>
      </c>
      <c r="H2627" t="s">
        <v>37</v>
      </c>
      <c r="I2627" t="s">
        <v>7172</v>
      </c>
    </row>
    <row r="2628" spans="1:9" ht="16" x14ac:dyDescent="0.2">
      <c r="A2628" t="s">
        <v>7174</v>
      </c>
      <c r="B2628" t="s">
        <v>7175</v>
      </c>
      <c r="C2628">
        <v>1</v>
      </c>
      <c r="D2628" t="s">
        <v>101</v>
      </c>
      <c r="E2628" t="s">
        <v>12</v>
      </c>
      <c r="F2628" s="3" t="s">
        <v>7176</v>
      </c>
      <c r="G2628">
        <v>2025</v>
      </c>
      <c r="H2628" t="s">
        <v>37</v>
      </c>
      <c r="I2628" t="s">
        <v>7177</v>
      </c>
    </row>
    <row r="2629" spans="1:9" ht="16" x14ac:dyDescent="0.2">
      <c r="A2629" t="s">
        <v>7174</v>
      </c>
      <c r="B2629" t="s">
        <v>7178</v>
      </c>
      <c r="C2629">
        <v>2</v>
      </c>
      <c r="D2629" t="s">
        <v>101</v>
      </c>
      <c r="E2629" t="s">
        <v>12</v>
      </c>
      <c r="F2629" s="3" t="s">
        <v>7179</v>
      </c>
      <c r="G2629">
        <v>2025</v>
      </c>
      <c r="H2629" t="s">
        <v>37</v>
      </c>
      <c r="I2629" t="s">
        <v>7177</v>
      </c>
    </row>
    <row r="2630" spans="1:9" ht="16" x14ac:dyDescent="0.2">
      <c r="A2630" t="s">
        <v>7180</v>
      </c>
      <c r="B2630" t="s">
        <v>7181</v>
      </c>
      <c r="C2630">
        <v>1</v>
      </c>
      <c r="D2630" t="s">
        <v>12</v>
      </c>
      <c r="E2630" t="s">
        <v>12</v>
      </c>
      <c r="F2630" s="3" t="s">
        <v>7182</v>
      </c>
      <c r="G2630">
        <v>2025</v>
      </c>
      <c r="H2630" t="s">
        <v>37</v>
      </c>
      <c r="I2630" t="s">
        <v>7183</v>
      </c>
    </row>
    <row r="2631" spans="1:9" ht="16" x14ac:dyDescent="0.2">
      <c r="A2631" t="s">
        <v>7180</v>
      </c>
      <c r="B2631" t="s">
        <v>7184</v>
      </c>
      <c r="C2631">
        <v>2</v>
      </c>
      <c r="D2631" t="s">
        <v>12</v>
      </c>
      <c r="E2631" t="s">
        <v>12</v>
      </c>
      <c r="F2631" s="3" t="s">
        <v>7182</v>
      </c>
      <c r="G2631">
        <v>2025</v>
      </c>
      <c r="H2631" t="s">
        <v>37</v>
      </c>
      <c r="I2631" t="s">
        <v>7183</v>
      </c>
    </row>
    <row r="2632" spans="1:9" ht="16" x14ac:dyDescent="0.2">
      <c r="A2632" t="s">
        <v>7185</v>
      </c>
      <c r="B2632" t="s">
        <v>7186</v>
      </c>
      <c r="C2632">
        <v>1</v>
      </c>
      <c r="D2632" t="s">
        <v>576</v>
      </c>
      <c r="E2632" t="s">
        <v>12</v>
      </c>
      <c r="F2632" s="3" t="s">
        <v>7187</v>
      </c>
      <c r="G2632">
        <v>2025</v>
      </c>
      <c r="H2632" t="s">
        <v>359</v>
      </c>
      <c r="I2632" t="s">
        <v>7188</v>
      </c>
    </row>
    <row r="2633" spans="1:9" ht="32" x14ac:dyDescent="0.2">
      <c r="A2633" t="s">
        <v>7189</v>
      </c>
      <c r="B2633" t="s">
        <v>545</v>
      </c>
      <c r="C2633">
        <v>1</v>
      </c>
      <c r="D2633" t="s">
        <v>12</v>
      </c>
      <c r="E2633" t="s">
        <v>12</v>
      </c>
      <c r="F2633" s="3" t="s">
        <v>6928</v>
      </c>
      <c r="G2633">
        <v>2025</v>
      </c>
      <c r="H2633" t="s">
        <v>37</v>
      </c>
      <c r="I2633" t="s">
        <v>7190</v>
      </c>
    </row>
    <row r="2634" spans="1:9" ht="16" x14ac:dyDescent="0.2">
      <c r="A2634" t="s">
        <v>7189</v>
      </c>
      <c r="B2634" t="s">
        <v>7191</v>
      </c>
      <c r="C2634">
        <v>2</v>
      </c>
      <c r="D2634" t="s">
        <v>101</v>
      </c>
      <c r="E2634" t="s">
        <v>12</v>
      </c>
      <c r="F2634" s="3" t="s">
        <v>546</v>
      </c>
      <c r="G2634">
        <v>2025</v>
      </c>
      <c r="H2634" t="s">
        <v>37</v>
      </c>
      <c r="I2634" t="s">
        <v>7190</v>
      </c>
    </row>
    <row r="2635" spans="1:9" ht="32" x14ac:dyDescent="0.2">
      <c r="A2635" t="s">
        <v>7192</v>
      </c>
      <c r="B2635" t="s">
        <v>6364</v>
      </c>
      <c r="C2635">
        <v>1</v>
      </c>
      <c r="D2635">
        <f>431</f>
        <v>431</v>
      </c>
      <c r="E2635" t="s">
        <v>12</v>
      </c>
      <c r="F2635" s="3" t="s">
        <v>7193</v>
      </c>
      <c r="G2635">
        <v>2025</v>
      </c>
      <c r="H2635" t="s">
        <v>438</v>
      </c>
      <c r="I2635" t="s">
        <v>7194</v>
      </c>
    </row>
    <row r="2636" spans="1:9" ht="32" x14ac:dyDescent="0.2">
      <c r="A2636" t="s">
        <v>7192</v>
      </c>
      <c r="B2636" t="s">
        <v>6361</v>
      </c>
      <c r="C2636">
        <v>2</v>
      </c>
      <c r="D2636" t="s">
        <v>52</v>
      </c>
      <c r="E2636" t="s">
        <v>12</v>
      </c>
      <c r="F2636" s="3" t="s">
        <v>7195</v>
      </c>
      <c r="G2636">
        <v>2025</v>
      </c>
      <c r="H2636" t="s">
        <v>438</v>
      </c>
      <c r="I2636" t="s">
        <v>7194</v>
      </c>
    </row>
    <row r="2637" spans="1:9" ht="16" x14ac:dyDescent="0.2">
      <c r="A2637" t="s">
        <v>7196</v>
      </c>
      <c r="B2637" t="s">
        <v>7197</v>
      </c>
      <c r="C2637">
        <v>1</v>
      </c>
      <c r="D2637" t="s">
        <v>316</v>
      </c>
      <c r="E2637" t="s">
        <v>12</v>
      </c>
      <c r="F2637" s="3" t="s">
        <v>7198</v>
      </c>
      <c r="G2637">
        <v>2025</v>
      </c>
      <c r="H2637" t="s">
        <v>37</v>
      </c>
      <c r="I2637" t="s">
        <v>7199</v>
      </c>
    </row>
    <row r="2638" spans="1:9" ht="32" x14ac:dyDescent="0.2">
      <c r="A2638" t="s">
        <v>7196</v>
      </c>
      <c r="B2638" t="s">
        <v>7200</v>
      </c>
      <c r="C2638">
        <v>2</v>
      </c>
      <c r="D2638" t="s">
        <v>12</v>
      </c>
      <c r="E2638" t="s">
        <v>12</v>
      </c>
      <c r="F2638" s="3" t="s">
        <v>7201</v>
      </c>
      <c r="G2638">
        <v>2025</v>
      </c>
      <c r="H2638" t="s">
        <v>37</v>
      </c>
      <c r="I2638" t="s">
        <v>7199</v>
      </c>
    </row>
    <row r="2639" spans="1:9" ht="32" x14ac:dyDescent="0.2">
      <c r="A2639" t="s">
        <v>7202</v>
      </c>
      <c r="B2639" t="s">
        <v>7203</v>
      </c>
      <c r="C2639">
        <v>1</v>
      </c>
      <c r="D2639" t="s">
        <v>772</v>
      </c>
      <c r="E2639" t="s">
        <v>2245</v>
      </c>
      <c r="F2639" s="3" t="s">
        <v>7204</v>
      </c>
      <c r="G2639">
        <v>2025</v>
      </c>
      <c r="H2639" t="s">
        <v>86</v>
      </c>
      <c r="I2639" t="s">
        <v>7205</v>
      </c>
    </row>
    <row r="2640" spans="1:9" ht="16" x14ac:dyDescent="0.2">
      <c r="A2640" t="s">
        <v>7202</v>
      </c>
      <c r="B2640" t="s">
        <v>7206</v>
      </c>
      <c r="C2640">
        <v>2</v>
      </c>
      <c r="D2640" t="s">
        <v>408</v>
      </c>
      <c r="E2640" t="s">
        <v>12</v>
      </c>
      <c r="F2640" s="3" t="s">
        <v>7207</v>
      </c>
      <c r="G2640">
        <v>2025</v>
      </c>
      <c r="H2640" t="s">
        <v>318</v>
      </c>
      <c r="I2640" t="s">
        <v>7205</v>
      </c>
    </row>
    <row r="2641" spans="1:9" ht="16" x14ac:dyDescent="0.2">
      <c r="A2641" t="s">
        <v>7208</v>
      </c>
      <c r="B2641" t="s">
        <v>7209</v>
      </c>
      <c r="C2641">
        <v>1</v>
      </c>
      <c r="D2641" t="s">
        <v>12</v>
      </c>
      <c r="E2641" t="s">
        <v>12</v>
      </c>
      <c r="F2641" s="3" t="s">
        <v>7210</v>
      </c>
      <c r="G2641">
        <v>2025</v>
      </c>
      <c r="H2641" t="s">
        <v>14</v>
      </c>
      <c r="I2641" t="s">
        <v>7211</v>
      </c>
    </row>
    <row r="2642" spans="1:9" ht="16" x14ac:dyDescent="0.2">
      <c r="A2642" t="s">
        <v>7208</v>
      </c>
      <c r="B2642" t="s">
        <v>7212</v>
      </c>
      <c r="C2642">
        <v>2</v>
      </c>
      <c r="D2642">
        <f>534</f>
        <v>534</v>
      </c>
      <c r="E2642" t="s">
        <v>464</v>
      </c>
      <c r="F2642" s="3" t="s">
        <v>7213</v>
      </c>
      <c r="G2642">
        <v>2025</v>
      </c>
      <c r="H2642" t="s">
        <v>14</v>
      </c>
      <c r="I2642" t="s">
        <v>7211</v>
      </c>
    </row>
    <row r="2643" spans="1:9" ht="16" x14ac:dyDescent="0.2">
      <c r="A2643" t="s">
        <v>7214</v>
      </c>
      <c r="B2643" t="s">
        <v>2831</v>
      </c>
      <c r="C2643">
        <v>1</v>
      </c>
      <c r="D2643" t="s">
        <v>12</v>
      </c>
      <c r="E2643" t="s">
        <v>12</v>
      </c>
      <c r="F2643" s="3" t="s">
        <v>7215</v>
      </c>
      <c r="G2643">
        <v>2025</v>
      </c>
      <c r="H2643" t="s">
        <v>37</v>
      </c>
      <c r="I2643" t="s">
        <v>7216</v>
      </c>
    </row>
    <row r="2644" spans="1:9" ht="16" x14ac:dyDescent="0.2">
      <c r="A2644" t="s">
        <v>7217</v>
      </c>
      <c r="B2644" t="s">
        <v>2206</v>
      </c>
      <c r="C2644">
        <v>1</v>
      </c>
      <c r="D2644" t="s">
        <v>12</v>
      </c>
      <c r="E2644" t="s">
        <v>12</v>
      </c>
      <c r="F2644" s="3" t="s">
        <v>7218</v>
      </c>
      <c r="G2644">
        <v>2025</v>
      </c>
      <c r="H2644" t="s">
        <v>37</v>
      </c>
      <c r="I2644" t="s">
        <v>7219</v>
      </c>
    </row>
    <row r="2645" spans="1:9" ht="16" x14ac:dyDescent="0.2">
      <c r="A2645" t="s">
        <v>7220</v>
      </c>
      <c r="B2645" t="s">
        <v>7112</v>
      </c>
      <c r="C2645">
        <v>1</v>
      </c>
      <c r="D2645" t="s">
        <v>12</v>
      </c>
      <c r="E2645" t="s">
        <v>12</v>
      </c>
      <c r="F2645" s="3" t="s">
        <v>7221</v>
      </c>
      <c r="G2645">
        <v>2025</v>
      </c>
      <c r="H2645" t="s">
        <v>37</v>
      </c>
      <c r="I2645" t="s">
        <v>7222</v>
      </c>
    </row>
    <row r="2646" spans="1:9" ht="16" x14ac:dyDescent="0.2">
      <c r="A2646" t="s">
        <v>7220</v>
      </c>
      <c r="B2646" t="s">
        <v>1940</v>
      </c>
      <c r="C2646">
        <v>2</v>
      </c>
      <c r="D2646" t="s">
        <v>12</v>
      </c>
      <c r="E2646" t="s">
        <v>12</v>
      </c>
      <c r="F2646" s="3" t="s">
        <v>7223</v>
      </c>
      <c r="G2646">
        <v>2025</v>
      </c>
      <c r="H2646" t="s">
        <v>37</v>
      </c>
      <c r="I2646" t="s">
        <v>7222</v>
      </c>
    </row>
    <row r="2647" spans="1:9" ht="16" x14ac:dyDescent="0.2">
      <c r="A2647" t="s">
        <v>7224</v>
      </c>
      <c r="B2647" t="s">
        <v>7225</v>
      </c>
      <c r="C2647">
        <v>1</v>
      </c>
      <c r="D2647" t="s">
        <v>52</v>
      </c>
      <c r="E2647" t="s">
        <v>12</v>
      </c>
      <c r="F2647" s="3" t="s">
        <v>6689</v>
      </c>
      <c r="G2647">
        <v>2025</v>
      </c>
      <c r="H2647" t="s">
        <v>37</v>
      </c>
      <c r="I2647" t="s">
        <v>7226</v>
      </c>
    </row>
    <row r="2648" spans="1:9" ht="16" x14ac:dyDescent="0.2">
      <c r="A2648" t="s">
        <v>7224</v>
      </c>
      <c r="B2648" t="s">
        <v>7227</v>
      </c>
      <c r="C2648">
        <v>2</v>
      </c>
      <c r="D2648" t="s">
        <v>12</v>
      </c>
      <c r="E2648" t="s">
        <v>12</v>
      </c>
      <c r="F2648" s="3" t="s">
        <v>7228</v>
      </c>
      <c r="G2648">
        <v>2025</v>
      </c>
      <c r="H2648" t="s">
        <v>37</v>
      </c>
      <c r="I2648" t="s">
        <v>7226</v>
      </c>
    </row>
    <row r="2649" spans="1:9" ht="32" x14ac:dyDescent="0.2">
      <c r="A2649" t="s">
        <v>7229</v>
      </c>
      <c r="B2649" t="s">
        <v>7230</v>
      </c>
      <c r="C2649">
        <v>1</v>
      </c>
      <c r="D2649" t="s">
        <v>12</v>
      </c>
      <c r="E2649" t="s">
        <v>12</v>
      </c>
      <c r="F2649" s="3" t="s">
        <v>7231</v>
      </c>
      <c r="G2649">
        <v>2025</v>
      </c>
      <c r="H2649" t="s">
        <v>235</v>
      </c>
      <c r="I2649" t="s">
        <v>7232</v>
      </c>
    </row>
    <row r="2650" spans="1:9" ht="16" x14ac:dyDescent="0.2">
      <c r="A2650" t="s">
        <v>7233</v>
      </c>
      <c r="B2650" t="s">
        <v>7234</v>
      </c>
      <c r="C2650">
        <v>1</v>
      </c>
      <c r="D2650" t="s">
        <v>12</v>
      </c>
      <c r="E2650" t="s">
        <v>12</v>
      </c>
      <c r="F2650" s="3" t="s">
        <v>7235</v>
      </c>
      <c r="G2650">
        <v>2025</v>
      </c>
      <c r="H2650" t="s">
        <v>368</v>
      </c>
      <c r="I2650" t="s">
        <v>7236</v>
      </c>
    </row>
    <row r="2651" spans="1:9" ht="16" x14ac:dyDescent="0.2">
      <c r="A2651" t="s">
        <v>7237</v>
      </c>
      <c r="B2651" t="s">
        <v>741</v>
      </c>
      <c r="C2651">
        <v>1</v>
      </c>
      <c r="D2651">
        <f>355</f>
        <v>355</v>
      </c>
      <c r="E2651" t="s">
        <v>12</v>
      </c>
      <c r="F2651" s="3" t="s">
        <v>5675</v>
      </c>
      <c r="G2651">
        <v>2025</v>
      </c>
      <c r="H2651" t="s">
        <v>14</v>
      </c>
      <c r="I2651" t="s">
        <v>7238</v>
      </c>
    </row>
    <row r="2652" spans="1:9" ht="32" x14ac:dyDescent="0.2">
      <c r="A2652" t="s">
        <v>7237</v>
      </c>
      <c r="B2652" t="s">
        <v>7239</v>
      </c>
      <c r="C2652">
        <v>2</v>
      </c>
      <c r="D2652">
        <f>65</f>
        <v>65</v>
      </c>
      <c r="E2652" t="s">
        <v>464</v>
      </c>
      <c r="F2652" s="3" t="s">
        <v>1434</v>
      </c>
      <c r="G2652">
        <v>2025</v>
      </c>
      <c r="H2652" t="s">
        <v>323</v>
      </c>
      <c r="I2652" t="s">
        <v>7238</v>
      </c>
    </row>
    <row r="2653" spans="1:9" ht="16" x14ac:dyDescent="0.2">
      <c r="A2653" t="s">
        <v>7240</v>
      </c>
      <c r="B2653" t="s">
        <v>7241</v>
      </c>
      <c r="C2653">
        <v>1</v>
      </c>
      <c r="D2653">
        <f>355</f>
        <v>355</v>
      </c>
      <c r="E2653" t="s">
        <v>12</v>
      </c>
      <c r="F2653" s="3" t="s">
        <v>5675</v>
      </c>
      <c r="G2653">
        <v>2025</v>
      </c>
      <c r="H2653" t="s">
        <v>14</v>
      </c>
      <c r="I2653" t="s">
        <v>7242</v>
      </c>
    </row>
    <row r="2654" spans="1:9" ht="16" x14ac:dyDescent="0.2">
      <c r="A2654" t="s">
        <v>7240</v>
      </c>
      <c r="B2654" t="s">
        <v>7239</v>
      </c>
      <c r="C2654">
        <v>2</v>
      </c>
      <c r="D2654" t="s">
        <v>7243</v>
      </c>
      <c r="E2654" t="s">
        <v>4409</v>
      </c>
      <c r="F2654" s="3" t="s">
        <v>7244</v>
      </c>
      <c r="G2654">
        <v>2025</v>
      </c>
      <c r="H2654" t="s">
        <v>368</v>
      </c>
      <c r="I2654" t="s">
        <v>7242</v>
      </c>
    </row>
    <row r="2655" spans="1:9" ht="16" x14ac:dyDescent="0.2">
      <c r="A2655" t="s">
        <v>7245</v>
      </c>
      <c r="B2655" t="s">
        <v>7246</v>
      </c>
      <c r="C2655">
        <v>1</v>
      </c>
      <c r="D2655">
        <f>355</f>
        <v>355</v>
      </c>
      <c r="E2655" t="s">
        <v>12</v>
      </c>
      <c r="F2655" s="3" t="s">
        <v>5675</v>
      </c>
      <c r="G2655">
        <v>2025</v>
      </c>
      <c r="H2655" t="s">
        <v>14</v>
      </c>
      <c r="I2655" t="s">
        <v>7247</v>
      </c>
    </row>
    <row r="2656" spans="1:9" ht="16" x14ac:dyDescent="0.2">
      <c r="A2656" t="s">
        <v>7245</v>
      </c>
      <c r="B2656" t="s">
        <v>7239</v>
      </c>
      <c r="C2656">
        <v>2</v>
      </c>
      <c r="D2656" t="s">
        <v>3575</v>
      </c>
      <c r="E2656" t="s">
        <v>12</v>
      </c>
      <c r="F2656" s="3" t="s">
        <v>7248</v>
      </c>
      <c r="G2656">
        <v>2025</v>
      </c>
      <c r="H2656" t="s">
        <v>86</v>
      </c>
      <c r="I2656" t="s">
        <v>7247</v>
      </c>
    </row>
    <row r="2657" spans="1:9" ht="16" x14ac:dyDescent="0.2">
      <c r="A2657" t="s">
        <v>7249</v>
      </c>
      <c r="B2657" t="s">
        <v>7250</v>
      </c>
      <c r="C2657">
        <v>1</v>
      </c>
      <c r="D2657">
        <f>355</f>
        <v>355</v>
      </c>
      <c r="E2657" t="s">
        <v>12</v>
      </c>
      <c r="F2657" s="3" t="s">
        <v>5675</v>
      </c>
      <c r="G2657">
        <v>2025</v>
      </c>
      <c r="H2657" t="s">
        <v>14</v>
      </c>
      <c r="I2657" t="s">
        <v>7251</v>
      </c>
    </row>
    <row r="2658" spans="1:9" ht="32" x14ac:dyDescent="0.2">
      <c r="A2658" t="s">
        <v>7249</v>
      </c>
      <c r="B2658" t="s">
        <v>7252</v>
      </c>
      <c r="C2658">
        <v>2</v>
      </c>
      <c r="D2658" t="s">
        <v>12</v>
      </c>
      <c r="E2658" t="s">
        <v>12</v>
      </c>
      <c r="F2658" s="3" t="s">
        <v>7253</v>
      </c>
      <c r="G2658">
        <v>2025</v>
      </c>
      <c r="H2658" t="s">
        <v>14</v>
      </c>
      <c r="I2658" t="s">
        <v>7251</v>
      </c>
    </row>
    <row r="2659" spans="1:9" ht="16" x14ac:dyDescent="0.2">
      <c r="A2659" t="s">
        <v>7249</v>
      </c>
      <c r="B2659" t="s">
        <v>5054</v>
      </c>
      <c r="C2659">
        <v>3</v>
      </c>
      <c r="D2659" t="s">
        <v>1142</v>
      </c>
      <c r="E2659" t="s">
        <v>3798</v>
      </c>
      <c r="F2659" s="3" t="s">
        <v>7254</v>
      </c>
      <c r="G2659">
        <v>2025</v>
      </c>
      <c r="H2659" t="s">
        <v>368</v>
      </c>
      <c r="I2659" t="s">
        <v>7251</v>
      </c>
    </row>
    <row r="2660" spans="1:9" ht="16" x14ac:dyDescent="0.2">
      <c r="A2660" t="s">
        <v>7255</v>
      </c>
      <c r="B2660" t="s">
        <v>7250</v>
      </c>
      <c r="C2660">
        <v>1</v>
      </c>
      <c r="D2660">
        <f>355</f>
        <v>355</v>
      </c>
      <c r="E2660" t="s">
        <v>12</v>
      </c>
      <c r="F2660" s="3" t="s">
        <v>5675</v>
      </c>
      <c r="G2660">
        <v>2025</v>
      </c>
      <c r="H2660" t="s">
        <v>14</v>
      </c>
      <c r="I2660" t="s">
        <v>7256</v>
      </c>
    </row>
    <row r="2661" spans="1:9" ht="16" x14ac:dyDescent="0.2">
      <c r="A2661" t="s">
        <v>7255</v>
      </c>
      <c r="B2661" t="s">
        <v>5054</v>
      </c>
      <c r="C2661">
        <v>2</v>
      </c>
      <c r="D2661" t="s">
        <v>1818</v>
      </c>
      <c r="E2661" t="s">
        <v>12</v>
      </c>
      <c r="F2661" s="3" t="s">
        <v>6041</v>
      </c>
      <c r="G2661">
        <v>2025</v>
      </c>
      <c r="H2661" t="s">
        <v>323</v>
      </c>
      <c r="I2661" t="s">
        <v>7256</v>
      </c>
    </row>
    <row r="2662" spans="1:9" ht="16" x14ac:dyDescent="0.2">
      <c r="A2662" t="s">
        <v>7257</v>
      </c>
      <c r="B2662" t="s">
        <v>7258</v>
      </c>
      <c r="C2662">
        <v>1</v>
      </c>
      <c r="D2662" t="s">
        <v>12</v>
      </c>
      <c r="E2662" t="s">
        <v>12</v>
      </c>
      <c r="F2662" s="3" t="s">
        <v>7259</v>
      </c>
      <c r="G2662">
        <v>2025</v>
      </c>
      <c r="H2662" t="s">
        <v>1031</v>
      </c>
      <c r="I2662" t="s">
        <v>7260</v>
      </c>
    </row>
    <row r="2663" spans="1:9" ht="32" x14ac:dyDescent="0.2">
      <c r="A2663" t="s">
        <v>7257</v>
      </c>
      <c r="B2663" t="s">
        <v>7261</v>
      </c>
      <c r="C2663">
        <v>2</v>
      </c>
      <c r="D2663" t="s">
        <v>12</v>
      </c>
      <c r="E2663" t="s">
        <v>70</v>
      </c>
      <c r="F2663" s="3" t="s">
        <v>7262</v>
      </c>
      <c r="G2663">
        <v>2025</v>
      </c>
      <c r="H2663" t="s">
        <v>423</v>
      </c>
      <c r="I2663" t="s">
        <v>7260</v>
      </c>
    </row>
    <row r="2664" spans="1:9" ht="32" x14ac:dyDescent="0.2">
      <c r="A2664" t="s">
        <v>7257</v>
      </c>
      <c r="B2664" t="s">
        <v>7263</v>
      </c>
      <c r="C2664">
        <v>3</v>
      </c>
      <c r="D2664" t="s">
        <v>12</v>
      </c>
      <c r="E2664" t="s">
        <v>12</v>
      </c>
      <c r="F2664" s="3" t="s">
        <v>7264</v>
      </c>
      <c r="G2664">
        <v>2025</v>
      </c>
      <c r="H2664" t="s">
        <v>6423</v>
      </c>
      <c r="I2664" t="s">
        <v>7260</v>
      </c>
    </row>
    <row r="2665" spans="1:9" ht="32" x14ac:dyDescent="0.2">
      <c r="A2665" t="s">
        <v>7257</v>
      </c>
      <c r="B2665" t="s">
        <v>7265</v>
      </c>
      <c r="C2665">
        <v>4</v>
      </c>
      <c r="D2665" t="s">
        <v>12</v>
      </c>
      <c r="E2665" t="s">
        <v>3798</v>
      </c>
      <c r="F2665" s="3" t="s">
        <v>7266</v>
      </c>
      <c r="G2665">
        <v>2025</v>
      </c>
      <c r="H2665" t="s">
        <v>126</v>
      </c>
      <c r="I2665" t="s">
        <v>7260</v>
      </c>
    </row>
    <row r="2666" spans="1:9" ht="32" x14ac:dyDescent="0.2">
      <c r="A2666" t="s">
        <v>7257</v>
      </c>
      <c r="B2666" t="s">
        <v>7267</v>
      </c>
      <c r="C2666">
        <v>5</v>
      </c>
      <c r="D2666" t="s">
        <v>3877</v>
      </c>
      <c r="E2666" t="s">
        <v>12</v>
      </c>
      <c r="F2666" s="3" t="s">
        <v>7268</v>
      </c>
      <c r="G2666">
        <v>2025</v>
      </c>
      <c r="H2666" t="s">
        <v>126</v>
      </c>
      <c r="I2666" t="s">
        <v>7260</v>
      </c>
    </row>
    <row r="2667" spans="1:9" ht="16" x14ac:dyDescent="0.2">
      <c r="A2667" t="s">
        <v>7269</v>
      </c>
      <c r="B2667" t="s">
        <v>7270</v>
      </c>
      <c r="C2667">
        <v>1</v>
      </c>
      <c r="D2667">
        <f>364</f>
        <v>364</v>
      </c>
      <c r="E2667" t="s">
        <v>12</v>
      </c>
      <c r="F2667" s="3" t="s">
        <v>7271</v>
      </c>
      <c r="G2667">
        <v>2025</v>
      </c>
      <c r="H2667" t="s">
        <v>37</v>
      </c>
      <c r="I2667" t="s">
        <v>7272</v>
      </c>
    </row>
    <row r="2668" spans="1:9" ht="16" x14ac:dyDescent="0.2">
      <c r="A2668" t="s">
        <v>7273</v>
      </c>
      <c r="B2668" t="s">
        <v>7274</v>
      </c>
      <c r="C2668">
        <v>1</v>
      </c>
      <c r="D2668" t="s">
        <v>12</v>
      </c>
      <c r="E2668" t="s">
        <v>12</v>
      </c>
      <c r="F2668" s="3" t="s">
        <v>7275</v>
      </c>
      <c r="G2668">
        <v>2025</v>
      </c>
      <c r="H2668" t="s">
        <v>859</v>
      </c>
      <c r="I2668" t="s">
        <v>7276</v>
      </c>
    </row>
    <row r="2669" spans="1:9" ht="16" x14ac:dyDescent="0.2">
      <c r="A2669" t="s">
        <v>7273</v>
      </c>
      <c r="B2669" t="s">
        <v>7277</v>
      </c>
      <c r="C2669">
        <v>2</v>
      </c>
      <c r="D2669" t="s">
        <v>12</v>
      </c>
      <c r="E2669" t="s">
        <v>12</v>
      </c>
      <c r="F2669" s="3" t="s">
        <v>7275</v>
      </c>
      <c r="G2669">
        <v>2025</v>
      </c>
      <c r="H2669" t="s">
        <v>859</v>
      </c>
      <c r="I2669" t="s">
        <v>7276</v>
      </c>
    </row>
    <row r="2670" spans="1:9" ht="16" x14ac:dyDescent="0.2">
      <c r="A2670" t="s">
        <v>7278</v>
      </c>
      <c r="B2670" t="s">
        <v>7279</v>
      </c>
      <c r="C2670">
        <v>1</v>
      </c>
      <c r="D2670" t="s">
        <v>52</v>
      </c>
      <c r="E2670" t="s">
        <v>12</v>
      </c>
      <c r="F2670" s="3" t="s">
        <v>7280</v>
      </c>
      <c r="G2670">
        <v>2025</v>
      </c>
      <c r="H2670" t="s">
        <v>37</v>
      </c>
      <c r="I2670" t="s">
        <v>7281</v>
      </c>
    </row>
    <row r="2671" spans="1:9" ht="16" x14ac:dyDescent="0.2">
      <c r="A2671" t="s">
        <v>7278</v>
      </c>
      <c r="B2671" t="s">
        <v>7282</v>
      </c>
      <c r="C2671">
        <v>2</v>
      </c>
      <c r="D2671" t="s">
        <v>52</v>
      </c>
      <c r="E2671" t="s">
        <v>12</v>
      </c>
      <c r="F2671" s="3" t="s">
        <v>7283</v>
      </c>
      <c r="G2671">
        <v>2025</v>
      </c>
      <c r="H2671" t="s">
        <v>37</v>
      </c>
      <c r="I2671" t="s">
        <v>7281</v>
      </c>
    </row>
    <row r="2672" spans="1:9" ht="32" x14ac:dyDescent="0.2">
      <c r="A2672" t="s">
        <v>7284</v>
      </c>
      <c r="B2672" t="s">
        <v>7285</v>
      </c>
      <c r="C2672">
        <v>1</v>
      </c>
      <c r="D2672" t="s">
        <v>344</v>
      </c>
      <c r="E2672" t="s">
        <v>12</v>
      </c>
      <c r="F2672" s="3" t="s">
        <v>7286</v>
      </c>
      <c r="G2672">
        <v>2025</v>
      </c>
      <c r="H2672" t="s">
        <v>67</v>
      </c>
      <c r="I2672" t="s">
        <v>7287</v>
      </c>
    </row>
    <row r="2673" spans="1:9" ht="16" x14ac:dyDescent="0.2">
      <c r="A2673" t="s">
        <v>7284</v>
      </c>
      <c r="B2673" t="s">
        <v>7288</v>
      </c>
      <c r="C2673">
        <v>2</v>
      </c>
      <c r="D2673" t="s">
        <v>12</v>
      </c>
      <c r="E2673" t="s">
        <v>12</v>
      </c>
      <c r="F2673" s="3" t="s">
        <v>6958</v>
      </c>
      <c r="G2673">
        <v>2025</v>
      </c>
      <c r="H2673" t="s">
        <v>67</v>
      </c>
      <c r="I2673" t="s">
        <v>7287</v>
      </c>
    </row>
    <row r="2674" spans="1:9" ht="16" x14ac:dyDescent="0.2">
      <c r="A2674" t="s">
        <v>7284</v>
      </c>
      <c r="B2674" t="s">
        <v>7289</v>
      </c>
      <c r="C2674">
        <v>3</v>
      </c>
      <c r="D2674" t="s">
        <v>12</v>
      </c>
      <c r="E2674" t="s">
        <v>12</v>
      </c>
      <c r="F2674" s="3" t="s">
        <v>7290</v>
      </c>
      <c r="G2674">
        <v>2025</v>
      </c>
      <c r="H2674" t="s">
        <v>4123</v>
      </c>
      <c r="I2674" t="s">
        <v>7287</v>
      </c>
    </row>
    <row r="2675" spans="1:9" ht="32" x14ac:dyDescent="0.2">
      <c r="A2675" t="s">
        <v>7291</v>
      </c>
      <c r="B2675" t="s">
        <v>7292</v>
      </c>
      <c r="C2675">
        <v>1</v>
      </c>
      <c r="D2675" t="s">
        <v>12</v>
      </c>
      <c r="E2675" t="s">
        <v>12</v>
      </c>
      <c r="F2675" s="3" t="s">
        <v>7293</v>
      </c>
      <c r="G2675">
        <v>2025</v>
      </c>
      <c r="H2675" t="s">
        <v>2316</v>
      </c>
      <c r="I2675" t="s">
        <v>7294</v>
      </c>
    </row>
    <row r="2676" spans="1:9" ht="32" x14ac:dyDescent="0.2">
      <c r="A2676" t="s">
        <v>7291</v>
      </c>
      <c r="B2676" t="s">
        <v>7295</v>
      </c>
      <c r="C2676">
        <v>2</v>
      </c>
      <c r="D2676">
        <f>461</f>
        <v>461</v>
      </c>
      <c r="E2676" t="s">
        <v>12</v>
      </c>
      <c r="F2676" s="3" t="s">
        <v>7296</v>
      </c>
      <c r="G2676">
        <v>2025</v>
      </c>
      <c r="H2676" t="s">
        <v>126</v>
      </c>
      <c r="I2676" t="s">
        <v>7294</v>
      </c>
    </row>
    <row r="2677" spans="1:9" ht="16" x14ac:dyDescent="0.2">
      <c r="A2677" t="s">
        <v>7297</v>
      </c>
      <c r="B2677" t="s">
        <v>7298</v>
      </c>
      <c r="C2677">
        <v>1</v>
      </c>
      <c r="D2677" t="s">
        <v>12</v>
      </c>
      <c r="E2677" t="s">
        <v>12</v>
      </c>
      <c r="F2677" s="3" t="s">
        <v>1052</v>
      </c>
      <c r="G2677">
        <v>2025</v>
      </c>
      <c r="H2677" t="s">
        <v>296</v>
      </c>
      <c r="I2677" t="s">
        <v>7299</v>
      </c>
    </row>
    <row r="2678" spans="1:9" ht="48" x14ac:dyDescent="0.2">
      <c r="A2678" t="s">
        <v>7297</v>
      </c>
      <c r="B2678" t="s">
        <v>7300</v>
      </c>
      <c r="C2678">
        <v>2</v>
      </c>
      <c r="D2678">
        <f>73</f>
        <v>73</v>
      </c>
      <c r="E2678" t="s">
        <v>12</v>
      </c>
      <c r="F2678" s="3" t="s">
        <v>2693</v>
      </c>
      <c r="G2678">
        <v>2025</v>
      </c>
      <c r="H2678" t="s">
        <v>140</v>
      </c>
      <c r="I2678" t="s">
        <v>7299</v>
      </c>
    </row>
    <row r="2679" spans="1:9" ht="32" x14ac:dyDescent="0.2">
      <c r="A2679" t="s">
        <v>7297</v>
      </c>
      <c r="B2679" t="s">
        <v>2692</v>
      </c>
      <c r="C2679">
        <v>3</v>
      </c>
      <c r="D2679" t="s">
        <v>142</v>
      </c>
      <c r="E2679" t="s">
        <v>12</v>
      </c>
      <c r="F2679" s="3" t="s">
        <v>7301</v>
      </c>
      <c r="G2679">
        <v>2025</v>
      </c>
      <c r="H2679" t="s">
        <v>140</v>
      </c>
      <c r="I2679" t="s">
        <v>7299</v>
      </c>
    </row>
    <row r="2680" spans="1:9" ht="16" x14ac:dyDescent="0.2">
      <c r="A2680" t="s">
        <v>7302</v>
      </c>
      <c r="B2680" t="s">
        <v>7303</v>
      </c>
      <c r="C2680">
        <v>1</v>
      </c>
      <c r="D2680" t="s">
        <v>12</v>
      </c>
      <c r="E2680" t="s">
        <v>12</v>
      </c>
      <c r="F2680" s="3" t="s">
        <v>7304</v>
      </c>
      <c r="G2680">
        <v>2025</v>
      </c>
      <c r="H2680" t="s">
        <v>21</v>
      </c>
      <c r="I2680" t="s">
        <v>7305</v>
      </c>
    </row>
    <row r="2681" spans="1:9" ht="16" x14ac:dyDescent="0.2">
      <c r="A2681" t="s">
        <v>7302</v>
      </c>
      <c r="B2681" t="s">
        <v>7306</v>
      </c>
      <c r="C2681">
        <v>2</v>
      </c>
      <c r="D2681" t="s">
        <v>52</v>
      </c>
      <c r="E2681" t="s">
        <v>12</v>
      </c>
      <c r="F2681" s="3" t="s">
        <v>7307</v>
      </c>
      <c r="G2681">
        <v>2025</v>
      </c>
      <c r="H2681" t="s">
        <v>21</v>
      </c>
      <c r="I2681" t="s">
        <v>7305</v>
      </c>
    </row>
    <row r="2682" spans="1:9" ht="16" x14ac:dyDescent="0.2">
      <c r="A2682" t="s">
        <v>7308</v>
      </c>
      <c r="B2682" t="s">
        <v>7309</v>
      </c>
      <c r="C2682">
        <v>1</v>
      </c>
      <c r="D2682" t="s">
        <v>12</v>
      </c>
      <c r="E2682" t="s">
        <v>12</v>
      </c>
      <c r="F2682" s="3" t="s">
        <v>7310</v>
      </c>
      <c r="G2682">
        <v>2025</v>
      </c>
      <c r="H2682" t="s">
        <v>37</v>
      </c>
      <c r="I2682" t="s">
        <v>7311</v>
      </c>
    </row>
    <row r="2683" spans="1:9" ht="16" x14ac:dyDescent="0.2">
      <c r="A2683" t="s">
        <v>7308</v>
      </c>
      <c r="B2683" t="s">
        <v>7312</v>
      </c>
      <c r="C2683">
        <v>2</v>
      </c>
      <c r="D2683" t="s">
        <v>12</v>
      </c>
      <c r="E2683" t="s">
        <v>12</v>
      </c>
      <c r="F2683" s="3" t="s">
        <v>7313</v>
      </c>
      <c r="G2683">
        <v>2025</v>
      </c>
      <c r="H2683" t="s">
        <v>37</v>
      </c>
      <c r="I2683" t="s">
        <v>7311</v>
      </c>
    </row>
    <row r="2684" spans="1:9" ht="16" x14ac:dyDescent="0.2">
      <c r="A2684" t="s">
        <v>7308</v>
      </c>
      <c r="B2684" t="s">
        <v>7314</v>
      </c>
      <c r="C2684">
        <v>3</v>
      </c>
      <c r="D2684">
        <f>407</f>
        <v>407</v>
      </c>
      <c r="E2684" t="s">
        <v>12</v>
      </c>
      <c r="F2684" s="3" t="s">
        <v>7315</v>
      </c>
      <c r="G2684">
        <v>2025</v>
      </c>
      <c r="H2684" t="s">
        <v>37</v>
      </c>
      <c r="I2684" t="s">
        <v>7311</v>
      </c>
    </row>
    <row r="2685" spans="1:9" ht="16" x14ac:dyDescent="0.2">
      <c r="A2685" t="s">
        <v>7316</v>
      </c>
      <c r="B2685" t="s">
        <v>7317</v>
      </c>
      <c r="C2685">
        <v>1</v>
      </c>
      <c r="D2685">
        <f>400</f>
        <v>400</v>
      </c>
      <c r="E2685" t="s">
        <v>12</v>
      </c>
      <c r="F2685" s="3" t="s">
        <v>7318</v>
      </c>
      <c r="G2685">
        <v>2025</v>
      </c>
      <c r="H2685" t="s">
        <v>423</v>
      </c>
      <c r="I2685" t="s">
        <v>7319</v>
      </c>
    </row>
    <row r="2686" spans="1:9" ht="16" x14ac:dyDescent="0.2">
      <c r="A2686" t="s">
        <v>7316</v>
      </c>
      <c r="B2686" t="s">
        <v>7320</v>
      </c>
      <c r="C2686">
        <v>2</v>
      </c>
      <c r="D2686" t="s">
        <v>12</v>
      </c>
      <c r="E2686" t="s">
        <v>12</v>
      </c>
      <c r="F2686" s="3" t="s">
        <v>7321</v>
      </c>
      <c r="G2686">
        <v>2025</v>
      </c>
      <c r="H2686" t="s">
        <v>3696</v>
      </c>
      <c r="I2686" t="s">
        <v>7319</v>
      </c>
    </row>
    <row r="2687" spans="1:9" ht="32" x14ac:dyDescent="0.2">
      <c r="A2687" t="s">
        <v>7322</v>
      </c>
      <c r="B2687" t="s">
        <v>7323</v>
      </c>
      <c r="C2687">
        <v>1</v>
      </c>
      <c r="D2687">
        <f>407</f>
        <v>407</v>
      </c>
      <c r="E2687" t="s">
        <v>12</v>
      </c>
      <c r="F2687" s="3" t="s">
        <v>7324</v>
      </c>
      <c r="G2687">
        <v>2025</v>
      </c>
      <c r="H2687" t="s">
        <v>37</v>
      </c>
      <c r="I2687" t="s">
        <v>7325</v>
      </c>
    </row>
    <row r="2688" spans="1:9" ht="16" x14ac:dyDescent="0.2">
      <c r="A2688" t="s">
        <v>7322</v>
      </c>
      <c r="B2688" t="s">
        <v>7326</v>
      </c>
      <c r="C2688">
        <v>2</v>
      </c>
      <c r="D2688">
        <f>407</f>
        <v>407</v>
      </c>
      <c r="E2688" t="s">
        <v>12</v>
      </c>
      <c r="F2688" s="3" t="s">
        <v>7327</v>
      </c>
      <c r="G2688">
        <v>2025</v>
      </c>
      <c r="H2688" t="s">
        <v>37</v>
      </c>
      <c r="I2688" t="s">
        <v>7325</v>
      </c>
    </row>
    <row r="2689" spans="1:9" ht="32" x14ac:dyDescent="0.2">
      <c r="A2689" t="s">
        <v>7322</v>
      </c>
      <c r="B2689" t="s">
        <v>641</v>
      </c>
      <c r="C2689">
        <v>3</v>
      </c>
      <c r="D2689">
        <f>407</f>
        <v>407</v>
      </c>
      <c r="E2689" t="s">
        <v>12</v>
      </c>
      <c r="F2689" s="3" t="s">
        <v>7328</v>
      </c>
      <c r="G2689">
        <v>2025</v>
      </c>
      <c r="H2689" t="s">
        <v>37</v>
      </c>
      <c r="I2689" t="s">
        <v>7325</v>
      </c>
    </row>
    <row r="2690" spans="1:9" ht="16" x14ac:dyDescent="0.2">
      <c r="A2690" t="s">
        <v>7329</v>
      </c>
      <c r="B2690" t="s">
        <v>7330</v>
      </c>
      <c r="C2690">
        <v>1</v>
      </c>
      <c r="D2690" t="s">
        <v>1818</v>
      </c>
      <c r="E2690" t="s">
        <v>12</v>
      </c>
      <c r="F2690" s="3" t="s">
        <v>4461</v>
      </c>
      <c r="G2690">
        <v>2025</v>
      </c>
      <c r="H2690" t="s">
        <v>323</v>
      </c>
      <c r="I2690" t="s">
        <v>7331</v>
      </c>
    </row>
    <row r="2691" spans="1:9" ht="32" x14ac:dyDescent="0.2">
      <c r="A2691" t="s">
        <v>7329</v>
      </c>
      <c r="B2691" t="s">
        <v>6835</v>
      </c>
      <c r="C2691">
        <v>2</v>
      </c>
      <c r="D2691" t="s">
        <v>12</v>
      </c>
      <c r="E2691" t="s">
        <v>12</v>
      </c>
      <c r="F2691" s="3" t="s">
        <v>7332</v>
      </c>
      <c r="G2691">
        <v>2025</v>
      </c>
      <c r="H2691" t="s">
        <v>14</v>
      </c>
      <c r="I2691" t="s">
        <v>7331</v>
      </c>
    </row>
    <row r="2692" spans="1:9" ht="32" x14ac:dyDescent="0.2">
      <c r="A2692" t="s">
        <v>7329</v>
      </c>
      <c r="B2692" t="s">
        <v>7333</v>
      </c>
      <c r="C2692">
        <v>3</v>
      </c>
      <c r="D2692" t="s">
        <v>12</v>
      </c>
      <c r="E2692" t="s">
        <v>12</v>
      </c>
      <c r="F2692" s="3" t="s">
        <v>7334</v>
      </c>
      <c r="G2692">
        <v>2025</v>
      </c>
      <c r="H2692" t="s">
        <v>14</v>
      </c>
      <c r="I2692" t="s">
        <v>7331</v>
      </c>
    </row>
    <row r="2693" spans="1:9" ht="32" x14ac:dyDescent="0.2">
      <c r="A2693" t="s">
        <v>7329</v>
      </c>
      <c r="B2693" t="s">
        <v>460</v>
      </c>
      <c r="C2693">
        <v>4</v>
      </c>
      <c r="D2693">
        <f>431</f>
        <v>431</v>
      </c>
      <c r="E2693" t="s">
        <v>12</v>
      </c>
      <c r="F2693" s="3" t="s">
        <v>7335</v>
      </c>
      <c r="G2693">
        <v>2025</v>
      </c>
      <c r="H2693" t="s">
        <v>438</v>
      </c>
      <c r="I2693" t="s">
        <v>7331</v>
      </c>
    </row>
    <row r="2694" spans="1:9" ht="16" x14ac:dyDescent="0.2">
      <c r="A2694" t="s">
        <v>7336</v>
      </c>
      <c r="B2694" t="s">
        <v>7337</v>
      </c>
      <c r="C2694">
        <v>1</v>
      </c>
      <c r="D2694" t="s">
        <v>12</v>
      </c>
      <c r="E2694" t="s">
        <v>12</v>
      </c>
      <c r="F2694" s="3" t="s">
        <v>2067</v>
      </c>
      <c r="G2694">
        <v>2025</v>
      </c>
      <c r="H2694" t="s">
        <v>235</v>
      </c>
      <c r="I2694" t="s">
        <v>7338</v>
      </c>
    </row>
    <row r="2695" spans="1:9" ht="32" x14ac:dyDescent="0.2">
      <c r="A2695" t="s">
        <v>7336</v>
      </c>
      <c r="B2695" t="s">
        <v>7339</v>
      </c>
      <c r="C2695">
        <v>2</v>
      </c>
      <c r="D2695" t="s">
        <v>12</v>
      </c>
      <c r="E2695" t="s">
        <v>12</v>
      </c>
      <c r="F2695" s="3" t="s">
        <v>7340</v>
      </c>
      <c r="G2695">
        <v>2025</v>
      </c>
      <c r="H2695" t="s">
        <v>235</v>
      </c>
      <c r="I2695" t="s">
        <v>7338</v>
      </c>
    </row>
    <row r="2696" spans="1:9" ht="32" x14ac:dyDescent="0.2">
      <c r="A2696" t="s">
        <v>7341</v>
      </c>
      <c r="B2696" t="s">
        <v>7342</v>
      </c>
      <c r="C2696">
        <v>1</v>
      </c>
      <c r="D2696">
        <f>237</f>
        <v>237</v>
      </c>
      <c r="E2696" t="s">
        <v>12</v>
      </c>
      <c r="F2696" s="3" t="s">
        <v>7343</v>
      </c>
      <c r="G2696">
        <v>2025</v>
      </c>
      <c r="H2696" t="s">
        <v>21</v>
      </c>
      <c r="I2696" t="s">
        <v>7344</v>
      </c>
    </row>
    <row r="2697" spans="1:9" ht="32" x14ac:dyDescent="0.2">
      <c r="A2697" t="s">
        <v>7345</v>
      </c>
      <c r="B2697" t="s">
        <v>7346</v>
      </c>
      <c r="C2697">
        <v>1</v>
      </c>
      <c r="D2697" t="s">
        <v>576</v>
      </c>
      <c r="E2697" t="s">
        <v>12</v>
      </c>
      <c r="F2697" s="3" t="s">
        <v>7347</v>
      </c>
      <c r="G2697">
        <v>2025</v>
      </c>
      <c r="H2697" t="s">
        <v>359</v>
      </c>
      <c r="I2697" t="s">
        <v>7348</v>
      </c>
    </row>
    <row r="2698" spans="1:9" ht="32" x14ac:dyDescent="0.2">
      <c r="A2698" t="s">
        <v>7349</v>
      </c>
      <c r="B2698" t="s">
        <v>7350</v>
      </c>
      <c r="C2698">
        <v>1</v>
      </c>
      <c r="D2698" t="s">
        <v>31</v>
      </c>
      <c r="E2698" t="s">
        <v>12</v>
      </c>
      <c r="F2698" s="3" t="s">
        <v>7351</v>
      </c>
      <c r="G2698">
        <v>2025</v>
      </c>
      <c r="H2698" t="s">
        <v>21</v>
      </c>
      <c r="I2698" t="s">
        <v>7352</v>
      </c>
    </row>
    <row r="2699" spans="1:9" ht="32" x14ac:dyDescent="0.2">
      <c r="A2699" t="s">
        <v>7349</v>
      </c>
      <c r="B2699" t="s">
        <v>7353</v>
      </c>
      <c r="C2699">
        <v>2</v>
      </c>
      <c r="D2699">
        <f>237</f>
        <v>237</v>
      </c>
      <c r="E2699" t="s">
        <v>12</v>
      </c>
      <c r="F2699" s="3" t="s">
        <v>7354</v>
      </c>
      <c r="G2699">
        <v>2025</v>
      </c>
      <c r="H2699" t="s">
        <v>21</v>
      </c>
      <c r="I2699" t="s">
        <v>7352</v>
      </c>
    </row>
    <row r="2700" spans="1:9" ht="32" x14ac:dyDescent="0.2">
      <c r="A2700" t="s">
        <v>7349</v>
      </c>
      <c r="B2700" t="s">
        <v>7355</v>
      </c>
      <c r="C2700">
        <v>3</v>
      </c>
      <c r="D2700">
        <f>237</f>
        <v>237</v>
      </c>
      <c r="E2700" t="s">
        <v>12</v>
      </c>
      <c r="F2700" s="3" t="s">
        <v>7356</v>
      </c>
      <c r="G2700">
        <v>2025</v>
      </c>
      <c r="H2700" t="s">
        <v>21</v>
      </c>
      <c r="I2700" t="s">
        <v>7352</v>
      </c>
    </row>
    <row r="2701" spans="1:9" ht="32" x14ac:dyDescent="0.2">
      <c r="A2701" t="s">
        <v>7357</v>
      </c>
      <c r="B2701" t="s">
        <v>7358</v>
      </c>
      <c r="C2701">
        <v>1</v>
      </c>
      <c r="D2701">
        <f>498</f>
        <v>498</v>
      </c>
      <c r="E2701" t="s">
        <v>12</v>
      </c>
      <c r="F2701" s="3" t="s">
        <v>7359</v>
      </c>
      <c r="G2701">
        <v>2025</v>
      </c>
      <c r="H2701" t="s">
        <v>215</v>
      </c>
      <c r="I2701" t="s">
        <v>7360</v>
      </c>
    </row>
    <row r="2702" spans="1:9" ht="16" x14ac:dyDescent="0.2">
      <c r="A2702" t="s">
        <v>7361</v>
      </c>
      <c r="B2702" t="s">
        <v>7362</v>
      </c>
      <c r="C2702">
        <v>1</v>
      </c>
      <c r="D2702" t="s">
        <v>12</v>
      </c>
      <c r="E2702" t="s">
        <v>12</v>
      </c>
      <c r="F2702" s="3" t="s">
        <v>7363</v>
      </c>
      <c r="G2702">
        <v>2025</v>
      </c>
      <c r="H2702" t="s">
        <v>235</v>
      </c>
      <c r="I2702" t="s">
        <v>7364</v>
      </c>
    </row>
    <row r="2703" spans="1:9" ht="16" x14ac:dyDescent="0.2">
      <c r="A2703" t="s">
        <v>7365</v>
      </c>
      <c r="B2703" t="s">
        <v>7366</v>
      </c>
      <c r="C2703">
        <v>1</v>
      </c>
      <c r="D2703" t="s">
        <v>101</v>
      </c>
      <c r="E2703" t="s">
        <v>12</v>
      </c>
      <c r="F2703" s="3" t="s">
        <v>1485</v>
      </c>
      <c r="G2703">
        <v>2025</v>
      </c>
      <c r="H2703" t="s">
        <v>37</v>
      </c>
      <c r="I2703" t="s">
        <v>7367</v>
      </c>
    </row>
    <row r="2704" spans="1:9" ht="32" x14ac:dyDescent="0.2">
      <c r="A2704" t="s">
        <v>7368</v>
      </c>
      <c r="B2704" t="s">
        <v>7369</v>
      </c>
      <c r="C2704">
        <v>1</v>
      </c>
      <c r="D2704">
        <f>164</f>
        <v>164</v>
      </c>
      <c r="E2704" t="s">
        <v>12</v>
      </c>
      <c r="F2704" s="3" t="s">
        <v>7370</v>
      </c>
      <c r="G2704">
        <v>2025</v>
      </c>
      <c r="H2704" t="s">
        <v>226</v>
      </c>
      <c r="I2704" t="s">
        <v>7371</v>
      </c>
    </row>
    <row r="2705" spans="1:9" ht="32" x14ac:dyDescent="0.2">
      <c r="A2705" t="s">
        <v>7368</v>
      </c>
      <c r="B2705" t="s">
        <v>7372</v>
      </c>
      <c r="C2705">
        <v>2</v>
      </c>
      <c r="D2705" t="s">
        <v>344</v>
      </c>
      <c r="E2705" t="s">
        <v>12</v>
      </c>
      <c r="F2705" s="3" t="s">
        <v>7373</v>
      </c>
      <c r="G2705">
        <v>2025</v>
      </c>
      <c r="H2705" t="s">
        <v>1157</v>
      </c>
      <c r="I2705" t="s">
        <v>7371</v>
      </c>
    </row>
    <row r="2706" spans="1:9" ht="32" x14ac:dyDescent="0.2">
      <c r="A2706" t="s">
        <v>7374</v>
      </c>
      <c r="B2706" t="s">
        <v>2724</v>
      </c>
      <c r="C2706">
        <v>1</v>
      </c>
      <c r="D2706" t="s">
        <v>12</v>
      </c>
      <c r="E2706" t="s">
        <v>12</v>
      </c>
      <c r="F2706" s="3" t="s">
        <v>7375</v>
      </c>
      <c r="G2706">
        <v>2025</v>
      </c>
      <c r="H2706" t="s">
        <v>1787</v>
      </c>
      <c r="I2706" t="s">
        <v>7376</v>
      </c>
    </row>
    <row r="2707" spans="1:9" ht="16" x14ac:dyDescent="0.2">
      <c r="A2707" t="s">
        <v>7377</v>
      </c>
      <c r="B2707" t="s">
        <v>7378</v>
      </c>
      <c r="C2707">
        <v>1</v>
      </c>
      <c r="D2707">
        <f>137</f>
        <v>137</v>
      </c>
      <c r="E2707" t="s">
        <v>12</v>
      </c>
      <c r="F2707" s="3" t="s">
        <v>7379</v>
      </c>
      <c r="G2707">
        <v>2025</v>
      </c>
      <c r="H2707" t="s">
        <v>14</v>
      </c>
      <c r="I2707" t="s">
        <v>7380</v>
      </c>
    </row>
    <row r="2708" spans="1:9" ht="16" x14ac:dyDescent="0.2">
      <c r="A2708" t="s">
        <v>7377</v>
      </c>
      <c r="B2708" t="s">
        <v>7381</v>
      </c>
      <c r="C2708">
        <v>2</v>
      </c>
      <c r="D2708" t="s">
        <v>344</v>
      </c>
      <c r="E2708" t="s">
        <v>12</v>
      </c>
      <c r="F2708" s="3" t="s">
        <v>7382</v>
      </c>
      <c r="G2708">
        <v>2025</v>
      </c>
      <c r="H2708" t="s">
        <v>14</v>
      </c>
      <c r="I2708" t="s">
        <v>7380</v>
      </c>
    </row>
    <row r="2709" spans="1:9" ht="16" x14ac:dyDescent="0.2">
      <c r="A2709" t="s">
        <v>7377</v>
      </c>
      <c r="B2709" t="s">
        <v>7383</v>
      </c>
      <c r="C2709">
        <v>3</v>
      </c>
      <c r="D2709" t="s">
        <v>344</v>
      </c>
      <c r="E2709" t="s">
        <v>12</v>
      </c>
      <c r="F2709" s="3" t="s">
        <v>7384</v>
      </c>
      <c r="G2709">
        <v>2025</v>
      </c>
      <c r="H2709" t="s">
        <v>140</v>
      </c>
      <c r="I2709" t="s">
        <v>7380</v>
      </c>
    </row>
    <row r="2710" spans="1:9" ht="16" x14ac:dyDescent="0.2">
      <c r="A2710" t="s">
        <v>7377</v>
      </c>
      <c r="B2710" t="s">
        <v>7385</v>
      </c>
      <c r="C2710">
        <v>4</v>
      </c>
      <c r="D2710" t="s">
        <v>12</v>
      </c>
      <c r="E2710" t="s">
        <v>12</v>
      </c>
      <c r="F2710" s="3" t="s">
        <v>7386</v>
      </c>
      <c r="G2710">
        <v>2025</v>
      </c>
      <c r="H2710" t="s">
        <v>14</v>
      </c>
      <c r="I2710" t="s">
        <v>7380</v>
      </c>
    </row>
    <row r="2711" spans="1:9" ht="16" x14ac:dyDescent="0.2">
      <c r="A2711" t="s">
        <v>7387</v>
      </c>
      <c r="B2711" t="s">
        <v>6733</v>
      </c>
      <c r="C2711">
        <v>1</v>
      </c>
      <c r="D2711" t="s">
        <v>12</v>
      </c>
      <c r="E2711" t="s">
        <v>12</v>
      </c>
      <c r="F2711" s="3" t="s">
        <v>7388</v>
      </c>
      <c r="G2711">
        <v>2025</v>
      </c>
      <c r="H2711" t="s">
        <v>86</v>
      </c>
      <c r="I2711" t="s">
        <v>7389</v>
      </c>
    </row>
    <row r="2712" spans="1:9" ht="32" x14ac:dyDescent="0.2">
      <c r="A2712" t="s">
        <v>7387</v>
      </c>
      <c r="B2712" t="s">
        <v>7390</v>
      </c>
      <c r="C2712">
        <v>2</v>
      </c>
      <c r="D2712" t="s">
        <v>12</v>
      </c>
      <c r="E2712" t="s">
        <v>12</v>
      </c>
      <c r="F2712" s="3" t="s">
        <v>7391</v>
      </c>
      <c r="G2712">
        <v>2025</v>
      </c>
      <c r="H2712" t="s">
        <v>14</v>
      </c>
      <c r="I2712" t="s">
        <v>7389</v>
      </c>
    </row>
    <row r="2713" spans="1:9" ht="16" x14ac:dyDescent="0.2">
      <c r="A2713" t="s">
        <v>7392</v>
      </c>
      <c r="B2713" t="s">
        <v>7393</v>
      </c>
      <c r="C2713">
        <v>1</v>
      </c>
      <c r="D2713">
        <f>404</f>
        <v>404</v>
      </c>
      <c r="E2713" t="s">
        <v>12</v>
      </c>
      <c r="F2713" s="3" t="s">
        <v>7394</v>
      </c>
      <c r="G2713">
        <v>2025</v>
      </c>
      <c r="H2713" t="s">
        <v>313</v>
      </c>
      <c r="I2713" t="s">
        <v>7395</v>
      </c>
    </row>
    <row r="2714" spans="1:9" ht="16" x14ac:dyDescent="0.2">
      <c r="A2714" t="s">
        <v>7396</v>
      </c>
      <c r="B2714" t="s">
        <v>7397</v>
      </c>
      <c r="C2714">
        <v>1</v>
      </c>
      <c r="D2714">
        <f>548</f>
        <v>548</v>
      </c>
      <c r="E2714" t="s">
        <v>12</v>
      </c>
      <c r="F2714" s="3" t="s">
        <v>7398</v>
      </c>
      <c r="G2714">
        <v>2025</v>
      </c>
      <c r="H2714" t="s">
        <v>571</v>
      </c>
      <c r="I2714" t="s">
        <v>7399</v>
      </c>
    </row>
    <row r="2715" spans="1:9" ht="16" x14ac:dyDescent="0.2">
      <c r="A2715" t="s">
        <v>7400</v>
      </c>
      <c r="B2715" t="s">
        <v>7401</v>
      </c>
      <c r="C2715">
        <v>1</v>
      </c>
      <c r="D2715" t="s">
        <v>12</v>
      </c>
      <c r="E2715" t="s">
        <v>7402</v>
      </c>
      <c r="F2715" s="3" t="s">
        <v>7403</v>
      </c>
      <c r="G2715">
        <v>2025</v>
      </c>
      <c r="H2715" t="s">
        <v>76</v>
      </c>
      <c r="I2715" t="s">
        <v>7404</v>
      </c>
    </row>
    <row r="2716" spans="1:9" ht="16" x14ac:dyDescent="0.2">
      <c r="A2716" t="s">
        <v>7400</v>
      </c>
      <c r="B2716" t="s">
        <v>7405</v>
      </c>
      <c r="C2716">
        <v>2</v>
      </c>
      <c r="D2716" t="s">
        <v>12</v>
      </c>
      <c r="E2716" t="s">
        <v>12</v>
      </c>
      <c r="F2716" s="3" t="s">
        <v>7406</v>
      </c>
      <c r="G2716">
        <v>2025</v>
      </c>
      <c r="H2716" t="s">
        <v>267</v>
      </c>
      <c r="I2716" t="s">
        <v>7404</v>
      </c>
    </row>
    <row r="2717" spans="1:9" ht="16" x14ac:dyDescent="0.2">
      <c r="A2717" t="s">
        <v>7407</v>
      </c>
      <c r="B2717" t="s">
        <v>7408</v>
      </c>
      <c r="C2717">
        <v>1</v>
      </c>
      <c r="D2717" t="s">
        <v>344</v>
      </c>
      <c r="E2717" t="s">
        <v>12</v>
      </c>
      <c r="F2717" s="3" t="s">
        <v>7409</v>
      </c>
      <c r="G2717">
        <v>2025</v>
      </c>
      <c r="H2717" t="s">
        <v>2773</v>
      </c>
      <c r="I2717" t="s">
        <v>7410</v>
      </c>
    </row>
    <row r="2718" spans="1:9" ht="32" x14ac:dyDescent="0.2">
      <c r="A2718" t="s">
        <v>7407</v>
      </c>
      <c r="B2718" t="s">
        <v>7411</v>
      </c>
      <c r="C2718">
        <v>2</v>
      </c>
      <c r="D2718" t="s">
        <v>344</v>
      </c>
      <c r="E2718" t="s">
        <v>12</v>
      </c>
      <c r="F2718" s="3" t="s">
        <v>7412</v>
      </c>
      <c r="G2718">
        <v>2025</v>
      </c>
      <c r="H2718" t="s">
        <v>2773</v>
      </c>
      <c r="I2718" t="s">
        <v>7410</v>
      </c>
    </row>
    <row r="2719" spans="1:9" ht="16" x14ac:dyDescent="0.2">
      <c r="A2719" t="s">
        <v>7407</v>
      </c>
      <c r="B2719" t="s">
        <v>7413</v>
      </c>
      <c r="C2719">
        <v>3</v>
      </c>
      <c r="D2719" t="s">
        <v>31</v>
      </c>
      <c r="E2719" t="s">
        <v>12</v>
      </c>
      <c r="F2719" s="3" t="s">
        <v>7414</v>
      </c>
      <c r="G2719">
        <v>2025</v>
      </c>
      <c r="H2719" t="s">
        <v>2773</v>
      </c>
      <c r="I2719" t="s">
        <v>7410</v>
      </c>
    </row>
    <row r="2720" spans="1:9" ht="16" x14ac:dyDescent="0.2">
      <c r="A2720" t="s">
        <v>7415</v>
      </c>
      <c r="B2720" t="s">
        <v>7416</v>
      </c>
      <c r="C2720">
        <v>1</v>
      </c>
      <c r="D2720">
        <f>76</f>
        <v>76</v>
      </c>
      <c r="E2720" t="s">
        <v>168</v>
      </c>
      <c r="F2720" s="7" t="s">
        <v>169</v>
      </c>
      <c r="G2720">
        <v>2025</v>
      </c>
      <c r="H2720" t="s">
        <v>86</v>
      </c>
      <c r="I2720" t="s">
        <v>7417</v>
      </c>
    </row>
    <row r="2721" spans="1:9" ht="16" x14ac:dyDescent="0.2">
      <c r="A2721" t="s">
        <v>7418</v>
      </c>
      <c r="B2721" t="s">
        <v>7419</v>
      </c>
      <c r="C2721">
        <v>1</v>
      </c>
      <c r="D2721" t="s">
        <v>52</v>
      </c>
      <c r="E2721" t="s">
        <v>12</v>
      </c>
      <c r="F2721" s="3" t="s">
        <v>1753</v>
      </c>
      <c r="G2721">
        <v>2025</v>
      </c>
      <c r="H2721" t="s">
        <v>37</v>
      </c>
      <c r="I2721" t="s">
        <v>7420</v>
      </c>
    </row>
    <row r="2722" spans="1:9" ht="32" x14ac:dyDescent="0.2">
      <c r="A2722" t="s">
        <v>7418</v>
      </c>
      <c r="B2722" t="s">
        <v>7421</v>
      </c>
      <c r="C2722">
        <v>2</v>
      </c>
      <c r="D2722" t="s">
        <v>12</v>
      </c>
      <c r="E2722" t="s">
        <v>12</v>
      </c>
      <c r="F2722" s="3" t="s">
        <v>7422</v>
      </c>
      <c r="G2722">
        <v>2025</v>
      </c>
      <c r="H2722" t="s">
        <v>37</v>
      </c>
      <c r="I2722" t="s">
        <v>7420</v>
      </c>
    </row>
    <row r="2723" spans="1:9" ht="32" x14ac:dyDescent="0.2">
      <c r="A2723" t="s">
        <v>7423</v>
      </c>
      <c r="B2723" t="s">
        <v>7424</v>
      </c>
      <c r="C2723">
        <v>1</v>
      </c>
      <c r="D2723" t="s">
        <v>12</v>
      </c>
      <c r="E2723" t="s">
        <v>12</v>
      </c>
      <c r="F2723" s="3" t="s">
        <v>7425</v>
      </c>
      <c r="G2723">
        <v>2025</v>
      </c>
      <c r="H2723" t="s">
        <v>37</v>
      </c>
      <c r="I2723" t="s">
        <v>7426</v>
      </c>
    </row>
    <row r="2724" spans="1:9" ht="16" x14ac:dyDescent="0.2">
      <c r="A2724" t="s">
        <v>7423</v>
      </c>
      <c r="B2724" t="s">
        <v>7427</v>
      </c>
      <c r="C2724">
        <v>2</v>
      </c>
      <c r="D2724" t="s">
        <v>101</v>
      </c>
      <c r="E2724" t="s">
        <v>12</v>
      </c>
      <c r="F2724" s="3" t="s">
        <v>7428</v>
      </c>
      <c r="G2724">
        <v>2025</v>
      </c>
      <c r="H2724" t="s">
        <v>37</v>
      </c>
      <c r="I2724" t="s">
        <v>7426</v>
      </c>
    </row>
    <row r="2725" spans="1:9" ht="16" x14ac:dyDescent="0.2">
      <c r="A2725" t="s">
        <v>7429</v>
      </c>
      <c r="B2725" t="s">
        <v>7430</v>
      </c>
      <c r="C2725">
        <v>1</v>
      </c>
      <c r="D2725" t="s">
        <v>52</v>
      </c>
      <c r="E2725" t="s">
        <v>12</v>
      </c>
      <c r="F2725" s="3" t="s">
        <v>7431</v>
      </c>
      <c r="G2725">
        <v>2025</v>
      </c>
      <c r="H2725" t="s">
        <v>323</v>
      </c>
      <c r="I2725" t="s">
        <v>7432</v>
      </c>
    </row>
    <row r="2726" spans="1:9" ht="32" x14ac:dyDescent="0.2">
      <c r="A2726" t="s">
        <v>7429</v>
      </c>
      <c r="B2726" t="s">
        <v>7433</v>
      </c>
      <c r="C2726">
        <v>2</v>
      </c>
      <c r="D2726" t="s">
        <v>52</v>
      </c>
      <c r="E2726" t="s">
        <v>12</v>
      </c>
      <c r="F2726" s="3" t="s">
        <v>7434</v>
      </c>
      <c r="G2726">
        <v>2025</v>
      </c>
      <c r="H2726" t="s">
        <v>323</v>
      </c>
      <c r="I2726" t="s">
        <v>7432</v>
      </c>
    </row>
    <row r="2727" spans="1:9" ht="32" x14ac:dyDescent="0.2">
      <c r="A2727" t="s">
        <v>7435</v>
      </c>
      <c r="B2727" t="s">
        <v>7436</v>
      </c>
      <c r="C2727">
        <v>1</v>
      </c>
      <c r="D2727" t="s">
        <v>12</v>
      </c>
      <c r="E2727" t="s">
        <v>12</v>
      </c>
      <c r="F2727" s="3" t="s">
        <v>1717</v>
      </c>
      <c r="G2727">
        <v>2025</v>
      </c>
      <c r="H2727" t="s">
        <v>137</v>
      </c>
      <c r="I2727" t="s">
        <v>7437</v>
      </c>
    </row>
    <row r="2728" spans="1:9" ht="32" x14ac:dyDescent="0.2">
      <c r="A2728" t="s">
        <v>7438</v>
      </c>
      <c r="B2728" t="s">
        <v>7436</v>
      </c>
      <c r="C2728">
        <v>1</v>
      </c>
      <c r="D2728" t="s">
        <v>12</v>
      </c>
      <c r="E2728" t="s">
        <v>12</v>
      </c>
      <c r="F2728" s="3" t="s">
        <v>1717</v>
      </c>
      <c r="G2728">
        <v>2025</v>
      </c>
      <c r="H2728" t="s">
        <v>137</v>
      </c>
      <c r="I2728" t="s">
        <v>7439</v>
      </c>
    </row>
    <row r="2729" spans="1:9" ht="32" x14ac:dyDescent="0.2">
      <c r="A2729" t="s">
        <v>7440</v>
      </c>
      <c r="B2729" t="s">
        <v>7436</v>
      </c>
      <c r="C2729">
        <v>1</v>
      </c>
      <c r="D2729" t="s">
        <v>12</v>
      </c>
      <c r="E2729" t="s">
        <v>12</v>
      </c>
      <c r="F2729" s="3" t="s">
        <v>1717</v>
      </c>
      <c r="G2729">
        <v>2025</v>
      </c>
      <c r="H2729" t="s">
        <v>137</v>
      </c>
      <c r="I2729" t="s">
        <v>7441</v>
      </c>
    </row>
    <row r="2730" spans="1:9" ht="16" x14ac:dyDescent="0.2">
      <c r="A2730" t="s">
        <v>7442</v>
      </c>
      <c r="B2730" t="s">
        <v>7443</v>
      </c>
      <c r="C2730">
        <v>1</v>
      </c>
      <c r="D2730" t="s">
        <v>12</v>
      </c>
      <c r="E2730" t="s">
        <v>12</v>
      </c>
      <c r="F2730" s="3" t="s">
        <v>7444</v>
      </c>
      <c r="G2730">
        <v>2025</v>
      </c>
      <c r="H2730" t="s">
        <v>256</v>
      </c>
      <c r="I2730" t="s">
        <v>7445</v>
      </c>
    </row>
    <row r="2731" spans="1:9" ht="16" x14ac:dyDescent="0.2">
      <c r="A2731" t="s">
        <v>7442</v>
      </c>
      <c r="B2731" t="s">
        <v>7446</v>
      </c>
      <c r="C2731">
        <v>2</v>
      </c>
      <c r="D2731" t="s">
        <v>90</v>
      </c>
      <c r="E2731" t="s">
        <v>12</v>
      </c>
      <c r="F2731" s="3" t="s">
        <v>7447</v>
      </c>
      <c r="G2731">
        <v>2025</v>
      </c>
      <c r="H2731" t="s">
        <v>6891</v>
      </c>
      <c r="I2731" t="s">
        <v>7445</v>
      </c>
    </row>
    <row r="2732" spans="1:9" ht="16" x14ac:dyDescent="0.2">
      <c r="A2732" t="s">
        <v>7442</v>
      </c>
      <c r="B2732" t="s">
        <v>7448</v>
      </c>
      <c r="C2732">
        <v>3</v>
      </c>
      <c r="D2732" t="s">
        <v>101</v>
      </c>
      <c r="E2732" t="s">
        <v>12</v>
      </c>
      <c r="F2732" s="3" t="s">
        <v>4092</v>
      </c>
      <c r="G2732">
        <v>2025</v>
      </c>
      <c r="H2732" t="s">
        <v>37</v>
      </c>
      <c r="I2732" t="s">
        <v>7445</v>
      </c>
    </row>
    <row r="2733" spans="1:9" ht="32" x14ac:dyDescent="0.2">
      <c r="A2733" t="s">
        <v>7449</v>
      </c>
      <c r="B2733" t="s">
        <v>7450</v>
      </c>
      <c r="C2733">
        <v>1</v>
      </c>
      <c r="D2733" t="s">
        <v>12</v>
      </c>
      <c r="E2733" t="s">
        <v>12</v>
      </c>
      <c r="F2733" s="7" t="s">
        <v>7451</v>
      </c>
      <c r="G2733">
        <v>2025</v>
      </c>
      <c r="H2733" t="s">
        <v>377</v>
      </c>
      <c r="I2733" t="s">
        <v>7452</v>
      </c>
    </row>
    <row r="2734" spans="1:9" ht="16" x14ac:dyDescent="0.2">
      <c r="A2734" t="s">
        <v>7449</v>
      </c>
      <c r="B2734" t="s">
        <v>7453</v>
      </c>
      <c r="C2734">
        <v>2</v>
      </c>
      <c r="D2734" t="s">
        <v>52</v>
      </c>
      <c r="E2734" t="s">
        <v>12</v>
      </c>
      <c r="F2734" s="3" t="s">
        <v>7454</v>
      </c>
      <c r="G2734">
        <v>2025</v>
      </c>
      <c r="H2734" t="s">
        <v>377</v>
      </c>
      <c r="I2734" t="s">
        <v>7452</v>
      </c>
    </row>
    <row r="2735" spans="1:9" ht="32" x14ac:dyDescent="0.2">
      <c r="A2735" t="s">
        <v>7455</v>
      </c>
      <c r="B2735" t="s">
        <v>7456</v>
      </c>
      <c r="C2735">
        <v>1</v>
      </c>
      <c r="D2735" t="s">
        <v>344</v>
      </c>
      <c r="E2735" t="s">
        <v>12</v>
      </c>
      <c r="F2735" s="3" t="s">
        <v>7457</v>
      </c>
      <c r="G2735">
        <v>2025</v>
      </c>
      <c r="H2735" t="s">
        <v>137</v>
      </c>
      <c r="I2735" t="s">
        <v>7458</v>
      </c>
    </row>
    <row r="2736" spans="1:9" ht="32" x14ac:dyDescent="0.2">
      <c r="A2736" t="s">
        <v>7459</v>
      </c>
      <c r="B2736" t="s">
        <v>7460</v>
      </c>
      <c r="C2736">
        <v>1</v>
      </c>
      <c r="D2736" t="s">
        <v>12</v>
      </c>
      <c r="E2736" t="s">
        <v>12</v>
      </c>
      <c r="F2736" s="3" t="s">
        <v>7461</v>
      </c>
      <c r="G2736">
        <v>2025</v>
      </c>
      <c r="H2736" t="s">
        <v>162</v>
      </c>
      <c r="I2736" t="s">
        <v>7462</v>
      </c>
    </row>
    <row r="2737" spans="1:9" ht="32" x14ac:dyDescent="0.2">
      <c r="A2737" t="s">
        <v>7463</v>
      </c>
      <c r="B2737" t="s">
        <v>7464</v>
      </c>
      <c r="C2737">
        <v>1</v>
      </c>
      <c r="D2737" t="s">
        <v>52</v>
      </c>
      <c r="E2737" t="s">
        <v>12</v>
      </c>
      <c r="F2737" s="3" t="s">
        <v>7465</v>
      </c>
      <c r="G2737">
        <v>2025</v>
      </c>
      <c r="H2737" t="s">
        <v>226</v>
      </c>
      <c r="I2737" t="s">
        <v>7466</v>
      </c>
    </row>
    <row r="2738" spans="1:9" ht="32" x14ac:dyDescent="0.2">
      <c r="A2738" t="s">
        <v>7467</v>
      </c>
      <c r="B2738" t="s">
        <v>7468</v>
      </c>
      <c r="C2738">
        <v>1</v>
      </c>
      <c r="D2738" t="s">
        <v>52</v>
      </c>
      <c r="E2738" t="s">
        <v>12</v>
      </c>
      <c r="F2738" s="3" t="s">
        <v>7469</v>
      </c>
      <c r="G2738">
        <v>2025</v>
      </c>
      <c r="H2738" t="s">
        <v>226</v>
      </c>
      <c r="I2738" t="s">
        <v>7470</v>
      </c>
    </row>
    <row r="2739" spans="1:9" ht="16" x14ac:dyDescent="0.2">
      <c r="A2739" t="s">
        <v>7471</v>
      </c>
      <c r="B2739" t="s">
        <v>7472</v>
      </c>
      <c r="C2739">
        <v>1</v>
      </c>
      <c r="D2739" t="s">
        <v>31</v>
      </c>
      <c r="E2739" t="s">
        <v>12</v>
      </c>
      <c r="F2739" s="3" t="s">
        <v>7473</v>
      </c>
      <c r="G2739">
        <v>2025</v>
      </c>
      <c r="H2739" t="s">
        <v>174</v>
      </c>
      <c r="I2739" t="s">
        <v>7474</v>
      </c>
    </row>
    <row r="2740" spans="1:9" ht="32" x14ac:dyDescent="0.2">
      <c r="A2740" t="s">
        <v>7471</v>
      </c>
      <c r="B2740" t="s">
        <v>7475</v>
      </c>
      <c r="C2740">
        <v>2</v>
      </c>
      <c r="D2740" t="s">
        <v>576</v>
      </c>
      <c r="E2740" t="s">
        <v>12</v>
      </c>
      <c r="F2740" s="3" t="s">
        <v>7476</v>
      </c>
      <c r="G2740">
        <v>2025</v>
      </c>
      <c r="H2740" t="s">
        <v>174</v>
      </c>
      <c r="I2740" t="s">
        <v>7474</v>
      </c>
    </row>
    <row r="2741" spans="1:9" ht="16" x14ac:dyDescent="0.2">
      <c r="A2741" t="s">
        <v>7471</v>
      </c>
      <c r="B2741" t="s">
        <v>7477</v>
      </c>
      <c r="C2741">
        <v>3</v>
      </c>
      <c r="D2741" t="s">
        <v>344</v>
      </c>
      <c r="E2741" t="s">
        <v>12</v>
      </c>
      <c r="F2741" s="7" t="s">
        <v>3829</v>
      </c>
      <c r="G2741">
        <v>2025</v>
      </c>
      <c r="H2741" t="s">
        <v>174</v>
      </c>
      <c r="I2741" t="s">
        <v>7474</v>
      </c>
    </row>
    <row r="2742" spans="1:9" ht="16" x14ac:dyDescent="0.2">
      <c r="A2742" t="s">
        <v>7478</v>
      </c>
      <c r="B2742" t="s">
        <v>7479</v>
      </c>
      <c r="C2742">
        <v>1</v>
      </c>
      <c r="D2742" t="s">
        <v>408</v>
      </c>
      <c r="E2742" t="s">
        <v>12</v>
      </c>
      <c r="F2742" s="3" t="s">
        <v>7480</v>
      </c>
      <c r="G2742">
        <v>2025</v>
      </c>
      <c r="H2742" t="s">
        <v>323</v>
      </c>
      <c r="I2742" t="s">
        <v>7481</v>
      </c>
    </row>
    <row r="2743" spans="1:9" ht="32" x14ac:dyDescent="0.2">
      <c r="A2743" t="s">
        <v>7478</v>
      </c>
      <c r="B2743" t="s">
        <v>7482</v>
      </c>
      <c r="C2743">
        <v>2</v>
      </c>
      <c r="D2743">
        <f>65</f>
        <v>65</v>
      </c>
      <c r="E2743" t="s">
        <v>464</v>
      </c>
      <c r="F2743" s="3" t="s">
        <v>1434</v>
      </c>
      <c r="G2743">
        <v>2025</v>
      </c>
      <c r="H2743" t="s">
        <v>323</v>
      </c>
      <c r="I2743" t="s">
        <v>7481</v>
      </c>
    </row>
    <row r="2744" spans="1:9" ht="16" x14ac:dyDescent="0.2">
      <c r="A2744" t="s">
        <v>7478</v>
      </c>
      <c r="B2744" t="s">
        <v>7483</v>
      </c>
      <c r="C2744">
        <v>3</v>
      </c>
      <c r="D2744" t="s">
        <v>1818</v>
      </c>
      <c r="E2744" t="s">
        <v>12</v>
      </c>
      <c r="F2744" s="3" t="s">
        <v>4461</v>
      </c>
      <c r="G2744">
        <v>2025</v>
      </c>
      <c r="H2744" t="s">
        <v>323</v>
      </c>
      <c r="I2744" t="s">
        <v>7481</v>
      </c>
    </row>
    <row r="2745" spans="1:9" ht="16" x14ac:dyDescent="0.2">
      <c r="A2745" t="s">
        <v>7478</v>
      </c>
      <c r="B2745" t="s">
        <v>7484</v>
      </c>
      <c r="C2745">
        <v>4</v>
      </c>
      <c r="D2745" t="s">
        <v>12</v>
      </c>
      <c r="E2745" t="s">
        <v>12</v>
      </c>
      <c r="F2745" s="3" t="s">
        <v>7485</v>
      </c>
      <c r="G2745">
        <v>2025</v>
      </c>
      <c r="H2745" t="s">
        <v>37</v>
      </c>
      <c r="I2745" t="s">
        <v>7481</v>
      </c>
    </row>
    <row r="2746" spans="1:9" ht="16" x14ac:dyDescent="0.2">
      <c r="A2746" t="s">
        <v>7478</v>
      </c>
      <c r="B2746" t="s">
        <v>7486</v>
      </c>
      <c r="C2746">
        <v>5</v>
      </c>
      <c r="D2746" t="s">
        <v>1020</v>
      </c>
      <c r="E2746" t="s">
        <v>12</v>
      </c>
      <c r="F2746" s="3" t="s">
        <v>2128</v>
      </c>
      <c r="G2746">
        <v>2025</v>
      </c>
      <c r="H2746" t="s">
        <v>1022</v>
      </c>
      <c r="I2746" t="s">
        <v>7481</v>
      </c>
    </row>
    <row r="2747" spans="1:9" ht="32" x14ac:dyDescent="0.2">
      <c r="A2747" t="s">
        <v>7487</v>
      </c>
      <c r="B2747" t="s">
        <v>7488</v>
      </c>
      <c r="C2747">
        <v>1</v>
      </c>
      <c r="D2747" t="s">
        <v>101</v>
      </c>
      <c r="E2747" t="s">
        <v>12</v>
      </c>
      <c r="F2747" s="3" t="s">
        <v>7489</v>
      </c>
      <c r="G2747">
        <v>2025</v>
      </c>
      <c r="H2747" t="s">
        <v>37</v>
      </c>
      <c r="I2747" t="s">
        <v>7490</v>
      </c>
    </row>
    <row r="2748" spans="1:9" ht="32" x14ac:dyDescent="0.2">
      <c r="A2748" t="s">
        <v>7487</v>
      </c>
      <c r="B2748" t="s">
        <v>7491</v>
      </c>
      <c r="C2748">
        <v>2</v>
      </c>
      <c r="D2748" t="s">
        <v>101</v>
      </c>
      <c r="E2748" t="s">
        <v>12</v>
      </c>
      <c r="F2748" s="3" t="s">
        <v>7492</v>
      </c>
      <c r="G2748">
        <v>2025</v>
      </c>
      <c r="H2748" t="s">
        <v>37</v>
      </c>
      <c r="I2748" t="s">
        <v>7490</v>
      </c>
    </row>
    <row r="2749" spans="1:9" ht="32" x14ac:dyDescent="0.2">
      <c r="A2749" t="s">
        <v>7493</v>
      </c>
      <c r="B2749" t="s">
        <v>177</v>
      </c>
      <c r="C2749">
        <v>1</v>
      </c>
      <c r="D2749" t="s">
        <v>7494</v>
      </c>
      <c r="E2749" t="s">
        <v>12</v>
      </c>
      <c r="F2749" s="3" t="s">
        <v>7495</v>
      </c>
      <c r="G2749">
        <v>2025</v>
      </c>
      <c r="H2749" t="s">
        <v>126</v>
      </c>
      <c r="I2749" t="s">
        <v>7496</v>
      </c>
    </row>
    <row r="2750" spans="1:9" ht="16" x14ac:dyDescent="0.2">
      <c r="A2750" t="s">
        <v>7493</v>
      </c>
      <c r="B2750" t="s">
        <v>180</v>
      </c>
      <c r="C2750">
        <v>2</v>
      </c>
      <c r="D2750" t="s">
        <v>12</v>
      </c>
      <c r="E2750" t="s">
        <v>12</v>
      </c>
      <c r="F2750" s="7" t="s">
        <v>7497</v>
      </c>
      <c r="G2750">
        <v>2025</v>
      </c>
      <c r="H2750" t="s">
        <v>126</v>
      </c>
      <c r="I2750" t="s">
        <v>7496</v>
      </c>
    </row>
    <row r="2751" spans="1:9" ht="48" x14ac:dyDescent="0.2">
      <c r="A2751" t="s">
        <v>7498</v>
      </c>
      <c r="B2751" t="s">
        <v>7499</v>
      </c>
      <c r="C2751">
        <v>1</v>
      </c>
      <c r="D2751">
        <f>404</f>
        <v>404</v>
      </c>
      <c r="E2751" t="s">
        <v>12</v>
      </c>
      <c r="F2751" s="3" t="s">
        <v>7500</v>
      </c>
      <c r="G2751">
        <v>2025</v>
      </c>
      <c r="H2751" t="s">
        <v>313</v>
      </c>
      <c r="I2751" t="s">
        <v>7501</v>
      </c>
    </row>
    <row r="2752" spans="1:9" ht="16" x14ac:dyDescent="0.2">
      <c r="A2752" t="s">
        <v>7502</v>
      </c>
      <c r="B2752" t="s">
        <v>7503</v>
      </c>
      <c r="C2752">
        <v>1</v>
      </c>
      <c r="D2752" t="s">
        <v>7504</v>
      </c>
      <c r="E2752" t="s">
        <v>4189</v>
      </c>
      <c r="F2752" s="3" t="s">
        <v>7505</v>
      </c>
      <c r="G2752">
        <v>2025</v>
      </c>
      <c r="H2752" t="s">
        <v>368</v>
      </c>
      <c r="I2752" t="s">
        <v>7506</v>
      </c>
    </row>
    <row r="2753" spans="1:9" ht="16" x14ac:dyDescent="0.2">
      <c r="A2753" t="s">
        <v>7502</v>
      </c>
      <c r="B2753" t="s">
        <v>7507</v>
      </c>
      <c r="C2753">
        <v>2</v>
      </c>
      <c r="D2753" t="s">
        <v>12</v>
      </c>
      <c r="E2753" t="s">
        <v>3489</v>
      </c>
      <c r="F2753" s="3" t="s">
        <v>3490</v>
      </c>
      <c r="G2753">
        <v>2025</v>
      </c>
      <c r="H2753" t="s">
        <v>368</v>
      </c>
      <c r="I2753" t="s">
        <v>7506</v>
      </c>
    </row>
    <row r="2754" spans="1:9" ht="16" x14ac:dyDescent="0.2">
      <c r="A2754" t="s">
        <v>7508</v>
      </c>
      <c r="B2754" t="s">
        <v>7509</v>
      </c>
      <c r="C2754">
        <v>1</v>
      </c>
      <c r="D2754">
        <f>237</f>
        <v>237</v>
      </c>
      <c r="E2754" t="s">
        <v>12</v>
      </c>
      <c r="F2754" s="3" t="s">
        <v>2763</v>
      </c>
      <c r="G2754">
        <v>2025</v>
      </c>
      <c r="H2754" t="s">
        <v>21</v>
      </c>
      <c r="I2754" t="s">
        <v>7510</v>
      </c>
    </row>
    <row r="2755" spans="1:9" ht="32" x14ac:dyDescent="0.2">
      <c r="A2755" t="s">
        <v>7511</v>
      </c>
      <c r="B2755" t="s">
        <v>7512</v>
      </c>
      <c r="C2755">
        <v>1</v>
      </c>
      <c r="D2755" t="s">
        <v>12</v>
      </c>
      <c r="E2755" t="s">
        <v>12</v>
      </c>
      <c r="F2755" s="3" t="s">
        <v>7513</v>
      </c>
      <c r="G2755">
        <v>2025</v>
      </c>
      <c r="H2755" t="s">
        <v>37</v>
      </c>
      <c r="I2755" t="s">
        <v>7514</v>
      </c>
    </row>
    <row r="2756" spans="1:9" ht="16" x14ac:dyDescent="0.2">
      <c r="A2756" t="s">
        <v>7515</v>
      </c>
      <c r="B2756" t="s">
        <v>7516</v>
      </c>
      <c r="C2756">
        <v>1</v>
      </c>
      <c r="D2756" t="s">
        <v>12</v>
      </c>
      <c r="E2756" t="s">
        <v>12</v>
      </c>
      <c r="F2756" s="3" t="s">
        <v>7517</v>
      </c>
      <c r="G2756">
        <v>2025</v>
      </c>
      <c r="H2756" t="s">
        <v>37</v>
      </c>
      <c r="I2756" t="s">
        <v>7518</v>
      </c>
    </row>
    <row r="2757" spans="1:9" ht="16" x14ac:dyDescent="0.2">
      <c r="A2757" t="s">
        <v>7515</v>
      </c>
      <c r="B2757" t="s">
        <v>7519</v>
      </c>
      <c r="C2757">
        <v>2</v>
      </c>
      <c r="D2757" t="s">
        <v>12</v>
      </c>
      <c r="E2757" t="s">
        <v>12</v>
      </c>
      <c r="F2757" s="7" t="s">
        <v>121</v>
      </c>
      <c r="G2757">
        <v>2025</v>
      </c>
      <c r="H2757" t="s">
        <v>37</v>
      </c>
      <c r="I2757" t="s">
        <v>7518</v>
      </c>
    </row>
    <row r="2758" spans="1:9" ht="16" x14ac:dyDescent="0.2">
      <c r="A2758" t="s">
        <v>7515</v>
      </c>
      <c r="B2758" t="s">
        <v>7520</v>
      </c>
      <c r="C2758">
        <v>3</v>
      </c>
      <c r="D2758" t="s">
        <v>12</v>
      </c>
      <c r="E2758" t="s">
        <v>12</v>
      </c>
      <c r="F2758" s="3" t="s">
        <v>7521</v>
      </c>
      <c r="G2758">
        <v>2025</v>
      </c>
      <c r="H2758" t="s">
        <v>37</v>
      </c>
      <c r="I2758" t="s">
        <v>7518</v>
      </c>
    </row>
    <row r="2759" spans="1:9" ht="16" x14ac:dyDescent="0.2">
      <c r="A2759" t="s">
        <v>7522</v>
      </c>
      <c r="B2759" t="s">
        <v>7523</v>
      </c>
      <c r="C2759">
        <v>1</v>
      </c>
      <c r="D2759" t="s">
        <v>12</v>
      </c>
      <c r="E2759" t="s">
        <v>12</v>
      </c>
      <c r="F2759" s="7" t="s">
        <v>121</v>
      </c>
      <c r="G2759">
        <v>2025</v>
      </c>
      <c r="H2759" t="s">
        <v>37</v>
      </c>
      <c r="I2759" t="s">
        <v>7524</v>
      </c>
    </row>
    <row r="2760" spans="1:9" ht="16" x14ac:dyDescent="0.2">
      <c r="A2760" t="s">
        <v>7525</v>
      </c>
      <c r="B2760" t="s">
        <v>7526</v>
      </c>
      <c r="C2760">
        <v>1</v>
      </c>
      <c r="D2760" t="s">
        <v>52</v>
      </c>
      <c r="E2760" t="s">
        <v>12</v>
      </c>
      <c r="F2760" s="3" t="s">
        <v>7527</v>
      </c>
      <c r="G2760">
        <v>2025</v>
      </c>
      <c r="H2760" t="s">
        <v>2026</v>
      </c>
      <c r="I2760" t="s">
        <v>7528</v>
      </c>
    </row>
    <row r="2761" spans="1:9" ht="16" x14ac:dyDescent="0.2">
      <c r="A2761" t="s">
        <v>7529</v>
      </c>
      <c r="B2761" t="s">
        <v>7530</v>
      </c>
      <c r="C2761">
        <v>1</v>
      </c>
      <c r="D2761">
        <f>237</f>
        <v>237</v>
      </c>
      <c r="E2761" t="s">
        <v>12</v>
      </c>
      <c r="F2761" s="3" t="s">
        <v>2704</v>
      </c>
      <c r="G2761">
        <v>2025</v>
      </c>
      <c r="H2761" t="s">
        <v>21</v>
      </c>
      <c r="I2761" t="s">
        <v>7531</v>
      </c>
    </row>
    <row r="2762" spans="1:9" ht="32" x14ac:dyDescent="0.2">
      <c r="A2762" t="s">
        <v>7529</v>
      </c>
      <c r="B2762" t="s">
        <v>7532</v>
      </c>
      <c r="C2762">
        <v>2</v>
      </c>
      <c r="D2762" t="s">
        <v>52</v>
      </c>
      <c r="E2762" t="s">
        <v>12</v>
      </c>
      <c r="F2762" s="3" t="s">
        <v>7533</v>
      </c>
      <c r="G2762">
        <v>2025</v>
      </c>
      <c r="H2762" t="s">
        <v>21</v>
      </c>
      <c r="I2762" t="s">
        <v>7531</v>
      </c>
    </row>
    <row r="2763" spans="1:9" ht="16" x14ac:dyDescent="0.2">
      <c r="A2763" t="s">
        <v>7534</v>
      </c>
      <c r="B2763" t="s">
        <v>7535</v>
      </c>
      <c r="C2763">
        <v>1</v>
      </c>
      <c r="D2763" t="s">
        <v>12</v>
      </c>
      <c r="E2763" t="s">
        <v>12</v>
      </c>
      <c r="F2763" s="3" t="s">
        <v>7536</v>
      </c>
      <c r="G2763">
        <v>2025</v>
      </c>
      <c r="H2763" t="s">
        <v>21</v>
      </c>
      <c r="I2763" t="s">
        <v>7537</v>
      </c>
    </row>
    <row r="2764" spans="1:9" ht="32" x14ac:dyDescent="0.2">
      <c r="A2764" t="s">
        <v>7534</v>
      </c>
      <c r="B2764" t="s">
        <v>7538</v>
      </c>
      <c r="C2764">
        <v>2</v>
      </c>
      <c r="D2764" t="s">
        <v>1207</v>
      </c>
      <c r="E2764" t="s">
        <v>12</v>
      </c>
      <c r="F2764" s="3" t="s">
        <v>7539</v>
      </c>
      <c r="G2764">
        <v>2025</v>
      </c>
      <c r="H2764" t="s">
        <v>323</v>
      </c>
      <c r="I2764" t="s">
        <v>7537</v>
      </c>
    </row>
    <row r="2765" spans="1:9" ht="32" x14ac:dyDescent="0.2">
      <c r="A2765" t="s">
        <v>7540</v>
      </c>
      <c r="B2765" t="s">
        <v>7541</v>
      </c>
      <c r="C2765">
        <v>1</v>
      </c>
      <c r="D2765">
        <f>404</f>
        <v>404</v>
      </c>
      <c r="E2765" t="s">
        <v>12</v>
      </c>
      <c r="F2765" s="3" t="s">
        <v>7542</v>
      </c>
      <c r="G2765">
        <v>2025</v>
      </c>
      <c r="H2765" t="s">
        <v>313</v>
      </c>
      <c r="I2765" t="s">
        <v>7543</v>
      </c>
    </row>
    <row r="2766" spans="1:9" ht="16" x14ac:dyDescent="0.2">
      <c r="A2766" t="s">
        <v>7544</v>
      </c>
      <c r="B2766" t="s">
        <v>7545</v>
      </c>
      <c r="C2766">
        <v>1</v>
      </c>
      <c r="D2766">
        <f>556</f>
        <v>556</v>
      </c>
      <c r="E2766" t="s">
        <v>12</v>
      </c>
      <c r="F2766" s="3" t="s">
        <v>7546</v>
      </c>
      <c r="G2766">
        <v>2025</v>
      </c>
      <c r="H2766" t="s">
        <v>140</v>
      </c>
      <c r="I2766" t="s">
        <v>7547</v>
      </c>
    </row>
    <row r="2767" spans="1:9" ht="16" x14ac:dyDescent="0.2">
      <c r="A2767" t="s">
        <v>7544</v>
      </c>
      <c r="B2767" t="s">
        <v>7548</v>
      </c>
      <c r="C2767">
        <v>2</v>
      </c>
      <c r="D2767" t="s">
        <v>52</v>
      </c>
      <c r="E2767" t="s">
        <v>12</v>
      </c>
      <c r="F2767" s="7" t="s">
        <v>286</v>
      </c>
      <c r="G2767">
        <v>2025</v>
      </c>
      <c r="H2767" t="s">
        <v>140</v>
      </c>
      <c r="I2767" t="s">
        <v>7547</v>
      </c>
    </row>
    <row r="2768" spans="1:9" ht="32" x14ac:dyDescent="0.2">
      <c r="A2768" t="s">
        <v>7549</v>
      </c>
      <c r="B2768" t="s">
        <v>7550</v>
      </c>
      <c r="C2768">
        <v>1</v>
      </c>
      <c r="D2768" t="s">
        <v>31</v>
      </c>
      <c r="E2768" t="s">
        <v>12</v>
      </c>
      <c r="F2768" s="3" t="s">
        <v>7551</v>
      </c>
      <c r="G2768">
        <v>2025</v>
      </c>
      <c r="H2768" t="s">
        <v>21</v>
      </c>
      <c r="I2768" t="s">
        <v>7552</v>
      </c>
    </row>
    <row r="2769" spans="1:9" ht="32" x14ac:dyDescent="0.2">
      <c r="A2769" t="s">
        <v>7549</v>
      </c>
      <c r="B2769" t="s">
        <v>7553</v>
      </c>
      <c r="C2769">
        <v>2</v>
      </c>
      <c r="D2769" t="s">
        <v>12</v>
      </c>
      <c r="E2769" t="s">
        <v>12</v>
      </c>
      <c r="F2769" s="3" t="s">
        <v>7554</v>
      </c>
      <c r="G2769">
        <v>2025</v>
      </c>
      <c r="H2769" t="s">
        <v>21</v>
      </c>
      <c r="I2769" t="s">
        <v>7552</v>
      </c>
    </row>
    <row r="2770" spans="1:9" ht="32" x14ac:dyDescent="0.2">
      <c r="A2770" t="s">
        <v>7549</v>
      </c>
      <c r="B2770" t="s">
        <v>7555</v>
      </c>
      <c r="C2770">
        <v>3</v>
      </c>
      <c r="D2770" t="s">
        <v>52</v>
      </c>
      <c r="E2770" t="s">
        <v>12</v>
      </c>
      <c r="F2770" s="3" t="s">
        <v>7556</v>
      </c>
      <c r="G2770">
        <v>2025</v>
      </c>
      <c r="H2770" t="s">
        <v>21</v>
      </c>
      <c r="I2770" t="s">
        <v>7552</v>
      </c>
    </row>
    <row r="2771" spans="1:9" ht="32" x14ac:dyDescent="0.2">
      <c r="A2771" t="s">
        <v>7557</v>
      </c>
      <c r="B2771" t="s">
        <v>7558</v>
      </c>
      <c r="C2771">
        <v>1</v>
      </c>
      <c r="D2771" t="s">
        <v>52</v>
      </c>
      <c r="E2771" t="s">
        <v>12</v>
      </c>
      <c r="F2771" s="3" t="s">
        <v>7559</v>
      </c>
      <c r="G2771">
        <v>2025</v>
      </c>
      <c r="H2771" t="s">
        <v>21</v>
      </c>
      <c r="I2771" t="s">
        <v>7560</v>
      </c>
    </row>
    <row r="2772" spans="1:9" ht="32" x14ac:dyDescent="0.2">
      <c r="A2772" t="s">
        <v>7557</v>
      </c>
      <c r="B2772" t="s">
        <v>7561</v>
      </c>
      <c r="C2772">
        <v>2</v>
      </c>
      <c r="D2772" t="s">
        <v>1741</v>
      </c>
      <c r="E2772" t="s">
        <v>12</v>
      </c>
      <c r="F2772" s="3" t="s">
        <v>7562</v>
      </c>
      <c r="G2772">
        <v>2025</v>
      </c>
      <c r="H2772" t="s">
        <v>368</v>
      </c>
      <c r="I2772" t="s">
        <v>7560</v>
      </c>
    </row>
    <row r="2773" spans="1:9" ht="32" x14ac:dyDescent="0.2">
      <c r="A2773" t="s">
        <v>7557</v>
      </c>
      <c r="B2773" t="s">
        <v>7563</v>
      </c>
      <c r="C2773">
        <v>3</v>
      </c>
      <c r="D2773" t="s">
        <v>52</v>
      </c>
      <c r="E2773" t="s">
        <v>12</v>
      </c>
      <c r="F2773" s="3" t="s">
        <v>7564</v>
      </c>
      <c r="G2773">
        <v>2025</v>
      </c>
      <c r="H2773" t="s">
        <v>21</v>
      </c>
      <c r="I2773" t="s">
        <v>7560</v>
      </c>
    </row>
    <row r="2774" spans="1:9" ht="16" x14ac:dyDescent="0.2">
      <c r="A2774" t="s">
        <v>7565</v>
      </c>
      <c r="B2774" t="s">
        <v>7566</v>
      </c>
      <c r="C2774">
        <v>1</v>
      </c>
      <c r="D2774" t="s">
        <v>31</v>
      </c>
      <c r="E2774" t="s">
        <v>12</v>
      </c>
      <c r="F2774" s="3" t="s">
        <v>7567</v>
      </c>
      <c r="G2774">
        <v>2025</v>
      </c>
      <c r="H2774" t="s">
        <v>140</v>
      </c>
      <c r="I2774" t="s">
        <v>7568</v>
      </c>
    </row>
    <row r="2775" spans="1:9" ht="16" x14ac:dyDescent="0.2">
      <c r="A2775" t="s">
        <v>7565</v>
      </c>
      <c r="B2775" t="s">
        <v>7569</v>
      </c>
      <c r="C2775">
        <v>2</v>
      </c>
      <c r="D2775" t="s">
        <v>1128</v>
      </c>
      <c r="E2775" t="s">
        <v>12</v>
      </c>
      <c r="F2775" s="3" t="s">
        <v>7570</v>
      </c>
      <c r="G2775">
        <v>2025</v>
      </c>
      <c r="H2775" t="s">
        <v>140</v>
      </c>
      <c r="I2775" t="s">
        <v>7568</v>
      </c>
    </row>
    <row r="2776" spans="1:9" ht="16" x14ac:dyDescent="0.2">
      <c r="A2776" t="s">
        <v>7565</v>
      </c>
      <c r="B2776" t="s">
        <v>7571</v>
      </c>
      <c r="C2776">
        <v>3</v>
      </c>
      <c r="D2776" t="s">
        <v>576</v>
      </c>
      <c r="E2776" t="s">
        <v>12</v>
      </c>
      <c r="F2776" s="3" t="s">
        <v>7572</v>
      </c>
      <c r="G2776">
        <v>2025</v>
      </c>
      <c r="H2776" t="s">
        <v>359</v>
      </c>
      <c r="I2776" t="s">
        <v>7568</v>
      </c>
    </row>
    <row r="2777" spans="1:9" ht="32" x14ac:dyDescent="0.2">
      <c r="A2777" t="s">
        <v>7565</v>
      </c>
      <c r="B2777" t="s">
        <v>7573</v>
      </c>
      <c r="C2777">
        <v>4</v>
      </c>
      <c r="D2777" t="s">
        <v>576</v>
      </c>
      <c r="E2777" t="s">
        <v>12</v>
      </c>
      <c r="F2777" s="3" t="s">
        <v>7574</v>
      </c>
      <c r="G2777">
        <v>2025</v>
      </c>
      <c r="H2777" t="s">
        <v>359</v>
      </c>
      <c r="I2777" t="s">
        <v>7568</v>
      </c>
    </row>
    <row r="2778" spans="1:9" ht="16" x14ac:dyDescent="0.2">
      <c r="A2778" t="s">
        <v>7565</v>
      </c>
      <c r="B2778" t="s">
        <v>798</v>
      </c>
      <c r="C2778">
        <v>5</v>
      </c>
      <c r="D2778" t="s">
        <v>12</v>
      </c>
      <c r="E2778" t="s">
        <v>12</v>
      </c>
      <c r="F2778" s="3" t="s">
        <v>7575</v>
      </c>
      <c r="G2778">
        <v>2025</v>
      </c>
      <c r="H2778" t="s">
        <v>359</v>
      </c>
      <c r="I2778" t="s">
        <v>7568</v>
      </c>
    </row>
    <row r="2779" spans="1:9" ht="32" x14ac:dyDescent="0.2">
      <c r="A2779" t="s">
        <v>7576</v>
      </c>
      <c r="B2779" t="s">
        <v>7577</v>
      </c>
      <c r="C2779">
        <v>1</v>
      </c>
      <c r="D2779" t="s">
        <v>7578</v>
      </c>
      <c r="E2779" t="s">
        <v>12</v>
      </c>
      <c r="F2779" s="3" t="s">
        <v>7579</v>
      </c>
      <c r="G2779">
        <v>2025</v>
      </c>
      <c r="H2779" t="s">
        <v>86</v>
      </c>
      <c r="I2779" t="s">
        <v>7580</v>
      </c>
    </row>
    <row r="2780" spans="1:9" ht="16" x14ac:dyDescent="0.2">
      <c r="A2780" t="s">
        <v>7581</v>
      </c>
      <c r="B2780" t="s">
        <v>2235</v>
      </c>
      <c r="C2780">
        <v>1</v>
      </c>
      <c r="D2780" t="s">
        <v>12</v>
      </c>
      <c r="E2780" t="s">
        <v>12</v>
      </c>
      <c r="F2780" s="3" t="s">
        <v>1535</v>
      </c>
      <c r="G2780">
        <v>2025</v>
      </c>
      <c r="H2780" t="s">
        <v>37</v>
      </c>
      <c r="I2780" t="s">
        <v>7582</v>
      </c>
    </row>
    <row r="2781" spans="1:9" ht="16" x14ac:dyDescent="0.2">
      <c r="A2781" t="s">
        <v>7581</v>
      </c>
      <c r="B2781" t="s">
        <v>2237</v>
      </c>
      <c r="C2781">
        <v>2</v>
      </c>
      <c r="D2781" t="s">
        <v>101</v>
      </c>
      <c r="E2781" t="s">
        <v>12</v>
      </c>
      <c r="F2781" s="3" t="s">
        <v>2238</v>
      </c>
      <c r="G2781">
        <v>2025</v>
      </c>
      <c r="H2781" t="s">
        <v>37</v>
      </c>
      <c r="I2781" t="s">
        <v>7582</v>
      </c>
    </row>
    <row r="2782" spans="1:9" ht="48" x14ac:dyDescent="0.2">
      <c r="A2782" t="s">
        <v>7583</v>
      </c>
      <c r="B2782" t="s">
        <v>7584</v>
      </c>
      <c r="C2782">
        <v>1</v>
      </c>
      <c r="D2782">
        <f>387</f>
        <v>387</v>
      </c>
      <c r="E2782" t="s">
        <v>12</v>
      </c>
      <c r="F2782" s="3" t="s">
        <v>7585</v>
      </c>
      <c r="G2782">
        <v>2025</v>
      </c>
      <c r="H2782" t="s">
        <v>714</v>
      </c>
      <c r="I2782" t="s">
        <v>7586</v>
      </c>
    </row>
    <row r="2783" spans="1:9" ht="32" x14ac:dyDescent="0.2">
      <c r="A2783" t="s">
        <v>7583</v>
      </c>
      <c r="B2783" t="s">
        <v>7587</v>
      </c>
      <c r="C2783">
        <v>2</v>
      </c>
      <c r="D2783" t="s">
        <v>31</v>
      </c>
      <c r="E2783" t="s">
        <v>12</v>
      </c>
      <c r="F2783" s="3" t="s">
        <v>7588</v>
      </c>
      <c r="G2783">
        <v>2025</v>
      </c>
      <c r="H2783" t="s">
        <v>21</v>
      </c>
      <c r="I2783" t="s">
        <v>7586</v>
      </c>
    </row>
    <row r="2784" spans="1:9" ht="16" x14ac:dyDescent="0.2">
      <c r="A2784" t="s">
        <v>7589</v>
      </c>
      <c r="B2784" t="s">
        <v>7590</v>
      </c>
      <c r="C2784">
        <v>1</v>
      </c>
      <c r="D2784" t="s">
        <v>12</v>
      </c>
      <c r="E2784" t="s">
        <v>12</v>
      </c>
      <c r="F2784" s="3" t="s">
        <v>7591</v>
      </c>
      <c r="G2784">
        <v>2025</v>
      </c>
      <c r="H2784" t="s">
        <v>37</v>
      </c>
      <c r="I2784" t="s">
        <v>7592</v>
      </c>
    </row>
    <row r="2785" spans="1:9" ht="32" x14ac:dyDescent="0.2">
      <c r="A2785" t="s">
        <v>7593</v>
      </c>
      <c r="B2785" t="s">
        <v>7594</v>
      </c>
      <c r="C2785">
        <v>1</v>
      </c>
      <c r="D2785" t="s">
        <v>12</v>
      </c>
      <c r="E2785" t="s">
        <v>12</v>
      </c>
      <c r="F2785" s="3" t="s">
        <v>7595</v>
      </c>
      <c r="G2785">
        <v>2025</v>
      </c>
      <c r="H2785" t="s">
        <v>37</v>
      </c>
      <c r="I2785" t="s">
        <v>7596</v>
      </c>
    </row>
    <row r="2786" spans="1:9" ht="16" x14ac:dyDescent="0.2">
      <c r="A2786" t="s">
        <v>7597</v>
      </c>
      <c r="B2786" t="s">
        <v>2149</v>
      </c>
      <c r="C2786">
        <v>1</v>
      </c>
      <c r="D2786" t="s">
        <v>1818</v>
      </c>
      <c r="E2786" t="s">
        <v>12</v>
      </c>
      <c r="F2786" s="3" t="s">
        <v>4461</v>
      </c>
      <c r="G2786">
        <v>2025</v>
      </c>
      <c r="H2786" t="s">
        <v>323</v>
      </c>
      <c r="I2786" t="s">
        <v>7598</v>
      </c>
    </row>
    <row r="2787" spans="1:9" ht="16" x14ac:dyDescent="0.2">
      <c r="A2787" t="s">
        <v>7597</v>
      </c>
      <c r="B2787" t="s">
        <v>7599</v>
      </c>
      <c r="C2787">
        <v>2</v>
      </c>
      <c r="D2787" t="s">
        <v>12</v>
      </c>
      <c r="E2787" t="s">
        <v>12</v>
      </c>
      <c r="F2787" s="3" t="s">
        <v>7600</v>
      </c>
      <c r="G2787">
        <v>2025</v>
      </c>
      <c r="H2787" t="s">
        <v>14</v>
      </c>
      <c r="I2787" t="s">
        <v>7598</v>
      </c>
    </row>
    <row r="2788" spans="1:9" ht="16" x14ac:dyDescent="0.2">
      <c r="A2788" t="s">
        <v>7597</v>
      </c>
      <c r="B2788" t="s">
        <v>7601</v>
      </c>
      <c r="C2788">
        <v>3</v>
      </c>
      <c r="D2788" t="s">
        <v>52</v>
      </c>
      <c r="E2788" t="s">
        <v>12</v>
      </c>
      <c r="F2788" s="3" t="s">
        <v>2819</v>
      </c>
      <c r="G2788">
        <v>2025</v>
      </c>
      <c r="H2788" t="s">
        <v>323</v>
      </c>
      <c r="I2788" t="s">
        <v>7598</v>
      </c>
    </row>
    <row r="2789" spans="1:9" ht="32" x14ac:dyDescent="0.2">
      <c r="A2789" t="s">
        <v>7602</v>
      </c>
      <c r="B2789" t="s">
        <v>7603</v>
      </c>
      <c r="C2789">
        <v>1</v>
      </c>
      <c r="D2789" t="s">
        <v>52</v>
      </c>
      <c r="E2789" t="s">
        <v>12</v>
      </c>
      <c r="F2789" s="3" t="s">
        <v>7604</v>
      </c>
      <c r="G2789">
        <v>2025</v>
      </c>
      <c r="H2789" t="s">
        <v>2773</v>
      </c>
      <c r="I2789" t="s">
        <v>7605</v>
      </c>
    </row>
    <row r="2790" spans="1:9" ht="32" x14ac:dyDescent="0.2">
      <c r="A2790" t="s">
        <v>7602</v>
      </c>
      <c r="B2790" t="s">
        <v>7606</v>
      </c>
      <c r="C2790">
        <v>2</v>
      </c>
      <c r="D2790" t="s">
        <v>344</v>
      </c>
      <c r="E2790" t="s">
        <v>12</v>
      </c>
      <c r="F2790" s="3" t="s">
        <v>7607</v>
      </c>
      <c r="G2790">
        <v>2025</v>
      </c>
      <c r="H2790" t="s">
        <v>2773</v>
      </c>
      <c r="I2790" t="s">
        <v>7605</v>
      </c>
    </row>
    <row r="2791" spans="1:9" ht="32" x14ac:dyDescent="0.2">
      <c r="A2791" t="s">
        <v>7608</v>
      </c>
      <c r="B2791" t="s">
        <v>7609</v>
      </c>
      <c r="C2791">
        <v>1</v>
      </c>
      <c r="D2791" t="s">
        <v>12</v>
      </c>
      <c r="E2791" t="s">
        <v>12</v>
      </c>
      <c r="F2791" s="3" t="s">
        <v>7595</v>
      </c>
      <c r="G2791">
        <v>2025</v>
      </c>
      <c r="H2791" t="s">
        <v>37</v>
      </c>
      <c r="I2791" t="s">
        <v>7610</v>
      </c>
    </row>
    <row r="2792" spans="1:9" ht="32" x14ac:dyDescent="0.2">
      <c r="A2792" t="s">
        <v>7611</v>
      </c>
      <c r="B2792" t="s">
        <v>7612</v>
      </c>
      <c r="C2792">
        <v>1</v>
      </c>
      <c r="D2792" t="s">
        <v>12</v>
      </c>
      <c r="E2792" t="s">
        <v>12</v>
      </c>
      <c r="F2792" s="3" t="s">
        <v>7613</v>
      </c>
      <c r="G2792">
        <v>2025</v>
      </c>
      <c r="H2792" t="s">
        <v>256</v>
      </c>
      <c r="I2792" t="s">
        <v>7614</v>
      </c>
    </row>
    <row r="2793" spans="1:9" ht="32" x14ac:dyDescent="0.2">
      <c r="A2793" t="s">
        <v>7611</v>
      </c>
      <c r="B2793" t="s">
        <v>7615</v>
      </c>
      <c r="C2793">
        <v>2</v>
      </c>
      <c r="D2793" t="s">
        <v>12</v>
      </c>
      <c r="E2793" t="s">
        <v>12</v>
      </c>
      <c r="F2793" s="3" t="s">
        <v>7616</v>
      </c>
      <c r="G2793">
        <v>2025</v>
      </c>
      <c r="H2793" t="s">
        <v>6684</v>
      </c>
      <c r="I2793" t="s">
        <v>7614</v>
      </c>
    </row>
    <row r="2794" spans="1:9" ht="16" x14ac:dyDescent="0.2">
      <c r="A2794" t="s">
        <v>7617</v>
      </c>
      <c r="B2794" t="s">
        <v>7618</v>
      </c>
      <c r="C2794">
        <v>1</v>
      </c>
      <c r="D2794">
        <f>407</f>
        <v>407</v>
      </c>
      <c r="E2794" t="s">
        <v>12</v>
      </c>
      <c r="F2794" s="3" t="s">
        <v>3314</v>
      </c>
      <c r="G2794">
        <v>2025</v>
      </c>
      <c r="H2794" t="s">
        <v>37</v>
      </c>
      <c r="I2794" t="s">
        <v>7619</v>
      </c>
    </row>
    <row r="2795" spans="1:9" ht="16" x14ac:dyDescent="0.2">
      <c r="A2795" t="s">
        <v>7617</v>
      </c>
      <c r="B2795" t="s">
        <v>3313</v>
      </c>
      <c r="C2795">
        <v>2</v>
      </c>
      <c r="D2795">
        <f>407</f>
        <v>407</v>
      </c>
      <c r="E2795" t="s">
        <v>12</v>
      </c>
      <c r="F2795" s="3" t="s">
        <v>3316</v>
      </c>
      <c r="G2795">
        <v>2025</v>
      </c>
      <c r="H2795" t="s">
        <v>37</v>
      </c>
      <c r="I2795" t="s">
        <v>7619</v>
      </c>
    </row>
    <row r="2796" spans="1:9" ht="32" x14ac:dyDescent="0.2">
      <c r="A2796" t="s">
        <v>7620</v>
      </c>
      <c r="B2796" t="s">
        <v>7621</v>
      </c>
      <c r="C2796">
        <v>1</v>
      </c>
      <c r="D2796" t="s">
        <v>52</v>
      </c>
      <c r="E2796" t="s">
        <v>12</v>
      </c>
      <c r="F2796" s="3" t="s">
        <v>7622</v>
      </c>
      <c r="G2796">
        <v>2025</v>
      </c>
      <c r="H2796" t="s">
        <v>54</v>
      </c>
      <c r="I2796" t="s">
        <v>7623</v>
      </c>
    </row>
    <row r="2797" spans="1:9" ht="16" x14ac:dyDescent="0.2">
      <c r="A2797" t="s">
        <v>7620</v>
      </c>
      <c r="B2797" t="s">
        <v>7624</v>
      </c>
      <c r="C2797">
        <v>2</v>
      </c>
      <c r="D2797" t="s">
        <v>52</v>
      </c>
      <c r="E2797" t="s">
        <v>12</v>
      </c>
      <c r="F2797" s="3" t="s">
        <v>7625</v>
      </c>
      <c r="G2797">
        <v>2025</v>
      </c>
      <c r="H2797" t="s">
        <v>54</v>
      </c>
      <c r="I2797" t="s">
        <v>7623</v>
      </c>
    </row>
    <row r="2798" spans="1:9" ht="32" x14ac:dyDescent="0.2">
      <c r="A2798" t="s">
        <v>7626</v>
      </c>
      <c r="B2798" t="s">
        <v>7627</v>
      </c>
      <c r="C2798">
        <v>1</v>
      </c>
      <c r="D2798" t="s">
        <v>12</v>
      </c>
      <c r="E2798" t="s">
        <v>12</v>
      </c>
      <c r="F2798" s="3" t="s">
        <v>7628</v>
      </c>
      <c r="G2798">
        <v>2025</v>
      </c>
      <c r="H2798" t="s">
        <v>204</v>
      </c>
      <c r="I2798" t="s">
        <v>7629</v>
      </c>
    </row>
    <row r="2799" spans="1:9" ht="32" x14ac:dyDescent="0.2">
      <c r="A2799" t="s">
        <v>7626</v>
      </c>
      <c r="B2799" t="s">
        <v>7630</v>
      </c>
      <c r="C2799">
        <v>2</v>
      </c>
      <c r="D2799" t="s">
        <v>12</v>
      </c>
      <c r="E2799" t="s">
        <v>12</v>
      </c>
      <c r="F2799" s="7" t="s">
        <v>7631</v>
      </c>
      <c r="G2799">
        <v>2025</v>
      </c>
      <c r="H2799" t="s">
        <v>204</v>
      </c>
      <c r="I2799" t="s">
        <v>7629</v>
      </c>
    </row>
    <row r="2800" spans="1:9" ht="16" x14ac:dyDescent="0.2">
      <c r="A2800" t="s">
        <v>7626</v>
      </c>
      <c r="B2800" t="s">
        <v>7632</v>
      </c>
      <c r="C2800">
        <v>3</v>
      </c>
      <c r="D2800" t="s">
        <v>12</v>
      </c>
      <c r="E2800" t="s">
        <v>12</v>
      </c>
      <c r="F2800" s="7" t="s">
        <v>203</v>
      </c>
      <c r="G2800">
        <v>2025</v>
      </c>
      <c r="H2800" t="s">
        <v>204</v>
      </c>
      <c r="I2800" t="s">
        <v>7629</v>
      </c>
    </row>
    <row r="2801" spans="1:9" ht="32" x14ac:dyDescent="0.2">
      <c r="A2801" t="s">
        <v>7633</v>
      </c>
      <c r="B2801" t="s">
        <v>7634</v>
      </c>
      <c r="C2801">
        <v>1</v>
      </c>
      <c r="D2801" t="s">
        <v>52</v>
      </c>
      <c r="E2801" t="s">
        <v>12</v>
      </c>
      <c r="F2801" s="3" t="s">
        <v>7635</v>
      </c>
      <c r="G2801">
        <v>2025</v>
      </c>
      <c r="H2801" t="s">
        <v>54</v>
      </c>
      <c r="I2801" t="s">
        <v>7636</v>
      </c>
    </row>
    <row r="2802" spans="1:9" ht="32" x14ac:dyDescent="0.2">
      <c r="A2802" t="s">
        <v>7633</v>
      </c>
      <c r="B2802" t="s">
        <v>7637</v>
      </c>
      <c r="C2802">
        <v>2</v>
      </c>
      <c r="D2802" t="s">
        <v>52</v>
      </c>
      <c r="E2802" t="s">
        <v>12</v>
      </c>
      <c r="F2802" s="3" t="s">
        <v>7638</v>
      </c>
      <c r="G2802">
        <v>2025</v>
      </c>
      <c r="H2802" t="s">
        <v>54</v>
      </c>
      <c r="I2802" t="s">
        <v>7636</v>
      </c>
    </row>
    <row r="2803" spans="1:9" ht="16" x14ac:dyDescent="0.2">
      <c r="A2803" t="s">
        <v>7633</v>
      </c>
      <c r="B2803" t="s">
        <v>7639</v>
      </c>
      <c r="C2803">
        <v>3</v>
      </c>
      <c r="D2803" t="s">
        <v>52</v>
      </c>
      <c r="E2803" t="s">
        <v>12</v>
      </c>
      <c r="F2803" s="3" t="s">
        <v>7640</v>
      </c>
      <c r="G2803">
        <v>2025</v>
      </c>
      <c r="H2803" t="s">
        <v>54</v>
      </c>
      <c r="I2803" t="s">
        <v>7636</v>
      </c>
    </row>
    <row r="2804" spans="1:9" ht="32" x14ac:dyDescent="0.2">
      <c r="A2804" t="s">
        <v>7633</v>
      </c>
      <c r="B2804" t="s">
        <v>7641</v>
      </c>
      <c r="C2804">
        <v>4</v>
      </c>
      <c r="D2804" t="s">
        <v>52</v>
      </c>
      <c r="E2804" t="s">
        <v>12</v>
      </c>
      <c r="F2804" s="3" t="s">
        <v>7642</v>
      </c>
      <c r="G2804">
        <v>2025</v>
      </c>
      <c r="H2804" t="s">
        <v>54</v>
      </c>
      <c r="I2804" t="s">
        <v>7636</v>
      </c>
    </row>
    <row r="2805" spans="1:9" ht="32" x14ac:dyDescent="0.2">
      <c r="A2805" t="s">
        <v>7633</v>
      </c>
      <c r="B2805" t="s">
        <v>7643</v>
      </c>
      <c r="C2805">
        <v>5</v>
      </c>
      <c r="D2805" t="s">
        <v>52</v>
      </c>
      <c r="E2805" t="s">
        <v>12</v>
      </c>
      <c r="F2805" s="3" t="s">
        <v>7644</v>
      </c>
      <c r="G2805">
        <v>2025</v>
      </c>
      <c r="H2805" t="s">
        <v>54</v>
      </c>
      <c r="I2805" t="s">
        <v>7636</v>
      </c>
    </row>
    <row r="2806" spans="1:9" x14ac:dyDescent="0.2">
      <c r="A2806" t="s">
        <v>7645</v>
      </c>
      <c r="B2806" t="s">
        <v>7646</v>
      </c>
      <c r="C2806">
        <v>1</v>
      </c>
      <c r="D2806" s="4" t="s">
        <v>316</v>
      </c>
      <c r="E2806" t="s">
        <v>12</v>
      </c>
      <c r="F2806" s="10" t="s">
        <v>45817</v>
      </c>
      <c r="G2806">
        <v>2025</v>
      </c>
      <c r="H2806" t="s">
        <v>318</v>
      </c>
      <c r="I2806" t="s">
        <v>7648</v>
      </c>
    </row>
    <row r="2807" spans="1:9" ht="32" x14ac:dyDescent="0.2">
      <c r="A2807" t="s">
        <v>7649</v>
      </c>
      <c r="B2807" t="s">
        <v>7650</v>
      </c>
      <c r="C2807">
        <v>1</v>
      </c>
      <c r="D2807">
        <f>159</f>
        <v>159</v>
      </c>
      <c r="E2807" t="s">
        <v>12</v>
      </c>
      <c r="F2807" s="3" t="s">
        <v>7651</v>
      </c>
      <c r="G2807">
        <v>2025</v>
      </c>
      <c r="H2807" t="s">
        <v>1524</v>
      </c>
      <c r="I2807" t="s">
        <v>7652</v>
      </c>
    </row>
    <row r="2808" spans="1:9" ht="32" x14ac:dyDescent="0.2">
      <c r="A2808" t="s">
        <v>7653</v>
      </c>
      <c r="B2808" t="s">
        <v>7654</v>
      </c>
      <c r="C2808">
        <v>1</v>
      </c>
      <c r="D2808">
        <f>400</f>
        <v>400</v>
      </c>
      <c r="E2808" t="s">
        <v>12</v>
      </c>
      <c r="F2808" s="3" t="s">
        <v>7655</v>
      </c>
      <c r="G2808">
        <v>2025</v>
      </c>
      <c r="H2808" t="s">
        <v>140</v>
      </c>
      <c r="I2808" t="s">
        <v>7656</v>
      </c>
    </row>
    <row r="2809" spans="1:9" ht="32" x14ac:dyDescent="0.2">
      <c r="A2809" t="s">
        <v>7657</v>
      </c>
      <c r="B2809" t="s">
        <v>7658</v>
      </c>
      <c r="C2809">
        <v>1</v>
      </c>
      <c r="D2809" t="s">
        <v>12</v>
      </c>
      <c r="E2809" t="s">
        <v>12</v>
      </c>
      <c r="F2809" s="3" t="s">
        <v>7659</v>
      </c>
      <c r="G2809">
        <v>2025</v>
      </c>
      <c r="H2809" t="s">
        <v>571</v>
      </c>
      <c r="I2809" t="s">
        <v>7660</v>
      </c>
    </row>
    <row r="2810" spans="1:9" ht="16" x14ac:dyDescent="0.2">
      <c r="A2810" t="s">
        <v>7657</v>
      </c>
      <c r="B2810" t="s">
        <v>7661</v>
      </c>
      <c r="C2810">
        <v>2</v>
      </c>
      <c r="D2810">
        <f>85</f>
        <v>85</v>
      </c>
      <c r="E2810" t="s">
        <v>12</v>
      </c>
      <c r="F2810" s="3" t="s">
        <v>7662</v>
      </c>
      <c r="G2810">
        <v>2025</v>
      </c>
      <c r="H2810" t="s">
        <v>3976</v>
      </c>
      <c r="I2810" t="s">
        <v>7660</v>
      </c>
    </row>
    <row r="2811" spans="1:9" ht="16" x14ac:dyDescent="0.2">
      <c r="A2811" t="s">
        <v>7657</v>
      </c>
      <c r="B2811" t="s">
        <v>7663</v>
      </c>
      <c r="C2811">
        <v>3</v>
      </c>
      <c r="D2811" t="s">
        <v>12</v>
      </c>
      <c r="E2811" t="s">
        <v>12</v>
      </c>
      <c r="F2811" s="3" t="s">
        <v>7664</v>
      </c>
      <c r="G2811">
        <v>2025</v>
      </c>
      <c r="H2811" t="s">
        <v>571</v>
      </c>
      <c r="I2811" t="s">
        <v>7660</v>
      </c>
    </row>
    <row r="2812" spans="1:9" ht="16" x14ac:dyDescent="0.2">
      <c r="A2812" t="s">
        <v>7665</v>
      </c>
      <c r="B2812" t="s">
        <v>7666</v>
      </c>
      <c r="C2812">
        <v>1</v>
      </c>
      <c r="D2812" t="s">
        <v>52</v>
      </c>
      <c r="E2812" t="s">
        <v>334</v>
      </c>
      <c r="F2812" s="3" t="s">
        <v>7667</v>
      </c>
      <c r="G2812">
        <v>2025</v>
      </c>
      <c r="H2812" t="s">
        <v>54</v>
      </c>
      <c r="I2812" t="s">
        <v>7668</v>
      </c>
    </row>
    <row r="2813" spans="1:9" ht="32" x14ac:dyDescent="0.2">
      <c r="A2813" t="s">
        <v>7669</v>
      </c>
      <c r="B2813" t="s">
        <v>7670</v>
      </c>
      <c r="C2813">
        <v>1</v>
      </c>
      <c r="D2813">
        <f>530</f>
        <v>530</v>
      </c>
      <c r="E2813" t="s">
        <v>334</v>
      </c>
      <c r="F2813" s="3" t="s">
        <v>7671</v>
      </c>
      <c r="G2813">
        <v>2025</v>
      </c>
      <c r="H2813" t="s">
        <v>801</v>
      </c>
      <c r="I2813" t="s">
        <v>7672</v>
      </c>
    </row>
    <row r="2814" spans="1:9" ht="16" x14ac:dyDescent="0.2">
      <c r="A2814" t="s">
        <v>7669</v>
      </c>
      <c r="B2814" t="s">
        <v>7673</v>
      </c>
      <c r="C2814">
        <v>2</v>
      </c>
      <c r="D2814">
        <f>176</f>
        <v>176</v>
      </c>
      <c r="E2814" t="s">
        <v>12</v>
      </c>
      <c r="F2814" s="3" t="s">
        <v>4856</v>
      </c>
      <c r="G2814">
        <v>2025</v>
      </c>
      <c r="H2814" t="s">
        <v>86</v>
      </c>
      <c r="I2814" t="s">
        <v>7672</v>
      </c>
    </row>
    <row r="2815" spans="1:9" ht="16" x14ac:dyDescent="0.2">
      <c r="A2815" t="s">
        <v>7674</v>
      </c>
      <c r="B2815" t="s">
        <v>7675</v>
      </c>
      <c r="C2815">
        <v>1</v>
      </c>
      <c r="D2815" t="s">
        <v>344</v>
      </c>
      <c r="E2815" t="s">
        <v>12</v>
      </c>
      <c r="F2815" s="3" t="s">
        <v>3255</v>
      </c>
      <c r="G2815">
        <v>2025</v>
      </c>
      <c r="H2815" t="s">
        <v>137</v>
      </c>
      <c r="I2815" t="s">
        <v>7676</v>
      </c>
    </row>
    <row r="2816" spans="1:9" ht="16" x14ac:dyDescent="0.2">
      <c r="A2816" t="s">
        <v>7674</v>
      </c>
      <c r="B2816" t="s">
        <v>7677</v>
      </c>
      <c r="C2816">
        <v>2</v>
      </c>
      <c r="D2816" t="s">
        <v>12</v>
      </c>
      <c r="E2816" t="s">
        <v>12</v>
      </c>
      <c r="F2816" s="3" t="s">
        <v>7678</v>
      </c>
      <c r="G2816">
        <v>2025</v>
      </c>
      <c r="H2816" t="s">
        <v>137</v>
      </c>
      <c r="I2816" t="s">
        <v>7676</v>
      </c>
    </row>
    <row r="2817" spans="1:9" ht="16" x14ac:dyDescent="0.2">
      <c r="A2817" t="s">
        <v>7679</v>
      </c>
      <c r="B2817" t="s">
        <v>5455</v>
      </c>
      <c r="C2817">
        <v>1</v>
      </c>
      <c r="D2817" t="s">
        <v>52</v>
      </c>
      <c r="E2817" t="s">
        <v>12</v>
      </c>
      <c r="F2817" s="3" t="s">
        <v>7680</v>
      </c>
      <c r="G2817">
        <v>2025</v>
      </c>
      <c r="H2817" t="s">
        <v>21</v>
      </c>
      <c r="I2817" t="s">
        <v>7681</v>
      </c>
    </row>
    <row r="2818" spans="1:9" ht="32" x14ac:dyDescent="0.2">
      <c r="A2818" t="s">
        <v>7679</v>
      </c>
      <c r="B2818" t="s">
        <v>7682</v>
      </c>
      <c r="C2818">
        <v>2</v>
      </c>
      <c r="D2818" t="s">
        <v>52</v>
      </c>
      <c r="E2818" t="s">
        <v>12</v>
      </c>
      <c r="F2818" s="3" t="s">
        <v>7683</v>
      </c>
      <c r="G2818">
        <v>2025</v>
      </c>
      <c r="H2818" t="s">
        <v>21</v>
      </c>
      <c r="I2818" t="s">
        <v>7681</v>
      </c>
    </row>
    <row r="2819" spans="1:9" ht="16" x14ac:dyDescent="0.2">
      <c r="A2819" t="s">
        <v>7679</v>
      </c>
      <c r="B2819" t="s">
        <v>7684</v>
      </c>
      <c r="C2819">
        <v>3</v>
      </c>
      <c r="D2819" t="s">
        <v>52</v>
      </c>
      <c r="E2819" t="s">
        <v>12</v>
      </c>
      <c r="F2819" s="3" t="s">
        <v>7680</v>
      </c>
      <c r="G2819">
        <v>2025</v>
      </c>
      <c r="H2819" t="s">
        <v>21</v>
      </c>
      <c r="I2819" t="s">
        <v>7681</v>
      </c>
    </row>
    <row r="2820" spans="1:9" ht="16" x14ac:dyDescent="0.2">
      <c r="A2820" t="s">
        <v>7679</v>
      </c>
      <c r="B2820" t="s">
        <v>7685</v>
      </c>
      <c r="C2820">
        <v>4</v>
      </c>
      <c r="D2820" t="s">
        <v>52</v>
      </c>
      <c r="E2820" t="s">
        <v>12</v>
      </c>
      <c r="F2820" s="3" t="s">
        <v>7680</v>
      </c>
      <c r="G2820">
        <v>2025</v>
      </c>
      <c r="H2820" t="s">
        <v>21</v>
      </c>
      <c r="I2820" t="s">
        <v>7681</v>
      </c>
    </row>
    <row r="2821" spans="1:9" ht="32" x14ac:dyDescent="0.2">
      <c r="A2821" t="s">
        <v>7679</v>
      </c>
      <c r="B2821" t="s">
        <v>7686</v>
      </c>
      <c r="C2821">
        <v>5</v>
      </c>
      <c r="D2821" t="s">
        <v>12</v>
      </c>
      <c r="E2821" t="s">
        <v>12</v>
      </c>
      <c r="F2821" s="3" t="s">
        <v>7687</v>
      </c>
      <c r="G2821">
        <v>2025</v>
      </c>
      <c r="H2821" t="s">
        <v>14</v>
      </c>
      <c r="I2821" t="s">
        <v>7681</v>
      </c>
    </row>
    <row r="2822" spans="1:9" ht="32" x14ac:dyDescent="0.2">
      <c r="A2822" t="s">
        <v>7688</v>
      </c>
      <c r="B2822" t="s">
        <v>7689</v>
      </c>
      <c r="C2822">
        <v>1</v>
      </c>
      <c r="D2822" t="s">
        <v>52</v>
      </c>
      <c r="E2822" t="s">
        <v>12</v>
      </c>
      <c r="F2822" s="3" t="s">
        <v>7690</v>
      </c>
      <c r="G2822">
        <v>2025</v>
      </c>
      <c r="H2822" t="s">
        <v>21</v>
      </c>
      <c r="I2822" t="s">
        <v>7691</v>
      </c>
    </row>
    <row r="2823" spans="1:9" ht="16" x14ac:dyDescent="0.2">
      <c r="A2823" t="s">
        <v>7688</v>
      </c>
      <c r="B2823" t="s">
        <v>7692</v>
      </c>
      <c r="C2823">
        <v>2</v>
      </c>
      <c r="D2823" t="s">
        <v>52</v>
      </c>
      <c r="E2823" t="s">
        <v>12</v>
      </c>
      <c r="F2823" s="3" t="s">
        <v>3667</v>
      </c>
      <c r="G2823">
        <v>2025</v>
      </c>
      <c r="H2823" t="s">
        <v>21</v>
      </c>
      <c r="I2823" t="s">
        <v>7691</v>
      </c>
    </row>
    <row r="2824" spans="1:9" ht="32" x14ac:dyDescent="0.2">
      <c r="A2824" t="s">
        <v>7693</v>
      </c>
      <c r="B2824" t="s">
        <v>7694</v>
      </c>
      <c r="C2824">
        <v>1</v>
      </c>
      <c r="D2824">
        <f>446</f>
        <v>446</v>
      </c>
      <c r="E2824" t="s">
        <v>12</v>
      </c>
      <c r="F2824" s="3" t="s">
        <v>7695</v>
      </c>
      <c r="G2824">
        <v>2025</v>
      </c>
      <c r="H2824" t="s">
        <v>571</v>
      </c>
      <c r="I2824" t="s">
        <v>7696</v>
      </c>
    </row>
    <row r="2825" spans="1:9" ht="16" x14ac:dyDescent="0.2">
      <c r="A2825" t="s">
        <v>7693</v>
      </c>
      <c r="B2825" t="s">
        <v>7697</v>
      </c>
      <c r="C2825">
        <v>2</v>
      </c>
      <c r="D2825">
        <f>446</f>
        <v>446</v>
      </c>
      <c r="E2825" t="s">
        <v>12</v>
      </c>
      <c r="F2825" s="3" t="s">
        <v>7698</v>
      </c>
      <c r="G2825">
        <v>2025</v>
      </c>
      <c r="H2825" t="s">
        <v>571</v>
      </c>
      <c r="I2825" t="s">
        <v>7696</v>
      </c>
    </row>
    <row r="2826" spans="1:9" ht="16" x14ac:dyDescent="0.2">
      <c r="A2826" t="s">
        <v>7693</v>
      </c>
      <c r="B2826" t="s">
        <v>7699</v>
      </c>
      <c r="C2826">
        <v>3</v>
      </c>
      <c r="D2826">
        <f>446</f>
        <v>446</v>
      </c>
      <c r="E2826" t="s">
        <v>12</v>
      </c>
      <c r="F2826" s="3" t="s">
        <v>7698</v>
      </c>
      <c r="G2826">
        <v>2025</v>
      </c>
      <c r="H2826" t="s">
        <v>571</v>
      </c>
      <c r="I2826" t="s">
        <v>7696</v>
      </c>
    </row>
    <row r="2827" spans="1:9" ht="16" x14ac:dyDescent="0.2">
      <c r="A2827" t="s">
        <v>7700</v>
      </c>
      <c r="B2827" t="s">
        <v>7701</v>
      </c>
      <c r="C2827">
        <v>1</v>
      </c>
      <c r="D2827">
        <f>446</f>
        <v>446</v>
      </c>
      <c r="E2827" t="s">
        <v>12</v>
      </c>
      <c r="F2827" s="3" t="s">
        <v>7698</v>
      </c>
      <c r="G2827">
        <v>2025</v>
      </c>
      <c r="H2827" t="s">
        <v>571</v>
      </c>
      <c r="I2827" t="s">
        <v>7702</v>
      </c>
    </row>
    <row r="2828" spans="1:9" ht="16" x14ac:dyDescent="0.2">
      <c r="A2828" t="s">
        <v>7700</v>
      </c>
      <c r="B2828" t="s">
        <v>6481</v>
      </c>
      <c r="C2828">
        <v>2</v>
      </c>
      <c r="D2828">
        <f>446</f>
        <v>446</v>
      </c>
      <c r="E2828" t="s">
        <v>12</v>
      </c>
      <c r="F2828" s="3" t="s">
        <v>7698</v>
      </c>
      <c r="G2828">
        <v>2025</v>
      </c>
      <c r="H2828" t="s">
        <v>571</v>
      </c>
      <c r="I2828" t="s">
        <v>7702</v>
      </c>
    </row>
    <row r="2829" spans="1:9" ht="16" x14ac:dyDescent="0.2">
      <c r="A2829" t="s">
        <v>7703</v>
      </c>
      <c r="B2829" t="s">
        <v>7704</v>
      </c>
      <c r="C2829">
        <v>1</v>
      </c>
      <c r="D2829" t="s">
        <v>12</v>
      </c>
      <c r="E2829" t="s">
        <v>12</v>
      </c>
      <c r="F2829" s="3" t="s">
        <v>7705</v>
      </c>
      <c r="G2829">
        <v>2025</v>
      </c>
      <c r="H2829" t="s">
        <v>14</v>
      </c>
      <c r="I2829" t="s">
        <v>7706</v>
      </c>
    </row>
    <row r="2830" spans="1:9" ht="32" x14ac:dyDescent="0.2">
      <c r="A2830" t="s">
        <v>7703</v>
      </c>
      <c r="B2830" t="s">
        <v>7707</v>
      </c>
      <c r="C2830">
        <v>2</v>
      </c>
      <c r="D2830">
        <f>151</f>
        <v>151</v>
      </c>
      <c r="E2830" t="s">
        <v>12</v>
      </c>
      <c r="F2830" s="3" t="s">
        <v>7708</v>
      </c>
      <c r="G2830">
        <v>2025</v>
      </c>
      <c r="H2830" t="s">
        <v>522</v>
      </c>
      <c r="I2830" t="s">
        <v>7706</v>
      </c>
    </row>
    <row r="2831" spans="1:9" ht="16" x14ac:dyDescent="0.2">
      <c r="A2831" t="s">
        <v>7709</v>
      </c>
      <c r="B2831" t="s">
        <v>7710</v>
      </c>
      <c r="C2831">
        <v>1</v>
      </c>
      <c r="D2831" t="s">
        <v>12</v>
      </c>
      <c r="E2831" t="s">
        <v>12</v>
      </c>
      <c r="F2831" s="3" t="s">
        <v>7711</v>
      </c>
      <c r="G2831">
        <v>2025</v>
      </c>
      <c r="H2831" t="s">
        <v>1810</v>
      </c>
      <c r="I2831" t="s">
        <v>7712</v>
      </c>
    </row>
    <row r="2832" spans="1:9" ht="16" x14ac:dyDescent="0.2">
      <c r="A2832" t="s">
        <v>7709</v>
      </c>
      <c r="B2832" t="s">
        <v>7713</v>
      </c>
      <c r="C2832">
        <v>2</v>
      </c>
      <c r="D2832" t="s">
        <v>1085</v>
      </c>
      <c r="E2832" t="s">
        <v>7714</v>
      </c>
      <c r="F2832" s="3" t="s">
        <v>7715</v>
      </c>
      <c r="G2832">
        <v>2025</v>
      </c>
      <c r="H2832" t="s">
        <v>1810</v>
      </c>
      <c r="I2832" t="s">
        <v>7712</v>
      </c>
    </row>
    <row r="2833" spans="1:9" ht="16" x14ac:dyDescent="0.2">
      <c r="A2833" t="s">
        <v>7709</v>
      </c>
      <c r="B2833" t="s">
        <v>7716</v>
      </c>
      <c r="C2833">
        <v>3</v>
      </c>
      <c r="D2833" t="s">
        <v>12</v>
      </c>
      <c r="E2833" t="s">
        <v>334</v>
      </c>
      <c r="F2833" s="3" t="s">
        <v>7717</v>
      </c>
      <c r="G2833">
        <v>2025</v>
      </c>
      <c r="H2833" t="s">
        <v>1810</v>
      </c>
      <c r="I2833" t="s">
        <v>7712</v>
      </c>
    </row>
    <row r="2834" spans="1:9" ht="32" x14ac:dyDescent="0.2">
      <c r="A2834" t="s">
        <v>7718</v>
      </c>
      <c r="B2834" t="s">
        <v>7719</v>
      </c>
      <c r="C2834">
        <v>1</v>
      </c>
      <c r="D2834" t="s">
        <v>12</v>
      </c>
      <c r="E2834" t="s">
        <v>12</v>
      </c>
      <c r="F2834" s="3" t="s">
        <v>7720</v>
      </c>
      <c r="G2834">
        <v>2025</v>
      </c>
      <c r="H2834" t="s">
        <v>37</v>
      </c>
      <c r="I2834" t="s">
        <v>7721</v>
      </c>
    </row>
    <row r="2835" spans="1:9" ht="32" x14ac:dyDescent="0.2">
      <c r="A2835" t="s">
        <v>7722</v>
      </c>
      <c r="B2835" t="s">
        <v>7723</v>
      </c>
      <c r="C2835">
        <v>1</v>
      </c>
      <c r="D2835" t="s">
        <v>12</v>
      </c>
      <c r="E2835" t="s">
        <v>12</v>
      </c>
      <c r="F2835" s="7" t="s">
        <v>7724</v>
      </c>
      <c r="G2835">
        <v>2025</v>
      </c>
      <c r="H2835" t="s">
        <v>37</v>
      </c>
      <c r="I2835" t="s">
        <v>7725</v>
      </c>
    </row>
    <row r="2836" spans="1:9" ht="32" x14ac:dyDescent="0.2">
      <c r="A2836" t="s">
        <v>7726</v>
      </c>
      <c r="B2836" t="s">
        <v>7727</v>
      </c>
      <c r="C2836">
        <v>1</v>
      </c>
      <c r="D2836" t="s">
        <v>485</v>
      </c>
      <c r="E2836" t="s">
        <v>12</v>
      </c>
      <c r="F2836" s="3" t="s">
        <v>7728</v>
      </c>
      <c r="G2836">
        <v>2025</v>
      </c>
      <c r="H2836" t="s">
        <v>140</v>
      </c>
      <c r="I2836" t="s">
        <v>7729</v>
      </c>
    </row>
    <row r="2837" spans="1:9" ht="16" x14ac:dyDescent="0.2">
      <c r="A2837" t="s">
        <v>7726</v>
      </c>
      <c r="B2837" t="s">
        <v>7730</v>
      </c>
      <c r="C2837">
        <v>2</v>
      </c>
      <c r="D2837" t="s">
        <v>12</v>
      </c>
      <c r="E2837" t="s">
        <v>12</v>
      </c>
      <c r="F2837" s="3" t="s">
        <v>7731</v>
      </c>
      <c r="G2837">
        <v>2025</v>
      </c>
      <c r="H2837" t="s">
        <v>296</v>
      </c>
      <c r="I2837" t="s">
        <v>7729</v>
      </c>
    </row>
    <row r="2838" spans="1:9" ht="16" x14ac:dyDescent="0.2">
      <c r="A2838" t="s">
        <v>7726</v>
      </c>
      <c r="B2838" t="s">
        <v>7732</v>
      </c>
      <c r="C2838">
        <v>3</v>
      </c>
      <c r="D2838" t="s">
        <v>12</v>
      </c>
      <c r="E2838" t="s">
        <v>12</v>
      </c>
      <c r="F2838" s="3" t="s">
        <v>7733</v>
      </c>
      <c r="G2838">
        <v>2025</v>
      </c>
      <c r="H2838" t="s">
        <v>296</v>
      </c>
      <c r="I2838" t="s">
        <v>7729</v>
      </c>
    </row>
    <row r="2839" spans="1:9" ht="16" x14ac:dyDescent="0.2">
      <c r="A2839" t="s">
        <v>7726</v>
      </c>
      <c r="B2839" t="s">
        <v>7734</v>
      </c>
      <c r="C2839">
        <v>4</v>
      </c>
      <c r="D2839" t="s">
        <v>12</v>
      </c>
      <c r="E2839" t="s">
        <v>12</v>
      </c>
      <c r="F2839" s="3" t="s">
        <v>7735</v>
      </c>
      <c r="G2839">
        <v>2025</v>
      </c>
      <c r="H2839" t="s">
        <v>588</v>
      </c>
      <c r="I2839" t="s">
        <v>7729</v>
      </c>
    </row>
    <row r="2840" spans="1:9" ht="32" x14ac:dyDescent="0.2">
      <c r="A2840" t="s">
        <v>7726</v>
      </c>
      <c r="B2840" t="s">
        <v>7736</v>
      </c>
      <c r="C2840">
        <v>5</v>
      </c>
      <c r="D2840" t="s">
        <v>485</v>
      </c>
      <c r="E2840" t="s">
        <v>12</v>
      </c>
      <c r="F2840" s="3" t="s">
        <v>7737</v>
      </c>
      <c r="G2840">
        <v>2025</v>
      </c>
      <c r="H2840" t="s">
        <v>140</v>
      </c>
      <c r="I2840" t="s">
        <v>7729</v>
      </c>
    </row>
    <row r="2841" spans="1:9" ht="16" x14ac:dyDescent="0.2">
      <c r="A2841" t="s">
        <v>7726</v>
      </c>
      <c r="B2841" t="s">
        <v>7738</v>
      </c>
      <c r="C2841">
        <v>6</v>
      </c>
      <c r="D2841" t="s">
        <v>12</v>
      </c>
      <c r="E2841" t="s">
        <v>12</v>
      </c>
      <c r="F2841" s="3" t="s">
        <v>7739</v>
      </c>
      <c r="G2841">
        <v>2025</v>
      </c>
      <c r="H2841" t="s">
        <v>296</v>
      </c>
      <c r="I2841" t="s">
        <v>7729</v>
      </c>
    </row>
    <row r="2842" spans="1:9" ht="16" x14ac:dyDescent="0.2">
      <c r="A2842" t="s">
        <v>7740</v>
      </c>
      <c r="B2842" t="s">
        <v>7741</v>
      </c>
      <c r="C2842">
        <v>1</v>
      </c>
      <c r="D2842" t="s">
        <v>52</v>
      </c>
      <c r="E2842" t="s">
        <v>12</v>
      </c>
      <c r="F2842" s="3" t="s">
        <v>7742</v>
      </c>
      <c r="G2842">
        <v>2025</v>
      </c>
      <c r="H2842" t="s">
        <v>267</v>
      </c>
      <c r="I2842" t="s">
        <v>7743</v>
      </c>
    </row>
    <row r="2843" spans="1:9" ht="32" x14ac:dyDescent="0.2">
      <c r="A2843" t="s">
        <v>7744</v>
      </c>
      <c r="B2843" t="s">
        <v>7745</v>
      </c>
      <c r="C2843">
        <v>1</v>
      </c>
      <c r="D2843">
        <f>407</f>
        <v>407</v>
      </c>
      <c r="E2843" t="s">
        <v>12</v>
      </c>
      <c r="F2843" s="3" t="s">
        <v>7746</v>
      </c>
      <c r="G2843">
        <v>2025</v>
      </c>
      <c r="H2843" t="s">
        <v>37</v>
      </c>
      <c r="I2843" t="s">
        <v>7747</v>
      </c>
    </row>
    <row r="2844" spans="1:9" ht="16" x14ac:dyDescent="0.2">
      <c r="A2844" t="s">
        <v>7744</v>
      </c>
      <c r="B2844" t="s">
        <v>7748</v>
      </c>
      <c r="C2844">
        <v>2</v>
      </c>
      <c r="D2844" t="s">
        <v>469</v>
      </c>
      <c r="E2844" t="s">
        <v>12</v>
      </c>
      <c r="F2844" s="3" t="s">
        <v>7749</v>
      </c>
      <c r="G2844">
        <v>2025</v>
      </c>
      <c r="H2844" t="s">
        <v>37</v>
      </c>
      <c r="I2844" t="s">
        <v>7747</v>
      </c>
    </row>
    <row r="2845" spans="1:9" ht="32" x14ac:dyDescent="0.2">
      <c r="A2845" t="s">
        <v>7750</v>
      </c>
      <c r="B2845" t="s">
        <v>7751</v>
      </c>
      <c r="C2845">
        <v>1</v>
      </c>
      <c r="D2845" t="s">
        <v>90</v>
      </c>
      <c r="E2845" t="s">
        <v>12</v>
      </c>
      <c r="F2845" s="3" t="s">
        <v>7752</v>
      </c>
      <c r="G2845">
        <v>2025</v>
      </c>
      <c r="H2845" t="s">
        <v>832</v>
      </c>
      <c r="I2845" t="s">
        <v>7753</v>
      </c>
    </row>
    <row r="2846" spans="1:9" ht="32" x14ac:dyDescent="0.2">
      <c r="A2846" t="s">
        <v>7750</v>
      </c>
      <c r="B2846" t="s">
        <v>7754</v>
      </c>
      <c r="C2846">
        <v>2</v>
      </c>
      <c r="D2846" t="s">
        <v>90</v>
      </c>
      <c r="E2846" t="s">
        <v>12</v>
      </c>
      <c r="F2846" s="3" t="s">
        <v>7755</v>
      </c>
      <c r="G2846">
        <v>2025</v>
      </c>
      <c r="H2846" t="s">
        <v>832</v>
      </c>
      <c r="I2846" t="s">
        <v>7753</v>
      </c>
    </row>
    <row r="2847" spans="1:9" ht="32" x14ac:dyDescent="0.2">
      <c r="A2847" t="s">
        <v>7750</v>
      </c>
      <c r="B2847" t="s">
        <v>7756</v>
      </c>
      <c r="C2847">
        <v>3</v>
      </c>
      <c r="D2847" t="s">
        <v>90</v>
      </c>
      <c r="E2847" t="s">
        <v>12</v>
      </c>
      <c r="F2847" s="3" t="s">
        <v>7757</v>
      </c>
      <c r="G2847">
        <v>2025</v>
      </c>
      <c r="H2847" t="s">
        <v>832</v>
      </c>
      <c r="I2847" t="s">
        <v>7753</v>
      </c>
    </row>
    <row r="2848" spans="1:9" ht="32" x14ac:dyDescent="0.2">
      <c r="A2848" t="s">
        <v>7758</v>
      </c>
      <c r="B2848" t="s">
        <v>6189</v>
      </c>
      <c r="C2848">
        <v>1</v>
      </c>
      <c r="D2848" t="s">
        <v>90</v>
      </c>
      <c r="E2848" t="s">
        <v>12</v>
      </c>
      <c r="F2848" s="3" t="s">
        <v>7759</v>
      </c>
      <c r="G2848">
        <v>2025</v>
      </c>
      <c r="H2848" t="s">
        <v>832</v>
      </c>
      <c r="I2848" t="s">
        <v>7760</v>
      </c>
    </row>
    <row r="2849" spans="1:9" ht="16" x14ac:dyDescent="0.2">
      <c r="A2849" t="s">
        <v>7758</v>
      </c>
      <c r="B2849" t="s">
        <v>7761</v>
      </c>
      <c r="C2849">
        <v>2</v>
      </c>
      <c r="D2849" t="s">
        <v>12</v>
      </c>
      <c r="E2849" t="s">
        <v>12</v>
      </c>
      <c r="F2849" s="3" t="s">
        <v>7762</v>
      </c>
      <c r="G2849">
        <v>2025</v>
      </c>
      <c r="H2849" t="s">
        <v>832</v>
      </c>
      <c r="I2849" t="s">
        <v>7760</v>
      </c>
    </row>
    <row r="2850" spans="1:9" ht="32" x14ac:dyDescent="0.2">
      <c r="A2850" t="s">
        <v>7758</v>
      </c>
      <c r="B2850" t="s">
        <v>7763</v>
      </c>
      <c r="C2850">
        <v>3</v>
      </c>
      <c r="D2850" t="s">
        <v>90</v>
      </c>
      <c r="E2850" t="s">
        <v>12</v>
      </c>
      <c r="F2850" s="3" t="s">
        <v>7755</v>
      </c>
      <c r="G2850">
        <v>2025</v>
      </c>
      <c r="H2850" t="s">
        <v>832</v>
      </c>
      <c r="I2850" t="s">
        <v>7760</v>
      </c>
    </row>
    <row r="2851" spans="1:9" ht="16" x14ac:dyDescent="0.2">
      <c r="A2851" t="s">
        <v>7758</v>
      </c>
      <c r="B2851" t="s">
        <v>7764</v>
      </c>
      <c r="C2851">
        <v>4</v>
      </c>
      <c r="D2851" t="s">
        <v>12</v>
      </c>
      <c r="E2851" t="s">
        <v>12</v>
      </c>
      <c r="F2851" s="3" t="s">
        <v>7765</v>
      </c>
      <c r="G2851">
        <v>2025</v>
      </c>
      <c r="H2851" t="s">
        <v>832</v>
      </c>
      <c r="I2851" t="s">
        <v>7760</v>
      </c>
    </row>
    <row r="2852" spans="1:9" ht="32" x14ac:dyDescent="0.2">
      <c r="A2852" t="s">
        <v>7766</v>
      </c>
      <c r="B2852" t="s">
        <v>7767</v>
      </c>
      <c r="C2852">
        <v>1</v>
      </c>
      <c r="D2852" t="s">
        <v>4409</v>
      </c>
      <c r="E2852" t="s">
        <v>12</v>
      </c>
      <c r="F2852" s="3" t="s">
        <v>7768</v>
      </c>
      <c r="G2852">
        <v>2025</v>
      </c>
      <c r="H2852" t="s">
        <v>86</v>
      </c>
      <c r="I2852" t="s">
        <v>7769</v>
      </c>
    </row>
    <row r="2853" spans="1:9" ht="16" x14ac:dyDescent="0.2">
      <c r="A2853" t="s">
        <v>7770</v>
      </c>
      <c r="B2853" t="s">
        <v>7771</v>
      </c>
      <c r="C2853">
        <v>1</v>
      </c>
      <c r="D2853" t="s">
        <v>12</v>
      </c>
      <c r="E2853" t="s">
        <v>12</v>
      </c>
      <c r="F2853" s="7" t="s">
        <v>6764</v>
      </c>
      <c r="G2853">
        <v>2025</v>
      </c>
      <c r="H2853" t="s">
        <v>37</v>
      </c>
      <c r="I2853" t="s">
        <v>7772</v>
      </c>
    </row>
    <row r="2854" spans="1:9" ht="32" x14ac:dyDescent="0.2">
      <c r="A2854" t="s">
        <v>7770</v>
      </c>
      <c r="B2854" t="s">
        <v>7773</v>
      </c>
      <c r="C2854">
        <v>2</v>
      </c>
      <c r="D2854" t="s">
        <v>12</v>
      </c>
      <c r="E2854" t="s">
        <v>12</v>
      </c>
      <c r="F2854" s="3" t="s">
        <v>7774</v>
      </c>
      <c r="G2854">
        <v>2025</v>
      </c>
      <c r="H2854" t="s">
        <v>37</v>
      </c>
      <c r="I2854" t="s">
        <v>7772</v>
      </c>
    </row>
    <row r="2855" spans="1:9" ht="32" x14ac:dyDescent="0.2">
      <c r="A2855" t="s">
        <v>7770</v>
      </c>
      <c r="B2855" t="s">
        <v>7775</v>
      </c>
      <c r="C2855">
        <v>3</v>
      </c>
      <c r="D2855" t="s">
        <v>101</v>
      </c>
      <c r="E2855" t="s">
        <v>12</v>
      </c>
      <c r="F2855" s="3" t="s">
        <v>7776</v>
      </c>
      <c r="G2855">
        <v>2025</v>
      </c>
      <c r="H2855" t="s">
        <v>37</v>
      </c>
      <c r="I2855" t="s">
        <v>7772</v>
      </c>
    </row>
    <row r="2856" spans="1:9" ht="32" x14ac:dyDescent="0.2">
      <c r="A2856" t="s">
        <v>7777</v>
      </c>
      <c r="B2856" t="s">
        <v>7778</v>
      </c>
      <c r="C2856">
        <v>1</v>
      </c>
      <c r="D2856" t="s">
        <v>101</v>
      </c>
      <c r="E2856" t="s">
        <v>12</v>
      </c>
      <c r="F2856" s="3" t="s">
        <v>1352</v>
      </c>
      <c r="G2856">
        <v>2025</v>
      </c>
      <c r="H2856" t="s">
        <v>37</v>
      </c>
      <c r="I2856" t="s">
        <v>7779</v>
      </c>
    </row>
    <row r="2857" spans="1:9" ht="32" x14ac:dyDescent="0.2">
      <c r="A2857" t="s">
        <v>7780</v>
      </c>
      <c r="B2857" t="s">
        <v>7781</v>
      </c>
      <c r="C2857">
        <v>1</v>
      </c>
      <c r="D2857" t="s">
        <v>6388</v>
      </c>
      <c r="E2857" t="s">
        <v>12</v>
      </c>
      <c r="F2857" s="3" t="s">
        <v>7782</v>
      </c>
      <c r="G2857">
        <v>2025</v>
      </c>
      <c r="H2857" t="s">
        <v>371</v>
      </c>
      <c r="I2857" t="s">
        <v>7783</v>
      </c>
    </row>
    <row r="2858" spans="1:9" ht="32" x14ac:dyDescent="0.2">
      <c r="A2858" t="s">
        <v>7780</v>
      </c>
      <c r="B2858" t="s">
        <v>7784</v>
      </c>
      <c r="C2858">
        <v>2</v>
      </c>
      <c r="D2858" t="s">
        <v>6388</v>
      </c>
      <c r="E2858" t="s">
        <v>3056</v>
      </c>
      <c r="F2858" s="3" t="s">
        <v>7785</v>
      </c>
      <c r="G2858">
        <v>2025</v>
      </c>
      <c r="H2858" t="s">
        <v>371</v>
      </c>
      <c r="I2858" t="s">
        <v>7783</v>
      </c>
    </row>
    <row r="2859" spans="1:9" ht="32" x14ac:dyDescent="0.2">
      <c r="A2859" t="s">
        <v>7786</v>
      </c>
      <c r="B2859" t="s">
        <v>40</v>
      </c>
      <c r="C2859">
        <v>1</v>
      </c>
      <c r="D2859" t="s">
        <v>12</v>
      </c>
      <c r="E2859" t="s">
        <v>41</v>
      </c>
      <c r="F2859" s="7" t="s">
        <v>42</v>
      </c>
      <c r="G2859">
        <v>2025</v>
      </c>
      <c r="H2859" t="s">
        <v>14</v>
      </c>
      <c r="I2859" t="s">
        <v>7787</v>
      </c>
    </row>
    <row r="2860" spans="1:9" ht="32" x14ac:dyDescent="0.2">
      <c r="A2860" t="s">
        <v>7786</v>
      </c>
      <c r="B2860" t="s">
        <v>44</v>
      </c>
      <c r="C2860">
        <v>2</v>
      </c>
      <c r="D2860" t="s">
        <v>12</v>
      </c>
      <c r="E2860" t="s">
        <v>12</v>
      </c>
      <c r="F2860" s="7" t="s">
        <v>7788</v>
      </c>
      <c r="G2860">
        <v>2025</v>
      </c>
      <c r="H2860" t="s">
        <v>14</v>
      </c>
      <c r="I2860" t="s">
        <v>7787</v>
      </c>
    </row>
    <row r="2861" spans="1:9" ht="32" x14ac:dyDescent="0.2">
      <c r="A2861" t="s">
        <v>7789</v>
      </c>
      <c r="B2861" t="s">
        <v>7790</v>
      </c>
      <c r="C2861">
        <v>1</v>
      </c>
      <c r="D2861">
        <f>237</f>
        <v>237</v>
      </c>
      <c r="E2861" t="s">
        <v>12</v>
      </c>
      <c r="F2861" s="3" t="s">
        <v>7791</v>
      </c>
      <c r="G2861">
        <v>2025</v>
      </c>
      <c r="H2861" t="s">
        <v>21</v>
      </c>
      <c r="I2861" t="s">
        <v>7792</v>
      </c>
    </row>
    <row r="2862" spans="1:9" ht="32" x14ac:dyDescent="0.2">
      <c r="A2862" t="s">
        <v>7789</v>
      </c>
      <c r="B2862" t="s">
        <v>7793</v>
      </c>
      <c r="C2862">
        <v>2</v>
      </c>
      <c r="D2862">
        <f>237</f>
        <v>237</v>
      </c>
      <c r="E2862" t="s">
        <v>12</v>
      </c>
      <c r="F2862" s="3" t="s">
        <v>7794</v>
      </c>
      <c r="G2862">
        <v>2025</v>
      </c>
      <c r="H2862" t="s">
        <v>21</v>
      </c>
      <c r="I2862" t="s">
        <v>7792</v>
      </c>
    </row>
    <row r="2863" spans="1:9" ht="32" x14ac:dyDescent="0.2">
      <c r="A2863" t="s">
        <v>7789</v>
      </c>
      <c r="B2863" t="s">
        <v>7795</v>
      </c>
      <c r="C2863">
        <v>3</v>
      </c>
      <c r="D2863" t="s">
        <v>31</v>
      </c>
      <c r="E2863" t="s">
        <v>12</v>
      </c>
      <c r="F2863" s="3" t="s">
        <v>7796</v>
      </c>
      <c r="G2863">
        <v>2025</v>
      </c>
      <c r="H2863" t="s">
        <v>21</v>
      </c>
      <c r="I2863" t="s">
        <v>7792</v>
      </c>
    </row>
    <row r="2864" spans="1:9" ht="32" x14ac:dyDescent="0.2">
      <c r="A2864" t="s">
        <v>7797</v>
      </c>
      <c r="B2864" t="s">
        <v>7798</v>
      </c>
      <c r="C2864">
        <v>1</v>
      </c>
      <c r="D2864" t="s">
        <v>712</v>
      </c>
      <c r="E2864" t="s">
        <v>12</v>
      </c>
      <c r="F2864" s="3" t="s">
        <v>7799</v>
      </c>
      <c r="G2864">
        <v>2025</v>
      </c>
      <c r="H2864" t="s">
        <v>714</v>
      </c>
      <c r="I2864" t="s">
        <v>7800</v>
      </c>
    </row>
    <row r="2865" spans="1:9" ht="32" x14ac:dyDescent="0.2">
      <c r="A2865" t="s">
        <v>7801</v>
      </c>
      <c r="B2865" t="s">
        <v>7802</v>
      </c>
      <c r="C2865">
        <v>1</v>
      </c>
      <c r="D2865" t="s">
        <v>1207</v>
      </c>
      <c r="E2865" t="s">
        <v>12</v>
      </c>
      <c r="F2865" s="3" t="s">
        <v>7539</v>
      </c>
      <c r="G2865">
        <v>2025</v>
      </c>
      <c r="H2865" t="s">
        <v>323</v>
      </c>
      <c r="I2865" t="s">
        <v>7803</v>
      </c>
    </row>
    <row r="2866" spans="1:9" ht="32" x14ac:dyDescent="0.2">
      <c r="A2866" t="s">
        <v>7804</v>
      </c>
      <c r="B2866" t="s">
        <v>7805</v>
      </c>
      <c r="C2866">
        <v>1</v>
      </c>
      <c r="D2866" t="s">
        <v>1735</v>
      </c>
      <c r="E2866" t="s">
        <v>12</v>
      </c>
      <c r="F2866" s="3" t="s">
        <v>7806</v>
      </c>
      <c r="G2866">
        <v>2025</v>
      </c>
      <c r="H2866" t="s">
        <v>146</v>
      </c>
      <c r="I2866" t="s">
        <v>7807</v>
      </c>
    </row>
    <row r="2867" spans="1:9" ht="32" x14ac:dyDescent="0.2">
      <c r="A2867" t="s">
        <v>7808</v>
      </c>
      <c r="B2867" t="s">
        <v>7802</v>
      </c>
      <c r="C2867">
        <v>1</v>
      </c>
      <c r="D2867" t="s">
        <v>1207</v>
      </c>
      <c r="E2867" t="s">
        <v>12</v>
      </c>
      <c r="F2867" s="3" t="s">
        <v>7539</v>
      </c>
      <c r="G2867">
        <v>2025</v>
      </c>
      <c r="H2867" t="s">
        <v>323</v>
      </c>
      <c r="I2867" t="s">
        <v>7809</v>
      </c>
    </row>
    <row r="2868" spans="1:9" ht="32" x14ac:dyDescent="0.2">
      <c r="A2868" t="s">
        <v>7810</v>
      </c>
      <c r="B2868" t="s">
        <v>7811</v>
      </c>
      <c r="C2868">
        <v>1</v>
      </c>
      <c r="D2868" t="s">
        <v>31</v>
      </c>
      <c r="E2868" t="s">
        <v>12</v>
      </c>
      <c r="F2868" s="3" t="s">
        <v>7812</v>
      </c>
      <c r="G2868">
        <v>2025</v>
      </c>
      <c r="H2868" t="s">
        <v>420</v>
      </c>
      <c r="I2868" t="s">
        <v>7813</v>
      </c>
    </row>
    <row r="2869" spans="1:9" ht="32" x14ac:dyDescent="0.2">
      <c r="A2869" t="s">
        <v>7814</v>
      </c>
      <c r="B2869" t="s">
        <v>7815</v>
      </c>
      <c r="C2869">
        <v>1</v>
      </c>
      <c r="D2869" t="s">
        <v>344</v>
      </c>
      <c r="E2869" t="s">
        <v>12</v>
      </c>
      <c r="F2869" s="3" t="s">
        <v>7816</v>
      </c>
      <c r="G2869">
        <v>2025</v>
      </c>
      <c r="H2869" t="s">
        <v>1663</v>
      </c>
      <c r="I2869" t="s">
        <v>7817</v>
      </c>
    </row>
    <row r="2870" spans="1:9" ht="32" x14ac:dyDescent="0.2">
      <c r="A2870" t="s">
        <v>7818</v>
      </c>
      <c r="B2870" t="s">
        <v>7819</v>
      </c>
      <c r="C2870">
        <v>1</v>
      </c>
      <c r="D2870" t="s">
        <v>12</v>
      </c>
      <c r="E2870" t="s">
        <v>12</v>
      </c>
      <c r="F2870" s="3" t="s">
        <v>5426</v>
      </c>
      <c r="G2870">
        <v>2025</v>
      </c>
      <c r="H2870" t="s">
        <v>239</v>
      </c>
      <c r="I2870" t="s">
        <v>7820</v>
      </c>
    </row>
    <row r="2871" spans="1:9" ht="16" x14ac:dyDescent="0.2">
      <c r="A2871" t="s">
        <v>7821</v>
      </c>
      <c r="B2871" t="s">
        <v>7822</v>
      </c>
      <c r="C2871">
        <v>1</v>
      </c>
      <c r="D2871">
        <f>237</f>
        <v>237</v>
      </c>
      <c r="E2871" t="s">
        <v>12</v>
      </c>
      <c r="F2871" s="3" t="s">
        <v>7823</v>
      </c>
      <c r="G2871">
        <v>2025</v>
      </c>
      <c r="H2871" t="s">
        <v>21</v>
      </c>
      <c r="I2871" t="s">
        <v>7824</v>
      </c>
    </row>
    <row r="2872" spans="1:9" ht="32" x14ac:dyDescent="0.2">
      <c r="A2872" t="s">
        <v>7825</v>
      </c>
      <c r="B2872" t="s">
        <v>7826</v>
      </c>
      <c r="C2872">
        <v>1</v>
      </c>
      <c r="D2872" t="s">
        <v>1903</v>
      </c>
      <c r="E2872" t="s">
        <v>12</v>
      </c>
      <c r="F2872" s="3" t="s">
        <v>7827</v>
      </c>
      <c r="G2872">
        <v>2025</v>
      </c>
      <c r="H2872" t="s">
        <v>323</v>
      </c>
      <c r="I2872" t="s">
        <v>7828</v>
      </c>
    </row>
    <row r="2873" spans="1:9" ht="32" x14ac:dyDescent="0.2">
      <c r="A2873" t="s">
        <v>7825</v>
      </c>
      <c r="B2873" t="s">
        <v>7829</v>
      </c>
      <c r="C2873">
        <v>2</v>
      </c>
      <c r="D2873" t="s">
        <v>1903</v>
      </c>
      <c r="E2873" t="s">
        <v>12</v>
      </c>
      <c r="F2873" s="3" t="s">
        <v>7830</v>
      </c>
      <c r="G2873">
        <v>2025</v>
      </c>
      <c r="H2873" t="s">
        <v>323</v>
      </c>
      <c r="I2873" t="s">
        <v>7828</v>
      </c>
    </row>
    <row r="2874" spans="1:9" ht="16" x14ac:dyDescent="0.2">
      <c r="A2874" t="s">
        <v>7825</v>
      </c>
      <c r="B2874" t="s">
        <v>7831</v>
      </c>
      <c r="C2874">
        <v>3</v>
      </c>
      <c r="D2874" t="s">
        <v>12</v>
      </c>
      <c r="E2874" t="s">
        <v>12</v>
      </c>
      <c r="F2874" s="3" t="s">
        <v>7832</v>
      </c>
      <c r="G2874">
        <v>2025</v>
      </c>
      <c r="H2874" t="s">
        <v>323</v>
      </c>
      <c r="I2874" t="s">
        <v>7828</v>
      </c>
    </row>
    <row r="2875" spans="1:9" ht="32" x14ac:dyDescent="0.2">
      <c r="A2875" t="s">
        <v>7833</v>
      </c>
      <c r="B2875" t="s">
        <v>1744</v>
      </c>
      <c r="C2875">
        <v>1</v>
      </c>
      <c r="D2875" t="s">
        <v>344</v>
      </c>
      <c r="E2875" t="s">
        <v>12</v>
      </c>
      <c r="F2875" s="3" t="s">
        <v>1745</v>
      </c>
      <c r="G2875">
        <v>2025</v>
      </c>
      <c r="H2875" t="s">
        <v>323</v>
      </c>
      <c r="I2875" t="s">
        <v>7834</v>
      </c>
    </row>
    <row r="2876" spans="1:9" ht="32" x14ac:dyDescent="0.2">
      <c r="A2876" t="s">
        <v>7833</v>
      </c>
      <c r="B2876" t="s">
        <v>7835</v>
      </c>
      <c r="C2876">
        <v>2</v>
      </c>
      <c r="D2876">
        <f>159</f>
        <v>159</v>
      </c>
      <c r="E2876" t="s">
        <v>12</v>
      </c>
      <c r="F2876" s="3" t="s">
        <v>919</v>
      </c>
      <c r="G2876">
        <v>2025</v>
      </c>
      <c r="H2876" t="s">
        <v>323</v>
      </c>
      <c r="I2876" t="s">
        <v>7834</v>
      </c>
    </row>
    <row r="2877" spans="1:9" ht="32" x14ac:dyDescent="0.2">
      <c r="A2877" t="s">
        <v>7833</v>
      </c>
      <c r="B2877" t="s">
        <v>7836</v>
      </c>
      <c r="C2877">
        <v>3</v>
      </c>
      <c r="D2877" t="s">
        <v>2828</v>
      </c>
      <c r="E2877" t="s">
        <v>12</v>
      </c>
      <c r="F2877" s="3" t="s">
        <v>2829</v>
      </c>
      <c r="G2877">
        <v>2025</v>
      </c>
      <c r="H2877" t="s">
        <v>323</v>
      </c>
      <c r="I2877" t="s">
        <v>7834</v>
      </c>
    </row>
    <row r="2878" spans="1:9" ht="16" x14ac:dyDescent="0.2">
      <c r="A2878" t="s">
        <v>7837</v>
      </c>
      <c r="B2878" t="s">
        <v>7838</v>
      </c>
      <c r="C2878">
        <v>1</v>
      </c>
      <c r="D2878" t="s">
        <v>12</v>
      </c>
      <c r="E2878" t="s">
        <v>12</v>
      </c>
      <c r="F2878" s="3" t="s">
        <v>7182</v>
      </c>
      <c r="G2878">
        <v>2025</v>
      </c>
      <c r="H2878" t="s">
        <v>37</v>
      </c>
      <c r="I2878" t="s">
        <v>7839</v>
      </c>
    </row>
    <row r="2879" spans="1:9" ht="16" x14ac:dyDescent="0.2">
      <c r="A2879" t="s">
        <v>7837</v>
      </c>
      <c r="B2879" t="s">
        <v>7840</v>
      </c>
      <c r="C2879">
        <v>2</v>
      </c>
      <c r="D2879" t="s">
        <v>12</v>
      </c>
      <c r="E2879" t="s">
        <v>12</v>
      </c>
      <c r="F2879" s="3" t="s">
        <v>7182</v>
      </c>
      <c r="G2879">
        <v>2025</v>
      </c>
      <c r="H2879" t="s">
        <v>37</v>
      </c>
      <c r="I2879" t="s">
        <v>7839</v>
      </c>
    </row>
    <row r="2880" spans="1:9" ht="16" x14ac:dyDescent="0.2">
      <c r="A2880" t="s">
        <v>7841</v>
      </c>
      <c r="B2880" t="s">
        <v>7842</v>
      </c>
      <c r="C2880">
        <v>1</v>
      </c>
      <c r="D2880" t="s">
        <v>12</v>
      </c>
      <c r="E2880" t="s">
        <v>12</v>
      </c>
      <c r="F2880" s="3" t="s">
        <v>7843</v>
      </c>
      <c r="G2880">
        <v>2025</v>
      </c>
      <c r="H2880" t="s">
        <v>37</v>
      </c>
      <c r="I2880" t="s">
        <v>7844</v>
      </c>
    </row>
    <row r="2881" spans="1:9" ht="16" x14ac:dyDescent="0.2">
      <c r="A2881" t="s">
        <v>7841</v>
      </c>
      <c r="B2881" t="s">
        <v>6031</v>
      </c>
      <c r="C2881">
        <v>2</v>
      </c>
      <c r="D2881" t="s">
        <v>12</v>
      </c>
      <c r="E2881" t="s">
        <v>12</v>
      </c>
      <c r="F2881" s="3" t="s">
        <v>7845</v>
      </c>
      <c r="G2881">
        <v>2025</v>
      </c>
      <c r="H2881" t="s">
        <v>37</v>
      </c>
      <c r="I2881" t="s">
        <v>7844</v>
      </c>
    </row>
    <row r="2882" spans="1:9" ht="32" x14ac:dyDescent="0.2">
      <c r="A2882" t="s">
        <v>7846</v>
      </c>
      <c r="B2882" t="s">
        <v>7847</v>
      </c>
      <c r="C2882">
        <v>1</v>
      </c>
      <c r="D2882" t="s">
        <v>344</v>
      </c>
      <c r="E2882" t="s">
        <v>12</v>
      </c>
      <c r="F2882" s="3" t="s">
        <v>7848</v>
      </c>
      <c r="G2882">
        <v>2025</v>
      </c>
      <c r="H2882" t="s">
        <v>553</v>
      </c>
      <c r="I2882" t="s">
        <v>7849</v>
      </c>
    </row>
    <row r="2883" spans="1:9" ht="32" x14ac:dyDescent="0.2">
      <c r="A2883" t="s">
        <v>7850</v>
      </c>
      <c r="B2883" t="s">
        <v>7851</v>
      </c>
      <c r="C2883">
        <v>1</v>
      </c>
      <c r="D2883">
        <f>237</f>
        <v>237</v>
      </c>
      <c r="E2883" t="s">
        <v>12</v>
      </c>
      <c r="F2883" s="3" t="s">
        <v>7852</v>
      </c>
      <c r="G2883">
        <v>2025</v>
      </c>
      <c r="H2883" t="s">
        <v>21</v>
      </c>
      <c r="I2883" t="s">
        <v>7853</v>
      </c>
    </row>
    <row r="2884" spans="1:9" ht="32" x14ac:dyDescent="0.2">
      <c r="A2884" t="s">
        <v>7850</v>
      </c>
      <c r="B2884" t="s">
        <v>7854</v>
      </c>
      <c r="C2884">
        <v>2</v>
      </c>
      <c r="D2884" t="s">
        <v>52</v>
      </c>
      <c r="E2884" t="s">
        <v>12</v>
      </c>
      <c r="F2884" s="3" t="s">
        <v>7855</v>
      </c>
      <c r="G2884">
        <v>2025</v>
      </c>
      <c r="H2884" t="s">
        <v>714</v>
      </c>
      <c r="I2884" t="s">
        <v>7853</v>
      </c>
    </row>
    <row r="2885" spans="1:9" ht="32" x14ac:dyDescent="0.2">
      <c r="A2885" t="s">
        <v>7856</v>
      </c>
      <c r="B2885" t="s">
        <v>7857</v>
      </c>
      <c r="C2885">
        <v>1</v>
      </c>
      <c r="D2885">
        <f>184</f>
        <v>184</v>
      </c>
      <c r="E2885" t="s">
        <v>12</v>
      </c>
      <c r="F2885" s="3" t="s">
        <v>7858</v>
      </c>
      <c r="G2885">
        <v>2025</v>
      </c>
      <c r="H2885" t="s">
        <v>137</v>
      </c>
      <c r="I2885" t="s">
        <v>7859</v>
      </c>
    </row>
    <row r="2886" spans="1:9" ht="32" x14ac:dyDescent="0.2">
      <c r="A2886" t="s">
        <v>7860</v>
      </c>
      <c r="B2886" t="s">
        <v>7861</v>
      </c>
      <c r="C2886">
        <v>1</v>
      </c>
      <c r="D2886">
        <f>237</f>
        <v>237</v>
      </c>
      <c r="E2886" t="s">
        <v>12</v>
      </c>
      <c r="F2886" s="3" t="s">
        <v>6528</v>
      </c>
      <c r="G2886">
        <v>2025</v>
      </c>
      <c r="H2886" t="s">
        <v>21</v>
      </c>
      <c r="I2886" t="s">
        <v>7862</v>
      </c>
    </row>
    <row r="2887" spans="1:9" ht="32" x14ac:dyDescent="0.2">
      <c r="A2887" t="s">
        <v>7860</v>
      </c>
      <c r="B2887" t="s">
        <v>7863</v>
      </c>
      <c r="C2887">
        <v>2</v>
      </c>
      <c r="D2887">
        <f>538</f>
        <v>538</v>
      </c>
      <c r="E2887" t="s">
        <v>12</v>
      </c>
      <c r="F2887" s="7" t="s">
        <v>322</v>
      </c>
      <c r="G2887">
        <v>2025</v>
      </c>
      <c r="H2887" t="s">
        <v>323</v>
      </c>
      <c r="I2887" t="s">
        <v>7862</v>
      </c>
    </row>
    <row r="2888" spans="1:9" ht="32" x14ac:dyDescent="0.2">
      <c r="A2888" t="s">
        <v>7864</v>
      </c>
      <c r="B2888" t="s">
        <v>7865</v>
      </c>
      <c r="C2888">
        <v>1</v>
      </c>
      <c r="D2888" t="s">
        <v>12</v>
      </c>
      <c r="E2888" t="s">
        <v>12</v>
      </c>
      <c r="F2888" s="3" t="s">
        <v>7866</v>
      </c>
      <c r="G2888">
        <v>2025</v>
      </c>
      <c r="H2888" t="s">
        <v>256</v>
      </c>
      <c r="I2888" t="s">
        <v>7867</v>
      </c>
    </row>
    <row r="2889" spans="1:9" ht="32" x14ac:dyDescent="0.2">
      <c r="A2889" t="s">
        <v>7864</v>
      </c>
      <c r="B2889" t="s">
        <v>7868</v>
      </c>
      <c r="C2889">
        <v>2</v>
      </c>
      <c r="D2889" t="s">
        <v>12</v>
      </c>
      <c r="E2889" t="s">
        <v>12</v>
      </c>
      <c r="F2889" s="3" t="s">
        <v>7869</v>
      </c>
      <c r="G2889">
        <v>2025</v>
      </c>
      <c r="H2889" t="s">
        <v>256</v>
      </c>
      <c r="I2889" t="s">
        <v>7867</v>
      </c>
    </row>
    <row r="2890" spans="1:9" ht="32" x14ac:dyDescent="0.2">
      <c r="A2890" t="s">
        <v>7864</v>
      </c>
      <c r="B2890" t="s">
        <v>7870</v>
      </c>
      <c r="C2890">
        <v>3</v>
      </c>
      <c r="D2890" t="s">
        <v>12</v>
      </c>
      <c r="E2890" t="s">
        <v>12</v>
      </c>
      <c r="F2890" s="3" t="s">
        <v>7871</v>
      </c>
      <c r="G2890">
        <v>2025</v>
      </c>
      <c r="H2890" t="s">
        <v>256</v>
      </c>
      <c r="I2890" t="s">
        <v>7867</v>
      </c>
    </row>
    <row r="2891" spans="1:9" ht="32" x14ac:dyDescent="0.2">
      <c r="A2891" t="s">
        <v>7872</v>
      </c>
      <c r="B2891" t="s">
        <v>7873</v>
      </c>
      <c r="C2891">
        <v>1</v>
      </c>
      <c r="D2891" t="s">
        <v>7874</v>
      </c>
      <c r="E2891" t="s">
        <v>12</v>
      </c>
      <c r="F2891" s="3" t="s">
        <v>7875</v>
      </c>
      <c r="G2891">
        <v>2025</v>
      </c>
      <c r="H2891" t="s">
        <v>86</v>
      </c>
      <c r="I2891" t="s">
        <v>7876</v>
      </c>
    </row>
    <row r="2892" spans="1:9" ht="32" x14ac:dyDescent="0.2">
      <c r="A2892" t="s">
        <v>7872</v>
      </c>
      <c r="B2892" t="s">
        <v>7877</v>
      </c>
      <c r="C2892">
        <v>2</v>
      </c>
      <c r="D2892" t="s">
        <v>7878</v>
      </c>
      <c r="E2892" t="s">
        <v>12</v>
      </c>
      <c r="F2892" s="3" t="s">
        <v>7879</v>
      </c>
      <c r="G2892">
        <v>2025</v>
      </c>
      <c r="H2892" t="s">
        <v>368</v>
      </c>
      <c r="I2892" t="s">
        <v>7876</v>
      </c>
    </row>
    <row r="2893" spans="1:9" ht="32" x14ac:dyDescent="0.2">
      <c r="A2893" t="s">
        <v>7880</v>
      </c>
      <c r="B2893" t="s">
        <v>7881</v>
      </c>
      <c r="C2893">
        <v>1</v>
      </c>
      <c r="D2893" t="s">
        <v>4550</v>
      </c>
      <c r="E2893" t="s">
        <v>12</v>
      </c>
      <c r="F2893" s="3" t="s">
        <v>7882</v>
      </c>
      <c r="G2893">
        <v>2025</v>
      </c>
      <c r="H2893" t="s">
        <v>998</v>
      </c>
      <c r="I2893" t="s">
        <v>7883</v>
      </c>
    </row>
    <row r="2894" spans="1:9" ht="32" x14ac:dyDescent="0.2">
      <c r="A2894" t="s">
        <v>7880</v>
      </c>
      <c r="B2894" t="s">
        <v>7884</v>
      </c>
      <c r="C2894">
        <v>2</v>
      </c>
      <c r="D2894" t="s">
        <v>4550</v>
      </c>
      <c r="E2894" t="s">
        <v>12</v>
      </c>
      <c r="F2894" s="3" t="s">
        <v>7885</v>
      </c>
      <c r="G2894">
        <v>2025</v>
      </c>
      <c r="H2894" t="s">
        <v>998</v>
      </c>
      <c r="I2894" t="s">
        <v>7883</v>
      </c>
    </row>
    <row r="2895" spans="1:9" ht="16" x14ac:dyDescent="0.2">
      <c r="A2895" t="s">
        <v>7880</v>
      </c>
      <c r="B2895" t="s">
        <v>7886</v>
      </c>
      <c r="C2895">
        <v>3</v>
      </c>
      <c r="D2895" t="s">
        <v>12</v>
      </c>
      <c r="E2895" t="s">
        <v>12</v>
      </c>
      <c r="F2895" s="3" t="s">
        <v>7887</v>
      </c>
      <c r="G2895">
        <v>2025</v>
      </c>
      <c r="H2895" t="s">
        <v>998</v>
      </c>
      <c r="I2895" t="s">
        <v>7883</v>
      </c>
    </row>
    <row r="2896" spans="1:9" ht="32" x14ac:dyDescent="0.2">
      <c r="A2896" t="s">
        <v>7880</v>
      </c>
      <c r="B2896" t="s">
        <v>7888</v>
      </c>
      <c r="C2896">
        <v>4</v>
      </c>
      <c r="D2896" t="s">
        <v>4550</v>
      </c>
      <c r="E2896" t="s">
        <v>12</v>
      </c>
      <c r="F2896" s="3" t="s">
        <v>7889</v>
      </c>
      <c r="G2896">
        <v>2025</v>
      </c>
      <c r="H2896" t="s">
        <v>998</v>
      </c>
      <c r="I2896" t="s">
        <v>7883</v>
      </c>
    </row>
    <row r="2897" spans="1:9" ht="32" x14ac:dyDescent="0.2">
      <c r="A2897" t="s">
        <v>7890</v>
      </c>
      <c r="B2897" t="s">
        <v>7891</v>
      </c>
      <c r="C2897">
        <v>1</v>
      </c>
      <c r="D2897" t="s">
        <v>12</v>
      </c>
      <c r="E2897" t="s">
        <v>12</v>
      </c>
      <c r="F2897" s="3" t="s">
        <v>7892</v>
      </c>
      <c r="G2897">
        <v>2025</v>
      </c>
      <c r="H2897" t="s">
        <v>37</v>
      </c>
      <c r="I2897" t="s">
        <v>7893</v>
      </c>
    </row>
    <row r="2898" spans="1:9" ht="32" x14ac:dyDescent="0.2">
      <c r="A2898" t="s">
        <v>7890</v>
      </c>
      <c r="B2898" t="s">
        <v>7894</v>
      </c>
      <c r="C2898">
        <v>2</v>
      </c>
      <c r="D2898" t="s">
        <v>12</v>
      </c>
      <c r="E2898" t="s">
        <v>12</v>
      </c>
      <c r="F2898" s="3" t="s">
        <v>7895</v>
      </c>
      <c r="G2898">
        <v>2025</v>
      </c>
      <c r="H2898" t="s">
        <v>37</v>
      </c>
      <c r="I2898" t="s">
        <v>7893</v>
      </c>
    </row>
    <row r="2899" spans="1:9" ht="32" x14ac:dyDescent="0.2">
      <c r="A2899" t="s">
        <v>7890</v>
      </c>
      <c r="B2899" t="s">
        <v>7896</v>
      </c>
      <c r="C2899">
        <v>3</v>
      </c>
      <c r="D2899" t="s">
        <v>101</v>
      </c>
      <c r="E2899" t="s">
        <v>12</v>
      </c>
      <c r="F2899" s="3" t="s">
        <v>7897</v>
      </c>
      <c r="G2899">
        <v>2025</v>
      </c>
      <c r="H2899" t="s">
        <v>37</v>
      </c>
      <c r="I2899" t="s">
        <v>7893</v>
      </c>
    </row>
    <row r="2900" spans="1:9" ht="32" x14ac:dyDescent="0.2">
      <c r="A2900" t="s">
        <v>7890</v>
      </c>
      <c r="B2900" t="s">
        <v>7898</v>
      </c>
      <c r="C2900">
        <v>4</v>
      </c>
      <c r="D2900" t="s">
        <v>12</v>
      </c>
      <c r="E2900" t="s">
        <v>12</v>
      </c>
      <c r="F2900" s="3" t="s">
        <v>7899</v>
      </c>
      <c r="G2900">
        <v>2025</v>
      </c>
      <c r="H2900" t="s">
        <v>37</v>
      </c>
      <c r="I2900" t="s">
        <v>7893</v>
      </c>
    </row>
    <row r="2901" spans="1:9" ht="16" x14ac:dyDescent="0.2">
      <c r="A2901" t="s">
        <v>7900</v>
      </c>
      <c r="B2901" t="s">
        <v>7901</v>
      </c>
      <c r="C2901">
        <v>1</v>
      </c>
      <c r="D2901" t="s">
        <v>408</v>
      </c>
      <c r="E2901" t="s">
        <v>12</v>
      </c>
      <c r="F2901" s="3" t="s">
        <v>7902</v>
      </c>
      <c r="G2901">
        <v>2025</v>
      </c>
      <c r="H2901" t="s">
        <v>368</v>
      </c>
      <c r="I2901" t="s">
        <v>7903</v>
      </c>
    </row>
    <row r="2902" spans="1:9" ht="16" x14ac:dyDescent="0.2">
      <c r="A2902" t="s">
        <v>7904</v>
      </c>
      <c r="B2902" t="s">
        <v>7905</v>
      </c>
      <c r="C2902">
        <v>1</v>
      </c>
      <c r="D2902" t="s">
        <v>12</v>
      </c>
      <c r="E2902" t="s">
        <v>12</v>
      </c>
      <c r="F2902" s="3" t="s">
        <v>7906</v>
      </c>
      <c r="G2902">
        <v>2025</v>
      </c>
      <c r="H2902" t="s">
        <v>37</v>
      </c>
      <c r="I2902" t="s">
        <v>7907</v>
      </c>
    </row>
    <row r="2903" spans="1:9" ht="16" x14ac:dyDescent="0.2">
      <c r="A2903" t="s">
        <v>7904</v>
      </c>
      <c r="B2903" t="s">
        <v>7908</v>
      </c>
      <c r="C2903">
        <v>2</v>
      </c>
      <c r="D2903" t="s">
        <v>101</v>
      </c>
      <c r="E2903" t="s">
        <v>12</v>
      </c>
      <c r="F2903" s="3" t="s">
        <v>4094</v>
      </c>
      <c r="G2903">
        <v>2025</v>
      </c>
      <c r="H2903" t="s">
        <v>37</v>
      </c>
      <c r="I2903" t="s">
        <v>7907</v>
      </c>
    </row>
    <row r="2904" spans="1:9" ht="16" x14ac:dyDescent="0.2">
      <c r="A2904" t="s">
        <v>7909</v>
      </c>
      <c r="B2904" t="s">
        <v>7910</v>
      </c>
      <c r="C2904">
        <v>1</v>
      </c>
      <c r="D2904" t="s">
        <v>344</v>
      </c>
      <c r="E2904" t="s">
        <v>12</v>
      </c>
      <c r="F2904" s="3" t="s">
        <v>7911</v>
      </c>
      <c r="G2904">
        <v>2025</v>
      </c>
      <c r="H2904" t="s">
        <v>438</v>
      </c>
      <c r="I2904" t="s">
        <v>7912</v>
      </c>
    </row>
    <row r="2905" spans="1:9" ht="32" x14ac:dyDescent="0.2">
      <c r="A2905" t="s">
        <v>7909</v>
      </c>
      <c r="B2905" t="s">
        <v>7913</v>
      </c>
      <c r="C2905">
        <v>2</v>
      </c>
      <c r="D2905">
        <f>173</f>
        <v>173</v>
      </c>
      <c r="E2905" t="s">
        <v>12</v>
      </c>
      <c r="F2905" s="3" t="s">
        <v>7914</v>
      </c>
      <c r="G2905">
        <v>2025</v>
      </c>
      <c r="H2905" t="s">
        <v>318</v>
      </c>
      <c r="I2905" t="s">
        <v>7912</v>
      </c>
    </row>
    <row r="2906" spans="1:9" ht="32" x14ac:dyDescent="0.2">
      <c r="A2906" t="s">
        <v>7915</v>
      </c>
      <c r="B2906" t="s">
        <v>7916</v>
      </c>
      <c r="C2906">
        <v>1</v>
      </c>
      <c r="D2906">
        <f>400</f>
        <v>400</v>
      </c>
      <c r="E2906" t="s">
        <v>7714</v>
      </c>
      <c r="F2906" s="3" t="s">
        <v>7917</v>
      </c>
      <c r="G2906">
        <v>2025</v>
      </c>
      <c r="H2906" t="s">
        <v>1810</v>
      </c>
      <c r="I2906" t="s">
        <v>7918</v>
      </c>
    </row>
    <row r="2907" spans="1:9" ht="16" x14ac:dyDescent="0.2">
      <c r="A2907" t="s">
        <v>7919</v>
      </c>
      <c r="B2907" t="s">
        <v>7910</v>
      </c>
      <c r="C2907">
        <v>1</v>
      </c>
      <c r="D2907" t="s">
        <v>344</v>
      </c>
      <c r="E2907" t="s">
        <v>12</v>
      </c>
      <c r="F2907" s="3" t="s">
        <v>7911</v>
      </c>
      <c r="G2907">
        <v>2025</v>
      </c>
      <c r="H2907" t="s">
        <v>438</v>
      </c>
      <c r="I2907" t="s">
        <v>7920</v>
      </c>
    </row>
    <row r="2908" spans="1:9" ht="32" x14ac:dyDescent="0.2">
      <c r="A2908" t="s">
        <v>7921</v>
      </c>
      <c r="B2908" t="s">
        <v>7922</v>
      </c>
      <c r="C2908">
        <v>1</v>
      </c>
      <c r="D2908">
        <f>237</f>
        <v>237</v>
      </c>
      <c r="E2908" t="s">
        <v>12</v>
      </c>
      <c r="F2908" s="3" t="s">
        <v>7923</v>
      </c>
      <c r="G2908">
        <v>2025</v>
      </c>
      <c r="H2908" t="s">
        <v>21</v>
      </c>
      <c r="I2908" t="s">
        <v>7924</v>
      </c>
    </row>
    <row r="2909" spans="1:9" ht="32" x14ac:dyDescent="0.2">
      <c r="A2909" t="s">
        <v>7921</v>
      </c>
      <c r="B2909" t="s">
        <v>7925</v>
      </c>
      <c r="C2909">
        <v>2</v>
      </c>
      <c r="D2909">
        <f>237</f>
        <v>237</v>
      </c>
      <c r="E2909" t="s">
        <v>12</v>
      </c>
      <c r="F2909" s="3" t="s">
        <v>7926</v>
      </c>
      <c r="G2909">
        <v>2025</v>
      </c>
      <c r="H2909" t="s">
        <v>21</v>
      </c>
      <c r="I2909" t="s">
        <v>7924</v>
      </c>
    </row>
    <row r="2910" spans="1:9" ht="32" x14ac:dyDescent="0.2">
      <c r="A2910" t="s">
        <v>7927</v>
      </c>
      <c r="B2910" t="s">
        <v>7928</v>
      </c>
      <c r="C2910">
        <v>1</v>
      </c>
      <c r="D2910" t="s">
        <v>2828</v>
      </c>
      <c r="E2910" t="s">
        <v>12</v>
      </c>
      <c r="F2910" s="3" t="s">
        <v>6214</v>
      </c>
      <c r="G2910">
        <v>2025</v>
      </c>
      <c r="H2910" t="s">
        <v>323</v>
      </c>
      <c r="I2910" t="s">
        <v>7929</v>
      </c>
    </row>
    <row r="2911" spans="1:9" ht="32" x14ac:dyDescent="0.2">
      <c r="A2911" t="s">
        <v>7927</v>
      </c>
      <c r="B2911" t="s">
        <v>7930</v>
      </c>
      <c r="C2911">
        <v>2</v>
      </c>
      <c r="D2911" t="s">
        <v>12</v>
      </c>
      <c r="E2911" t="s">
        <v>12</v>
      </c>
      <c r="F2911" s="3" t="s">
        <v>6229</v>
      </c>
      <c r="G2911">
        <v>2025</v>
      </c>
      <c r="H2911" t="s">
        <v>2747</v>
      </c>
      <c r="I2911" t="s">
        <v>7929</v>
      </c>
    </row>
    <row r="2912" spans="1:9" ht="32" x14ac:dyDescent="0.2">
      <c r="A2912" t="s">
        <v>7931</v>
      </c>
      <c r="B2912" t="s">
        <v>7932</v>
      </c>
      <c r="C2912">
        <v>1</v>
      </c>
      <c r="D2912">
        <f>404</f>
        <v>404</v>
      </c>
      <c r="E2912" t="s">
        <v>12</v>
      </c>
      <c r="F2912" s="3" t="s">
        <v>7933</v>
      </c>
      <c r="G2912">
        <v>2025</v>
      </c>
      <c r="H2912" t="s">
        <v>313</v>
      </c>
      <c r="I2912" t="s">
        <v>7934</v>
      </c>
    </row>
    <row r="2913" spans="1:9" ht="16" x14ac:dyDescent="0.2">
      <c r="A2913" t="s">
        <v>7931</v>
      </c>
      <c r="B2913" t="s">
        <v>7935</v>
      </c>
      <c r="C2913">
        <v>2</v>
      </c>
      <c r="D2913">
        <f>404</f>
        <v>404</v>
      </c>
      <c r="E2913" t="s">
        <v>12</v>
      </c>
      <c r="F2913" s="3" t="s">
        <v>7936</v>
      </c>
      <c r="G2913">
        <v>2025</v>
      </c>
      <c r="H2913" t="s">
        <v>313</v>
      </c>
      <c r="I2913" t="s">
        <v>7934</v>
      </c>
    </row>
    <row r="2914" spans="1:9" ht="16" x14ac:dyDescent="0.2">
      <c r="A2914" t="s">
        <v>7937</v>
      </c>
      <c r="B2914" t="s">
        <v>7938</v>
      </c>
      <c r="C2914">
        <v>1</v>
      </c>
      <c r="D2914" t="s">
        <v>408</v>
      </c>
      <c r="E2914" t="s">
        <v>12</v>
      </c>
      <c r="F2914" s="3" t="s">
        <v>7939</v>
      </c>
      <c r="G2914">
        <v>2025</v>
      </c>
      <c r="H2914" t="s">
        <v>267</v>
      </c>
      <c r="I2914" t="s">
        <v>7940</v>
      </c>
    </row>
    <row r="2915" spans="1:9" ht="32" x14ac:dyDescent="0.2">
      <c r="A2915" t="s">
        <v>7937</v>
      </c>
      <c r="B2915" t="s">
        <v>7941</v>
      </c>
      <c r="C2915">
        <v>2</v>
      </c>
      <c r="D2915" t="s">
        <v>712</v>
      </c>
      <c r="E2915" t="s">
        <v>12</v>
      </c>
      <c r="F2915" s="3" t="s">
        <v>7942</v>
      </c>
      <c r="G2915">
        <v>2025</v>
      </c>
      <c r="H2915" t="s">
        <v>267</v>
      </c>
      <c r="I2915" t="s">
        <v>7940</v>
      </c>
    </row>
    <row r="2916" spans="1:9" ht="32" x14ac:dyDescent="0.2">
      <c r="A2916" t="s">
        <v>7937</v>
      </c>
      <c r="B2916" t="s">
        <v>7943</v>
      </c>
      <c r="C2916">
        <v>3</v>
      </c>
      <c r="D2916" t="s">
        <v>70</v>
      </c>
      <c r="E2916" t="s">
        <v>12</v>
      </c>
      <c r="F2916" s="3" t="s">
        <v>7944</v>
      </c>
      <c r="G2916">
        <v>2025</v>
      </c>
      <c r="H2916" t="s">
        <v>72</v>
      </c>
      <c r="I2916" t="s">
        <v>7940</v>
      </c>
    </row>
    <row r="2917" spans="1:9" x14ac:dyDescent="0.2">
      <c r="A2917" t="s">
        <v>7945</v>
      </c>
      <c r="B2917" t="s">
        <v>7946</v>
      </c>
      <c r="C2917">
        <v>1</v>
      </c>
      <c r="D2917" t="s">
        <v>12</v>
      </c>
      <c r="E2917" t="s">
        <v>12</v>
      </c>
      <c r="F2917" s="9" t="s">
        <v>45813</v>
      </c>
      <c r="G2917">
        <v>2025</v>
      </c>
      <c r="H2917" t="s">
        <v>21</v>
      </c>
      <c r="I2917" t="s">
        <v>7947</v>
      </c>
    </row>
    <row r="2918" spans="1:9" ht="16" x14ac:dyDescent="0.2">
      <c r="A2918" t="s">
        <v>7948</v>
      </c>
      <c r="B2918" t="s">
        <v>7949</v>
      </c>
      <c r="C2918">
        <v>1</v>
      </c>
      <c r="D2918" t="s">
        <v>12</v>
      </c>
      <c r="E2918" t="s">
        <v>12</v>
      </c>
      <c r="F2918" s="3" t="s">
        <v>7950</v>
      </c>
      <c r="G2918">
        <v>2025</v>
      </c>
      <c r="H2918" t="s">
        <v>2183</v>
      </c>
      <c r="I2918" t="s">
        <v>7951</v>
      </c>
    </row>
    <row r="2919" spans="1:9" ht="32" x14ac:dyDescent="0.2">
      <c r="A2919" t="s">
        <v>7952</v>
      </c>
      <c r="B2919" t="s">
        <v>7953</v>
      </c>
      <c r="C2919">
        <v>1</v>
      </c>
      <c r="D2919" t="s">
        <v>1128</v>
      </c>
      <c r="E2919" t="s">
        <v>12</v>
      </c>
      <c r="F2919" s="3" t="s">
        <v>7954</v>
      </c>
      <c r="G2919">
        <v>2025</v>
      </c>
      <c r="H2919" t="s">
        <v>140</v>
      </c>
      <c r="I2919" t="s">
        <v>7955</v>
      </c>
    </row>
    <row r="2920" spans="1:9" ht="16" x14ac:dyDescent="0.2">
      <c r="A2920" t="s">
        <v>7956</v>
      </c>
      <c r="B2920" t="s">
        <v>7957</v>
      </c>
      <c r="C2920">
        <v>1</v>
      </c>
      <c r="D2920">
        <f>237</f>
        <v>237</v>
      </c>
      <c r="E2920" t="s">
        <v>12</v>
      </c>
      <c r="F2920" s="3" t="s">
        <v>1303</v>
      </c>
      <c r="G2920">
        <v>2025</v>
      </c>
      <c r="H2920" t="s">
        <v>21</v>
      </c>
      <c r="I2920" t="s">
        <v>7958</v>
      </c>
    </row>
    <row r="2921" spans="1:9" ht="16" x14ac:dyDescent="0.2">
      <c r="A2921" t="s">
        <v>7956</v>
      </c>
      <c r="B2921" t="s">
        <v>7959</v>
      </c>
      <c r="C2921">
        <v>2</v>
      </c>
      <c r="D2921">
        <f>237</f>
        <v>237</v>
      </c>
      <c r="E2921" t="s">
        <v>12</v>
      </c>
      <c r="F2921" s="3" t="s">
        <v>1303</v>
      </c>
      <c r="G2921">
        <v>2025</v>
      </c>
      <c r="H2921" t="s">
        <v>21</v>
      </c>
      <c r="I2921" t="s">
        <v>7958</v>
      </c>
    </row>
    <row r="2922" spans="1:9" ht="16" x14ac:dyDescent="0.2">
      <c r="A2922" t="s">
        <v>7956</v>
      </c>
      <c r="B2922" t="s">
        <v>7960</v>
      </c>
      <c r="C2922">
        <v>3</v>
      </c>
      <c r="D2922">
        <f>237</f>
        <v>237</v>
      </c>
      <c r="E2922" t="s">
        <v>12</v>
      </c>
      <c r="F2922" s="3" t="s">
        <v>1303</v>
      </c>
      <c r="G2922">
        <v>2025</v>
      </c>
      <c r="H2922" t="s">
        <v>21</v>
      </c>
      <c r="I2922" t="s">
        <v>7958</v>
      </c>
    </row>
    <row r="2923" spans="1:9" ht="32" x14ac:dyDescent="0.2">
      <c r="A2923" t="s">
        <v>7961</v>
      </c>
      <c r="B2923" t="s">
        <v>7962</v>
      </c>
      <c r="C2923">
        <v>1</v>
      </c>
      <c r="D2923" t="s">
        <v>90</v>
      </c>
      <c r="E2923" t="s">
        <v>12</v>
      </c>
      <c r="F2923" s="3" t="s">
        <v>7963</v>
      </c>
      <c r="G2923">
        <v>2025</v>
      </c>
      <c r="H2923" t="s">
        <v>832</v>
      </c>
      <c r="I2923" t="s">
        <v>7964</v>
      </c>
    </row>
    <row r="2924" spans="1:9" ht="32" x14ac:dyDescent="0.2">
      <c r="A2924" t="s">
        <v>7961</v>
      </c>
      <c r="B2924" t="s">
        <v>7965</v>
      </c>
      <c r="C2924">
        <v>2</v>
      </c>
      <c r="D2924" t="s">
        <v>90</v>
      </c>
      <c r="E2924" t="s">
        <v>12</v>
      </c>
      <c r="F2924" s="3" t="s">
        <v>7966</v>
      </c>
      <c r="G2924">
        <v>2025</v>
      </c>
      <c r="H2924" t="s">
        <v>832</v>
      </c>
      <c r="I2924" t="s">
        <v>7964</v>
      </c>
    </row>
    <row r="2925" spans="1:9" ht="16" x14ac:dyDescent="0.2">
      <c r="A2925" t="s">
        <v>7961</v>
      </c>
      <c r="B2925" t="s">
        <v>7967</v>
      </c>
      <c r="C2925">
        <v>3</v>
      </c>
      <c r="D2925" t="s">
        <v>90</v>
      </c>
      <c r="E2925" t="s">
        <v>12</v>
      </c>
      <c r="F2925" s="3" t="s">
        <v>7968</v>
      </c>
      <c r="G2925">
        <v>2025</v>
      </c>
      <c r="H2925" t="s">
        <v>832</v>
      </c>
      <c r="I2925" t="s">
        <v>7964</v>
      </c>
    </row>
    <row r="2926" spans="1:9" ht="16" x14ac:dyDescent="0.2">
      <c r="A2926" t="s">
        <v>7961</v>
      </c>
      <c r="B2926" t="s">
        <v>7969</v>
      </c>
      <c r="C2926">
        <v>4</v>
      </c>
      <c r="D2926" t="s">
        <v>389</v>
      </c>
      <c r="E2926" t="s">
        <v>12</v>
      </c>
      <c r="F2926" s="7" t="s">
        <v>7970</v>
      </c>
      <c r="G2926">
        <v>2025</v>
      </c>
      <c r="H2926" t="s">
        <v>368</v>
      </c>
      <c r="I2926" t="s">
        <v>7964</v>
      </c>
    </row>
    <row r="2927" spans="1:9" ht="32" x14ac:dyDescent="0.2">
      <c r="A2927" t="s">
        <v>7971</v>
      </c>
      <c r="B2927" t="s">
        <v>4389</v>
      </c>
      <c r="C2927">
        <v>1</v>
      </c>
      <c r="D2927" t="s">
        <v>12</v>
      </c>
      <c r="E2927" t="s">
        <v>12</v>
      </c>
      <c r="F2927" s="3" t="s">
        <v>5913</v>
      </c>
      <c r="G2927">
        <v>2025</v>
      </c>
      <c r="H2927" t="s">
        <v>1157</v>
      </c>
      <c r="I2927" t="s">
        <v>7972</v>
      </c>
    </row>
    <row r="2928" spans="1:9" ht="16" x14ac:dyDescent="0.2">
      <c r="A2928" t="s">
        <v>7971</v>
      </c>
      <c r="B2928" t="s">
        <v>7973</v>
      </c>
      <c r="C2928">
        <v>2</v>
      </c>
      <c r="D2928" t="s">
        <v>12</v>
      </c>
      <c r="E2928" t="s">
        <v>12</v>
      </c>
      <c r="F2928" s="3" t="s">
        <v>7974</v>
      </c>
      <c r="G2928">
        <v>2025</v>
      </c>
      <c r="H2928" t="s">
        <v>1322</v>
      </c>
      <c r="I2928" t="s">
        <v>7972</v>
      </c>
    </row>
    <row r="2929" spans="1:9" ht="16" x14ac:dyDescent="0.2">
      <c r="A2929" t="s">
        <v>7971</v>
      </c>
      <c r="B2929" t="s">
        <v>7975</v>
      </c>
      <c r="C2929">
        <v>3</v>
      </c>
      <c r="D2929" t="s">
        <v>344</v>
      </c>
      <c r="E2929" t="s">
        <v>12</v>
      </c>
      <c r="F2929" s="3" t="s">
        <v>7976</v>
      </c>
      <c r="G2929">
        <v>2025</v>
      </c>
      <c r="H2929" t="s">
        <v>2483</v>
      </c>
      <c r="I2929" t="s">
        <v>7972</v>
      </c>
    </row>
    <row r="2930" spans="1:9" ht="16" x14ac:dyDescent="0.2">
      <c r="A2930" t="s">
        <v>7971</v>
      </c>
      <c r="B2930" t="s">
        <v>7977</v>
      </c>
      <c r="C2930">
        <v>4</v>
      </c>
      <c r="D2930" t="s">
        <v>12</v>
      </c>
      <c r="E2930" t="s">
        <v>12</v>
      </c>
      <c r="F2930" s="3" t="s">
        <v>7978</v>
      </c>
      <c r="G2930">
        <v>2025</v>
      </c>
      <c r="H2930" t="s">
        <v>3976</v>
      </c>
      <c r="I2930" t="s">
        <v>7972</v>
      </c>
    </row>
    <row r="2931" spans="1:9" ht="16" x14ac:dyDescent="0.2">
      <c r="A2931" t="s">
        <v>7979</v>
      </c>
      <c r="B2931" t="s">
        <v>7980</v>
      </c>
      <c r="C2931">
        <v>1</v>
      </c>
      <c r="D2931" t="s">
        <v>12</v>
      </c>
      <c r="E2931" t="s">
        <v>12</v>
      </c>
      <c r="F2931" s="7" t="s">
        <v>7981</v>
      </c>
      <c r="G2931">
        <v>2025</v>
      </c>
      <c r="H2931" t="s">
        <v>37</v>
      </c>
      <c r="I2931" t="s">
        <v>7982</v>
      </c>
    </row>
    <row r="2932" spans="1:9" ht="16" x14ac:dyDescent="0.2">
      <c r="A2932" t="s">
        <v>7979</v>
      </c>
      <c r="B2932" t="s">
        <v>7983</v>
      </c>
      <c r="C2932">
        <v>2</v>
      </c>
      <c r="D2932" t="s">
        <v>12</v>
      </c>
      <c r="E2932" t="s">
        <v>12</v>
      </c>
      <c r="F2932" s="7" t="s">
        <v>7981</v>
      </c>
      <c r="G2932">
        <v>2025</v>
      </c>
      <c r="H2932" t="s">
        <v>37</v>
      </c>
      <c r="I2932" t="s">
        <v>7982</v>
      </c>
    </row>
    <row r="2933" spans="1:9" ht="16" x14ac:dyDescent="0.2">
      <c r="A2933" t="s">
        <v>7984</v>
      </c>
      <c r="B2933" t="s">
        <v>7985</v>
      </c>
      <c r="C2933">
        <v>1</v>
      </c>
      <c r="D2933" t="s">
        <v>12</v>
      </c>
      <c r="E2933" t="s">
        <v>12</v>
      </c>
      <c r="F2933" s="3" t="s">
        <v>7986</v>
      </c>
      <c r="G2933">
        <v>2025</v>
      </c>
      <c r="H2933" t="s">
        <v>4191</v>
      </c>
      <c r="I2933" t="s">
        <v>7987</v>
      </c>
    </row>
    <row r="2934" spans="1:9" ht="32" x14ac:dyDescent="0.2">
      <c r="A2934" t="s">
        <v>7988</v>
      </c>
      <c r="B2934" t="s">
        <v>7989</v>
      </c>
      <c r="C2934">
        <v>1</v>
      </c>
      <c r="D2934" t="s">
        <v>12</v>
      </c>
      <c r="E2934" t="s">
        <v>1171</v>
      </c>
      <c r="F2934" s="3" t="s">
        <v>7990</v>
      </c>
      <c r="G2934">
        <v>2025</v>
      </c>
      <c r="H2934" t="s">
        <v>14</v>
      </c>
      <c r="I2934" t="s">
        <v>7991</v>
      </c>
    </row>
    <row r="2935" spans="1:9" ht="32" x14ac:dyDescent="0.2">
      <c r="A2935" t="s">
        <v>7988</v>
      </c>
      <c r="B2935" t="s">
        <v>2857</v>
      </c>
      <c r="C2935">
        <v>2</v>
      </c>
      <c r="D2935" t="s">
        <v>6388</v>
      </c>
      <c r="E2935" t="s">
        <v>12</v>
      </c>
      <c r="F2935" s="3" t="s">
        <v>7992</v>
      </c>
      <c r="G2935">
        <v>2025</v>
      </c>
      <c r="H2935" t="s">
        <v>371</v>
      </c>
      <c r="I2935" t="s">
        <v>7991</v>
      </c>
    </row>
    <row r="2936" spans="1:9" ht="16" x14ac:dyDescent="0.2">
      <c r="A2936" t="s">
        <v>7993</v>
      </c>
      <c r="B2936" t="s">
        <v>7994</v>
      </c>
      <c r="C2936">
        <v>1</v>
      </c>
      <c r="D2936" t="s">
        <v>1818</v>
      </c>
      <c r="E2936" t="s">
        <v>12</v>
      </c>
      <c r="F2936" s="3" t="s">
        <v>7995</v>
      </c>
      <c r="G2936">
        <v>2025</v>
      </c>
      <c r="H2936" t="s">
        <v>323</v>
      </c>
      <c r="I2936" t="s">
        <v>7996</v>
      </c>
    </row>
    <row r="2937" spans="1:9" ht="16" x14ac:dyDescent="0.2">
      <c r="A2937" t="s">
        <v>7997</v>
      </c>
      <c r="B2937" t="s">
        <v>1133</v>
      </c>
      <c r="C2937">
        <v>1</v>
      </c>
      <c r="D2937" t="s">
        <v>7998</v>
      </c>
      <c r="E2937" t="s">
        <v>12</v>
      </c>
      <c r="F2937" s="3" t="s">
        <v>7999</v>
      </c>
      <c r="G2937">
        <v>2025</v>
      </c>
      <c r="H2937" t="s">
        <v>368</v>
      </c>
      <c r="I2937" t="s">
        <v>8000</v>
      </c>
    </row>
    <row r="2938" spans="1:9" ht="16" x14ac:dyDescent="0.2">
      <c r="A2938" t="s">
        <v>7997</v>
      </c>
      <c r="B2938" t="s">
        <v>8001</v>
      </c>
      <c r="C2938">
        <v>2</v>
      </c>
      <c r="D2938" t="s">
        <v>12</v>
      </c>
      <c r="E2938" t="s">
        <v>12</v>
      </c>
      <c r="F2938" s="3" t="s">
        <v>8002</v>
      </c>
      <c r="G2938">
        <v>2025</v>
      </c>
      <c r="H2938" t="s">
        <v>368</v>
      </c>
      <c r="I2938" t="s">
        <v>8000</v>
      </c>
    </row>
    <row r="2939" spans="1:9" ht="16" x14ac:dyDescent="0.2">
      <c r="A2939" t="s">
        <v>8003</v>
      </c>
      <c r="B2939" t="s">
        <v>8004</v>
      </c>
      <c r="C2939">
        <v>1</v>
      </c>
      <c r="D2939" t="s">
        <v>12</v>
      </c>
      <c r="E2939" t="s">
        <v>12</v>
      </c>
      <c r="F2939" s="3" t="s">
        <v>8005</v>
      </c>
      <c r="G2939">
        <v>2025</v>
      </c>
      <c r="H2939" t="s">
        <v>174</v>
      </c>
      <c r="I2939" t="s">
        <v>8006</v>
      </c>
    </row>
    <row r="2940" spans="1:9" ht="16" x14ac:dyDescent="0.2">
      <c r="A2940" t="s">
        <v>8003</v>
      </c>
      <c r="B2940" t="s">
        <v>8007</v>
      </c>
      <c r="C2940">
        <v>2</v>
      </c>
      <c r="D2940" t="s">
        <v>12</v>
      </c>
      <c r="E2940" t="s">
        <v>12</v>
      </c>
      <c r="F2940" s="3" t="s">
        <v>8008</v>
      </c>
      <c r="G2940">
        <v>2025</v>
      </c>
      <c r="H2940" t="s">
        <v>174</v>
      </c>
      <c r="I2940" t="s">
        <v>8006</v>
      </c>
    </row>
    <row r="2941" spans="1:9" ht="32" x14ac:dyDescent="0.2">
      <c r="A2941" t="s">
        <v>8003</v>
      </c>
      <c r="B2941" t="s">
        <v>8009</v>
      </c>
      <c r="C2941">
        <v>3</v>
      </c>
      <c r="D2941" t="s">
        <v>344</v>
      </c>
      <c r="E2941" t="s">
        <v>12</v>
      </c>
      <c r="F2941" s="3" t="s">
        <v>8010</v>
      </c>
      <c r="G2941">
        <v>2025</v>
      </c>
      <c r="H2941" t="s">
        <v>174</v>
      </c>
      <c r="I2941" t="s">
        <v>8006</v>
      </c>
    </row>
    <row r="2942" spans="1:9" ht="32" x14ac:dyDescent="0.2">
      <c r="A2942" t="s">
        <v>8011</v>
      </c>
      <c r="B2942" t="s">
        <v>1133</v>
      </c>
      <c r="C2942">
        <v>1</v>
      </c>
      <c r="D2942" t="s">
        <v>12</v>
      </c>
      <c r="E2942" t="s">
        <v>1171</v>
      </c>
      <c r="F2942" s="3" t="s">
        <v>8012</v>
      </c>
      <c r="G2942">
        <v>2025</v>
      </c>
      <c r="H2942" t="s">
        <v>14</v>
      </c>
      <c r="I2942" t="s">
        <v>8013</v>
      </c>
    </row>
    <row r="2943" spans="1:9" ht="16" x14ac:dyDescent="0.2">
      <c r="A2943" t="s">
        <v>8011</v>
      </c>
      <c r="B2943" t="s">
        <v>8014</v>
      </c>
      <c r="C2943">
        <v>2</v>
      </c>
      <c r="D2943" t="s">
        <v>12</v>
      </c>
      <c r="E2943" t="s">
        <v>12</v>
      </c>
      <c r="F2943" s="3" t="s">
        <v>8015</v>
      </c>
      <c r="G2943">
        <v>2025</v>
      </c>
      <c r="H2943" t="s">
        <v>998</v>
      </c>
      <c r="I2943" t="s">
        <v>8013</v>
      </c>
    </row>
    <row r="2944" spans="1:9" ht="32" x14ac:dyDescent="0.2">
      <c r="A2944" t="s">
        <v>8011</v>
      </c>
      <c r="B2944" t="s">
        <v>8016</v>
      </c>
      <c r="C2944">
        <v>3</v>
      </c>
      <c r="D2944" t="s">
        <v>12</v>
      </c>
      <c r="E2944" t="s">
        <v>12</v>
      </c>
      <c r="F2944" s="3" t="s">
        <v>8017</v>
      </c>
      <c r="G2944">
        <v>2025</v>
      </c>
      <c r="H2944" t="s">
        <v>14</v>
      </c>
      <c r="I2944" t="s">
        <v>8013</v>
      </c>
    </row>
    <row r="2945" spans="1:9" ht="16" x14ac:dyDescent="0.2">
      <c r="A2945" t="s">
        <v>8018</v>
      </c>
      <c r="B2945" t="s">
        <v>8019</v>
      </c>
      <c r="C2945">
        <v>1</v>
      </c>
      <c r="D2945" t="s">
        <v>5574</v>
      </c>
      <c r="E2945" t="s">
        <v>12</v>
      </c>
      <c r="F2945" s="3" t="s">
        <v>8020</v>
      </c>
      <c r="G2945">
        <v>2025</v>
      </c>
      <c r="H2945" t="s">
        <v>140</v>
      </c>
      <c r="I2945" t="s">
        <v>8021</v>
      </c>
    </row>
    <row r="2946" spans="1:9" ht="32" x14ac:dyDescent="0.2">
      <c r="A2946" t="s">
        <v>8022</v>
      </c>
      <c r="B2946" t="s">
        <v>8023</v>
      </c>
      <c r="C2946">
        <v>1</v>
      </c>
      <c r="D2946">
        <f>237</f>
        <v>237</v>
      </c>
      <c r="E2946" t="s">
        <v>12</v>
      </c>
      <c r="F2946" s="3" t="s">
        <v>8024</v>
      </c>
      <c r="G2946">
        <v>2025</v>
      </c>
      <c r="H2946" t="s">
        <v>21</v>
      </c>
      <c r="I2946" t="s">
        <v>8025</v>
      </c>
    </row>
    <row r="2947" spans="1:9" ht="32" x14ac:dyDescent="0.2">
      <c r="A2947" t="s">
        <v>8026</v>
      </c>
      <c r="B2947" t="s">
        <v>4240</v>
      </c>
      <c r="C2947">
        <v>1</v>
      </c>
      <c r="D2947">
        <f>130</f>
        <v>130</v>
      </c>
      <c r="E2947" t="s">
        <v>334</v>
      </c>
      <c r="F2947" s="3" t="s">
        <v>1555</v>
      </c>
      <c r="G2947">
        <v>2025</v>
      </c>
      <c r="H2947" t="s">
        <v>368</v>
      </c>
      <c r="I2947" t="s">
        <v>8027</v>
      </c>
    </row>
    <row r="2948" spans="1:9" ht="16" x14ac:dyDescent="0.2">
      <c r="A2948" t="s">
        <v>8026</v>
      </c>
      <c r="B2948" t="s">
        <v>2149</v>
      </c>
      <c r="C2948">
        <v>2</v>
      </c>
      <c r="D2948">
        <f>355</f>
        <v>355</v>
      </c>
      <c r="E2948" t="s">
        <v>12</v>
      </c>
      <c r="F2948" s="3" t="s">
        <v>5675</v>
      </c>
      <c r="G2948">
        <v>2025</v>
      </c>
      <c r="H2948" t="s">
        <v>14</v>
      </c>
      <c r="I2948" t="s">
        <v>8027</v>
      </c>
    </row>
    <row r="2949" spans="1:9" ht="32" x14ac:dyDescent="0.2">
      <c r="A2949" t="s">
        <v>8028</v>
      </c>
      <c r="B2949" t="s">
        <v>8029</v>
      </c>
      <c r="C2949">
        <v>1</v>
      </c>
      <c r="D2949" t="s">
        <v>12</v>
      </c>
      <c r="E2949" t="s">
        <v>12</v>
      </c>
      <c r="F2949" s="3" t="s">
        <v>8030</v>
      </c>
      <c r="G2949">
        <v>2025</v>
      </c>
      <c r="H2949" t="s">
        <v>37</v>
      </c>
      <c r="I2949" t="s">
        <v>8031</v>
      </c>
    </row>
    <row r="2950" spans="1:9" ht="16" x14ac:dyDescent="0.2">
      <c r="A2950" t="s">
        <v>8028</v>
      </c>
      <c r="B2950" t="s">
        <v>8032</v>
      </c>
      <c r="C2950">
        <v>2</v>
      </c>
      <c r="D2950" t="s">
        <v>12</v>
      </c>
      <c r="E2950" t="s">
        <v>12</v>
      </c>
      <c r="F2950" s="3" t="s">
        <v>8033</v>
      </c>
      <c r="G2950">
        <v>2025</v>
      </c>
      <c r="H2950" t="s">
        <v>37</v>
      </c>
      <c r="I2950" t="s">
        <v>8031</v>
      </c>
    </row>
    <row r="2951" spans="1:9" ht="32" x14ac:dyDescent="0.2">
      <c r="A2951" t="s">
        <v>8034</v>
      </c>
      <c r="B2951" t="s">
        <v>8035</v>
      </c>
      <c r="C2951">
        <v>1</v>
      </c>
      <c r="D2951" t="s">
        <v>12</v>
      </c>
      <c r="E2951" t="s">
        <v>12</v>
      </c>
      <c r="F2951" s="3" t="s">
        <v>8036</v>
      </c>
      <c r="G2951">
        <v>2025</v>
      </c>
      <c r="H2951" t="s">
        <v>37</v>
      </c>
      <c r="I2951" t="s">
        <v>8037</v>
      </c>
    </row>
    <row r="2952" spans="1:9" ht="16" x14ac:dyDescent="0.2">
      <c r="A2952" t="s">
        <v>8038</v>
      </c>
      <c r="B2952" t="s">
        <v>8039</v>
      </c>
      <c r="C2952">
        <v>1</v>
      </c>
      <c r="D2952" t="s">
        <v>12</v>
      </c>
      <c r="E2952" t="s">
        <v>12</v>
      </c>
      <c r="F2952" s="3" t="s">
        <v>8040</v>
      </c>
      <c r="G2952">
        <v>2025</v>
      </c>
      <c r="H2952" t="s">
        <v>14</v>
      </c>
      <c r="I2952" t="s">
        <v>8041</v>
      </c>
    </row>
    <row r="2953" spans="1:9" ht="32" x14ac:dyDescent="0.2">
      <c r="A2953" t="s">
        <v>8038</v>
      </c>
      <c r="B2953" t="s">
        <v>1585</v>
      </c>
      <c r="C2953">
        <v>2</v>
      </c>
      <c r="D2953" t="s">
        <v>12</v>
      </c>
      <c r="E2953" t="s">
        <v>12</v>
      </c>
      <c r="F2953" s="3" t="s">
        <v>8042</v>
      </c>
      <c r="G2953">
        <v>2025</v>
      </c>
      <c r="H2953" t="s">
        <v>14</v>
      </c>
      <c r="I2953" t="s">
        <v>8041</v>
      </c>
    </row>
    <row r="2954" spans="1:9" ht="32" x14ac:dyDescent="0.2">
      <c r="A2954" t="s">
        <v>8043</v>
      </c>
      <c r="B2954" t="s">
        <v>8044</v>
      </c>
      <c r="C2954">
        <v>1</v>
      </c>
      <c r="D2954">
        <f>237</f>
        <v>237</v>
      </c>
      <c r="E2954" t="s">
        <v>12</v>
      </c>
      <c r="F2954" s="3" t="s">
        <v>8045</v>
      </c>
      <c r="G2954">
        <v>2025</v>
      </c>
      <c r="H2954" t="s">
        <v>21</v>
      </c>
      <c r="I2954" t="s">
        <v>8046</v>
      </c>
    </row>
    <row r="2955" spans="1:9" ht="16" x14ac:dyDescent="0.2">
      <c r="A2955" t="s">
        <v>8043</v>
      </c>
      <c r="B2955" t="s">
        <v>8047</v>
      </c>
      <c r="C2955">
        <v>2</v>
      </c>
      <c r="D2955">
        <f>237</f>
        <v>237</v>
      </c>
      <c r="E2955" t="s">
        <v>12</v>
      </c>
      <c r="F2955" s="3" t="s">
        <v>8048</v>
      </c>
      <c r="G2955">
        <v>2025</v>
      </c>
      <c r="H2955" t="s">
        <v>21</v>
      </c>
      <c r="I2955" t="s">
        <v>8046</v>
      </c>
    </row>
    <row r="2956" spans="1:9" ht="32" x14ac:dyDescent="0.2">
      <c r="A2956" t="s">
        <v>8043</v>
      </c>
      <c r="B2956" t="s">
        <v>8049</v>
      </c>
      <c r="C2956">
        <v>3</v>
      </c>
      <c r="D2956">
        <f>237</f>
        <v>237</v>
      </c>
      <c r="E2956" t="s">
        <v>12</v>
      </c>
      <c r="F2956" s="3" t="s">
        <v>8045</v>
      </c>
      <c r="G2956">
        <v>2025</v>
      </c>
      <c r="H2956" t="s">
        <v>21</v>
      </c>
      <c r="I2956" t="s">
        <v>8046</v>
      </c>
    </row>
    <row r="2957" spans="1:9" ht="32" x14ac:dyDescent="0.2">
      <c r="A2957" t="s">
        <v>8050</v>
      </c>
      <c r="B2957" t="s">
        <v>8051</v>
      </c>
      <c r="C2957">
        <v>1</v>
      </c>
      <c r="D2957">
        <f>371</f>
        <v>371</v>
      </c>
      <c r="E2957" t="s">
        <v>12</v>
      </c>
      <c r="F2957" s="3" t="s">
        <v>8052</v>
      </c>
      <c r="G2957">
        <v>2025</v>
      </c>
      <c r="H2957" t="s">
        <v>174</v>
      </c>
      <c r="I2957" t="s">
        <v>8053</v>
      </c>
    </row>
    <row r="2958" spans="1:9" ht="32" x14ac:dyDescent="0.2">
      <c r="A2958" t="s">
        <v>8050</v>
      </c>
      <c r="B2958" t="s">
        <v>8054</v>
      </c>
      <c r="C2958">
        <v>2</v>
      </c>
      <c r="D2958">
        <f>371</f>
        <v>371</v>
      </c>
      <c r="E2958" t="s">
        <v>12</v>
      </c>
      <c r="F2958" s="3" t="s">
        <v>8055</v>
      </c>
      <c r="G2958">
        <v>2025</v>
      </c>
      <c r="H2958" t="s">
        <v>174</v>
      </c>
      <c r="I2958" t="s">
        <v>8053</v>
      </c>
    </row>
    <row r="2959" spans="1:9" ht="32" x14ac:dyDescent="0.2">
      <c r="A2959" t="s">
        <v>8056</v>
      </c>
      <c r="B2959" t="s">
        <v>8057</v>
      </c>
      <c r="C2959">
        <v>1</v>
      </c>
      <c r="D2959">
        <f>237</f>
        <v>237</v>
      </c>
      <c r="E2959" t="s">
        <v>12</v>
      </c>
      <c r="F2959" s="3" t="s">
        <v>8058</v>
      </c>
      <c r="G2959">
        <v>2025</v>
      </c>
      <c r="H2959" t="s">
        <v>21</v>
      </c>
      <c r="I2959" t="s">
        <v>8059</v>
      </c>
    </row>
    <row r="2960" spans="1:9" ht="32" x14ac:dyDescent="0.2">
      <c r="A2960" t="s">
        <v>8060</v>
      </c>
      <c r="B2960" t="s">
        <v>8061</v>
      </c>
      <c r="C2960">
        <v>1</v>
      </c>
      <c r="D2960" t="s">
        <v>408</v>
      </c>
      <c r="E2960" t="s">
        <v>12</v>
      </c>
      <c r="F2960" s="3" t="s">
        <v>8062</v>
      </c>
      <c r="G2960">
        <v>2025</v>
      </c>
      <c r="H2960" t="s">
        <v>37</v>
      </c>
      <c r="I2960" t="s">
        <v>8063</v>
      </c>
    </row>
    <row r="2961" spans="1:9" ht="16" x14ac:dyDescent="0.2">
      <c r="A2961" t="s">
        <v>8064</v>
      </c>
      <c r="B2961" t="s">
        <v>8065</v>
      </c>
      <c r="C2961">
        <v>1</v>
      </c>
      <c r="D2961" t="s">
        <v>31</v>
      </c>
      <c r="E2961" t="s">
        <v>12</v>
      </c>
      <c r="F2961" s="3" t="s">
        <v>8066</v>
      </c>
      <c r="G2961">
        <v>2025</v>
      </c>
      <c r="H2961" t="s">
        <v>137</v>
      </c>
      <c r="I2961" t="s">
        <v>8067</v>
      </c>
    </row>
    <row r="2962" spans="1:9" ht="32" x14ac:dyDescent="0.2">
      <c r="A2962" t="s">
        <v>8068</v>
      </c>
      <c r="B2962" t="s">
        <v>8069</v>
      </c>
      <c r="C2962">
        <v>1</v>
      </c>
      <c r="D2962" t="s">
        <v>1085</v>
      </c>
      <c r="E2962" t="s">
        <v>12</v>
      </c>
      <c r="F2962" s="3" t="s">
        <v>8070</v>
      </c>
      <c r="G2962">
        <v>2025</v>
      </c>
      <c r="H2962" t="s">
        <v>86</v>
      </c>
      <c r="I2962" t="s">
        <v>8071</v>
      </c>
    </row>
    <row r="2963" spans="1:9" ht="16" x14ac:dyDescent="0.2">
      <c r="A2963" t="s">
        <v>8068</v>
      </c>
      <c r="B2963" t="s">
        <v>8072</v>
      </c>
      <c r="C2963">
        <v>2</v>
      </c>
      <c r="D2963" t="s">
        <v>12</v>
      </c>
      <c r="E2963" t="s">
        <v>12</v>
      </c>
      <c r="F2963" s="3" t="s">
        <v>8073</v>
      </c>
      <c r="G2963">
        <v>2025</v>
      </c>
      <c r="H2963" t="s">
        <v>420</v>
      </c>
      <c r="I2963" t="s">
        <v>8071</v>
      </c>
    </row>
    <row r="2964" spans="1:9" ht="16" x14ac:dyDescent="0.2">
      <c r="A2964" t="s">
        <v>8068</v>
      </c>
      <c r="B2964" t="s">
        <v>8074</v>
      </c>
      <c r="C2964">
        <v>3</v>
      </c>
      <c r="D2964" t="s">
        <v>31</v>
      </c>
      <c r="E2964" t="s">
        <v>12</v>
      </c>
      <c r="F2964" s="3" t="s">
        <v>8075</v>
      </c>
      <c r="G2964">
        <v>2025</v>
      </c>
      <c r="H2964" t="s">
        <v>420</v>
      </c>
      <c r="I2964" t="s">
        <v>8071</v>
      </c>
    </row>
    <row r="2965" spans="1:9" ht="32" x14ac:dyDescent="0.2">
      <c r="A2965" t="s">
        <v>8076</v>
      </c>
      <c r="B2965" t="s">
        <v>8077</v>
      </c>
      <c r="C2965">
        <v>1</v>
      </c>
      <c r="D2965" s="4" t="s">
        <v>316</v>
      </c>
      <c r="E2965" t="s">
        <v>415</v>
      </c>
      <c r="F2965" s="7" t="s">
        <v>416</v>
      </c>
      <c r="G2965">
        <v>2025</v>
      </c>
      <c r="H2965" t="s">
        <v>318</v>
      </c>
      <c r="I2965" t="s">
        <v>8078</v>
      </c>
    </row>
    <row r="2966" spans="1:9" ht="16" x14ac:dyDescent="0.2">
      <c r="A2966" t="s">
        <v>8079</v>
      </c>
      <c r="B2966" t="s">
        <v>8080</v>
      </c>
      <c r="C2966">
        <v>1</v>
      </c>
      <c r="D2966" t="s">
        <v>12</v>
      </c>
      <c r="E2966" t="s">
        <v>12</v>
      </c>
      <c r="F2966" s="3" t="s">
        <v>8081</v>
      </c>
      <c r="G2966">
        <v>2025</v>
      </c>
      <c r="H2966" t="s">
        <v>522</v>
      </c>
      <c r="I2966" t="s">
        <v>8082</v>
      </c>
    </row>
    <row r="2967" spans="1:9" ht="32" x14ac:dyDescent="0.2">
      <c r="A2967" t="s">
        <v>8079</v>
      </c>
      <c r="B2967" t="s">
        <v>8083</v>
      </c>
      <c r="C2967">
        <v>2</v>
      </c>
      <c r="D2967" t="s">
        <v>8084</v>
      </c>
      <c r="E2967" t="s">
        <v>12</v>
      </c>
      <c r="F2967" s="3" t="s">
        <v>8085</v>
      </c>
      <c r="G2967">
        <v>2025</v>
      </c>
      <c r="H2967" t="s">
        <v>8086</v>
      </c>
      <c r="I2967" t="s">
        <v>8082</v>
      </c>
    </row>
    <row r="2968" spans="1:9" ht="16" x14ac:dyDescent="0.2">
      <c r="A2968" t="s">
        <v>8079</v>
      </c>
      <c r="B2968" t="s">
        <v>8087</v>
      </c>
      <c r="C2968">
        <v>3</v>
      </c>
      <c r="D2968" t="s">
        <v>12</v>
      </c>
      <c r="E2968" t="s">
        <v>12</v>
      </c>
      <c r="F2968" s="3" t="s">
        <v>8088</v>
      </c>
      <c r="G2968">
        <v>2025</v>
      </c>
      <c r="H2968" t="s">
        <v>86</v>
      </c>
      <c r="I2968" t="s">
        <v>8082</v>
      </c>
    </row>
    <row r="2969" spans="1:9" ht="16" x14ac:dyDescent="0.2">
      <c r="A2969" t="s">
        <v>8089</v>
      </c>
      <c r="B2969" t="s">
        <v>3271</v>
      </c>
      <c r="C2969">
        <v>1</v>
      </c>
      <c r="D2969" t="s">
        <v>408</v>
      </c>
      <c r="E2969" t="s">
        <v>12</v>
      </c>
      <c r="F2969" s="3" t="s">
        <v>3270</v>
      </c>
      <c r="G2969">
        <v>2025</v>
      </c>
      <c r="H2969" t="s">
        <v>518</v>
      </c>
      <c r="I2969" t="s">
        <v>8090</v>
      </c>
    </row>
    <row r="2970" spans="1:9" ht="16" x14ac:dyDescent="0.2">
      <c r="A2970" t="s">
        <v>8089</v>
      </c>
      <c r="B2970" t="s">
        <v>8091</v>
      </c>
      <c r="C2970">
        <v>2</v>
      </c>
      <c r="D2970" t="s">
        <v>12</v>
      </c>
      <c r="E2970" t="s">
        <v>12</v>
      </c>
      <c r="F2970" s="3" t="s">
        <v>8092</v>
      </c>
      <c r="G2970">
        <v>2025</v>
      </c>
      <c r="H2970" t="s">
        <v>86</v>
      </c>
      <c r="I2970" t="s">
        <v>8090</v>
      </c>
    </row>
    <row r="2971" spans="1:9" ht="16" x14ac:dyDescent="0.2">
      <c r="A2971" t="s">
        <v>8093</v>
      </c>
      <c r="B2971" t="s">
        <v>8094</v>
      </c>
      <c r="C2971">
        <v>1</v>
      </c>
      <c r="D2971" t="s">
        <v>12</v>
      </c>
      <c r="E2971" t="s">
        <v>12</v>
      </c>
      <c r="F2971" s="3" t="s">
        <v>8095</v>
      </c>
      <c r="G2971">
        <v>2025</v>
      </c>
      <c r="H2971" t="s">
        <v>37</v>
      </c>
      <c r="I2971" t="s">
        <v>8096</v>
      </c>
    </row>
    <row r="2972" spans="1:9" ht="32" x14ac:dyDescent="0.2">
      <c r="A2972" t="s">
        <v>8093</v>
      </c>
      <c r="B2972" t="s">
        <v>8097</v>
      </c>
      <c r="C2972">
        <v>2</v>
      </c>
      <c r="D2972" t="s">
        <v>12</v>
      </c>
      <c r="E2972" t="s">
        <v>12</v>
      </c>
      <c r="F2972" s="3" t="s">
        <v>8098</v>
      </c>
      <c r="G2972">
        <v>2025</v>
      </c>
      <c r="H2972" t="s">
        <v>6108</v>
      </c>
      <c r="I2972" t="s">
        <v>8096</v>
      </c>
    </row>
    <row r="2973" spans="1:9" ht="32" x14ac:dyDescent="0.2">
      <c r="A2973" t="s">
        <v>8099</v>
      </c>
      <c r="B2973" t="s">
        <v>8100</v>
      </c>
      <c r="C2973">
        <v>1</v>
      </c>
      <c r="D2973" t="s">
        <v>344</v>
      </c>
      <c r="E2973" t="s">
        <v>12</v>
      </c>
      <c r="F2973" s="3" t="s">
        <v>8101</v>
      </c>
      <c r="G2973">
        <v>2025</v>
      </c>
      <c r="H2973" t="s">
        <v>553</v>
      </c>
      <c r="I2973" t="s">
        <v>8102</v>
      </c>
    </row>
    <row r="2974" spans="1:9" ht="32" x14ac:dyDescent="0.2">
      <c r="A2974" t="s">
        <v>8103</v>
      </c>
      <c r="B2974" t="s">
        <v>8104</v>
      </c>
      <c r="C2974">
        <v>1</v>
      </c>
      <c r="D2974" t="s">
        <v>12</v>
      </c>
      <c r="E2974" t="s">
        <v>12</v>
      </c>
      <c r="F2974" s="3" t="s">
        <v>8105</v>
      </c>
      <c r="G2974">
        <v>2025</v>
      </c>
      <c r="H2974" t="s">
        <v>420</v>
      </c>
      <c r="I2974" t="s">
        <v>8106</v>
      </c>
    </row>
    <row r="2975" spans="1:9" ht="32" x14ac:dyDescent="0.2">
      <c r="A2975" t="s">
        <v>8103</v>
      </c>
      <c r="B2975" t="s">
        <v>8107</v>
      </c>
      <c r="C2975">
        <v>2</v>
      </c>
      <c r="D2975" t="s">
        <v>12</v>
      </c>
      <c r="E2975" t="s">
        <v>12</v>
      </c>
      <c r="F2975" s="3" t="s">
        <v>8108</v>
      </c>
      <c r="G2975">
        <v>2025</v>
      </c>
      <c r="H2975" t="s">
        <v>420</v>
      </c>
      <c r="I2975" t="s">
        <v>8106</v>
      </c>
    </row>
    <row r="2976" spans="1:9" ht="32" x14ac:dyDescent="0.2">
      <c r="A2976" t="s">
        <v>8103</v>
      </c>
      <c r="B2976" t="s">
        <v>8109</v>
      </c>
      <c r="C2976">
        <v>3</v>
      </c>
      <c r="D2976" t="s">
        <v>12</v>
      </c>
      <c r="E2976" t="s">
        <v>12</v>
      </c>
      <c r="F2976" s="3" t="s">
        <v>8105</v>
      </c>
      <c r="G2976">
        <v>2025</v>
      </c>
      <c r="H2976" t="s">
        <v>420</v>
      </c>
      <c r="I2976" t="s">
        <v>8106</v>
      </c>
    </row>
    <row r="2977" spans="1:9" ht="32" x14ac:dyDescent="0.2">
      <c r="A2977" t="s">
        <v>8103</v>
      </c>
      <c r="B2977" t="s">
        <v>8110</v>
      </c>
      <c r="C2977">
        <v>4</v>
      </c>
      <c r="D2977" t="s">
        <v>12</v>
      </c>
      <c r="E2977" t="s">
        <v>12</v>
      </c>
      <c r="F2977" s="3" t="s">
        <v>8111</v>
      </c>
      <c r="G2977">
        <v>2025</v>
      </c>
      <c r="H2977" t="s">
        <v>420</v>
      </c>
      <c r="I2977" t="s">
        <v>8106</v>
      </c>
    </row>
    <row r="2978" spans="1:9" ht="32" x14ac:dyDescent="0.2">
      <c r="A2978" t="s">
        <v>8112</v>
      </c>
      <c r="B2978" t="s">
        <v>8113</v>
      </c>
      <c r="C2978">
        <v>1</v>
      </c>
      <c r="D2978" t="s">
        <v>52</v>
      </c>
      <c r="E2978" t="s">
        <v>12</v>
      </c>
      <c r="F2978" s="3" t="s">
        <v>8114</v>
      </c>
      <c r="G2978">
        <v>2025</v>
      </c>
      <c r="H2978" t="s">
        <v>438</v>
      </c>
      <c r="I2978" t="s">
        <v>8115</v>
      </c>
    </row>
    <row r="2979" spans="1:9" ht="32" x14ac:dyDescent="0.2">
      <c r="A2979" t="s">
        <v>8116</v>
      </c>
      <c r="B2979" t="s">
        <v>8117</v>
      </c>
      <c r="C2979">
        <v>1</v>
      </c>
      <c r="D2979" t="s">
        <v>52</v>
      </c>
      <c r="E2979" t="s">
        <v>12</v>
      </c>
      <c r="F2979" s="3" t="s">
        <v>8118</v>
      </c>
      <c r="G2979">
        <v>2025</v>
      </c>
      <c r="H2979" t="s">
        <v>37</v>
      </c>
      <c r="I2979" t="s">
        <v>8119</v>
      </c>
    </row>
    <row r="2980" spans="1:9" ht="32" x14ac:dyDescent="0.2">
      <c r="A2980" t="s">
        <v>8120</v>
      </c>
      <c r="B2980" t="s">
        <v>8121</v>
      </c>
      <c r="C2980">
        <v>1</v>
      </c>
      <c r="D2980" t="s">
        <v>101</v>
      </c>
      <c r="E2980" t="s">
        <v>12</v>
      </c>
      <c r="F2980" s="3" t="s">
        <v>8122</v>
      </c>
      <c r="G2980">
        <v>2025</v>
      </c>
      <c r="H2980" t="s">
        <v>37</v>
      </c>
      <c r="I2980" t="s">
        <v>8123</v>
      </c>
    </row>
    <row r="2981" spans="1:9" ht="16" x14ac:dyDescent="0.2">
      <c r="A2981" t="s">
        <v>8124</v>
      </c>
      <c r="B2981" t="s">
        <v>6180</v>
      </c>
      <c r="C2981">
        <v>1</v>
      </c>
      <c r="D2981" t="s">
        <v>31</v>
      </c>
      <c r="E2981" t="s">
        <v>12</v>
      </c>
      <c r="F2981" s="3" t="s">
        <v>4303</v>
      </c>
      <c r="G2981">
        <v>2025</v>
      </c>
      <c r="H2981" t="s">
        <v>37</v>
      </c>
      <c r="I2981" t="s">
        <v>8125</v>
      </c>
    </row>
    <row r="2982" spans="1:9" ht="32" x14ac:dyDescent="0.2">
      <c r="A2982" t="s">
        <v>8126</v>
      </c>
      <c r="B2982" t="s">
        <v>8127</v>
      </c>
      <c r="C2982">
        <v>1</v>
      </c>
      <c r="D2982" t="s">
        <v>12</v>
      </c>
      <c r="E2982" t="s">
        <v>12</v>
      </c>
      <c r="F2982" s="3" t="s">
        <v>8128</v>
      </c>
      <c r="G2982">
        <v>2025</v>
      </c>
      <c r="H2982" t="s">
        <v>235</v>
      </c>
      <c r="I2982" t="s">
        <v>8129</v>
      </c>
    </row>
    <row r="2983" spans="1:9" ht="32" x14ac:dyDescent="0.2">
      <c r="A2983" t="s">
        <v>8130</v>
      </c>
      <c r="B2983" t="s">
        <v>8131</v>
      </c>
      <c r="C2983">
        <v>1</v>
      </c>
      <c r="D2983" t="s">
        <v>1142</v>
      </c>
      <c r="E2983" t="s">
        <v>3798</v>
      </c>
      <c r="F2983" s="3" t="s">
        <v>8132</v>
      </c>
      <c r="G2983">
        <v>2025</v>
      </c>
      <c r="H2983" t="s">
        <v>368</v>
      </c>
      <c r="I2983" t="s">
        <v>8133</v>
      </c>
    </row>
    <row r="2984" spans="1:9" ht="32" x14ac:dyDescent="0.2">
      <c r="A2984" t="s">
        <v>8134</v>
      </c>
      <c r="B2984" t="s">
        <v>8135</v>
      </c>
      <c r="C2984">
        <v>1</v>
      </c>
      <c r="D2984" t="s">
        <v>101</v>
      </c>
      <c r="E2984" t="s">
        <v>12</v>
      </c>
      <c r="F2984" s="3" t="s">
        <v>8136</v>
      </c>
      <c r="G2984">
        <v>2025</v>
      </c>
      <c r="H2984" t="s">
        <v>37</v>
      </c>
      <c r="I2984" t="s">
        <v>8137</v>
      </c>
    </row>
    <row r="2985" spans="1:9" ht="16" x14ac:dyDescent="0.2">
      <c r="A2985" t="s">
        <v>8138</v>
      </c>
      <c r="B2985" t="s">
        <v>8139</v>
      </c>
      <c r="C2985">
        <v>1</v>
      </c>
      <c r="D2985" t="s">
        <v>12</v>
      </c>
      <c r="E2985" t="s">
        <v>12</v>
      </c>
      <c r="F2985" s="3" t="s">
        <v>8140</v>
      </c>
      <c r="G2985">
        <v>2025</v>
      </c>
      <c r="H2985" t="s">
        <v>140</v>
      </c>
      <c r="I2985" t="s">
        <v>8141</v>
      </c>
    </row>
    <row r="2986" spans="1:9" ht="16" x14ac:dyDescent="0.2">
      <c r="A2986" t="s">
        <v>8138</v>
      </c>
      <c r="B2986" t="s">
        <v>8142</v>
      </c>
      <c r="C2986">
        <v>2</v>
      </c>
      <c r="D2986" t="s">
        <v>712</v>
      </c>
      <c r="E2986" t="s">
        <v>12</v>
      </c>
      <c r="F2986" s="3" t="s">
        <v>4942</v>
      </c>
      <c r="G2986">
        <v>2025</v>
      </c>
      <c r="H2986" t="s">
        <v>140</v>
      </c>
      <c r="I2986" t="s">
        <v>8141</v>
      </c>
    </row>
    <row r="2987" spans="1:9" ht="32" x14ac:dyDescent="0.2">
      <c r="A2987" t="s">
        <v>8138</v>
      </c>
      <c r="B2987" t="s">
        <v>8143</v>
      </c>
      <c r="C2987">
        <v>3</v>
      </c>
      <c r="D2987">
        <f>73</f>
        <v>73</v>
      </c>
      <c r="E2987" t="s">
        <v>12</v>
      </c>
      <c r="F2987" s="3" t="s">
        <v>823</v>
      </c>
      <c r="G2987">
        <v>2025</v>
      </c>
      <c r="H2987" t="s">
        <v>140</v>
      </c>
      <c r="I2987" t="s">
        <v>8141</v>
      </c>
    </row>
    <row r="2988" spans="1:9" ht="32" x14ac:dyDescent="0.2">
      <c r="A2988" t="s">
        <v>8144</v>
      </c>
      <c r="B2988" t="s">
        <v>8145</v>
      </c>
      <c r="C2988">
        <v>1</v>
      </c>
      <c r="D2988">
        <f>159</f>
        <v>159</v>
      </c>
      <c r="E2988" t="s">
        <v>12</v>
      </c>
      <c r="F2988" s="3" t="s">
        <v>919</v>
      </c>
      <c r="G2988">
        <v>2025</v>
      </c>
      <c r="H2988" t="s">
        <v>323</v>
      </c>
      <c r="I2988" t="s">
        <v>8146</v>
      </c>
    </row>
    <row r="2989" spans="1:9" ht="32" x14ac:dyDescent="0.2">
      <c r="A2989" t="s">
        <v>8144</v>
      </c>
      <c r="B2989" t="s">
        <v>8147</v>
      </c>
      <c r="C2989">
        <v>2</v>
      </c>
      <c r="D2989">
        <f>159</f>
        <v>159</v>
      </c>
      <c r="E2989" t="s">
        <v>12</v>
      </c>
      <c r="F2989" s="3" t="s">
        <v>8148</v>
      </c>
      <c r="G2989">
        <v>2025</v>
      </c>
      <c r="H2989" t="s">
        <v>323</v>
      </c>
      <c r="I2989" t="s">
        <v>8146</v>
      </c>
    </row>
    <row r="2990" spans="1:9" ht="32" x14ac:dyDescent="0.2">
      <c r="A2990" t="s">
        <v>8149</v>
      </c>
      <c r="B2990" t="s">
        <v>8150</v>
      </c>
      <c r="C2990">
        <v>1</v>
      </c>
      <c r="D2990" t="s">
        <v>712</v>
      </c>
      <c r="E2990" t="s">
        <v>12</v>
      </c>
      <c r="F2990" s="3" t="s">
        <v>8151</v>
      </c>
      <c r="G2990">
        <v>2025</v>
      </c>
      <c r="H2990" t="s">
        <v>438</v>
      </c>
      <c r="I2990" t="s">
        <v>8152</v>
      </c>
    </row>
    <row r="2991" spans="1:9" ht="16" x14ac:dyDescent="0.2">
      <c r="A2991" t="s">
        <v>8149</v>
      </c>
      <c r="B2991" t="s">
        <v>8153</v>
      </c>
      <c r="C2991">
        <v>2</v>
      </c>
      <c r="D2991" t="s">
        <v>52</v>
      </c>
      <c r="E2991" t="s">
        <v>12</v>
      </c>
      <c r="F2991" s="3" t="s">
        <v>8154</v>
      </c>
      <c r="G2991">
        <v>2025</v>
      </c>
      <c r="H2991" t="s">
        <v>438</v>
      </c>
      <c r="I2991" t="s">
        <v>8152</v>
      </c>
    </row>
    <row r="2992" spans="1:9" ht="32" x14ac:dyDescent="0.2">
      <c r="A2992" t="s">
        <v>8155</v>
      </c>
      <c r="B2992" t="s">
        <v>5748</v>
      </c>
      <c r="C2992">
        <v>1</v>
      </c>
      <c r="D2992">
        <f>534</f>
        <v>534</v>
      </c>
      <c r="E2992" t="s">
        <v>5749</v>
      </c>
      <c r="F2992" s="3" t="s">
        <v>5750</v>
      </c>
      <c r="G2992">
        <v>2025</v>
      </c>
      <c r="H2992" t="s">
        <v>801</v>
      </c>
      <c r="I2992" t="s">
        <v>8156</v>
      </c>
    </row>
    <row r="2993" spans="1:9" ht="32" x14ac:dyDescent="0.2">
      <c r="A2993" t="s">
        <v>8157</v>
      </c>
      <c r="B2993" t="s">
        <v>8158</v>
      </c>
      <c r="C2993">
        <v>1</v>
      </c>
      <c r="D2993" t="s">
        <v>12</v>
      </c>
      <c r="E2993" t="s">
        <v>12</v>
      </c>
      <c r="F2993" s="3" t="s">
        <v>8159</v>
      </c>
      <c r="G2993">
        <v>2025</v>
      </c>
      <c r="H2993" t="s">
        <v>37</v>
      </c>
      <c r="I2993" t="s">
        <v>8160</v>
      </c>
    </row>
    <row r="2994" spans="1:9" ht="16" x14ac:dyDescent="0.2">
      <c r="A2994" t="s">
        <v>8161</v>
      </c>
      <c r="B2994" t="s">
        <v>8162</v>
      </c>
      <c r="C2994">
        <v>1</v>
      </c>
      <c r="D2994">
        <f>400</f>
        <v>400</v>
      </c>
      <c r="E2994" t="s">
        <v>12</v>
      </c>
      <c r="F2994" s="3" t="s">
        <v>8163</v>
      </c>
      <c r="G2994">
        <v>2025</v>
      </c>
      <c r="H2994" t="s">
        <v>140</v>
      </c>
      <c r="I2994" t="s">
        <v>8164</v>
      </c>
    </row>
    <row r="2995" spans="1:9" ht="16" x14ac:dyDescent="0.2">
      <c r="A2995" t="s">
        <v>8165</v>
      </c>
      <c r="B2995" t="s">
        <v>8166</v>
      </c>
      <c r="C2995">
        <v>1</v>
      </c>
      <c r="D2995" t="s">
        <v>101</v>
      </c>
      <c r="E2995" t="s">
        <v>12</v>
      </c>
      <c r="F2995" s="3" t="s">
        <v>8167</v>
      </c>
      <c r="G2995">
        <v>2025</v>
      </c>
      <c r="H2995" t="s">
        <v>37</v>
      </c>
      <c r="I2995" t="s">
        <v>8168</v>
      </c>
    </row>
    <row r="2996" spans="1:9" ht="32" x14ac:dyDescent="0.2">
      <c r="A2996" t="s">
        <v>8169</v>
      </c>
      <c r="B2996" t="s">
        <v>8170</v>
      </c>
      <c r="C2996">
        <v>1</v>
      </c>
      <c r="D2996" t="s">
        <v>12</v>
      </c>
      <c r="E2996" t="s">
        <v>12</v>
      </c>
      <c r="F2996" s="3" t="s">
        <v>8171</v>
      </c>
      <c r="G2996">
        <v>2025</v>
      </c>
      <c r="H2996" t="s">
        <v>2773</v>
      </c>
      <c r="I2996" t="s">
        <v>8172</v>
      </c>
    </row>
    <row r="2997" spans="1:9" ht="16" x14ac:dyDescent="0.2">
      <c r="A2997" t="s">
        <v>8169</v>
      </c>
      <c r="B2997" t="s">
        <v>8173</v>
      </c>
      <c r="C2997">
        <v>2</v>
      </c>
      <c r="D2997" t="s">
        <v>12</v>
      </c>
      <c r="E2997" t="s">
        <v>12</v>
      </c>
      <c r="F2997" s="3" t="s">
        <v>8174</v>
      </c>
      <c r="G2997">
        <v>2025</v>
      </c>
      <c r="H2997" t="s">
        <v>2773</v>
      </c>
      <c r="I2997" t="s">
        <v>8172</v>
      </c>
    </row>
    <row r="2998" spans="1:9" ht="32" x14ac:dyDescent="0.2">
      <c r="A2998" t="s">
        <v>8169</v>
      </c>
      <c r="B2998" t="s">
        <v>8175</v>
      </c>
      <c r="C2998">
        <v>3</v>
      </c>
      <c r="D2998" t="s">
        <v>52</v>
      </c>
      <c r="E2998" t="s">
        <v>12</v>
      </c>
      <c r="F2998" s="3" t="s">
        <v>8176</v>
      </c>
      <c r="G2998">
        <v>2025</v>
      </c>
      <c r="H2998" t="s">
        <v>54</v>
      </c>
      <c r="I2998" t="s">
        <v>8172</v>
      </c>
    </row>
    <row r="2999" spans="1:9" ht="32" x14ac:dyDescent="0.2">
      <c r="A2999" t="s">
        <v>8169</v>
      </c>
      <c r="B2999" t="s">
        <v>8177</v>
      </c>
      <c r="C2999">
        <v>4</v>
      </c>
      <c r="D2999">
        <f>159</f>
        <v>159</v>
      </c>
      <c r="E2999" t="s">
        <v>12</v>
      </c>
      <c r="F2999" s="3" t="s">
        <v>8178</v>
      </c>
      <c r="G2999">
        <v>2025</v>
      </c>
      <c r="H2999" t="s">
        <v>1524</v>
      </c>
      <c r="I2999" t="s">
        <v>8172</v>
      </c>
    </row>
    <row r="3000" spans="1:9" ht="32" x14ac:dyDescent="0.2">
      <c r="A3000" t="s">
        <v>8169</v>
      </c>
      <c r="B3000" t="s">
        <v>8179</v>
      </c>
      <c r="C3000">
        <v>5</v>
      </c>
      <c r="D3000" t="s">
        <v>52</v>
      </c>
      <c r="E3000" t="s">
        <v>12</v>
      </c>
      <c r="F3000" s="3" t="s">
        <v>8180</v>
      </c>
      <c r="G3000">
        <v>2025</v>
      </c>
      <c r="H3000" t="s">
        <v>54</v>
      </c>
      <c r="I3000" t="s">
        <v>8172</v>
      </c>
    </row>
    <row r="3001" spans="1:9" ht="32" x14ac:dyDescent="0.2">
      <c r="A3001" t="s">
        <v>8169</v>
      </c>
      <c r="B3001" t="s">
        <v>8181</v>
      </c>
      <c r="C3001">
        <v>6</v>
      </c>
      <c r="D3001" t="s">
        <v>712</v>
      </c>
      <c r="E3001" t="s">
        <v>12</v>
      </c>
      <c r="F3001" s="3" t="s">
        <v>8182</v>
      </c>
      <c r="G3001">
        <v>2025</v>
      </c>
      <c r="H3001" t="s">
        <v>54</v>
      </c>
      <c r="I3001" t="s">
        <v>8172</v>
      </c>
    </row>
    <row r="3002" spans="1:9" ht="32" x14ac:dyDescent="0.2">
      <c r="A3002" t="s">
        <v>8183</v>
      </c>
      <c r="B3002" t="s">
        <v>8184</v>
      </c>
      <c r="C3002">
        <v>1</v>
      </c>
      <c r="D3002" t="s">
        <v>2877</v>
      </c>
      <c r="E3002" t="s">
        <v>12</v>
      </c>
      <c r="F3002" s="3" t="s">
        <v>8185</v>
      </c>
      <c r="G3002">
        <v>2025</v>
      </c>
      <c r="H3002" t="s">
        <v>267</v>
      </c>
      <c r="I3002" t="s">
        <v>8186</v>
      </c>
    </row>
    <row r="3003" spans="1:9" ht="32" x14ac:dyDescent="0.2">
      <c r="A3003" t="s">
        <v>8187</v>
      </c>
      <c r="B3003" t="s">
        <v>8188</v>
      </c>
      <c r="C3003">
        <v>1</v>
      </c>
      <c r="D3003">
        <f>400</f>
        <v>400</v>
      </c>
      <c r="E3003" t="s">
        <v>12</v>
      </c>
      <c r="F3003" s="3" t="s">
        <v>8189</v>
      </c>
      <c r="G3003">
        <v>2025</v>
      </c>
      <c r="H3003" t="s">
        <v>140</v>
      </c>
      <c r="I3003" t="s">
        <v>8190</v>
      </c>
    </row>
    <row r="3004" spans="1:9" ht="32" x14ac:dyDescent="0.2">
      <c r="A3004" t="s">
        <v>8187</v>
      </c>
      <c r="B3004" t="s">
        <v>8191</v>
      </c>
      <c r="C3004">
        <v>2</v>
      </c>
      <c r="D3004">
        <f>400</f>
        <v>400</v>
      </c>
      <c r="E3004" t="s">
        <v>12</v>
      </c>
      <c r="F3004" s="3" t="s">
        <v>8192</v>
      </c>
      <c r="G3004">
        <v>2025</v>
      </c>
      <c r="H3004" t="s">
        <v>140</v>
      </c>
      <c r="I3004" t="s">
        <v>8190</v>
      </c>
    </row>
    <row r="3005" spans="1:9" ht="32" x14ac:dyDescent="0.2">
      <c r="A3005" t="s">
        <v>8187</v>
      </c>
      <c r="B3005" t="s">
        <v>8193</v>
      </c>
      <c r="C3005">
        <v>3</v>
      </c>
      <c r="D3005">
        <f>400</f>
        <v>400</v>
      </c>
      <c r="E3005" t="s">
        <v>12</v>
      </c>
      <c r="F3005" s="3" t="s">
        <v>8194</v>
      </c>
      <c r="G3005">
        <v>2025</v>
      </c>
      <c r="H3005" t="s">
        <v>140</v>
      </c>
      <c r="I3005" t="s">
        <v>8190</v>
      </c>
    </row>
    <row r="3006" spans="1:9" ht="32" x14ac:dyDescent="0.2">
      <c r="A3006" t="s">
        <v>8187</v>
      </c>
      <c r="B3006" t="s">
        <v>8195</v>
      </c>
      <c r="C3006">
        <v>4</v>
      </c>
      <c r="D3006" t="s">
        <v>52</v>
      </c>
      <c r="E3006" t="s">
        <v>12</v>
      </c>
      <c r="F3006" s="7" t="s">
        <v>8196</v>
      </c>
      <c r="G3006">
        <v>2025</v>
      </c>
      <c r="H3006" t="s">
        <v>140</v>
      </c>
      <c r="I3006" t="s">
        <v>8190</v>
      </c>
    </row>
    <row r="3007" spans="1:9" ht="32" x14ac:dyDescent="0.2">
      <c r="A3007" t="s">
        <v>8187</v>
      </c>
      <c r="B3007" t="s">
        <v>8197</v>
      </c>
      <c r="C3007">
        <v>5</v>
      </c>
      <c r="D3007" t="s">
        <v>52</v>
      </c>
      <c r="E3007" t="s">
        <v>12</v>
      </c>
      <c r="F3007" s="3" t="s">
        <v>8198</v>
      </c>
      <c r="G3007">
        <v>2025</v>
      </c>
      <c r="H3007" t="s">
        <v>140</v>
      </c>
      <c r="I3007" t="s">
        <v>8190</v>
      </c>
    </row>
    <row r="3008" spans="1:9" ht="32" x14ac:dyDescent="0.2">
      <c r="A3008" t="s">
        <v>8187</v>
      </c>
      <c r="B3008" t="s">
        <v>8199</v>
      </c>
      <c r="C3008">
        <v>6</v>
      </c>
      <c r="D3008">
        <f>400</f>
        <v>400</v>
      </c>
      <c r="E3008" t="s">
        <v>12</v>
      </c>
      <c r="F3008" s="3" t="s">
        <v>8200</v>
      </c>
      <c r="G3008">
        <v>2025</v>
      </c>
      <c r="H3008" t="s">
        <v>140</v>
      </c>
      <c r="I3008" t="s">
        <v>8190</v>
      </c>
    </row>
    <row r="3009" spans="1:9" ht="32" x14ac:dyDescent="0.2">
      <c r="A3009" t="s">
        <v>8187</v>
      </c>
      <c r="B3009" t="s">
        <v>8201</v>
      </c>
      <c r="C3009">
        <v>7</v>
      </c>
      <c r="D3009" t="s">
        <v>12</v>
      </c>
      <c r="E3009" t="s">
        <v>12</v>
      </c>
      <c r="F3009" s="3" t="s">
        <v>8202</v>
      </c>
      <c r="G3009">
        <v>2025</v>
      </c>
      <c r="H3009" t="s">
        <v>140</v>
      </c>
      <c r="I3009" t="s">
        <v>8190</v>
      </c>
    </row>
    <row r="3010" spans="1:9" ht="16" x14ac:dyDescent="0.2">
      <c r="A3010" t="s">
        <v>8203</v>
      </c>
      <c r="B3010" t="s">
        <v>8204</v>
      </c>
      <c r="C3010">
        <v>1</v>
      </c>
      <c r="D3010" t="s">
        <v>12</v>
      </c>
      <c r="E3010" t="s">
        <v>12</v>
      </c>
      <c r="F3010" s="3" t="s">
        <v>8205</v>
      </c>
      <c r="G3010">
        <v>2025</v>
      </c>
      <c r="H3010" t="s">
        <v>2026</v>
      </c>
      <c r="I3010" t="s">
        <v>8206</v>
      </c>
    </row>
    <row r="3011" spans="1:9" ht="32" x14ac:dyDescent="0.2">
      <c r="A3011" t="s">
        <v>8207</v>
      </c>
      <c r="B3011" t="s">
        <v>1804</v>
      </c>
      <c r="C3011">
        <v>1</v>
      </c>
      <c r="D3011" t="s">
        <v>513</v>
      </c>
      <c r="E3011" t="s">
        <v>12</v>
      </c>
      <c r="F3011" s="3" t="s">
        <v>514</v>
      </c>
      <c r="G3011">
        <v>2025</v>
      </c>
      <c r="H3011" t="s">
        <v>462</v>
      </c>
      <c r="I3011" t="s">
        <v>8208</v>
      </c>
    </row>
    <row r="3012" spans="1:9" ht="32" x14ac:dyDescent="0.2">
      <c r="A3012" t="s">
        <v>8207</v>
      </c>
      <c r="B3012" t="s">
        <v>516</v>
      </c>
      <c r="C3012">
        <v>2</v>
      </c>
      <c r="D3012" t="s">
        <v>12</v>
      </c>
      <c r="E3012" t="s">
        <v>12</v>
      </c>
      <c r="F3012" s="3" t="s">
        <v>2644</v>
      </c>
      <c r="G3012">
        <v>2025</v>
      </c>
      <c r="H3012" t="s">
        <v>518</v>
      </c>
      <c r="I3012" t="s">
        <v>8208</v>
      </c>
    </row>
    <row r="3013" spans="1:9" ht="32" x14ac:dyDescent="0.2">
      <c r="A3013" t="s">
        <v>8207</v>
      </c>
      <c r="B3013" t="s">
        <v>8209</v>
      </c>
      <c r="C3013">
        <v>3</v>
      </c>
      <c r="D3013" t="s">
        <v>12</v>
      </c>
      <c r="E3013" t="s">
        <v>12</v>
      </c>
      <c r="F3013" s="3" t="s">
        <v>8210</v>
      </c>
      <c r="G3013">
        <v>2025</v>
      </c>
      <c r="H3013" t="s">
        <v>14</v>
      </c>
      <c r="I3013" t="s">
        <v>8208</v>
      </c>
    </row>
    <row r="3014" spans="1:9" ht="32" x14ac:dyDescent="0.2">
      <c r="A3014" t="s">
        <v>8211</v>
      </c>
      <c r="B3014" t="s">
        <v>8212</v>
      </c>
      <c r="C3014">
        <v>1</v>
      </c>
      <c r="D3014" t="s">
        <v>12</v>
      </c>
      <c r="E3014" t="s">
        <v>12</v>
      </c>
      <c r="F3014" s="3" t="s">
        <v>8213</v>
      </c>
      <c r="G3014">
        <v>2025</v>
      </c>
      <c r="H3014" t="s">
        <v>1327</v>
      </c>
      <c r="I3014" t="s">
        <v>8214</v>
      </c>
    </row>
    <row r="3015" spans="1:9" ht="16" x14ac:dyDescent="0.2">
      <c r="A3015" t="s">
        <v>8211</v>
      </c>
      <c r="B3015" t="s">
        <v>8215</v>
      </c>
      <c r="C3015">
        <v>2</v>
      </c>
      <c r="D3015" t="s">
        <v>12</v>
      </c>
      <c r="E3015" t="s">
        <v>12</v>
      </c>
      <c r="F3015" s="3" t="s">
        <v>8216</v>
      </c>
      <c r="G3015">
        <v>2025</v>
      </c>
      <c r="H3015" t="s">
        <v>1327</v>
      </c>
      <c r="I3015" t="s">
        <v>8214</v>
      </c>
    </row>
    <row r="3016" spans="1:9" ht="16" x14ac:dyDescent="0.2">
      <c r="A3016" t="s">
        <v>8211</v>
      </c>
      <c r="B3016" t="s">
        <v>8217</v>
      </c>
      <c r="C3016">
        <v>3</v>
      </c>
      <c r="D3016" t="s">
        <v>12</v>
      </c>
      <c r="E3016" t="s">
        <v>12</v>
      </c>
      <c r="F3016" s="3" t="s">
        <v>8218</v>
      </c>
      <c r="G3016">
        <v>2025</v>
      </c>
      <c r="H3016" t="s">
        <v>420</v>
      </c>
      <c r="I3016" t="s">
        <v>8214</v>
      </c>
    </row>
    <row r="3017" spans="1:9" ht="32" x14ac:dyDescent="0.2">
      <c r="A3017" t="s">
        <v>8211</v>
      </c>
      <c r="B3017" t="s">
        <v>8219</v>
      </c>
      <c r="C3017">
        <v>4</v>
      </c>
      <c r="D3017" t="s">
        <v>12</v>
      </c>
      <c r="E3017" t="s">
        <v>12</v>
      </c>
      <c r="F3017" s="3" t="s">
        <v>8220</v>
      </c>
      <c r="G3017">
        <v>2025</v>
      </c>
      <c r="H3017" t="s">
        <v>3976</v>
      </c>
      <c r="I3017" t="s">
        <v>8214</v>
      </c>
    </row>
    <row r="3018" spans="1:9" ht="32" x14ac:dyDescent="0.2">
      <c r="A3018" t="s">
        <v>8211</v>
      </c>
      <c r="B3018" t="s">
        <v>8221</v>
      </c>
      <c r="C3018">
        <v>5</v>
      </c>
      <c r="D3018" t="s">
        <v>316</v>
      </c>
      <c r="E3018" t="s">
        <v>12</v>
      </c>
      <c r="F3018" s="3" t="s">
        <v>8222</v>
      </c>
      <c r="G3018">
        <v>2025</v>
      </c>
      <c r="H3018" t="s">
        <v>318</v>
      </c>
      <c r="I3018" t="s">
        <v>8214</v>
      </c>
    </row>
    <row r="3019" spans="1:9" ht="32" x14ac:dyDescent="0.2">
      <c r="A3019" t="s">
        <v>8211</v>
      </c>
      <c r="B3019" t="s">
        <v>8223</v>
      </c>
      <c r="C3019">
        <v>6</v>
      </c>
      <c r="D3019" t="s">
        <v>316</v>
      </c>
      <c r="E3019" t="s">
        <v>12</v>
      </c>
      <c r="F3019" s="3" t="s">
        <v>8224</v>
      </c>
      <c r="G3019">
        <v>2025</v>
      </c>
      <c r="H3019" t="s">
        <v>318</v>
      </c>
      <c r="I3019" t="s">
        <v>8214</v>
      </c>
    </row>
    <row r="3020" spans="1:9" ht="32" x14ac:dyDescent="0.2">
      <c r="A3020" t="s">
        <v>8211</v>
      </c>
      <c r="B3020" t="s">
        <v>8225</v>
      </c>
      <c r="C3020">
        <v>7</v>
      </c>
      <c r="D3020" t="s">
        <v>12</v>
      </c>
      <c r="E3020" t="s">
        <v>12</v>
      </c>
      <c r="F3020" s="3" t="s">
        <v>8226</v>
      </c>
      <c r="G3020">
        <v>2025</v>
      </c>
      <c r="H3020" t="s">
        <v>423</v>
      </c>
      <c r="I3020" t="s">
        <v>8214</v>
      </c>
    </row>
    <row r="3021" spans="1:9" ht="32" x14ac:dyDescent="0.2">
      <c r="A3021" t="s">
        <v>8211</v>
      </c>
      <c r="B3021" t="s">
        <v>8227</v>
      </c>
      <c r="C3021">
        <v>8</v>
      </c>
      <c r="D3021">
        <f>76</f>
        <v>76</v>
      </c>
      <c r="E3021" t="s">
        <v>12</v>
      </c>
      <c r="F3021" s="7" t="s">
        <v>8228</v>
      </c>
      <c r="G3021">
        <v>2025</v>
      </c>
      <c r="H3021" t="s">
        <v>86</v>
      </c>
      <c r="I3021" t="s">
        <v>8214</v>
      </c>
    </row>
    <row r="3022" spans="1:9" ht="16" x14ac:dyDescent="0.2">
      <c r="A3022" t="s">
        <v>8211</v>
      </c>
      <c r="B3022" t="s">
        <v>8229</v>
      </c>
      <c r="C3022">
        <v>9</v>
      </c>
      <c r="D3022" t="s">
        <v>469</v>
      </c>
      <c r="E3022" t="s">
        <v>12</v>
      </c>
      <c r="F3022" s="3" t="s">
        <v>8230</v>
      </c>
      <c r="G3022">
        <v>2025</v>
      </c>
      <c r="H3022" t="s">
        <v>859</v>
      </c>
      <c r="I3022" t="s">
        <v>8214</v>
      </c>
    </row>
    <row r="3023" spans="1:9" ht="16" x14ac:dyDescent="0.2">
      <c r="A3023" t="s">
        <v>8211</v>
      </c>
      <c r="B3023" t="s">
        <v>8231</v>
      </c>
      <c r="C3023">
        <v>10</v>
      </c>
      <c r="D3023" t="s">
        <v>12</v>
      </c>
      <c r="E3023" t="s">
        <v>12</v>
      </c>
      <c r="F3023" s="3" t="s">
        <v>8232</v>
      </c>
      <c r="G3023">
        <v>2025</v>
      </c>
      <c r="H3023" t="s">
        <v>140</v>
      </c>
      <c r="I3023" t="s">
        <v>8214</v>
      </c>
    </row>
    <row r="3024" spans="1:9" ht="16" x14ac:dyDescent="0.2">
      <c r="A3024" t="s">
        <v>8233</v>
      </c>
      <c r="B3024" t="s">
        <v>8234</v>
      </c>
      <c r="C3024">
        <v>1</v>
      </c>
      <c r="D3024" t="s">
        <v>12</v>
      </c>
      <c r="E3024" t="s">
        <v>12</v>
      </c>
      <c r="F3024" s="3" t="s">
        <v>8235</v>
      </c>
      <c r="G3024">
        <v>2025</v>
      </c>
      <c r="H3024" t="s">
        <v>21</v>
      </c>
      <c r="I3024" t="s">
        <v>8236</v>
      </c>
    </row>
    <row r="3025" spans="1:9" ht="16" x14ac:dyDescent="0.2">
      <c r="A3025" t="s">
        <v>8233</v>
      </c>
      <c r="B3025" t="s">
        <v>8237</v>
      </c>
      <c r="C3025">
        <v>2</v>
      </c>
      <c r="D3025" t="s">
        <v>12</v>
      </c>
      <c r="E3025" t="s">
        <v>12</v>
      </c>
      <c r="F3025" s="3" t="s">
        <v>8238</v>
      </c>
      <c r="G3025">
        <v>2025</v>
      </c>
      <c r="H3025" t="s">
        <v>21</v>
      </c>
      <c r="I3025" t="s">
        <v>8236</v>
      </c>
    </row>
    <row r="3026" spans="1:9" ht="32" x14ac:dyDescent="0.2">
      <c r="A3026" t="s">
        <v>8239</v>
      </c>
      <c r="B3026" t="s">
        <v>8240</v>
      </c>
      <c r="C3026">
        <v>1</v>
      </c>
      <c r="D3026" t="s">
        <v>12</v>
      </c>
      <c r="E3026" t="s">
        <v>12</v>
      </c>
      <c r="F3026" s="3" t="s">
        <v>8241</v>
      </c>
      <c r="G3026">
        <v>2025</v>
      </c>
      <c r="H3026" t="s">
        <v>239</v>
      </c>
      <c r="I3026" t="s">
        <v>8242</v>
      </c>
    </row>
    <row r="3027" spans="1:9" ht="16" x14ac:dyDescent="0.2">
      <c r="A3027" t="s">
        <v>8243</v>
      </c>
      <c r="B3027" t="s">
        <v>8244</v>
      </c>
      <c r="C3027">
        <v>1</v>
      </c>
      <c r="D3027" t="s">
        <v>12</v>
      </c>
      <c r="E3027" t="s">
        <v>12</v>
      </c>
      <c r="F3027" s="3" t="s">
        <v>8245</v>
      </c>
      <c r="G3027">
        <v>2025</v>
      </c>
      <c r="H3027" t="s">
        <v>140</v>
      </c>
      <c r="I3027" t="s">
        <v>8246</v>
      </c>
    </row>
    <row r="3028" spans="1:9" ht="16" x14ac:dyDescent="0.2">
      <c r="A3028" t="s">
        <v>8243</v>
      </c>
      <c r="B3028" t="s">
        <v>8247</v>
      </c>
      <c r="C3028">
        <v>2</v>
      </c>
      <c r="D3028" t="s">
        <v>3850</v>
      </c>
      <c r="E3028" t="s">
        <v>12</v>
      </c>
      <c r="F3028" s="3" t="s">
        <v>8248</v>
      </c>
      <c r="G3028">
        <v>2025</v>
      </c>
      <c r="H3028" t="s">
        <v>140</v>
      </c>
      <c r="I3028" t="s">
        <v>8246</v>
      </c>
    </row>
    <row r="3029" spans="1:9" ht="16" x14ac:dyDescent="0.2">
      <c r="A3029" t="s">
        <v>8243</v>
      </c>
      <c r="B3029" t="s">
        <v>8249</v>
      </c>
      <c r="C3029">
        <v>3</v>
      </c>
      <c r="D3029" t="s">
        <v>4617</v>
      </c>
      <c r="E3029" t="s">
        <v>12</v>
      </c>
      <c r="F3029" s="3" t="s">
        <v>8250</v>
      </c>
      <c r="G3029">
        <v>2025</v>
      </c>
      <c r="H3029" t="s">
        <v>140</v>
      </c>
      <c r="I3029" t="s">
        <v>8246</v>
      </c>
    </row>
    <row r="3030" spans="1:9" ht="16" x14ac:dyDescent="0.2">
      <c r="A3030" t="s">
        <v>8243</v>
      </c>
      <c r="B3030" t="s">
        <v>8251</v>
      </c>
      <c r="C3030">
        <v>4</v>
      </c>
      <c r="D3030" t="s">
        <v>12</v>
      </c>
      <c r="E3030" t="s">
        <v>12</v>
      </c>
      <c r="F3030" s="3" t="s">
        <v>8252</v>
      </c>
      <c r="G3030">
        <v>2025</v>
      </c>
      <c r="H3030" t="s">
        <v>140</v>
      </c>
      <c r="I3030" t="s">
        <v>8246</v>
      </c>
    </row>
    <row r="3031" spans="1:9" ht="32" x14ac:dyDescent="0.2">
      <c r="A3031" t="s">
        <v>8243</v>
      </c>
      <c r="B3031" t="s">
        <v>8253</v>
      </c>
      <c r="C3031">
        <v>5</v>
      </c>
      <c r="D3031" t="s">
        <v>576</v>
      </c>
      <c r="E3031" t="s">
        <v>12</v>
      </c>
      <c r="F3031" s="3" t="s">
        <v>8254</v>
      </c>
      <c r="G3031">
        <v>2025</v>
      </c>
      <c r="H3031" t="s">
        <v>140</v>
      </c>
      <c r="I3031" t="s">
        <v>8246</v>
      </c>
    </row>
    <row r="3032" spans="1:9" ht="16" x14ac:dyDescent="0.2">
      <c r="A3032" t="s">
        <v>8243</v>
      </c>
      <c r="B3032" t="s">
        <v>8255</v>
      </c>
      <c r="C3032">
        <v>6</v>
      </c>
      <c r="D3032" t="s">
        <v>12</v>
      </c>
      <c r="E3032" t="s">
        <v>12</v>
      </c>
      <c r="F3032" s="3" t="s">
        <v>8256</v>
      </c>
      <c r="G3032">
        <v>2025</v>
      </c>
      <c r="H3032" t="s">
        <v>140</v>
      </c>
      <c r="I3032" t="s">
        <v>8246</v>
      </c>
    </row>
    <row r="3033" spans="1:9" ht="16" x14ac:dyDescent="0.2">
      <c r="A3033" t="s">
        <v>8243</v>
      </c>
      <c r="B3033" t="s">
        <v>8257</v>
      </c>
      <c r="C3033">
        <v>7</v>
      </c>
      <c r="D3033" t="s">
        <v>12</v>
      </c>
      <c r="E3033" t="s">
        <v>12</v>
      </c>
      <c r="F3033" s="3" t="s">
        <v>8258</v>
      </c>
      <c r="G3033">
        <v>2025</v>
      </c>
      <c r="H3033" t="s">
        <v>140</v>
      </c>
      <c r="I3033" t="s">
        <v>8246</v>
      </c>
    </row>
    <row r="3034" spans="1:9" ht="16" x14ac:dyDescent="0.2">
      <c r="A3034" t="s">
        <v>8243</v>
      </c>
      <c r="B3034" t="s">
        <v>8259</v>
      </c>
      <c r="C3034">
        <v>8</v>
      </c>
      <c r="D3034" t="s">
        <v>12</v>
      </c>
      <c r="E3034" t="s">
        <v>12</v>
      </c>
      <c r="F3034" s="3" t="s">
        <v>8260</v>
      </c>
      <c r="G3034">
        <v>2025</v>
      </c>
      <c r="H3034" t="s">
        <v>140</v>
      </c>
      <c r="I3034" t="s">
        <v>8246</v>
      </c>
    </row>
    <row r="3035" spans="1:9" ht="32" x14ac:dyDescent="0.2">
      <c r="A3035" t="s">
        <v>8243</v>
      </c>
      <c r="B3035" t="s">
        <v>8261</v>
      </c>
      <c r="C3035">
        <v>9</v>
      </c>
      <c r="D3035">
        <f>151</f>
        <v>151</v>
      </c>
      <c r="E3035" t="s">
        <v>12</v>
      </c>
      <c r="F3035" s="3" t="s">
        <v>8262</v>
      </c>
      <c r="G3035">
        <v>2025</v>
      </c>
      <c r="H3035" t="s">
        <v>140</v>
      </c>
      <c r="I3035" t="s">
        <v>8246</v>
      </c>
    </row>
    <row r="3036" spans="1:9" ht="16" x14ac:dyDescent="0.2">
      <c r="A3036" t="s">
        <v>8243</v>
      </c>
      <c r="B3036" t="s">
        <v>8263</v>
      </c>
      <c r="C3036">
        <v>10</v>
      </c>
      <c r="D3036" t="s">
        <v>12</v>
      </c>
      <c r="E3036" t="s">
        <v>12</v>
      </c>
      <c r="F3036" s="3" t="s">
        <v>8264</v>
      </c>
      <c r="G3036">
        <v>2025</v>
      </c>
      <c r="H3036" t="s">
        <v>140</v>
      </c>
      <c r="I3036" t="s">
        <v>8246</v>
      </c>
    </row>
    <row r="3037" spans="1:9" ht="16" x14ac:dyDescent="0.2">
      <c r="A3037" t="s">
        <v>8265</v>
      </c>
      <c r="B3037" t="s">
        <v>8266</v>
      </c>
      <c r="C3037">
        <v>1</v>
      </c>
      <c r="D3037" t="s">
        <v>52</v>
      </c>
      <c r="E3037" t="s">
        <v>334</v>
      </c>
      <c r="F3037" s="3" t="s">
        <v>8267</v>
      </c>
      <c r="G3037">
        <v>2025</v>
      </c>
      <c r="H3037" t="s">
        <v>54</v>
      </c>
      <c r="I3037" t="s">
        <v>8268</v>
      </c>
    </row>
    <row r="3038" spans="1:9" ht="32" x14ac:dyDescent="0.2">
      <c r="A3038" t="s">
        <v>8265</v>
      </c>
      <c r="B3038" t="s">
        <v>8269</v>
      </c>
      <c r="C3038">
        <v>2</v>
      </c>
      <c r="D3038" t="s">
        <v>52</v>
      </c>
      <c r="E3038" t="s">
        <v>334</v>
      </c>
      <c r="F3038" s="3" t="s">
        <v>8270</v>
      </c>
      <c r="G3038">
        <v>2025</v>
      </c>
      <c r="H3038" t="s">
        <v>54</v>
      </c>
      <c r="I3038" t="s">
        <v>8268</v>
      </c>
    </row>
    <row r="3039" spans="1:9" ht="16" x14ac:dyDescent="0.2">
      <c r="A3039" t="s">
        <v>8271</v>
      </c>
      <c r="B3039" t="s">
        <v>8272</v>
      </c>
      <c r="C3039">
        <v>1</v>
      </c>
      <c r="D3039" t="s">
        <v>1085</v>
      </c>
      <c r="E3039" t="s">
        <v>8273</v>
      </c>
      <c r="F3039" s="3" t="s">
        <v>8274</v>
      </c>
      <c r="G3039">
        <v>2025</v>
      </c>
      <c r="H3039" t="s">
        <v>998</v>
      </c>
      <c r="I3039" t="s">
        <v>8275</v>
      </c>
    </row>
    <row r="3040" spans="1:9" ht="16" x14ac:dyDescent="0.2">
      <c r="A3040" t="s">
        <v>8271</v>
      </c>
      <c r="B3040" t="s">
        <v>8276</v>
      </c>
      <c r="C3040">
        <v>2</v>
      </c>
      <c r="D3040">
        <f>387</f>
        <v>387</v>
      </c>
      <c r="E3040" t="s">
        <v>12</v>
      </c>
      <c r="F3040" s="3" t="s">
        <v>8277</v>
      </c>
      <c r="G3040">
        <v>2025</v>
      </c>
      <c r="H3040" t="s">
        <v>998</v>
      </c>
      <c r="I3040" t="s">
        <v>8275</v>
      </c>
    </row>
    <row r="3041" spans="1:9" ht="16" x14ac:dyDescent="0.2">
      <c r="A3041" t="s">
        <v>8278</v>
      </c>
      <c r="B3041" t="s">
        <v>8279</v>
      </c>
      <c r="C3041">
        <v>1</v>
      </c>
      <c r="D3041" t="s">
        <v>12</v>
      </c>
      <c r="E3041" t="s">
        <v>12</v>
      </c>
      <c r="F3041" s="3" t="s">
        <v>8280</v>
      </c>
      <c r="G3041">
        <v>2025</v>
      </c>
      <c r="H3041" t="s">
        <v>37</v>
      </c>
      <c r="I3041" t="s">
        <v>8281</v>
      </c>
    </row>
    <row r="3042" spans="1:9" ht="32" x14ac:dyDescent="0.2">
      <c r="A3042" t="s">
        <v>8278</v>
      </c>
      <c r="B3042" t="s">
        <v>8282</v>
      </c>
      <c r="C3042">
        <v>2</v>
      </c>
      <c r="D3042" t="s">
        <v>101</v>
      </c>
      <c r="E3042" t="s">
        <v>12</v>
      </c>
      <c r="F3042" s="3" t="s">
        <v>8283</v>
      </c>
      <c r="G3042">
        <v>2025</v>
      </c>
      <c r="H3042" t="s">
        <v>37</v>
      </c>
      <c r="I3042" t="s">
        <v>8281</v>
      </c>
    </row>
    <row r="3043" spans="1:9" ht="32" x14ac:dyDescent="0.2">
      <c r="A3043" t="s">
        <v>8278</v>
      </c>
      <c r="B3043" t="s">
        <v>8284</v>
      </c>
      <c r="C3043">
        <v>3</v>
      </c>
      <c r="D3043" t="s">
        <v>90</v>
      </c>
      <c r="E3043" t="s">
        <v>12</v>
      </c>
      <c r="F3043" s="3" t="s">
        <v>8285</v>
      </c>
      <c r="G3043">
        <v>2025</v>
      </c>
      <c r="H3043" t="s">
        <v>37</v>
      </c>
      <c r="I3043" t="s">
        <v>8281</v>
      </c>
    </row>
    <row r="3044" spans="1:9" ht="32" x14ac:dyDescent="0.2">
      <c r="A3044" t="s">
        <v>8278</v>
      </c>
      <c r="B3044" t="s">
        <v>8286</v>
      </c>
      <c r="C3044">
        <v>4</v>
      </c>
      <c r="D3044" t="s">
        <v>101</v>
      </c>
      <c r="E3044" t="s">
        <v>12</v>
      </c>
      <c r="F3044" s="3" t="s">
        <v>8287</v>
      </c>
      <c r="G3044">
        <v>2025</v>
      </c>
      <c r="H3044" t="s">
        <v>37</v>
      </c>
      <c r="I3044" t="s">
        <v>8281</v>
      </c>
    </row>
    <row r="3045" spans="1:9" ht="32" x14ac:dyDescent="0.2">
      <c r="A3045" t="s">
        <v>8278</v>
      </c>
      <c r="B3045" t="s">
        <v>8288</v>
      </c>
      <c r="C3045">
        <v>5</v>
      </c>
      <c r="D3045" t="s">
        <v>12</v>
      </c>
      <c r="E3045" t="s">
        <v>12</v>
      </c>
      <c r="F3045" s="3" t="s">
        <v>8289</v>
      </c>
      <c r="G3045">
        <v>2025</v>
      </c>
      <c r="H3045" t="s">
        <v>37</v>
      </c>
      <c r="I3045" t="s">
        <v>8281</v>
      </c>
    </row>
    <row r="3046" spans="1:9" ht="16" x14ac:dyDescent="0.2">
      <c r="A3046" t="s">
        <v>8278</v>
      </c>
      <c r="B3046" t="s">
        <v>8290</v>
      </c>
      <c r="C3046">
        <v>6</v>
      </c>
      <c r="D3046" t="s">
        <v>12</v>
      </c>
      <c r="E3046" t="s">
        <v>12</v>
      </c>
      <c r="F3046" s="3" t="s">
        <v>8291</v>
      </c>
      <c r="G3046">
        <v>2025</v>
      </c>
      <c r="H3046" t="s">
        <v>37</v>
      </c>
      <c r="I3046" t="s">
        <v>8281</v>
      </c>
    </row>
    <row r="3047" spans="1:9" ht="16" x14ac:dyDescent="0.2">
      <c r="A3047" t="s">
        <v>8292</v>
      </c>
      <c r="B3047" t="s">
        <v>8293</v>
      </c>
      <c r="C3047">
        <v>1</v>
      </c>
      <c r="D3047">
        <f>130</f>
        <v>130</v>
      </c>
      <c r="E3047" t="s">
        <v>12</v>
      </c>
      <c r="F3047" s="3" t="s">
        <v>8294</v>
      </c>
      <c r="G3047">
        <v>2025</v>
      </c>
      <c r="H3047" t="s">
        <v>2316</v>
      </c>
      <c r="I3047" t="s">
        <v>8295</v>
      </c>
    </row>
    <row r="3048" spans="1:9" ht="32" x14ac:dyDescent="0.2">
      <c r="A3048" t="s">
        <v>8296</v>
      </c>
      <c r="B3048" t="s">
        <v>8297</v>
      </c>
      <c r="C3048">
        <v>1</v>
      </c>
      <c r="D3048" t="s">
        <v>101</v>
      </c>
      <c r="E3048" t="s">
        <v>12</v>
      </c>
      <c r="F3048" s="3" t="s">
        <v>8298</v>
      </c>
      <c r="G3048">
        <v>2025</v>
      </c>
      <c r="H3048" t="s">
        <v>37</v>
      </c>
      <c r="I3048" t="s">
        <v>8299</v>
      </c>
    </row>
    <row r="3049" spans="1:9" ht="32" x14ac:dyDescent="0.2">
      <c r="A3049" t="s">
        <v>8300</v>
      </c>
      <c r="B3049" t="s">
        <v>8301</v>
      </c>
      <c r="C3049">
        <v>1</v>
      </c>
      <c r="D3049" t="s">
        <v>2621</v>
      </c>
      <c r="E3049" t="s">
        <v>12</v>
      </c>
      <c r="F3049" s="3" t="s">
        <v>8302</v>
      </c>
      <c r="G3049">
        <v>2025</v>
      </c>
      <c r="H3049" t="s">
        <v>140</v>
      </c>
      <c r="I3049" t="s">
        <v>8303</v>
      </c>
    </row>
    <row r="3050" spans="1:9" ht="32" x14ac:dyDescent="0.2">
      <c r="A3050" t="s">
        <v>8300</v>
      </c>
      <c r="B3050" t="s">
        <v>8304</v>
      </c>
      <c r="C3050">
        <v>2</v>
      </c>
      <c r="D3050" t="s">
        <v>12</v>
      </c>
      <c r="E3050" t="s">
        <v>12</v>
      </c>
      <c r="F3050" s="3" t="s">
        <v>8305</v>
      </c>
      <c r="G3050">
        <v>2025</v>
      </c>
      <c r="H3050" t="s">
        <v>140</v>
      </c>
      <c r="I3050" t="s">
        <v>8303</v>
      </c>
    </row>
    <row r="3051" spans="1:9" ht="16" x14ac:dyDescent="0.2">
      <c r="A3051" t="s">
        <v>8300</v>
      </c>
      <c r="B3051" t="s">
        <v>8306</v>
      </c>
      <c r="C3051">
        <v>3</v>
      </c>
      <c r="D3051" t="s">
        <v>12</v>
      </c>
      <c r="E3051" t="s">
        <v>12</v>
      </c>
      <c r="F3051" s="3" t="s">
        <v>8307</v>
      </c>
      <c r="G3051">
        <v>2025</v>
      </c>
      <c r="H3051" t="s">
        <v>140</v>
      </c>
      <c r="I3051" t="s">
        <v>8303</v>
      </c>
    </row>
    <row r="3052" spans="1:9" ht="16" x14ac:dyDescent="0.2">
      <c r="A3052" t="s">
        <v>8300</v>
      </c>
      <c r="B3052" t="s">
        <v>8308</v>
      </c>
      <c r="C3052">
        <v>4</v>
      </c>
      <c r="D3052">
        <f>169</f>
        <v>169</v>
      </c>
      <c r="E3052" t="s">
        <v>12</v>
      </c>
      <c r="F3052" s="3" t="s">
        <v>5594</v>
      </c>
      <c r="G3052">
        <v>2025</v>
      </c>
      <c r="H3052" t="s">
        <v>140</v>
      </c>
      <c r="I3052" t="s">
        <v>8303</v>
      </c>
    </row>
    <row r="3053" spans="1:9" ht="32" x14ac:dyDescent="0.2">
      <c r="A3053" t="s">
        <v>8309</v>
      </c>
      <c r="B3053" t="s">
        <v>8310</v>
      </c>
      <c r="C3053">
        <v>1</v>
      </c>
      <c r="D3053" t="s">
        <v>4805</v>
      </c>
      <c r="E3053" t="s">
        <v>12</v>
      </c>
      <c r="F3053" s="3" t="s">
        <v>8311</v>
      </c>
      <c r="G3053">
        <v>2025</v>
      </c>
      <c r="H3053" t="s">
        <v>140</v>
      </c>
      <c r="I3053" t="s">
        <v>8312</v>
      </c>
    </row>
    <row r="3054" spans="1:9" ht="16" x14ac:dyDescent="0.2">
      <c r="A3054" t="s">
        <v>8309</v>
      </c>
      <c r="B3054" t="s">
        <v>8313</v>
      </c>
      <c r="C3054">
        <v>2</v>
      </c>
      <c r="D3054" t="s">
        <v>12</v>
      </c>
      <c r="E3054" t="s">
        <v>12</v>
      </c>
      <c r="F3054" s="3" t="s">
        <v>8314</v>
      </c>
      <c r="G3054">
        <v>2025</v>
      </c>
      <c r="H3054" t="s">
        <v>1102</v>
      </c>
      <c r="I3054" t="s">
        <v>8312</v>
      </c>
    </row>
    <row r="3055" spans="1:9" ht="16" x14ac:dyDescent="0.2">
      <c r="A3055" t="s">
        <v>8309</v>
      </c>
      <c r="B3055" t="s">
        <v>8315</v>
      </c>
      <c r="C3055">
        <v>3</v>
      </c>
      <c r="D3055" t="s">
        <v>12</v>
      </c>
      <c r="E3055" t="s">
        <v>12</v>
      </c>
      <c r="F3055" s="3" t="s">
        <v>8316</v>
      </c>
      <c r="G3055">
        <v>2025</v>
      </c>
      <c r="H3055" t="s">
        <v>140</v>
      </c>
      <c r="I3055" t="s">
        <v>8312</v>
      </c>
    </row>
    <row r="3056" spans="1:9" ht="16" x14ac:dyDescent="0.2">
      <c r="A3056" t="s">
        <v>8309</v>
      </c>
      <c r="B3056" t="s">
        <v>8317</v>
      </c>
      <c r="C3056">
        <v>4</v>
      </c>
      <c r="D3056" t="s">
        <v>12</v>
      </c>
      <c r="E3056" t="s">
        <v>12</v>
      </c>
      <c r="F3056" s="3" t="s">
        <v>8318</v>
      </c>
      <c r="G3056">
        <v>2025</v>
      </c>
      <c r="H3056" t="s">
        <v>1102</v>
      </c>
      <c r="I3056" t="s">
        <v>8312</v>
      </c>
    </row>
    <row r="3057" spans="1:9" ht="32" x14ac:dyDescent="0.2">
      <c r="A3057" t="s">
        <v>8319</v>
      </c>
      <c r="B3057" t="s">
        <v>8320</v>
      </c>
      <c r="C3057">
        <v>1</v>
      </c>
      <c r="D3057" t="s">
        <v>52</v>
      </c>
      <c r="E3057" t="s">
        <v>12</v>
      </c>
      <c r="F3057" s="3" t="s">
        <v>6358</v>
      </c>
      <c r="G3057">
        <v>2025</v>
      </c>
      <c r="H3057" t="s">
        <v>21</v>
      </c>
      <c r="I3057" t="s">
        <v>8321</v>
      </c>
    </row>
    <row r="3058" spans="1:9" ht="16" x14ac:dyDescent="0.2">
      <c r="A3058" t="s">
        <v>8322</v>
      </c>
      <c r="B3058" t="s">
        <v>8323</v>
      </c>
      <c r="C3058">
        <v>1</v>
      </c>
      <c r="D3058" t="s">
        <v>31</v>
      </c>
      <c r="E3058" t="s">
        <v>12</v>
      </c>
      <c r="F3058" s="3" t="s">
        <v>4836</v>
      </c>
      <c r="G3058">
        <v>2025</v>
      </c>
      <c r="H3058" t="s">
        <v>21</v>
      </c>
      <c r="I3058" t="s">
        <v>8324</v>
      </c>
    </row>
    <row r="3059" spans="1:9" ht="16" x14ac:dyDescent="0.2">
      <c r="A3059" t="s">
        <v>8322</v>
      </c>
      <c r="B3059" t="s">
        <v>8325</v>
      </c>
      <c r="C3059">
        <v>2</v>
      </c>
      <c r="D3059" t="s">
        <v>12</v>
      </c>
      <c r="E3059" t="s">
        <v>12</v>
      </c>
      <c r="F3059" s="3" t="s">
        <v>8326</v>
      </c>
      <c r="G3059">
        <v>2025</v>
      </c>
      <c r="H3059" t="s">
        <v>21</v>
      </c>
      <c r="I3059" t="s">
        <v>8324</v>
      </c>
    </row>
    <row r="3060" spans="1:9" ht="16" x14ac:dyDescent="0.2">
      <c r="A3060" t="s">
        <v>8322</v>
      </c>
      <c r="B3060" t="s">
        <v>8327</v>
      </c>
      <c r="C3060">
        <v>3</v>
      </c>
      <c r="D3060">
        <f>237</f>
        <v>237</v>
      </c>
      <c r="E3060" t="s">
        <v>12</v>
      </c>
      <c r="F3060" s="3" t="s">
        <v>8328</v>
      </c>
      <c r="G3060">
        <v>2025</v>
      </c>
      <c r="H3060" t="s">
        <v>21</v>
      </c>
      <c r="I3060" t="s">
        <v>8324</v>
      </c>
    </row>
    <row r="3061" spans="1:9" ht="16" x14ac:dyDescent="0.2">
      <c r="A3061" t="s">
        <v>8329</v>
      </c>
      <c r="B3061" t="s">
        <v>8330</v>
      </c>
      <c r="C3061">
        <v>1</v>
      </c>
      <c r="D3061">
        <f>237</f>
        <v>237</v>
      </c>
      <c r="E3061" t="s">
        <v>12</v>
      </c>
      <c r="F3061" s="3" t="s">
        <v>6211</v>
      </c>
      <c r="G3061">
        <v>2025</v>
      </c>
      <c r="H3061" t="s">
        <v>21</v>
      </c>
      <c r="I3061" t="s">
        <v>8331</v>
      </c>
    </row>
    <row r="3062" spans="1:9" ht="16" x14ac:dyDescent="0.2">
      <c r="A3062" t="s">
        <v>8329</v>
      </c>
      <c r="B3062" t="s">
        <v>8332</v>
      </c>
      <c r="C3062">
        <v>2</v>
      </c>
      <c r="D3062" t="s">
        <v>52</v>
      </c>
      <c r="E3062" t="s">
        <v>12</v>
      </c>
      <c r="F3062" s="3" t="s">
        <v>8333</v>
      </c>
      <c r="G3062">
        <v>2025</v>
      </c>
      <c r="H3062" t="s">
        <v>438</v>
      </c>
      <c r="I3062" t="s">
        <v>8331</v>
      </c>
    </row>
    <row r="3063" spans="1:9" ht="16" x14ac:dyDescent="0.2">
      <c r="A3063" t="s">
        <v>8329</v>
      </c>
      <c r="B3063" t="s">
        <v>8334</v>
      </c>
      <c r="C3063">
        <v>3</v>
      </c>
      <c r="D3063">
        <f>237</f>
        <v>237</v>
      </c>
      <c r="E3063" t="s">
        <v>12</v>
      </c>
      <c r="F3063" s="3" t="s">
        <v>3381</v>
      </c>
      <c r="G3063">
        <v>2025</v>
      </c>
      <c r="H3063" t="s">
        <v>21</v>
      </c>
      <c r="I3063" t="s">
        <v>8331</v>
      </c>
    </row>
    <row r="3064" spans="1:9" ht="32" x14ac:dyDescent="0.2">
      <c r="A3064" t="s">
        <v>8335</v>
      </c>
      <c r="B3064" t="s">
        <v>8336</v>
      </c>
      <c r="C3064">
        <v>1</v>
      </c>
      <c r="D3064" t="s">
        <v>12</v>
      </c>
      <c r="E3064" t="s">
        <v>12</v>
      </c>
      <c r="F3064" s="3" t="s">
        <v>8337</v>
      </c>
      <c r="G3064">
        <v>2025</v>
      </c>
      <c r="H3064" t="s">
        <v>37</v>
      </c>
      <c r="I3064" t="s">
        <v>8338</v>
      </c>
    </row>
    <row r="3065" spans="1:9" ht="32" x14ac:dyDescent="0.2">
      <c r="A3065" t="s">
        <v>8335</v>
      </c>
      <c r="B3065" t="s">
        <v>8339</v>
      </c>
      <c r="C3065">
        <v>2</v>
      </c>
      <c r="D3065" t="s">
        <v>12</v>
      </c>
      <c r="E3065" t="s">
        <v>12</v>
      </c>
      <c r="F3065" s="3" t="s">
        <v>8340</v>
      </c>
      <c r="G3065">
        <v>2025</v>
      </c>
      <c r="H3065" t="s">
        <v>37</v>
      </c>
      <c r="I3065" t="s">
        <v>8338</v>
      </c>
    </row>
    <row r="3066" spans="1:9" ht="32" x14ac:dyDescent="0.2">
      <c r="A3066" t="s">
        <v>8335</v>
      </c>
      <c r="B3066" t="s">
        <v>8341</v>
      </c>
      <c r="C3066">
        <v>3</v>
      </c>
      <c r="D3066" t="s">
        <v>101</v>
      </c>
      <c r="E3066" t="s">
        <v>12</v>
      </c>
      <c r="F3066" s="3" t="s">
        <v>7492</v>
      </c>
      <c r="G3066">
        <v>2025</v>
      </c>
      <c r="H3066" t="s">
        <v>37</v>
      </c>
      <c r="I3066" t="s">
        <v>8338</v>
      </c>
    </row>
    <row r="3067" spans="1:9" ht="16" x14ac:dyDescent="0.2">
      <c r="A3067" t="s">
        <v>8335</v>
      </c>
      <c r="B3067" t="s">
        <v>8342</v>
      </c>
      <c r="C3067">
        <v>4</v>
      </c>
      <c r="D3067" t="s">
        <v>12</v>
      </c>
      <c r="E3067" t="s">
        <v>12</v>
      </c>
      <c r="F3067" s="3" t="s">
        <v>8343</v>
      </c>
      <c r="G3067">
        <v>2025</v>
      </c>
      <c r="H3067" t="s">
        <v>37</v>
      </c>
      <c r="I3067" t="s">
        <v>8338</v>
      </c>
    </row>
    <row r="3068" spans="1:9" ht="32" x14ac:dyDescent="0.2">
      <c r="A3068" t="s">
        <v>8335</v>
      </c>
      <c r="B3068" t="s">
        <v>8344</v>
      </c>
      <c r="C3068">
        <v>5</v>
      </c>
      <c r="D3068" t="s">
        <v>90</v>
      </c>
      <c r="E3068" t="s">
        <v>12</v>
      </c>
      <c r="F3068" s="3" t="s">
        <v>8345</v>
      </c>
      <c r="G3068">
        <v>2025</v>
      </c>
      <c r="H3068" t="s">
        <v>37</v>
      </c>
      <c r="I3068" t="s">
        <v>8338</v>
      </c>
    </row>
    <row r="3069" spans="1:9" ht="16" x14ac:dyDescent="0.2">
      <c r="A3069" t="s">
        <v>8335</v>
      </c>
      <c r="B3069" t="s">
        <v>8346</v>
      </c>
      <c r="C3069">
        <v>6</v>
      </c>
      <c r="D3069" t="s">
        <v>12</v>
      </c>
      <c r="E3069" t="s">
        <v>12</v>
      </c>
      <c r="F3069" s="3" t="s">
        <v>8347</v>
      </c>
      <c r="G3069">
        <v>2025</v>
      </c>
      <c r="H3069" t="s">
        <v>37</v>
      </c>
      <c r="I3069" t="s">
        <v>8338</v>
      </c>
    </row>
    <row r="3070" spans="1:9" ht="32" x14ac:dyDescent="0.2">
      <c r="A3070" t="s">
        <v>8348</v>
      </c>
      <c r="B3070" t="s">
        <v>8349</v>
      </c>
      <c r="C3070">
        <v>1</v>
      </c>
      <c r="D3070" t="s">
        <v>90</v>
      </c>
      <c r="E3070" t="s">
        <v>12</v>
      </c>
      <c r="F3070" s="3" t="s">
        <v>8350</v>
      </c>
      <c r="G3070">
        <v>2025</v>
      </c>
      <c r="H3070" t="s">
        <v>226</v>
      </c>
      <c r="I3070" t="s">
        <v>8351</v>
      </c>
    </row>
    <row r="3071" spans="1:9" ht="32" x14ac:dyDescent="0.2">
      <c r="A3071" t="s">
        <v>8348</v>
      </c>
      <c r="B3071" t="s">
        <v>8352</v>
      </c>
      <c r="C3071">
        <v>2</v>
      </c>
      <c r="D3071" t="s">
        <v>12</v>
      </c>
      <c r="E3071" t="s">
        <v>12</v>
      </c>
      <c r="F3071" s="3" t="s">
        <v>8353</v>
      </c>
      <c r="G3071">
        <v>2025</v>
      </c>
      <c r="H3071" t="s">
        <v>602</v>
      </c>
      <c r="I3071" t="s">
        <v>8351</v>
      </c>
    </row>
    <row r="3072" spans="1:9" ht="32" x14ac:dyDescent="0.2">
      <c r="A3072" t="s">
        <v>8348</v>
      </c>
      <c r="B3072" t="s">
        <v>8354</v>
      </c>
      <c r="C3072">
        <v>3</v>
      </c>
      <c r="D3072" t="s">
        <v>90</v>
      </c>
      <c r="E3072" t="s">
        <v>12</v>
      </c>
      <c r="F3072" s="3" t="s">
        <v>8355</v>
      </c>
      <c r="G3072">
        <v>2025</v>
      </c>
      <c r="H3072" t="s">
        <v>226</v>
      </c>
      <c r="I3072" t="s">
        <v>8351</v>
      </c>
    </row>
    <row r="3073" spans="1:9" ht="16" x14ac:dyDescent="0.2">
      <c r="A3073" t="s">
        <v>8356</v>
      </c>
      <c r="B3073" t="s">
        <v>8357</v>
      </c>
      <c r="C3073">
        <v>1</v>
      </c>
      <c r="D3073" t="s">
        <v>101</v>
      </c>
      <c r="E3073" t="s">
        <v>12</v>
      </c>
      <c r="F3073" s="3" t="s">
        <v>8358</v>
      </c>
      <c r="G3073">
        <v>2025</v>
      </c>
      <c r="H3073" t="s">
        <v>37</v>
      </c>
      <c r="I3073" t="s">
        <v>8359</v>
      </c>
    </row>
    <row r="3074" spans="1:9" ht="32" x14ac:dyDescent="0.2">
      <c r="A3074" t="s">
        <v>8360</v>
      </c>
      <c r="B3074" t="s">
        <v>8361</v>
      </c>
      <c r="C3074">
        <v>1</v>
      </c>
      <c r="D3074" t="s">
        <v>12</v>
      </c>
      <c r="E3074" t="s">
        <v>12</v>
      </c>
      <c r="F3074" s="3" t="s">
        <v>8362</v>
      </c>
      <c r="G3074">
        <v>2025</v>
      </c>
      <c r="H3074" t="s">
        <v>14</v>
      </c>
      <c r="I3074" t="s">
        <v>8363</v>
      </c>
    </row>
    <row r="3075" spans="1:9" ht="32" x14ac:dyDescent="0.2">
      <c r="A3075" t="s">
        <v>8360</v>
      </c>
      <c r="B3075" t="s">
        <v>8364</v>
      </c>
      <c r="C3075">
        <v>2</v>
      </c>
      <c r="D3075" t="s">
        <v>2738</v>
      </c>
      <c r="E3075" t="s">
        <v>12</v>
      </c>
      <c r="F3075" s="3" t="s">
        <v>8365</v>
      </c>
      <c r="G3075">
        <v>2025</v>
      </c>
      <c r="H3075" t="s">
        <v>323</v>
      </c>
      <c r="I3075" t="s">
        <v>8363</v>
      </c>
    </row>
    <row r="3076" spans="1:9" ht="32" x14ac:dyDescent="0.2">
      <c r="A3076" t="s">
        <v>8366</v>
      </c>
      <c r="B3076" t="s">
        <v>8367</v>
      </c>
      <c r="C3076">
        <v>1</v>
      </c>
      <c r="D3076">
        <f>237</f>
        <v>237</v>
      </c>
      <c r="E3076" t="s">
        <v>12</v>
      </c>
      <c r="F3076" s="3" t="s">
        <v>8368</v>
      </c>
      <c r="G3076">
        <v>2025</v>
      </c>
      <c r="H3076" t="s">
        <v>21</v>
      </c>
      <c r="I3076" t="s">
        <v>8369</v>
      </c>
    </row>
    <row r="3077" spans="1:9" ht="32" x14ac:dyDescent="0.2">
      <c r="A3077" t="s">
        <v>8366</v>
      </c>
      <c r="B3077" t="s">
        <v>8370</v>
      </c>
      <c r="C3077">
        <v>2</v>
      </c>
      <c r="D3077" t="s">
        <v>2828</v>
      </c>
      <c r="E3077" t="s">
        <v>12</v>
      </c>
      <c r="F3077" s="3" t="s">
        <v>6214</v>
      </c>
      <c r="G3077">
        <v>2025</v>
      </c>
      <c r="H3077" t="s">
        <v>323</v>
      </c>
      <c r="I3077" t="s">
        <v>8369</v>
      </c>
    </row>
    <row r="3078" spans="1:9" ht="16" x14ac:dyDescent="0.2">
      <c r="A3078" t="s">
        <v>8371</v>
      </c>
      <c r="B3078" t="s">
        <v>8372</v>
      </c>
      <c r="C3078">
        <v>1</v>
      </c>
      <c r="D3078" t="s">
        <v>90</v>
      </c>
      <c r="E3078" t="s">
        <v>12</v>
      </c>
      <c r="F3078" s="3" t="s">
        <v>1644</v>
      </c>
      <c r="G3078">
        <v>2025</v>
      </c>
      <c r="H3078" t="s">
        <v>37</v>
      </c>
      <c r="I3078" t="s">
        <v>8373</v>
      </c>
    </row>
    <row r="3079" spans="1:9" ht="32" x14ac:dyDescent="0.2">
      <c r="A3079" t="s">
        <v>8371</v>
      </c>
      <c r="B3079" t="s">
        <v>8374</v>
      </c>
      <c r="C3079">
        <v>2</v>
      </c>
      <c r="D3079" t="s">
        <v>12</v>
      </c>
      <c r="E3079" t="s">
        <v>12</v>
      </c>
      <c r="F3079" s="3" t="s">
        <v>8375</v>
      </c>
      <c r="G3079">
        <v>2025</v>
      </c>
      <c r="H3079" t="s">
        <v>37</v>
      </c>
      <c r="I3079" t="s">
        <v>8373</v>
      </c>
    </row>
    <row r="3080" spans="1:9" ht="16" x14ac:dyDescent="0.2">
      <c r="A3080" t="s">
        <v>8371</v>
      </c>
      <c r="B3080" t="s">
        <v>8376</v>
      </c>
      <c r="C3080">
        <v>3</v>
      </c>
      <c r="D3080" t="s">
        <v>12</v>
      </c>
      <c r="E3080" t="s">
        <v>12</v>
      </c>
      <c r="F3080" s="3" t="s">
        <v>8377</v>
      </c>
      <c r="G3080">
        <v>2025</v>
      </c>
      <c r="H3080" t="s">
        <v>37</v>
      </c>
      <c r="I3080" t="s">
        <v>8373</v>
      </c>
    </row>
    <row r="3081" spans="1:9" ht="32" x14ac:dyDescent="0.2">
      <c r="A3081" t="s">
        <v>8378</v>
      </c>
      <c r="B3081" t="s">
        <v>4957</v>
      </c>
      <c r="C3081">
        <v>1</v>
      </c>
      <c r="D3081">
        <f>441</f>
        <v>441</v>
      </c>
      <c r="E3081" t="s">
        <v>12</v>
      </c>
      <c r="F3081" s="3" t="s">
        <v>4958</v>
      </c>
      <c r="G3081">
        <v>2025</v>
      </c>
      <c r="H3081" t="s">
        <v>140</v>
      </c>
      <c r="I3081" t="s">
        <v>8379</v>
      </c>
    </row>
    <row r="3082" spans="1:9" ht="32" x14ac:dyDescent="0.2">
      <c r="A3082" t="s">
        <v>8378</v>
      </c>
      <c r="B3082" t="s">
        <v>5521</v>
      </c>
      <c r="C3082">
        <v>2</v>
      </c>
      <c r="D3082" t="s">
        <v>12</v>
      </c>
      <c r="E3082" t="s">
        <v>592</v>
      </c>
      <c r="F3082" s="3" t="s">
        <v>4990</v>
      </c>
      <c r="G3082">
        <v>2025</v>
      </c>
      <c r="H3082" t="s">
        <v>14</v>
      </c>
      <c r="I3082" t="s">
        <v>8379</v>
      </c>
    </row>
    <row r="3083" spans="1:9" ht="16" x14ac:dyDescent="0.2">
      <c r="A3083" t="s">
        <v>8378</v>
      </c>
      <c r="B3083" t="s">
        <v>6294</v>
      </c>
      <c r="C3083">
        <v>3</v>
      </c>
      <c r="D3083" t="s">
        <v>2652</v>
      </c>
      <c r="E3083" t="s">
        <v>12</v>
      </c>
      <c r="F3083" s="3" t="s">
        <v>4961</v>
      </c>
      <c r="G3083">
        <v>2025</v>
      </c>
      <c r="H3083" t="s">
        <v>140</v>
      </c>
      <c r="I3083" t="s">
        <v>8379</v>
      </c>
    </row>
    <row r="3084" spans="1:9" ht="32" x14ac:dyDescent="0.2">
      <c r="A3084" t="s">
        <v>8380</v>
      </c>
      <c r="B3084" t="s">
        <v>8381</v>
      </c>
      <c r="C3084">
        <v>1</v>
      </c>
      <c r="D3084">
        <f>143</f>
        <v>143</v>
      </c>
      <c r="E3084" t="s">
        <v>12</v>
      </c>
      <c r="F3084" s="3" t="s">
        <v>8382</v>
      </c>
      <c r="G3084">
        <v>2025</v>
      </c>
      <c r="H3084" t="s">
        <v>518</v>
      </c>
      <c r="I3084" t="s">
        <v>8383</v>
      </c>
    </row>
    <row r="3085" spans="1:9" ht="32" x14ac:dyDescent="0.2">
      <c r="A3085" t="s">
        <v>8384</v>
      </c>
      <c r="B3085" t="s">
        <v>8385</v>
      </c>
      <c r="C3085">
        <v>1</v>
      </c>
      <c r="D3085" t="s">
        <v>90</v>
      </c>
      <c r="E3085" t="s">
        <v>12</v>
      </c>
      <c r="F3085" s="3" t="s">
        <v>8386</v>
      </c>
      <c r="G3085">
        <v>2025</v>
      </c>
      <c r="H3085" t="s">
        <v>296</v>
      </c>
      <c r="I3085" t="s">
        <v>8387</v>
      </c>
    </row>
    <row r="3086" spans="1:9" ht="32" x14ac:dyDescent="0.2">
      <c r="A3086" t="s">
        <v>8384</v>
      </c>
      <c r="B3086" t="s">
        <v>8388</v>
      </c>
      <c r="C3086">
        <v>2</v>
      </c>
      <c r="D3086" t="s">
        <v>90</v>
      </c>
      <c r="E3086" t="s">
        <v>12</v>
      </c>
      <c r="F3086" s="3" t="s">
        <v>8389</v>
      </c>
      <c r="G3086">
        <v>2025</v>
      </c>
      <c r="H3086" t="s">
        <v>296</v>
      </c>
      <c r="I3086" t="s">
        <v>8387</v>
      </c>
    </row>
    <row r="3087" spans="1:9" ht="16" x14ac:dyDescent="0.2">
      <c r="A3087" t="s">
        <v>8384</v>
      </c>
      <c r="B3087" t="s">
        <v>8390</v>
      </c>
      <c r="C3087">
        <v>3</v>
      </c>
      <c r="D3087" t="s">
        <v>90</v>
      </c>
      <c r="E3087" t="s">
        <v>12</v>
      </c>
      <c r="F3087" s="3" t="s">
        <v>3824</v>
      </c>
      <c r="G3087">
        <v>2025</v>
      </c>
      <c r="H3087" t="s">
        <v>296</v>
      </c>
      <c r="I3087" t="s">
        <v>8387</v>
      </c>
    </row>
    <row r="3088" spans="1:9" ht="32" x14ac:dyDescent="0.2">
      <c r="A3088" t="s">
        <v>8384</v>
      </c>
      <c r="B3088" t="s">
        <v>8391</v>
      </c>
      <c r="C3088">
        <v>4</v>
      </c>
      <c r="D3088" t="s">
        <v>90</v>
      </c>
      <c r="E3088" t="s">
        <v>12</v>
      </c>
      <c r="F3088" s="3" t="s">
        <v>8389</v>
      </c>
      <c r="G3088">
        <v>2025</v>
      </c>
      <c r="H3088" t="s">
        <v>296</v>
      </c>
      <c r="I3088" t="s">
        <v>8387</v>
      </c>
    </row>
    <row r="3089" spans="1:9" ht="32" x14ac:dyDescent="0.2">
      <c r="A3089" t="s">
        <v>8392</v>
      </c>
      <c r="B3089" t="s">
        <v>1711</v>
      </c>
      <c r="C3089">
        <v>1</v>
      </c>
      <c r="D3089" t="s">
        <v>12</v>
      </c>
      <c r="E3089" t="s">
        <v>12</v>
      </c>
      <c r="F3089" s="3" t="s">
        <v>8393</v>
      </c>
      <c r="G3089">
        <v>2025</v>
      </c>
      <c r="H3089" t="s">
        <v>14</v>
      </c>
      <c r="I3089" t="s">
        <v>8394</v>
      </c>
    </row>
    <row r="3090" spans="1:9" ht="32" x14ac:dyDescent="0.2">
      <c r="A3090" t="s">
        <v>8395</v>
      </c>
      <c r="B3090" t="s">
        <v>8396</v>
      </c>
      <c r="C3090">
        <v>1</v>
      </c>
      <c r="D3090">
        <f>237</f>
        <v>237</v>
      </c>
      <c r="E3090" t="s">
        <v>12</v>
      </c>
      <c r="F3090" s="3" t="s">
        <v>8397</v>
      </c>
      <c r="G3090">
        <v>2025</v>
      </c>
      <c r="H3090" t="s">
        <v>21</v>
      </c>
      <c r="I3090" t="s">
        <v>8398</v>
      </c>
    </row>
    <row r="3091" spans="1:9" ht="16" x14ac:dyDescent="0.2">
      <c r="A3091" t="s">
        <v>8395</v>
      </c>
      <c r="B3091" t="s">
        <v>6017</v>
      </c>
      <c r="C3091">
        <v>2</v>
      </c>
      <c r="D3091" t="s">
        <v>12</v>
      </c>
      <c r="E3091" t="s">
        <v>12</v>
      </c>
      <c r="F3091" s="3" t="s">
        <v>8399</v>
      </c>
      <c r="G3091">
        <v>2025</v>
      </c>
      <c r="H3091" t="s">
        <v>21</v>
      </c>
      <c r="I3091" t="s">
        <v>8398</v>
      </c>
    </row>
    <row r="3092" spans="1:9" ht="32" x14ac:dyDescent="0.2">
      <c r="A3092" t="s">
        <v>8395</v>
      </c>
      <c r="B3092" t="s">
        <v>8400</v>
      </c>
      <c r="C3092">
        <v>3</v>
      </c>
      <c r="D3092">
        <f>237</f>
        <v>237</v>
      </c>
      <c r="E3092" t="s">
        <v>12</v>
      </c>
      <c r="F3092" s="3" t="s">
        <v>3228</v>
      </c>
      <c r="G3092">
        <v>2025</v>
      </c>
      <c r="H3092" t="s">
        <v>21</v>
      </c>
      <c r="I3092" t="s">
        <v>8398</v>
      </c>
    </row>
    <row r="3093" spans="1:9" ht="32" x14ac:dyDescent="0.2">
      <c r="A3093" t="s">
        <v>8395</v>
      </c>
      <c r="B3093" t="s">
        <v>8401</v>
      </c>
      <c r="C3093">
        <v>4</v>
      </c>
      <c r="D3093">
        <f>237</f>
        <v>237</v>
      </c>
      <c r="E3093" t="s">
        <v>12</v>
      </c>
      <c r="F3093" s="3" t="s">
        <v>8397</v>
      </c>
      <c r="G3093">
        <v>2025</v>
      </c>
      <c r="H3093" t="s">
        <v>21</v>
      </c>
      <c r="I3093" t="s">
        <v>8398</v>
      </c>
    </row>
    <row r="3094" spans="1:9" ht="16" x14ac:dyDescent="0.2">
      <c r="A3094" t="s">
        <v>8402</v>
      </c>
      <c r="B3094" t="s">
        <v>8403</v>
      </c>
      <c r="C3094">
        <v>1</v>
      </c>
      <c r="D3094" t="s">
        <v>1020</v>
      </c>
      <c r="E3094" t="s">
        <v>12</v>
      </c>
      <c r="F3094" s="3" t="s">
        <v>8404</v>
      </c>
      <c r="G3094">
        <v>2025</v>
      </c>
      <c r="H3094" t="s">
        <v>1022</v>
      </c>
      <c r="I3094" t="s">
        <v>8405</v>
      </c>
    </row>
    <row r="3095" spans="1:9" ht="16" x14ac:dyDescent="0.2">
      <c r="A3095" t="s">
        <v>8402</v>
      </c>
      <c r="B3095" t="s">
        <v>8406</v>
      </c>
      <c r="C3095">
        <v>2</v>
      </c>
      <c r="D3095" t="s">
        <v>1384</v>
      </c>
      <c r="E3095" t="s">
        <v>12</v>
      </c>
      <c r="F3095" s="3" t="s">
        <v>8407</v>
      </c>
      <c r="G3095">
        <v>2025</v>
      </c>
      <c r="H3095" t="s">
        <v>1022</v>
      </c>
      <c r="I3095" t="s">
        <v>8405</v>
      </c>
    </row>
    <row r="3096" spans="1:9" ht="32" x14ac:dyDescent="0.2">
      <c r="A3096" t="s">
        <v>8408</v>
      </c>
      <c r="B3096" t="s">
        <v>4188</v>
      </c>
      <c r="C3096">
        <v>1</v>
      </c>
      <c r="D3096" t="s">
        <v>4189</v>
      </c>
      <c r="E3096" t="s">
        <v>592</v>
      </c>
      <c r="F3096" s="3" t="s">
        <v>8409</v>
      </c>
      <c r="G3096">
        <v>2025</v>
      </c>
      <c r="H3096" t="s">
        <v>4191</v>
      </c>
      <c r="I3096" t="s">
        <v>8410</v>
      </c>
    </row>
    <row r="3097" spans="1:9" ht="32" x14ac:dyDescent="0.2">
      <c r="A3097" t="s">
        <v>8408</v>
      </c>
      <c r="B3097" t="s">
        <v>8411</v>
      </c>
      <c r="C3097">
        <v>2</v>
      </c>
      <c r="D3097" t="s">
        <v>4189</v>
      </c>
      <c r="E3097" t="s">
        <v>12</v>
      </c>
      <c r="F3097" s="3" t="s">
        <v>8412</v>
      </c>
      <c r="G3097">
        <v>2025</v>
      </c>
      <c r="H3097" t="s">
        <v>4191</v>
      </c>
      <c r="I3097" t="s">
        <v>8410</v>
      </c>
    </row>
    <row r="3098" spans="1:9" ht="32" x14ac:dyDescent="0.2">
      <c r="A3098" t="s">
        <v>8413</v>
      </c>
      <c r="B3098" t="s">
        <v>8414</v>
      </c>
      <c r="C3098">
        <v>1</v>
      </c>
      <c r="D3098" t="s">
        <v>12</v>
      </c>
      <c r="E3098" t="s">
        <v>12</v>
      </c>
      <c r="F3098" s="3" t="s">
        <v>8415</v>
      </c>
      <c r="G3098">
        <v>2025</v>
      </c>
      <c r="H3098" t="s">
        <v>204</v>
      </c>
      <c r="I3098" t="s">
        <v>8416</v>
      </c>
    </row>
    <row r="3099" spans="1:9" ht="32" x14ac:dyDescent="0.2">
      <c r="A3099" t="s">
        <v>8417</v>
      </c>
      <c r="B3099" t="s">
        <v>8418</v>
      </c>
      <c r="C3099">
        <v>1</v>
      </c>
      <c r="D3099">
        <f>134</f>
        <v>134</v>
      </c>
      <c r="E3099" t="s">
        <v>12</v>
      </c>
      <c r="F3099" s="3" t="s">
        <v>8419</v>
      </c>
      <c r="G3099">
        <v>2025</v>
      </c>
      <c r="H3099" t="s">
        <v>267</v>
      </c>
      <c r="I3099" t="s">
        <v>8420</v>
      </c>
    </row>
    <row r="3100" spans="1:9" ht="32" x14ac:dyDescent="0.2">
      <c r="A3100" t="s">
        <v>8417</v>
      </c>
      <c r="B3100" t="s">
        <v>8421</v>
      </c>
      <c r="C3100">
        <v>2</v>
      </c>
      <c r="D3100">
        <f>349</f>
        <v>349</v>
      </c>
      <c r="E3100" t="s">
        <v>12</v>
      </c>
      <c r="F3100" s="3" t="s">
        <v>8422</v>
      </c>
      <c r="G3100">
        <v>2025</v>
      </c>
      <c r="H3100" t="s">
        <v>267</v>
      </c>
      <c r="I3100" t="s">
        <v>8420</v>
      </c>
    </row>
    <row r="3101" spans="1:9" ht="32" x14ac:dyDescent="0.2">
      <c r="A3101" t="s">
        <v>8417</v>
      </c>
      <c r="B3101" t="s">
        <v>8423</v>
      </c>
      <c r="C3101">
        <v>3</v>
      </c>
      <c r="D3101">
        <f>134</f>
        <v>134</v>
      </c>
      <c r="E3101" t="s">
        <v>12</v>
      </c>
      <c r="F3101" s="3" t="s">
        <v>8419</v>
      </c>
      <c r="G3101">
        <v>2025</v>
      </c>
      <c r="H3101" t="s">
        <v>267</v>
      </c>
      <c r="I3101" t="s">
        <v>8420</v>
      </c>
    </row>
    <row r="3102" spans="1:9" ht="16" x14ac:dyDescent="0.2">
      <c r="A3102" t="s">
        <v>8424</v>
      </c>
      <c r="B3102" t="s">
        <v>8425</v>
      </c>
      <c r="C3102">
        <v>1</v>
      </c>
      <c r="D3102">
        <f>159</f>
        <v>159</v>
      </c>
      <c r="E3102" t="s">
        <v>12</v>
      </c>
      <c r="F3102" s="3" t="s">
        <v>8426</v>
      </c>
      <c r="G3102">
        <v>2025</v>
      </c>
      <c r="H3102" t="s">
        <v>1524</v>
      </c>
      <c r="I3102" t="s">
        <v>8427</v>
      </c>
    </row>
    <row r="3103" spans="1:9" ht="16" x14ac:dyDescent="0.2">
      <c r="A3103" t="s">
        <v>8424</v>
      </c>
      <c r="B3103" t="s">
        <v>8428</v>
      </c>
      <c r="C3103">
        <v>2</v>
      </c>
      <c r="D3103" t="s">
        <v>52</v>
      </c>
      <c r="E3103" t="s">
        <v>12</v>
      </c>
      <c r="F3103" s="3" t="s">
        <v>8429</v>
      </c>
      <c r="G3103">
        <v>2025</v>
      </c>
      <c r="H3103" t="s">
        <v>137</v>
      </c>
      <c r="I3103" t="s">
        <v>8427</v>
      </c>
    </row>
    <row r="3104" spans="1:9" ht="16" x14ac:dyDescent="0.2">
      <c r="A3104" t="s">
        <v>8424</v>
      </c>
      <c r="B3104" t="s">
        <v>8430</v>
      </c>
      <c r="C3104">
        <v>3</v>
      </c>
      <c r="D3104" t="s">
        <v>344</v>
      </c>
      <c r="E3104" t="s">
        <v>12</v>
      </c>
      <c r="F3104" s="3" t="s">
        <v>8431</v>
      </c>
      <c r="G3104">
        <v>2025</v>
      </c>
      <c r="H3104" t="s">
        <v>1404</v>
      </c>
      <c r="I3104" t="s">
        <v>8427</v>
      </c>
    </row>
    <row r="3105" spans="1:9" ht="16" x14ac:dyDescent="0.2">
      <c r="A3105" t="s">
        <v>8424</v>
      </c>
      <c r="B3105" t="s">
        <v>8432</v>
      </c>
      <c r="C3105">
        <v>4</v>
      </c>
      <c r="D3105" t="s">
        <v>311</v>
      </c>
      <c r="E3105" t="s">
        <v>12</v>
      </c>
      <c r="F3105" s="3" t="s">
        <v>8433</v>
      </c>
      <c r="G3105">
        <v>2025</v>
      </c>
      <c r="H3105" t="s">
        <v>137</v>
      </c>
      <c r="I3105" t="s">
        <v>8427</v>
      </c>
    </row>
    <row r="3106" spans="1:9" ht="32" x14ac:dyDescent="0.2">
      <c r="A3106" t="s">
        <v>8434</v>
      </c>
      <c r="B3106" t="s">
        <v>8435</v>
      </c>
      <c r="C3106">
        <v>1</v>
      </c>
      <c r="D3106">
        <f>237</f>
        <v>237</v>
      </c>
      <c r="E3106" t="s">
        <v>12</v>
      </c>
      <c r="F3106" s="3" t="s">
        <v>8436</v>
      </c>
      <c r="G3106">
        <v>2025</v>
      </c>
      <c r="H3106" t="s">
        <v>21</v>
      </c>
      <c r="I3106" t="s">
        <v>8437</v>
      </c>
    </row>
    <row r="3107" spans="1:9" ht="16" x14ac:dyDescent="0.2">
      <c r="A3107" t="s">
        <v>8434</v>
      </c>
      <c r="B3107" t="s">
        <v>8438</v>
      </c>
      <c r="C3107">
        <v>2</v>
      </c>
      <c r="D3107">
        <f>237</f>
        <v>237</v>
      </c>
      <c r="E3107" t="s">
        <v>12</v>
      </c>
      <c r="F3107" s="3" t="s">
        <v>8439</v>
      </c>
      <c r="G3107">
        <v>2025</v>
      </c>
      <c r="H3107" t="s">
        <v>21</v>
      </c>
      <c r="I3107" t="s">
        <v>8437</v>
      </c>
    </row>
    <row r="3108" spans="1:9" ht="16" x14ac:dyDescent="0.2">
      <c r="A3108" t="s">
        <v>8440</v>
      </c>
      <c r="B3108" t="s">
        <v>8441</v>
      </c>
      <c r="C3108">
        <v>1</v>
      </c>
      <c r="D3108">
        <f>44</f>
        <v>44</v>
      </c>
      <c r="E3108" t="s">
        <v>12</v>
      </c>
      <c r="F3108" s="3" t="s">
        <v>4730</v>
      </c>
      <c r="G3108">
        <v>2025</v>
      </c>
      <c r="H3108" t="s">
        <v>14</v>
      </c>
      <c r="I3108" t="s">
        <v>8442</v>
      </c>
    </row>
    <row r="3109" spans="1:9" ht="32" x14ac:dyDescent="0.2">
      <c r="A3109" t="s">
        <v>8443</v>
      </c>
      <c r="B3109" t="s">
        <v>8444</v>
      </c>
      <c r="C3109">
        <v>1</v>
      </c>
      <c r="D3109" t="s">
        <v>316</v>
      </c>
      <c r="E3109" t="s">
        <v>12</v>
      </c>
      <c r="F3109" s="3" t="s">
        <v>8445</v>
      </c>
      <c r="G3109">
        <v>2025</v>
      </c>
      <c r="H3109" t="s">
        <v>318</v>
      </c>
      <c r="I3109" t="s">
        <v>8446</v>
      </c>
    </row>
    <row r="3110" spans="1:9" ht="32" x14ac:dyDescent="0.2">
      <c r="A3110" t="s">
        <v>8443</v>
      </c>
      <c r="B3110" t="s">
        <v>8447</v>
      </c>
      <c r="C3110">
        <v>2</v>
      </c>
      <c r="D3110" t="s">
        <v>12</v>
      </c>
      <c r="E3110" t="s">
        <v>12</v>
      </c>
      <c r="F3110" s="3" t="s">
        <v>8448</v>
      </c>
      <c r="G3110">
        <v>2025</v>
      </c>
      <c r="H3110" t="s">
        <v>86</v>
      </c>
      <c r="I3110" t="s">
        <v>8446</v>
      </c>
    </row>
    <row r="3111" spans="1:9" ht="16" x14ac:dyDescent="0.2">
      <c r="A3111" t="s">
        <v>8449</v>
      </c>
      <c r="B3111" t="s">
        <v>8450</v>
      </c>
      <c r="C3111">
        <v>1</v>
      </c>
      <c r="D3111">
        <f>237</f>
        <v>237</v>
      </c>
      <c r="E3111" t="s">
        <v>12</v>
      </c>
      <c r="F3111" s="3" t="s">
        <v>8451</v>
      </c>
      <c r="G3111">
        <v>2025</v>
      </c>
      <c r="H3111" t="s">
        <v>21</v>
      </c>
      <c r="I3111" t="s">
        <v>8452</v>
      </c>
    </row>
    <row r="3112" spans="1:9" ht="16" x14ac:dyDescent="0.2">
      <c r="A3112" t="s">
        <v>8449</v>
      </c>
      <c r="B3112" t="s">
        <v>8453</v>
      </c>
      <c r="C3112">
        <v>2</v>
      </c>
      <c r="D3112">
        <f>173</f>
        <v>173</v>
      </c>
      <c r="E3112" t="s">
        <v>12</v>
      </c>
      <c r="F3112" s="3" t="s">
        <v>8454</v>
      </c>
      <c r="G3112">
        <v>2025</v>
      </c>
      <c r="H3112" t="s">
        <v>368</v>
      </c>
      <c r="I3112" t="s">
        <v>8452</v>
      </c>
    </row>
    <row r="3113" spans="1:9" ht="16" x14ac:dyDescent="0.2">
      <c r="A3113" t="s">
        <v>8449</v>
      </c>
      <c r="B3113" t="s">
        <v>8455</v>
      </c>
      <c r="C3113">
        <v>3</v>
      </c>
      <c r="D3113">
        <f>237</f>
        <v>237</v>
      </c>
      <c r="E3113" t="s">
        <v>12</v>
      </c>
      <c r="F3113" s="3" t="s">
        <v>2704</v>
      </c>
      <c r="G3113">
        <v>2025</v>
      </c>
      <c r="H3113" t="s">
        <v>21</v>
      </c>
      <c r="I3113" t="s">
        <v>8452</v>
      </c>
    </row>
    <row r="3114" spans="1:9" ht="16" x14ac:dyDescent="0.2">
      <c r="A3114" t="s">
        <v>8456</v>
      </c>
      <c r="B3114" t="s">
        <v>8457</v>
      </c>
      <c r="C3114">
        <v>1</v>
      </c>
      <c r="D3114" t="s">
        <v>12</v>
      </c>
      <c r="E3114" t="s">
        <v>12</v>
      </c>
      <c r="F3114" s="3" t="s">
        <v>8458</v>
      </c>
      <c r="G3114">
        <v>2025</v>
      </c>
      <c r="H3114" t="s">
        <v>859</v>
      </c>
      <c r="I3114" t="s">
        <v>8459</v>
      </c>
    </row>
    <row r="3115" spans="1:9" ht="16" x14ac:dyDescent="0.2">
      <c r="A3115" t="s">
        <v>8456</v>
      </c>
      <c r="B3115" t="s">
        <v>8460</v>
      </c>
      <c r="C3115">
        <v>2</v>
      </c>
      <c r="D3115" t="s">
        <v>52</v>
      </c>
      <c r="E3115" t="s">
        <v>12</v>
      </c>
      <c r="F3115" s="3" t="s">
        <v>8461</v>
      </c>
      <c r="G3115">
        <v>2025</v>
      </c>
      <c r="H3115" t="s">
        <v>859</v>
      </c>
      <c r="I3115" t="s">
        <v>8459</v>
      </c>
    </row>
    <row r="3116" spans="1:9" ht="16" x14ac:dyDescent="0.2">
      <c r="A3116" t="s">
        <v>8462</v>
      </c>
      <c r="B3116" t="s">
        <v>8463</v>
      </c>
      <c r="C3116">
        <v>1</v>
      </c>
      <c r="D3116" t="s">
        <v>12</v>
      </c>
      <c r="E3116" t="s">
        <v>12</v>
      </c>
      <c r="F3116" s="7" t="s">
        <v>106</v>
      </c>
      <c r="G3116">
        <v>2025</v>
      </c>
      <c r="H3116" t="s">
        <v>37</v>
      </c>
      <c r="I3116" t="s">
        <v>8464</v>
      </c>
    </row>
    <row r="3117" spans="1:9" ht="16" x14ac:dyDescent="0.2">
      <c r="A3117" t="s">
        <v>8462</v>
      </c>
      <c r="B3117" t="s">
        <v>6860</v>
      </c>
      <c r="C3117">
        <v>2</v>
      </c>
      <c r="D3117" t="s">
        <v>12</v>
      </c>
      <c r="E3117" t="s">
        <v>12</v>
      </c>
      <c r="F3117" s="7" t="s">
        <v>106</v>
      </c>
      <c r="G3117">
        <v>2025</v>
      </c>
      <c r="H3117" t="s">
        <v>37</v>
      </c>
      <c r="I3117" t="s">
        <v>8464</v>
      </c>
    </row>
    <row r="3118" spans="1:9" ht="32" x14ac:dyDescent="0.2">
      <c r="A3118" t="s">
        <v>8465</v>
      </c>
      <c r="B3118" t="s">
        <v>1680</v>
      </c>
      <c r="C3118">
        <v>1</v>
      </c>
      <c r="D3118" t="s">
        <v>101</v>
      </c>
      <c r="E3118" t="s">
        <v>12</v>
      </c>
      <c r="F3118" s="3" t="s">
        <v>8466</v>
      </c>
      <c r="G3118">
        <v>2025</v>
      </c>
      <c r="H3118" t="s">
        <v>37</v>
      </c>
      <c r="I3118" t="s">
        <v>8467</v>
      </c>
    </row>
    <row r="3119" spans="1:9" ht="32" x14ac:dyDescent="0.2">
      <c r="A3119" t="s">
        <v>8465</v>
      </c>
      <c r="B3119" t="s">
        <v>8468</v>
      </c>
      <c r="C3119">
        <v>2</v>
      </c>
      <c r="D3119" t="s">
        <v>12</v>
      </c>
      <c r="E3119" t="s">
        <v>12</v>
      </c>
      <c r="F3119" s="3" t="s">
        <v>8469</v>
      </c>
      <c r="G3119">
        <v>2025</v>
      </c>
      <c r="H3119" t="s">
        <v>37</v>
      </c>
      <c r="I3119" t="s">
        <v>8467</v>
      </c>
    </row>
    <row r="3120" spans="1:9" x14ac:dyDescent="0.2">
      <c r="A3120" t="s">
        <v>8470</v>
      </c>
      <c r="B3120" t="s">
        <v>8471</v>
      </c>
      <c r="C3120">
        <v>1</v>
      </c>
      <c r="D3120" t="s">
        <v>101</v>
      </c>
      <c r="E3120" t="s">
        <v>12</v>
      </c>
      <c r="F3120" t="s">
        <v>12</v>
      </c>
      <c r="G3120">
        <v>2025</v>
      </c>
      <c r="H3120" t="s">
        <v>37</v>
      </c>
      <c r="I3120" t="s">
        <v>8472</v>
      </c>
    </row>
    <row r="3121" spans="1:9" ht="32" x14ac:dyDescent="0.2">
      <c r="A3121" t="s">
        <v>8470</v>
      </c>
      <c r="B3121" t="s">
        <v>8473</v>
      </c>
      <c r="C3121">
        <v>2</v>
      </c>
      <c r="D3121" t="s">
        <v>101</v>
      </c>
      <c r="E3121" t="s">
        <v>12</v>
      </c>
      <c r="F3121" s="3" t="s">
        <v>1352</v>
      </c>
      <c r="G3121">
        <v>2025</v>
      </c>
      <c r="H3121" t="s">
        <v>37</v>
      </c>
      <c r="I3121" t="s">
        <v>8472</v>
      </c>
    </row>
    <row r="3122" spans="1:9" ht="32" x14ac:dyDescent="0.2">
      <c r="A3122" t="s">
        <v>8474</v>
      </c>
      <c r="B3122" t="s">
        <v>8475</v>
      </c>
      <c r="C3122">
        <v>1</v>
      </c>
      <c r="D3122">
        <f>237</f>
        <v>237</v>
      </c>
      <c r="E3122" t="s">
        <v>12</v>
      </c>
      <c r="F3122" s="3" t="s">
        <v>3228</v>
      </c>
      <c r="G3122">
        <v>2025</v>
      </c>
      <c r="H3122" t="s">
        <v>21</v>
      </c>
      <c r="I3122" t="s">
        <v>8476</v>
      </c>
    </row>
    <row r="3123" spans="1:9" ht="32" x14ac:dyDescent="0.2">
      <c r="A3123" t="s">
        <v>8477</v>
      </c>
      <c r="B3123" t="s">
        <v>157</v>
      </c>
      <c r="C3123">
        <v>1</v>
      </c>
      <c r="D3123" t="s">
        <v>12</v>
      </c>
      <c r="E3123" t="s">
        <v>12</v>
      </c>
      <c r="F3123" s="3" t="s">
        <v>8478</v>
      </c>
      <c r="G3123">
        <v>2025</v>
      </c>
      <c r="H3123" t="s">
        <v>37</v>
      </c>
      <c r="I3123" t="s">
        <v>8479</v>
      </c>
    </row>
    <row r="3124" spans="1:9" ht="32" x14ac:dyDescent="0.2">
      <c r="A3124" t="s">
        <v>8477</v>
      </c>
      <c r="B3124" t="s">
        <v>8480</v>
      </c>
      <c r="C3124">
        <v>2</v>
      </c>
      <c r="D3124" t="s">
        <v>12</v>
      </c>
      <c r="E3124" t="s">
        <v>12</v>
      </c>
      <c r="F3124" s="3" t="s">
        <v>8481</v>
      </c>
      <c r="G3124">
        <v>2025</v>
      </c>
      <c r="H3124" t="s">
        <v>37</v>
      </c>
      <c r="I3124" t="s">
        <v>8479</v>
      </c>
    </row>
    <row r="3125" spans="1:9" ht="32" x14ac:dyDescent="0.2">
      <c r="A3125" t="s">
        <v>8482</v>
      </c>
      <c r="B3125" t="s">
        <v>8483</v>
      </c>
      <c r="C3125">
        <v>1</v>
      </c>
      <c r="D3125">
        <f>545</f>
        <v>545</v>
      </c>
      <c r="E3125" t="s">
        <v>12</v>
      </c>
      <c r="F3125" s="3" t="s">
        <v>8484</v>
      </c>
      <c r="G3125">
        <v>2025</v>
      </c>
      <c r="H3125" t="s">
        <v>140</v>
      </c>
      <c r="I3125" t="s">
        <v>8485</v>
      </c>
    </row>
    <row r="3126" spans="1:9" ht="16" x14ac:dyDescent="0.2">
      <c r="A3126" t="s">
        <v>8482</v>
      </c>
      <c r="B3126" t="s">
        <v>8486</v>
      </c>
      <c r="C3126">
        <v>2</v>
      </c>
      <c r="D3126">
        <f>164</f>
        <v>164</v>
      </c>
      <c r="E3126" t="s">
        <v>8487</v>
      </c>
      <c r="F3126" s="7" t="s">
        <v>8488</v>
      </c>
      <c r="G3126">
        <v>2025</v>
      </c>
      <c r="H3126" t="s">
        <v>226</v>
      </c>
      <c r="I3126" t="s">
        <v>8485</v>
      </c>
    </row>
    <row r="3127" spans="1:9" ht="16" x14ac:dyDescent="0.2">
      <c r="A3127" t="s">
        <v>8489</v>
      </c>
      <c r="B3127" t="s">
        <v>8490</v>
      </c>
      <c r="C3127">
        <v>1</v>
      </c>
      <c r="D3127" s="5" t="s">
        <v>12</v>
      </c>
      <c r="E3127" t="s">
        <v>12</v>
      </c>
      <c r="F3127" s="7" t="s">
        <v>165</v>
      </c>
      <c r="G3127">
        <v>2025</v>
      </c>
      <c r="H3127" t="s">
        <v>37</v>
      </c>
      <c r="I3127" t="s">
        <v>8491</v>
      </c>
    </row>
    <row r="3128" spans="1:9" ht="16" x14ac:dyDescent="0.2">
      <c r="A3128" t="s">
        <v>8489</v>
      </c>
      <c r="B3128" t="s">
        <v>6567</v>
      </c>
      <c r="C3128">
        <v>2</v>
      </c>
      <c r="D3128" s="5" t="s">
        <v>12</v>
      </c>
      <c r="E3128" t="s">
        <v>12</v>
      </c>
      <c r="F3128" s="7" t="s">
        <v>8492</v>
      </c>
      <c r="G3128">
        <v>2025</v>
      </c>
      <c r="H3128" t="s">
        <v>37</v>
      </c>
      <c r="I3128" t="s">
        <v>8491</v>
      </c>
    </row>
    <row r="3129" spans="1:9" ht="32" x14ac:dyDescent="0.2">
      <c r="A3129" t="s">
        <v>8493</v>
      </c>
      <c r="B3129" t="s">
        <v>3728</v>
      </c>
      <c r="C3129">
        <v>1</v>
      </c>
      <c r="D3129" t="s">
        <v>52</v>
      </c>
      <c r="E3129" t="s">
        <v>12</v>
      </c>
      <c r="F3129" s="3" t="s">
        <v>8494</v>
      </c>
      <c r="G3129">
        <v>2025</v>
      </c>
      <c r="H3129" t="s">
        <v>140</v>
      </c>
      <c r="I3129" t="s">
        <v>8495</v>
      </c>
    </row>
    <row r="3130" spans="1:9" ht="16" x14ac:dyDescent="0.2">
      <c r="A3130" t="s">
        <v>8496</v>
      </c>
      <c r="B3130" t="s">
        <v>8497</v>
      </c>
      <c r="C3130">
        <v>1</v>
      </c>
      <c r="D3130" t="s">
        <v>52</v>
      </c>
      <c r="E3130" t="s">
        <v>12</v>
      </c>
      <c r="F3130" s="3" t="s">
        <v>8498</v>
      </c>
      <c r="G3130">
        <v>2025</v>
      </c>
      <c r="H3130" t="s">
        <v>6423</v>
      </c>
      <c r="I3130" t="s">
        <v>8499</v>
      </c>
    </row>
    <row r="3131" spans="1:9" ht="32" x14ac:dyDescent="0.2">
      <c r="A3131" t="s">
        <v>8500</v>
      </c>
      <c r="B3131" t="s">
        <v>8501</v>
      </c>
      <c r="C3131">
        <v>1</v>
      </c>
      <c r="D3131" t="s">
        <v>12</v>
      </c>
      <c r="E3131" t="s">
        <v>12</v>
      </c>
      <c r="F3131" s="3" t="s">
        <v>5995</v>
      </c>
      <c r="G3131">
        <v>2025</v>
      </c>
      <c r="H3131" t="s">
        <v>37</v>
      </c>
      <c r="I3131" t="s">
        <v>8502</v>
      </c>
    </row>
    <row r="3132" spans="1:9" ht="32" x14ac:dyDescent="0.2">
      <c r="A3132" t="s">
        <v>8503</v>
      </c>
      <c r="B3132" t="s">
        <v>8504</v>
      </c>
      <c r="C3132">
        <v>1</v>
      </c>
      <c r="D3132" t="s">
        <v>52</v>
      </c>
      <c r="E3132" t="s">
        <v>12</v>
      </c>
      <c r="F3132" s="3" t="s">
        <v>8505</v>
      </c>
      <c r="G3132">
        <v>2025</v>
      </c>
      <c r="H3132" t="s">
        <v>438</v>
      </c>
      <c r="I3132" t="s">
        <v>8506</v>
      </c>
    </row>
    <row r="3133" spans="1:9" ht="16" x14ac:dyDescent="0.2">
      <c r="A3133" t="s">
        <v>8503</v>
      </c>
      <c r="B3133" t="s">
        <v>8507</v>
      </c>
      <c r="C3133">
        <v>2</v>
      </c>
      <c r="D3133" t="s">
        <v>52</v>
      </c>
      <c r="E3133" t="s">
        <v>12</v>
      </c>
      <c r="F3133" s="3" t="s">
        <v>8508</v>
      </c>
      <c r="G3133">
        <v>2025</v>
      </c>
      <c r="H3133" t="s">
        <v>438</v>
      </c>
      <c r="I3133" t="s">
        <v>8506</v>
      </c>
    </row>
    <row r="3134" spans="1:9" ht="32" x14ac:dyDescent="0.2">
      <c r="A3134" t="s">
        <v>8509</v>
      </c>
      <c r="B3134" t="s">
        <v>8510</v>
      </c>
      <c r="C3134">
        <v>1</v>
      </c>
      <c r="D3134" t="s">
        <v>52</v>
      </c>
      <c r="E3134" t="s">
        <v>12</v>
      </c>
      <c r="F3134" s="3" t="s">
        <v>8511</v>
      </c>
      <c r="G3134">
        <v>2025</v>
      </c>
      <c r="H3134" t="s">
        <v>54</v>
      </c>
      <c r="I3134" t="s">
        <v>8512</v>
      </c>
    </row>
    <row r="3135" spans="1:9" ht="32" x14ac:dyDescent="0.2">
      <c r="A3135" t="s">
        <v>8509</v>
      </c>
      <c r="B3135" t="s">
        <v>8513</v>
      </c>
      <c r="C3135">
        <v>2</v>
      </c>
      <c r="D3135" t="s">
        <v>52</v>
      </c>
      <c r="E3135" t="s">
        <v>12</v>
      </c>
      <c r="F3135" s="3" t="s">
        <v>8514</v>
      </c>
      <c r="G3135">
        <v>2025</v>
      </c>
      <c r="H3135" t="s">
        <v>54</v>
      </c>
      <c r="I3135" t="s">
        <v>8512</v>
      </c>
    </row>
    <row r="3136" spans="1:9" ht="32" x14ac:dyDescent="0.2">
      <c r="A3136" t="s">
        <v>8515</v>
      </c>
      <c r="B3136" t="s">
        <v>8516</v>
      </c>
      <c r="C3136">
        <v>1</v>
      </c>
      <c r="D3136" t="s">
        <v>12</v>
      </c>
      <c r="E3136" t="s">
        <v>12</v>
      </c>
      <c r="F3136" s="3" t="s">
        <v>8517</v>
      </c>
      <c r="G3136">
        <v>2025</v>
      </c>
      <c r="H3136" t="s">
        <v>8518</v>
      </c>
      <c r="I3136" t="s">
        <v>8519</v>
      </c>
    </row>
    <row r="3137" spans="1:9" ht="32" x14ac:dyDescent="0.2">
      <c r="A3137" t="s">
        <v>8515</v>
      </c>
      <c r="B3137" t="s">
        <v>8520</v>
      </c>
      <c r="C3137">
        <v>2</v>
      </c>
      <c r="D3137" t="s">
        <v>12</v>
      </c>
      <c r="E3137" t="s">
        <v>12</v>
      </c>
      <c r="F3137" s="3" t="s">
        <v>8521</v>
      </c>
      <c r="G3137">
        <v>2025</v>
      </c>
      <c r="H3137" t="s">
        <v>8518</v>
      </c>
      <c r="I3137" t="s">
        <v>8519</v>
      </c>
    </row>
    <row r="3138" spans="1:9" ht="32" x14ac:dyDescent="0.2">
      <c r="A3138" t="s">
        <v>8522</v>
      </c>
      <c r="B3138" t="s">
        <v>8523</v>
      </c>
      <c r="C3138">
        <v>1</v>
      </c>
      <c r="D3138" t="s">
        <v>12</v>
      </c>
      <c r="E3138" t="s">
        <v>12</v>
      </c>
      <c r="F3138" s="3" t="s">
        <v>8524</v>
      </c>
      <c r="G3138">
        <v>2025</v>
      </c>
      <c r="H3138" t="s">
        <v>3662</v>
      </c>
      <c r="I3138" t="s">
        <v>8525</v>
      </c>
    </row>
    <row r="3139" spans="1:9" ht="32" x14ac:dyDescent="0.2">
      <c r="A3139" t="s">
        <v>8522</v>
      </c>
      <c r="B3139" t="s">
        <v>8526</v>
      </c>
      <c r="C3139">
        <v>2</v>
      </c>
      <c r="D3139" t="s">
        <v>4403</v>
      </c>
      <c r="E3139" t="s">
        <v>12</v>
      </c>
      <c r="F3139" s="3" t="s">
        <v>8527</v>
      </c>
      <c r="G3139">
        <v>2025</v>
      </c>
      <c r="H3139" t="s">
        <v>86</v>
      </c>
      <c r="I3139" t="s">
        <v>8525</v>
      </c>
    </row>
    <row r="3140" spans="1:9" ht="16" x14ac:dyDescent="0.2">
      <c r="A3140" t="s">
        <v>8522</v>
      </c>
      <c r="B3140" t="s">
        <v>8528</v>
      </c>
      <c r="C3140">
        <v>3</v>
      </c>
      <c r="D3140" t="s">
        <v>12</v>
      </c>
      <c r="E3140" t="s">
        <v>12</v>
      </c>
      <c r="F3140" s="3" t="s">
        <v>8529</v>
      </c>
      <c r="G3140">
        <v>2025</v>
      </c>
      <c r="H3140" t="s">
        <v>3662</v>
      </c>
      <c r="I3140" t="s">
        <v>8525</v>
      </c>
    </row>
    <row r="3141" spans="1:9" ht="32" x14ac:dyDescent="0.2">
      <c r="A3141" t="s">
        <v>8530</v>
      </c>
      <c r="B3141" t="s">
        <v>8531</v>
      </c>
      <c r="C3141">
        <v>1</v>
      </c>
      <c r="D3141" t="s">
        <v>52</v>
      </c>
      <c r="E3141" t="s">
        <v>12</v>
      </c>
      <c r="F3141" s="3" t="s">
        <v>8532</v>
      </c>
      <c r="G3141">
        <v>2025</v>
      </c>
      <c r="H3141" t="s">
        <v>438</v>
      </c>
      <c r="I3141" t="s">
        <v>8533</v>
      </c>
    </row>
    <row r="3142" spans="1:9" ht="32" x14ac:dyDescent="0.2">
      <c r="A3142" t="s">
        <v>8530</v>
      </c>
      <c r="B3142" t="s">
        <v>8534</v>
      </c>
      <c r="C3142">
        <v>2</v>
      </c>
      <c r="D3142" t="s">
        <v>52</v>
      </c>
      <c r="E3142" t="s">
        <v>12</v>
      </c>
      <c r="F3142" s="3" t="s">
        <v>8535</v>
      </c>
      <c r="G3142">
        <v>2025</v>
      </c>
      <c r="H3142" t="s">
        <v>438</v>
      </c>
      <c r="I3142" t="s">
        <v>8533</v>
      </c>
    </row>
    <row r="3143" spans="1:9" ht="16" x14ac:dyDescent="0.2">
      <c r="A3143" t="s">
        <v>8536</v>
      </c>
      <c r="B3143" t="s">
        <v>8537</v>
      </c>
      <c r="C3143">
        <v>1</v>
      </c>
      <c r="D3143">
        <f>184</f>
        <v>184</v>
      </c>
      <c r="E3143" t="s">
        <v>12</v>
      </c>
      <c r="F3143" s="3" t="s">
        <v>8538</v>
      </c>
      <c r="G3143">
        <v>2025</v>
      </c>
      <c r="H3143" t="s">
        <v>137</v>
      </c>
      <c r="I3143" t="s">
        <v>8539</v>
      </c>
    </row>
    <row r="3144" spans="1:9" ht="16" x14ac:dyDescent="0.2">
      <c r="A3144" t="s">
        <v>8536</v>
      </c>
      <c r="B3144" t="s">
        <v>8540</v>
      </c>
      <c r="C3144">
        <v>2</v>
      </c>
      <c r="D3144" t="s">
        <v>12</v>
      </c>
      <c r="E3144" t="s">
        <v>12</v>
      </c>
      <c r="F3144" s="3" t="s">
        <v>8541</v>
      </c>
      <c r="G3144">
        <v>2025</v>
      </c>
      <c r="H3144" t="s">
        <v>137</v>
      </c>
      <c r="I3144" t="s">
        <v>8539</v>
      </c>
    </row>
    <row r="3145" spans="1:9" ht="16" x14ac:dyDescent="0.2">
      <c r="A3145" t="s">
        <v>8542</v>
      </c>
      <c r="B3145" t="s">
        <v>8543</v>
      </c>
      <c r="C3145">
        <v>1</v>
      </c>
      <c r="D3145" t="s">
        <v>52</v>
      </c>
      <c r="E3145" t="s">
        <v>12</v>
      </c>
      <c r="F3145" s="3" t="s">
        <v>8544</v>
      </c>
      <c r="G3145">
        <v>2025</v>
      </c>
      <c r="H3145" t="s">
        <v>37</v>
      </c>
      <c r="I3145" t="s">
        <v>8545</v>
      </c>
    </row>
    <row r="3146" spans="1:9" ht="16" x14ac:dyDescent="0.2">
      <c r="A3146" t="s">
        <v>8546</v>
      </c>
      <c r="B3146" t="s">
        <v>8547</v>
      </c>
      <c r="C3146">
        <v>1</v>
      </c>
      <c r="D3146" t="s">
        <v>2828</v>
      </c>
      <c r="E3146" t="s">
        <v>12</v>
      </c>
      <c r="F3146" s="3" t="s">
        <v>8548</v>
      </c>
      <c r="G3146">
        <v>2025</v>
      </c>
      <c r="H3146" t="s">
        <v>323</v>
      </c>
      <c r="I3146" t="s">
        <v>8549</v>
      </c>
    </row>
    <row r="3147" spans="1:9" ht="16" x14ac:dyDescent="0.2">
      <c r="A3147" t="s">
        <v>8546</v>
      </c>
      <c r="B3147" t="s">
        <v>8550</v>
      </c>
      <c r="C3147">
        <v>2</v>
      </c>
      <c r="D3147">
        <f>237</f>
        <v>237</v>
      </c>
      <c r="E3147" t="s">
        <v>12</v>
      </c>
      <c r="F3147" s="3" t="s">
        <v>6368</v>
      </c>
      <c r="G3147">
        <v>2025</v>
      </c>
      <c r="H3147" t="s">
        <v>21</v>
      </c>
      <c r="I3147" t="s">
        <v>8549</v>
      </c>
    </row>
    <row r="3148" spans="1:9" ht="16" x14ac:dyDescent="0.2">
      <c r="A3148" t="s">
        <v>8551</v>
      </c>
      <c r="B3148" t="s">
        <v>8552</v>
      </c>
      <c r="C3148">
        <v>1</v>
      </c>
      <c r="D3148" t="s">
        <v>52</v>
      </c>
      <c r="E3148" t="s">
        <v>12</v>
      </c>
      <c r="F3148" s="3" t="s">
        <v>1753</v>
      </c>
      <c r="G3148">
        <v>2025</v>
      </c>
      <c r="H3148" t="s">
        <v>37</v>
      </c>
      <c r="I3148" t="s">
        <v>8553</v>
      </c>
    </row>
    <row r="3149" spans="1:9" ht="32" x14ac:dyDescent="0.2">
      <c r="A3149" t="s">
        <v>8551</v>
      </c>
      <c r="B3149" t="s">
        <v>8554</v>
      </c>
      <c r="C3149">
        <v>2</v>
      </c>
      <c r="D3149" t="s">
        <v>12</v>
      </c>
      <c r="E3149" t="s">
        <v>12</v>
      </c>
      <c r="F3149" s="3" t="s">
        <v>8555</v>
      </c>
      <c r="G3149">
        <v>2025</v>
      </c>
      <c r="H3149" t="s">
        <v>37</v>
      </c>
      <c r="I3149" t="s">
        <v>8553</v>
      </c>
    </row>
    <row r="3150" spans="1:9" ht="32" x14ac:dyDescent="0.2">
      <c r="A3150" t="s">
        <v>8551</v>
      </c>
      <c r="B3150" t="s">
        <v>8556</v>
      </c>
      <c r="C3150">
        <v>3</v>
      </c>
      <c r="D3150" t="s">
        <v>12</v>
      </c>
      <c r="E3150" t="s">
        <v>12</v>
      </c>
      <c r="F3150" s="3" t="s">
        <v>8557</v>
      </c>
      <c r="G3150">
        <v>2025</v>
      </c>
      <c r="H3150" t="s">
        <v>37</v>
      </c>
      <c r="I3150" t="s">
        <v>8553</v>
      </c>
    </row>
    <row r="3151" spans="1:9" ht="32" x14ac:dyDescent="0.2">
      <c r="A3151" t="s">
        <v>8551</v>
      </c>
      <c r="B3151" t="s">
        <v>8558</v>
      </c>
      <c r="C3151">
        <v>4</v>
      </c>
      <c r="D3151">
        <f>407</f>
        <v>407</v>
      </c>
      <c r="E3151" t="s">
        <v>12</v>
      </c>
      <c r="F3151" s="3" t="s">
        <v>8559</v>
      </c>
      <c r="G3151">
        <v>2025</v>
      </c>
      <c r="H3151" t="s">
        <v>37</v>
      </c>
      <c r="I3151" t="s">
        <v>8553</v>
      </c>
    </row>
    <row r="3152" spans="1:9" ht="32" x14ac:dyDescent="0.2">
      <c r="A3152" t="s">
        <v>8551</v>
      </c>
      <c r="B3152" t="s">
        <v>155</v>
      </c>
      <c r="C3152">
        <v>5</v>
      </c>
      <c r="D3152" t="s">
        <v>12</v>
      </c>
      <c r="E3152" t="s">
        <v>12</v>
      </c>
      <c r="F3152" s="3" t="s">
        <v>8560</v>
      </c>
      <c r="G3152">
        <v>2025</v>
      </c>
      <c r="H3152" t="s">
        <v>37</v>
      </c>
      <c r="I3152" t="s">
        <v>8553</v>
      </c>
    </row>
    <row r="3153" spans="1:9" ht="32" x14ac:dyDescent="0.2">
      <c r="A3153" t="s">
        <v>8561</v>
      </c>
      <c r="B3153" t="s">
        <v>8562</v>
      </c>
      <c r="C3153">
        <v>1</v>
      </c>
      <c r="D3153" t="s">
        <v>12</v>
      </c>
      <c r="E3153" t="s">
        <v>12</v>
      </c>
      <c r="F3153" s="3" t="s">
        <v>8563</v>
      </c>
      <c r="G3153">
        <v>2025</v>
      </c>
      <c r="H3153" t="s">
        <v>474</v>
      </c>
      <c r="I3153" t="s">
        <v>8564</v>
      </c>
    </row>
    <row r="3154" spans="1:9" ht="32" x14ac:dyDescent="0.2">
      <c r="A3154" t="s">
        <v>8561</v>
      </c>
      <c r="B3154" t="s">
        <v>8565</v>
      </c>
      <c r="C3154">
        <v>2</v>
      </c>
      <c r="D3154">
        <f>404</f>
        <v>404</v>
      </c>
      <c r="E3154" t="s">
        <v>12</v>
      </c>
      <c r="F3154" s="3" t="s">
        <v>8566</v>
      </c>
      <c r="G3154">
        <v>2025</v>
      </c>
      <c r="H3154" t="s">
        <v>313</v>
      </c>
      <c r="I3154" t="s">
        <v>8564</v>
      </c>
    </row>
    <row r="3155" spans="1:9" ht="16" x14ac:dyDescent="0.2">
      <c r="A3155" t="s">
        <v>8561</v>
      </c>
      <c r="B3155" t="s">
        <v>8567</v>
      </c>
      <c r="C3155">
        <v>3</v>
      </c>
      <c r="D3155" t="s">
        <v>12</v>
      </c>
      <c r="E3155" t="s">
        <v>12</v>
      </c>
      <c r="F3155" s="3" t="s">
        <v>8568</v>
      </c>
      <c r="G3155">
        <v>2025</v>
      </c>
      <c r="H3155" t="s">
        <v>474</v>
      </c>
      <c r="I3155" t="s">
        <v>8564</v>
      </c>
    </row>
    <row r="3156" spans="1:9" ht="32" x14ac:dyDescent="0.2">
      <c r="A3156" t="s">
        <v>8569</v>
      </c>
      <c r="B3156" t="s">
        <v>8570</v>
      </c>
      <c r="C3156">
        <v>1</v>
      </c>
      <c r="D3156">
        <f>237</f>
        <v>237</v>
      </c>
      <c r="E3156" t="s">
        <v>12</v>
      </c>
      <c r="F3156" s="3" t="s">
        <v>8571</v>
      </c>
      <c r="G3156">
        <v>2025</v>
      </c>
      <c r="H3156" t="s">
        <v>21</v>
      </c>
      <c r="I3156" t="s">
        <v>8572</v>
      </c>
    </row>
    <row r="3157" spans="1:9" ht="32" x14ac:dyDescent="0.2">
      <c r="A3157" t="s">
        <v>8569</v>
      </c>
      <c r="B3157" t="s">
        <v>8573</v>
      </c>
      <c r="C3157">
        <v>2</v>
      </c>
      <c r="D3157" t="s">
        <v>12</v>
      </c>
      <c r="E3157" t="s">
        <v>12</v>
      </c>
      <c r="F3157" s="7" t="s">
        <v>8574</v>
      </c>
      <c r="G3157">
        <v>2025</v>
      </c>
      <c r="H3157" t="s">
        <v>21</v>
      </c>
      <c r="I3157" t="s">
        <v>8572</v>
      </c>
    </row>
    <row r="3158" spans="1:9" ht="32" x14ac:dyDescent="0.2">
      <c r="A3158" t="s">
        <v>8569</v>
      </c>
      <c r="B3158" t="s">
        <v>8575</v>
      </c>
      <c r="C3158">
        <v>3</v>
      </c>
      <c r="D3158" t="s">
        <v>12</v>
      </c>
      <c r="E3158" t="s">
        <v>12</v>
      </c>
      <c r="F3158" s="7" t="s">
        <v>8576</v>
      </c>
      <c r="G3158">
        <v>2025</v>
      </c>
      <c r="H3158" t="s">
        <v>21</v>
      </c>
      <c r="I3158" t="s">
        <v>8572</v>
      </c>
    </row>
    <row r="3159" spans="1:9" ht="32" x14ac:dyDescent="0.2">
      <c r="A3159" t="s">
        <v>8569</v>
      </c>
      <c r="B3159" t="s">
        <v>8577</v>
      </c>
      <c r="C3159">
        <v>4</v>
      </c>
      <c r="D3159" t="s">
        <v>12</v>
      </c>
      <c r="E3159" t="s">
        <v>12</v>
      </c>
      <c r="F3159" s="3" t="s">
        <v>8578</v>
      </c>
      <c r="G3159">
        <v>2025</v>
      </c>
      <c r="H3159" t="s">
        <v>8579</v>
      </c>
      <c r="I3159" t="s">
        <v>8572</v>
      </c>
    </row>
    <row r="3160" spans="1:9" ht="32" x14ac:dyDescent="0.2">
      <c r="A3160" t="s">
        <v>8569</v>
      </c>
      <c r="B3160" t="s">
        <v>8580</v>
      </c>
      <c r="C3160">
        <v>5</v>
      </c>
      <c r="D3160">
        <f>237</f>
        <v>237</v>
      </c>
      <c r="E3160" t="s">
        <v>12</v>
      </c>
      <c r="F3160" s="3" t="s">
        <v>8581</v>
      </c>
      <c r="G3160">
        <v>2025</v>
      </c>
      <c r="H3160" t="s">
        <v>21</v>
      </c>
      <c r="I3160" t="s">
        <v>8572</v>
      </c>
    </row>
    <row r="3161" spans="1:9" ht="16" x14ac:dyDescent="0.2">
      <c r="A3161" t="s">
        <v>8582</v>
      </c>
      <c r="B3161" t="s">
        <v>8583</v>
      </c>
      <c r="C3161">
        <v>1</v>
      </c>
      <c r="D3161">
        <f>355</f>
        <v>355</v>
      </c>
      <c r="E3161" t="s">
        <v>12</v>
      </c>
      <c r="F3161" s="3" t="s">
        <v>8584</v>
      </c>
      <c r="G3161">
        <v>2025</v>
      </c>
      <c r="H3161" t="s">
        <v>14</v>
      </c>
      <c r="I3161" t="s">
        <v>8585</v>
      </c>
    </row>
    <row r="3162" spans="1:9" ht="32" x14ac:dyDescent="0.2">
      <c r="A3162" t="s">
        <v>8582</v>
      </c>
      <c r="B3162" t="s">
        <v>2547</v>
      </c>
      <c r="C3162">
        <v>2</v>
      </c>
      <c r="D3162" t="s">
        <v>12</v>
      </c>
      <c r="E3162" t="s">
        <v>12</v>
      </c>
      <c r="F3162" s="3" t="s">
        <v>8586</v>
      </c>
      <c r="G3162">
        <v>2025</v>
      </c>
      <c r="H3162" t="s">
        <v>14</v>
      </c>
      <c r="I3162" t="s">
        <v>8585</v>
      </c>
    </row>
    <row r="3163" spans="1:9" ht="32" x14ac:dyDescent="0.2">
      <c r="A3163" t="s">
        <v>8587</v>
      </c>
      <c r="B3163" t="s">
        <v>8588</v>
      </c>
      <c r="C3163">
        <v>1</v>
      </c>
      <c r="D3163" t="s">
        <v>1128</v>
      </c>
      <c r="E3163" t="s">
        <v>12</v>
      </c>
      <c r="F3163" s="3" t="s">
        <v>8589</v>
      </c>
      <c r="G3163">
        <v>2025</v>
      </c>
      <c r="H3163" t="s">
        <v>140</v>
      </c>
      <c r="I3163" t="s">
        <v>8590</v>
      </c>
    </row>
    <row r="3164" spans="1:9" ht="32" x14ac:dyDescent="0.2">
      <c r="A3164" t="s">
        <v>8587</v>
      </c>
      <c r="B3164" t="s">
        <v>8591</v>
      </c>
      <c r="C3164">
        <v>2</v>
      </c>
      <c r="D3164" t="s">
        <v>4805</v>
      </c>
      <c r="E3164" t="s">
        <v>12</v>
      </c>
      <c r="F3164" s="3" t="s">
        <v>8592</v>
      </c>
      <c r="G3164">
        <v>2025</v>
      </c>
      <c r="H3164" t="s">
        <v>140</v>
      </c>
      <c r="I3164" t="s">
        <v>8590</v>
      </c>
    </row>
    <row r="3165" spans="1:9" ht="32" x14ac:dyDescent="0.2">
      <c r="A3165" t="s">
        <v>8593</v>
      </c>
      <c r="B3165" t="s">
        <v>8594</v>
      </c>
      <c r="C3165">
        <v>1</v>
      </c>
      <c r="D3165" t="s">
        <v>52</v>
      </c>
      <c r="E3165" t="s">
        <v>12</v>
      </c>
      <c r="F3165" s="3" t="s">
        <v>8595</v>
      </c>
      <c r="G3165">
        <v>2025</v>
      </c>
      <c r="H3165" t="s">
        <v>754</v>
      </c>
      <c r="I3165" t="s">
        <v>8596</v>
      </c>
    </row>
    <row r="3166" spans="1:9" ht="32" x14ac:dyDescent="0.2">
      <c r="A3166" t="s">
        <v>8597</v>
      </c>
      <c r="B3166" t="s">
        <v>8598</v>
      </c>
      <c r="C3166">
        <v>1</v>
      </c>
      <c r="D3166" t="s">
        <v>344</v>
      </c>
      <c r="E3166" t="s">
        <v>12</v>
      </c>
      <c r="F3166" s="3" t="s">
        <v>8599</v>
      </c>
      <c r="G3166">
        <v>2025</v>
      </c>
      <c r="H3166" t="s">
        <v>37</v>
      </c>
      <c r="I3166" t="s">
        <v>8600</v>
      </c>
    </row>
    <row r="3167" spans="1:9" ht="16" x14ac:dyDescent="0.2">
      <c r="A3167" t="s">
        <v>8597</v>
      </c>
      <c r="B3167" t="s">
        <v>8601</v>
      </c>
      <c r="C3167">
        <v>2</v>
      </c>
      <c r="D3167" t="s">
        <v>344</v>
      </c>
      <c r="E3167" t="s">
        <v>12</v>
      </c>
      <c r="F3167" s="3" t="s">
        <v>4356</v>
      </c>
      <c r="G3167">
        <v>2025</v>
      </c>
      <c r="H3167" t="s">
        <v>37</v>
      </c>
      <c r="I3167" t="s">
        <v>8600</v>
      </c>
    </row>
    <row r="3168" spans="1:9" ht="16" x14ac:dyDescent="0.2">
      <c r="A3168" t="s">
        <v>8597</v>
      </c>
      <c r="B3168" t="s">
        <v>8602</v>
      </c>
      <c r="C3168">
        <v>3</v>
      </c>
      <c r="D3168" t="s">
        <v>12</v>
      </c>
      <c r="E3168" t="s">
        <v>12</v>
      </c>
      <c r="F3168" s="3" t="s">
        <v>2976</v>
      </c>
      <c r="G3168">
        <v>2025</v>
      </c>
      <c r="H3168" t="s">
        <v>37</v>
      </c>
      <c r="I3168" t="s">
        <v>8600</v>
      </c>
    </row>
    <row r="3169" spans="1:9" ht="32" x14ac:dyDescent="0.2">
      <c r="A3169" t="s">
        <v>8597</v>
      </c>
      <c r="B3169" t="s">
        <v>8603</v>
      </c>
      <c r="C3169">
        <v>4</v>
      </c>
      <c r="D3169" t="s">
        <v>344</v>
      </c>
      <c r="E3169" t="s">
        <v>12</v>
      </c>
      <c r="F3169" s="3" t="s">
        <v>8604</v>
      </c>
      <c r="G3169">
        <v>2025</v>
      </c>
      <c r="H3169" t="s">
        <v>37</v>
      </c>
      <c r="I3169" t="s">
        <v>8600</v>
      </c>
    </row>
    <row r="3170" spans="1:9" ht="16" x14ac:dyDescent="0.2">
      <c r="A3170" t="s">
        <v>8597</v>
      </c>
      <c r="B3170" t="s">
        <v>8605</v>
      </c>
      <c r="C3170">
        <v>5</v>
      </c>
      <c r="D3170" t="s">
        <v>101</v>
      </c>
      <c r="E3170" t="s">
        <v>12</v>
      </c>
      <c r="F3170" s="3" t="s">
        <v>8606</v>
      </c>
      <c r="G3170">
        <v>2025</v>
      </c>
      <c r="H3170" t="s">
        <v>37</v>
      </c>
      <c r="I3170" t="s">
        <v>8600</v>
      </c>
    </row>
    <row r="3171" spans="1:9" ht="32" x14ac:dyDescent="0.2">
      <c r="A3171" t="s">
        <v>8597</v>
      </c>
      <c r="B3171" t="s">
        <v>8607</v>
      </c>
      <c r="C3171">
        <v>6</v>
      </c>
      <c r="D3171" t="s">
        <v>101</v>
      </c>
      <c r="E3171" t="s">
        <v>12</v>
      </c>
      <c r="F3171" s="3" t="s">
        <v>6279</v>
      </c>
      <c r="G3171">
        <v>2025</v>
      </c>
      <c r="H3171" t="s">
        <v>37</v>
      </c>
      <c r="I3171" t="s">
        <v>8600</v>
      </c>
    </row>
    <row r="3172" spans="1:9" ht="16" x14ac:dyDescent="0.2">
      <c r="A3172" t="s">
        <v>8597</v>
      </c>
      <c r="B3172" t="s">
        <v>4086</v>
      </c>
      <c r="C3172">
        <v>7</v>
      </c>
      <c r="D3172" t="s">
        <v>52</v>
      </c>
      <c r="E3172" t="s">
        <v>12</v>
      </c>
      <c r="F3172" s="3" t="s">
        <v>8608</v>
      </c>
      <c r="G3172">
        <v>2025</v>
      </c>
      <c r="H3172" t="s">
        <v>37</v>
      </c>
      <c r="I3172" t="s">
        <v>8600</v>
      </c>
    </row>
    <row r="3173" spans="1:9" ht="16" x14ac:dyDescent="0.2">
      <c r="A3173" t="s">
        <v>8597</v>
      </c>
      <c r="B3173" t="s">
        <v>8609</v>
      </c>
      <c r="C3173">
        <v>8</v>
      </c>
      <c r="D3173" t="s">
        <v>1085</v>
      </c>
      <c r="E3173" t="s">
        <v>12</v>
      </c>
      <c r="F3173" s="3" t="s">
        <v>8610</v>
      </c>
      <c r="G3173">
        <v>2025</v>
      </c>
      <c r="H3173" t="s">
        <v>37</v>
      </c>
      <c r="I3173" t="s">
        <v>8600</v>
      </c>
    </row>
    <row r="3174" spans="1:9" ht="16" x14ac:dyDescent="0.2">
      <c r="A3174" t="s">
        <v>8611</v>
      </c>
      <c r="B3174" t="s">
        <v>8612</v>
      </c>
      <c r="C3174">
        <v>1</v>
      </c>
      <c r="D3174" t="s">
        <v>12</v>
      </c>
      <c r="E3174" t="s">
        <v>12</v>
      </c>
      <c r="F3174" s="7" t="s">
        <v>121</v>
      </c>
      <c r="G3174">
        <v>2025</v>
      </c>
      <c r="H3174" t="s">
        <v>37</v>
      </c>
      <c r="I3174" t="s">
        <v>8613</v>
      </c>
    </row>
    <row r="3175" spans="1:9" ht="16" x14ac:dyDescent="0.2">
      <c r="A3175" t="s">
        <v>8611</v>
      </c>
      <c r="B3175" t="s">
        <v>8614</v>
      </c>
      <c r="C3175">
        <v>2</v>
      </c>
      <c r="D3175" t="s">
        <v>101</v>
      </c>
      <c r="E3175" t="s">
        <v>12</v>
      </c>
      <c r="F3175" s="3" t="s">
        <v>8615</v>
      </c>
      <c r="G3175">
        <v>2025</v>
      </c>
      <c r="H3175" t="s">
        <v>37</v>
      </c>
      <c r="I3175" t="s">
        <v>8613</v>
      </c>
    </row>
    <row r="3176" spans="1:9" ht="32" x14ac:dyDescent="0.2">
      <c r="A3176" t="s">
        <v>8616</v>
      </c>
      <c r="B3176" t="s">
        <v>8617</v>
      </c>
      <c r="C3176">
        <v>1</v>
      </c>
      <c r="D3176" t="s">
        <v>52</v>
      </c>
      <c r="E3176" t="s">
        <v>12</v>
      </c>
      <c r="F3176" s="3" t="s">
        <v>8618</v>
      </c>
      <c r="G3176">
        <v>2025</v>
      </c>
      <c r="H3176" t="s">
        <v>2154</v>
      </c>
      <c r="I3176" t="s">
        <v>8619</v>
      </c>
    </row>
    <row r="3177" spans="1:9" ht="16" x14ac:dyDescent="0.2">
      <c r="A3177" t="s">
        <v>8620</v>
      </c>
      <c r="B3177" t="s">
        <v>8621</v>
      </c>
      <c r="C3177">
        <v>1</v>
      </c>
      <c r="D3177" t="s">
        <v>12</v>
      </c>
      <c r="E3177" t="s">
        <v>12</v>
      </c>
      <c r="F3177" s="3" t="s">
        <v>8622</v>
      </c>
      <c r="G3177">
        <v>2025</v>
      </c>
      <c r="H3177" t="s">
        <v>1248</v>
      </c>
      <c r="I3177" t="s">
        <v>8623</v>
      </c>
    </row>
    <row r="3178" spans="1:9" ht="16" x14ac:dyDescent="0.2">
      <c r="A3178" t="s">
        <v>8620</v>
      </c>
      <c r="B3178" t="s">
        <v>4380</v>
      </c>
      <c r="C3178">
        <v>2</v>
      </c>
      <c r="D3178" t="s">
        <v>12</v>
      </c>
      <c r="E3178" t="s">
        <v>12</v>
      </c>
      <c r="F3178" s="3" t="s">
        <v>8622</v>
      </c>
      <c r="G3178">
        <v>2025</v>
      </c>
      <c r="H3178" t="s">
        <v>1248</v>
      </c>
      <c r="I3178" t="s">
        <v>8623</v>
      </c>
    </row>
    <row r="3179" spans="1:9" ht="32" x14ac:dyDescent="0.2">
      <c r="A3179" t="s">
        <v>8620</v>
      </c>
      <c r="B3179" t="s">
        <v>8624</v>
      </c>
      <c r="C3179">
        <v>3</v>
      </c>
      <c r="D3179" t="s">
        <v>12</v>
      </c>
      <c r="E3179" t="s">
        <v>12</v>
      </c>
      <c r="F3179" s="3" t="s">
        <v>8625</v>
      </c>
      <c r="G3179">
        <v>2025</v>
      </c>
      <c r="H3179" t="s">
        <v>1248</v>
      </c>
      <c r="I3179" t="s">
        <v>8623</v>
      </c>
    </row>
    <row r="3180" spans="1:9" ht="32" x14ac:dyDescent="0.2">
      <c r="A3180" t="s">
        <v>8626</v>
      </c>
      <c r="B3180" t="s">
        <v>8627</v>
      </c>
      <c r="C3180">
        <v>1</v>
      </c>
      <c r="D3180" t="s">
        <v>4450</v>
      </c>
      <c r="E3180" t="s">
        <v>12</v>
      </c>
      <c r="F3180" s="3" t="s">
        <v>8628</v>
      </c>
      <c r="G3180">
        <v>2025</v>
      </c>
      <c r="H3180" t="s">
        <v>522</v>
      </c>
      <c r="I3180" t="s">
        <v>8629</v>
      </c>
    </row>
    <row r="3181" spans="1:9" ht="32" x14ac:dyDescent="0.2">
      <c r="A3181" t="s">
        <v>8630</v>
      </c>
      <c r="B3181" t="s">
        <v>8631</v>
      </c>
      <c r="C3181">
        <v>1</v>
      </c>
      <c r="D3181">
        <f>534</f>
        <v>534</v>
      </c>
      <c r="E3181" t="s">
        <v>799</v>
      </c>
      <c r="F3181" s="3" t="s">
        <v>8632</v>
      </c>
      <c r="G3181">
        <v>2025</v>
      </c>
      <c r="H3181" t="s">
        <v>801</v>
      </c>
      <c r="I3181" t="s">
        <v>8633</v>
      </c>
    </row>
    <row r="3182" spans="1:9" ht="32" x14ac:dyDescent="0.2">
      <c r="A3182" t="s">
        <v>8630</v>
      </c>
      <c r="B3182" t="s">
        <v>8634</v>
      </c>
      <c r="C3182">
        <v>2</v>
      </c>
      <c r="D3182">
        <f>534</f>
        <v>534</v>
      </c>
      <c r="E3182" t="s">
        <v>12</v>
      </c>
      <c r="F3182" s="3" t="s">
        <v>8635</v>
      </c>
      <c r="G3182">
        <v>2025</v>
      </c>
      <c r="H3182" t="s">
        <v>801</v>
      </c>
      <c r="I3182" t="s">
        <v>8633</v>
      </c>
    </row>
    <row r="3183" spans="1:9" ht="32" x14ac:dyDescent="0.2">
      <c r="A3183" t="s">
        <v>8630</v>
      </c>
      <c r="B3183" t="s">
        <v>8636</v>
      </c>
      <c r="C3183">
        <v>3</v>
      </c>
      <c r="D3183">
        <f>534</f>
        <v>534</v>
      </c>
      <c r="E3183" t="s">
        <v>12</v>
      </c>
      <c r="F3183" s="3" t="s">
        <v>8637</v>
      </c>
      <c r="G3183">
        <v>2025</v>
      </c>
      <c r="H3183" t="s">
        <v>801</v>
      </c>
      <c r="I3183" t="s">
        <v>8633</v>
      </c>
    </row>
    <row r="3184" spans="1:9" ht="32" x14ac:dyDescent="0.2">
      <c r="A3184" t="s">
        <v>8630</v>
      </c>
      <c r="B3184" t="s">
        <v>8638</v>
      </c>
      <c r="C3184">
        <v>4</v>
      </c>
      <c r="D3184">
        <f>530</f>
        <v>530</v>
      </c>
      <c r="E3184" t="s">
        <v>12</v>
      </c>
      <c r="F3184" s="3" t="s">
        <v>8639</v>
      </c>
      <c r="G3184">
        <v>2025</v>
      </c>
      <c r="H3184" t="s">
        <v>801</v>
      </c>
      <c r="I3184" t="s">
        <v>8633</v>
      </c>
    </row>
    <row r="3185" spans="1:9" ht="16" x14ac:dyDescent="0.2">
      <c r="A3185" t="s">
        <v>8640</v>
      </c>
      <c r="B3185" t="s">
        <v>8641</v>
      </c>
      <c r="C3185">
        <v>1</v>
      </c>
      <c r="D3185" t="s">
        <v>12</v>
      </c>
      <c r="E3185" t="s">
        <v>12</v>
      </c>
      <c r="F3185" s="3" t="s">
        <v>8642</v>
      </c>
      <c r="G3185">
        <v>2025</v>
      </c>
      <c r="H3185" t="s">
        <v>14</v>
      </c>
      <c r="I3185" t="s">
        <v>8643</v>
      </c>
    </row>
    <row r="3186" spans="1:9" ht="16" x14ac:dyDescent="0.2">
      <c r="A3186" t="s">
        <v>8640</v>
      </c>
      <c r="B3186" t="s">
        <v>2724</v>
      </c>
      <c r="C3186">
        <v>2</v>
      </c>
      <c r="D3186" t="s">
        <v>12</v>
      </c>
      <c r="E3186" t="s">
        <v>12</v>
      </c>
      <c r="F3186" s="3" t="s">
        <v>8644</v>
      </c>
      <c r="G3186">
        <v>2025</v>
      </c>
      <c r="H3186" t="s">
        <v>14</v>
      </c>
      <c r="I3186" t="s">
        <v>8643</v>
      </c>
    </row>
    <row r="3187" spans="1:9" ht="32" x14ac:dyDescent="0.2">
      <c r="A3187" t="s">
        <v>8640</v>
      </c>
      <c r="B3187" t="s">
        <v>8645</v>
      </c>
      <c r="C3187">
        <v>3</v>
      </c>
      <c r="D3187" t="s">
        <v>12</v>
      </c>
      <c r="E3187" t="s">
        <v>12</v>
      </c>
      <c r="F3187" s="3" t="s">
        <v>8646</v>
      </c>
      <c r="G3187">
        <v>2025</v>
      </c>
      <c r="H3187" t="s">
        <v>14</v>
      </c>
      <c r="I3187" t="s">
        <v>8643</v>
      </c>
    </row>
    <row r="3188" spans="1:9" ht="16" x14ac:dyDescent="0.2">
      <c r="A3188" t="s">
        <v>8647</v>
      </c>
      <c r="B3188" t="s">
        <v>8648</v>
      </c>
      <c r="C3188">
        <v>1</v>
      </c>
      <c r="D3188" t="s">
        <v>12</v>
      </c>
      <c r="E3188" t="s">
        <v>12</v>
      </c>
      <c r="F3188" s="3" t="s">
        <v>2374</v>
      </c>
      <c r="G3188">
        <v>2025</v>
      </c>
      <c r="H3188" t="s">
        <v>37</v>
      </c>
      <c r="I3188" t="s">
        <v>8649</v>
      </c>
    </row>
    <row r="3189" spans="1:9" ht="32" x14ac:dyDescent="0.2">
      <c r="A3189" t="s">
        <v>8647</v>
      </c>
      <c r="B3189" t="s">
        <v>8650</v>
      </c>
      <c r="C3189">
        <v>2</v>
      </c>
      <c r="D3189" t="s">
        <v>12</v>
      </c>
      <c r="E3189" t="s">
        <v>12</v>
      </c>
      <c r="F3189" s="3" t="s">
        <v>8651</v>
      </c>
      <c r="G3189">
        <v>2025</v>
      </c>
      <c r="H3189" t="s">
        <v>37</v>
      </c>
      <c r="I3189" t="s">
        <v>8649</v>
      </c>
    </row>
    <row r="3190" spans="1:9" ht="16" x14ac:dyDescent="0.2">
      <c r="A3190" t="s">
        <v>8647</v>
      </c>
      <c r="B3190" t="s">
        <v>8652</v>
      </c>
      <c r="C3190">
        <v>3</v>
      </c>
      <c r="D3190" t="s">
        <v>12</v>
      </c>
      <c r="E3190" t="s">
        <v>12</v>
      </c>
      <c r="F3190" s="3" t="s">
        <v>8653</v>
      </c>
      <c r="G3190">
        <v>2025</v>
      </c>
      <c r="H3190" t="s">
        <v>37</v>
      </c>
      <c r="I3190" t="s">
        <v>8649</v>
      </c>
    </row>
    <row r="3191" spans="1:9" ht="16" x14ac:dyDescent="0.2">
      <c r="A3191" t="s">
        <v>8647</v>
      </c>
      <c r="B3191" t="s">
        <v>8654</v>
      </c>
      <c r="C3191">
        <v>4</v>
      </c>
      <c r="D3191" t="s">
        <v>12</v>
      </c>
      <c r="E3191" t="s">
        <v>12</v>
      </c>
      <c r="F3191" s="7" t="s">
        <v>121</v>
      </c>
      <c r="G3191">
        <v>2025</v>
      </c>
      <c r="H3191" t="s">
        <v>37</v>
      </c>
      <c r="I3191" t="s">
        <v>8649</v>
      </c>
    </row>
    <row r="3192" spans="1:9" ht="16" x14ac:dyDescent="0.2">
      <c r="A3192" t="s">
        <v>8647</v>
      </c>
      <c r="B3192" t="s">
        <v>8655</v>
      </c>
      <c r="C3192">
        <v>5</v>
      </c>
      <c r="D3192" t="s">
        <v>12</v>
      </c>
      <c r="E3192" t="s">
        <v>12</v>
      </c>
      <c r="F3192" s="7" t="s">
        <v>8656</v>
      </c>
      <c r="G3192">
        <v>2025</v>
      </c>
      <c r="H3192" t="s">
        <v>37</v>
      </c>
      <c r="I3192" t="s">
        <v>8649</v>
      </c>
    </row>
    <row r="3193" spans="1:9" ht="16" x14ac:dyDescent="0.2">
      <c r="A3193" t="s">
        <v>8647</v>
      </c>
      <c r="B3193" t="s">
        <v>8657</v>
      </c>
      <c r="C3193">
        <v>6</v>
      </c>
      <c r="D3193" t="s">
        <v>12</v>
      </c>
      <c r="E3193" t="s">
        <v>12</v>
      </c>
      <c r="F3193" s="7" t="s">
        <v>6784</v>
      </c>
      <c r="G3193">
        <v>2025</v>
      </c>
      <c r="H3193" t="s">
        <v>37</v>
      </c>
      <c r="I3193" t="s">
        <v>8649</v>
      </c>
    </row>
    <row r="3194" spans="1:9" ht="32" x14ac:dyDescent="0.2">
      <c r="A3194" t="s">
        <v>8658</v>
      </c>
      <c r="B3194" t="s">
        <v>8659</v>
      </c>
      <c r="C3194">
        <v>1</v>
      </c>
      <c r="D3194" t="s">
        <v>485</v>
      </c>
      <c r="E3194" t="s">
        <v>12</v>
      </c>
      <c r="F3194" s="3" t="s">
        <v>8660</v>
      </c>
      <c r="G3194">
        <v>2025</v>
      </c>
      <c r="H3194" t="s">
        <v>140</v>
      </c>
      <c r="I3194" t="s">
        <v>8661</v>
      </c>
    </row>
    <row r="3195" spans="1:9" ht="32" x14ac:dyDescent="0.2">
      <c r="A3195" t="s">
        <v>8658</v>
      </c>
      <c r="B3195" t="s">
        <v>8662</v>
      </c>
      <c r="C3195">
        <v>2</v>
      </c>
      <c r="D3195" t="s">
        <v>52</v>
      </c>
      <c r="E3195" t="s">
        <v>12</v>
      </c>
      <c r="F3195" s="3" t="s">
        <v>8663</v>
      </c>
      <c r="G3195">
        <v>2025</v>
      </c>
      <c r="H3195" t="s">
        <v>226</v>
      </c>
      <c r="I3195" t="s">
        <v>8661</v>
      </c>
    </row>
    <row r="3196" spans="1:9" ht="32" x14ac:dyDescent="0.2">
      <c r="A3196" t="s">
        <v>8658</v>
      </c>
      <c r="B3196" t="s">
        <v>8664</v>
      </c>
      <c r="C3196">
        <v>3</v>
      </c>
      <c r="D3196" t="s">
        <v>52</v>
      </c>
      <c r="E3196" t="s">
        <v>12</v>
      </c>
      <c r="F3196" s="3" t="s">
        <v>8665</v>
      </c>
      <c r="G3196">
        <v>2025</v>
      </c>
      <c r="H3196" t="s">
        <v>226</v>
      </c>
      <c r="I3196" t="s">
        <v>8661</v>
      </c>
    </row>
    <row r="3197" spans="1:9" ht="32" x14ac:dyDescent="0.2">
      <c r="A3197" t="s">
        <v>8658</v>
      </c>
      <c r="B3197" t="s">
        <v>8666</v>
      </c>
      <c r="C3197">
        <v>4</v>
      </c>
      <c r="D3197" t="s">
        <v>12</v>
      </c>
      <c r="E3197" t="s">
        <v>12</v>
      </c>
      <c r="F3197" s="3" t="s">
        <v>8667</v>
      </c>
      <c r="G3197">
        <v>2025</v>
      </c>
      <c r="H3197" t="s">
        <v>1248</v>
      </c>
      <c r="I3197" t="s">
        <v>8661</v>
      </c>
    </row>
    <row r="3198" spans="1:9" ht="32" x14ac:dyDescent="0.2">
      <c r="A3198" t="s">
        <v>8668</v>
      </c>
      <c r="B3198" t="s">
        <v>8669</v>
      </c>
      <c r="C3198">
        <v>1</v>
      </c>
      <c r="D3198">
        <f>595</f>
        <v>595</v>
      </c>
      <c r="E3198" t="s">
        <v>12</v>
      </c>
      <c r="F3198" s="3" t="s">
        <v>8670</v>
      </c>
      <c r="G3198">
        <v>2025</v>
      </c>
      <c r="H3198" t="s">
        <v>86</v>
      </c>
      <c r="I3198" t="s">
        <v>8671</v>
      </c>
    </row>
    <row r="3199" spans="1:9" ht="32" x14ac:dyDescent="0.2">
      <c r="A3199" t="s">
        <v>8672</v>
      </c>
      <c r="B3199" t="s">
        <v>8673</v>
      </c>
      <c r="C3199">
        <v>1</v>
      </c>
      <c r="D3199" t="s">
        <v>12</v>
      </c>
      <c r="E3199" t="s">
        <v>12</v>
      </c>
      <c r="F3199" s="3" t="s">
        <v>8674</v>
      </c>
      <c r="G3199">
        <v>2025</v>
      </c>
      <c r="H3199" t="s">
        <v>1157</v>
      </c>
      <c r="I3199" t="s">
        <v>8675</v>
      </c>
    </row>
    <row r="3200" spans="1:9" ht="32" x14ac:dyDescent="0.2">
      <c r="A3200" t="s">
        <v>8672</v>
      </c>
      <c r="B3200" t="s">
        <v>8676</v>
      </c>
      <c r="C3200">
        <v>2</v>
      </c>
      <c r="D3200" t="s">
        <v>12</v>
      </c>
      <c r="E3200" t="s">
        <v>12</v>
      </c>
      <c r="F3200" s="3" t="s">
        <v>8677</v>
      </c>
      <c r="G3200">
        <v>2025</v>
      </c>
      <c r="H3200" t="s">
        <v>1157</v>
      </c>
      <c r="I3200" t="s">
        <v>8675</v>
      </c>
    </row>
    <row r="3201" spans="1:9" ht="32" x14ac:dyDescent="0.2">
      <c r="A3201" t="s">
        <v>8672</v>
      </c>
      <c r="B3201" t="s">
        <v>8678</v>
      </c>
      <c r="C3201">
        <v>3</v>
      </c>
      <c r="D3201" t="s">
        <v>12</v>
      </c>
      <c r="E3201" t="s">
        <v>12</v>
      </c>
      <c r="F3201" s="3" t="s">
        <v>8679</v>
      </c>
      <c r="G3201">
        <v>2025</v>
      </c>
      <c r="H3201" t="s">
        <v>1157</v>
      </c>
      <c r="I3201" t="s">
        <v>8675</v>
      </c>
    </row>
    <row r="3202" spans="1:9" ht="32" x14ac:dyDescent="0.2">
      <c r="A3202" t="s">
        <v>8680</v>
      </c>
      <c r="B3202" t="s">
        <v>8681</v>
      </c>
      <c r="C3202">
        <v>1</v>
      </c>
      <c r="D3202" t="s">
        <v>90</v>
      </c>
      <c r="E3202" t="s">
        <v>12</v>
      </c>
      <c r="F3202" s="3" t="s">
        <v>8682</v>
      </c>
      <c r="G3202">
        <v>2025</v>
      </c>
      <c r="H3202" t="s">
        <v>54</v>
      </c>
      <c r="I3202" t="s">
        <v>8683</v>
      </c>
    </row>
    <row r="3203" spans="1:9" ht="32" x14ac:dyDescent="0.2">
      <c r="A3203" t="s">
        <v>8680</v>
      </c>
      <c r="B3203" t="s">
        <v>8684</v>
      </c>
      <c r="C3203">
        <v>2</v>
      </c>
      <c r="D3203" t="s">
        <v>31</v>
      </c>
      <c r="E3203" t="s">
        <v>12</v>
      </c>
      <c r="F3203" s="3" t="s">
        <v>8685</v>
      </c>
      <c r="G3203">
        <v>2025</v>
      </c>
      <c r="H3203" t="s">
        <v>137</v>
      </c>
      <c r="I3203" t="s">
        <v>8683</v>
      </c>
    </row>
    <row r="3204" spans="1:9" ht="32" x14ac:dyDescent="0.2">
      <c r="A3204" t="s">
        <v>8680</v>
      </c>
      <c r="B3204" t="s">
        <v>8686</v>
      </c>
      <c r="C3204">
        <v>3</v>
      </c>
      <c r="D3204" t="s">
        <v>52</v>
      </c>
      <c r="E3204" t="s">
        <v>12</v>
      </c>
      <c r="F3204" s="3" t="s">
        <v>8687</v>
      </c>
      <c r="G3204">
        <v>2025</v>
      </c>
      <c r="H3204" t="s">
        <v>54</v>
      </c>
      <c r="I3204" t="s">
        <v>8683</v>
      </c>
    </row>
    <row r="3205" spans="1:9" ht="32" x14ac:dyDescent="0.2">
      <c r="A3205" t="s">
        <v>8680</v>
      </c>
      <c r="B3205" t="s">
        <v>8688</v>
      </c>
      <c r="C3205">
        <v>4</v>
      </c>
      <c r="D3205" t="s">
        <v>712</v>
      </c>
      <c r="E3205" t="s">
        <v>12</v>
      </c>
      <c r="F3205" s="3" t="s">
        <v>8689</v>
      </c>
      <c r="G3205">
        <v>2025</v>
      </c>
      <c r="H3205" t="s">
        <v>54</v>
      </c>
      <c r="I3205" t="s">
        <v>8683</v>
      </c>
    </row>
    <row r="3206" spans="1:9" ht="16" x14ac:dyDescent="0.2">
      <c r="A3206" t="s">
        <v>8690</v>
      </c>
      <c r="B3206" t="s">
        <v>8691</v>
      </c>
      <c r="C3206">
        <v>1</v>
      </c>
      <c r="D3206" t="s">
        <v>12</v>
      </c>
      <c r="E3206" t="s">
        <v>12</v>
      </c>
      <c r="F3206" s="3" t="s">
        <v>8692</v>
      </c>
      <c r="G3206">
        <v>2025</v>
      </c>
      <c r="H3206" t="s">
        <v>21</v>
      </c>
      <c r="I3206" t="s">
        <v>8693</v>
      </c>
    </row>
    <row r="3207" spans="1:9" ht="16" x14ac:dyDescent="0.2">
      <c r="A3207" t="s">
        <v>8690</v>
      </c>
      <c r="B3207" t="s">
        <v>8694</v>
      </c>
      <c r="C3207">
        <v>2</v>
      </c>
      <c r="D3207" t="s">
        <v>12</v>
      </c>
      <c r="E3207" t="s">
        <v>12</v>
      </c>
      <c r="F3207" s="3" t="s">
        <v>8695</v>
      </c>
      <c r="G3207">
        <v>2025</v>
      </c>
      <c r="H3207" t="s">
        <v>21</v>
      </c>
      <c r="I3207" t="s">
        <v>8693</v>
      </c>
    </row>
    <row r="3208" spans="1:9" ht="32" x14ac:dyDescent="0.2">
      <c r="A3208" t="s">
        <v>8696</v>
      </c>
      <c r="B3208" t="s">
        <v>8697</v>
      </c>
      <c r="C3208">
        <v>1</v>
      </c>
      <c r="D3208" t="s">
        <v>193</v>
      </c>
      <c r="E3208" t="s">
        <v>12</v>
      </c>
      <c r="F3208" s="3" t="s">
        <v>8698</v>
      </c>
      <c r="G3208">
        <v>2025</v>
      </c>
      <c r="H3208" t="s">
        <v>195</v>
      </c>
      <c r="I3208" t="s">
        <v>8699</v>
      </c>
    </row>
    <row r="3209" spans="1:9" ht="16" x14ac:dyDescent="0.2">
      <c r="A3209" t="s">
        <v>8696</v>
      </c>
      <c r="B3209" t="s">
        <v>8700</v>
      </c>
      <c r="C3209">
        <v>2</v>
      </c>
      <c r="D3209">
        <f>65</f>
        <v>65</v>
      </c>
      <c r="E3209" t="s">
        <v>464</v>
      </c>
      <c r="F3209" s="3" t="s">
        <v>2802</v>
      </c>
      <c r="G3209">
        <v>2025</v>
      </c>
      <c r="H3209" t="s">
        <v>323</v>
      </c>
      <c r="I3209" t="s">
        <v>8699</v>
      </c>
    </row>
    <row r="3210" spans="1:9" ht="16" x14ac:dyDescent="0.2">
      <c r="A3210" t="s">
        <v>8696</v>
      </c>
      <c r="B3210" t="s">
        <v>8701</v>
      </c>
      <c r="C3210">
        <v>3</v>
      </c>
      <c r="D3210" t="s">
        <v>31</v>
      </c>
      <c r="E3210" t="s">
        <v>12</v>
      </c>
      <c r="F3210" s="3" t="s">
        <v>8702</v>
      </c>
      <c r="G3210">
        <v>2025</v>
      </c>
      <c r="H3210" t="s">
        <v>359</v>
      </c>
      <c r="I3210" t="s">
        <v>8699</v>
      </c>
    </row>
    <row r="3211" spans="1:9" ht="16" x14ac:dyDescent="0.2">
      <c r="A3211" t="s">
        <v>8703</v>
      </c>
      <c r="B3211" t="s">
        <v>8704</v>
      </c>
      <c r="C3211">
        <v>1</v>
      </c>
      <c r="D3211">
        <f>237</f>
        <v>237</v>
      </c>
      <c r="E3211" t="s">
        <v>12</v>
      </c>
      <c r="F3211" s="3" t="s">
        <v>5291</v>
      </c>
      <c r="G3211">
        <v>2025</v>
      </c>
      <c r="H3211" t="s">
        <v>21</v>
      </c>
      <c r="I3211" t="s">
        <v>8705</v>
      </c>
    </row>
    <row r="3212" spans="1:9" ht="32" x14ac:dyDescent="0.2">
      <c r="A3212" t="s">
        <v>8706</v>
      </c>
      <c r="B3212" t="s">
        <v>8707</v>
      </c>
      <c r="C3212">
        <v>1</v>
      </c>
      <c r="D3212" t="s">
        <v>8708</v>
      </c>
      <c r="E3212" t="s">
        <v>12</v>
      </c>
      <c r="F3212" s="3" t="s">
        <v>8709</v>
      </c>
      <c r="G3212">
        <v>2025</v>
      </c>
      <c r="H3212" t="s">
        <v>37</v>
      </c>
      <c r="I3212" t="s">
        <v>8710</v>
      </c>
    </row>
    <row r="3213" spans="1:9" ht="16" x14ac:dyDescent="0.2">
      <c r="A3213" t="s">
        <v>8711</v>
      </c>
      <c r="B3213" t="s">
        <v>8712</v>
      </c>
      <c r="C3213">
        <v>1</v>
      </c>
      <c r="D3213" t="s">
        <v>101</v>
      </c>
      <c r="E3213" t="s">
        <v>12</v>
      </c>
      <c r="F3213" s="3" t="s">
        <v>8713</v>
      </c>
      <c r="G3213">
        <v>2025</v>
      </c>
      <c r="H3213" t="s">
        <v>37</v>
      </c>
      <c r="I3213" t="s">
        <v>8714</v>
      </c>
    </row>
    <row r="3214" spans="1:9" ht="16" x14ac:dyDescent="0.2">
      <c r="A3214" t="s">
        <v>8711</v>
      </c>
      <c r="B3214" t="s">
        <v>8715</v>
      </c>
      <c r="C3214">
        <v>2</v>
      </c>
      <c r="D3214" t="s">
        <v>52</v>
      </c>
      <c r="E3214" t="s">
        <v>12</v>
      </c>
      <c r="F3214" s="3" t="s">
        <v>1753</v>
      </c>
      <c r="G3214">
        <v>2025</v>
      </c>
      <c r="H3214" t="s">
        <v>37</v>
      </c>
      <c r="I3214" t="s">
        <v>8714</v>
      </c>
    </row>
    <row r="3215" spans="1:9" ht="16" x14ac:dyDescent="0.2">
      <c r="A3215" t="s">
        <v>8716</v>
      </c>
      <c r="B3215" t="s">
        <v>8717</v>
      </c>
      <c r="C3215">
        <v>1</v>
      </c>
      <c r="D3215" t="s">
        <v>1025</v>
      </c>
      <c r="E3215" t="s">
        <v>12</v>
      </c>
      <c r="F3215" s="3" t="s">
        <v>8718</v>
      </c>
      <c r="G3215">
        <v>2025</v>
      </c>
      <c r="H3215" t="s">
        <v>267</v>
      </c>
      <c r="I3215" t="s">
        <v>8719</v>
      </c>
    </row>
    <row r="3216" spans="1:9" ht="32" x14ac:dyDescent="0.2">
      <c r="A3216" t="s">
        <v>8720</v>
      </c>
      <c r="B3216" t="s">
        <v>8721</v>
      </c>
      <c r="C3216">
        <v>1</v>
      </c>
      <c r="D3216">
        <f>441</f>
        <v>441</v>
      </c>
      <c r="E3216" t="s">
        <v>12</v>
      </c>
      <c r="F3216" s="3" t="s">
        <v>8722</v>
      </c>
      <c r="G3216">
        <v>2025</v>
      </c>
      <c r="H3216" t="s">
        <v>140</v>
      </c>
      <c r="I3216" t="s">
        <v>8723</v>
      </c>
    </row>
    <row r="3217" spans="1:9" ht="32" x14ac:dyDescent="0.2">
      <c r="A3217" t="s">
        <v>8724</v>
      </c>
      <c r="B3217" t="s">
        <v>8725</v>
      </c>
      <c r="C3217">
        <v>1</v>
      </c>
      <c r="D3217">
        <f>65</f>
        <v>65</v>
      </c>
      <c r="E3217" t="s">
        <v>12</v>
      </c>
      <c r="F3217" s="3" t="s">
        <v>8726</v>
      </c>
      <c r="G3217">
        <v>2025</v>
      </c>
      <c r="H3217" t="s">
        <v>323</v>
      </c>
      <c r="I3217" t="s">
        <v>8727</v>
      </c>
    </row>
    <row r="3218" spans="1:9" ht="32" x14ac:dyDescent="0.2">
      <c r="A3218" t="s">
        <v>8728</v>
      </c>
      <c r="B3218" t="s">
        <v>8729</v>
      </c>
      <c r="C3218">
        <v>1</v>
      </c>
      <c r="D3218" t="s">
        <v>31</v>
      </c>
      <c r="E3218" t="s">
        <v>12</v>
      </c>
      <c r="F3218" s="3" t="s">
        <v>8730</v>
      </c>
      <c r="G3218">
        <v>2025</v>
      </c>
      <c r="H3218" t="s">
        <v>1404</v>
      </c>
      <c r="I3218" t="s">
        <v>8731</v>
      </c>
    </row>
    <row r="3219" spans="1:9" ht="16" x14ac:dyDescent="0.2">
      <c r="A3219" t="s">
        <v>8732</v>
      </c>
      <c r="B3219" t="s">
        <v>8733</v>
      </c>
      <c r="C3219">
        <v>1</v>
      </c>
      <c r="D3219">
        <f>256</f>
        <v>256</v>
      </c>
      <c r="E3219" t="s">
        <v>12</v>
      </c>
      <c r="F3219" s="3" t="s">
        <v>4041</v>
      </c>
      <c r="G3219">
        <v>2025</v>
      </c>
      <c r="H3219" t="s">
        <v>522</v>
      </c>
      <c r="I3219" t="s">
        <v>8734</v>
      </c>
    </row>
    <row r="3220" spans="1:9" ht="16" x14ac:dyDescent="0.2">
      <c r="A3220" t="s">
        <v>8735</v>
      </c>
      <c r="B3220" t="s">
        <v>8736</v>
      </c>
      <c r="C3220">
        <v>1</v>
      </c>
      <c r="D3220" t="s">
        <v>12</v>
      </c>
      <c r="E3220" t="s">
        <v>12</v>
      </c>
      <c r="F3220" s="3" t="s">
        <v>8737</v>
      </c>
      <c r="G3220">
        <v>2025</v>
      </c>
      <c r="H3220" t="s">
        <v>6820</v>
      </c>
      <c r="I3220" t="s">
        <v>8738</v>
      </c>
    </row>
    <row r="3221" spans="1:9" ht="32" x14ac:dyDescent="0.2">
      <c r="A3221" t="s">
        <v>8735</v>
      </c>
      <c r="B3221" t="s">
        <v>8739</v>
      </c>
      <c r="C3221">
        <v>2</v>
      </c>
      <c r="D3221" t="s">
        <v>12</v>
      </c>
      <c r="E3221" t="s">
        <v>12</v>
      </c>
      <c r="F3221" s="3" t="s">
        <v>8740</v>
      </c>
      <c r="G3221">
        <v>2025</v>
      </c>
      <c r="H3221" t="s">
        <v>6820</v>
      </c>
      <c r="I3221" t="s">
        <v>8738</v>
      </c>
    </row>
    <row r="3222" spans="1:9" ht="32" x14ac:dyDescent="0.2">
      <c r="A3222" t="s">
        <v>8735</v>
      </c>
      <c r="B3222" t="s">
        <v>8741</v>
      </c>
      <c r="C3222">
        <v>3</v>
      </c>
      <c r="D3222" t="s">
        <v>12</v>
      </c>
      <c r="E3222" t="s">
        <v>12</v>
      </c>
      <c r="F3222" s="3" t="s">
        <v>8742</v>
      </c>
      <c r="G3222">
        <v>2025</v>
      </c>
      <c r="H3222" t="s">
        <v>6820</v>
      </c>
      <c r="I3222" t="s">
        <v>8738</v>
      </c>
    </row>
    <row r="3223" spans="1:9" ht="32" x14ac:dyDescent="0.2">
      <c r="A3223" t="s">
        <v>8735</v>
      </c>
      <c r="B3223" t="s">
        <v>8743</v>
      </c>
      <c r="C3223">
        <v>4</v>
      </c>
      <c r="D3223" t="s">
        <v>408</v>
      </c>
      <c r="E3223" t="s">
        <v>12</v>
      </c>
      <c r="F3223" s="3" t="s">
        <v>8744</v>
      </c>
      <c r="G3223">
        <v>2025</v>
      </c>
      <c r="H3223" t="s">
        <v>318</v>
      </c>
      <c r="I3223" t="s">
        <v>8738</v>
      </c>
    </row>
    <row r="3224" spans="1:9" ht="32" x14ac:dyDescent="0.2">
      <c r="A3224" t="s">
        <v>8745</v>
      </c>
      <c r="B3224" t="s">
        <v>6180</v>
      </c>
      <c r="C3224">
        <v>1</v>
      </c>
      <c r="D3224" t="s">
        <v>31</v>
      </c>
      <c r="E3224" t="s">
        <v>12</v>
      </c>
      <c r="F3224" s="3" t="s">
        <v>8746</v>
      </c>
      <c r="G3224">
        <v>2025</v>
      </c>
      <c r="H3224" t="s">
        <v>37</v>
      </c>
      <c r="I3224" t="s">
        <v>8747</v>
      </c>
    </row>
    <row r="3225" spans="1:9" ht="16" x14ac:dyDescent="0.2">
      <c r="A3225" t="s">
        <v>8748</v>
      </c>
      <c r="B3225" t="s">
        <v>8749</v>
      </c>
      <c r="C3225">
        <v>1</v>
      </c>
      <c r="D3225" t="s">
        <v>344</v>
      </c>
      <c r="E3225" t="s">
        <v>12</v>
      </c>
      <c r="F3225" s="3" t="s">
        <v>8750</v>
      </c>
      <c r="G3225">
        <v>2025</v>
      </c>
      <c r="H3225" t="s">
        <v>1404</v>
      </c>
      <c r="I3225" t="s">
        <v>8751</v>
      </c>
    </row>
    <row r="3226" spans="1:9" ht="16" x14ac:dyDescent="0.2">
      <c r="A3226" t="s">
        <v>8748</v>
      </c>
      <c r="B3226" t="s">
        <v>8752</v>
      </c>
      <c r="C3226">
        <v>2</v>
      </c>
      <c r="D3226" t="s">
        <v>31</v>
      </c>
      <c r="E3226" t="s">
        <v>12</v>
      </c>
      <c r="F3226" s="3" t="s">
        <v>8753</v>
      </c>
      <c r="G3226">
        <v>2025</v>
      </c>
      <c r="H3226" t="s">
        <v>1404</v>
      </c>
      <c r="I3226" t="s">
        <v>8751</v>
      </c>
    </row>
    <row r="3227" spans="1:9" ht="16" x14ac:dyDescent="0.2">
      <c r="A3227" t="s">
        <v>8748</v>
      </c>
      <c r="B3227" t="s">
        <v>8754</v>
      </c>
      <c r="C3227">
        <v>3</v>
      </c>
      <c r="D3227" t="s">
        <v>344</v>
      </c>
      <c r="E3227" t="s">
        <v>12</v>
      </c>
      <c r="F3227" s="3" t="s">
        <v>8755</v>
      </c>
      <c r="G3227">
        <v>2025</v>
      </c>
      <c r="H3227" t="s">
        <v>8756</v>
      </c>
      <c r="I3227" t="s">
        <v>8751</v>
      </c>
    </row>
    <row r="3228" spans="1:9" ht="16" x14ac:dyDescent="0.2">
      <c r="A3228" t="s">
        <v>8748</v>
      </c>
      <c r="B3228" t="s">
        <v>8757</v>
      </c>
      <c r="C3228">
        <v>4</v>
      </c>
      <c r="D3228" t="s">
        <v>52</v>
      </c>
      <c r="E3228" t="s">
        <v>12</v>
      </c>
      <c r="F3228" s="3" t="s">
        <v>8758</v>
      </c>
      <c r="G3228">
        <v>2025</v>
      </c>
      <c r="H3228" t="s">
        <v>54</v>
      </c>
      <c r="I3228" t="s">
        <v>8751</v>
      </c>
    </row>
    <row r="3229" spans="1:9" ht="32" x14ac:dyDescent="0.2">
      <c r="A3229" t="s">
        <v>8759</v>
      </c>
      <c r="B3229" t="s">
        <v>8760</v>
      </c>
      <c r="C3229">
        <v>1</v>
      </c>
      <c r="D3229" t="s">
        <v>12</v>
      </c>
      <c r="E3229" t="s">
        <v>12</v>
      </c>
      <c r="F3229" s="3" t="s">
        <v>8761</v>
      </c>
      <c r="G3229">
        <v>2025</v>
      </c>
      <c r="H3229" t="s">
        <v>3662</v>
      </c>
      <c r="I3229" t="s">
        <v>8762</v>
      </c>
    </row>
    <row r="3230" spans="1:9" ht="16" x14ac:dyDescent="0.2">
      <c r="A3230" t="s">
        <v>8763</v>
      </c>
      <c r="B3230" t="s">
        <v>8764</v>
      </c>
      <c r="C3230">
        <v>1</v>
      </c>
      <c r="D3230" t="s">
        <v>12</v>
      </c>
      <c r="E3230" t="s">
        <v>12</v>
      </c>
      <c r="F3230" s="3" t="s">
        <v>8765</v>
      </c>
      <c r="G3230">
        <v>2025</v>
      </c>
      <c r="H3230" t="s">
        <v>140</v>
      </c>
      <c r="I3230" t="s">
        <v>8766</v>
      </c>
    </row>
    <row r="3231" spans="1:9" ht="16" x14ac:dyDescent="0.2">
      <c r="A3231" t="s">
        <v>8767</v>
      </c>
      <c r="B3231" t="s">
        <v>8768</v>
      </c>
      <c r="C3231">
        <v>1</v>
      </c>
      <c r="D3231">
        <f>173</f>
        <v>173</v>
      </c>
      <c r="E3231" t="s">
        <v>12</v>
      </c>
      <c r="F3231" s="3" t="s">
        <v>8769</v>
      </c>
      <c r="G3231">
        <v>2025</v>
      </c>
      <c r="H3231" t="s">
        <v>2793</v>
      </c>
      <c r="I3231" t="s">
        <v>8770</v>
      </c>
    </row>
    <row r="3232" spans="1:9" ht="32" x14ac:dyDescent="0.2">
      <c r="A3232" t="s">
        <v>8771</v>
      </c>
      <c r="B3232" t="s">
        <v>8772</v>
      </c>
      <c r="C3232">
        <v>1</v>
      </c>
      <c r="D3232">
        <f>407</f>
        <v>407</v>
      </c>
      <c r="E3232" t="s">
        <v>12</v>
      </c>
      <c r="F3232" s="3" t="s">
        <v>8773</v>
      </c>
      <c r="G3232">
        <v>2025</v>
      </c>
      <c r="H3232" t="s">
        <v>37</v>
      </c>
      <c r="I3232" t="s">
        <v>8774</v>
      </c>
    </row>
    <row r="3233" spans="1:9" ht="32" x14ac:dyDescent="0.2">
      <c r="A3233" t="s">
        <v>8771</v>
      </c>
      <c r="B3233" t="s">
        <v>8775</v>
      </c>
      <c r="C3233">
        <v>2</v>
      </c>
      <c r="D3233" t="s">
        <v>101</v>
      </c>
      <c r="E3233" t="s">
        <v>12</v>
      </c>
      <c r="F3233" s="3" t="s">
        <v>8776</v>
      </c>
      <c r="G3233">
        <v>2025</v>
      </c>
      <c r="H3233" t="s">
        <v>37</v>
      </c>
      <c r="I3233" t="s">
        <v>8774</v>
      </c>
    </row>
    <row r="3234" spans="1:9" ht="32" x14ac:dyDescent="0.2">
      <c r="A3234" t="s">
        <v>8777</v>
      </c>
      <c r="B3234" t="s">
        <v>8778</v>
      </c>
      <c r="C3234">
        <v>1</v>
      </c>
      <c r="D3234" t="s">
        <v>12</v>
      </c>
      <c r="E3234" t="s">
        <v>12</v>
      </c>
      <c r="F3234" s="3" t="s">
        <v>8779</v>
      </c>
      <c r="G3234">
        <v>2025</v>
      </c>
      <c r="H3234" t="s">
        <v>420</v>
      </c>
      <c r="I3234" t="s">
        <v>8780</v>
      </c>
    </row>
    <row r="3235" spans="1:9" ht="16" x14ac:dyDescent="0.2">
      <c r="A3235" t="s">
        <v>8777</v>
      </c>
      <c r="B3235" t="s">
        <v>8781</v>
      </c>
      <c r="C3235">
        <v>2</v>
      </c>
      <c r="D3235" t="s">
        <v>12</v>
      </c>
      <c r="E3235" t="s">
        <v>12</v>
      </c>
      <c r="F3235" s="3" t="s">
        <v>8782</v>
      </c>
      <c r="G3235">
        <v>2025</v>
      </c>
      <c r="H3235" t="s">
        <v>420</v>
      </c>
      <c r="I3235" t="s">
        <v>8780</v>
      </c>
    </row>
    <row r="3236" spans="1:9" ht="32" x14ac:dyDescent="0.2">
      <c r="A3236" t="s">
        <v>8777</v>
      </c>
      <c r="B3236" t="s">
        <v>8783</v>
      </c>
      <c r="C3236">
        <v>3</v>
      </c>
      <c r="D3236" t="s">
        <v>12</v>
      </c>
      <c r="E3236" t="s">
        <v>12</v>
      </c>
      <c r="F3236" s="3" t="s">
        <v>8784</v>
      </c>
      <c r="G3236">
        <v>2025</v>
      </c>
      <c r="H3236" t="s">
        <v>420</v>
      </c>
      <c r="I3236" t="s">
        <v>8780</v>
      </c>
    </row>
    <row r="3237" spans="1:9" ht="32" x14ac:dyDescent="0.2">
      <c r="A3237" t="s">
        <v>8777</v>
      </c>
      <c r="B3237" t="s">
        <v>8785</v>
      </c>
      <c r="C3237">
        <v>4</v>
      </c>
      <c r="D3237" t="s">
        <v>12</v>
      </c>
      <c r="E3237" t="s">
        <v>12</v>
      </c>
      <c r="F3237" s="3" t="s">
        <v>8786</v>
      </c>
      <c r="G3237">
        <v>2025</v>
      </c>
      <c r="H3237" t="s">
        <v>420</v>
      </c>
      <c r="I3237" t="s">
        <v>8780</v>
      </c>
    </row>
    <row r="3238" spans="1:9" ht="16" x14ac:dyDescent="0.2">
      <c r="A3238" t="s">
        <v>8787</v>
      </c>
      <c r="B3238" t="s">
        <v>8788</v>
      </c>
      <c r="C3238">
        <v>1</v>
      </c>
      <c r="D3238">
        <f>498</f>
        <v>498</v>
      </c>
      <c r="E3238" t="s">
        <v>12</v>
      </c>
      <c r="F3238" s="3" t="s">
        <v>911</v>
      </c>
      <c r="G3238">
        <v>2025</v>
      </c>
      <c r="H3238" t="s">
        <v>215</v>
      </c>
      <c r="I3238" t="s">
        <v>8789</v>
      </c>
    </row>
    <row r="3239" spans="1:9" ht="32" x14ac:dyDescent="0.2">
      <c r="A3239" t="s">
        <v>8790</v>
      </c>
      <c r="B3239" t="s">
        <v>8791</v>
      </c>
      <c r="C3239">
        <v>1</v>
      </c>
      <c r="D3239">
        <f>237</f>
        <v>237</v>
      </c>
      <c r="E3239" t="s">
        <v>12</v>
      </c>
      <c r="F3239" s="3" t="s">
        <v>8792</v>
      </c>
      <c r="G3239">
        <v>2025</v>
      </c>
      <c r="H3239" t="s">
        <v>21</v>
      </c>
      <c r="I3239" t="s">
        <v>8793</v>
      </c>
    </row>
    <row r="3240" spans="1:9" ht="16" x14ac:dyDescent="0.2">
      <c r="A3240" t="s">
        <v>8790</v>
      </c>
      <c r="B3240" t="s">
        <v>8794</v>
      </c>
      <c r="C3240">
        <v>2</v>
      </c>
      <c r="D3240">
        <f>237</f>
        <v>237</v>
      </c>
      <c r="E3240" t="s">
        <v>12</v>
      </c>
      <c r="F3240" s="3" t="s">
        <v>1308</v>
      </c>
      <c r="G3240">
        <v>2025</v>
      </c>
      <c r="H3240" t="s">
        <v>21</v>
      </c>
      <c r="I3240" t="s">
        <v>8793</v>
      </c>
    </row>
    <row r="3241" spans="1:9" ht="32" x14ac:dyDescent="0.2">
      <c r="A3241" t="s">
        <v>8790</v>
      </c>
      <c r="B3241" t="s">
        <v>8795</v>
      </c>
      <c r="C3241">
        <v>3</v>
      </c>
      <c r="D3241">
        <f>237</f>
        <v>237</v>
      </c>
      <c r="E3241" t="s">
        <v>12</v>
      </c>
      <c r="F3241" s="3" t="s">
        <v>8796</v>
      </c>
      <c r="G3241">
        <v>2025</v>
      </c>
      <c r="H3241" t="s">
        <v>21</v>
      </c>
      <c r="I3241" t="s">
        <v>8793</v>
      </c>
    </row>
    <row r="3242" spans="1:9" ht="32" x14ac:dyDescent="0.2">
      <c r="A3242" t="s">
        <v>8797</v>
      </c>
      <c r="B3242" t="s">
        <v>8798</v>
      </c>
      <c r="C3242">
        <v>1</v>
      </c>
      <c r="D3242" t="s">
        <v>52</v>
      </c>
      <c r="E3242" t="s">
        <v>12</v>
      </c>
      <c r="F3242" s="3" t="s">
        <v>8799</v>
      </c>
      <c r="G3242">
        <v>2025</v>
      </c>
      <c r="H3242" t="s">
        <v>377</v>
      </c>
      <c r="I3242" t="s">
        <v>8800</v>
      </c>
    </row>
    <row r="3243" spans="1:9" ht="16" x14ac:dyDescent="0.2">
      <c r="A3243" t="s">
        <v>8801</v>
      </c>
      <c r="B3243" t="s">
        <v>8802</v>
      </c>
      <c r="C3243">
        <v>1</v>
      </c>
      <c r="D3243" t="s">
        <v>52</v>
      </c>
      <c r="E3243" t="s">
        <v>12</v>
      </c>
      <c r="F3243" s="3" t="s">
        <v>1753</v>
      </c>
      <c r="G3243">
        <v>2025</v>
      </c>
      <c r="H3243" t="s">
        <v>37</v>
      </c>
      <c r="I3243" t="s">
        <v>8803</v>
      </c>
    </row>
    <row r="3244" spans="1:9" ht="16" x14ac:dyDescent="0.2">
      <c r="A3244" t="s">
        <v>8801</v>
      </c>
      <c r="B3244" t="s">
        <v>8804</v>
      </c>
      <c r="C3244">
        <v>2</v>
      </c>
      <c r="D3244" t="s">
        <v>12</v>
      </c>
      <c r="E3244" t="s">
        <v>12</v>
      </c>
      <c r="F3244" s="3" t="s">
        <v>8805</v>
      </c>
      <c r="G3244">
        <v>2025</v>
      </c>
      <c r="H3244" t="s">
        <v>37</v>
      </c>
      <c r="I3244" t="s">
        <v>8803</v>
      </c>
    </row>
    <row r="3245" spans="1:9" ht="16" x14ac:dyDescent="0.2">
      <c r="A3245" t="s">
        <v>8806</v>
      </c>
      <c r="B3245" t="s">
        <v>8807</v>
      </c>
      <c r="C3245">
        <v>1</v>
      </c>
      <c r="D3245">
        <f>237</f>
        <v>237</v>
      </c>
      <c r="E3245" t="s">
        <v>12</v>
      </c>
      <c r="F3245" s="3" t="s">
        <v>1781</v>
      </c>
      <c r="G3245">
        <v>2025</v>
      </c>
      <c r="H3245" t="s">
        <v>21</v>
      </c>
      <c r="I3245" t="s">
        <v>8808</v>
      </c>
    </row>
    <row r="3246" spans="1:9" ht="16" x14ac:dyDescent="0.2">
      <c r="A3246" t="s">
        <v>8806</v>
      </c>
      <c r="B3246" t="s">
        <v>8809</v>
      </c>
      <c r="C3246">
        <v>2</v>
      </c>
      <c r="D3246">
        <f>237</f>
        <v>237</v>
      </c>
      <c r="E3246" t="s">
        <v>12</v>
      </c>
      <c r="F3246" s="3" t="s">
        <v>1781</v>
      </c>
      <c r="G3246">
        <v>2025</v>
      </c>
      <c r="H3246" t="s">
        <v>21</v>
      </c>
      <c r="I3246" t="s">
        <v>8808</v>
      </c>
    </row>
    <row r="3247" spans="1:9" ht="32" x14ac:dyDescent="0.2">
      <c r="A3247" t="s">
        <v>8806</v>
      </c>
      <c r="B3247" t="s">
        <v>8810</v>
      </c>
      <c r="C3247">
        <v>3</v>
      </c>
      <c r="D3247">
        <f>159</f>
        <v>159</v>
      </c>
      <c r="E3247" t="s">
        <v>12</v>
      </c>
      <c r="F3247" s="3" t="s">
        <v>8811</v>
      </c>
      <c r="G3247">
        <v>2025</v>
      </c>
      <c r="H3247" t="s">
        <v>323</v>
      </c>
      <c r="I3247" t="s">
        <v>8808</v>
      </c>
    </row>
    <row r="3248" spans="1:9" ht="32" x14ac:dyDescent="0.2">
      <c r="A3248" t="s">
        <v>8812</v>
      </c>
      <c r="B3248" t="s">
        <v>1864</v>
      </c>
      <c r="C3248">
        <v>1</v>
      </c>
      <c r="D3248" t="s">
        <v>52</v>
      </c>
      <c r="E3248" t="s">
        <v>12</v>
      </c>
      <c r="F3248" s="3" t="s">
        <v>1865</v>
      </c>
      <c r="G3248">
        <v>2025</v>
      </c>
      <c r="H3248" t="s">
        <v>226</v>
      </c>
      <c r="I3248" t="s">
        <v>8813</v>
      </c>
    </row>
    <row r="3249" spans="1:9" ht="32" x14ac:dyDescent="0.2">
      <c r="A3249" t="s">
        <v>8812</v>
      </c>
      <c r="B3249" t="s">
        <v>8814</v>
      </c>
      <c r="C3249">
        <v>2</v>
      </c>
      <c r="D3249" t="s">
        <v>52</v>
      </c>
      <c r="E3249" t="s">
        <v>12</v>
      </c>
      <c r="F3249" s="3" t="s">
        <v>1868</v>
      </c>
      <c r="G3249">
        <v>2025</v>
      </c>
      <c r="H3249" t="s">
        <v>226</v>
      </c>
      <c r="I3249" t="s">
        <v>8813</v>
      </c>
    </row>
    <row r="3250" spans="1:9" ht="16" x14ac:dyDescent="0.2">
      <c r="A3250" t="s">
        <v>8815</v>
      </c>
      <c r="B3250" t="s">
        <v>8816</v>
      </c>
      <c r="C3250">
        <v>1</v>
      </c>
      <c r="D3250" t="s">
        <v>12</v>
      </c>
      <c r="E3250" t="s">
        <v>12</v>
      </c>
      <c r="F3250" s="3" t="s">
        <v>8817</v>
      </c>
      <c r="G3250">
        <v>2025</v>
      </c>
      <c r="H3250" t="s">
        <v>2773</v>
      </c>
      <c r="I3250" t="s">
        <v>8818</v>
      </c>
    </row>
    <row r="3251" spans="1:9" ht="16" x14ac:dyDescent="0.2">
      <c r="A3251" t="s">
        <v>8815</v>
      </c>
      <c r="B3251" t="s">
        <v>8819</v>
      </c>
      <c r="C3251">
        <v>2</v>
      </c>
      <c r="D3251" t="s">
        <v>3743</v>
      </c>
      <c r="E3251" t="s">
        <v>8820</v>
      </c>
      <c r="F3251" s="3" t="s">
        <v>8821</v>
      </c>
      <c r="G3251">
        <v>2025</v>
      </c>
      <c r="H3251" t="s">
        <v>2773</v>
      </c>
      <c r="I3251" t="s">
        <v>8818</v>
      </c>
    </row>
    <row r="3252" spans="1:9" ht="32" x14ac:dyDescent="0.2">
      <c r="A3252" t="s">
        <v>8822</v>
      </c>
      <c r="B3252" t="s">
        <v>8823</v>
      </c>
      <c r="C3252">
        <v>1</v>
      </c>
      <c r="D3252" t="s">
        <v>12</v>
      </c>
      <c r="E3252" t="s">
        <v>12</v>
      </c>
      <c r="F3252" s="3" t="s">
        <v>8824</v>
      </c>
      <c r="G3252">
        <v>2025</v>
      </c>
      <c r="H3252" t="s">
        <v>497</v>
      </c>
      <c r="I3252" t="s">
        <v>8825</v>
      </c>
    </row>
    <row r="3253" spans="1:9" ht="32" x14ac:dyDescent="0.2">
      <c r="A3253" t="s">
        <v>8822</v>
      </c>
      <c r="B3253" t="s">
        <v>8826</v>
      </c>
      <c r="C3253">
        <v>2</v>
      </c>
      <c r="D3253" t="s">
        <v>8827</v>
      </c>
      <c r="E3253" t="s">
        <v>12</v>
      </c>
      <c r="F3253" s="3" t="s">
        <v>8828</v>
      </c>
      <c r="G3253">
        <v>2025</v>
      </c>
      <c r="H3253" t="s">
        <v>318</v>
      </c>
      <c r="I3253" t="s">
        <v>8825</v>
      </c>
    </row>
    <row r="3254" spans="1:9" ht="32" x14ac:dyDescent="0.2">
      <c r="A3254" t="s">
        <v>8822</v>
      </c>
      <c r="B3254" t="s">
        <v>8829</v>
      </c>
      <c r="C3254">
        <v>3</v>
      </c>
      <c r="D3254" t="s">
        <v>8827</v>
      </c>
      <c r="E3254" t="s">
        <v>12</v>
      </c>
      <c r="F3254" s="3" t="s">
        <v>8830</v>
      </c>
      <c r="G3254">
        <v>2025</v>
      </c>
      <c r="H3254" t="s">
        <v>318</v>
      </c>
      <c r="I3254" t="s">
        <v>8825</v>
      </c>
    </row>
    <row r="3255" spans="1:9" ht="48" x14ac:dyDescent="0.2">
      <c r="A3255" t="s">
        <v>8831</v>
      </c>
      <c r="B3255" t="s">
        <v>8832</v>
      </c>
      <c r="C3255">
        <v>1</v>
      </c>
      <c r="D3255" t="s">
        <v>12</v>
      </c>
      <c r="E3255" t="s">
        <v>12</v>
      </c>
      <c r="F3255" s="3" t="s">
        <v>8833</v>
      </c>
      <c r="G3255">
        <v>2025</v>
      </c>
      <c r="H3255" t="s">
        <v>239</v>
      </c>
      <c r="I3255" t="s">
        <v>8834</v>
      </c>
    </row>
    <row r="3256" spans="1:9" ht="32" x14ac:dyDescent="0.2">
      <c r="A3256" t="s">
        <v>8831</v>
      </c>
      <c r="B3256" t="s">
        <v>8835</v>
      </c>
      <c r="C3256">
        <v>2</v>
      </c>
      <c r="D3256" t="s">
        <v>12</v>
      </c>
      <c r="E3256" t="s">
        <v>12</v>
      </c>
      <c r="F3256" s="3" t="s">
        <v>8836</v>
      </c>
      <c r="G3256">
        <v>2025</v>
      </c>
      <c r="H3256" t="s">
        <v>239</v>
      </c>
      <c r="I3256" t="s">
        <v>8834</v>
      </c>
    </row>
    <row r="3257" spans="1:9" ht="32" x14ac:dyDescent="0.2">
      <c r="A3257" t="s">
        <v>8831</v>
      </c>
      <c r="B3257" t="s">
        <v>8837</v>
      </c>
      <c r="C3257">
        <v>3</v>
      </c>
      <c r="D3257" t="s">
        <v>12</v>
      </c>
      <c r="E3257" t="s">
        <v>12</v>
      </c>
      <c r="F3257" s="3" t="s">
        <v>5426</v>
      </c>
      <c r="G3257">
        <v>2025</v>
      </c>
      <c r="H3257" t="s">
        <v>239</v>
      </c>
      <c r="I3257" t="s">
        <v>8834</v>
      </c>
    </row>
    <row r="3258" spans="1:9" ht="16" x14ac:dyDescent="0.2">
      <c r="A3258" t="s">
        <v>8838</v>
      </c>
      <c r="B3258" t="s">
        <v>8839</v>
      </c>
      <c r="C3258">
        <v>1</v>
      </c>
      <c r="D3258" t="s">
        <v>12</v>
      </c>
      <c r="E3258" t="s">
        <v>12</v>
      </c>
      <c r="F3258" s="3" t="s">
        <v>8840</v>
      </c>
      <c r="G3258">
        <v>2025</v>
      </c>
      <c r="H3258" t="s">
        <v>571</v>
      </c>
      <c r="I3258" t="s">
        <v>8841</v>
      </c>
    </row>
    <row r="3259" spans="1:9" ht="32" x14ac:dyDescent="0.2">
      <c r="A3259" t="s">
        <v>8842</v>
      </c>
      <c r="B3259" t="s">
        <v>8843</v>
      </c>
      <c r="C3259">
        <v>1</v>
      </c>
      <c r="D3259" t="s">
        <v>344</v>
      </c>
      <c r="E3259" t="s">
        <v>334</v>
      </c>
      <c r="F3259" s="3" t="s">
        <v>8844</v>
      </c>
      <c r="G3259">
        <v>2025</v>
      </c>
      <c r="H3259" t="s">
        <v>1663</v>
      </c>
      <c r="I3259" t="s">
        <v>8845</v>
      </c>
    </row>
    <row r="3260" spans="1:9" ht="32" x14ac:dyDescent="0.2">
      <c r="A3260" t="s">
        <v>8846</v>
      </c>
      <c r="B3260" t="s">
        <v>7802</v>
      </c>
      <c r="C3260">
        <v>1</v>
      </c>
      <c r="D3260" t="s">
        <v>1207</v>
      </c>
      <c r="E3260" t="s">
        <v>12</v>
      </c>
      <c r="F3260" s="3" t="s">
        <v>7539</v>
      </c>
      <c r="G3260">
        <v>2025</v>
      </c>
      <c r="H3260" t="s">
        <v>323</v>
      </c>
      <c r="I3260" t="s">
        <v>8847</v>
      </c>
    </row>
    <row r="3261" spans="1:9" ht="16" x14ac:dyDescent="0.2">
      <c r="A3261" t="s">
        <v>8848</v>
      </c>
      <c r="B3261" t="s">
        <v>8849</v>
      </c>
      <c r="C3261">
        <v>1</v>
      </c>
      <c r="D3261" t="s">
        <v>31</v>
      </c>
      <c r="E3261" t="s">
        <v>12</v>
      </c>
      <c r="F3261" s="3" t="s">
        <v>8850</v>
      </c>
      <c r="G3261">
        <v>2025</v>
      </c>
      <c r="H3261" t="s">
        <v>420</v>
      </c>
      <c r="I3261" t="s">
        <v>8851</v>
      </c>
    </row>
    <row r="3262" spans="1:9" ht="48" x14ac:dyDescent="0.2">
      <c r="A3262" t="s">
        <v>8852</v>
      </c>
      <c r="B3262" t="s">
        <v>8853</v>
      </c>
      <c r="C3262">
        <v>1</v>
      </c>
      <c r="D3262" t="s">
        <v>12</v>
      </c>
      <c r="E3262" t="s">
        <v>12</v>
      </c>
      <c r="F3262" s="3" t="s">
        <v>8854</v>
      </c>
      <c r="G3262">
        <v>2025</v>
      </c>
      <c r="H3262" t="s">
        <v>2004</v>
      </c>
      <c r="I3262" t="s">
        <v>8855</v>
      </c>
    </row>
    <row r="3263" spans="1:9" ht="32" x14ac:dyDescent="0.2">
      <c r="A3263" t="s">
        <v>8856</v>
      </c>
      <c r="B3263" t="s">
        <v>8857</v>
      </c>
      <c r="C3263">
        <v>1</v>
      </c>
      <c r="D3263" t="s">
        <v>2877</v>
      </c>
      <c r="E3263" t="s">
        <v>12</v>
      </c>
      <c r="F3263" s="3" t="s">
        <v>8858</v>
      </c>
      <c r="G3263">
        <v>2025</v>
      </c>
      <c r="H3263" t="s">
        <v>140</v>
      </c>
      <c r="I3263" t="s">
        <v>8859</v>
      </c>
    </row>
    <row r="3264" spans="1:9" ht="32" x14ac:dyDescent="0.2">
      <c r="A3264" t="s">
        <v>8856</v>
      </c>
      <c r="B3264" t="s">
        <v>8860</v>
      </c>
      <c r="C3264">
        <v>2</v>
      </c>
      <c r="D3264" t="s">
        <v>1579</v>
      </c>
      <c r="E3264" t="s">
        <v>12</v>
      </c>
      <c r="F3264" s="3" t="s">
        <v>8861</v>
      </c>
      <c r="G3264">
        <v>2025</v>
      </c>
      <c r="H3264" t="s">
        <v>140</v>
      </c>
      <c r="I3264" t="s">
        <v>8859</v>
      </c>
    </row>
    <row r="3265" spans="1:9" ht="32" x14ac:dyDescent="0.2">
      <c r="A3265" t="s">
        <v>8856</v>
      </c>
      <c r="B3265" t="s">
        <v>8862</v>
      </c>
      <c r="C3265">
        <v>3</v>
      </c>
      <c r="D3265" t="s">
        <v>1128</v>
      </c>
      <c r="E3265" t="s">
        <v>12</v>
      </c>
      <c r="F3265" s="3" t="s">
        <v>8863</v>
      </c>
      <c r="G3265">
        <v>2025</v>
      </c>
      <c r="H3265" t="s">
        <v>140</v>
      </c>
      <c r="I3265" t="s">
        <v>8859</v>
      </c>
    </row>
    <row r="3266" spans="1:9" ht="32" x14ac:dyDescent="0.2">
      <c r="A3266" t="s">
        <v>8856</v>
      </c>
      <c r="B3266" t="s">
        <v>8864</v>
      </c>
      <c r="C3266">
        <v>4</v>
      </c>
      <c r="D3266" t="s">
        <v>2877</v>
      </c>
      <c r="E3266" t="s">
        <v>12</v>
      </c>
      <c r="F3266" s="3" t="s">
        <v>8865</v>
      </c>
      <c r="G3266">
        <v>2025</v>
      </c>
      <c r="H3266" t="s">
        <v>140</v>
      </c>
      <c r="I3266" t="s">
        <v>8859</v>
      </c>
    </row>
    <row r="3267" spans="1:9" ht="16" x14ac:dyDescent="0.2">
      <c r="A3267" t="s">
        <v>8866</v>
      </c>
      <c r="B3267" t="s">
        <v>8867</v>
      </c>
      <c r="C3267">
        <v>1</v>
      </c>
      <c r="D3267" t="s">
        <v>12</v>
      </c>
      <c r="E3267" t="s">
        <v>12</v>
      </c>
      <c r="F3267" s="3" t="s">
        <v>8868</v>
      </c>
      <c r="G3267">
        <v>2025</v>
      </c>
      <c r="H3267" t="s">
        <v>1031</v>
      </c>
      <c r="I3267" t="s">
        <v>8869</v>
      </c>
    </row>
    <row r="3268" spans="1:9" ht="16" x14ac:dyDescent="0.2">
      <c r="A3268" t="s">
        <v>8866</v>
      </c>
      <c r="B3268" t="s">
        <v>8870</v>
      </c>
      <c r="C3268">
        <v>2</v>
      </c>
      <c r="D3268" t="s">
        <v>12</v>
      </c>
      <c r="E3268" t="s">
        <v>12</v>
      </c>
      <c r="F3268" s="3" t="s">
        <v>8871</v>
      </c>
      <c r="G3268">
        <v>2025</v>
      </c>
      <c r="H3268" t="s">
        <v>1031</v>
      </c>
      <c r="I3268" t="s">
        <v>8869</v>
      </c>
    </row>
    <row r="3269" spans="1:9" ht="16" x14ac:dyDescent="0.2">
      <c r="A3269" t="s">
        <v>8866</v>
      </c>
      <c r="B3269" t="s">
        <v>8872</v>
      </c>
      <c r="C3269">
        <v>3</v>
      </c>
      <c r="D3269" t="s">
        <v>12</v>
      </c>
      <c r="E3269" t="s">
        <v>12</v>
      </c>
      <c r="F3269" s="3" t="s">
        <v>8873</v>
      </c>
      <c r="G3269">
        <v>2025</v>
      </c>
      <c r="H3269" t="s">
        <v>1031</v>
      </c>
      <c r="I3269" t="s">
        <v>8869</v>
      </c>
    </row>
    <row r="3270" spans="1:9" ht="16" x14ac:dyDescent="0.2">
      <c r="A3270" t="s">
        <v>8874</v>
      </c>
      <c r="B3270" t="s">
        <v>1484</v>
      </c>
      <c r="C3270">
        <v>1</v>
      </c>
      <c r="D3270" t="s">
        <v>12</v>
      </c>
      <c r="E3270" t="s">
        <v>12</v>
      </c>
      <c r="F3270" s="3" t="s">
        <v>3948</v>
      </c>
      <c r="G3270">
        <v>2025</v>
      </c>
      <c r="H3270" t="s">
        <v>37</v>
      </c>
      <c r="I3270" t="s">
        <v>8875</v>
      </c>
    </row>
    <row r="3271" spans="1:9" ht="32" x14ac:dyDescent="0.2">
      <c r="A3271" t="s">
        <v>8876</v>
      </c>
      <c r="B3271" t="s">
        <v>7609</v>
      </c>
      <c r="C3271">
        <v>1</v>
      </c>
      <c r="D3271" t="s">
        <v>12</v>
      </c>
      <c r="E3271" t="s">
        <v>12</v>
      </c>
      <c r="F3271" s="3" t="s">
        <v>7595</v>
      </c>
      <c r="G3271">
        <v>2025</v>
      </c>
      <c r="H3271" t="s">
        <v>37</v>
      </c>
      <c r="I3271" t="s">
        <v>8877</v>
      </c>
    </row>
    <row r="3272" spans="1:9" ht="32" x14ac:dyDescent="0.2">
      <c r="A3272" t="s">
        <v>8876</v>
      </c>
      <c r="B3272" t="s">
        <v>8878</v>
      </c>
      <c r="C3272">
        <v>2</v>
      </c>
      <c r="D3272" t="s">
        <v>12</v>
      </c>
      <c r="E3272" t="s">
        <v>12</v>
      </c>
      <c r="F3272" s="3" t="s">
        <v>7595</v>
      </c>
      <c r="G3272">
        <v>2025</v>
      </c>
      <c r="H3272" t="s">
        <v>37</v>
      </c>
      <c r="I3272" t="s">
        <v>8877</v>
      </c>
    </row>
    <row r="3273" spans="1:9" ht="32" x14ac:dyDescent="0.2">
      <c r="A3273" t="s">
        <v>8879</v>
      </c>
      <c r="B3273" t="s">
        <v>8880</v>
      </c>
      <c r="C3273">
        <v>1</v>
      </c>
      <c r="D3273" t="s">
        <v>52</v>
      </c>
      <c r="E3273" t="s">
        <v>12</v>
      </c>
      <c r="F3273" s="3" t="s">
        <v>4017</v>
      </c>
      <c r="G3273">
        <v>2025</v>
      </c>
      <c r="H3273" t="s">
        <v>21</v>
      </c>
      <c r="I3273" t="s">
        <v>8881</v>
      </c>
    </row>
    <row r="3274" spans="1:9" ht="32" x14ac:dyDescent="0.2">
      <c r="A3274" t="s">
        <v>8882</v>
      </c>
      <c r="B3274" t="s">
        <v>8540</v>
      </c>
      <c r="C3274">
        <v>1</v>
      </c>
      <c r="D3274" t="s">
        <v>12</v>
      </c>
      <c r="E3274" t="s">
        <v>12</v>
      </c>
      <c r="F3274" s="3" t="s">
        <v>8883</v>
      </c>
      <c r="G3274">
        <v>2025</v>
      </c>
      <c r="H3274" t="s">
        <v>137</v>
      </c>
      <c r="I3274" t="s">
        <v>8884</v>
      </c>
    </row>
    <row r="3275" spans="1:9" ht="32" x14ac:dyDescent="0.2">
      <c r="A3275" t="s">
        <v>8882</v>
      </c>
      <c r="B3275" t="s">
        <v>8885</v>
      </c>
      <c r="C3275">
        <v>2</v>
      </c>
      <c r="D3275">
        <f>184</f>
        <v>184</v>
      </c>
      <c r="E3275" t="s">
        <v>12</v>
      </c>
      <c r="F3275" s="3" t="s">
        <v>8886</v>
      </c>
      <c r="G3275">
        <v>2025</v>
      </c>
      <c r="H3275" t="s">
        <v>137</v>
      </c>
      <c r="I3275" t="s">
        <v>8884</v>
      </c>
    </row>
    <row r="3276" spans="1:9" ht="16" x14ac:dyDescent="0.2">
      <c r="A3276" t="s">
        <v>8882</v>
      </c>
      <c r="B3276" t="s">
        <v>8887</v>
      </c>
      <c r="C3276">
        <v>3</v>
      </c>
      <c r="D3276" t="s">
        <v>344</v>
      </c>
      <c r="E3276" t="s">
        <v>12</v>
      </c>
      <c r="F3276" s="3" t="s">
        <v>8888</v>
      </c>
      <c r="G3276">
        <v>2025</v>
      </c>
      <c r="H3276" t="s">
        <v>8889</v>
      </c>
      <c r="I3276" t="s">
        <v>8884</v>
      </c>
    </row>
    <row r="3277" spans="1:9" ht="16" x14ac:dyDescent="0.2">
      <c r="A3277" t="s">
        <v>8882</v>
      </c>
      <c r="B3277" t="s">
        <v>8890</v>
      </c>
      <c r="C3277">
        <v>4</v>
      </c>
      <c r="D3277" t="s">
        <v>31</v>
      </c>
      <c r="E3277" t="s">
        <v>12</v>
      </c>
      <c r="F3277" s="3" t="s">
        <v>8891</v>
      </c>
      <c r="G3277">
        <v>2025</v>
      </c>
      <c r="H3277" t="s">
        <v>2773</v>
      </c>
      <c r="I3277" t="s">
        <v>8884</v>
      </c>
    </row>
    <row r="3278" spans="1:9" ht="48" x14ac:dyDescent="0.2">
      <c r="A3278" t="s">
        <v>8892</v>
      </c>
      <c r="B3278" t="s">
        <v>8893</v>
      </c>
      <c r="C3278">
        <v>1</v>
      </c>
      <c r="D3278" t="s">
        <v>12</v>
      </c>
      <c r="E3278" t="s">
        <v>592</v>
      </c>
      <c r="F3278" s="3" t="s">
        <v>8894</v>
      </c>
      <c r="G3278">
        <v>2025</v>
      </c>
      <c r="H3278" t="s">
        <v>239</v>
      </c>
      <c r="I3278" t="s">
        <v>8895</v>
      </c>
    </row>
    <row r="3279" spans="1:9" ht="48" x14ac:dyDescent="0.2">
      <c r="A3279" t="s">
        <v>8892</v>
      </c>
      <c r="B3279" t="s">
        <v>8896</v>
      </c>
      <c r="C3279">
        <v>2</v>
      </c>
      <c r="D3279" t="s">
        <v>12</v>
      </c>
      <c r="E3279" t="s">
        <v>12</v>
      </c>
      <c r="F3279" s="3" t="s">
        <v>8897</v>
      </c>
      <c r="G3279">
        <v>2025</v>
      </c>
      <c r="H3279" t="s">
        <v>239</v>
      </c>
      <c r="I3279" t="s">
        <v>8895</v>
      </c>
    </row>
    <row r="3280" spans="1:9" ht="48" x14ac:dyDescent="0.2">
      <c r="A3280" t="s">
        <v>8892</v>
      </c>
      <c r="B3280" t="s">
        <v>8898</v>
      </c>
      <c r="C3280">
        <v>3</v>
      </c>
      <c r="D3280" t="s">
        <v>12</v>
      </c>
      <c r="E3280" t="s">
        <v>12</v>
      </c>
      <c r="F3280" s="3" t="s">
        <v>8899</v>
      </c>
      <c r="G3280">
        <v>2025</v>
      </c>
      <c r="H3280" t="s">
        <v>239</v>
      </c>
      <c r="I3280" t="s">
        <v>8895</v>
      </c>
    </row>
    <row r="3281" spans="1:9" ht="32" x14ac:dyDescent="0.2">
      <c r="A3281" t="s">
        <v>8900</v>
      </c>
      <c r="B3281" t="s">
        <v>8901</v>
      </c>
      <c r="C3281">
        <v>1</v>
      </c>
      <c r="D3281" t="s">
        <v>12</v>
      </c>
      <c r="E3281" t="s">
        <v>12</v>
      </c>
      <c r="F3281" s="3" t="s">
        <v>8902</v>
      </c>
      <c r="G3281">
        <v>2025</v>
      </c>
      <c r="H3281" t="s">
        <v>522</v>
      </c>
      <c r="I3281" t="s">
        <v>8903</v>
      </c>
    </row>
    <row r="3282" spans="1:9" ht="32" x14ac:dyDescent="0.2">
      <c r="A3282" t="s">
        <v>8900</v>
      </c>
      <c r="B3282" t="s">
        <v>8904</v>
      </c>
      <c r="C3282">
        <v>2</v>
      </c>
      <c r="D3282" t="s">
        <v>12</v>
      </c>
      <c r="E3282" t="s">
        <v>12</v>
      </c>
      <c r="F3282" s="3" t="s">
        <v>8902</v>
      </c>
      <c r="G3282">
        <v>2025</v>
      </c>
      <c r="H3282" t="s">
        <v>522</v>
      </c>
      <c r="I3282" t="s">
        <v>8903</v>
      </c>
    </row>
    <row r="3283" spans="1:9" ht="16" x14ac:dyDescent="0.2">
      <c r="A3283" t="s">
        <v>8905</v>
      </c>
      <c r="B3283" t="s">
        <v>8906</v>
      </c>
      <c r="C3283">
        <v>1</v>
      </c>
      <c r="D3283" t="s">
        <v>52</v>
      </c>
      <c r="E3283" t="s">
        <v>12</v>
      </c>
      <c r="F3283" s="3" t="s">
        <v>8907</v>
      </c>
      <c r="G3283">
        <v>2025</v>
      </c>
      <c r="H3283" t="s">
        <v>226</v>
      </c>
      <c r="I3283" t="s">
        <v>8908</v>
      </c>
    </row>
    <row r="3284" spans="1:9" ht="16" x14ac:dyDescent="0.2">
      <c r="A3284" t="s">
        <v>8905</v>
      </c>
      <c r="B3284" t="s">
        <v>8909</v>
      </c>
      <c r="C3284">
        <v>2</v>
      </c>
      <c r="D3284" t="s">
        <v>52</v>
      </c>
      <c r="E3284" t="s">
        <v>12</v>
      </c>
      <c r="F3284" s="3" t="s">
        <v>8910</v>
      </c>
      <c r="G3284">
        <v>2025</v>
      </c>
      <c r="H3284" t="s">
        <v>226</v>
      </c>
      <c r="I3284" t="s">
        <v>8908</v>
      </c>
    </row>
    <row r="3285" spans="1:9" ht="16" x14ac:dyDescent="0.2">
      <c r="A3285" t="s">
        <v>8905</v>
      </c>
      <c r="B3285" t="s">
        <v>8911</v>
      </c>
      <c r="C3285">
        <v>3</v>
      </c>
      <c r="D3285" t="s">
        <v>12</v>
      </c>
      <c r="E3285" t="s">
        <v>12</v>
      </c>
      <c r="F3285" s="3" t="s">
        <v>8912</v>
      </c>
      <c r="G3285">
        <v>2025</v>
      </c>
      <c r="H3285" t="s">
        <v>527</v>
      </c>
      <c r="I3285" t="s">
        <v>8908</v>
      </c>
    </row>
    <row r="3286" spans="1:9" ht="16" x14ac:dyDescent="0.2">
      <c r="A3286" t="s">
        <v>8905</v>
      </c>
      <c r="B3286" t="s">
        <v>8913</v>
      </c>
      <c r="C3286">
        <v>4</v>
      </c>
      <c r="D3286" t="s">
        <v>2877</v>
      </c>
      <c r="E3286" t="s">
        <v>12</v>
      </c>
      <c r="F3286" s="3" t="s">
        <v>8914</v>
      </c>
      <c r="G3286">
        <v>2025</v>
      </c>
      <c r="H3286" t="s">
        <v>1248</v>
      </c>
      <c r="I3286" t="s">
        <v>8908</v>
      </c>
    </row>
    <row r="3287" spans="1:9" ht="32" x14ac:dyDescent="0.2">
      <c r="A3287" t="s">
        <v>8915</v>
      </c>
      <c r="B3287" t="s">
        <v>8916</v>
      </c>
      <c r="C3287">
        <v>1</v>
      </c>
      <c r="D3287" t="s">
        <v>408</v>
      </c>
      <c r="E3287" t="s">
        <v>12</v>
      </c>
      <c r="F3287" s="3" t="s">
        <v>8917</v>
      </c>
      <c r="G3287">
        <v>2025</v>
      </c>
      <c r="H3287" t="s">
        <v>267</v>
      </c>
      <c r="I3287" t="s">
        <v>8918</v>
      </c>
    </row>
    <row r="3288" spans="1:9" ht="32" x14ac:dyDescent="0.2">
      <c r="A3288" t="s">
        <v>8915</v>
      </c>
      <c r="B3288" t="s">
        <v>8919</v>
      </c>
      <c r="C3288">
        <v>2</v>
      </c>
      <c r="D3288">
        <f>489</f>
        <v>489</v>
      </c>
      <c r="E3288" t="s">
        <v>12</v>
      </c>
      <c r="F3288" s="3" t="s">
        <v>8920</v>
      </c>
      <c r="G3288">
        <v>2025</v>
      </c>
      <c r="H3288" t="s">
        <v>267</v>
      </c>
      <c r="I3288" t="s">
        <v>8918</v>
      </c>
    </row>
    <row r="3289" spans="1:9" ht="32" x14ac:dyDescent="0.2">
      <c r="A3289" t="s">
        <v>8921</v>
      </c>
      <c r="B3289" t="s">
        <v>8922</v>
      </c>
      <c r="C3289">
        <v>1</v>
      </c>
      <c r="D3289" t="s">
        <v>2621</v>
      </c>
      <c r="E3289" t="s">
        <v>12</v>
      </c>
      <c r="F3289" s="3" t="s">
        <v>8923</v>
      </c>
      <c r="G3289">
        <v>2025</v>
      </c>
      <c r="H3289" t="s">
        <v>140</v>
      </c>
      <c r="I3289" t="s">
        <v>8924</v>
      </c>
    </row>
    <row r="3290" spans="1:9" ht="16" x14ac:dyDescent="0.2">
      <c r="A3290" t="s">
        <v>8921</v>
      </c>
      <c r="B3290" t="s">
        <v>8925</v>
      </c>
      <c r="C3290">
        <v>2</v>
      </c>
      <c r="D3290" t="s">
        <v>12</v>
      </c>
      <c r="E3290" t="s">
        <v>12</v>
      </c>
      <c r="F3290" s="3" t="s">
        <v>8926</v>
      </c>
      <c r="G3290">
        <v>2025</v>
      </c>
      <c r="H3290" t="s">
        <v>140</v>
      </c>
      <c r="I3290" t="s">
        <v>8924</v>
      </c>
    </row>
    <row r="3291" spans="1:9" ht="16" x14ac:dyDescent="0.2">
      <c r="A3291" t="s">
        <v>8921</v>
      </c>
      <c r="B3291" t="s">
        <v>6854</v>
      </c>
      <c r="C3291">
        <v>3</v>
      </c>
      <c r="D3291" t="s">
        <v>12</v>
      </c>
      <c r="E3291" t="s">
        <v>12</v>
      </c>
      <c r="F3291" s="3" t="s">
        <v>8927</v>
      </c>
      <c r="G3291">
        <v>2025</v>
      </c>
      <c r="H3291" t="s">
        <v>140</v>
      </c>
      <c r="I3291" t="s">
        <v>8924</v>
      </c>
    </row>
    <row r="3292" spans="1:9" ht="32" x14ac:dyDescent="0.2">
      <c r="A3292" t="s">
        <v>8928</v>
      </c>
      <c r="B3292" t="s">
        <v>8929</v>
      </c>
      <c r="C3292">
        <v>1</v>
      </c>
      <c r="D3292" t="s">
        <v>2738</v>
      </c>
      <c r="E3292" t="s">
        <v>12</v>
      </c>
      <c r="F3292" s="3" t="s">
        <v>8930</v>
      </c>
      <c r="G3292">
        <v>2025</v>
      </c>
      <c r="H3292" t="s">
        <v>21</v>
      </c>
      <c r="I3292" t="s">
        <v>8931</v>
      </c>
    </row>
    <row r="3293" spans="1:9" ht="32" x14ac:dyDescent="0.2">
      <c r="A3293" t="s">
        <v>8928</v>
      </c>
      <c r="B3293" t="s">
        <v>8932</v>
      </c>
      <c r="C3293">
        <v>2</v>
      </c>
      <c r="D3293" t="s">
        <v>2738</v>
      </c>
      <c r="E3293" t="s">
        <v>12</v>
      </c>
      <c r="F3293" s="3" t="s">
        <v>8933</v>
      </c>
      <c r="G3293">
        <v>2025</v>
      </c>
      <c r="H3293" t="s">
        <v>21</v>
      </c>
      <c r="I3293" t="s">
        <v>8931</v>
      </c>
    </row>
    <row r="3294" spans="1:9" ht="32" x14ac:dyDescent="0.2">
      <c r="A3294" t="s">
        <v>8928</v>
      </c>
      <c r="B3294" t="s">
        <v>8934</v>
      </c>
      <c r="C3294">
        <v>3</v>
      </c>
      <c r="D3294" t="s">
        <v>2738</v>
      </c>
      <c r="E3294" t="s">
        <v>12</v>
      </c>
      <c r="F3294" s="3" t="s">
        <v>8935</v>
      </c>
      <c r="G3294">
        <v>2025</v>
      </c>
      <c r="H3294" t="s">
        <v>21</v>
      </c>
      <c r="I3294" t="s">
        <v>8931</v>
      </c>
    </row>
    <row r="3295" spans="1:9" ht="32" x14ac:dyDescent="0.2">
      <c r="A3295" t="s">
        <v>8928</v>
      </c>
      <c r="B3295" t="s">
        <v>8936</v>
      </c>
      <c r="C3295">
        <v>4</v>
      </c>
      <c r="D3295" t="s">
        <v>2738</v>
      </c>
      <c r="E3295" t="s">
        <v>12</v>
      </c>
      <c r="F3295" s="3" t="s">
        <v>8937</v>
      </c>
      <c r="G3295">
        <v>2025</v>
      </c>
      <c r="H3295" t="s">
        <v>21</v>
      </c>
      <c r="I3295" t="s">
        <v>8931</v>
      </c>
    </row>
    <row r="3296" spans="1:9" ht="32" x14ac:dyDescent="0.2">
      <c r="A3296" t="s">
        <v>8928</v>
      </c>
      <c r="B3296" t="s">
        <v>8938</v>
      </c>
      <c r="C3296">
        <v>5</v>
      </c>
      <c r="D3296" t="s">
        <v>3753</v>
      </c>
      <c r="E3296" t="s">
        <v>12</v>
      </c>
      <c r="F3296" s="3" t="s">
        <v>8939</v>
      </c>
      <c r="G3296">
        <v>2025</v>
      </c>
      <c r="H3296" t="s">
        <v>323</v>
      </c>
      <c r="I3296" t="s">
        <v>8931</v>
      </c>
    </row>
    <row r="3297" spans="1:9" ht="32" x14ac:dyDescent="0.2">
      <c r="A3297" t="s">
        <v>8940</v>
      </c>
      <c r="B3297" t="s">
        <v>8941</v>
      </c>
      <c r="C3297">
        <v>1</v>
      </c>
      <c r="D3297" t="s">
        <v>12</v>
      </c>
      <c r="E3297" t="s">
        <v>12</v>
      </c>
      <c r="F3297" s="3" t="s">
        <v>8942</v>
      </c>
      <c r="G3297">
        <v>2025</v>
      </c>
      <c r="H3297" t="s">
        <v>37</v>
      </c>
      <c r="I3297" t="s">
        <v>8943</v>
      </c>
    </row>
    <row r="3298" spans="1:9" ht="32" x14ac:dyDescent="0.2">
      <c r="A3298" t="s">
        <v>8940</v>
      </c>
      <c r="B3298" t="s">
        <v>8944</v>
      </c>
      <c r="C3298">
        <v>2</v>
      </c>
      <c r="D3298" t="s">
        <v>12</v>
      </c>
      <c r="E3298" t="s">
        <v>12</v>
      </c>
      <c r="F3298" s="3" t="s">
        <v>8945</v>
      </c>
      <c r="G3298">
        <v>2025</v>
      </c>
      <c r="H3298" t="s">
        <v>37</v>
      </c>
      <c r="I3298" t="s">
        <v>8943</v>
      </c>
    </row>
    <row r="3299" spans="1:9" ht="16" x14ac:dyDescent="0.2">
      <c r="A3299" t="s">
        <v>8946</v>
      </c>
      <c r="B3299" t="s">
        <v>8947</v>
      </c>
      <c r="C3299">
        <v>1</v>
      </c>
      <c r="D3299" t="s">
        <v>12</v>
      </c>
      <c r="E3299" t="s">
        <v>12</v>
      </c>
      <c r="F3299" s="3" t="s">
        <v>8948</v>
      </c>
      <c r="G3299">
        <v>2025</v>
      </c>
      <c r="H3299" t="s">
        <v>8949</v>
      </c>
      <c r="I3299" t="s">
        <v>8950</v>
      </c>
    </row>
    <row r="3300" spans="1:9" ht="32" x14ac:dyDescent="0.2">
      <c r="A3300" t="s">
        <v>8951</v>
      </c>
      <c r="B3300" t="s">
        <v>8952</v>
      </c>
      <c r="C3300">
        <v>1</v>
      </c>
      <c r="D3300">
        <f>237</f>
        <v>237</v>
      </c>
      <c r="E3300" t="s">
        <v>12</v>
      </c>
      <c r="F3300" s="3" t="s">
        <v>8953</v>
      </c>
      <c r="G3300">
        <v>2025</v>
      </c>
      <c r="H3300" t="s">
        <v>21</v>
      </c>
      <c r="I3300" t="s">
        <v>8954</v>
      </c>
    </row>
    <row r="3301" spans="1:9" ht="32" x14ac:dyDescent="0.2">
      <c r="A3301" t="s">
        <v>8951</v>
      </c>
      <c r="B3301" t="s">
        <v>8955</v>
      </c>
      <c r="C3301">
        <v>2</v>
      </c>
      <c r="D3301">
        <f>237</f>
        <v>237</v>
      </c>
      <c r="E3301" t="s">
        <v>12</v>
      </c>
      <c r="F3301" s="3" t="s">
        <v>8956</v>
      </c>
      <c r="G3301">
        <v>2025</v>
      </c>
      <c r="H3301" t="s">
        <v>21</v>
      </c>
      <c r="I3301" t="s">
        <v>8954</v>
      </c>
    </row>
    <row r="3302" spans="1:9" ht="16" x14ac:dyDescent="0.2">
      <c r="A3302" t="s">
        <v>8957</v>
      </c>
      <c r="B3302" t="s">
        <v>8958</v>
      </c>
      <c r="C3302">
        <v>1</v>
      </c>
      <c r="D3302" t="s">
        <v>6121</v>
      </c>
      <c r="E3302" t="s">
        <v>12</v>
      </c>
      <c r="F3302" s="3" t="s">
        <v>7095</v>
      </c>
      <c r="G3302">
        <v>2025</v>
      </c>
      <c r="H3302" t="s">
        <v>140</v>
      </c>
      <c r="I3302" t="s">
        <v>8959</v>
      </c>
    </row>
    <row r="3303" spans="1:9" ht="16" x14ac:dyDescent="0.2">
      <c r="A3303" t="s">
        <v>8957</v>
      </c>
      <c r="B3303" t="s">
        <v>8960</v>
      </c>
      <c r="C3303">
        <v>2</v>
      </c>
      <c r="D3303" t="s">
        <v>8961</v>
      </c>
      <c r="E3303" t="s">
        <v>12</v>
      </c>
      <c r="F3303" s="3" t="s">
        <v>8962</v>
      </c>
      <c r="G3303">
        <v>2025</v>
      </c>
      <c r="H3303" t="s">
        <v>140</v>
      </c>
      <c r="I3303" t="s">
        <v>8959</v>
      </c>
    </row>
    <row r="3304" spans="1:9" ht="32" x14ac:dyDescent="0.2">
      <c r="A3304" t="s">
        <v>8957</v>
      </c>
      <c r="B3304" t="s">
        <v>8963</v>
      </c>
      <c r="C3304">
        <v>3</v>
      </c>
      <c r="D3304" t="s">
        <v>712</v>
      </c>
      <c r="E3304" t="s">
        <v>12</v>
      </c>
      <c r="F3304" s="3" t="s">
        <v>8964</v>
      </c>
      <c r="G3304">
        <v>2025</v>
      </c>
      <c r="H3304" t="s">
        <v>140</v>
      </c>
      <c r="I3304" t="s">
        <v>8959</v>
      </c>
    </row>
    <row r="3305" spans="1:9" ht="16" x14ac:dyDescent="0.2">
      <c r="A3305" t="s">
        <v>8965</v>
      </c>
      <c r="B3305" t="s">
        <v>8966</v>
      </c>
      <c r="C3305">
        <v>1</v>
      </c>
      <c r="D3305" t="s">
        <v>8084</v>
      </c>
      <c r="E3305" t="s">
        <v>12</v>
      </c>
      <c r="F3305" s="3" t="s">
        <v>8967</v>
      </c>
      <c r="G3305">
        <v>2025</v>
      </c>
      <c r="H3305" t="s">
        <v>8086</v>
      </c>
      <c r="I3305" t="s">
        <v>8968</v>
      </c>
    </row>
    <row r="3306" spans="1:9" ht="16" x14ac:dyDescent="0.2">
      <c r="A3306" t="s">
        <v>8969</v>
      </c>
      <c r="B3306" t="s">
        <v>8970</v>
      </c>
      <c r="C3306">
        <v>1</v>
      </c>
      <c r="D3306" t="s">
        <v>344</v>
      </c>
      <c r="E3306" t="s">
        <v>12</v>
      </c>
      <c r="F3306" s="3" t="s">
        <v>8971</v>
      </c>
      <c r="G3306">
        <v>2025</v>
      </c>
      <c r="H3306" t="s">
        <v>37</v>
      </c>
      <c r="I3306" t="s">
        <v>8972</v>
      </c>
    </row>
    <row r="3307" spans="1:9" ht="32" x14ac:dyDescent="0.2">
      <c r="A3307" t="s">
        <v>8969</v>
      </c>
      <c r="B3307" t="s">
        <v>8973</v>
      </c>
      <c r="C3307">
        <v>2</v>
      </c>
      <c r="D3307" t="s">
        <v>12</v>
      </c>
      <c r="E3307" t="s">
        <v>12</v>
      </c>
      <c r="F3307" s="3" t="s">
        <v>8974</v>
      </c>
      <c r="G3307">
        <v>2025</v>
      </c>
      <c r="H3307" t="s">
        <v>37</v>
      </c>
      <c r="I3307" t="s">
        <v>8972</v>
      </c>
    </row>
    <row r="3308" spans="1:9" ht="16" x14ac:dyDescent="0.2">
      <c r="A3308" t="s">
        <v>8969</v>
      </c>
      <c r="B3308" t="s">
        <v>8975</v>
      </c>
      <c r="C3308">
        <v>3</v>
      </c>
      <c r="D3308" t="s">
        <v>344</v>
      </c>
      <c r="E3308" t="s">
        <v>12</v>
      </c>
      <c r="F3308" s="3" t="s">
        <v>8971</v>
      </c>
      <c r="G3308">
        <v>2025</v>
      </c>
      <c r="H3308" t="s">
        <v>37</v>
      </c>
      <c r="I3308" t="s">
        <v>8972</v>
      </c>
    </row>
    <row r="3309" spans="1:9" ht="32" x14ac:dyDescent="0.2">
      <c r="A3309" t="s">
        <v>8976</v>
      </c>
      <c r="B3309" t="s">
        <v>8977</v>
      </c>
      <c r="C3309">
        <v>1</v>
      </c>
      <c r="D3309" t="s">
        <v>628</v>
      </c>
      <c r="E3309" t="s">
        <v>12</v>
      </c>
      <c r="F3309" s="3" t="s">
        <v>8978</v>
      </c>
      <c r="G3309">
        <v>2025</v>
      </c>
      <c r="H3309" t="s">
        <v>37</v>
      </c>
      <c r="I3309" t="s">
        <v>8979</v>
      </c>
    </row>
    <row r="3310" spans="1:9" ht="16" x14ac:dyDescent="0.2">
      <c r="A3310" t="s">
        <v>8980</v>
      </c>
      <c r="B3310" t="s">
        <v>8981</v>
      </c>
      <c r="C3310">
        <v>1</v>
      </c>
      <c r="D3310" t="s">
        <v>101</v>
      </c>
      <c r="E3310" t="s">
        <v>12</v>
      </c>
      <c r="F3310" s="3" t="s">
        <v>8982</v>
      </c>
      <c r="G3310">
        <v>2025</v>
      </c>
      <c r="H3310" t="s">
        <v>37</v>
      </c>
      <c r="I3310" t="s">
        <v>8983</v>
      </c>
    </row>
    <row r="3311" spans="1:9" ht="16" x14ac:dyDescent="0.2">
      <c r="A3311" t="s">
        <v>8980</v>
      </c>
      <c r="B3311" t="s">
        <v>8984</v>
      </c>
      <c r="C3311">
        <v>2</v>
      </c>
      <c r="D3311" t="s">
        <v>101</v>
      </c>
      <c r="E3311" t="s">
        <v>12</v>
      </c>
      <c r="F3311" s="3" t="s">
        <v>8985</v>
      </c>
      <c r="G3311">
        <v>2025</v>
      </c>
      <c r="H3311" t="s">
        <v>37</v>
      </c>
      <c r="I3311" t="s">
        <v>8983</v>
      </c>
    </row>
    <row r="3312" spans="1:9" ht="16" x14ac:dyDescent="0.2">
      <c r="A3312" t="s">
        <v>8980</v>
      </c>
      <c r="B3312" t="s">
        <v>8986</v>
      </c>
      <c r="C3312">
        <v>3</v>
      </c>
      <c r="D3312" t="s">
        <v>12</v>
      </c>
      <c r="E3312" t="s">
        <v>12</v>
      </c>
      <c r="F3312" s="7" t="s">
        <v>8656</v>
      </c>
      <c r="G3312">
        <v>2025</v>
      </c>
      <c r="H3312" t="s">
        <v>37</v>
      </c>
      <c r="I3312" t="s">
        <v>8983</v>
      </c>
    </row>
    <row r="3313" spans="1:9" ht="16" x14ac:dyDescent="0.2">
      <c r="A3313" t="s">
        <v>8980</v>
      </c>
      <c r="B3313" t="s">
        <v>8987</v>
      </c>
      <c r="C3313">
        <v>4</v>
      </c>
      <c r="D3313" t="s">
        <v>101</v>
      </c>
      <c r="E3313" t="s">
        <v>12</v>
      </c>
      <c r="F3313" s="3" t="s">
        <v>8988</v>
      </c>
      <c r="G3313">
        <v>2025</v>
      </c>
      <c r="H3313" t="s">
        <v>37</v>
      </c>
      <c r="I3313" t="s">
        <v>8983</v>
      </c>
    </row>
    <row r="3314" spans="1:9" ht="16" x14ac:dyDescent="0.2">
      <c r="A3314" t="s">
        <v>8989</v>
      </c>
      <c r="B3314" t="s">
        <v>343</v>
      </c>
      <c r="C3314">
        <v>1</v>
      </c>
      <c r="D3314" t="s">
        <v>12</v>
      </c>
      <c r="E3314" t="s">
        <v>12</v>
      </c>
      <c r="F3314" s="3" t="s">
        <v>8990</v>
      </c>
      <c r="G3314">
        <v>2025</v>
      </c>
      <c r="H3314" t="s">
        <v>37</v>
      </c>
      <c r="I3314" t="s">
        <v>8991</v>
      </c>
    </row>
    <row r="3315" spans="1:9" ht="16" x14ac:dyDescent="0.2">
      <c r="A3315" t="s">
        <v>8989</v>
      </c>
      <c r="B3315" t="s">
        <v>8992</v>
      </c>
      <c r="C3315">
        <v>2</v>
      </c>
      <c r="D3315" t="s">
        <v>12</v>
      </c>
      <c r="E3315" t="s">
        <v>12</v>
      </c>
      <c r="F3315" s="3" t="s">
        <v>8993</v>
      </c>
      <c r="G3315">
        <v>2025</v>
      </c>
      <c r="H3315" t="s">
        <v>37</v>
      </c>
      <c r="I3315" t="s">
        <v>8991</v>
      </c>
    </row>
    <row r="3316" spans="1:9" ht="16" x14ac:dyDescent="0.2">
      <c r="A3316" t="s">
        <v>8989</v>
      </c>
      <c r="B3316" t="s">
        <v>8994</v>
      </c>
      <c r="C3316">
        <v>3</v>
      </c>
      <c r="D3316" t="s">
        <v>12</v>
      </c>
      <c r="E3316" t="s">
        <v>12</v>
      </c>
      <c r="F3316" s="3" t="s">
        <v>8995</v>
      </c>
      <c r="G3316">
        <v>2025</v>
      </c>
      <c r="H3316" t="s">
        <v>37</v>
      </c>
      <c r="I3316" t="s">
        <v>8991</v>
      </c>
    </row>
    <row r="3317" spans="1:9" ht="16" x14ac:dyDescent="0.2">
      <c r="A3317" t="s">
        <v>8989</v>
      </c>
      <c r="B3317" t="s">
        <v>637</v>
      </c>
      <c r="C3317">
        <v>4</v>
      </c>
      <c r="D3317" t="s">
        <v>12</v>
      </c>
      <c r="E3317" t="s">
        <v>12</v>
      </c>
      <c r="F3317" s="3" t="s">
        <v>8996</v>
      </c>
      <c r="G3317">
        <v>2025</v>
      </c>
      <c r="H3317" t="s">
        <v>37</v>
      </c>
      <c r="I3317" t="s">
        <v>8991</v>
      </c>
    </row>
    <row r="3318" spans="1:9" ht="32" x14ac:dyDescent="0.2">
      <c r="A3318" t="s">
        <v>8997</v>
      </c>
      <c r="B3318" t="s">
        <v>6778</v>
      </c>
      <c r="C3318">
        <v>1</v>
      </c>
      <c r="D3318" t="s">
        <v>101</v>
      </c>
      <c r="E3318" t="s">
        <v>12</v>
      </c>
      <c r="F3318" s="3" t="s">
        <v>6779</v>
      </c>
      <c r="G3318">
        <v>2025</v>
      </c>
      <c r="H3318" t="s">
        <v>37</v>
      </c>
      <c r="I3318" t="s">
        <v>8998</v>
      </c>
    </row>
    <row r="3319" spans="1:9" ht="32" x14ac:dyDescent="0.2">
      <c r="A3319" t="s">
        <v>8997</v>
      </c>
      <c r="B3319" t="s">
        <v>6781</v>
      </c>
      <c r="C3319">
        <v>2</v>
      </c>
      <c r="D3319" t="s">
        <v>101</v>
      </c>
      <c r="E3319" t="s">
        <v>12</v>
      </c>
      <c r="F3319" s="3" t="s">
        <v>8999</v>
      </c>
      <c r="G3319">
        <v>2025</v>
      </c>
      <c r="H3319" t="s">
        <v>37</v>
      </c>
      <c r="I3319" t="s">
        <v>8998</v>
      </c>
    </row>
    <row r="3320" spans="1:9" ht="16" x14ac:dyDescent="0.2">
      <c r="A3320" t="s">
        <v>8997</v>
      </c>
      <c r="B3320" t="s">
        <v>6783</v>
      </c>
      <c r="C3320">
        <v>3</v>
      </c>
      <c r="D3320" t="s">
        <v>12</v>
      </c>
      <c r="E3320" t="s">
        <v>12</v>
      </c>
      <c r="F3320" s="7" t="s">
        <v>6784</v>
      </c>
      <c r="G3320">
        <v>2025</v>
      </c>
      <c r="H3320" t="s">
        <v>37</v>
      </c>
      <c r="I3320" t="s">
        <v>8998</v>
      </c>
    </row>
    <row r="3321" spans="1:9" ht="16" x14ac:dyDescent="0.2">
      <c r="A3321" t="s">
        <v>8997</v>
      </c>
      <c r="B3321" t="s">
        <v>6785</v>
      </c>
      <c r="C3321">
        <v>4</v>
      </c>
      <c r="D3321" t="s">
        <v>101</v>
      </c>
      <c r="E3321" t="s">
        <v>12</v>
      </c>
      <c r="F3321" s="3" t="s">
        <v>9000</v>
      </c>
      <c r="G3321">
        <v>2025</v>
      </c>
      <c r="H3321" t="s">
        <v>37</v>
      </c>
      <c r="I3321" t="s">
        <v>8998</v>
      </c>
    </row>
    <row r="3322" spans="1:9" ht="32" x14ac:dyDescent="0.2">
      <c r="A3322" t="s">
        <v>9001</v>
      </c>
      <c r="B3322" t="s">
        <v>9002</v>
      </c>
      <c r="C3322">
        <v>1</v>
      </c>
      <c r="D3322" t="s">
        <v>12</v>
      </c>
      <c r="E3322" t="s">
        <v>12</v>
      </c>
      <c r="F3322" s="7" t="s">
        <v>9003</v>
      </c>
      <c r="G3322">
        <v>2025</v>
      </c>
      <c r="H3322" t="s">
        <v>21</v>
      </c>
      <c r="I3322" t="s">
        <v>9004</v>
      </c>
    </row>
    <row r="3323" spans="1:9" ht="16" x14ac:dyDescent="0.2">
      <c r="A3323" t="s">
        <v>9005</v>
      </c>
      <c r="B3323" t="s">
        <v>3700</v>
      </c>
      <c r="C3323">
        <v>1</v>
      </c>
      <c r="D3323" t="s">
        <v>12</v>
      </c>
      <c r="E3323" t="s">
        <v>12</v>
      </c>
      <c r="F3323" s="3" t="s">
        <v>3701</v>
      </c>
      <c r="G3323">
        <v>2025</v>
      </c>
      <c r="H3323" t="s">
        <v>140</v>
      </c>
      <c r="I3323" t="s">
        <v>9006</v>
      </c>
    </row>
    <row r="3324" spans="1:9" ht="32" x14ac:dyDescent="0.2">
      <c r="A3324" t="s">
        <v>9005</v>
      </c>
      <c r="B3324" t="s">
        <v>1578</v>
      </c>
      <c r="C3324">
        <v>2</v>
      </c>
      <c r="D3324" t="s">
        <v>1579</v>
      </c>
      <c r="E3324" t="s">
        <v>12</v>
      </c>
      <c r="F3324" s="3" t="s">
        <v>1580</v>
      </c>
      <c r="G3324">
        <v>2025</v>
      </c>
      <c r="H3324" t="s">
        <v>140</v>
      </c>
      <c r="I3324" t="s">
        <v>9006</v>
      </c>
    </row>
    <row r="3325" spans="1:9" ht="32" x14ac:dyDescent="0.2">
      <c r="A3325" t="s">
        <v>9005</v>
      </c>
      <c r="B3325" t="s">
        <v>9007</v>
      </c>
      <c r="C3325">
        <v>3</v>
      </c>
      <c r="D3325">
        <f>364</f>
        <v>364</v>
      </c>
      <c r="E3325" t="s">
        <v>12</v>
      </c>
      <c r="F3325" s="3" t="s">
        <v>9008</v>
      </c>
      <c r="G3325">
        <v>2025</v>
      </c>
      <c r="H3325" t="s">
        <v>267</v>
      </c>
      <c r="I3325" t="s">
        <v>9006</v>
      </c>
    </row>
    <row r="3326" spans="1:9" ht="16" x14ac:dyDescent="0.2">
      <c r="A3326" t="s">
        <v>9009</v>
      </c>
      <c r="B3326" t="s">
        <v>9010</v>
      </c>
      <c r="C3326">
        <v>1</v>
      </c>
      <c r="D3326" t="s">
        <v>12</v>
      </c>
      <c r="E3326" t="s">
        <v>12</v>
      </c>
      <c r="F3326" s="7" t="s">
        <v>121</v>
      </c>
      <c r="G3326">
        <v>2025</v>
      </c>
      <c r="H3326" t="s">
        <v>37</v>
      </c>
      <c r="I3326" t="s">
        <v>9011</v>
      </c>
    </row>
    <row r="3327" spans="1:9" ht="16" x14ac:dyDescent="0.2">
      <c r="A3327" t="s">
        <v>9009</v>
      </c>
      <c r="B3327" t="s">
        <v>9012</v>
      </c>
      <c r="C3327">
        <v>2</v>
      </c>
      <c r="D3327" t="s">
        <v>101</v>
      </c>
      <c r="E3327" t="s">
        <v>12</v>
      </c>
      <c r="F3327" s="3" t="s">
        <v>9013</v>
      </c>
      <c r="G3327">
        <v>2025</v>
      </c>
      <c r="H3327" t="s">
        <v>37</v>
      </c>
      <c r="I3327" t="s">
        <v>9011</v>
      </c>
    </row>
    <row r="3328" spans="1:9" ht="16" x14ac:dyDescent="0.2">
      <c r="A3328" t="s">
        <v>9009</v>
      </c>
      <c r="B3328" t="s">
        <v>9014</v>
      </c>
      <c r="C3328">
        <v>3</v>
      </c>
      <c r="D3328" t="s">
        <v>12</v>
      </c>
      <c r="E3328" t="s">
        <v>12</v>
      </c>
      <c r="F3328" s="3" t="s">
        <v>9015</v>
      </c>
      <c r="G3328">
        <v>2025</v>
      </c>
      <c r="H3328" t="s">
        <v>37</v>
      </c>
      <c r="I3328" t="s">
        <v>9011</v>
      </c>
    </row>
    <row r="3329" spans="1:9" ht="16" x14ac:dyDescent="0.2">
      <c r="A3329" t="s">
        <v>9009</v>
      </c>
      <c r="B3329" t="s">
        <v>9016</v>
      </c>
      <c r="C3329">
        <v>4</v>
      </c>
      <c r="D3329" t="s">
        <v>101</v>
      </c>
      <c r="E3329" t="s">
        <v>12</v>
      </c>
      <c r="F3329" s="3" t="s">
        <v>9017</v>
      </c>
      <c r="G3329">
        <v>2025</v>
      </c>
      <c r="H3329" t="s">
        <v>37</v>
      </c>
      <c r="I3329" t="s">
        <v>9011</v>
      </c>
    </row>
    <row r="3330" spans="1:9" ht="16" x14ac:dyDescent="0.2">
      <c r="A3330" t="s">
        <v>9018</v>
      </c>
      <c r="B3330" t="s">
        <v>9019</v>
      </c>
      <c r="C3330">
        <v>1</v>
      </c>
      <c r="D3330" t="s">
        <v>12</v>
      </c>
      <c r="E3330" t="s">
        <v>12</v>
      </c>
      <c r="F3330" s="3" t="s">
        <v>9020</v>
      </c>
      <c r="G3330">
        <v>2025</v>
      </c>
      <c r="H3330" t="s">
        <v>37</v>
      </c>
      <c r="I3330" t="s">
        <v>9021</v>
      </c>
    </row>
    <row r="3331" spans="1:9" ht="16" x14ac:dyDescent="0.2">
      <c r="A3331" t="s">
        <v>9018</v>
      </c>
      <c r="B3331" t="s">
        <v>9022</v>
      </c>
      <c r="C3331">
        <v>2</v>
      </c>
      <c r="D3331" t="s">
        <v>12</v>
      </c>
      <c r="E3331" t="s">
        <v>12</v>
      </c>
      <c r="F3331" s="3" t="s">
        <v>9023</v>
      </c>
      <c r="G3331">
        <v>2025</v>
      </c>
      <c r="H3331" t="s">
        <v>37</v>
      </c>
      <c r="I3331" t="s">
        <v>9021</v>
      </c>
    </row>
    <row r="3332" spans="1:9" ht="16" x14ac:dyDescent="0.2">
      <c r="A3332" t="s">
        <v>9018</v>
      </c>
      <c r="B3332" t="s">
        <v>9024</v>
      </c>
      <c r="C3332">
        <v>3</v>
      </c>
      <c r="D3332" t="s">
        <v>12</v>
      </c>
      <c r="E3332" t="s">
        <v>12</v>
      </c>
      <c r="F3332" s="3" t="s">
        <v>1756</v>
      </c>
      <c r="G3332">
        <v>2025</v>
      </c>
      <c r="H3332" t="s">
        <v>37</v>
      </c>
      <c r="I3332" t="s">
        <v>9021</v>
      </c>
    </row>
    <row r="3333" spans="1:9" ht="16" x14ac:dyDescent="0.2">
      <c r="A3333" t="s">
        <v>9018</v>
      </c>
      <c r="B3333" t="s">
        <v>9025</v>
      </c>
      <c r="C3333">
        <v>4</v>
      </c>
      <c r="D3333" t="s">
        <v>12</v>
      </c>
      <c r="E3333" t="s">
        <v>12</v>
      </c>
      <c r="F3333" s="3" t="s">
        <v>9026</v>
      </c>
      <c r="G3333">
        <v>2025</v>
      </c>
      <c r="H3333" t="s">
        <v>37</v>
      </c>
      <c r="I3333" t="s">
        <v>9021</v>
      </c>
    </row>
    <row r="3334" spans="1:9" ht="32" x14ac:dyDescent="0.2">
      <c r="A3334" t="s">
        <v>9027</v>
      </c>
      <c r="B3334" t="s">
        <v>9028</v>
      </c>
      <c r="C3334">
        <v>1</v>
      </c>
      <c r="D3334" t="s">
        <v>1818</v>
      </c>
      <c r="E3334" t="s">
        <v>12</v>
      </c>
      <c r="F3334" s="3" t="s">
        <v>9029</v>
      </c>
      <c r="G3334">
        <v>2025</v>
      </c>
      <c r="H3334" t="s">
        <v>323</v>
      </c>
      <c r="I3334" t="s">
        <v>9030</v>
      </c>
    </row>
    <row r="3335" spans="1:9" ht="16" x14ac:dyDescent="0.2">
      <c r="A3335" t="s">
        <v>9031</v>
      </c>
      <c r="B3335" t="s">
        <v>9032</v>
      </c>
      <c r="C3335">
        <v>1</v>
      </c>
      <c r="D3335">
        <f>65</f>
        <v>65</v>
      </c>
      <c r="E3335" t="s">
        <v>464</v>
      </c>
      <c r="F3335" s="3" t="s">
        <v>2802</v>
      </c>
      <c r="G3335">
        <v>2025</v>
      </c>
      <c r="H3335" t="s">
        <v>323</v>
      </c>
      <c r="I3335" t="s">
        <v>9033</v>
      </c>
    </row>
    <row r="3336" spans="1:9" ht="16" x14ac:dyDescent="0.2">
      <c r="A3336" t="s">
        <v>9031</v>
      </c>
      <c r="B3336" t="s">
        <v>9034</v>
      </c>
      <c r="C3336">
        <v>2</v>
      </c>
      <c r="D3336" t="s">
        <v>12</v>
      </c>
      <c r="E3336" t="s">
        <v>9035</v>
      </c>
      <c r="F3336" s="3" t="s">
        <v>9036</v>
      </c>
      <c r="G3336">
        <v>2025</v>
      </c>
      <c r="H3336" t="s">
        <v>86</v>
      </c>
      <c r="I3336" t="s">
        <v>9033</v>
      </c>
    </row>
    <row r="3337" spans="1:9" ht="32" x14ac:dyDescent="0.2">
      <c r="A3337" t="s">
        <v>9037</v>
      </c>
      <c r="B3337" t="s">
        <v>9038</v>
      </c>
      <c r="C3337">
        <v>1</v>
      </c>
      <c r="D3337">
        <f>542</f>
        <v>542</v>
      </c>
      <c r="E3337" t="s">
        <v>12</v>
      </c>
      <c r="F3337" s="3" t="s">
        <v>9039</v>
      </c>
      <c r="G3337">
        <v>2025</v>
      </c>
      <c r="H3337" t="s">
        <v>126</v>
      </c>
      <c r="I3337" t="s">
        <v>9040</v>
      </c>
    </row>
    <row r="3338" spans="1:9" ht="16" x14ac:dyDescent="0.2">
      <c r="A3338" t="s">
        <v>9037</v>
      </c>
      <c r="B3338" t="s">
        <v>9041</v>
      </c>
      <c r="C3338">
        <v>2</v>
      </c>
      <c r="D3338" t="s">
        <v>966</v>
      </c>
      <c r="E3338" t="s">
        <v>12</v>
      </c>
      <c r="F3338" s="3" t="s">
        <v>9042</v>
      </c>
      <c r="G3338">
        <v>2025</v>
      </c>
      <c r="H3338" t="s">
        <v>67</v>
      </c>
      <c r="I3338" t="s">
        <v>9040</v>
      </c>
    </row>
    <row r="3339" spans="1:9" ht="32" x14ac:dyDescent="0.2">
      <c r="A3339" t="s">
        <v>9043</v>
      </c>
      <c r="B3339" t="s">
        <v>9044</v>
      </c>
      <c r="C3339">
        <v>1</v>
      </c>
      <c r="D3339">
        <f>237</f>
        <v>237</v>
      </c>
      <c r="E3339" t="s">
        <v>12</v>
      </c>
      <c r="F3339" s="3" t="s">
        <v>9045</v>
      </c>
      <c r="G3339">
        <v>2025</v>
      </c>
      <c r="H3339" t="s">
        <v>21</v>
      </c>
      <c r="I3339" t="s">
        <v>9046</v>
      </c>
    </row>
    <row r="3340" spans="1:9" ht="32" x14ac:dyDescent="0.2">
      <c r="A3340" t="s">
        <v>9043</v>
      </c>
      <c r="B3340" t="s">
        <v>9047</v>
      </c>
      <c r="C3340">
        <v>2</v>
      </c>
      <c r="D3340">
        <f>237</f>
        <v>237</v>
      </c>
      <c r="E3340" t="s">
        <v>12</v>
      </c>
      <c r="F3340" s="3" t="s">
        <v>9048</v>
      </c>
      <c r="G3340">
        <v>2025</v>
      </c>
      <c r="H3340" t="s">
        <v>21</v>
      </c>
      <c r="I3340" t="s">
        <v>9046</v>
      </c>
    </row>
    <row r="3341" spans="1:9" ht="32" x14ac:dyDescent="0.2">
      <c r="A3341" t="s">
        <v>9049</v>
      </c>
      <c r="B3341" t="s">
        <v>9050</v>
      </c>
      <c r="C3341">
        <v>1</v>
      </c>
      <c r="D3341" t="s">
        <v>12</v>
      </c>
      <c r="E3341" t="s">
        <v>12</v>
      </c>
      <c r="F3341" s="3" t="s">
        <v>9051</v>
      </c>
      <c r="G3341">
        <v>2025</v>
      </c>
      <c r="H3341" t="s">
        <v>1031</v>
      </c>
      <c r="I3341" t="s">
        <v>9052</v>
      </c>
    </row>
    <row r="3342" spans="1:9" ht="32" x14ac:dyDescent="0.2">
      <c r="A3342" t="s">
        <v>9049</v>
      </c>
      <c r="B3342" t="s">
        <v>9053</v>
      </c>
      <c r="C3342">
        <v>2</v>
      </c>
      <c r="D3342" t="s">
        <v>12</v>
      </c>
      <c r="E3342" t="s">
        <v>12</v>
      </c>
      <c r="F3342" s="3" t="s">
        <v>9054</v>
      </c>
      <c r="G3342">
        <v>2025</v>
      </c>
      <c r="H3342" t="s">
        <v>1031</v>
      </c>
      <c r="I3342" t="s">
        <v>9052</v>
      </c>
    </row>
    <row r="3343" spans="1:9" ht="32" x14ac:dyDescent="0.2">
      <c r="A3343" t="s">
        <v>9055</v>
      </c>
      <c r="B3343" t="s">
        <v>9056</v>
      </c>
      <c r="C3343">
        <v>1</v>
      </c>
      <c r="D3343" t="s">
        <v>344</v>
      </c>
      <c r="E3343" t="s">
        <v>12</v>
      </c>
      <c r="F3343" s="3" t="s">
        <v>9057</v>
      </c>
      <c r="G3343">
        <v>2025</v>
      </c>
      <c r="H3343" t="s">
        <v>2154</v>
      </c>
      <c r="I3343" t="s">
        <v>9058</v>
      </c>
    </row>
    <row r="3344" spans="1:9" ht="16" x14ac:dyDescent="0.2">
      <c r="A3344" t="s">
        <v>9055</v>
      </c>
      <c r="B3344" t="s">
        <v>9059</v>
      </c>
      <c r="C3344">
        <v>2</v>
      </c>
      <c r="D3344" t="s">
        <v>344</v>
      </c>
      <c r="E3344" t="s">
        <v>12</v>
      </c>
      <c r="F3344" s="3" t="s">
        <v>9060</v>
      </c>
      <c r="G3344">
        <v>2025</v>
      </c>
      <c r="H3344" t="s">
        <v>2154</v>
      </c>
      <c r="I3344" t="s">
        <v>9058</v>
      </c>
    </row>
    <row r="3345" spans="1:9" ht="32" x14ac:dyDescent="0.2">
      <c r="A3345" t="s">
        <v>9055</v>
      </c>
      <c r="B3345" t="s">
        <v>9061</v>
      </c>
      <c r="C3345">
        <v>3</v>
      </c>
      <c r="D3345" t="s">
        <v>408</v>
      </c>
      <c r="E3345" t="s">
        <v>12</v>
      </c>
      <c r="F3345" s="3" t="s">
        <v>9062</v>
      </c>
      <c r="G3345">
        <v>2025</v>
      </c>
      <c r="H3345" t="s">
        <v>2154</v>
      </c>
      <c r="I3345" t="s">
        <v>9058</v>
      </c>
    </row>
    <row r="3346" spans="1:9" ht="32" x14ac:dyDescent="0.2">
      <c r="A3346" t="s">
        <v>9063</v>
      </c>
      <c r="B3346" t="s">
        <v>9064</v>
      </c>
      <c r="C3346">
        <v>1</v>
      </c>
      <c r="D3346" t="s">
        <v>12</v>
      </c>
      <c r="E3346" t="s">
        <v>12</v>
      </c>
      <c r="F3346" s="3" t="s">
        <v>9065</v>
      </c>
      <c r="G3346">
        <v>2025</v>
      </c>
      <c r="H3346" t="s">
        <v>37</v>
      </c>
      <c r="I3346" t="s">
        <v>9066</v>
      </c>
    </row>
    <row r="3347" spans="1:9" ht="32" x14ac:dyDescent="0.2">
      <c r="A3347" t="s">
        <v>9063</v>
      </c>
      <c r="B3347" t="s">
        <v>9067</v>
      </c>
      <c r="C3347">
        <v>2</v>
      </c>
      <c r="D3347" t="s">
        <v>12</v>
      </c>
      <c r="E3347" t="s">
        <v>12</v>
      </c>
      <c r="F3347" s="3" t="s">
        <v>9068</v>
      </c>
      <c r="G3347">
        <v>2025</v>
      </c>
      <c r="H3347" t="s">
        <v>37</v>
      </c>
      <c r="I3347" t="s">
        <v>9066</v>
      </c>
    </row>
    <row r="3348" spans="1:9" ht="32" x14ac:dyDescent="0.2">
      <c r="A3348" t="s">
        <v>9063</v>
      </c>
      <c r="B3348" t="s">
        <v>9069</v>
      </c>
      <c r="C3348">
        <v>3</v>
      </c>
      <c r="D3348" t="s">
        <v>12</v>
      </c>
      <c r="E3348" t="s">
        <v>12</v>
      </c>
      <c r="F3348" s="3" t="s">
        <v>9070</v>
      </c>
      <c r="G3348">
        <v>2025</v>
      </c>
      <c r="H3348" t="s">
        <v>553</v>
      </c>
      <c r="I3348" t="s">
        <v>9066</v>
      </c>
    </row>
    <row r="3349" spans="1:9" ht="16" x14ac:dyDescent="0.2">
      <c r="A3349" t="s">
        <v>9063</v>
      </c>
      <c r="B3349" t="s">
        <v>9071</v>
      </c>
      <c r="C3349">
        <v>4</v>
      </c>
      <c r="D3349" t="s">
        <v>31</v>
      </c>
      <c r="E3349" t="s">
        <v>12</v>
      </c>
      <c r="F3349" s="3" t="s">
        <v>9072</v>
      </c>
      <c r="G3349">
        <v>2025</v>
      </c>
      <c r="H3349" t="s">
        <v>553</v>
      </c>
      <c r="I3349" t="s">
        <v>9066</v>
      </c>
    </row>
    <row r="3350" spans="1:9" ht="32" x14ac:dyDescent="0.2">
      <c r="A3350" t="s">
        <v>9063</v>
      </c>
      <c r="B3350" t="s">
        <v>9073</v>
      </c>
      <c r="C3350">
        <v>5</v>
      </c>
      <c r="D3350" t="s">
        <v>31</v>
      </c>
      <c r="E3350" t="s">
        <v>1171</v>
      </c>
      <c r="F3350" s="3" t="s">
        <v>9074</v>
      </c>
      <c r="G3350">
        <v>2025</v>
      </c>
      <c r="H3350" t="s">
        <v>553</v>
      </c>
      <c r="I3350" t="s">
        <v>9066</v>
      </c>
    </row>
    <row r="3351" spans="1:9" ht="32" x14ac:dyDescent="0.2">
      <c r="A3351" t="s">
        <v>9063</v>
      </c>
      <c r="B3351" t="s">
        <v>9075</v>
      </c>
      <c r="C3351">
        <v>6</v>
      </c>
      <c r="D3351" t="s">
        <v>316</v>
      </c>
      <c r="E3351" t="s">
        <v>12</v>
      </c>
      <c r="F3351" s="3" t="s">
        <v>9076</v>
      </c>
      <c r="G3351">
        <v>2025</v>
      </c>
      <c r="H3351" t="s">
        <v>553</v>
      </c>
      <c r="I3351" t="s">
        <v>9066</v>
      </c>
    </row>
    <row r="3352" spans="1:9" ht="32" x14ac:dyDescent="0.2">
      <c r="A3352" t="s">
        <v>9077</v>
      </c>
      <c r="B3352" t="s">
        <v>9078</v>
      </c>
      <c r="C3352">
        <v>1</v>
      </c>
      <c r="D3352">
        <f>237</f>
        <v>237</v>
      </c>
      <c r="E3352" t="s">
        <v>12</v>
      </c>
      <c r="F3352" s="3" t="s">
        <v>9079</v>
      </c>
      <c r="G3352">
        <v>2025</v>
      </c>
      <c r="H3352" t="s">
        <v>21</v>
      </c>
      <c r="I3352" t="s">
        <v>9080</v>
      </c>
    </row>
    <row r="3353" spans="1:9" ht="16" x14ac:dyDescent="0.2">
      <c r="A3353" t="s">
        <v>9081</v>
      </c>
      <c r="B3353" t="s">
        <v>9082</v>
      </c>
      <c r="C3353">
        <v>1</v>
      </c>
      <c r="D3353" t="s">
        <v>12</v>
      </c>
      <c r="E3353" t="s">
        <v>12</v>
      </c>
      <c r="F3353" s="3" t="s">
        <v>9083</v>
      </c>
      <c r="G3353">
        <v>2025</v>
      </c>
      <c r="H3353" t="s">
        <v>318</v>
      </c>
      <c r="I3353" t="s">
        <v>9084</v>
      </c>
    </row>
    <row r="3354" spans="1:9" ht="16" x14ac:dyDescent="0.2">
      <c r="A3354" t="s">
        <v>9085</v>
      </c>
      <c r="B3354" t="s">
        <v>9086</v>
      </c>
      <c r="C3354">
        <v>1</v>
      </c>
      <c r="D3354" t="s">
        <v>12</v>
      </c>
      <c r="E3354" t="s">
        <v>12</v>
      </c>
      <c r="F3354" s="3" t="s">
        <v>9087</v>
      </c>
      <c r="G3354">
        <v>2025</v>
      </c>
      <c r="H3354" t="s">
        <v>2004</v>
      </c>
      <c r="I3354" t="s">
        <v>9088</v>
      </c>
    </row>
    <row r="3355" spans="1:9" ht="16" x14ac:dyDescent="0.2">
      <c r="A3355" t="s">
        <v>9085</v>
      </c>
      <c r="B3355" t="s">
        <v>9089</v>
      </c>
      <c r="C3355">
        <v>2</v>
      </c>
      <c r="D3355" t="s">
        <v>12</v>
      </c>
      <c r="E3355" t="s">
        <v>12</v>
      </c>
      <c r="F3355" s="3" t="s">
        <v>9090</v>
      </c>
      <c r="G3355">
        <v>2025</v>
      </c>
      <c r="H3355" t="s">
        <v>2004</v>
      </c>
      <c r="I3355" t="s">
        <v>9088</v>
      </c>
    </row>
    <row r="3356" spans="1:9" ht="16" x14ac:dyDescent="0.2">
      <c r="A3356" t="s">
        <v>9085</v>
      </c>
      <c r="B3356" t="s">
        <v>9091</v>
      </c>
      <c r="C3356">
        <v>3</v>
      </c>
      <c r="D3356" t="s">
        <v>12</v>
      </c>
      <c r="E3356" t="s">
        <v>12</v>
      </c>
      <c r="F3356" s="3" t="s">
        <v>9092</v>
      </c>
      <c r="G3356">
        <v>2025</v>
      </c>
      <c r="H3356" t="s">
        <v>239</v>
      </c>
      <c r="I3356" t="s">
        <v>9088</v>
      </c>
    </row>
    <row r="3357" spans="1:9" ht="32" x14ac:dyDescent="0.2">
      <c r="A3357" t="s">
        <v>9085</v>
      </c>
      <c r="B3357" t="s">
        <v>9093</v>
      </c>
      <c r="C3357">
        <v>4</v>
      </c>
      <c r="D3357" t="s">
        <v>12</v>
      </c>
      <c r="E3357" t="s">
        <v>12</v>
      </c>
      <c r="F3357" s="3" t="s">
        <v>9094</v>
      </c>
      <c r="G3357">
        <v>2025</v>
      </c>
      <c r="H3357" t="s">
        <v>239</v>
      </c>
      <c r="I3357" t="s">
        <v>9088</v>
      </c>
    </row>
    <row r="3358" spans="1:9" ht="16" x14ac:dyDescent="0.2">
      <c r="A3358" t="s">
        <v>9095</v>
      </c>
      <c r="B3358" t="s">
        <v>9096</v>
      </c>
      <c r="C3358">
        <v>1</v>
      </c>
      <c r="D3358">
        <f>169</f>
        <v>169</v>
      </c>
      <c r="E3358" t="s">
        <v>12</v>
      </c>
      <c r="F3358" s="3" t="s">
        <v>5594</v>
      </c>
      <c r="G3358">
        <v>2025</v>
      </c>
      <c r="H3358" t="s">
        <v>140</v>
      </c>
      <c r="I3358" t="s">
        <v>9097</v>
      </c>
    </row>
    <row r="3359" spans="1:9" ht="32" x14ac:dyDescent="0.2">
      <c r="A3359" t="s">
        <v>9095</v>
      </c>
      <c r="B3359" t="s">
        <v>9098</v>
      </c>
      <c r="C3359">
        <v>2</v>
      </c>
      <c r="D3359" t="s">
        <v>12</v>
      </c>
      <c r="E3359" t="s">
        <v>12</v>
      </c>
      <c r="F3359" s="3" t="s">
        <v>9099</v>
      </c>
      <c r="G3359">
        <v>2025</v>
      </c>
      <c r="H3359" t="s">
        <v>140</v>
      </c>
      <c r="I3359" t="s">
        <v>9097</v>
      </c>
    </row>
    <row r="3360" spans="1:9" ht="16" x14ac:dyDescent="0.2">
      <c r="A3360" t="s">
        <v>9095</v>
      </c>
      <c r="B3360" t="s">
        <v>9100</v>
      </c>
      <c r="C3360">
        <v>3</v>
      </c>
      <c r="D3360" t="s">
        <v>12</v>
      </c>
      <c r="E3360" t="s">
        <v>12</v>
      </c>
      <c r="F3360" s="3" t="s">
        <v>9101</v>
      </c>
      <c r="G3360">
        <v>2025</v>
      </c>
      <c r="H3360" t="s">
        <v>140</v>
      </c>
      <c r="I3360" t="s">
        <v>9097</v>
      </c>
    </row>
    <row r="3361" spans="1:9" ht="32" x14ac:dyDescent="0.2">
      <c r="A3361" t="s">
        <v>9102</v>
      </c>
      <c r="B3361" t="s">
        <v>9103</v>
      </c>
      <c r="C3361">
        <v>1</v>
      </c>
      <c r="D3361" t="s">
        <v>101</v>
      </c>
      <c r="E3361" t="s">
        <v>12</v>
      </c>
      <c r="F3361" s="3" t="s">
        <v>9104</v>
      </c>
      <c r="G3361">
        <v>2025</v>
      </c>
      <c r="H3361" t="s">
        <v>37</v>
      </c>
      <c r="I3361" t="s">
        <v>9105</v>
      </c>
    </row>
    <row r="3362" spans="1:9" ht="16" x14ac:dyDescent="0.2">
      <c r="A3362" t="s">
        <v>9102</v>
      </c>
      <c r="B3362" t="s">
        <v>9106</v>
      </c>
      <c r="C3362">
        <v>2</v>
      </c>
      <c r="D3362" t="s">
        <v>12</v>
      </c>
      <c r="E3362" t="s">
        <v>12</v>
      </c>
      <c r="F3362" s="3" t="s">
        <v>9107</v>
      </c>
      <c r="G3362">
        <v>2025</v>
      </c>
      <c r="H3362" t="s">
        <v>37</v>
      </c>
      <c r="I3362" t="s">
        <v>9105</v>
      </c>
    </row>
    <row r="3363" spans="1:9" ht="32" x14ac:dyDescent="0.2">
      <c r="A3363" t="s">
        <v>9108</v>
      </c>
      <c r="B3363" t="s">
        <v>9109</v>
      </c>
      <c r="C3363">
        <v>1</v>
      </c>
      <c r="D3363" t="s">
        <v>12</v>
      </c>
      <c r="E3363" t="s">
        <v>12</v>
      </c>
      <c r="F3363" s="3" t="s">
        <v>9110</v>
      </c>
      <c r="G3363">
        <v>2025</v>
      </c>
      <c r="H3363" t="s">
        <v>37</v>
      </c>
      <c r="I3363" t="s">
        <v>9111</v>
      </c>
    </row>
    <row r="3364" spans="1:9" ht="32" x14ac:dyDescent="0.2">
      <c r="A3364" t="s">
        <v>9112</v>
      </c>
      <c r="B3364" t="s">
        <v>9113</v>
      </c>
      <c r="C3364">
        <v>1</v>
      </c>
      <c r="D3364" t="s">
        <v>12</v>
      </c>
      <c r="E3364" t="s">
        <v>12</v>
      </c>
      <c r="F3364" s="3" t="s">
        <v>9114</v>
      </c>
      <c r="G3364">
        <v>2025</v>
      </c>
      <c r="H3364" t="s">
        <v>37</v>
      </c>
      <c r="I3364" t="s">
        <v>9115</v>
      </c>
    </row>
    <row r="3365" spans="1:9" ht="16" x14ac:dyDescent="0.2">
      <c r="A3365" t="s">
        <v>9116</v>
      </c>
      <c r="B3365" t="s">
        <v>9117</v>
      </c>
      <c r="C3365">
        <v>1</v>
      </c>
      <c r="D3365" t="s">
        <v>4450</v>
      </c>
      <c r="E3365" t="s">
        <v>12</v>
      </c>
      <c r="F3365" s="3" t="s">
        <v>4451</v>
      </c>
      <c r="G3365">
        <v>2025</v>
      </c>
      <c r="H3365" t="s">
        <v>522</v>
      </c>
      <c r="I3365" t="s">
        <v>9118</v>
      </c>
    </row>
    <row r="3366" spans="1:9" ht="16" x14ac:dyDescent="0.2">
      <c r="A3366" t="s">
        <v>9116</v>
      </c>
      <c r="B3366" t="s">
        <v>9119</v>
      </c>
      <c r="C3366">
        <v>2</v>
      </c>
      <c r="D3366">
        <f>154</f>
        <v>154</v>
      </c>
      <c r="E3366" t="s">
        <v>12</v>
      </c>
      <c r="F3366" s="3" t="s">
        <v>2230</v>
      </c>
      <c r="G3366">
        <v>2025</v>
      </c>
      <c r="H3366" t="s">
        <v>140</v>
      </c>
      <c r="I3366" t="s">
        <v>9118</v>
      </c>
    </row>
    <row r="3367" spans="1:9" ht="16" x14ac:dyDescent="0.2">
      <c r="A3367" t="s">
        <v>9116</v>
      </c>
      <c r="B3367" t="s">
        <v>9120</v>
      </c>
      <c r="C3367">
        <v>3</v>
      </c>
      <c r="D3367">
        <f>404</f>
        <v>404</v>
      </c>
      <c r="E3367" t="s">
        <v>12</v>
      </c>
      <c r="F3367" s="3" t="s">
        <v>9121</v>
      </c>
      <c r="G3367">
        <v>2025</v>
      </c>
      <c r="H3367" t="s">
        <v>140</v>
      </c>
      <c r="I3367" t="s">
        <v>9118</v>
      </c>
    </row>
    <row r="3368" spans="1:9" ht="16" x14ac:dyDescent="0.2">
      <c r="A3368" t="s">
        <v>9122</v>
      </c>
      <c r="B3368" t="s">
        <v>9123</v>
      </c>
      <c r="C3368">
        <v>1</v>
      </c>
      <c r="D3368" t="s">
        <v>12</v>
      </c>
      <c r="E3368" t="s">
        <v>12</v>
      </c>
      <c r="F3368" s="7" t="s">
        <v>9124</v>
      </c>
      <c r="G3368">
        <v>2025</v>
      </c>
      <c r="H3368" t="s">
        <v>215</v>
      </c>
      <c r="I3368" t="s">
        <v>9125</v>
      </c>
    </row>
    <row r="3369" spans="1:9" ht="16" x14ac:dyDescent="0.2">
      <c r="A3369" t="s">
        <v>9122</v>
      </c>
      <c r="B3369" t="s">
        <v>9126</v>
      </c>
      <c r="C3369">
        <v>2</v>
      </c>
      <c r="D3369">
        <f>498</f>
        <v>498</v>
      </c>
      <c r="E3369" t="s">
        <v>12</v>
      </c>
      <c r="F3369" s="3" t="s">
        <v>9127</v>
      </c>
      <c r="G3369">
        <v>2025</v>
      </c>
      <c r="H3369" t="s">
        <v>215</v>
      </c>
      <c r="I3369" t="s">
        <v>9125</v>
      </c>
    </row>
    <row r="3370" spans="1:9" ht="16" x14ac:dyDescent="0.2">
      <c r="A3370" t="s">
        <v>9122</v>
      </c>
      <c r="B3370" t="s">
        <v>9128</v>
      </c>
      <c r="C3370">
        <v>3</v>
      </c>
      <c r="D3370">
        <f>498</f>
        <v>498</v>
      </c>
      <c r="E3370" t="s">
        <v>12</v>
      </c>
      <c r="F3370" s="3" t="s">
        <v>9129</v>
      </c>
      <c r="G3370">
        <v>2025</v>
      </c>
      <c r="H3370" t="s">
        <v>215</v>
      </c>
      <c r="I3370" t="s">
        <v>9125</v>
      </c>
    </row>
    <row r="3371" spans="1:9" ht="16" x14ac:dyDescent="0.2">
      <c r="A3371" t="s">
        <v>9122</v>
      </c>
      <c r="B3371" t="s">
        <v>9130</v>
      </c>
      <c r="C3371">
        <v>4</v>
      </c>
      <c r="D3371" t="s">
        <v>90</v>
      </c>
      <c r="E3371" t="s">
        <v>12</v>
      </c>
      <c r="F3371" s="3" t="s">
        <v>9131</v>
      </c>
      <c r="G3371">
        <v>2025</v>
      </c>
      <c r="H3371" t="s">
        <v>6891</v>
      </c>
      <c r="I3371" t="s">
        <v>9125</v>
      </c>
    </row>
    <row r="3372" spans="1:9" ht="32" x14ac:dyDescent="0.2">
      <c r="A3372" t="s">
        <v>9132</v>
      </c>
      <c r="B3372" t="s">
        <v>9133</v>
      </c>
      <c r="C3372">
        <v>1</v>
      </c>
      <c r="D3372" t="s">
        <v>1010</v>
      </c>
      <c r="E3372" t="s">
        <v>12</v>
      </c>
      <c r="F3372" s="3" t="s">
        <v>9134</v>
      </c>
      <c r="G3372">
        <v>2025</v>
      </c>
      <c r="H3372" t="s">
        <v>140</v>
      </c>
      <c r="I3372" t="s">
        <v>9135</v>
      </c>
    </row>
    <row r="3373" spans="1:9" ht="32" x14ac:dyDescent="0.2">
      <c r="A3373" t="s">
        <v>9132</v>
      </c>
      <c r="B3373" t="s">
        <v>9136</v>
      </c>
      <c r="C3373">
        <v>2</v>
      </c>
      <c r="D3373" t="s">
        <v>12</v>
      </c>
      <c r="E3373" t="s">
        <v>12</v>
      </c>
      <c r="F3373" s="3" t="s">
        <v>9137</v>
      </c>
      <c r="G3373">
        <v>2025</v>
      </c>
      <c r="H3373" t="s">
        <v>368</v>
      </c>
      <c r="I3373" t="s">
        <v>9135</v>
      </c>
    </row>
    <row r="3374" spans="1:9" ht="32" x14ac:dyDescent="0.2">
      <c r="A3374" t="s">
        <v>9138</v>
      </c>
      <c r="B3374" t="s">
        <v>155</v>
      </c>
      <c r="C3374">
        <v>1</v>
      </c>
      <c r="D3374" t="s">
        <v>12</v>
      </c>
      <c r="E3374" t="s">
        <v>12</v>
      </c>
      <c r="F3374" s="3" t="s">
        <v>9139</v>
      </c>
      <c r="G3374">
        <v>2025</v>
      </c>
      <c r="H3374" t="s">
        <v>37</v>
      </c>
      <c r="I3374" t="s">
        <v>9140</v>
      </c>
    </row>
    <row r="3375" spans="1:9" ht="32" x14ac:dyDescent="0.2">
      <c r="A3375" t="s">
        <v>9138</v>
      </c>
      <c r="B3375" t="s">
        <v>357</v>
      </c>
      <c r="C3375">
        <v>2</v>
      </c>
      <c r="D3375" t="s">
        <v>12</v>
      </c>
      <c r="E3375" t="s">
        <v>12</v>
      </c>
      <c r="F3375" s="3" t="s">
        <v>9139</v>
      </c>
      <c r="G3375">
        <v>2025</v>
      </c>
      <c r="H3375" t="s">
        <v>37</v>
      </c>
      <c r="I3375" t="s">
        <v>9140</v>
      </c>
    </row>
    <row r="3376" spans="1:9" ht="16" x14ac:dyDescent="0.2">
      <c r="A3376" t="s">
        <v>9141</v>
      </c>
      <c r="B3376" t="s">
        <v>9142</v>
      </c>
      <c r="C3376">
        <v>1</v>
      </c>
      <c r="D3376">
        <f>237</f>
        <v>237</v>
      </c>
      <c r="E3376" t="s">
        <v>12</v>
      </c>
      <c r="F3376" s="7" t="s">
        <v>61</v>
      </c>
      <c r="G3376">
        <v>2025</v>
      </c>
      <c r="H3376" t="s">
        <v>21</v>
      </c>
      <c r="I3376" t="s">
        <v>9143</v>
      </c>
    </row>
    <row r="3377" spans="1:9" ht="32" x14ac:dyDescent="0.2">
      <c r="A3377" t="s">
        <v>9144</v>
      </c>
      <c r="B3377" t="s">
        <v>9145</v>
      </c>
      <c r="C3377">
        <v>1</v>
      </c>
      <c r="D3377">
        <f>237</f>
        <v>237</v>
      </c>
      <c r="E3377" t="s">
        <v>12</v>
      </c>
      <c r="F3377" s="3" t="s">
        <v>9146</v>
      </c>
      <c r="G3377">
        <v>2025</v>
      </c>
      <c r="H3377" t="s">
        <v>21</v>
      </c>
      <c r="I3377" t="s">
        <v>9147</v>
      </c>
    </row>
    <row r="3378" spans="1:9" ht="32" x14ac:dyDescent="0.2">
      <c r="A3378" t="s">
        <v>9144</v>
      </c>
      <c r="B3378" t="s">
        <v>9148</v>
      </c>
      <c r="C3378">
        <v>2</v>
      </c>
      <c r="D3378">
        <f>237</f>
        <v>237</v>
      </c>
      <c r="E3378" t="s">
        <v>12</v>
      </c>
      <c r="F3378" s="3" t="s">
        <v>2956</v>
      </c>
      <c r="G3378">
        <v>2025</v>
      </c>
      <c r="H3378" t="s">
        <v>21</v>
      </c>
      <c r="I3378" t="s">
        <v>9147</v>
      </c>
    </row>
    <row r="3379" spans="1:9" ht="32" x14ac:dyDescent="0.2">
      <c r="A3379" t="s">
        <v>9144</v>
      </c>
      <c r="B3379" t="s">
        <v>9149</v>
      </c>
      <c r="C3379">
        <v>3</v>
      </c>
      <c r="D3379">
        <f>237</f>
        <v>237</v>
      </c>
      <c r="E3379" t="s">
        <v>12</v>
      </c>
      <c r="F3379" s="3" t="s">
        <v>2956</v>
      </c>
      <c r="G3379">
        <v>2025</v>
      </c>
      <c r="H3379" t="s">
        <v>21</v>
      </c>
      <c r="I3379" t="s">
        <v>9147</v>
      </c>
    </row>
    <row r="3380" spans="1:9" ht="16" x14ac:dyDescent="0.2">
      <c r="A3380" t="s">
        <v>9150</v>
      </c>
      <c r="B3380" t="s">
        <v>9151</v>
      </c>
      <c r="C3380">
        <v>1</v>
      </c>
      <c r="D3380" t="s">
        <v>12</v>
      </c>
      <c r="E3380" t="s">
        <v>12</v>
      </c>
      <c r="F3380" s="3" t="s">
        <v>9152</v>
      </c>
      <c r="G3380">
        <v>2025</v>
      </c>
      <c r="H3380" t="s">
        <v>368</v>
      </c>
      <c r="I3380" t="s">
        <v>9153</v>
      </c>
    </row>
    <row r="3381" spans="1:9" ht="32" x14ac:dyDescent="0.2">
      <c r="A3381" t="s">
        <v>9150</v>
      </c>
      <c r="B3381" t="s">
        <v>9154</v>
      </c>
      <c r="C3381">
        <v>2</v>
      </c>
      <c r="D3381">
        <f>375</f>
        <v>375</v>
      </c>
      <c r="E3381" t="s">
        <v>12</v>
      </c>
      <c r="F3381" s="3" t="s">
        <v>9155</v>
      </c>
      <c r="G3381">
        <v>2025</v>
      </c>
      <c r="H3381" t="s">
        <v>368</v>
      </c>
      <c r="I3381" t="s">
        <v>9153</v>
      </c>
    </row>
    <row r="3382" spans="1:9" ht="16" x14ac:dyDescent="0.2">
      <c r="A3382" t="s">
        <v>9150</v>
      </c>
      <c r="B3382" t="s">
        <v>9156</v>
      </c>
      <c r="C3382">
        <v>3</v>
      </c>
      <c r="D3382" t="s">
        <v>12</v>
      </c>
      <c r="E3382" t="s">
        <v>12</v>
      </c>
      <c r="F3382" s="3" t="s">
        <v>9157</v>
      </c>
      <c r="G3382">
        <v>2025</v>
      </c>
      <c r="H3382" t="s">
        <v>368</v>
      </c>
      <c r="I3382" t="s">
        <v>9153</v>
      </c>
    </row>
    <row r="3383" spans="1:9" ht="32" x14ac:dyDescent="0.2">
      <c r="A3383" t="s">
        <v>9150</v>
      </c>
      <c r="B3383" t="s">
        <v>9158</v>
      </c>
      <c r="C3383">
        <v>4</v>
      </c>
      <c r="D3383" t="s">
        <v>12</v>
      </c>
      <c r="E3383" t="s">
        <v>12</v>
      </c>
      <c r="F3383" s="3" t="s">
        <v>9159</v>
      </c>
      <c r="G3383">
        <v>2025</v>
      </c>
      <c r="H3383" t="s">
        <v>474</v>
      </c>
      <c r="I3383" t="s">
        <v>9153</v>
      </c>
    </row>
    <row r="3384" spans="1:9" ht="16" x14ac:dyDescent="0.2">
      <c r="A3384" t="s">
        <v>9160</v>
      </c>
      <c r="B3384" t="s">
        <v>9161</v>
      </c>
      <c r="C3384">
        <v>1</v>
      </c>
      <c r="D3384" t="s">
        <v>1712</v>
      </c>
      <c r="E3384" t="s">
        <v>12</v>
      </c>
      <c r="F3384" s="3" t="s">
        <v>1713</v>
      </c>
      <c r="G3384">
        <v>2025</v>
      </c>
      <c r="H3384" t="s">
        <v>14</v>
      </c>
      <c r="I3384" t="s">
        <v>9162</v>
      </c>
    </row>
    <row r="3385" spans="1:9" ht="16" x14ac:dyDescent="0.2">
      <c r="A3385" t="s">
        <v>9160</v>
      </c>
      <c r="B3385" t="s">
        <v>9163</v>
      </c>
      <c r="C3385">
        <v>2</v>
      </c>
      <c r="D3385" t="s">
        <v>9164</v>
      </c>
      <c r="E3385" t="s">
        <v>1171</v>
      </c>
      <c r="F3385" s="3" t="s">
        <v>9165</v>
      </c>
      <c r="G3385">
        <v>2025</v>
      </c>
      <c r="H3385" t="s">
        <v>14</v>
      </c>
      <c r="I3385" t="s">
        <v>9162</v>
      </c>
    </row>
    <row r="3386" spans="1:9" ht="16" x14ac:dyDescent="0.2">
      <c r="A3386" t="s">
        <v>9160</v>
      </c>
      <c r="B3386" t="s">
        <v>5147</v>
      </c>
      <c r="C3386">
        <v>3</v>
      </c>
      <c r="D3386" t="s">
        <v>12</v>
      </c>
      <c r="E3386" t="s">
        <v>12</v>
      </c>
      <c r="F3386" s="3" t="s">
        <v>9166</v>
      </c>
      <c r="G3386">
        <v>2025</v>
      </c>
      <c r="H3386" t="s">
        <v>14</v>
      </c>
      <c r="I3386" t="s">
        <v>9162</v>
      </c>
    </row>
    <row r="3387" spans="1:9" ht="16" x14ac:dyDescent="0.2">
      <c r="A3387" t="s">
        <v>9160</v>
      </c>
      <c r="B3387" t="s">
        <v>9167</v>
      </c>
      <c r="C3387">
        <v>4</v>
      </c>
      <c r="D3387" t="s">
        <v>12</v>
      </c>
      <c r="E3387" t="s">
        <v>5024</v>
      </c>
      <c r="F3387" s="3" t="s">
        <v>9168</v>
      </c>
      <c r="G3387">
        <v>2025</v>
      </c>
      <c r="H3387" t="s">
        <v>14</v>
      </c>
      <c r="I3387" t="s">
        <v>9162</v>
      </c>
    </row>
    <row r="3388" spans="1:9" ht="32" x14ac:dyDescent="0.2">
      <c r="A3388" t="s">
        <v>9169</v>
      </c>
      <c r="B3388" t="s">
        <v>9170</v>
      </c>
      <c r="C3388">
        <v>1</v>
      </c>
      <c r="D3388">
        <f>237</f>
        <v>237</v>
      </c>
      <c r="E3388" t="s">
        <v>12</v>
      </c>
      <c r="F3388" s="3" t="s">
        <v>9171</v>
      </c>
      <c r="G3388">
        <v>2025</v>
      </c>
      <c r="H3388" t="s">
        <v>21</v>
      </c>
      <c r="I3388" t="s">
        <v>9172</v>
      </c>
    </row>
    <row r="3389" spans="1:9" ht="32" x14ac:dyDescent="0.2">
      <c r="A3389" t="s">
        <v>9173</v>
      </c>
      <c r="B3389" t="s">
        <v>9174</v>
      </c>
      <c r="C3389">
        <v>1</v>
      </c>
      <c r="D3389" t="s">
        <v>52</v>
      </c>
      <c r="E3389" t="s">
        <v>12</v>
      </c>
      <c r="F3389" s="3" t="s">
        <v>9175</v>
      </c>
      <c r="G3389">
        <v>2025</v>
      </c>
      <c r="H3389" t="s">
        <v>754</v>
      </c>
      <c r="I3389" t="s">
        <v>9176</v>
      </c>
    </row>
    <row r="3390" spans="1:9" ht="16" x14ac:dyDescent="0.2">
      <c r="A3390" t="s">
        <v>9177</v>
      </c>
      <c r="B3390" t="s">
        <v>9178</v>
      </c>
      <c r="C3390">
        <v>1</v>
      </c>
      <c r="D3390" t="s">
        <v>408</v>
      </c>
      <c r="E3390" t="s">
        <v>12</v>
      </c>
      <c r="F3390" s="3" t="s">
        <v>2260</v>
      </c>
      <c r="G3390">
        <v>2025</v>
      </c>
      <c r="H3390" t="s">
        <v>140</v>
      </c>
      <c r="I3390" t="s">
        <v>9179</v>
      </c>
    </row>
    <row r="3391" spans="1:9" ht="16" x14ac:dyDescent="0.2">
      <c r="A3391" t="s">
        <v>9177</v>
      </c>
      <c r="B3391" t="s">
        <v>5127</v>
      </c>
      <c r="C3391">
        <v>2</v>
      </c>
      <c r="D3391">
        <f>400</f>
        <v>400</v>
      </c>
      <c r="E3391" t="s">
        <v>12</v>
      </c>
      <c r="F3391" s="3" t="s">
        <v>9180</v>
      </c>
      <c r="G3391">
        <v>2025</v>
      </c>
      <c r="H3391" t="s">
        <v>140</v>
      </c>
      <c r="I3391" t="s">
        <v>9179</v>
      </c>
    </row>
    <row r="3392" spans="1:9" ht="16" x14ac:dyDescent="0.2">
      <c r="A3392" t="s">
        <v>9177</v>
      </c>
      <c r="B3392" t="s">
        <v>5123</v>
      </c>
      <c r="C3392">
        <v>3</v>
      </c>
      <c r="D3392" t="s">
        <v>1128</v>
      </c>
      <c r="E3392" t="s">
        <v>12</v>
      </c>
      <c r="F3392" s="3" t="s">
        <v>5124</v>
      </c>
      <c r="G3392">
        <v>2025</v>
      </c>
      <c r="H3392" t="s">
        <v>140</v>
      </c>
      <c r="I3392" t="s">
        <v>9179</v>
      </c>
    </row>
    <row r="3393" spans="1:9" ht="16" x14ac:dyDescent="0.2">
      <c r="A3393" t="s">
        <v>9181</v>
      </c>
      <c r="B3393" t="s">
        <v>1449</v>
      </c>
      <c r="C3393">
        <v>1</v>
      </c>
      <c r="D3393" t="s">
        <v>52</v>
      </c>
      <c r="E3393" t="s">
        <v>12</v>
      </c>
      <c r="F3393" s="3" t="s">
        <v>1450</v>
      </c>
      <c r="G3393">
        <v>2025</v>
      </c>
      <c r="H3393" t="s">
        <v>140</v>
      </c>
      <c r="I3393" t="s">
        <v>9182</v>
      </c>
    </row>
    <row r="3394" spans="1:9" ht="16" x14ac:dyDescent="0.2">
      <c r="A3394" t="s">
        <v>9183</v>
      </c>
      <c r="B3394" t="s">
        <v>9184</v>
      </c>
      <c r="C3394">
        <v>1</v>
      </c>
      <c r="D3394" t="s">
        <v>1020</v>
      </c>
      <c r="E3394" t="s">
        <v>12</v>
      </c>
      <c r="F3394" s="3" t="s">
        <v>9185</v>
      </c>
      <c r="G3394">
        <v>2025</v>
      </c>
      <c r="H3394" t="s">
        <v>1022</v>
      </c>
      <c r="I3394" t="s">
        <v>9186</v>
      </c>
    </row>
    <row r="3395" spans="1:9" ht="16" x14ac:dyDescent="0.2">
      <c r="A3395" t="s">
        <v>9187</v>
      </c>
      <c r="B3395" t="s">
        <v>9188</v>
      </c>
      <c r="C3395">
        <v>1</v>
      </c>
      <c r="D3395">
        <f>400</f>
        <v>400</v>
      </c>
      <c r="E3395" t="s">
        <v>12</v>
      </c>
      <c r="F3395" s="3" t="s">
        <v>9189</v>
      </c>
      <c r="G3395">
        <v>2025</v>
      </c>
      <c r="H3395" t="s">
        <v>140</v>
      </c>
      <c r="I3395" t="s">
        <v>9190</v>
      </c>
    </row>
    <row r="3396" spans="1:9" ht="32" x14ac:dyDescent="0.2">
      <c r="A3396" t="s">
        <v>9191</v>
      </c>
      <c r="B3396" t="s">
        <v>9192</v>
      </c>
      <c r="C3396">
        <v>1</v>
      </c>
      <c r="D3396" t="s">
        <v>12</v>
      </c>
      <c r="E3396" t="s">
        <v>12</v>
      </c>
      <c r="F3396" s="3" t="s">
        <v>7595</v>
      </c>
      <c r="G3396">
        <v>2025</v>
      </c>
      <c r="H3396" t="s">
        <v>37</v>
      </c>
      <c r="I3396" t="s">
        <v>9193</v>
      </c>
    </row>
    <row r="3397" spans="1:9" ht="16" x14ac:dyDescent="0.2">
      <c r="A3397" t="s">
        <v>9194</v>
      </c>
      <c r="B3397" t="s">
        <v>9195</v>
      </c>
      <c r="C3397">
        <v>1</v>
      </c>
      <c r="D3397" t="s">
        <v>1128</v>
      </c>
      <c r="E3397" t="s">
        <v>12</v>
      </c>
      <c r="F3397" s="3" t="s">
        <v>9196</v>
      </c>
      <c r="G3397">
        <v>2025</v>
      </c>
      <c r="H3397" t="s">
        <v>140</v>
      </c>
      <c r="I3397" t="s">
        <v>9197</v>
      </c>
    </row>
    <row r="3398" spans="1:9" ht="16" x14ac:dyDescent="0.2">
      <c r="A3398" t="s">
        <v>9194</v>
      </c>
      <c r="B3398" t="s">
        <v>2262</v>
      </c>
      <c r="C3398">
        <v>2</v>
      </c>
      <c r="D3398">
        <v>1401</v>
      </c>
      <c r="E3398" t="s">
        <v>12</v>
      </c>
      <c r="F3398" s="7" t="s">
        <v>2263</v>
      </c>
      <c r="G3398">
        <v>2025</v>
      </c>
      <c r="H3398" t="s">
        <v>140</v>
      </c>
      <c r="I3398" t="s">
        <v>9197</v>
      </c>
    </row>
    <row r="3399" spans="1:9" ht="32" x14ac:dyDescent="0.2">
      <c r="A3399" t="s">
        <v>9198</v>
      </c>
      <c r="B3399" t="s">
        <v>9199</v>
      </c>
      <c r="C3399">
        <v>1</v>
      </c>
      <c r="D3399" t="s">
        <v>12</v>
      </c>
      <c r="E3399" t="s">
        <v>12</v>
      </c>
      <c r="F3399" s="3" t="s">
        <v>9200</v>
      </c>
      <c r="G3399">
        <v>2025</v>
      </c>
      <c r="H3399" t="s">
        <v>1810</v>
      </c>
      <c r="I3399" t="s">
        <v>9201</v>
      </c>
    </row>
    <row r="3400" spans="1:9" ht="16" x14ac:dyDescent="0.2">
      <c r="A3400" t="s">
        <v>9198</v>
      </c>
      <c r="B3400" t="s">
        <v>9202</v>
      </c>
      <c r="C3400">
        <v>2</v>
      </c>
      <c r="D3400" t="s">
        <v>12</v>
      </c>
      <c r="E3400" t="s">
        <v>12</v>
      </c>
      <c r="F3400" s="3" t="s">
        <v>9203</v>
      </c>
      <c r="G3400">
        <v>2025</v>
      </c>
      <c r="H3400" t="s">
        <v>1810</v>
      </c>
      <c r="I3400" t="s">
        <v>9201</v>
      </c>
    </row>
    <row r="3401" spans="1:9" ht="16" x14ac:dyDescent="0.2">
      <c r="A3401" t="s">
        <v>9204</v>
      </c>
      <c r="B3401" t="s">
        <v>9205</v>
      </c>
      <c r="C3401">
        <v>1</v>
      </c>
      <c r="D3401" t="s">
        <v>12</v>
      </c>
      <c r="E3401" t="s">
        <v>12</v>
      </c>
      <c r="F3401" s="3" t="s">
        <v>9206</v>
      </c>
      <c r="G3401">
        <v>2025</v>
      </c>
      <c r="H3401" t="s">
        <v>235</v>
      </c>
      <c r="I3401" t="s">
        <v>9207</v>
      </c>
    </row>
    <row r="3402" spans="1:9" ht="16" x14ac:dyDescent="0.2">
      <c r="A3402" t="s">
        <v>9204</v>
      </c>
      <c r="B3402" t="s">
        <v>9208</v>
      </c>
      <c r="C3402">
        <v>2</v>
      </c>
      <c r="D3402" t="s">
        <v>12</v>
      </c>
      <c r="E3402" t="s">
        <v>12</v>
      </c>
      <c r="F3402" s="3" t="s">
        <v>2811</v>
      </c>
      <c r="G3402">
        <v>2025</v>
      </c>
      <c r="H3402" t="s">
        <v>235</v>
      </c>
      <c r="I3402" t="s">
        <v>9207</v>
      </c>
    </row>
    <row r="3403" spans="1:9" ht="16" x14ac:dyDescent="0.2">
      <c r="A3403" t="s">
        <v>9209</v>
      </c>
      <c r="B3403" t="s">
        <v>3700</v>
      </c>
      <c r="C3403">
        <v>1</v>
      </c>
      <c r="D3403" t="s">
        <v>12</v>
      </c>
      <c r="E3403" t="s">
        <v>12</v>
      </c>
      <c r="F3403" s="3" t="s">
        <v>3701</v>
      </c>
      <c r="G3403">
        <v>2025</v>
      </c>
      <c r="H3403" t="s">
        <v>140</v>
      </c>
      <c r="I3403" t="s">
        <v>9210</v>
      </c>
    </row>
    <row r="3404" spans="1:9" ht="32" x14ac:dyDescent="0.2">
      <c r="A3404" t="s">
        <v>9209</v>
      </c>
      <c r="B3404" t="s">
        <v>1578</v>
      </c>
      <c r="C3404">
        <v>2</v>
      </c>
      <c r="D3404" t="s">
        <v>1579</v>
      </c>
      <c r="E3404" t="s">
        <v>12</v>
      </c>
      <c r="F3404" s="3" t="s">
        <v>1580</v>
      </c>
      <c r="G3404">
        <v>2025</v>
      </c>
      <c r="H3404" t="s">
        <v>140</v>
      </c>
      <c r="I3404" t="s">
        <v>9210</v>
      </c>
    </row>
    <row r="3405" spans="1:9" ht="32" x14ac:dyDescent="0.2">
      <c r="A3405" t="s">
        <v>9209</v>
      </c>
      <c r="B3405" t="s">
        <v>9211</v>
      </c>
      <c r="C3405">
        <v>3</v>
      </c>
      <c r="D3405">
        <f>340</f>
        <v>340</v>
      </c>
      <c r="E3405" t="s">
        <v>12</v>
      </c>
      <c r="F3405" s="3" t="s">
        <v>9212</v>
      </c>
      <c r="G3405">
        <v>2025</v>
      </c>
      <c r="H3405" t="s">
        <v>140</v>
      </c>
      <c r="I3405" t="s">
        <v>9210</v>
      </c>
    </row>
    <row r="3406" spans="1:9" ht="32" x14ac:dyDescent="0.2">
      <c r="A3406" t="s">
        <v>9209</v>
      </c>
      <c r="B3406" t="s">
        <v>4620</v>
      </c>
      <c r="C3406">
        <v>4</v>
      </c>
      <c r="D3406" t="s">
        <v>4617</v>
      </c>
      <c r="E3406" t="s">
        <v>12</v>
      </c>
      <c r="F3406" s="3" t="s">
        <v>9213</v>
      </c>
      <c r="G3406">
        <v>2025</v>
      </c>
      <c r="H3406" t="s">
        <v>140</v>
      </c>
      <c r="I3406" t="s">
        <v>9210</v>
      </c>
    </row>
    <row r="3407" spans="1:9" ht="32" x14ac:dyDescent="0.2">
      <c r="A3407" t="s">
        <v>9214</v>
      </c>
      <c r="B3407" t="s">
        <v>3700</v>
      </c>
      <c r="C3407">
        <v>1</v>
      </c>
      <c r="D3407">
        <f>340</f>
        <v>340</v>
      </c>
      <c r="E3407" t="s">
        <v>12</v>
      </c>
      <c r="F3407" s="3" t="s">
        <v>9215</v>
      </c>
      <c r="G3407">
        <v>2025</v>
      </c>
      <c r="H3407" t="s">
        <v>140</v>
      </c>
      <c r="I3407" t="s">
        <v>9216</v>
      </c>
    </row>
    <row r="3408" spans="1:9" ht="16" x14ac:dyDescent="0.2">
      <c r="A3408" t="s">
        <v>9214</v>
      </c>
      <c r="B3408" t="s">
        <v>9217</v>
      </c>
      <c r="C3408">
        <v>2</v>
      </c>
      <c r="D3408" t="s">
        <v>12</v>
      </c>
      <c r="E3408" t="s">
        <v>12</v>
      </c>
      <c r="F3408" s="3" t="s">
        <v>9218</v>
      </c>
      <c r="G3408">
        <v>2025</v>
      </c>
      <c r="H3408" t="s">
        <v>267</v>
      </c>
      <c r="I3408" t="s">
        <v>9216</v>
      </c>
    </row>
    <row r="3409" spans="1:9" ht="16" x14ac:dyDescent="0.2">
      <c r="A3409" t="s">
        <v>9219</v>
      </c>
      <c r="B3409" t="s">
        <v>9220</v>
      </c>
      <c r="C3409">
        <v>1</v>
      </c>
      <c r="D3409">
        <f>47</f>
        <v>47</v>
      </c>
      <c r="E3409" t="s">
        <v>12</v>
      </c>
      <c r="F3409" s="3" t="s">
        <v>9221</v>
      </c>
      <c r="G3409">
        <v>2025</v>
      </c>
      <c r="H3409" t="s">
        <v>140</v>
      </c>
      <c r="I3409" t="s">
        <v>9222</v>
      </c>
    </row>
    <row r="3410" spans="1:9" ht="16" x14ac:dyDescent="0.2">
      <c r="A3410" t="s">
        <v>9219</v>
      </c>
      <c r="B3410" t="s">
        <v>9223</v>
      </c>
      <c r="C3410">
        <v>2</v>
      </c>
      <c r="D3410" t="s">
        <v>3575</v>
      </c>
      <c r="E3410" t="s">
        <v>12</v>
      </c>
      <c r="F3410" s="3" t="s">
        <v>3576</v>
      </c>
      <c r="G3410">
        <v>2025</v>
      </c>
      <c r="H3410" t="s">
        <v>86</v>
      </c>
      <c r="I3410" t="s">
        <v>9222</v>
      </c>
    </row>
    <row r="3411" spans="1:9" ht="16" x14ac:dyDescent="0.2">
      <c r="A3411" t="s">
        <v>9219</v>
      </c>
      <c r="B3411" t="s">
        <v>9224</v>
      </c>
      <c r="C3411">
        <v>3</v>
      </c>
      <c r="D3411" t="s">
        <v>193</v>
      </c>
      <c r="E3411" t="s">
        <v>3798</v>
      </c>
      <c r="F3411" s="3" t="s">
        <v>9225</v>
      </c>
      <c r="G3411">
        <v>2025</v>
      </c>
      <c r="H3411" t="s">
        <v>195</v>
      </c>
      <c r="I3411" t="s">
        <v>9222</v>
      </c>
    </row>
    <row r="3412" spans="1:9" ht="16" x14ac:dyDescent="0.2">
      <c r="A3412" t="s">
        <v>9226</v>
      </c>
      <c r="B3412" t="s">
        <v>9220</v>
      </c>
      <c r="C3412">
        <v>1</v>
      </c>
      <c r="D3412">
        <f>47</f>
        <v>47</v>
      </c>
      <c r="E3412" t="s">
        <v>12</v>
      </c>
      <c r="F3412" s="3" t="s">
        <v>9221</v>
      </c>
      <c r="G3412">
        <v>2025</v>
      </c>
      <c r="H3412" t="s">
        <v>140</v>
      </c>
      <c r="I3412" t="s">
        <v>9227</v>
      </c>
    </row>
    <row r="3413" spans="1:9" ht="16" x14ac:dyDescent="0.2">
      <c r="A3413" t="s">
        <v>9226</v>
      </c>
      <c r="B3413" t="s">
        <v>9223</v>
      </c>
      <c r="C3413">
        <v>2</v>
      </c>
      <c r="D3413" t="s">
        <v>3575</v>
      </c>
      <c r="E3413" t="s">
        <v>12</v>
      </c>
      <c r="F3413" s="3" t="s">
        <v>3576</v>
      </c>
      <c r="G3413">
        <v>2025</v>
      </c>
      <c r="H3413" t="s">
        <v>86</v>
      </c>
      <c r="I3413" t="s">
        <v>9227</v>
      </c>
    </row>
    <row r="3414" spans="1:9" ht="16" x14ac:dyDescent="0.2">
      <c r="A3414" t="s">
        <v>9226</v>
      </c>
      <c r="B3414" t="s">
        <v>9224</v>
      </c>
      <c r="C3414">
        <v>3</v>
      </c>
      <c r="D3414" t="s">
        <v>193</v>
      </c>
      <c r="E3414" t="s">
        <v>3798</v>
      </c>
      <c r="F3414" s="3" t="s">
        <v>9225</v>
      </c>
      <c r="G3414">
        <v>2025</v>
      </c>
      <c r="H3414" t="s">
        <v>195</v>
      </c>
      <c r="I3414" t="s">
        <v>9227</v>
      </c>
    </row>
    <row r="3415" spans="1:9" x14ac:dyDescent="0.2">
      <c r="A3415" t="s">
        <v>9228</v>
      </c>
      <c r="B3415" t="s">
        <v>9229</v>
      </c>
      <c r="C3415">
        <v>1</v>
      </c>
      <c r="D3415" t="s">
        <v>12</v>
      </c>
      <c r="E3415" t="s">
        <v>12</v>
      </c>
      <c r="F3415" s="8" t="s">
        <v>45812</v>
      </c>
      <c r="G3415">
        <v>2025</v>
      </c>
      <c r="H3415" t="s">
        <v>72</v>
      </c>
      <c r="I3415" t="s">
        <v>9230</v>
      </c>
    </row>
    <row r="3416" spans="1:9" ht="16" x14ac:dyDescent="0.2">
      <c r="A3416" t="s">
        <v>9228</v>
      </c>
      <c r="B3416" t="s">
        <v>9231</v>
      </c>
      <c r="C3416">
        <v>2</v>
      </c>
      <c r="D3416" t="s">
        <v>12</v>
      </c>
      <c r="E3416" t="s">
        <v>12</v>
      </c>
      <c r="F3416" s="3" t="s">
        <v>9232</v>
      </c>
      <c r="G3416">
        <v>2025</v>
      </c>
      <c r="H3416" t="s">
        <v>801</v>
      </c>
      <c r="I3416" t="s">
        <v>9230</v>
      </c>
    </row>
    <row r="3417" spans="1:9" ht="16" x14ac:dyDescent="0.2">
      <c r="A3417" t="s">
        <v>9233</v>
      </c>
      <c r="B3417" t="s">
        <v>9234</v>
      </c>
      <c r="C3417">
        <v>1</v>
      </c>
      <c r="D3417" t="s">
        <v>316</v>
      </c>
      <c r="E3417" t="s">
        <v>12</v>
      </c>
      <c r="F3417" s="3" t="s">
        <v>552</v>
      </c>
      <c r="G3417">
        <v>2025</v>
      </c>
      <c r="H3417" t="s">
        <v>553</v>
      </c>
      <c r="I3417" t="s">
        <v>9235</v>
      </c>
    </row>
    <row r="3418" spans="1:9" ht="16" x14ac:dyDescent="0.2">
      <c r="A3418" t="s">
        <v>9233</v>
      </c>
      <c r="B3418" t="s">
        <v>9236</v>
      </c>
      <c r="C3418">
        <v>2</v>
      </c>
      <c r="D3418" t="s">
        <v>12</v>
      </c>
      <c r="E3418" t="s">
        <v>12</v>
      </c>
      <c r="F3418" s="3" t="s">
        <v>9237</v>
      </c>
      <c r="G3418">
        <v>2025</v>
      </c>
      <c r="H3418" t="s">
        <v>553</v>
      </c>
      <c r="I3418" t="s">
        <v>9235</v>
      </c>
    </row>
    <row r="3419" spans="1:9" ht="16" x14ac:dyDescent="0.2">
      <c r="A3419" t="s">
        <v>9233</v>
      </c>
      <c r="B3419" t="s">
        <v>9238</v>
      </c>
      <c r="C3419">
        <v>3</v>
      </c>
      <c r="D3419" t="s">
        <v>31</v>
      </c>
      <c r="E3419" t="s">
        <v>12</v>
      </c>
      <c r="F3419" s="3" t="s">
        <v>9239</v>
      </c>
      <c r="G3419">
        <v>2025</v>
      </c>
      <c r="H3419" t="s">
        <v>553</v>
      </c>
      <c r="I3419" t="s">
        <v>9235</v>
      </c>
    </row>
    <row r="3420" spans="1:9" ht="16" x14ac:dyDescent="0.2">
      <c r="A3420" t="s">
        <v>9240</v>
      </c>
      <c r="B3420" t="s">
        <v>9241</v>
      </c>
      <c r="C3420">
        <v>1</v>
      </c>
      <c r="D3420" t="s">
        <v>4215</v>
      </c>
      <c r="E3420" t="s">
        <v>12</v>
      </c>
      <c r="F3420" s="3" t="s">
        <v>4216</v>
      </c>
      <c r="G3420">
        <v>2025</v>
      </c>
      <c r="H3420" t="s">
        <v>140</v>
      </c>
      <c r="I3420" t="s">
        <v>9242</v>
      </c>
    </row>
    <row r="3421" spans="1:9" ht="16" x14ac:dyDescent="0.2">
      <c r="A3421" t="s">
        <v>9240</v>
      </c>
      <c r="B3421" t="s">
        <v>9243</v>
      </c>
      <c r="C3421">
        <v>2</v>
      </c>
      <c r="D3421" t="s">
        <v>12</v>
      </c>
      <c r="E3421" t="s">
        <v>12</v>
      </c>
      <c r="F3421" s="3" t="s">
        <v>9244</v>
      </c>
      <c r="G3421">
        <v>2025</v>
      </c>
      <c r="H3421" t="s">
        <v>1102</v>
      </c>
      <c r="I3421" t="s">
        <v>9242</v>
      </c>
    </row>
    <row r="3422" spans="1:9" ht="16" x14ac:dyDescent="0.2">
      <c r="A3422" t="s">
        <v>9240</v>
      </c>
      <c r="B3422" t="s">
        <v>9245</v>
      </c>
      <c r="C3422">
        <v>3</v>
      </c>
      <c r="D3422">
        <f>400</f>
        <v>400</v>
      </c>
      <c r="E3422" t="s">
        <v>12</v>
      </c>
      <c r="F3422" s="3" t="s">
        <v>9246</v>
      </c>
      <c r="G3422">
        <v>2025</v>
      </c>
      <c r="H3422" t="s">
        <v>140</v>
      </c>
      <c r="I3422" t="s">
        <v>9242</v>
      </c>
    </row>
    <row r="3423" spans="1:9" ht="32" x14ac:dyDescent="0.2">
      <c r="A3423" t="s">
        <v>9247</v>
      </c>
      <c r="B3423" t="s">
        <v>9248</v>
      </c>
      <c r="C3423">
        <v>1</v>
      </c>
      <c r="D3423">
        <f>237</f>
        <v>237</v>
      </c>
      <c r="E3423" t="s">
        <v>12</v>
      </c>
      <c r="F3423" s="3" t="s">
        <v>9249</v>
      </c>
      <c r="G3423">
        <v>2025</v>
      </c>
      <c r="H3423" t="s">
        <v>21</v>
      </c>
      <c r="I3423" t="s">
        <v>9250</v>
      </c>
    </row>
    <row r="3424" spans="1:9" ht="32" x14ac:dyDescent="0.2">
      <c r="A3424" t="s">
        <v>9247</v>
      </c>
      <c r="B3424" t="s">
        <v>9251</v>
      </c>
      <c r="C3424">
        <v>2</v>
      </c>
      <c r="D3424">
        <f>237</f>
        <v>237</v>
      </c>
      <c r="E3424" t="s">
        <v>12</v>
      </c>
      <c r="F3424" s="3" t="s">
        <v>9252</v>
      </c>
      <c r="G3424">
        <v>2025</v>
      </c>
      <c r="H3424" t="s">
        <v>21</v>
      </c>
      <c r="I3424" t="s">
        <v>9250</v>
      </c>
    </row>
    <row r="3425" spans="1:9" ht="32" x14ac:dyDescent="0.2">
      <c r="A3425" t="s">
        <v>9253</v>
      </c>
      <c r="B3425" t="s">
        <v>9254</v>
      </c>
      <c r="C3425">
        <v>1</v>
      </c>
      <c r="D3425" t="s">
        <v>9255</v>
      </c>
      <c r="E3425" t="s">
        <v>12</v>
      </c>
      <c r="F3425" s="3" t="s">
        <v>9256</v>
      </c>
      <c r="G3425">
        <v>2025</v>
      </c>
      <c r="H3425" t="s">
        <v>86</v>
      </c>
      <c r="I3425" t="s">
        <v>9257</v>
      </c>
    </row>
    <row r="3426" spans="1:9" ht="16" x14ac:dyDescent="0.2">
      <c r="A3426" t="s">
        <v>9253</v>
      </c>
      <c r="B3426" t="s">
        <v>9258</v>
      </c>
      <c r="C3426">
        <v>2</v>
      </c>
      <c r="D3426" t="s">
        <v>12</v>
      </c>
      <c r="E3426" t="s">
        <v>9259</v>
      </c>
      <c r="F3426" s="3" t="s">
        <v>9260</v>
      </c>
      <c r="G3426">
        <v>2025</v>
      </c>
      <c r="H3426" t="s">
        <v>86</v>
      </c>
      <c r="I3426" t="s">
        <v>9257</v>
      </c>
    </row>
    <row r="3427" spans="1:9" ht="16" x14ac:dyDescent="0.2">
      <c r="A3427" t="s">
        <v>9253</v>
      </c>
      <c r="B3427" t="s">
        <v>9261</v>
      </c>
      <c r="C3427">
        <v>3</v>
      </c>
      <c r="D3427" t="s">
        <v>12</v>
      </c>
      <c r="E3427" t="s">
        <v>334</v>
      </c>
      <c r="F3427" s="3" t="s">
        <v>9262</v>
      </c>
      <c r="G3427">
        <v>2025</v>
      </c>
      <c r="H3427" t="s">
        <v>527</v>
      </c>
      <c r="I3427" t="s">
        <v>9257</v>
      </c>
    </row>
    <row r="3428" spans="1:9" ht="16" x14ac:dyDescent="0.2">
      <c r="A3428" t="s">
        <v>9263</v>
      </c>
      <c r="B3428" t="s">
        <v>9264</v>
      </c>
      <c r="C3428">
        <v>1</v>
      </c>
      <c r="D3428" t="s">
        <v>12</v>
      </c>
      <c r="E3428" t="s">
        <v>12</v>
      </c>
      <c r="F3428" s="3" t="s">
        <v>9265</v>
      </c>
      <c r="G3428">
        <v>2025</v>
      </c>
      <c r="H3428" t="s">
        <v>21</v>
      </c>
      <c r="I3428" t="s">
        <v>9266</v>
      </c>
    </row>
    <row r="3429" spans="1:9" ht="32" x14ac:dyDescent="0.2">
      <c r="A3429" t="s">
        <v>9267</v>
      </c>
      <c r="B3429" t="s">
        <v>9268</v>
      </c>
      <c r="C3429">
        <v>1</v>
      </c>
      <c r="D3429">
        <f>556</f>
        <v>556</v>
      </c>
      <c r="E3429" t="s">
        <v>12</v>
      </c>
      <c r="F3429" s="3" t="s">
        <v>9269</v>
      </c>
      <c r="G3429">
        <v>2025</v>
      </c>
      <c r="H3429" t="s">
        <v>323</v>
      </c>
      <c r="I3429" t="s">
        <v>9270</v>
      </c>
    </row>
    <row r="3430" spans="1:9" ht="32" x14ac:dyDescent="0.2">
      <c r="A3430" t="s">
        <v>9267</v>
      </c>
      <c r="B3430" t="s">
        <v>9271</v>
      </c>
      <c r="C3430">
        <v>2</v>
      </c>
      <c r="D3430">
        <f>556</f>
        <v>556</v>
      </c>
      <c r="E3430" t="s">
        <v>12</v>
      </c>
      <c r="F3430" s="3" t="s">
        <v>9272</v>
      </c>
      <c r="G3430">
        <v>2025</v>
      </c>
      <c r="H3430" t="s">
        <v>323</v>
      </c>
      <c r="I3430" t="s">
        <v>9270</v>
      </c>
    </row>
    <row r="3431" spans="1:9" ht="16" x14ac:dyDescent="0.2">
      <c r="A3431" t="s">
        <v>9273</v>
      </c>
      <c r="B3431" t="s">
        <v>9274</v>
      </c>
      <c r="C3431">
        <v>1</v>
      </c>
      <c r="D3431" t="s">
        <v>12</v>
      </c>
      <c r="E3431" t="s">
        <v>9275</v>
      </c>
      <c r="F3431" s="3" t="s">
        <v>9276</v>
      </c>
      <c r="G3431">
        <v>2025</v>
      </c>
      <c r="H3431" t="s">
        <v>1157</v>
      </c>
      <c r="I3431" t="s">
        <v>9277</v>
      </c>
    </row>
    <row r="3432" spans="1:9" ht="32" x14ac:dyDescent="0.2">
      <c r="A3432" t="s">
        <v>9273</v>
      </c>
      <c r="B3432" t="s">
        <v>9278</v>
      </c>
      <c r="C3432">
        <v>2</v>
      </c>
      <c r="D3432" t="s">
        <v>12</v>
      </c>
      <c r="E3432" t="s">
        <v>12</v>
      </c>
      <c r="F3432" s="3" t="s">
        <v>9279</v>
      </c>
      <c r="G3432">
        <v>2025</v>
      </c>
      <c r="H3432" t="s">
        <v>1157</v>
      </c>
      <c r="I3432" t="s">
        <v>9277</v>
      </c>
    </row>
    <row r="3433" spans="1:9" ht="32" x14ac:dyDescent="0.2">
      <c r="A3433" t="s">
        <v>9280</v>
      </c>
      <c r="B3433" t="s">
        <v>9281</v>
      </c>
      <c r="C3433">
        <v>1</v>
      </c>
      <c r="D3433" t="s">
        <v>408</v>
      </c>
      <c r="E3433" t="s">
        <v>12</v>
      </c>
      <c r="F3433" s="3" t="s">
        <v>9282</v>
      </c>
      <c r="G3433">
        <v>2025</v>
      </c>
      <c r="H3433" t="s">
        <v>5857</v>
      </c>
      <c r="I3433" t="s">
        <v>9283</v>
      </c>
    </row>
    <row r="3434" spans="1:9" ht="32" x14ac:dyDescent="0.2">
      <c r="A3434" t="s">
        <v>9280</v>
      </c>
      <c r="B3434" t="s">
        <v>9284</v>
      </c>
      <c r="C3434">
        <v>2</v>
      </c>
      <c r="D3434" t="s">
        <v>408</v>
      </c>
      <c r="E3434" t="s">
        <v>12</v>
      </c>
      <c r="F3434" s="3" t="s">
        <v>9285</v>
      </c>
      <c r="G3434">
        <v>2025</v>
      </c>
      <c r="H3434" t="s">
        <v>5857</v>
      </c>
      <c r="I3434" t="s">
        <v>9283</v>
      </c>
    </row>
    <row r="3435" spans="1:9" ht="16" x14ac:dyDescent="0.2">
      <c r="A3435" t="s">
        <v>9286</v>
      </c>
      <c r="B3435" t="s">
        <v>9287</v>
      </c>
      <c r="C3435">
        <v>1</v>
      </c>
      <c r="D3435" t="s">
        <v>90</v>
      </c>
      <c r="E3435" t="s">
        <v>12</v>
      </c>
      <c r="F3435" s="3" t="s">
        <v>9288</v>
      </c>
      <c r="G3435">
        <v>2025</v>
      </c>
      <c r="H3435" t="s">
        <v>296</v>
      </c>
      <c r="I3435" t="s">
        <v>9289</v>
      </c>
    </row>
    <row r="3436" spans="1:9" ht="16" x14ac:dyDescent="0.2">
      <c r="A3436" t="s">
        <v>9290</v>
      </c>
      <c r="B3436" t="s">
        <v>9291</v>
      </c>
      <c r="C3436">
        <v>1</v>
      </c>
      <c r="D3436" t="s">
        <v>6469</v>
      </c>
      <c r="E3436" t="s">
        <v>12</v>
      </c>
      <c r="F3436" s="3" t="s">
        <v>9292</v>
      </c>
      <c r="G3436">
        <v>2025</v>
      </c>
      <c r="H3436" t="s">
        <v>368</v>
      </c>
      <c r="I3436" t="s">
        <v>9293</v>
      </c>
    </row>
    <row r="3437" spans="1:9" ht="16" x14ac:dyDescent="0.2">
      <c r="A3437" t="s">
        <v>9290</v>
      </c>
      <c r="B3437" t="s">
        <v>9294</v>
      </c>
      <c r="C3437">
        <v>2</v>
      </c>
      <c r="D3437" t="s">
        <v>31</v>
      </c>
      <c r="E3437" t="s">
        <v>12</v>
      </c>
      <c r="F3437" s="3" t="s">
        <v>9295</v>
      </c>
      <c r="G3437">
        <v>2025</v>
      </c>
      <c r="H3437" t="s">
        <v>420</v>
      </c>
      <c r="I3437" t="s">
        <v>9293</v>
      </c>
    </row>
    <row r="3438" spans="1:9" ht="32" x14ac:dyDescent="0.2">
      <c r="A3438" t="s">
        <v>9296</v>
      </c>
      <c r="B3438" t="s">
        <v>9297</v>
      </c>
      <c r="C3438">
        <v>1</v>
      </c>
      <c r="D3438" t="s">
        <v>12</v>
      </c>
      <c r="E3438" t="s">
        <v>12</v>
      </c>
      <c r="F3438" s="3" t="s">
        <v>9298</v>
      </c>
      <c r="G3438">
        <v>2025</v>
      </c>
      <c r="H3438" t="s">
        <v>998</v>
      </c>
      <c r="I3438" t="s">
        <v>9299</v>
      </c>
    </row>
    <row r="3439" spans="1:9" ht="16" x14ac:dyDescent="0.2">
      <c r="A3439" t="s">
        <v>9296</v>
      </c>
      <c r="B3439" t="s">
        <v>9300</v>
      </c>
      <c r="C3439">
        <v>2</v>
      </c>
      <c r="D3439" t="s">
        <v>12</v>
      </c>
      <c r="E3439" t="s">
        <v>12</v>
      </c>
      <c r="F3439" s="3" t="s">
        <v>9301</v>
      </c>
      <c r="G3439">
        <v>2025</v>
      </c>
      <c r="H3439" t="s">
        <v>998</v>
      </c>
      <c r="I3439" t="s">
        <v>9299</v>
      </c>
    </row>
    <row r="3440" spans="1:9" ht="32" x14ac:dyDescent="0.2">
      <c r="A3440" t="s">
        <v>9302</v>
      </c>
      <c r="B3440" t="s">
        <v>9303</v>
      </c>
      <c r="C3440">
        <v>1</v>
      </c>
      <c r="D3440" t="s">
        <v>12</v>
      </c>
      <c r="E3440" t="s">
        <v>12</v>
      </c>
      <c r="F3440" s="3" t="s">
        <v>9304</v>
      </c>
      <c r="G3440">
        <v>2025</v>
      </c>
      <c r="H3440" t="s">
        <v>21</v>
      </c>
      <c r="I3440" t="s">
        <v>9305</v>
      </c>
    </row>
    <row r="3441" spans="1:9" ht="32" x14ac:dyDescent="0.2">
      <c r="A3441" t="s">
        <v>9302</v>
      </c>
      <c r="B3441" t="s">
        <v>9306</v>
      </c>
      <c r="C3441">
        <v>2</v>
      </c>
      <c r="D3441" t="s">
        <v>12</v>
      </c>
      <c r="E3441" t="s">
        <v>12</v>
      </c>
      <c r="F3441" s="7" t="s">
        <v>9307</v>
      </c>
      <c r="G3441">
        <v>2025</v>
      </c>
      <c r="H3441" t="s">
        <v>21</v>
      </c>
      <c r="I3441" t="s">
        <v>9305</v>
      </c>
    </row>
    <row r="3442" spans="1:9" ht="32" x14ac:dyDescent="0.2">
      <c r="A3442" t="s">
        <v>9302</v>
      </c>
      <c r="B3442" t="s">
        <v>9308</v>
      </c>
      <c r="C3442">
        <v>3</v>
      </c>
      <c r="D3442" t="s">
        <v>12</v>
      </c>
      <c r="E3442" t="s">
        <v>12</v>
      </c>
      <c r="F3442" s="7" t="s">
        <v>79</v>
      </c>
      <c r="G3442">
        <v>2025</v>
      </c>
      <c r="H3442" t="s">
        <v>21</v>
      </c>
      <c r="I3442" t="s">
        <v>9305</v>
      </c>
    </row>
    <row r="3443" spans="1:9" ht="32" x14ac:dyDescent="0.2">
      <c r="A3443" t="s">
        <v>9309</v>
      </c>
      <c r="B3443" t="s">
        <v>9310</v>
      </c>
      <c r="C3443">
        <v>1</v>
      </c>
      <c r="D3443" t="s">
        <v>2828</v>
      </c>
      <c r="E3443" t="s">
        <v>12</v>
      </c>
      <c r="F3443" s="3" t="s">
        <v>6214</v>
      </c>
      <c r="G3443">
        <v>2025</v>
      </c>
      <c r="H3443" t="s">
        <v>323</v>
      </c>
      <c r="I3443" t="s">
        <v>9311</v>
      </c>
    </row>
    <row r="3444" spans="1:9" ht="32" x14ac:dyDescent="0.2">
      <c r="A3444" t="s">
        <v>9309</v>
      </c>
      <c r="B3444" t="s">
        <v>9312</v>
      </c>
      <c r="C3444">
        <v>2</v>
      </c>
      <c r="D3444" t="s">
        <v>52</v>
      </c>
      <c r="E3444" t="s">
        <v>12</v>
      </c>
      <c r="F3444" s="3" t="s">
        <v>5172</v>
      </c>
      <c r="G3444">
        <v>2025</v>
      </c>
      <c r="H3444" t="s">
        <v>323</v>
      </c>
      <c r="I3444" t="s">
        <v>9311</v>
      </c>
    </row>
    <row r="3445" spans="1:9" ht="32" x14ac:dyDescent="0.2">
      <c r="A3445" t="s">
        <v>9313</v>
      </c>
      <c r="B3445" t="s">
        <v>2264</v>
      </c>
      <c r="C3445">
        <v>1</v>
      </c>
      <c r="D3445" t="s">
        <v>12</v>
      </c>
      <c r="E3445" t="s">
        <v>12</v>
      </c>
      <c r="F3445" s="3" t="s">
        <v>4689</v>
      </c>
      <c r="G3445">
        <v>2025</v>
      </c>
      <c r="H3445" t="s">
        <v>474</v>
      </c>
      <c r="I3445" t="s">
        <v>9314</v>
      </c>
    </row>
    <row r="3446" spans="1:9" ht="32" x14ac:dyDescent="0.2">
      <c r="A3446" t="s">
        <v>9315</v>
      </c>
      <c r="B3446" t="s">
        <v>9316</v>
      </c>
      <c r="C3446">
        <v>1</v>
      </c>
      <c r="D3446" t="s">
        <v>12</v>
      </c>
      <c r="E3446" t="s">
        <v>12</v>
      </c>
      <c r="F3446" s="3" t="s">
        <v>9317</v>
      </c>
      <c r="G3446">
        <v>2025</v>
      </c>
      <c r="H3446" t="s">
        <v>140</v>
      </c>
      <c r="I3446" t="s">
        <v>9318</v>
      </c>
    </row>
    <row r="3447" spans="1:9" ht="32" x14ac:dyDescent="0.2">
      <c r="A3447" t="s">
        <v>9315</v>
      </c>
      <c r="B3447" t="s">
        <v>9319</v>
      </c>
      <c r="C3447">
        <v>2</v>
      </c>
      <c r="D3447" t="s">
        <v>12</v>
      </c>
      <c r="E3447" t="s">
        <v>12</v>
      </c>
      <c r="F3447" s="3" t="s">
        <v>9320</v>
      </c>
      <c r="G3447">
        <v>2025</v>
      </c>
      <c r="H3447" t="s">
        <v>140</v>
      </c>
      <c r="I3447" t="s">
        <v>9318</v>
      </c>
    </row>
    <row r="3448" spans="1:9" ht="32" x14ac:dyDescent="0.2">
      <c r="A3448" t="s">
        <v>9315</v>
      </c>
      <c r="B3448" t="s">
        <v>9321</v>
      </c>
      <c r="C3448">
        <v>3</v>
      </c>
      <c r="D3448" t="s">
        <v>12</v>
      </c>
      <c r="E3448" t="s">
        <v>12</v>
      </c>
      <c r="F3448" s="3" t="s">
        <v>9322</v>
      </c>
      <c r="G3448">
        <v>2025</v>
      </c>
      <c r="H3448" t="s">
        <v>140</v>
      </c>
      <c r="I3448" t="s">
        <v>9318</v>
      </c>
    </row>
    <row r="3449" spans="1:9" ht="32" x14ac:dyDescent="0.2">
      <c r="A3449" t="s">
        <v>9315</v>
      </c>
      <c r="B3449" t="s">
        <v>9323</v>
      </c>
      <c r="C3449">
        <v>4</v>
      </c>
      <c r="D3449" t="s">
        <v>12</v>
      </c>
      <c r="E3449" t="s">
        <v>12</v>
      </c>
      <c r="F3449" s="3" t="s">
        <v>9324</v>
      </c>
      <c r="G3449">
        <v>2025</v>
      </c>
      <c r="H3449" t="s">
        <v>140</v>
      </c>
      <c r="I3449" t="s">
        <v>9318</v>
      </c>
    </row>
    <row r="3450" spans="1:9" ht="32" x14ac:dyDescent="0.2">
      <c r="A3450" t="s">
        <v>9325</v>
      </c>
      <c r="B3450" t="s">
        <v>9326</v>
      </c>
      <c r="C3450">
        <v>1</v>
      </c>
      <c r="D3450" t="s">
        <v>2828</v>
      </c>
      <c r="E3450" t="s">
        <v>12</v>
      </c>
      <c r="F3450" s="3" t="s">
        <v>9327</v>
      </c>
      <c r="G3450">
        <v>2025</v>
      </c>
      <c r="H3450" t="s">
        <v>323</v>
      </c>
      <c r="I3450" t="s">
        <v>9328</v>
      </c>
    </row>
    <row r="3451" spans="1:9" ht="32" x14ac:dyDescent="0.2">
      <c r="A3451" t="s">
        <v>9325</v>
      </c>
      <c r="B3451" t="s">
        <v>9329</v>
      </c>
      <c r="C3451">
        <v>2</v>
      </c>
      <c r="D3451" t="s">
        <v>2828</v>
      </c>
      <c r="E3451" t="s">
        <v>12</v>
      </c>
      <c r="F3451" s="3" t="s">
        <v>2829</v>
      </c>
      <c r="G3451">
        <v>2025</v>
      </c>
      <c r="H3451" t="s">
        <v>323</v>
      </c>
      <c r="I3451" t="s">
        <v>9328</v>
      </c>
    </row>
    <row r="3452" spans="1:9" ht="16" x14ac:dyDescent="0.2">
      <c r="A3452" t="s">
        <v>9325</v>
      </c>
      <c r="B3452" t="s">
        <v>9330</v>
      </c>
      <c r="C3452">
        <v>3</v>
      </c>
      <c r="D3452" t="s">
        <v>2828</v>
      </c>
      <c r="E3452" t="s">
        <v>12</v>
      </c>
      <c r="F3452" s="3" t="s">
        <v>9331</v>
      </c>
      <c r="G3452">
        <v>2025</v>
      </c>
      <c r="H3452" t="s">
        <v>323</v>
      </c>
      <c r="I3452" t="s">
        <v>9328</v>
      </c>
    </row>
    <row r="3453" spans="1:9" ht="32" x14ac:dyDescent="0.2">
      <c r="A3453" t="s">
        <v>9325</v>
      </c>
      <c r="B3453" t="s">
        <v>9332</v>
      </c>
      <c r="C3453">
        <v>4</v>
      </c>
      <c r="D3453" t="s">
        <v>2828</v>
      </c>
      <c r="E3453" t="s">
        <v>12</v>
      </c>
      <c r="F3453" s="3" t="s">
        <v>9327</v>
      </c>
      <c r="G3453">
        <v>2025</v>
      </c>
      <c r="H3453" t="s">
        <v>323</v>
      </c>
      <c r="I3453" t="s">
        <v>9328</v>
      </c>
    </row>
    <row r="3454" spans="1:9" ht="32" x14ac:dyDescent="0.2">
      <c r="A3454" t="s">
        <v>9333</v>
      </c>
      <c r="B3454" t="s">
        <v>9334</v>
      </c>
      <c r="C3454">
        <v>1</v>
      </c>
      <c r="D3454" t="s">
        <v>12</v>
      </c>
      <c r="E3454" t="s">
        <v>12</v>
      </c>
      <c r="F3454" s="3" t="s">
        <v>9335</v>
      </c>
      <c r="G3454">
        <v>2025</v>
      </c>
      <c r="H3454" t="s">
        <v>497</v>
      </c>
      <c r="I3454" t="s">
        <v>9336</v>
      </c>
    </row>
    <row r="3455" spans="1:9" ht="32" x14ac:dyDescent="0.2">
      <c r="A3455" t="s">
        <v>9333</v>
      </c>
      <c r="B3455" t="s">
        <v>9337</v>
      </c>
      <c r="C3455">
        <v>2</v>
      </c>
      <c r="D3455" t="s">
        <v>12</v>
      </c>
      <c r="E3455" t="s">
        <v>12</v>
      </c>
      <c r="F3455" s="3" t="s">
        <v>9338</v>
      </c>
      <c r="G3455">
        <v>2025</v>
      </c>
      <c r="H3455" t="s">
        <v>497</v>
      </c>
      <c r="I3455" t="s">
        <v>9336</v>
      </c>
    </row>
    <row r="3456" spans="1:9" ht="16" x14ac:dyDescent="0.2">
      <c r="A3456" t="s">
        <v>9339</v>
      </c>
      <c r="B3456" t="s">
        <v>9340</v>
      </c>
      <c r="C3456">
        <v>1</v>
      </c>
      <c r="D3456" t="s">
        <v>12</v>
      </c>
      <c r="E3456" t="s">
        <v>12</v>
      </c>
      <c r="F3456" s="3" t="s">
        <v>5389</v>
      </c>
      <c r="G3456">
        <v>2025</v>
      </c>
      <c r="H3456" t="s">
        <v>37</v>
      </c>
      <c r="I3456" t="s">
        <v>9341</v>
      </c>
    </row>
    <row r="3457" spans="1:9" ht="16" x14ac:dyDescent="0.2">
      <c r="A3457" t="s">
        <v>9339</v>
      </c>
      <c r="B3457" t="s">
        <v>9342</v>
      </c>
      <c r="C3457">
        <v>2</v>
      </c>
      <c r="D3457" t="s">
        <v>12</v>
      </c>
      <c r="E3457" t="s">
        <v>12</v>
      </c>
      <c r="F3457" s="3" t="s">
        <v>5389</v>
      </c>
      <c r="G3457">
        <v>2025</v>
      </c>
      <c r="H3457" t="s">
        <v>37</v>
      </c>
      <c r="I3457" t="s">
        <v>9341</v>
      </c>
    </row>
    <row r="3458" spans="1:9" ht="16" x14ac:dyDescent="0.2">
      <c r="A3458" t="s">
        <v>9339</v>
      </c>
      <c r="B3458" t="s">
        <v>9343</v>
      </c>
      <c r="C3458">
        <v>3</v>
      </c>
      <c r="D3458" t="s">
        <v>12</v>
      </c>
      <c r="E3458" t="s">
        <v>12</v>
      </c>
      <c r="F3458" s="3" t="s">
        <v>5389</v>
      </c>
      <c r="G3458">
        <v>2025</v>
      </c>
      <c r="H3458" t="s">
        <v>37</v>
      </c>
      <c r="I3458" t="s">
        <v>9341</v>
      </c>
    </row>
    <row r="3459" spans="1:9" ht="16" x14ac:dyDescent="0.2">
      <c r="A3459" t="s">
        <v>9344</v>
      </c>
      <c r="B3459" t="s">
        <v>6578</v>
      </c>
      <c r="C3459">
        <v>1</v>
      </c>
      <c r="D3459" t="s">
        <v>90</v>
      </c>
      <c r="E3459" t="s">
        <v>12</v>
      </c>
      <c r="F3459" s="3" t="s">
        <v>1644</v>
      </c>
      <c r="G3459">
        <v>2025</v>
      </c>
      <c r="H3459" t="s">
        <v>37</v>
      </c>
      <c r="I3459" t="s">
        <v>9345</v>
      </c>
    </row>
    <row r="3460" spans="1:9" ht="32" x14ac:dyDescent="0.2">
      <c r="A3460" t="s">
        <v>9346</v>
      </c>
      <c r="B3460" t="s">
        <v>9347</v>
      </c>
      <c r="C3460">
        <v>1</v>
      </c>
      <c r="D3460" t="s">
        <v>408</v>
      </c>
      <c r="E3460" t="s">
        <v>12</v>
      </c>
      <c r="F3460" s="3" t="s">
        <v>9348</v>
      </c>
      <c r="G3460">
        <v>2025</v>
      </c>
      <c r="H3460" t="s">
        <v>518</v>
      </c>
      <c r="I3460" t="s">
        <v>9349</v>
      </c>
    </row>
    <row r="3461" spans="1:9" ht="32" x14ac:dyDescent="0.2">
      <c r="A3461" t="s">
        <v>9346</v>
      </c>
      <c r="B3461" t="s">
        <v>9350</v>
      </c>
      <c r="C3461">
        <v>2</v>
      </c>
      <c r="D3461" t="s">
        <v>12</v>
      </c>
      <c r="E3461" t="s">
        <v>12</v>
      </c>
      <c r="F3461" s="3" t="s">
        <v>9351</v>
      </c>
      <c r="G3461">
        <v>2025</v>
      </c>
      <c r="H3461" t="s">
        <v>377</v>
      </c>
      <c r="I3461" t="s">
        <v>9349</v>
      </c>
    </row>
    <row r="3462" spans="1:9" ht="32" x14ac:dyDescent="0.2">
      <c r="A3462" t="s">
        <v>9352</v>
      </c>
      <c r="B3462" t="s">
        <v>9353</v>
      </c>
      <c r="C3462">
        <v>1</v>
      </c>
      <c r="D3462" t="s">
        <v>12</v>
      </c>
      <c r="E3462" t="s">
        <v>12</v>
      </c>
      <c r="F3462" s="3" t="s">
        <v>9354</v>
      </c>
      <c r="G3462">
        <v>2025</v>
      </c>
      <c r="H3462" t="s">
        <v>553</v>
      </c>
      <c r="I3462" t="s">
        <v>9355</v>
      </c>
    </row>
    <row r="3463" spans="1:9" ht="32" x14ac:dyDescent="0.2">
      <c r="A3463" t="s">
        <v>9352</v>
      </c>
      <c r="B3463" t="s">
        <v>9356</v>
      </c>
      <c r="C3463">
        <v>2</v>
      </c>
      <c r="D3463" t="s">
        <v>12</v>
      </c>
      <c r="E3463" t="s">
        <v>12</v>
      </c>
      <c r="F3463" s="3" t="s">
        <v>9357</v>
      </c>
      <c r="G3463">
        <v>2025</v>
      </c>
      <c r="H3463" t="s">
        <v>553</v>
      </c>
      <c r="I3463" t="s">
        <v>9355</v>
      </c>
    </row>
    <row r="3464" spans="1:9" ht="32" x14ac:dyDescent="0.2">
      <c r="A3464" t="s">
        <v>9352</v>
      </c>
      <c r="B3464" t="s">
        <v>9358</v>
      </c>
      <c r="C3464">
        <v>3</v>
      </c>
      <c r="D3464" t="s">
        <v>12</v>
      </c>
      <c r="E3464" t="s">
        <v>12</v>
      </c>
      <c r="F3464" s="3" t="s">
        <v>9359</v>
      </c>
      <c r="G3464">
        <v>2025</v>
      </c>
      <c r="H3464" t="s">
        <v>553</v>
      </c>
      <c r="I3464" t="s">
        <v>9355</v>
      </c>
    </row>
    <row r="3465" spans="1:9" ht="32" x14ac:dyDescent="0.2">
      <c r="A3465" t="s">
        <v>9352</v>
      </c>
      <c r="B3465" t="s">
        <v>9360</v>
      </c>
      <c r="C3465">
        <v>4</v>
      </c>
      <c r="D3465" t="s">
        <v>12</v>
      </c>
      <c r="E3465" t="s">
        <v>12</v>
      </c>
      <c r="F3465" s="3" t="s">
        <v>9361</v>
      </c>
      <c r="G3465">
        <v>2025</v>
      </c>
      <c r="H3465" t="s">
        <v>553</v>
      </c>
      <c r="I3465" t="s">
        <v>9355</v>
      </c>
    </row>
    <row r="3466" spans="1:9" ht="32" x14ac:dyDescent="0.2">
      <c r="A3466" t="s">
        <v>9352</v>
      </c>
      <c r="B3466" t="s">
        <v>9362</v>
      </c>
      <c r="C3466">
        <v>5</v>
      </c>
      <c r="D3466" t="s">
        <v>12</v>
      </c>
      <c r="E3466" t="s">
        <v>12</v>
      </c>
      <c r="F3466" s="3" t="s">
        <v>9363</v>
      </c>
      <c r="G3466">
        <v>2025</v>
      </c>
      <c r="H3466" t="s">
        <v>553</v>
      </c>
      <c r="I3466" t="s">
        <v>9355</v>
      </c>
    </row>
    <row r="3467" spans="1:9" ht="16" x14ac:dyDescent="0.2">
      <c r="A3467" t="s">
        <v>9364</v>
      </c>
      <c r="B3467" t="s">
        <v>9365</v>
      </c>
      <c r="C3467">
        <v>1</v>
      </c>
      <c r="D3467" t="s">
        <v>12</v>
      </c>
      <c r="E3467" t="s">
        <v>12</v>
      </c>
      <c r="F3467" s="3" t="s">
        <v>9366</v>
      </c>
      <c r="G3467">
        <v>2025</v>
      </c>
      <c r="H3467" t="s">
        <v>21</v>
      </c>
      <c r="I3467" t="s">
        <v>9367</v>
      </c>
    </row>
    <row r="3468" spans="1:9" ht="16" x14ac:dyDescent="0.2">
      <c r="A3468" t="s">
        <v>9364</v>
      </c>
      <c r="B3468" t="s">
        <v>9368</v>
      </c>
      <c r="C3468">
        <v>2</v>
      </c>
      <c r="D3468" t="s">
        <v>12</v>
      </c>
      <c r="E3468" t="s">
        <v>12</v>
      </c>
      <c r="F3468" s="3" t="s">
        <v>9369</v>
      </c>
      <c r="G3468">
        <v>2025</v>
      </c>
      <c r="H3468" t="s">
        <v>21</v>
      </c>
      <c r="I3468" t="s">
        <v>9367</v>
      </c>
    </row>
    <row r="3469" spans="1:9" ht="32" x14ac:dyDescent="0.2">
      <c r="A3469" t="s">
        <v>9370</v>
      </c>
      <c r="B3469" t="s">
        <v>9371</v>
      </c>
      <c r="C3469">
        <v>1</v>
      </c>
      <c r="D3469">
        <f>237</f>
        <v>237</v>
      </c>
      <c r="E3469" t="s">
        <v>12</v>
      </c>
      <c r="F3469" s="3" t="s">
        <v>9372</v>
      </c>
      <c r="G3469">
        <v>2025</v>
      </c>
      <c r="H3469" t="s">
        <v>21</v>
      </c>
      <c r="I3469" t="s">
        <v>9373</v>
      </c>
    </row>
    <row r="3470" spans="1:9" ht="32" x14ac:dyDescent="0.2">
      <c r="A3470" t="s">
        <v>9370</v>
      </c>
      <c r="B3470" t="s">
        <v>9374</v>
      </c>
      <c r="C3470">
        <v>2</v>
      </c>
      <c r="D3470">
        <f>237</f>
        <v>237</v>
      </c>
      <c r="E3470" t="s">
        <v>12</v>
      </c>
      <c r="F3470" s="3" t="s">
        <v>9372</v>
      </c>
      <c r="G3470">
        <v>2025</v>
      </c>
      <c r="H3470" t="s">
        <v>21</v>
      </c>
      <c r="I3470" t="s">
        <v>9373</v>
      </c>
    </row>
    <row r="3471" spans="1:9" ht="32" x14ac:dyDescent="0.2">
      <c r="A3471" t="s">
        <v>9370</v>
      </c>
      <c r="B3471" t="s">
        <v>9375</v>
      </c>
      <c r="C3471">
        <v>3</v>
      </c>
      <c r="D3471" t="s">
        <v>90</v>
      </c>
      <c r="E3471" t="s">
        <v>12</v>
      </c>
      <c r="F3471" s="3" t="s">
        <v>9376</v>
      </c>
      <c r="G3471">
        <v>2025</v>
      </c>
      <c r="H3471" t="s">
        <v>832</v>
      </c>
      <c r="I3471" t="s">
        <v>9373</v>
      </c>
    </row>
    <row r="3472" spans="1:9" ht="32" x14ac:dyDescent="0.2">
      <c r="A3472" t="s">
        <v>9370</v>
      </c>
      <c r="B3472" t="s">
        <v>9377</v>
      </c>
      <c r="C3472">
        <v>4</v>
      </c>
      <c r="D3472" t="s">
        <v>52</v>
      </c>
      <c r="E3472" t="s">
        <v>12</v>
      </c>
      <c r="F3472" s="3" t="s">
        <v>9378</v>
      </c>
      <c r="G3472">
        <v>2025</v>
      </c>
      <c r="H3472" t="s">
        <v>140</v>
      </c>
      <c r="I3472" t="s">
        <v>9373</v>
      </c>
    </row>
    <row r="3473" spans="1:9" ht="32" x14ac:dyDescent="0.2">
      <c r="A3473" t="s">
        <v>9379</v>
      </c>
      <c r="B3473" t="s">
        <v>9380</v>
      </c>
      <c r="C3473">
        <v>1</v>
      </c>
      <c r="D3473" t="s">
        <v>3743</v>
      </c>
      <c r="E3473" t="s">
        <v>12</v>
      </c>
      <c r="F3473" s="3" t="s">
        <v>9381</v>
      </c>
      <c r="G3473">
        <v>2025</v>
      </c>
      <c r="H3473" t="s">
        <v>86</v>
      </c>
      <c r="I3473" t="s">
        <v>9382</v>
      </c>
    </row>
    <row r="3474" spans="1:9" ht="32" x14ac:dyDescent="0.2">
      <c r="A3474" t="s">
        <v>9383</v>
      </c>
      <c r="B3474" t="s">
        <v>9384</v>
      </c>
      <c r="C3474">
        <v>1</v>
      </c>
      <c r="D3474">
        <f>134</f>
        <v>134</v>
      </c>
      <c r="E3474" t="s">
        <v>12</v>
      </c>
      <c r="F3474" s="3" t="s">
        <v>9385</v>
      </c>
      <c r="G3474">
        <v>2025</v>
      </c>
      <c r="H3474" t="s">
        <v>267</v>
      </c>
      <c r="I3474" t="s">
        <v>9386</v>
      </c>
    </row>
    <row r="3475" spans="1:9" ht="32" x14ac:dyDescent="0.2">
      <c r="A3475" t="s">
        <v>9387</v>
      </c>
      <c r="B3475" t="s">
        <v>8361</v>
      </c>
      <c r="C3475">
        <v>1</v>
      </c>
      <c r="D3475" t="s">
        <v>12</v>
      </c>
      <c r="E3475" t="s">
        <v>12</v>
      </c>
      <c r="F3475" s="3" t="s">
        <v>9388</v>
      </c>
      <c r="G3475">
        <v>2025</v>
      </c>
      <c r="H3475" t="s">
        <v>14</v>
      </c>
      <c r="I3475" t="s">
        <v>9389</v>
      </c>
    </row>
    <row r="3476" spans="1:9" ht="32" x14ac:dyDescent="0.2">
      <c r="A3476" t="s">
        <v>9387</v>
      </c>
      <c r="B3476" t="s">
        <v>9390</v>
      </c>
      <c r="C3476">
        <v>2</v>
      </c>
      <c r="D3476" t="s">
        <v>12</v>
      </c>
      <c r="E3476" t="s">
        <v>12</v>
      </c>
      <c r="F3476" s="3" t="s">
        <v>9391</v>
      </c>
      <c r="G3476">
        <v>2025</v>
      </c>
      <c r="H3476" t="s">
        <v>14</v>
      </c>
      <c r="I3476" t="s">
        <v>9389</v>
      </c>
    </row>
    <row r="3477" spans="1:9" ht="32" x14ac:dyDescent="0.2">
      <c r="A3477" t="s">
        <v>9392</v>
      </c>
      <c r="B3477" t="s">
        <v>9393</v>
      </c>
      <c r="C3477">
        <v>1</v>
      </c>
      <c r="D3477">
        <f>404</f>
        <v>404</v>
      </c>
      <c r="E3477" t="s">
        <v>12</v>
      </c>
      <c r="F3477" s="3" t="s">
        <v>9394</v>
      </c>
      <c r="G3477">
        <v>2025</v>
      </c>
      <c r="H3477" t="s">
        <v>313</v>
      </c>
      <c r="I3477" t="s">
        <v>9395</v>
      </c>
    </row>
    <row r="3478" spans="1:9" ht="32" x14ac:dyDescent="0.2">
      <c r="A3478" t="s">
        <v>9392</v>
      </c>
      <c r="B3478" t="s">
        <v>9396</v>
      </c>
      <c r="C3478">
        <v>2</v>
      </c>
      <c r="D3478">
        <f>404</f>
        <v>404</v>
      </c>
      <c r="E3478" t="s">
        <v>12</v>
      </c>
      <c r="F3478" s="3" t="s">
        <v>9397</v>
      </c>
      <c r="G3478">
        <v>2025</v>
      </c>
      <c r="H3478" t="s">
        <v>313</v>
      </c>
      <c r="I3478" t="s">
        <v>9395</v>
      </c>
    </row>
    <row r="3479" spans="1:9" ht="32" x14ac:dyDescent="0.2">
      <c r="A3479" t="s">
        <v>9392</v>
      </c>
      <c r="B3479" t="s">
        <v>9398</v>
      </c>
      <c r="C3479">
        <v>3</v>
      </c>
      <c r="D3479">
        <f>404</f>
        <v>404</v>
      </c>
      <c r="E3479" t="s">
        <v>12</v>
      </c>
      <c r="F3479" s="3" t="s">
        <v>9399</v>
      </c>
      <c r="G3479">
        <v>2025</v>
      </c>
      <c r="H3479" t="s">
        <v>313</v>
      </c>
      <c r="I3479" t="s">
        <v>9395</v>
      </c>
    </row>
    <row r="3480" spans="1:9" ht="16" x14ac:dyDescent="0.2">
      <c r="A3480" t="s">
        <v>9392</v>
      </c>
      <c r="B3480" t="s">
        <v>9400</v>
      </c>
      <c r="C3480">
        <v>4</v>
      </c>
      <c r="D3480" t="s">
        <v>12</v>
      </c>
      <c r="E3480" t="s">
        <v>12</v>
      </c>
      <c r="F3480" s="3" t="s">
        <v>9401</v>
      </c>
      <c r="G3480">
        <v>2025</v>
      </c>
      <c r="H3480" t="s">
        <v>313</v>
      </c>
      <c r="I3480" t="s">
        <v>9395</v>
      </c>
    </row>
    <row r="3481" spans="1:9" ht="16" x14ac:dyDescent="0.2">
      <c r="A3481" t="s">
        <v>9402</v>
      </c>
      <c r="B3481" t="s">
        <v>9403</v>
      </c>
      <c r="C3481">
        <v>1</v>
      </c>
      <c r="D3481" t="s">
        <v>3989</v>
      </c>
      <c r="E3481" t="s">
        <v>12</v>
      </c>
      <c r="F3481" s="3" t="s">
        <v>9404</v>
      </c>
      <c r="G3481">
        <v>2025</v>
      </c>
      <c r="H3481" t="s">
        <v>140</v>
      </c>
      <c r="I3481" t="s">
        <v>9405</v>
      </c>
    </row>
    <row r="3482" spans="1:9" ht="16" x14ac:dyDescent="0.2">
      <c r="A3482" t="s">
        <v>9406</v>
      </c>
      <c r="B3482" t="s">
        <v>9407</v>
      </c>
      <c r="C3482">
        <v>1</v>
      </c>
      <c r="D3482" t="s">
        <v>52</v>
      </c>
      <c r="E3482" t="s">
        <v>334</v>
      </c>
      <c r="F3482" s="3" t="s">
        <v>9408</v>
      </c>
      <c r="G3482">
        <v>2025</v>
      </c>
      <c r="H3482" t="s">
        <v>54</v>
      </c>
      <c r="I3482" t="s">
        <v>9409</v>
      </c>
    </row>
    <row r="3483" spans="1:9" ht="16" x14ac:dyDescent="0.2">
      <c r="A3483" t="s">
        <v>9410</v>
      </c>
      <c r="B3483" t="s">
        <v>9411</v>
      </c>
      <c r="C3483">
        <v>1</v>
      </c>
      <c r="D3483" t="s">
        <v>12</v>
      </c>
      <c r="E3483" t="s">
        <v>12</v>
      </c>
      <c r="F3483" s="3" t="s">
        <v>9412</v>
      </c>
      <c r="G3483">
        <v>2025</v>
      </c>
      <c r="H3483" t="s">
        <v>37</v>
      </c>
      <c r="I3483" t="s">
        <v>9413</v>
      </c>
    </row>
    <row r="3484" spans="1:9" ht="16" x14ac:dyDescent="0.2">
      <c r="A3484" t="s">
        <v>9410</v>
      </c>
      <c r="B3484" t="s">
        <v>9414</v>
      </c>
      <c r="C3484">
        <v>2</v>
      </c>
      <c r="D3484" t="s">
        <v>12</v>
      </c>
      <c r="E3484" t="s">
        <v>12</v>
      </c>
      <c r="F3484" s="3" t="s">
        <v>9415</v>
      </c>
      <c r="G3484">
        <v>2025</v>
      </c>
      <c r="H3484" t="s">
        <v>37</v>
      </c>
      <c r="I3484" t="s">
        <v>9413</v>
      </c>
    </row>
    <row r="3485" spans="1:9" ht="16" x14ac:dyDescent="0.2">
      <c r="A3485" t="s">
        <v>9410</v>
      </c>
      <c r="B3485" t="s">
        <v>9416</v>
      </c>
      <c r="C3485">
        <v>3</v>
      </c>
      <c r="D3485" t="s">
        <v>12</v>
      </c>
      <c r="E3485" t="s">
        <v>12</v>
      </c>
      <c r="F3485" s="3" t="s">
        <v>9417</v>
      </c>
      <c r="G3485">
        <v>2025</v>
      </c>
      <c r="H3485" t="s">
        <v>37</v>
      </c>
      <c r="I3485" t="s">
        <v>9413</v>
      </c>
    </row>
    <row r="3486" spans="1:9" ht="16" x14ac:dyDescent="0.2">
      <c r="A3486" t="s">
        <v>9418</v>
      </c>
      <c r="B3486" t="s">
        <v>9419</v>
      </c>
      <c r="C3486">
        <v>1</v>
      </c>
      <c r="D3486" t="s">
        <v>52</v>
      </c>
      <c r="E3486" t="s">
        <v>12</v>
      </c>
      <c r="F3486" s="3" t="s">
        <v>9420</v>
      </c>
      <c r="G3486">
        <v>2025</v>
      </c>
      <c r="H3486" t="s">
        <v>21</v>
      </c>
      <c r="I3486" t="s">
        <v>9421</v>
      </c>
    </row>
    <row r="3487" spans="1:9" ht="32" x14ac:dyDescent="0.2">
      <c r="A3487" t="s">
        <v>9418</v>
      </c>
      <c r="B3487" t="s">
        <v>9422</v>
      </c>
      <c r="C3487">
        <v>2</v>
      </c>
      <c r="D3487" t="s">
        <v>52</v>
      </c>
      <c r="E3487" t="s">
        <v>12</v>
      </c>
      <c r="F3487" s="3" t="s">
        <v>9423</v>
      </c>
      <c r="G3487">
        <v>2025</v>
      </c>
      <c r="H3487" t="s">
        <v>21</v>
      </c>
      <c r="I3487" t="s">
        <v>9421</v>
      </c>
    </row>
    <row r="3488" spans="1:9" ht="32" x14ac:dyDescent="0.2">
      <c r="A3488" t="s">
        <v>9424</v>
      </c>
      <c r="B3488" t="s">
        <v>9425</v>
      </c>
      <c r="C3488">
        <v>1</v>
      </c>
      <c r="D3488" t="s">
        <v>12</v>
      </c>
      <c r="E3488" t="s">
        <v>12</v>
      </c>
      <c r="F3488" s="3" t="s">
        <v>9426</v>
      </c>
      <c r="G3488">
        <v>2025</v>
      </c>
      <c r="H3488" t="s">
        <v>37</v>
      </c>
      <c r="I3488" t="s">
        <v>9427</v>
      </c>
    </row>
    <row r="3489" spans="1:9" ht="32" x14ac:dyDescent="0.2">
      <c r="A3489" t="s">
        <v>9428</v>
      </c>
      <c r="B3489" t="s">
        <v>9429</v>
      </c>
      <c r="C3489">
        <v>1</v>
      </c>
      <c r="D3489" t="s">
        <v>12</v>
      </c>
      <c r="E3489" t="s">
        <v>12</v>
      </c>
      <c r="F3489" s="3" t="s">
        <v>9430</v>
      </c>
      <c r="G3489">
        <v>2025</v>
      </c>
      <c r="H3489" t="s">
        <v>1157</v>
      </c>
      <c r="I3489" t="s">
        <v>9431</v>
      </c>
    </row>
    <row r="3490" spans="1:9" ht="32" x14ac:dyDescent="0.2">
      <c r="A3490" t="s">
        <v>9432</v>
      </c>
      <c r="B3490" t="s">
        <v>9433</v>
      </c>
      <c r="C3490">
        <v>1</v>
      </c>
      <c r="D3490" t="s">
        <v>142</v>
      </c>
      <c r="E3490" t="s">
        <v>12</v>
      </c>
      <c r="F3490" s="3" t="s">
        <v>9434</v>
      </c>
      <c r="G3490">
        <v>2025</v>
      </c>
      <c r="H3490" t="s">
        <v>140</v>
      </c>
      <c r="I3490" t="s">
        <v>9435</v>
      </c>
    </row>
    <row r="3491" spans="1:9" ht="16" x14ac:dyDescent="0.2">
      <c r="A3491" t="s">
        <v>9432</v>
      </c>
      <c r="B3491" t="s">
        <v>9436</v>
      </c>
      <c r="C3491">
        <v>2</v>
      </c>
      <c r="D3491">
        <f>400</f>
        <v>400</v>
      </c>
      <c r="E3491" t="s">
        <v>12</v>
      </c>
      <c r="F3491" s="3" t="s">
        <v>9437</v>
      </c>
      <c r="G3491">
        <v>2025</v>
      </c>
      <c r="H3491" t="s">
        <v>140</v>
      </c>
      <c r="I3491" t="s">
        <v>9435</v>
      </c>
    </row>
    <row r="3492" spans="1:9" ht="16" x14ac:dyDescent="0.2">
      <c r="A3492" t="s">
        <v>9432</v>
      </c>
      <c r="B3492" t="s">
        <v>9438</v>
      </c>
      <c r="C3492">
        <v>3</v>
      </c>
      <c r="D3492" t="s">
        <v>1128</v>
      </c>
      <c r="E3492" t="s">
        <v>12</v>
      </c>
      <c r="F3492" s="3" t="s">
        <v>9439</v>
      </c>
      <c r="G3492">
        <v>2025</v>
      </c>
      <c r="H3492" t="s">
        <v>140</v>
      </c>
      <c r="I3492" t="s">
        <v>9435</v>
      </c>
    </row>
    <row r="3493" spans="1:9" ht="16" x14ac:dyDescent="0.2">
      <c r="A3493" t="s">
        <v>9432</v>
      </c>
      <c r="B3493" t="s">
        <v>9440</v>
      </c>
      <c r="C3493">
        <v>4</v>
      </c>
      <c r="D3493" t="s">
        <v>576</v>
      </c>
      <c r="E3493" t="s">
        <v>12</v>
      </c>
      <c r="F3493" s="3" t="s">
        <v>9441</v>
      </c>
      <c r="G3493">
        <v>2025</v>
      </c>
      <c r="H3493" t="s">
        <v>359</v>
      </c>
      <c r="I3493" t="s">
        <v>9435</v>
      </c>
    </row>
    <row r="3494" spans="1:9" ht="16" x14ac:dyDescent="0.2">
      <c r="A3494" t="s">
        <v>9432</v>
      </c>
      <c r="B3494" t="s">
        <v>9442</v>
      </c>
      <c r="C3494">
        <v>5</v>
      </c>
      <c r="D3494" t="s">
        <v>12</v>
      </c>
      <c r="E3494" t="s">
        <v>12</v>
      </c>
      <c r="F3494" s="3" t="s">
        <v>7575</v>
      </c>
      <c r="G3494">
        <v>2025</v>
      </c>
      <c r="H3494" t="s">
        <v>359</v>
      </c>
      <c r="I3494" t="s">
        <v>9435</v>
      </c>
    </row>
    <row r="3495" spans="1:9" ht="32" x14ac:dyDescent="0.2">
      <c r="A3495" t="s">
        <v>9443</v>
      </c>
      <c r="B3495" t="s">
        <v>4957</v>
      </c>
      <c r="C3495">
        <v>1</v>
      </c>
      <c r="D3495">
        <f>441</f>
        <v>441</v>
      </c>
      <c r="E3495" t="s">
        <v>12</v>
      </c>
      <c r="F3495" s="3" t="s">
        <v>4958</v>
      </c>
      <c r="G3495">
        <v>2025</v>
      </c>
      <c r="H3495" t="s">
        <v>140</v>
      </c>
      <c r="I3495" t="s">
        <v>9444</v>
      </c>
    </row>
    <row r="3496" spans="1:9" ht="16" x14ac:dyDescent="0.2">
      <c r="A3496" t="s">
        <v>9443</v>
      </c>
      <c r="B3496" t="s">
        <v>9445</v>
      </c>
      <c r="C3496">
        <v>2</v>
      </c>
      <c r="D3496">
        <f>441</f>
        <v>441</v>
      </c>
      <c r="E3496" t="s">
        <v>12</v>
      </c>
      <c r="F3496" s="3" t="s">
        <v>9446</v>
      </c>
      <c r="G3496">
        <v>2025</v>
      </c>
      <c r="H3496" t="s">
        <v>140</v>
      </c>
      <c r="I3496" t="s">
        <v>9444</v>
      </c>
    </row>
    <row r="3497" spans="1:9" ht="32" x14ac:dyDescent="0.2">
      <c r="A3497" t="s">
        <v>9447</v>
      </c>
      <c r="B3497" t="s">
        <v>9448</v>
      </c>
      <c r="C3497">
        <v>1</v>
      </c>
      <c r="D3497" t="s">
        <v>2738</v>
      </c>
      <c r="E3497" t="s">
        <v>12</v>
      </c>
      <c r="F3497" s="3" t="s">
        <v>9449</v>
      </c>
      <c r="G3497">
        <v>2025</v>
      </c>
      <c r="H3497" t="s">
        <v>318</v>
      </c>
      <c r="I3497" t="s">
        <v>9450</v>
      </c>
    </row>
    <row r="3498" spans="1:9" ht="32" x14ac:dyDescent="0.2">
      <c r="A3498" t="s">
        <v>9451</v>
      </c>
      <c r="B3498" t="s">
        <v>9452</v>
      </c>
      <c r="C3498">
        <v>1</v>
      </c>
      <c r="D3498" t="s">
        <v>52</v>
      </c>
      <c r="E3498" t="s">
        <v>12</v>
      </c>
      <c r="F3498" s="3" t="s">
        <v>4017</v>
      </c>
      <c r="G3498">
        <v>2025</v>
      </c>
      <c r="H3498" t="s">
        <v>21</v>
      </c>
      <c r="I3498" t="s">
        <v>9453</v>
      </c>
    </row>
    <row r="3499" spans="1:9" ht="32" x14ac:dyDescent="0.2">
      <c r="A3499" t="s">
        <v>9454</v>
      </c>
      <c r="B3499" t="s">
        <v>9455</v>
      </c>
      <c r="C3499">
        <v>1</v>
      </c>
      <c r="D3499" t="s">
        <v>12</v>
      </c>
      <c r="E3499" t="s">
        <v>12</v>
      </c>
      <c r="F3499" s="3" t="s">
        <v>9456</v>
      </c>
      <c r="G3499">
        <v>2025</v>
      </c>
      <c r="H3499" t="s">
        <v>14</v>
      </c>
      <c r="I3499" t="s">
        <v>9457</v>
      </c>
    </row>
    <row r="3500" spans="1:9" ht="32" x14ac:dyDescent="0.2">
      <c r="A3500" t="s">
        <v>9458</v>
      </c>
      <c r="B3500" t="s">
        <v>9459</v>
      </c>
      <c r="C3500">
        <v>1</v>
      </c>
      <c r="D3500" t="s">
        <v>12</v>
      </c>
      <c r="E3500" t="s">
        <v>12</v>
      </c>
      <c r="F3500" s="3" t="s">
        <v>9460</v>
      </c>
      <c r="G3500">
        <v>2025</v>
      </c>
      <c r="H3500" t="s">
        <v>1031</v>
      </c>
      <c r="I3500" t="s">
        <v>9461</v>
      </c>
    </row>
    <row r="3501" spans="1:9" ht="32" x14ac:dyDescent="0.2">
      <c r="A3501" t="s">
        <v>9458</v>
      </c>
      <c r="B3501" t="s">
        <v>9462</v>
      </c>
      <c r="C3501">
        <v>2</v>
      </c>
      <c r="D3501" t="s">
        <v>12</v>
      </c>
      <c r="E3501" t="s">
        <v>12</v>
      </c>
      <c r="F3501" s="3" t="s">
        <v>9463</v>
      </c>
      <c r="G3501">
        <v>2025</v>
      </c>
      <c r="H3501" t="s">
        <v>1031</v>
      </c>
      <c r="I3501" t="s">
        <v>9461</v>
      </c>
    </row>
    <row r="3502" spans="1:9" ht="32" x14ac:dyDescent="0.2">
      <c r="A3502" t="s">
        <v>9464</v>
      </c>
      <c r="B3502" t="s">
        <v>9465</v>
      </c>
      <c r="C3502">
        <v>1</v>
      </c>
      <c r="D3502" t="s">
        <v>1512</v>
      </c>
      <c r="E3502" t="s">
        <v>12</v>
      </c>
      <c r="F3502" s="3" t="s">
        <v>9466</v>
      </c>
      <c r="G3502">
        <v>2025</v>
      </c>
      <c r="H3502" t="s">
        <v>140</v>
      </c>
      <c r="I3502" t="s">
        <v>9467</v>
      </c>
    </row>
    <row r="3503" spans="1:9" ht="32" x14ac:dyDescent="0.2">
      <c r="A3503" t="s">
        <v>9468</v>
      </c>
      <c r="B3503" t="s">
        <v>9469</v>
      </c>
      <c r="C3503">
        <v>1</v>
      </c>
      <c r="D3503" s="4" t="s">
        <v>316</v>
      </c>
      <c r="E3503" t="s">
        <v>12</v>
      </c>
      <c r="F3503" s="7" t="s">
        <v>9470</v>
      </c>
      <c r="G3503">
        <v>2025</v>
      </c>
      <c r="H3503" t="s">
        <v>318</v>
      </c>
      <c r="I3503" t="s">
        <v>9471</v>
      </c>
    </row>
    <row r="3504" spans="1:9" ht="16" x14ac:dyDescent="0.2">
      <c r="A3504" t="s">
        <v>9472</v>
      </c>
      <c r="B3504" t="s">
        <v>9473</v>
      </c>
      <c r="C3504">
        <v>1</v>
      </c>
      <c r="D3504">
        <f>237</f>
        <v>237</v>
      </c>
      <c r="E3504" t="s">
        <v>12</v>
      </c>
      <c r="F3504" s="3" t="s">
        <v>9474</v>
      </c>
      <c r="G3504">
        <v>2025</v>
      </c>
      <c r="H3504" t="s">
        <v>21</v>
      </c>
      <c r="I3504" t="s">
        <v>9475</v>
      </c>
    </row>
    <row r="3505" spans="1:9" ht="16" x14ac:dyDescent="0.2">
      <c r="A3505" t="s">
        <v>9472</v>
      </c>
      <c r="B3505" t="s">
        <v>9476</v>
      </c>
      <c r="C3505">
        <v>2</v>
      </c>
      <c r="D3505">
        <f>237</f>
        <v>237</v>
      </c>
      <c r="E3505" t="s">
        <v>12</v>
      </c>
      <c r="F3505" s="3" t="s">
        <v>9477</v>
      </c>
      <c r="G3505">
        <v>2025</v>
      </c>
      <c r="H3505" t="s">
        <v>21</v>
      </c>
      <c r="I3505" t="s">
        <v>9475</v>
      </c>
    </row>
    <row r="3506" spans="1:9" ht="32" x14ac:dyDescent="0.2">
      <c r="A3506" t="s">
        <v>9478</v>
      </c>
      <c r="B3506" t="s">
        <v>9479</v>
      </c>
      <c r="C3506">
        <v>1</v>
      </c>
      <c r="D3506" t="s">
        <v>344</v>
      </c>
      <c r="E3506" t="s">
        <v>12</v>
      </c>
      <c r="F3506" s="3" t="s">
        <v>9480</v>
      </c>
      <c r="G3506">
        <v>2025</v>
      </c>
      <c r="H3506" t="s">
        <v>859</v>
      </c>
      <c r="I3506" t="s">
        <v>9481</v>
      </c>
    </row>
    <row r="3507" spans="1:9" ht="32" x14ac:dyDescent="0.2">
      <c r="A3507" t="s">
        <v>9482</v>
      </c>
      <c r="B3507" t="s">
        <v>9483</v>
      </c>
      <c r="C3507">
        <v>1</v>
      </c>
      <c r="D3507" t="s">
        <v>52</v>
      </c>
      <c r="E3507" t="s">
        <v>12</v>
      </c>
      <c r="F3507" s="3" t="s">
        <v>4261</v>
      </c>
      <c r="G3507">
        <v>2025</v>
      </c>
      <c r="H3507" t="s">
        <v>21</v>
      </c>
      <c r="I3507" t="s">
        <v>9484</v>
      </c>
    </row>
    <row r="3508" spans="1:9" ht="32" x14ac:dyDescent="0.2">
      <c r="A3508" t="s">
        <v>9482</v>
      </c>
      <c r="B3508" t="s">
        <v>9485</v>
      </c>
      <c r="C3508">
        <v>2</v>
      </c>
      <c r="D3508" t="s">
        <v>52</v>
      </c>
      <c r="E3508" t="s">
        <v>12</v>
      </c>
      <c r="F3508" s="3" t="s">
        <v>7690</v>
      </c>
      <c r="G3508">
        <v>2025</v>
      </c>
      <c r="H3508" t="s">
        <v>21</v>
      </c>
      <c r="I3508" t="s">
        <v>9484</v>
      </c>
    </row>
    <row r="3509" spans="1:9" ht="32" x14ac:dyDescent="0.2">
      <c r="A3509" t="s">
        <v>9486</v>
      </c>
      <c r="B3509" t="s">
        <v>9487</v>
      </c>
      <c r="C3509">
        <v>1</v>
      </c>
      <c r="D3509">
        <f>237</f>
        <v>237</v>
      </c>
      <c r="E3509" t="s">
        <v>12</v>
      </c>
      <c r="F3509" s="3" t="s">
        <v>9488</v>
      </c>
      <c r="G3509">
        <v>2025</v>
      </c>
      <c r="H3509" t="s">
        <v>21</v>
      </c>
      <c r="I3509" t="s">
        <v>9489</v>
      </c>
    </row>
    <row r="3510" spans="1:9" ht="16" x14ac:dyDescent="0.2">
      <c r="A3510" t="s">
        <v>9490</v>
      </c>
      <c r="B3510" t="s">
        <v>9491</v>
      </c>
      <c r="C3510">
        <v>1</v>
      </c>
      <c r="D3510">
        <f>355</f>
        <v>355</v>
      </c>
      <c r="E3510" t="s">
        <v>12</v>
      </c>
      <c r="F3510" s="3" t="s">
        <v>5675</v>
      </c>
      <c r="G3510">
        <v>2025</v>
      </c>
      <c r="H3510" t="s">
        <v>14</v>
      </c>
      <c r="I3510" t="s">
        <v>9492</v>
      </c>
    </row>
    <row r="3511" spans="1:9" ht="32" x14ac:dyDescent="0.2">
      <c r="A3511" t="s">
        <v>9493</v>
      </c>
      <c r="B3511" t="s">
        <v>9494</v>
      </c>
      <c r="C3511">
        <v>1</v>
      </c>
      <c r="D3511" t="s">
        <v>12</v>
      </c>
      <c r="E3511" t="s">
        <v>12</v>
      </c>
      <c r="F3511" s="3" t="s">
        <v>6229</v>
      </c>
      <c r="G3511">
        <v>2025</v>
      </c>
      <c r="H3511" t="s">
        <v>2747</v>
      </c>
      <c r="I3511" t="s">
        <v>9495</v>
      </c>
    </row>
    <row r="3512" spans="1:9" ht="16" x14ac:dyDescent="0.2">
      <c r="A3512" t="s">
        <v>9493</v>
      </c>
      <c r="B3512" t="s">
        <v>9496</v>
      </c>
      <c r="C3512">
        <v>2</v>
      </c>
      <c r="D3512" t="s">
        <v>12</v>
      </c>
      <c r="E3512" t="s">
        <v>12</v>
      </c>
      <c r="F3512" s="3" t="s">
        <v>2746</v>
      </c>
      <c r="G3512">
        <v>2025</v>
      </c>
      <c r="H3512" t="s">
        <v>2747</v>
      </c>
      <c r="I3512" t="s">
        <v>9495</v>
      </c>
    </row>
    <row r="3513" spans="1:9" ht="16" x14ac:dyDescent="0.2">
      <c r="A3513" t="s">
        <v>9497</v>
      </c>
      <c r="B3513" t="s">
        <v>2810</v>
      </c>
      <c r="C3513">
        <v>1</v>
      </c>
      <c r="D3513" t="s">
        <v>12</v>
      </c>
      <c r="E3513" t="s">
        <v>12</v>
      </c>
      <c r="F3513" s="3" t="s">
        <v>2811</v>
      </c>
      <c r="G3513">
        <v>2025</v>
      </c>
      <c r="H3513" t="s">
        <v>235</v>
      </c>
      <c r="I3513" t="s">
        <v>9498</v>
      </c>
    </row>
    <row r="3514" spans="1:9" ht="16" x14ac:dyDescent="0.2">
      <c r="A3514" t="s">
        <v>9499</v>
      </c>
      <c r="B3514" t="s">
        <v>9500</v>
      </c>
      <c r="C3514">
        <v>1</v>
      </c>
      <c r="D3514" t="s">
        <v>12</v>
      </c>
      <c r="E3514" t="s">
        <v>12</v>
      </c>
      <c r="F3514" s="3" t="s">
        <v>9501</v>
      </c>
      <c r="G3514">
        <v>2025</v>
      </c>
      <c r="H3514" t="s">
        <v>1663</v>
      </c>
      <c r="I3514" t="s">
        <v>9502</v>
      </c>
    </row>
    <row r="3515" spans="1:9" ht="32" x14ac:dyDescent="0.2">
      <c r="A3515" t="s">
        <v>9503</v>
      </c>
      <c r="B3515" t="s">
        <v>9504</v>
      </c>
      <c r="C3515">
        <v>1</v>
      </c>
      <c r="D3515">
        <f>323</f>
        <v>323</v>
      </c>
      <c r="E3515" t="s">
        <v>12</v>
      </c>
      <c r="F3515" s="3" t="s">
        <v>9505</v>
      </c>
      <c r="G3515">
        <v>2025</v>
      </c>
      <c r="H3515" t="s">
        <v>318</v>
      </c>
      <c r="I3515" t="s">
        <v>9506</v>
      </c>
    </row>
    <row r="3516" spans="1:9" ht="16" x14ac:dyDescent="0.2">
      <c r="A3516" t="s">
        <v>9507</v>
      </c>
      <c r="B3516" t="s">
        <v>1537</v>
      </c>
      <c r="C3516">
        <v>1</v>
      </c>
      <c r="D3516" t="s">
        <v>3897</v>
      </c>
      <c r="E3516" t="s">
        <v>3898</v>
      </c>
      <c r="F3516" s="3" t="s">
        <v>3899</v>
      </c>
      <c r="G3516">
        <v>2025</v>
      </c>
      <c r="H3516" t="s">
        <v>998</v>
      </c>
      <c r="I3516" t="s">
        <v>9508</v>
      </c>
    </row>
    <row r="3517" spans="1:9" ht="32" x14ac:dyDescent="0.2">
      <c r="A3517" t="s">
        <v>9509</v>
      </c>
      <c r="B3517" t="s">
        <v>2320</v>
      </c>
      <c r="C3517">
        <v>1</v>
      </c>
      <c r="D3517" t="s">
        <v>12</v>
      </c>
      <c r="E3517" t="s">
        <v>3552</v>
      </c>
      <c r="F3517" s="3" t="s">
        <v>3553</v>
      </c>
      <c r="G3517">
        <v>2025</v>
      </c>
      <c r="H3517" t="s">
        <v>14</v>
      </c>
      <c r="I3517" t="s">
        <v>9510</v>
      </c>
    </row>
    <row r="3518" spans="1:9" ht="32" x14ac:dyDescent="0.2">
      <c r="A3518" t="s">
        <v>9509</v>
      </c>
      <c r="B3518" t="s">
        <v>3007</v>
      </c>
      <c r="C3518">
        <v>2</v>
      </c>
      <c r="D3518" t="s">
        <v>316</v>
      </c>
      <c r="E3518" t="s">
        <v>12</v>
      </c>
      <c r="F3518" s="3" t="s">
        <v>1002</v>
      </c>
      <c r="G3518">
        <v>2025</v>
      </c>
      <c r="H3518" t="s">
        <v>140</v>
      </c>
      <c r="I3518" t="s">
        <v>9510</v>
      </c>
    </row>
    <row r="3519" spans="1:9" ht="16" x14ac:dyDescent="0.2">
      <c r="A3519" t="s">
        <v>9509</v>
      </c>
      <c r="B3519" t="s">
        <v>9511</v>
      </c>
      <c r="C3519">
        <v>3</v>
      </c>
      <c r="D3519">
        <f>17</f>
        <v>17</v>
      </c>
      <c r="E3519" t="s">
        <v>5851</v>
      </c>
      <c r="F3519" s="3" t="s">
        <v>5852</v>
      </c>
      <c r="G3519">
        <v>2025</v>
      </c>
      <c r="H3519" t="s">
        <v>14</v>
      </c>
      <c r="I3519" t="s">
        <v>9510</v>
      </c>
    </row>
    <row r="3520" spans="1:9" ht="16" x14ac:dyDescent="0.2">
      <c r="A3520" t="s">
        <v>9512</v>
      </c>
      <c r="B3520" t="s">
        <v>9513</v>
      </c>
      <c r="C3520">
        <v>1</v>
      </c>
      <c r="D3520" t="s">
        <v>1880</v>
      </c>
      <c r="E3520" t="s">
        <v>12</v>
      </c>
      <c r="F3520" s="3" t="s">
        <v>9514</v>
      </c>
      <c r="G3520">
        <v>2025</v>
      </c>
      <c r="H3520" t="s">
        <v>998</v>
      </c>
      <c r="I3520" t="s">
        <v>9515</v>
      </c>
    </row>
    <row r="3521" spans="1:9" ht="32" x14ac:dyDescent="0.2">
      <c r="A3521" t="s">
        <v>9512</v>
      </c>
      <c r="B3521" t="s">
        <v>9516</v>
      </c>
      <c r="C3521">
        <v>2</v>
      </c>
      <c r="D3521" t="s">
        <v>90</v>
      </c>
      <c r="E3521" t="s">
        <v>12</v>
      </c>
      <c r="F3521" s="3" t="s">
        <v>9517</v>
      </c>
      <c r="G3521">
        <v>2025</v>
      </c>
      <c r="H3521" t="s">
        <v>832</v>
      </c>
      <c r="I3521" t="s">
        <v>9515</v>
      </c>
    </row>
    <row r="3522" spans="1:9" ht="32" x14ac:dyDescent="0.2">
      <c r="A3522" t="s">
        <v>9512</v>
      </c>
      <c r="B3522" t="s">
        <v>9518</v>
      </c>
      <c r="C3522">
        <v>3</v>
      </c>
      <c r="D3522" t="s">
        <v>90</v>
      </c>
      <c r="E3522" t="s">
        <v>12</v>
      </c>
      <c r="F3522" s="3" t="s">
        <v>9519</v>
      </c>
      <c r="G3522">
        <v>2025</v>
      </c>
      <c r="H3522" t="s">
        <v>832</v>
      </c>
      <c r="I3522" t="s">
        <v>9515</v>
      </c>
    </row>
    <row r="3523" spans="1:9" ht="32" x14ac:dyDescent="0.2">
      <c r="A3523" t="s">
        <v>9520</v>
      </c>
      <c r="B3523" t="s">
        <v>9521</v>
      </c>
      <c r="C3523">
        <v>1</v>
      </c>
      <c r="D3523">
        <f>446</f>
        <v>446</v>
      </c>
      <c r="E3523" t="s">
        <v>193</v>
      </c>
      <c r="F3523" s="3" t="s">
        <v>9522</v>
      </c>
      <c r="G3523">
        <v>2025</v>
      </c>
      <c r="H3523" t="s">
        <v>86</v>
      </c>
      <c r="I3523" t="s">
        <v>9523</v>
      </c>
    </row>
    <row r="3524" spans="1:9" ht="16" x14ac:dyDescent="0.2">
      <c r="A3524" t="s">
        <v>9520</v>
      </c>
      <c r="B3524" t="s">
        <v>9524</v>
      </c>
      <c r="C3524">
        <v>2</v>
      </c>
      <c r="D3524" t="s">
        <v>193</v>
      </c>
      <c r="E3524" t="s">
        <v>12</v>
      </c>
      <c r="F3524" s="3" t="s">
        <v>9525</v>
      </c>
      <c r="G3524">
        <v>2025</v>
      </c>
      <c r="H3524" t="s">
        <v>195</v>
      </c>
      <c r="I3524" t="s">
        <v>9523</v>
      </c>
    </row>
    <row r="3525" spans="1:9" ht="16" x14ac:dyDescent="0.2">
      <c r="A3525" t="s">
        <v>9520</v>
      </c>
      <c r="B3525" t="s">
        <v>9526</v>
      </c>
      <c r="C3525">
        <v>3</v>
      </c>
      <c r="D3525">
        <f>595</f>
        <v>595</v>
      </c>
      <c r="E3525" t="s">
        <v>12</v>
      </c>
      <c r="F3525" s="3" t="s">
        <v>9527</v>
      </c>
      <c r="G3525">
        <v>2025</v>
      </c>
      <c r="H3525" t="s">
        <v>267</v>
      </c>
      <c r="I3525" t="s">
        <v>9523</v>
      </c>
    </row>
    <row r="3526" spans="1:9" ht="16" x14ac:dyDescent="0.2">
      <c r="A3526" t="s">
        <v>9528</v>
      </c>
      <c r="B3526" t="s">
        <v>9529</v>
      </c>
      <c r="C3526">
        <v>1</v>
      </c>
      <c r="D3526" t="s">
        <v>12</v>
      </c>
      <c r="E3526" t="s">
        <v>9275</v>
      </c>
      <c r="F3526" s="3" t="s">
        <v>9276</v>
      </c>
      <c r="G3526">
        <v>2025</v>
      </c>
      <c r="H3526" t="s">
        <v>1157</v>
      </c>
      <c r="I3526" t="s">
        <v>9530</v>
      </c>
    </row>
    <row r="3527" spans="1:9" ht="32" x14ac:dyDescent="0.2">
      <c r="A3527" t="s">
        <v>9531</v>
      </c>
      <c r="B3527" t="s">
        <v>9532</v>
      </c>
      <c r="C3527">
        <v>1</v>
      </c>
      <c r="D3527" t="s">
        <v>12</v>
      </c>
      <c r="E3527" t="s">
        <v>12</v>
      </c>
      <c r="F3527" s="3" t="s">
        <v>9533</v>
      </c>
      <c r="G3527">
        <v>2025</v>
      </c>
      <c r="H3527" t="s">
        <v>37</v>
      </c>
      <c r="I3527" t="s">
        <v>9534</v>
      </c>
    </row>
    <row r="3528" spans="1:9" ht="32" x14ac:dyDescent="0.2">
      <c r="A3528" t="s">
        <v>9531</v>
      </c>
      <c r="B3528" t="s">
        <v>9535</v>
      </c>
      <c r="C3528">
        <v>2</v>
      </c>
      <c r="D3528" t="s">
        <v>52</v>
      </c>
      <c r="E3528" t="s">
        <v>12</v>
      </c>
      <c r="F3528" s="3" t="s">
        <v>9536</v>
      </c>
      <c r="G3528">
        <v>2025</v>
      </c>
      <c r="H3528" t="s">
        <v>37</v>
      </c>
      <c r="I3528" t="s">
        <v>9534</v>
      </c>
    </row>
    <row r="3529" spans="1:9" ht="32" x14ac:dyDescent="0.2">
      <c r="A3529" t="s">
        <v>9531</v>
      </c>
      <c r="B3529" t="s">
        <v>9537</v>
      </c>
      <c r="C3529">
        <v>3</v>
      </c>
      <c r="D3529" t="s">
        <v>9538</v>
      </c>
      <c r="E3529" t="s">
        <v>12</v>
      </c>
      <c r="F3529" s="3" t="s">
        <v>9539</v>
      </c>
      <c r="G3529">
        <v>2025</v>
      </c>
      <c r="H3529" t="s">
        <v>76</v>
      </c>
      <c r="I3529" t="s">
        <v>9534</v>
      </c>
    </row>
    <row r="3530" spans="1:9" ht="32" x14ac:dyDescent="0.2">
      <c r="A3530" t="s">
        <v>9531</v>
      </c>
      <c r="B3530" t="s">
        <v>9540</v>
      </c>
      <c r="C3530">
        <v>4</v>
      </c>
      <c r="D3530" t="s">
        <v>9538</v>
      </c>
      <c r="E3530" t="s">
        <v>12</v>
      </c>
      <c r="F3530" s="3" t="s">
        <v>9539</v>
      </c>
      <c r="G3530">
        <v>2025</v>
      </c>
      <c r="H3530" t="s">
        <v>76</v>
      </c>
      <c r="I3530" t="s">
        <v>9534</v>
      </c>
    </row>
    <row r="3531" spans="1:9" ht="32" x14ac:dyDescent="0.2">
      <c r="A3531" t="s">
        <v>9541</v>
      </c>
      <c r="B3531" t="s">
        <v>6207</v>
      </c>
      <c r="C3531">
        <v>1</v>
      </c>
      <c r="D3531">
        <f>237</f>
        <v>237</v>
      </c>
      <c r="E3531" t="s">
        <v>12</v>
      </c>
      <c r="F3531" s="3" t="s">
        <v>9542</v>
      </c>
      <c r="G3531">
        <v>2025</v>
      </c>
      <c r="H3531" t="s">
        <v>21</v>
      </c>
      <c r="I3531" t="s">
        <v>9543</v>
      </c>
    </row>
    <row r="3532" spans="1:9" ht="16" x14ac:dyDescent="0.2">
      <c r="A3532" t="s">
        <v>9544</v>
      </c>
      <c r="B3532" t="s">
        <v>9545</v>
      </c>
      <c r="C3532">
        <v>1</v>
      </c>
      <c r="D3532">
        <f>538</f>
        <v>538</v>
      </c>
      <c r="E3532" t="s">
        <v>12</v>
      </c>
      <c r="F3532" s="7" t="s">
        <v>4250</v>
      </c>
      <c r="G3532">
        <v>2025</v>
      </c>
      <c r="H3532" t="s">
        <v>323</v>
      </c>
      <c r="I3532" t="s">
        <v>9546</v>
      </c>
    </row>
    <row r="3533" spans="1:9" ht="16" x14ac:dyDescent="0.2">
      <c r="A3533" t="s">
        <v>9544</v>
      </c>
      <c r="B3533" t="s">
        <v>9547</v>
      </c>
      <c r="C3533">
        <v>2</v>
      </c>
      <c r="D3533">
        <f>538</f>
        <v>538</v>
      </c>
      <c r="E3533" t="s">
        <v>12</v>
      </c>
      <c r="F3533" s="7" t="s">
        <v>4250</v>
      </c>
      <c r="G3533">
        <v>2025</v>
      </c>
      <c r="H3533" t="s">
        <v>323</v>
      </c>
      <c r="I3533" t="s">
        <v>9546</v>
      </c>
    </row>
    <row r="3534" spans="1:9" ht="32" x14ac:dyDescent="0.2">
      <c r="A3534" t="s">
        <v>9548</v>
      </c>
      <c r="B3534" t="s">
        <v>9549</v>
      </c>
      <c r="C3534">
        <v>1</v>
      </c>
      <c r="D3534" t="s">
        <v>52</v>
      </c>
      <c r="E3534" t="s">
        <v>12</v>
      </c>
      <c r="F3534" s="3" t="s">
        <v>9550</v>
      </c>
      <c r="G3534">
        <v>2025</v>
      </c>
      <c r="H3534" t="s">
        <v>438</v>
      </c>
      <c r="I3534" t="s">
        <v>9551</v>
      </c>
    </row>
    <row r="3535" spans="1:9" ht="32" x14ac:dyDescent="0.2">
      <c r="A3535" t="s">
        <v>9548</v>
      </c>
      <c r="B3535" t="s">
        <v>9552</v>
      </c>
      <c r="C3535">
        <v>2</v>
      </c>
      <c r="D3535" t="s">
        <v>1512</v>
      </c>
      <c r="E3535" t="s">
        <v>12</v>
      </c>
      <c r="F3535" s="3" t="s">
        <v>1513</v>
      </c>
      <c r="G3535">
        <v>2025</v>
      </c>
      <c r="H3535" t="s">
        <v>438</v>
      </c>
      <c r="I3535" t="s">
        <v>9551</v>
      </c>
    </row>
    <row r="3536" spans="1:9" ht="32" x14ac:dyDescent="0.2">
      <c r="A3536" t="s">
        <v>9553</v>
      </c>
      <c r="B3536" t="s">
        <v>9554</v>
      </c>
      <c r="C3536">
        <v>1</v>
      </c>
      <c r="D3536" t="s">
        <v>6666</v>
      </c>
      <c r="E3536" t="s">
        <v>12</v>
      </c>
      <c r="F3536" s="3" t="s">
        <v>9555</v>
      </c>
      <c r="G3536">
        <v>2025</v>
      </c>
      <c r="H3536" t="s">
        <v>67</v>
      </c>
      <c r="I3536" t="s">
        <v>9556</v>
      </c>
    </row>
    <row r="3537" spans="1:9" ht="16" x14ac:dyDescent="0.2">
      <c r="A3537" t="s">
        <v>9557</v>
      </c>
      <c r="B3537" t="s">
        <v>9287</v>
      </c>
      <c r="C3537">
        <v>1</v>
      </c>
      <c r="D3537" t="s">
        <v>90</v>
      </c>
      <c r="E3537" t="s">
        <v>12</v>
      </c>
      <c r="F3537" s="3" t="s">
        <v>9288</v>
      </c>
      <c r="G3537">
        <v>2025</v>
      </c>
      <c r="H3537" t="s">
        <v>296</v>
      </c>
      <c r="I3537" t="s">
        <v>9558</v>
      </c>
    </row>
    <row r="3538" spans="1:9" ht="16" x14ac:dyDescent="0.2">
      <c r="A3538" t="s">
        <v>9559</v>
      </c>
      <c r="B3538" t="s">
        <v>9560</v>
      </c>
      <c r="C3538">
        <v>1</v>
      </c>
      <c r="D3538">
        <f>387</f>
        <v>387</v>
      </c>
      <c r="E3538" t="s">
        <v>12</v>
      </c>
      <c r="F3538" s="3" t="s">
        <v>9561</v>
      </c>
      <c r="G3538">
        <v>2025</v>
      </c>
      <c r="H3538" t="s">
        <v>9562</v>
      </c>
      <c r="I3538" t="s">
        <v>9563</v>
      </c>
    </row>
    <row r="3539" spans="1:9" ht="16" x14ac:dyDescent="0.2">
      <c r="A3539" t="s">
        <v>9559</v>
      </c>
      <c r="B3539" t="s">
        <v>9564</v>
      </c>
      <c r="C3539">
        <v>2</v>
      </c>
      <c r="D3539" t="s">
        <v>12</v>
      </c>
      <c r="E3539" t="s">
        <v>12</v>
      </c>
      <c r="F3539" s="3" t="s">
        <v>9565</v>
      </c>
      <c r="G3539">
        <v>2025</v>
      </c>
      <c r="H3539" t="s">
        <v>2004</v>
      </c>
      <c r="I3539" t="s">
        <v>9563</v>
      </c>
    </row>
    <row r="3540" spans="1:9" ht="32" x14ac:dyDescent="0.2">
      <c r="A3540" t="s">
        <v>9559</v>
      </c>
      <c r="B3540" t="s">
        <v>9566</v>
      </c>
      <c r="C3540">
        <v>3</v>
      </c>
      <c r="D3540" t="s">
        <v>12</v>
      </c>
      <c r="E3540" t="s">
        <v>12</v>
      </c>
      <c r="F3540" s="3" t="s">
        <v>9567</v>
      </c>
      <c r="G3540">
        <v>2025</v>
      </c>
      <c r="H3540" t="s">
        <v>239</v>
      </c>
      <c r="I3540" t="s">
        <v>9563</v>
      </c>
    </row>
    <row r="3541" spans="1:9" ht="16" x14ac:dyDescent="0.2">
      <c r="A3541" t="s">
        <v>9568</v>
      </c>
      <c r="B3541" t="s">
        <v>9569</v>
      </c>
      <c r="C3541">
        <v>1</v>
      </c>
      <c r="D3541">
        <f>237</f>
        <v>237</v>
      </c>
      <c r="E3541" t="s">
        <v>12</v>
      </c>
      <c r="F3541" s="3" t="s">
        <v>9570</v>
      </c>
      <c r="G3541">
        <v>2025</v>
      </c>
      <c r="H3541" t="s">
        <v>21</v>
      </c>
      <c r="I3541" t="s">
        <v>9571</v>
      </c>
    </row>
    <row r="3542" spans="1:9" ht="16" x14ac:dyDescent="0.2">
      <c r="A3542" t="s">
        <v>9568</v>
      </c>
      <c r="B3542" t="s">
        <v>9572</v>
      </c>
      <c r="C3542">
        <v>2</v>
      </c>
      <c r="D3542" t="s">
        <v>12</v>
      </c>
      <c r="E3542" t="s">
        <v>12</v>
      </c>
      <c r="F3542" s="3" t="s">
        <v>9573</v>
      </c>
      <c r="G3542">
        <v>2025</v>
      </c>
      <c r="H3542" t="s">
        <v>21</v>
      </c>
      <c r="I3542" t="s">
        <v>9571</v>
      </c>
    </row>
    <row r="3543" spans="1:9" ht="16" x14ac:dyDescent="0.2">
      <c r="A3543" t="s">
        <v>9568</v>
      </c>
      <c r="B3543" t="s">
        <v>9574</v>
      </c>
      <c r="C3543">
        <v>3</v>
      </c>
      <c r="D3543" t="s">
        <v>12</v>
      </c>
      <c r="E3543" t="s">
        <v>12</v>
      </c>
      <c r="F3543" s="3" t="s">
        <v>9575</v>
      </c>
      <c r="G3543">
        <v>2025</v>
      </c>
      <c r="H3543" t="s">
        <v>804</v>
      </c>
      <c r="I3543" t="s">
        <v>9571</v>
      </c>
    </row>
    <row r="3544" spans="1:9" ht="32" x14ac:dyDescent="0.2">
      <c r="A3544" t="s">
        <v>9568</v>
      </c>
      <c r="B3544" t="s">
        <v>9576</v>
      </c>
      <c r="C3544">
        <v>4</v>
      </c>
      <c r="D3544" t="s">
        <v>193</v>
      </c>
      <c r="E3544" t="s">
        <v>12</v>
      </c>
      <c r="F3544" s="3" t="s">
        <v>9577</v>
      </c>
      <c r="G3544">
        <v>2025</v>
      </c>
      <c r="H3544" t="s">
        <v>195</v>
      </c>
      <c r="I3544" t="s">
        <v>9571</v>
      </c>
    </row>
    <row r="3545" spans="1:9" ht="32" x14ac:dyDescent="0.2">
      <c r="A3545" t="s">
        <v>9568</v>
      </c>
      <c r="B3545" t="s">
        <v>9578</v>
      </c>
      <c r="C3545">
        <v>5</v>
      </c>
      <c r="D3545" t="s">
        <v>344</v>
      </c>
      <c r="E3545" t="s">
        <v>12</v>
      </c>
      <c r="F3545" s="3" t="s">
        <v>9579</v>
      </c>
      <c r="G3545">
        <v>2025</v>
      </c>
      <c r="H3545" t="s">
        <v>1696</v>
      </c>
      <c r="I3545" t="s">
        <v>9571</v>
      </c>
    </row>
    <row r="3546" spans="1:9" ht="16" x14ac:dyDescent="0.2">
      <c r="A3546" t="s">
        <v>9580</v>
      </c>
      <c r="B3546" t="s">
        <v>9581</v>
      </c>
      <c r="C3546">
        <v>1</v>
      </c>
      <c r="D3546" t="s">
        <v>311</v>
      </c>
      <c r="E3546" t="s">
        <v>12</v>
      </c>
      <c r="F3546" s="3" t="s">
        <v>9582</v>
      </c>
      <c r="G3546">
        <v>2025</v>
      </c>
      <c r="H3546" t="s">
        <v>313</v>
      </c>
      <c r="I3546" t="s">
        <v>9583</v>
      </c>
    </row>
    <row r="3547" spans="1:9" ht="32" x14ac:dyDescent="0.2">
      <c r="A3547" t="s">
        <v>9584</v>
      </c>
      <c r="B3547" t="s">
        <v>9585</v>
      </c>
      <c r="C3547">
        <v>1</v>
      </c>
      <c r="D3547" t="s">
        <v>31</v>
      </c>
      <c r="E3547" t="s">
        <v>12</v>
      </c>
      <c r="F3547" s="3" t="s">
        <v>9586</v>
      </c>
      <c r="G3547">
        <v>2025</v>
      </c>
      <c r="H3547" t="s">
        <v>359</v>
      </c>
      <c r="I3547" t="s">
        <v>9587</v>
      </c>
    </row>
    <row r="3548" spans="1:9" ht="32" x14ac:dyDescent="0.2">
      <c r="A3548" t="s">
        <v>9584</v>
      </c>
      <c r="B3548" t="s">
        <v>9588</v>
      </c>
      <c r="C3548">
        <v>2</v>
      </c>
      <c r="D3548" t="s">
        <v>31</v>
      </c>
      <c r="E3548" t="s">
        <v>12</v>
      </c>
      <c r="F3548" s="3" t="s">
        <v>9589</v>
      </c>
      <c r="G3548">
        <v>2025</v>
      </c>
      <c r="H3548" t="s">
        <v>359</v>
      </c>
      <c r="I3548" t="s">
        <v>9587</v>
      </c>
    </row>
    <row r="3549" spans="1:9" ht="16" x14ac:dyDescent="0.2">
      <c r="A3549" t="s">
        <v>9590</v>
      </c>
      <c r="B3549" t="s">
        <v>9591</v>
      </c>
      <c r="C3549">
        <v>1</v>
      </c>
      <c r="D3549">
        <f>237</f>
        <v>237</v>
      </c>
      <c r="E3549" t="s">
        <v>12</v>
      </c>
      <c r="F3549" s="3" t="s">
        <v>2704</v>
      </c>
      <c r="G3549">
        <v>2025</v>
      </c>
      <c r="H3549" t="s">
        <v>21</v>
      </c>
      <c r="I3549" t="s">
        <v>9592</v>
      </c>
    </row>
    <row r="3550" spans="1:9" ht="16" x14ac:dyDescent="0.2">
      <c r="A3550" t="s">
        <v>9593</v>
      </c>
      <c r="B3550" t="s">
        <v>9594</v>
      </c>
      <c r="C3550">
        <v>1</v>
      </c>
      <c r="D3550" t="s">
        <v>1085</v>
      </c>
      <c r="E3550" t="s">
        <v>12</v>
      </c>
      <c r="F3550" s="3" t="s">
        <v>9595</v>
      </c>
      <c r="G3550">
        <v>2025</v>
      </c>
      <c r="H3550" t="s">
        <v>37</v>
      </c>
      <c r="I3550" t="s">
        <v>9596</v>
      </c>
    </row>
    <row r="3551" spans="1:9" ht="16" x14ac:dyDescent="0.2">
      <c r="A3551" t="s">
        <v>9593</v>
      </c>
      <c r="B3551" t="s">
        <v>9597</v>
      </c>
      <c r="C3551">
        <v>2</v>
      </c>
      <c r="D3551" t="s">
        <v>12</v>
      </c>
      <c r="E3551" t="s">
        <v>12</v>
      </c>
      <c r="F3551" s="3" t="s">
        <v>9020</v>
      </c>
      <c r="G3551">
        <v>2025</v>
      </c>
      <c r="H3551" t="s">
        <v>37</v>
      </c>
      <c r="I3551" t="s">
        <v>9596</v>
      </c>
    </row>
    <row r="3552" spans="1:9" ht="32" x14ac:dyDescent="0.2">
      <c r="A3552" t="s">
        <v>9593</v>
      </c>
      <c r="B3552" t="s">
        <v>9598</v>
      </c>
      <c r="C3552">
        <v>3</v>
      </c>
      <c r="D3552" t="s">
        <v>193</v>
      </c>
      <c r="E3552" t="s">
        <v>12</v>
      </c>
      <c r="F3552" s="3" t="s">
        <v>9599</v>
      </c>
      <c r="G3552">
        <v>2025</v>
      </c>
      <c r="H3552" t="s">
        <v>195</v>
      </c>
      <c r="I3552" t="s">
        <v>9596</v>
      </c>
    </row>
    <row r="3553" spans="1:9" ht="16" x14ac:dyDescent="0.2">
      <c r="A3553" t="s">
        <v>9600</v>
      </c>
      <c r="B3553" t="s">
        <v>1484</v>
      </c>
      <c r="C3553">
        <v>1</v>
      </c>
      <c r="D3553" t="s">
        <v>101</v>
      </c>
      <c r="E3553" t="s">
        <v>12</v>
      </c>
      <c r="F3553" s="3" t="s">
        <v>9601</v>
      </c>
      <c r="G3553">
        <v>2025</v>
      </c>
      <c r="H3553" t="s">
        <v>37</v>
      </c>
      <c r="I3553" t="s">
        <v>9602</v>
      </c>
    </row>
    <row r="3554" spans="1:9" ht="16" x14ac:dyDescent="0.2">
      <c r="A3554" t="s">
        <v>9603</v>
      </c>
      <c r="B3554" t="s">
        <v>9604</v>
      </c>
      <c r="C3554">
        <v>1</v>
      </c>
      <c r="D3554" s="5" t="s">
        <v>12</v>
      </c>
      <c r="E3554" t="s">
        <v>12</v>
      </c>
      <c r="F3554" s="7" t="s">
        <v>165</v>
      </c>
      <c r="G3554">
        <v>2025</v>
      </c>
      <c r="H3554" t="s">
        <v>37</v>
      </c>
      <c r="I3554" t="s">
        <v>9605</v>
      </c>
    </row>
    <row r="3555" spans="1:9" ht="16" x14ac:dyDescent="0.2">
      <c r="A3555" t="s">
        <v>9606</v>
      </c>
      <c r="B3555" t="s">
        <v>9607</v>
      </c>
      <c r="C3555">
        <v>1</v>
      </c>
      <c r="D3555" t="s">
        <v>101</v>
      </c>
      <c r="E3555" t="s">
        <v>12</v>
      </c>
      <c r="F3555" s="3" t="s">
        <v>5666</v>
      </c>
      <c r="G3555">
        <v>2025</v>
      </c>
      <c r="H3555" t="s">
        <v>37</v>
      </c>
      <c r="I3555" t="s">
        <v>9608</v>
      </c>
    </row>
    <row r="3556" spans="1:9" ht="32" x14ac:dyDescent="0.2">
      <c r="A3556" t="s">
        <v>9606</v>
      </c>
      <c r="B3556" t="s">
        <v>9609</v>
      </c>
      <c r="C3556">
        <v>2</v>
      </c>
      <c r="D3556" t="s">
        <v>12</v>
      </c>
      <c r="E3556" t="s">
        <v>12</v>
      </c>
      <c r="F3556" s="3" t="s">
        <v>5995</v>
      </c>
      <c r="G3556">
        <v>2025</v>
      </c>
      <c r="H3556" t="s">
        <v>37</v>
      </c>
      <c r="I3556" t="s">
        <v>9608</v>
      </c>
    </row>
    <row r="3557" spans="1:9" ht="32" x14ac:dyDescent="0.2">
      <c r="A3557" t="s">
        <v>9610</v>
      </c>
      <c r="B3557" t="s">
        <v>1307</v>
      </c>
      <c r="C3557">
        <v>1</v>
      </c>
      <c r="D3557">
        <f>237</f>
        <v>237</v>
      </c>
      <c r="E3557" t="s">
        <v>12</v>
      </c>
      <c r="F3557" s="3" t="s">
        <v>9611</v>
      </c>
      <c r="G3557">
        <v>2025</v>
      </c>
      <c r="H3557" t="s">
        <v>21</v>
      </c>
      <c r="I3557" t="s">
        <v>9612</v>
      </c>
    </row>
    <row r="3558" spans="1:9" ht="32" x14ac:dyDescent="0.2">
      <c r="A3558" t="s">
        <v>9610</v>
      </c>
      <c r="B3558" t="s">
        <v>2941</v>
      </c>
      <c r="C3558">
        <v>2</v>
      </c>
      <c r="D3558">
        <f>237</f>
        <v>237</v>
      </c>
      <c r="E3558" t="s">
        <v>12</v>
      </c>
      <c r="F3558" s="3" t="s">
        <v>9613</v>
      </c>
      <c r="G3558">
        <v>2025</v>
      </c>
      <c r="H3558" t="s">
        <v>21</v>
      </c>
      <c r="I3558" t="s">
        <v>9612</v>
      </c>
    </row>
    <row r="3559" spans="1:9" ht="32" x14ac:dyDescent="0.2">
      <c r="A3559" t="s">
        <v>9610</v>
      </c>
      <c r="B3559" t="s">
        <v>9614</v>
      </c>
      <c r="C3559">
        <v>3</v>
      </c>
      <c r="D3559">
        <f>237</f>
        <v>237</v>
      </c>
      <c r="E3559" t="s">
        <v>12</v>
      </c>
      <c r="F3559" s="3" t="s">
        <v>9611</v>
      </c>
      <c r="G3559">
        <v>2025</v>
      </c>
      <c r="H3559" t="s">
        <v>21</v>
      </c>
      <c r="I3559" t="s">
        <v>9612</v>
      </c>
    </row>
    <row r="3560" spans="1:9" ht="32" x14ac:dyDescent="0.2">
      <c r="A3560" t="s">
        <v>9610</v>
      </c>
      <c r="B3560" t="s">
        <v>9615</v>
      </c>
      <c r="C3560">
        <v>4</v>
      </c>
      <c r="D3560">
        <f>237</f>
        <v>237</v>
      </c>
      <c r="E3560" t="s">
        <v>12</v>
      </c>
      <c r="F3560" s="3" t="s">
        <v>9616</v>
      </c>
      <c r="G3560">
        <v>2025</v>
      </c>
      <c r="H3560" t="s">
        <v>21</v>
      </c>
      <c r="I3560" t="s">
        <v>9612</v>
      </c>
    </row>
    <row r="3561" spans="1:9" ht="32" x14ac:dyDescent="0.2">
      <c r="A3561" t="s">
        <v>9617</v>
      </c>
      <c r="B3561" t="s">
        <v>9618</v>
      </c>
      <c r="C3561">
        <v>1</v>
      </c>
      <c r="D3561">
        <f>419</f>
        <v>419</v>
      </c>
      <c r="E3561" t="s">
        <v>12</v>
      </c>
      <c r="F3561" s="3" t="s">
        <v>9619</v>
      </c>
      <c r="G3561">
        <v>2025</v>
      </c>
      <c r="H3561" t="s">
        <v>140</v>
      </c>
      <c r="I3561" t="s">
        <v>9620</v>
      </c>
    </row>
    <row r="3562" spans="1:9" ht="16" x14ac:dyDescent="0.2">
      <c r="A3562" t="s">
        <v>9617</v>
      </c>
      <c r="B3562" t="s">
        <v>9621</v>
      </c>
      <c r="C3562">
        <v>2</v>
      </c>
      <c r="D3562" t="s">
        <v>9622</v>
      </c>
      <c r="E3562" t="s">
        <v>12</v>
      </c>
      <c r="F3562" s="3" t="s">
        <v>9623</v>
      </c>
      <c r="G3562">
        <v>2025</v>
      </c>
      <c r="H3562" t="s">
        <v>140</v>
      </c>
      <c r="I3562" t="s">
        <v>9620</v>
      </c>
    </row>
    <row r="3563" spans="1:9" ht="48" x14ac:dyDescent="0.2">
      <c r="A3563" t="s">
        <v>9624</v>
      </c>
      <c r="B3563" t="s">
        <v>9625</v>
      </c>
      <c r="C3563">
        <v>1</v>
      </c>
      <c r="D3563" t="s">
        <v>90</v>
      </c>
      <c r="E3563" t="s">
        <v>12</v>
      </c>
      <c r="F3563" s="3" t="s">
        <v>9626</v>
      </c>
      <c r="G3563">
        <v>2025</v>
      </c>
      <c r="H3563" t="s">
        <v>779</v>
      </c>
      <c r="I3563" t="s">
        <v>9627</v>
      </c>
    </row>
    <row r="3564" spans="1:9" ht="32" x14ac:dyDescent="0.2">
      <c r="A3564" t="s">
        <v>9624</v>
      </c>
      <c r="B3564" t="s">
        <v>9628</v>
      </c>
      <c r="C3564">
        <v>2</v>
      </c>
      <c r="D3564" t="s">
        <v>12</v>
      </c>
      <c r="E3564" t="s">
        <v>12</v>
      </c>
      <c r="F3564" s="3" t="s">
        <v>9629</v>
      </c>
      <c r="G3564">
        <v>2025</v>
      </c>
      <c r="H3564" t="s">
        <v>779</v>
      </c>
      <c r="I3564" t="s">
        <v>9627</v>
      </c>
    </row>
    <row r="3565" spans="1:9" ht="32" x14ac:dyDescent="0.2">
      <c r="A3565" t="s">
        <v>9624</v>
      </c>
      <c r="B3565" t="s">
        <v>9630</v>
      </c>
      <c r="C3565">
        <v>3</v>
      </c>
      <c r="D3565" t="s">
        <v>408</v>
      </c>
      <c r="E3565" t="s">
        <v>12</v>
      </c>
      <c r="F3565" s="3" t="s">
        <v>9631</v>
      </c>
      <c r="G3565">
        <v>2025</v>
      </c>
      <c r="H3565" t="s">
        <v>5857</v>
      </c>
      <c r="I3565" t="s">
        <v>9627</v>
      </c>
    </row>
    <row r="3566" spans="1:9" ht="32" x14ac:dyDescent="0.2">
      <c r="A3566" t="s">
        <v>9624</v>
      </c>
      <c r="B3566" t="s">
        <v>9632</v>
      </c>
      <c r="C3566">
        <v>4</v>
      </c>
      <c r="D3566" t="s">
        <v>90</v>
      </c>
      <c r="E3566" t="s">
        <v>12</v>
      </c>
      <c r="F3566" s="3" t="s">
        <v>9633</v>
      </c>
      <c r="G3566">
        <v>2025</v>
      </c>
      <c r="H3566" t="s">
        <v>779</v>
      </c>
      <c r="I3566" t="s">
        <v>9627</v>
      </c>
    </row>
    <row r="3567" spans="1:9" ht="32" x14ac:dyDescent="0.2">
      <c r="A3567" t="s">
        <v>9624</v>
      </c>
      <c r="B3567" t="s">
        <v>9634</v>
      </c>
      <c r="C3567">
        <v>5</v>
      </c>
      <c r="D3567" t="s">
        <v>344</v>
      </c>
      <c r="E3567" t="s">
        <v>12</v>
      </c>
      <c r="F3567" s="3" t="s">
        <v>9635</v>
      </c>
      <c r="G3567">
        <v>2025</v>
      </c>
      <c r="H3567" t="s">
        <v>779</v>
      </c>
      <c r="I3567" t="s">
        <v>9627</v>
      </c>
    </row>
    <row r="3568" spans="1:9" ht="16" x14ac:dyDescent="0.2">
      <c r="A3568" t="s">
        <v>9636</v>
      </c>
      <c r="B3568" t="s">
        <v>9637</v>
      </c>
      <c r="C3568">
        <v>1</v>
      </c>
      <c r="D3568" t="s">
        <v>366</v>
      </c>
      <c r="E3568" t="s">
        <v>12</v>
      </c>
      <c r="F3568" s="3" t="s">
        <v>9638</v>
      </c>
      <c r="G3568">
        <v>2025</v>
      </c>
      <c r="H3568" t="s">
        <v>368</v>
      </c>
      <c r="I3568" t="s">
        <v>9639</v>
      </c>
    </row>
    <row r="3569" spans="1:9" ht="32" x14ac:dyDescent="0.2">
      <c r="A3569" t="s">
        <v>9640</v>
      </c>
      <c r="B3569" t="s">
        <v>9641</v>
      </c>
      <c r="C3569">
        <v>1</v>
      </c>
      <c r="D3569" t="s">
        <v>1416</v>
      </c>
      <c r="E3569" t="s">
        <v>12</v>
      </c>
      <c r="F3569" s="3" t="s">
        <v>9642</v>
      </c>
      <c r="G3569">
        <v>2025</v>
      </c>
      <c r="H3569" t="s">
        <v>67</v>
      </c>
      <c r="I3569" t="s">
        <v>9643</v>
      </c>
    </row>
    <row r="3570" spans="1:9" ht="32" x14ac:dyDescent="0.2">
      <c r="A3570" t="s">
        <v>9640</v>
      </c>
      <c r="B3570" t="s">
        <v>9644</v>
      </c>
      <c r="C3570">
        <v>2</v>
      </c>
      <c r="D3570" t="s">
        <v>1416</v>
      </c>
      <c r="E3570" t="s">
        <v>12</v>
      </c>
      <c r="F3570" s="3" t="s">
        <v>9645</v>
      </c>
      <c r="G3570">
        <v>2025</v>
      </c>
      <c r="H3570" t="s">
        <v>67</v>
      </c>
      <c r="I3570" t="s">
        <v>9643</v>
      </c>
    </row>
    <row r="3571" spans="1:9" ht="32" x14ac:dyDescent="0.2">
      <c r="A3571" t="s">
        <v>9640</v>
      </c>
      <c r="B3571" t="s">
        <v>9646</v>
      </c>
      <c r="C3571">
        <v>3</v>
      </c>
      <c r="D3571">
        <f>34</f>
        <v>34</v>
      </c>
      <c r="E3571" t="s">
        <v>12</v>
      </c>
      <c r="F3571" s="3" t="s">
        <v>9647</v>
      </c>
      <c r="G3571">
        <v>2025</v>
      </c>
      <c r="H3571" t="s">
        <v>998</v>
      </c>
      <c r="I3571" t="s">
        <v>9643</v>
      </c>
    </row>
    <row r="3572" spans="1:9" ht="32" x14ac:dyDescent="0.2">
      <c r="A3572" t="s">
        <v>9640</v>
      </c>
      <c r="B3572" t="s">
        <v>9648</v>
      </c>
      <c r="C3572">
        <v>4</v>
      </c>
      <c r="D3572" t="s">
        <v>344</v>
      </c>
      <c r="E3572" t="s">
        <v>1171</v>
      </c>
      <c r="F3572" s="3" t="s">
        <v>9649</v>
      </c>
      <c r="G3572">
        <v>2025</v>
      </c>
      <c r="H3572" t="s">
        <v>67</v>
      </c>
      <c r="I3572" t="s">
        <v>9643</v>
      </c>
    </row>
    <row r="3573" spans="1:9" ht="32" x14ac:dyDescent="0.2">
      <c r="A3573" t="s">
        <v>9650</v>
      </c>
      <c r="B3573" t="s">
        <v>9651</v>
      </c>
      <c r="C3573">
        <v>1</v>
      </c>
      <c r="D3573" t="s">
        <v>344</v>
      </c>
      <c r="E3573" t="s">
        <v>12</v>
      </c>
      <c r="F3573" s="3" t="s">
        <v>9652</v>
      </c>
      <c r="G3573">
        <v>2025</v>
      </c>
      <c r="H3573" t="s">
        <v>1404</v>
      </c>
      <c r="I3573" t="s">
        <v>9653</v>
      </c>
    </row>
    <row r="3574" spans="1:9" ht="32" x14ac:dyDescent="0.2">
      <c r="A3574" t="s">
        <v>9650</v>
      </c>
      <c r="B3574" t="s">
        <v>9654</v>
      </c>
      <c r="C3574">
        <v>2</v>
      </c>
      <c r="D3574" t="s">
        <v>344</v>
      </c>
      <c r="E3574" t="s">
        <v>12</v>
      </c>
      <c r="F3574" s="3" t="s">
        <v>9655</v>
      </c>
      <c r="G3574">
        <v>2025</v>
      </c>
      <c r="H3574" t="s">
        <v>1404</v>
      </c>
      <c r="I3574" t="s">
        <v>9653</v>
      </c>
    </row>
    <row r="3575" spans="1:9" ht="16" x14ac:dyDescent="0.2">
      <c r="A3575" t="s">
        <v>9650</v>
      </c>
      <c r="B3575" t="s">
        <v>9656</v>
      </c>
      <c r="C3575">
        <v>3</v>
      </c>
      <c r="D3575" t="s">
        <v>31</v>
      </c>
      <c r="E3575" t="s">
        <v>12</v>
      </c>
      <c r="F3575" s="3" t="s">
        <v>9657</v>
      </c>
      <c r="G3575">
        <v>2025</v>
      </c>
      <c r="H3575" t="s">
        <v>1404</v>
      </c>
      <c r="I3575" t="s">
        <v>9653</v>
      </c>
    </row>
    <row r="3576" spans="1:9" ht="16" x14ac:dyDescent="0.2">
      <c r="A3576" t="s">
        <v>9658</v>
      </c>
      <c r="B3576" t="s">
        <v>9659</v>
      </c>
      <c r="C3576">
        <v>1</v>
      </c>
      <c r="D3576" t="s">
        <v>12</v>
      </c>
      <c r="E3576" t="s">
        <v>12</v>
      </c>
      <c r="F3576" s="3" t="s">
        <v>9660</v>
      </c>
      <c r="G3576">
        <v>2025</v>
      </c>
      <c r="H3576" t="s">
        <v>54</v>
      </c>
      <c r="I3576" t="s">
        <v>9661</v>
      </c>
    </row>
    <row r="3577" spans="1:9" ht="16" x14ac:dyDescent="0.2">
      <c r="A3577" t="s">
        <v>9658</v>
      </c>
      <c r="B3577" t="s">
        <v>9662</v>
      </c>
      <c r="C3577">
        <v>2</v>
      </c>
      <c r="D3577" t="s">
        <v>52</v>
      </c>
      <c r="E3577" t="s">
        <v>464</v>
      </c>
      <c r="F3577" s="3" t="s">
        <v>9663</v>
      </c>
      <c r="G3577">
        <v>2025</v>
      </c>
      <c r="H3577" t="s">
        <v>54</v>
      </c>
      <c r="I3577" t="s">
        <v>9661</v>
      </c>
    </row>
    <row r="3578" spans="1:9" ht="32" x14ac:dyDescent="0.2">
      <c r="A3578" t="s">
        <v>9664</v>
      </c>
      <c r="B3578" t="s">
        <v>9665</v>
      </c>
      <c r="C3578">
        <v>1</v>
      </c>
      <c r="D3578" t="s">
        <v>12</v>
      </c>
      <c r="E3578" t="s">
        <v>12</v>
      </c>
      <c r="F3578" s="3" t="s">
        <v>5426</v>
      </c>
      <c r="G3578">
        <v>2025</v>
      </c>
      <c r="H3578" t="s">
        <v>239</v>
      </c>
      <c r="I3578" t="s">
        <v>9666</v>
      </c>
    </row>
    <row r="3579" spans="1:9" ht="16" x14ac:dyDescent="0.2">
      <c r="A3579" t="s">
        <v>9667</v>
      </c>
      <c r="B3579" t="s">
        <v>9668</v>
      </c>
      <c r="C3579">
        <v>1</v>
      </c>
      <c r="D3579" t="s">
        <v>12</v>
      </c>
      <c r="E3579" t="s">
        <v>12</v>
      </c>
      <c r="F3579" s="7" t="s">
        <v>25</v>
      </c>
      <c r="G3579">
        <v>2025</v>
      </c>
      <c r="H3579" t="s">
        <v>21</v>
      </c>
      <c r="I3579" t="s">
        <v>9669</v>
      </c>
    </row>
    <row r="3580" spans="1:9" ht="16" x14ac:dyDescent="0.2">
      <c r="A3580" t="s">
        <v>9670</v>
      </c>
      <c r="B3580" t="s">
        <v>9671</v>
      </c>
      <c r="C3580">
        <v>1</v>
      </c>
      <c r="D3580" t="s">
        <v>12</v>
      </c>
      <c r="E3580" t="s">
        <v>12</v>
      </c>
      <c r="F3580" s="3" t="s">
        <v>9672</v>
      </c>
      <c r="G3580">
        <v>2025</v>
      </c>
      <c r="H3580" t="s">
        <v>140</v>
      </c>
      <c r="I3580" t="s">
        <v>9673</v>
      </c>
    </row>
    <row r="3581" spans="1:9" ht="16" x14ac:dyDescent="0.2">
      <c r="A3581" t="s">
        <v>9670</v>
      </c>
      <c r="B3581" t="s">
        <v>9674</v>
      </c>
      <c r="C3581">
        <v>2</v>
      </c>
      <c r="D3581" t="s">
        <v>1128</v>
      </c>
      <c r="E3581" t="s">
        <v>12</v>
      </c>
      <c r="F3581" s="3" t="s">
        <v>9675</v>
      </c>
      <c r="G3581">
        <v>2025</v>
      </c>
      <c r="H3581" t="s">
        <v>140</v>
      </c>
      <c r="I3581" t="s">
        <v>9673</v>
      </c>
    </row>
    <row r="3582" spans="1:9" ht="32" x14ac:dyDescent="0.2">
      <c r="A3582" t="s">
        <v>9676</v>
      </c>
      <c r="B3582" t="s">
        <v>9677</v>
      </c>
      <c r="C3582">
        <v>1</v>
      </c>
      <c r="D3582">
        <f>137</f>
        <v>137</v>
      </c>
      <c r="E3582" t="s">
        <v>12</v>
      </c>
      <c r="F3582" s="3" t="s">
        <v>4537</v>
      </c>
      <c r="G3582">
        <v>2025</v>
      </c>
      <c r="H3582" t="s">
        <v>323</v>
      </c>
      <c r="I3582" t="s">
        <v>9678</v>
      </c>
    </row>
    <row r="3583" spans="1:9" ht="16" x14ac:dyDescent="0.2">
      <c r="A3583" t="s">
        <v>9676</v>
      </c>
      <c r="B3583" t="s">
        <v>9679</v>
      </c>
      <c r="C3583">
        <v>2</v>
      </c>
      <c r="D3583">
        <f>137</f>
        <v>137</v>
      </c>
      <c r="E3583" t="s">
        <v>12</v>
      </c>
      <c r="F3583" s="3" t="s">
        <v>2467</v>
      </c>
      <c r="G3583">
        <v>2025</v>
      </c>
      <c r="H3583" t="s">
        <v>323</v>
      </c>
      <c r="I3583" t="s">
        <v>9678</v>
      </c>
    </row>
    <row r="3584" spans="1:9" ht="32" x14ac:dyDescent="0.2">
      <c r="A3584" t="s">
        <v>9680</v>
      </c>
      <c r="B3584" t="s">
        <v>9681</v>
      </c>
      <c r="C3584">
        <v>1</v>
      </c>
      <c r="D3584" t="s">
        <v>12</v>
      </c>
      <c r="E3584" t="s">
        <v>12</v>
      </c>
      <c r="F3584" s="3" t="s">
        <v>6229</v>
      </c>
      <c r="G3584">
        <v>2025</v>
      </c>
      <c r="H3584" t="s">
        <v>2747</v>
      </c>
      <c r="I3584" t="s">
        <v>9682</v>
      </c>
    </row>
    <row r="3585" spans="1:9" ht="16" x14ac:dyDescent="0.2">
      <c r="A3585" t="s">
        <v>9680</v>
      </c>
      <c r="B3585" t="s">
        <v>9683</v>
      </c>
      <c r="C3585">
        <v>2</v>
      </c>
      <c r="D3585" t="s">
        <v>408</v>
      </c>
      <c r="E3585" t="s">
        <v>12</v>
      </c>
      <c r="F3585" s="3" t="s">
        <v>9684</v>
      </c>
      <c r="G3585">
        <v>2025</v>
      </c>
      <c r="H3585" t="s">
        <v>518</v>
      </c>
      <c r="I3585" t="s">
        <v>9682</v>
      </c>
    </row>
    <row r="3586" spans="1:9" ht="32" x14ac:dyDescent="0.2">
      <c r="A3586" t="s">
        <v>9680</v>
      </c>
      <c r="B3586" t="s">
        <v>9685</v>
      </c>
      <c r="C3586">
        <v>3</v>
      </c>
      <c r="D3586" t="s">
        <v>12</v>
      </c>
      <c r="E3586" t="s">
        <v>12</v>
      </c>
      <c r="F3586" s="3" t="s">
        <v>9686</v>
      </c>
      <c r="G3586">
        <v>2025</v>
      </c>
      <c r="H3586" t="s">
        <v>2747</v>
      </c>
      <c r="I3586" t="s">
        <v>9682</v>
      </c>
    </row>
    <row r="3587" spans="1:9" ht="32" x14ac:dyDescent="0.2">
      <c r="A3587" t="s">
        <v>9687</v>
      </c>
      <c r="B3587" t="s">
        <v>7826</v>
      </c>
      <c r="C3587">
        <v>1</v>
      </c>
      <c r="D3587" t="s">
        <v>1903</v>
      </c>
      <c r="E3587" t="s">
        <v>12</v>
      </c>
      <c r="F3587" s="3" t="s">
        <v>9688</v>
      </c>
      <c r="G3587">
        <v>2025</v>
      </c>
      <c r="H3587" t="s">
        <v>323</v>
      </c>
      <c r="I3587" t="s">
        <v>9689</v>
      </c>
    </row>
    <row r="3588" spans="1:9" ht="16" x14ac:dyDescent="0.2">
      <c r="A3588" t="s">
        <v>9687</v>
      </c>
      <c r="B3588" t="s">
        <v>9690</v>
      </c>
      <c r="C3588">
        <v>2</v>
      </c>
      <c r="D3588">
        <f>538</f>
        <v>538</v>
      </c>
      <c r="E3588" t="s">
        <v>12</v>
      </c>
      <c r="F3588" s="7" t="s">
        <v>914</v>
      </c>
      <c r="G3588">
        <v>2025</v>
      </c>
      <c r="H3588" t="s">
        <v>323</v>
      </c>
      <c r="I3588" t="s">
        <v>9689</v>
      </c>
    </row>
    <row r="3589" spans="1:9" ht="32" x14ac:dyDescent="0.2">
      <c r="A3589" t="s">
        <v>9687</v>
      </c>
      <c r="B3589" t="s">
        <v>9691</v>
      </c>
      <c r="C3589">
        <v>3</v>
      </c>
      <c r="D3589" t="s">
        <v>1903</v>
      </c>
      <c r="E3589" t="s">
        <v>12</v>
      </c>
      <c r="F3589" s="3" t="s">
        <v>9692</v>
      </c>
      <c r="G3589">
        <v>2025</v>
      </c>
      <c r="H3589" t="s">
        <v>323</v>
      </c>
      <c r="I3589" t="s">
        <v>9689</v>
      </c>
    </row>
    <row r="3590" spans="1:9" ht="32" x14ac:dyDescent="0.2">
      <c r="A3590" t="s">
        <v>9687</v>
      </c>
      <c r="B3590" t="s">
        <v>7829</v>
      </c>
      <c r="C3590">
        <v>4</v>
      </c>
      <c r="D3590">
        <f>65</f>
        <v>65</v>
      </c>
      <c r="E3590" t="s">
        <v>464</v>
      </c>
      <c r="F3590" s="3" t="s">
        <v>1434</v>
      </c>
      <c r="G3590">
        <v>2025</v>
      </c>
      <c r="H3590" t="s">
        <v>323</v>
      </c>
      <c r="I3590" t="s">
        <v>9689</v>
      </c>
    </row>
    <row r="3591" spans="1:9" ht="16" x14ac:dyDescent="0.2">
      <c r="A3591" t="s">
        <v>9693</v>
      </c>
      <c r="B3591" t="s">
        <v>9694</v>
      </c>
      <c r="C3591">
        <v>1</v>
      </c>
      <c r="D3591" t="s">
        <v>12</v>
      </c>
      <c r="E3591" t="s">
        <v>12</v>
      </c>
      <c r="F3591" s="3" t="s">
        <v>9695</v>
      </c>
      <c r="G3591">
        <v>2025</v>
      </c>
      <c r="H3591" t="s">
        <v>368</v>
      </c>
      <c r="I3591" t="s">
        <v>9696</v>
      </c>
    </row>
    <row r="3592" spans="1:9" ht="32" x14ac:dyDescent="0.2">
      <c r="A3592" t="s">
        <v>9697</v>
      </c>
      <c r="B3592" t="s">
        <v>9698</v>
      </c>
      <c r="C3592">
        <v>1</v>
      </c>
      <c r="D3592" t="s">
        <v>3753</v>
      </c>
      <c r="E3592" t="s">
        <v>12</v>
      </c>
      <c r="F3592" s="3" t="s">
        <v>3754</v>
      </c>
      <c r="G3592">
        <v>2025</v>
      </c>
      <c r="H3592" t="s">
        <v>323</v>
      </c>
      <c r="I3592" t="s">
        <v>9699</v>
      </c>
    </row>
    <row r="3593" spans="1:9" ht="16" x14ac:dyDescent="0.2">
      <c r="A3593" t="s">
        <v>9697</v>
      </c>
      <c r="B3593" t="s">
        <v>9700</v>
      </c>
      <c r="C3593">
        <v>2</v>
      </c>
      <c r="D3593">
        <f>65</f>
        <v>65</v>
      </c>
      <c r="E3593" t="s">
        <v>464</v>
      </c>
      <c r="F3593" s="3" t="s">
        <v>2802</v>
      </c>
      <c r="G3593">
        <v>2025</v>
      </c>
      <c r="H3593" t="s">
        <v>323</v>
      </c>
      <c r="I3593" t="s">
        <v>9699</v>
      </c>
    </row>
    <row r="3594" spans="1:9" ht="16" x14ac:dyDescent="0.2">
      <c r="A3594" t="s">
        <v>9697</v>
      </c>
      <c r="B3594" t="s">
        <v>9701</v>
      </c>
      <c r="C3594">
        <v>3</v>
      </c>
      <c r="D3594">
        <f>538</f>
        <v>538</v>
      </c>
      <c r="E3594" t="s">
        <v>12</v>
      </c>
      <c r="F3594" s="7" t="s">
        <v>1259</v>
      </c>
      <c r="G3594">
        <v>2025</v>
      </c>
      <c r="H3594" t="s">
        <v>323</v>
      </c>
      <c r="I3594" t="s">
        <v>9699</v>
      </c>
    </row>
    <row r="3595" spans="1:9" ht="16" x14ac:dyDescent="0.2">
      <c r="A3595" t="s">
        <v>9702</v>
      </c>
      <c r="B3595" t="s">
        <v>9703</v>
      </c>
      <c r="C3595">
        <v>1</v>
      </c>
      <c r="D3595">
        <f>407</f>
        <v>407</v>
      </c>
      <c r="E3595" t="s">
        <v>12</v>
      </c>
      <c r="F3595" s="3" t="s">
        <v>9704</v>
      </c>
      <c r="G3595">
        <v>2025</v>
      </c>
      <c r="H3595" t="s">
        <v>37</v>
      </c>
      <c r="I3595" t="s">
        <v>9705</v>
      </c>
    </row>
    <row r="3596" spans="1:9" ht="32" x14ac:dyDescent="0.2">
      <c r="A3596" t="s">
        <v>9706</v>
      </c>
      <c r="B3596" t="s">
        <v>9707</v>
      </c>
      <c r="C3596">
        <v>1</v>
      </c>
      <c r="D3596" t="s">
        <v>12</v>
      </c>
      <c r="E3596" t="s">
        <v>12</v>
      </c>
      <c r="F3596" s="3" t="s">
        <v>9708</v>
      </c>
      <c r="G3596">
        <v>2025</v>
      </c>
      <c r="H3596" t="s">
        <v>14</v>
      </c>
      <c r="I3596" t="s">
        <v>9709</v>
      </c>
    </row>
    <row r="3597" spans="1:9" ht="16" x14ac:dyDescent="0.2">
      <c r="A3597" t="s">
        <v>9710</v>
      </c>
      <c r="B3597" t="s">
        <v>9711</v>
      </c>
      <c r="C3597">
        <v>1</v>
      </c>
      <c r="D3597">
        <f>452</f>
        <v>452</v>
      </c>
      <c r="E3597" t="s">
        <v>12</v>
      </c>
      <c r="F3597" s="3" t="s">
        <v>4447</v>
      </c>
      <c r="G3597">
        <v>2025</v>
      </c>
      <c r="H3597" t="s">
        <v>14</v>
      </c>
      <c r="I3597" t="s">
        <v>9712</v>
      </c>
    </row>
    <row r="3598" spans="1:9" ht="16" x14ac:dyDescent="0.2">
      <c r="A3598" t="s">
        <v>9710</v>
      </c>
      <c r="B3598" t="s">
        <v>9713</v>
      </c>
      <c r="C3598">
        <v>2</v>
      </c>
      <c r="D3598" t="s">
        <v>12</v>
      </c>
      <c r="E3598" t="s">
        <v>12</v>
      </c>
      <c r="F3598" s="3" t="s">
        <v>9714</v>
      </c>
      <c r="G3598">
        <v>2025</v>
      </c>
      <c r="H3598" t="s">
        <v>462</v>
      </c>
      <c r="I3598" t="s">
        <v>9712</v>
      </c>
    </row>
    <row r="3599" spans="1:9" ht="32" x14ac:dyDescent="0.2">
      <c r="A3599" t="s">
        <v>9710</v>
      </c>
      <c r="B3599" t="s">
        <v>9715</v>
      </c>
      <c r="C3599">
        <v>3</v>
      </c>
      <c r="D3599" t="s">
        <v>12</v>
      </c>
      <c r="E3599" t="s">
        <v>12</v>
      </c>
      <c r="F3599" s="3" t="s">
        <v>4706</v>
      </c>
      <c r="G3599">
        <v>2025</v>
      </c>
      <c r="H3599" t="s">
        <v>14</v>
      </c>
      <c r="I3599" t="s">
        <v>9712</v>
      </c>
    </row>
    <row r="3600" spans="1:9" ht="32" x14ac:dyDescent="0.2">
      <c r="A3600" t="s">
        <v>9716</v>
      </c>
      <c r="B3600" t="s">
        <v>9717</v>
      </c>
      <c r="C3600">
        <v>1</v>
      </c>
      <c r="D3600" t="s">
        <v>12</v>
      </c>
      <c r="E3600" t="s">
        <v>12</v>
      </c>
      <c r="F3600" s="3" t="s">
        <v>3408</v>
      </c>
      <c r="G3600">
        <v>2025</v>
      </c>
      <c r="H3600" t="s">
        <v>1248</v>
      </c>
      <c r="I3600" t="s">
        <v>9718</v>
      </c>
    </row>
    <row r="3601" spans="1:9" ht="16" x14ac:dyDescent="0.2">
      <c r="A3601" t="s">
        <v>9716</v>
      </c>
      <c r="B3601" t="s">
        <v>9719</v>
      </c>
      <c r="C3601">
        <v>2</v>
      </c>
      <c r="D3601" t="s">
        <v>12</v>
      </c>
      <c r="E3601" t="s">
        <v>12</v>
      </c>
      <c r="F3601" s="3" t="s">
        <v>8622</v>
      </c>
      <c r="G3601">
        <v>2025</v>
      </c>
      <c r="H3601" t="s">
        <v>1248</v>
      </c>
      <c r="I3601" t="s">
        <v>9718</v>
      </c>
    </row>
    <row r="3602" spans="1:9" ht="32" x14ac:dyDescent="0.2">
      <c r="A3602" t="s">
        <v>9720</v>
      </c>
      <c r="B3602" t="s">
        <v>840</v>
      </c>
      <c r="C3602">
        <v>1</v>
      </c>
      <c r="D3602" t="s">
        <v>316</v>
      </c>
      <c r="E3602" t="s">
        <v>12</v>
      </c>
      <c r="F3602" s="3" t="s">
        <v>1002</v>
      </c>
      <c r="G3602">
        <v>2025</v>
      </c>
      <c r="H3602" t="s">
        <v>140</v>
      </c>
      <c r="I3602" t="s">
        <v>9721</v>
      </c>
    </row>
    <row r="3603" spans="1:9" ht="16" x14ac:dyDescent="0.2">
      <c r="A3603" t="s">
        <v>9720</v>
      </c>
      <c r="B3603" t="s">
        <v>2264</v>
      </c>
      <c r="C3603">
        <v>2</v>
      </c>
      <c r="D3603" t="s">
        <v>12</v>
      </c>
      <c r="E3603" t="s">
        <v>12</v>
      </c>
      <c r="F3603" s="3" t="s">
        <v>2265</v>
      </c>
      <c r="G3603">
        <v>2025</v>
      </c>
      <c r="H3603" t="s">
        <v>140</v>
      </c>
      <c r="I3603" t="s">
        <v>9721</v>
      </c>
    </row>
    <row r="3604" spans="1:9" ht="16" x14ac:dyDescent="0.2">
      <c r="A3604" t="s">
        <v>9722</v>
      </c>
      <c r="B3604" t="s">
        <v>9723</v>
      </c>
      <c r="C3604">
        <v>1</v>
      </c>
      <c r="D3604" t="s">
        <v>344</v>
      </c>
      <c r="E3604" t="s">
        <v>334</v>
      </c>
      <c r="F3604" s="3" t="s">
        <v>9724</v>
      </c>
      <c r="G3604">
        <v>2025</v>
      </c>
      <c r="H3604" t="s">
        <v>140</v>
      </c>
      <c r="I3604" t="s">
        <v>9725</v>
      </c>
    </row>
    <row r="3605" spans="1:9" ht="16" x14ac:dyDescent="0.2">
      <c r="A3605" t="s">
        <v>9722</v>
      </c>
      <c r="B3605" t="s">
        <v>9726</v>
      </c>
      <c r="C3605">
        <v>2</v>
      </c>
      <c r="D3605" t="s">
        <v>316</v>
      </c>
      <c r="E3605" t="s">
        <v>12</v>
      </c>
      <c r="F3605" s="3" t="s">
        <v>2939</v>
      </c>
      <c r="G3605">
        <v>2025</v>
      </c>
      <c r="H3605" t="s">
        <v>318</v>
      </c>
      <c r="I3605" t="s">
        <v>9725</v>
      </c>
    </row>
    <row r="3606" spans="1:9" ht="32" x14ac:dyDescent="0.2">
      <c r="A3606" t="s">
        <v>9727</v>
      </c>
      <c r="B3606" t="s">
        <v>9728</v>
      </c>
      <c r="C3606">
        <v>1</v>
      </c>
      <c r="D3606">
        <f>237</f>
        <v>237</v>
      </c>
      <c r="E3606" t="s">
        <v>12</v>
      </c>
      <c r="F3606" s="3" t="s">
        <v>9729</v>
      </c>
      <c r="G3606">
        <v>2025</v>
      </c>
      <c r="H3606" t="s">
        <v>21</v>
      </c>
      <c r="I3606" t="s">
        <v>9730</v>
      </c>
    </row>
    <row r="3607" spans="1:9" ht="32" x14ac:dyDescent="0.2">
      <c r="A3607" t="s">
        <v>9727</v>
      </c>
      <c r="B3607" t="s">
        <v>9731</v>
      </c>
      <c r="C3607">
        <v>2</v>
      </c>
      <c r="D3607">
        <f>237</f>
        <v>237</v>
      </c>
      <c r="E3607" t="s">
        <v>12</v>
      </c>
      <c r="F3607" s="3" t="s">
        <v>9729</v>
      </c>
      <c r="G3607">
        <v>2025</v>
      </c>
      <c r="H3607" t="s">
        <v>21</v>
      </c>
      <c r="I3607" t="s">
        <v>9730</v>
      </c>
    </row>
    <row r="3608" spans="1:9" ht="32" x14ac:dyDescent="0.2">
      <c r="A3608" t="s">
        <v>9732</v>
      </c>
      <c r="B3608" t="s">
        <v>6655</v>
      </c>
      <c r="C3608">
        <v>1</v>
      </c>
      <c r="D3608" t="s">
        <v>12</v>
      </c>
      <c r="E3608" t="s">
        <v>12</v>
      </c>
      <c r="F3608" s="3" t="s">
        <v>6656</v>
      </c>
      <c r="G3608">
        <v>2025</v>
      </c>
      <c r="H3608" t="s">
        <v>14</v>
      </c>
      <c r="I3608" t="s">
        <v>9733</v>
      </c>
    </row>
    <row r="3609" spans="1:9" ht="32" x14ac:dyDescent="0.2">
      <c r="A3609" t="s">
        <v>9732</v>
      </c>
      <c r="B3609" t="s">
        <v>9734</v>
      </c>
      <c r="C3609">
        <v>2</v>
      </c>
      <c r="D3609" t="s">
        <v>12</v>
      </c>
      <c r="E3609" t="s">
        <v>12</v>
      </c>
      <c r="F3609" s="3" t="s">
        <v>9735</v>
      </c>
      <c r="G3609">
        <v>2025</v>
      </c>
      <c r="H3609" t="s">
        <v>14</v>
      </c>
      <c r="I3609" t="s">
        <v>9733</v>
      </c>
    </row>
    <row r="3610" spans="1:9" ht="16" x14ac:dyDescent="0.2">
      <c r="A3610" t="s">
        <v>9732</v>
      </c>
      <c r="B3610" t="s">
        <v>6662</v>
      </c>
      <c r="C3610">
        <v>3</v>
      </c>
      <c r="D3610" t="s">
        <v>12</v>
      </c>
      <c r="E3610" t="s">
        <v>12</v>
      </c>
      <c r="F3610" s="3" t="s">
        <v>9736</v>
      </c>
      <c r="G3610">
        <v>2025</v>
      </c>
      <c r="H3610" t="s">
        <v>14</v>
      </c>
      <c r="I3610" t="s">
        <v>9733</v>
      </c>
    </row>
    <row r="3611" spans="1:9" ht="16" x14ac:dyDescent="0.2">
      <c r="A3611" t="s">
        <v>9737</v>
      </c>
      <c r="B3611" t="s">
        <v>9738</v>
      </c>
      <c r="C3611">
        <v>1</v>
      </c>
      <c r="D3611" t="s">
        <v>101</v>
      </c>
      <c r="E3611" t="s">
        <v>12</v>
      </c>
      <c r="F3611" s="7" t="s">
        <v>9739</v>
      </c>
      <c r="G3611">
        <v>2025</v>
      </c>
      <c r="H3611" t="s">
        <v>37</v>
      </c>
      <c r="I3611" t="s">
        <v>9740</v>
      </c>
    </row>
    <row r="3612" spans="1:9" ht="16" x14ac:dyDescent="0.2">
      <c r="A3612" t="s">
        <v>9741</v>
      </c>
      <c r="B3612" t="s">
        <v>9742</v>
      </c>
      <c r="C3612">
        <v>1</v>
      </c>
      <c r="D3612" t="s">
        <v>101</v>
      </c>
      <c r="E3612" t="s">
        <v>12</v>
      </c>
      <c r="F3612" s="7" t="s">
        <v>9739</v>
      </c>
      <c r="G3612">
        <v>2025</v>
      </c>
      <c r="H3612" t="s">
        <v>37</v>
      </c>
      <c r="I3612" t="s">
        <v>9743</v>
      </c>
    </row>
    <row r="3613" spans="1:9" ht="16" x14ac:dyDescent="0.2">
      <c r="A3613" t="s">
        <v>9741</v>
      </c>
      <c r="B3613" t="s">
        <v>9744</v>
      </c>
      <c r="C3613">
        <v>2</v>
      </c>
      <c r="D3613">
        <f>514</f>
        <v>514</v>
      </c>
      <c r="E3613" t="s">
        <v>464</v>
      </c>
      <c r="F3613" s="3" t="s">
        <v>9745</v>
      </c>
      <c r="G3613">
        <v>2025</v>
      </c>
      <c r="H3613" t="s">
        <v>126</v>
      </c>
      <c r="I3613" t="s">
        <v>9743</v>
      </c>
    </row>
    <row r="3614" spans="1:9" ht="32" x14ac:dyDescent="0.2">
      <c r="A3614" t="s">
        <v>9741</v>
      </c>
      <c r="B3614" t="s">
        <v>9746</v>
      </c>
      <c r="C3614">
        <v>3</v>
      </c>
      <c r="D3614" t="s">
        <v>12</v>
      </c>
      <c r="E3614" t="s">
        <v>12</v>
      </c>
      <c r="F3614" s="7" t="s">
        <v>9747</v>
      </c>
      <c r="G3614">
        <v>2025</v>
      </c>
      <c r="H3614" t="s">
        <v>37</v>
      </c>
      <c r="I3614" t="s">
        <v>9743</v>
      </c>
    </row>
    <row r="3615" spans="1:9" ht="16" x14ac:dyDescent="0.2">
      <c r="A3615" t="s">
        <v>9741</v>
      </c>
      <c r="B3615" t="s">
        <v>9748</v>
      </c>
      <c r="C3615">
        <v>4</v>
      </c>
      <c r="D3615" t="s">
        <v>12</v>
      </c>
      <c r="E3615" t="s">
        <v>12</v>
      </c>
      <c r="F3615" s="3" t="s">
        <v>9749</v>
      </c>
      <c r="G3615">
        <v>2025</v>
      </c>
      <c r="H3615" t="s">
        <v>140</v>
      </c>
      <c r="I3615" t="s">
        <v>9743</v>
      </c>
    </row>
    <row r="3616" spans="1:9" ht="16" x14ac:dyDescent="0.2">
      <c r="A3616" t="s">
        <v>9741</v>
      </c>
      <c r="B3616" t="s">
        <v>9750</v>
      </c>
      <c r="C3616">
        <v>5</v>
      </c>
      <c r="D3616" t="s">
        <v>12</v>
      </c>
      <c r="E3616" t="s">
        <v>12</v>
      </c>
      <c r="F3616" s="3" t="s">
        <v>9751</v>
      </c>
      <c r="G3616">
        <v>2025</v>
      </c>
      <c r="H3616" t="s">
        <v>646</v>
      </c>
      <c r="I3616" t="s">
        <v>9743</v>
      </c>
    </row>
    <row r="3617" spans="1:9" ht="48" x14ac:dyDescent="0.2">
      <c r="A3617" t="s">
        <v>9741</v>
      </c>
      <c r="B3617" t="s">
        <v>9752</v>
      </c>
      <c r="C3617">
        <v>6</v>
      </c>
      <c r="D3617" t="s">
        <v>344</v>
      </c>
      <c r="E3617" t="s">
        <v>12</v>
      </c>
      <c r="F3617" s="3" t="s">
        <v>9753</v>
      </c>
      <c r="G3617">
        <v>2025</v>
      </c>
      <c r="H3617" t="s">
        <v>714</v>
      </c>
      <c r="I3617" t="s">
        <v>9743</v>
      </c>
    </row>
    <row r="3618" spans="1:9" ht="32" x14ac:dyDescent="0.2">
      <c r="A3618" t="s">
        <v>9741</v>
      </c>
      <c r="B3618" t="s">
        <v>9754</v>
      </c>
      <c r="C3618">
        <v>7</v>
      </c>
      <c r="D3618" t="s">
        <v>344</v>
      </c>
      <c r="E3618" t="s">
        <v>12</v>
      </c>
      <c r="F3618" s="3" t="s">
        <v>9755</v>
      </c>
      <c r="G3618">
        <v>2025</v>
      </c>
      <c r="H3618" t="s">
        <v>714</v>
      </c>
      <c r="I3618" t="s">
        <v>9743</v>
      </c>
    </row>
    <row r="3619" spans="1:9" ht="32" x14ac:dyDescent="0.2">
      <c r="A3619" t="s">
        <v>9741</v>
      </c>
      <c r="B3619" t="s">
        <v>9756</v>
      </c>
      <c r="C3619">
        <v>8</v>
      </c>
      <c r="D3619" t="s">
        <v>344</v>
      </c>
      <c r="E3619" t="s">
        <v>12</v>
      </c>
      <c r="F3619" s="3" t="s">
        <v>9757</v>
      </c>
      <c r="G3619">
        <v>2025</v>
      </c>
      <c r="H3619" t="s">
        <v>714</v>
      </c>
      <c r="I3619" t="s">
        <v>9743</v>
      </c>
    </row>
    <row r="3620" spans="1:9" ht="16" x14ac:dyDescent="0.2">
      <c r="A3620" t="s">
        <v>9758</v>
      </c>
      <c r="B3620" t="s">
        <v>9759</v>
      </c>
      <c r="C3620">
        <v>1</v>
      </c>
      <c r="D3620" t="s">
        <v>2110</v>
      </c>
      <c r="E3620" t="s">
        <v>12</v>
      </c>
      <c r="F3620" s="3" t="s">
        <v>2111</v>
      </c>
      <c r="G3620">
        <v>2025</v>
      </c>
      <c r="H3620" t="s">
        <v>2105</v>
      </c>
      <c r="I3620" t="s">
        <v>9760</v>
      </c>
    </row>
    <row r="3621" spans="1:9" ht="16" x14ac:dyDescent="0.2">
      <c r="A3621" t="s">
        <v>9758</v>
      </c>
      <c r="B3621" t="s">
        <v>9761</v>
      </c>
      <c r="C3621">
        <v>2</v>
      </c>
      <c r="D3621" t="s">
        <v>90</v>
      </c>
      <c r="E3621" t="s">
        <v>12</v>
      </c>
      <c r="F3621" s="3" t="s">
        <v>2104</v>
      </c>
      <c r="G3621">
        <v>2025</v>
      </c>
      <c r="H3621" t="s">
        <v>2105</v>
      </c>
      <c r="I3621" t="s">
        <v>9760</v>
      </c>
    </row>
    <row r="3622" spans="1:9" ht="16" x14ac:dyDescent="0.2">
      <c r="A3622" t="s">
        <v>9758</v>
      </c>
      <c r="B3622" t="s">
        <v>9762</v>
      </c>
      <c r="C3622">
        <v>3</v>
      </c>
      <c r="D3622" t="s">
        <v>90</v>
      </c>
      <c r="E3622" t="s">
        <v>12</v>
      </c>
      <c r="F3622" s="3" t="s">
        <v>2104</v>
      </c>
      <c r="G3622">
        <v>2025</v>
      </c>
      <c r="H3622" t="s">
        <v>2105</v>
      </c>
      <c r="I3622" t="s">
        <v>9760</v>
      </c>
    </row>
    <row r="3623" spans="1:9" ht="16" x14ac:dyDescent="0.2">
      <c r="A3623" t="s">
        <v>9758</v>
      </c>
      <c r="B3623" t="s">
        <v>9763</v>
      </c>
      <c r="C3623">
        <v>4</v>
      </c>
      <c r="D3623" t="s">
        <v>90</v>
      </c>
      <c r="E3623" t="s">
        <v>12</v>
      </c>
      <c r="F3623" s="3" t="s">
        <v>2104</v>
      </c>
      <c r="G3623">
        <v>2025</v>
      </c>
      <c r="H3623" t="s">
        <v>2105</v>
      </c>
      <c r="I3623" t="s">
        <v>9760</v>
      </c>
    </row>
    <row r="3624" spans="1:9" ht="32" x14ac:dyDescent="0.2">
      <c r="A3624" t="s">
        <v>9758</v>
      </c>
      <c r="B3624" t="s">
        <v>9764</v>
      </c>
      <c r="C3624">
        <v>5</v>
      </c>
      <c r="D3624" t="s">
        <v>90</v>
      </c>
      <c r="E3624" t="s">
        <v>12</v>
      </c>
      <c r="F3624" s="3" t="s">
        <v>9765</v>
      </c>
      <c r="G3624">
        <v>2025</v>
      </c>
      <c r="H3624" t="s">
        <v>2105</v>
      </c>
      <c r="I3624" t="s">
        <v>9760</v>
      </c>
    </row>
    <row r="3625" spans="1:9" ht="32" x14ac:dyDescent="0.2">
      <c r="A3625" t="s">
        <v>9758</v>
      </c>
      <c r="B3625" t="s">
        <v>9766</v>
      </c>
      <c r="C3625">
        <v>6</v>
      </c>
      <c r="D3625" t="s">
        <v>2110</v>
      </c>
      <c r="E3625" t="s">
        <v>12</v>
      </c>
      <c r="F3625" s="3" t="s">
        <v>9767</v>
      </c>
      <c r="G3625">
        <v>2025</v>
      </c>
      <c r="H3625" t="s">
        <v>2105</v>
      </c>
      <c r="I3625" t="s">
        <v>9760</v>
      </c>
    </row>
    <row r="3626" spans="1:9" ht="16" x14ac:dyDescent="0.2">
      <c r="A3626" t="s">
        <v>9768</v>
      </c>
      <c r="B3626" t="s">
        <v>9769</v>
      </c>
      <c r="C3626">
        <v>1</v>
      </c>
      <c r="D3626">
        <f>65</f>
        <v>65</v>
      </c>
      <c r="E3626" t="s">
        <v>12</v>
      </c>
      <c r="F3626" s="3" t="s">
        <v>2276</v>
      </c>
      <c r="G3626">
        <v>2025</v>
      </c>
      <c r="H3626" t="s">
        <v>323</v>
      </c>
      <c r="I3626" t="s">
        <v>9770</v>
      </c>
    </row>
    <row r="3627" spans="1:9" ht="16" x14ac:dyDescent="0.2">
      <c r="A3627" t="s">
        <v>9771</v>
      </c>
      <c r="B3627" t="s">
        <v>9772</v>
      </c>
      <c r="C3627">
        <v>1</v>
      </c>
      <c r="D3627" t="s">
        <v>101</v>
      </c>
      <c r="E3627" t="s">
        <v>12</v>
      </c>
      <c r="F3627" s="3" t="s">
        <v>9773</v>
      </c>
      <c r="G3627">
        <v>2025</v>
      </c>
      <c r="H3627" t="s">
        <v>37</v>
      </c>
      <c r="I3627" t="s">
        <v>9774</v>
      </c>
    </row>
    <row r="3628" spans="1:9" ht="16" x14ac:dyDescent="0.2">
      <c r="A3628" t="s">
        <v>9775</v>
      </c>
      <c r="B3628" t="s">
        <v>9776</v>
      </c>
      <c r="C3628">
        <v>1</v>
      </c>
      <c r="D3628" t="s">
        <v>1085</v>
      </c>
      <c r="E3628" t="s">
        <v>12</v>
      </c>
      <c r="F3628" s="3" t="s">
        <v>9777</v>
      </c>
      <c r="G3628">
        <v>2025</v>
      </c>
      <c r="H3628" t="s">
        <v>1087</v>
      </c>
      <c r="I3628" t="s">
        <v>9778</v>
      </c>
    </row>
    <row r="3629" spans="1:9" ht="16" x14ac:dyDescent="0.2">
      <c r="A3629" t="s">
        <v>9775</v>
      </c>
      <c r="B3629" t="s">
        <v>9779</v>
      </c>
      <c r="C3629">
        <v>2</v>
      </c>
      <c r="D3629" t="s">
        <v>1085</v>
      </c>
      <c r="E3629" t="s">
        <v>12</v>
      </c>
      <c r="F3629" s="3" t="s">
        <v>4114</v>
      </c>
      <c r="G3629">
        <v>2025</v>
      </c>
      <c r="H3629" t="s">
        <v>1087</v>
      </c>
      <c r="I3629" t="s">
        <v>9778</v>
      </c>
    </row>
    <row r="3630" spans="1:9" ht="32" x14ac:dyDescent="0.2">
      <c r="A3630" t="s">
        <v>9780</v>
      </c>
      <c r="B3630" t="s">
        <v>7723</v>
      </c>
      <c r="C3630">
        <v>1</v>
      </c>
      <c r="D3630" t="s">
        <v>12</v>
      </c>
      <c r="E3630" t="s">
        <v>12</v>
      </c>
      <c r="F3630" s="3" t="s">
        <v>9781</v>
      </c>
      <c r="G3630">
        <v>2025</v>
      </c>
      <c r="H3630" t="s">
        <v>256</v>
      </c>
      <c r="I3630" t="s">
        <v>9782</v>
      </c>
    </row>
    <row r="3631" spans="1:9" ht="16" x14ac:dyDescent="0.2">
      <c r="A3631" t="s">
        <v>9783</v>
      </c>
      <c r="B3631" t="s">
        <v>9784</v>
      </c>
      <c r="C3631">
        <v>1</v>
      </c>
      <c r="D3631" t="s">
        <v>12</v>
      </c>
      <c r="E3631" t="s">
        <v>12</v>
      </c>
      <c r="F3631" s="7" t="s">
        <v>106</v>
      </c>
      <c r="G3631">
        <v>2025</v>
      </c>
      <c r="H3631" t="s">
        <v>37</v>
      </c>
      <c r="I3631" t="s">
        <v>9785</v>
      </c>
    </row>
    <row r="3632" spans="1:9" ht="16" x14ac:dyDescent="0.2">
      <c r="A3632" t="s">
        <v>9786</v>
      </c>
      <c r="B3632" t="s">
        <v>9787</v>
      </c>
      <c r="C3632">
        <v>1</v>
      </c>
      <c r="D3632" t="s">
        <v>31</v>
      </c>
      <c r="E3632" t="s">
        <v>12</v>
      </c>
      <c r="F3632" s="3" t="s">
        <v>9788</v>
      </c>
      <c r="G3632">
        <v>2025</v>
      </c>
      <c r="H3632" t="s">
        <v>215</v>
      </c>
      <c r="I3632" t="s">
        <v>9789</v>
      </c>
    </row>
    <row r="3633" spans="1:9" ht="32" x14ac:dyDescent="0.2">
      <c r="A3633" t="s">
        <v>9786</v>
      </c>
      <c r="B3633" t="s">
        <v>9790</v>
      </c>
      <c r="C3633">
        <v>2</v>
      </c>
      <c r="D3633" t="s">
        <v>408</v>
      </c>
      <c r="E3633" t="s">
        <v>1171</v>
      </c>
      <c r="F3633" s="3" t="s">
        <v>9791</v>
      </c>
      <c r="G3633">
        <v>2025</v>
      </c>
      <c r="H3633" t="s">
        <v>518</v>
      </c>
      <c r="I3633" t="s">
        <v>9789</v>
      </c>
    </row>
    <row r="3634" spans="1:9" ht="16" x14ac:dyDescent="0.2">
      <c r="A3634" t="s">
        <v>9786</v>
      </c>
      <c r="B3634" t="s">
        <v>9792</v>
      </c>
      <c r="C3634">
        <v>3</v>
      </c>
      <c r="D3634">
        <f>498</f>
        <v>498</v>
      </c>
      <c r="E3634" t="s">
        <v>12</v>
      </c>
      <c r="F3634" s="3" t="s">
        <v>911</v>
      </c>
      <c r="G3634">
        <v>2025</v>
      </c>
      <c r="H3634" t="s">
        <v>215</v>
      </c>
      <c r="I3634" t="s">
        <v>9789</v>
      </c>
    </row>
    <row r="3635" spans="1:9" ht="16" x14ac:dyDescent="0.2">
      <c r="A3635" t="s">
        <v>9786</v>
      </c>
      <c r="B3635" t="s">
        <v>9793</v>
      </c>
      <c r="C3635">
        <v>4</v>
      </c>
      <c r="D3635" t="s">
        <v>31</v>
      </c>
      <c r="E3635" t="s">
        <v>12</v>
      </c>
      <c r="F3635" s="3" t="s">
        <v>9788</v>
      </c>
      <c r="G3635">
        <v>2025</v>
      </c>
      <c r="H3635" t="s">
        <v>215</v>
      </c>
      <c r="I3635" t="s">
        <v>9789</v>
      </c>
    </row>
    <row r="3636" spans="1:9" ht="16" x14ac:dyDescent="0.2">
      <c r="A3636" t="s">
        <v>9794</v>
      </c>
      <c r="B3636" t="s">
        <v>9795</v>
      </c>
      <c r="C3636">
        <v>1</v>
      </c>
      <c r="D3636" t="s">
        <v>193</v>
      </c>
      <c r="E3636" t="s">
        <v>12</v>
      </c>
      <c r="F3636" s="3" t="s">
        <v>9796</v>
      </c>
      <c r="G3636">
        <v>2025</v>
      </c>
      <c r="H3636" t="s">
        <v>195</v>
      </c>
      <c r="I3636" t="s">
        <v>9797</v>
      </c>
    </row>
    <row r="3637" spans="1:9" ht="16" x14ac:dyDescent="0.2">
      <c r="A3637" t="s">
        <v>9794</v>
      </c>
      <c r="B3637" t="s">
        <v>9798</v>
      </c>
      <c r="C3637">
        <v>2</v>
      </c>
      <c r="D3637" t="s">
        <v>12</v>
      </c>
      <c r="E3637" t="s">
        <v>12</v>
      </c>
      <c r="F3637" s="3" t="s">
        <v>9799</v>
      </c>
      <c r="G3637">
        <v>2025</v>
      </c>
      <c r="H3637" t="s">
        <v>804</v>
      </c>
      <c r="I3637" t="s">
        <v>9797</v>
      </c>
    </row>
    <row r="3638" spans="1:9" ht="32" x14ac:dyDescent="0.2">
      <c r="A3638" t="s">
        <v>9794</v>
      </c>
      <c r="B3638" t="s">
        <v>9800</v>
      </c>
      <c r="C3638">
        <v>3</v>
      </c>
      <c r="D3638" t="s">
        <v>12</v>
      </c>
      <c r="E3638" t="s">
        <v>12</v>
      </c>
      <c r="F3638" s="7" t="s">
        <v>9801</v>
      </c>
      <c r="G3638">
        <v>2025</v>
      </c>
      <c r="H3638" t="s">
        <v>377</v>
      </c>
      <c r="I3638" t="s">
        <v>9797</v>
      </c>
    </row>
    <row r="3639" spans="1:9" ht="16" x14ac:dyDescent="0.2">
      <c r="A3639" t="s">
        <v>9802</v>
      </c>
      <c r="B3639" t="s">
        <v>9803</v>
      </c>
      <c r="C3639">
        <v>1</v>
      </c>
      <c r="D3639" t="s">
        <v>52</v>
      </c>
      <c r="E3639" t="s">
        <v>12</v>
      </c>
      <c r="F3639" s="3" t="s">
        <v>9804</v>
      </c>
      <c r="G3639">
        <v>2025</v>
      </c>
      <c r="H3639" t="s">
        <v>438</v>
      </c>
      <c r="I3639" t="s">
        <v>9805</v>
      </c>
    </row>
    <row r="3640" spans="1:9" ht="16" x14ac:dyDescent="0.2">
      <c r="A3640" t="s">
        <v>9802</v>
      </c>
      <c r="B3640" t="s">
        <v>9806</v>
      </c>
      <c r="C3640">
        <v>2</v>
      </c>
      <c r="D3640">
        <f>248</f>
        <v>248</v>
      </c>
      <c r="E3640" t="s">
        <v>12</v>
      </c>
      <c r="F3640" s="3" t="s">
        <v>9807</v>
      </c>
      <c r="G3640">
        <v>2025</v>
      </c>
      <c r="H3640" t="s">
        <v>423</v>
      </c>
      <c r="I3640" t="s">
        <v>9805</v>
      </c>
    </row>
    <row r="3641" spans="1:9" ht="32" x14ac:dyDescent="0.2">
      <c r="A3641" t="s">
        <v>9802</v>
      </c>
      <c r="B3641" t="s">
        <v>9808</v>
      </c>
      <c r="C3641">
        <v>3</v>
      </c>
      <c r="D3641" t="s">
        <v>31</v>
      </c>
      <c r="E3641" t="s">
        <v>12</v>
      </c>
      <c r="F3641" s="3" t="s">
        <v>9809</v>
      </c>
      <c r="G3641">
        <v>2025</v>
      </c>
      <c r="H3641" t="s">
        <v>438</v>
      </c>
      <c r="I3641" t="s">
        <v>9805</v>
      </c>
    </row>
    <row r="3642" spans="1:9" ht="32" x14ac:dyDescent="0.2">
      <c r="A3642" t="s">
        <v>9810</v>
      </c>
      <c r="B3642" t="s">
        <v>9811</v>
      </c>
      <c r="C3642">
        <v>1</v>
      </c>
      <c r="D3642" t="s">
        <v>52</v>
      </c>
      <c r="E3642" t="s">
        <v>12</v>
      </c>
      <c r="F3642" s="3" t="s">
        <v>9812</v>
      </c>
      <c r="G3642">
        <v>2025</v>
      </c>
      <c r="H3642" t="s">
        <v>54</v>
      </c>
      <c r="I3642" t="s">
        <v>9813</v>
      </c>
    </row>
    <row r="3643" spans="1:9" ht="16" x14ac:dyDescent="0.2">
      <c r="A3643" t="s">
        <v>9814</v>
      </c>
      <c r="B3643" t="s">
        <v>9815</v>
      </c>
      <c r="C3643">
        <v>1</v>
      </c>
      <c r="D3643" t="s">
        <v>712</v>
      </c>
      <c r="E3643" t="s">
        <v>12</v>
      </c>
      <c r="F3643" s="3" t="s">
        <v>9816</v>
      </c>
      <c r="G3643">
        <v>2025</v>
      </c>
      <c r="H3643" t="s">
        <v>37</v>
      </c>
      <c r="I3643" t="s">
        <v>9817</v>
      </c>
    </row>
    <row r="3644" spans="1:9" ht="32" x14ac:dyDescent="0.2">
      <c r="A3644" t="s">
        <v>9814</v>
      </c>
      <c r="B3644" t="s">
        <v>9818</v>
      </c>
      <c r="C3644">
        <v>2</v>
      </c>
      <c r="D3644" t="s">
        <v>12</v>
      </c>
      <c r="E3644" t="s">
        <v>12</v>
      </c>
      <c r="F3644" s="3" t="s">
        <v>9819</v>
      </c>
      <c r="G3644">
        <v>2025</v>
      </c>
      <c r="H3644" t="s">
        <v>37</v>
      </c>
      <c r="I3644" t="s">
        <v>9817</v>
      </c>
    </row>
    <row r="3645" spans="1:9" ht="32" x14ac:dyDescent="0.2">
      <c r="A3645" t="s">
        <v>9820</v>
      </c>
      <c r="B3645" t="s">
        <v>9821</v>
      </c>
      <c r="C3645">
        <v>1</v>
      </c>
      <c r="D3645">
        <f>237</f>
        <v>237</v>
      </c>
      <c r="E3645" t="s">
        <v>12</v>
      </c>
      <c r="F3645" s="3" t="s">
        <v>9822</v>
      </c>
      <c r="G3645">
        <v>2025</v>
      </c>
      <c r="H3645" t="s">
        <v>21</v>
      </c>
      <c r="I3645" t="s">
        <v>9823</v>
      </c>
    </row>
    <row r="3646" spans="1:9" ht="16" x14ac:dyDescent="0.2">
      <c r="A3646" t="s">
        <v>9820</v>
      </c>
      <c r="B3646" t="s">
        <v>8332</v>
      </c>
      <c r="C3646">
        <v>2</v>
      </c>
      <c r="D3646">
        <f>237</f>
        <v>237</v>
      </c>
      <c r="E3646" t="s">
        <v>12</v>
      </c>
      <c r="F3646" s="3" t="s">
        <v>6211</v>
      </c>
      <c r="G3646">
        <v>2025</v>
      </c>
      <c r="H3646" t="s">
        <v>21</v>
      </c>
      <c r="I3646" t="s">
        <v>9823</v>
      </c>
    </row>
    <row r="3647" spans="1:9" ht="16" x14ac:dyDescent="0.2">
      <c r="A3647" t="s">
        <v>9824</v>
      </c>
      <c r="B3647" t="s">
        <v>4420</v>
      </c>
      <c r="C3647">
        <v>1</v>
      </c>
      <c r="D3647">
        <v>1401</v>
      </c>
      <c r="E3647" t="s">
        <v>12</v>
      </c>
      <c r="F3647" s="7" t="s">
        <v>9825</v>
      </c>
      <c r="G3647">
        <v>2025</v>
      </c>
      <c r="H3647" t="s">
        <v>140</v>
      </c>
      <c r="I3647" t="s">
        <v>9826</v>
      </c>
    </row>
    <row r="3648" spans="1:9" ht="16" x14ac:dyDescent="0.2">
      <c r="A3648" t="s">
        <v>9824</v>
      </c>
      <c r="B3648" t="s">
        <v>9827</v>
      </c>
      <c r="C3648">
        <v>2</v>
      </c>
      <c r="D3648" t="s">
        <v>12</v>
      </c>
      <c r="E3648" t="s">
        <v>12</v>
      </c>
      <c r="F3648" s="3" t="s">
        <v>9828</v>
      </c>
      <c r="G3648">
        <v>2025</v>
      </c>
      <c r="H3648" t="s">
        <v>368</v>
      </c>
      <c r="I3648" t="s">
        <v>9826</v>
      </c>
    </row>
    <row r="3649" spans="1:9" ht="32" x14ac:dyDescent="0.2">
      <c r="A3649" t="s">
        <v>9824</v>
      </c>
      <c r="B3649" t="s">
        <v>9829</v>
      </c>
      <c r="C3649">
        <v>3</v>
      </c>
      <c r="D3649" t="s">
        <v>4805</v>
      </c>
      <c r="E3649" t="s">
        <v>12</v>
      </c>
      <c r="F3649" s="3" t="s">
        <v>9830</v>
      </c>
      <c r="G3649">
        <v>2025</v>
      </c>
      <c r="H3649" t="s">
        <v>140</v>
      </c>
      <c r="I3649" t="s">
        <v>9826</v>
      </c>
    </row>
    <row r="3650" spans="1:9" ht="16" x14ac:dyDescent="0.2">
      <c r="A3650" t="s">
        <v>9824</v>
      </c>
      <c r="B3650" t="s">
        <v>9390</v>
      </c>
      <c r="C3650">
        <v>4</v>
      </c>
      <c r="D3650" t="s">
        <v>12</v>
      </c>
      <c r="E3650" t="s">
        <v>12</v>
      </c>
      <c r="F3650" s="3" t="s">
        <v>2357</v>
      </c>
      <c r="G3650">
        <v>2025</v>
      </c>
      <c r="H3650" t="s">
        <v>368</v>
      </c>
      <c r="I3650" t="s">
        <v>9826</v>
      </c>
    </row>
    <row r="3651" spans="1:9" ht="16" x14ac:dyDescent="0.2">
      <c r="A3651" t="s">
        <v>9831</v>
      </c>
      <c r="B3651" t="s">
        <v>9832</v>
      </c>
      <c r="C3651">
        <v>1</v>
      </c>
      <c r="D3651" t="s">
        <v>31</v>
      </c>
      <c r="E3651" t="s">
        <v>12</v>
      </c>
      <c r="F3651" s="3" t="s">
        <v>9833</v>
      </c>
      <c r="G3651">
        <v>2025</v>
      </c>
      <c r="H3651" t="s">
        <v>21</v>
      </c>
      <c r="I3651" t="s">
        <v>9834</v>
      </c>
    </row>
    <row r="3652" spans="1:9" ht="32" x14ac:dyDescent="0.2">
      <c r="A3652" t="s">
        <v>9831</v>
      </c>
      <c r="B3652" t="s">
        <v>9835</v>
      </c>
      <c r="C3652">
        <v>2</v>
      </c>
      <c r="D3652" t="s">
        <v>31</v>
      </c>
      <c r="E3652" t="s">
        <v>12</v>
      </c>
      <c r="F3652" s="3" t="s">
        <v>9836</v>
      </c>
      <c r="G3652">
        <v>2025</v>
      </c>
      <c r="H3652" t="s">
        <v>21</v>
      </c>
      <c r="I3652" t="s">
        <v>9834</v>
      </c>
    </row>
    <row r="3653" spans="1:9" ht="32" x14ac:dyDescent="0.2">
      <c r="A3653" t="s">
        <v>9837</v>
      </c>
      <c r="B3653" t="s">
        <v>9838</v>
      </c>
      <c r="C3653">
        <v>1</v>
      </c>
      <c r="D3653" t="s">
        <v>12</v>
      </c>
      <c r="E3653" t="s">
        <v>12</v>
      </c>
      <c r="F3653" s="3" t="s">
        <v>9839</v>
      </c>
      <c r="G3653">
        <v>2025</v>
      </c>
      <c r="H3653" t="s">
        <v>14</v>
      </c>
      <c r="I3653" t="s">
        <v>9840</v>
      </c>
    </row>
    <row r="3654" spans="1:9" ht="16" x14ac:dyDescent="0.2">
      <c r="A3654" t="s">
        <v>9837</v>
      </c>
      <c r="B3654" t="s">
        <v>9841</v>
      </c>
      <c r="C3654">
        <v>2</v>
      </c>
      <c r="D3654" t="s">
        <v>12</v>
      </c>
      <c r="E3654" t="s">
        <v>12</v>
      </c>
      <c r="F3654" s="3" t="s">
        <v>9842</v>
      </c>
      <c r="G3654">
        <v>2025</v>
      </c>
      <c r="H3654" t="s">
        <v>14</v>
      </c>
      <c r="I3654" t="s">
        <v>9840</v>
      </c>
    </row>
    <row r="3655" spans="1:9" ht="16" x14ac:dyDescent="0.2">
      <c r="A3655" t="s">
        <v>9837</v>
      </c>
      <c r="B3655" t="s">
        <v>9843</v>
      </c>
      <c r="C3655">
        <v>3</v>
      </c>
      <c r="D3655" t="s">
        <v>12</v>
      </c>
      <c r="E3655" t="s">
        <v>12</v>
      </c>
      <c r="F3655" s="3" t="s">
        <v>9844</v>
      </c>
      <c r="G3655">
        <v>2025</v>
      </c>
      <c r="H3655" t="s">
        <v>14</v>
      </c>
      <c r="I3655" t="s">
        <v>9840</v>
      </c>
    </row>
    <row r="3656" spans="1:9" ht="32" x14ac:dyDescent="0.2">
      <c r="A3656" t="s">
        <v>9837</v>
      </c>
      <c r="B3656" t="s">
        <v>9845</v>
      </c>
      <c r="C3656">
        <v>4</v>
      </c>
      <c r="D3656" t="s">
        <v>12</v>
      </c>
      <c r="E3656" t="s">
        <v>12</v>
      </c>
      <c r="F3656" s="3" t="s">
        <v>9846</v>
      </c>
      <c r="G3656">
        <v>2025</v>
      </c>
      <c r="H3656" t="s">
        <v>14</v>
      </c>
      <c r="I3656" t="s">
        <v>9840</v>
      </c>
    </row>
    <row r="3657" spans="1:9" ht="32" x14ac:dyDescent="0.2">
      <c r="A3657" t="s">
        <v>9847</v>
      </c>
      <c r="B3657" t="s">
        <v>9848</v>
      </c>
      <c r="C3657">
        <v>1</v>
      </c>
      <c r="D3657" t="s">
        <v>52</v>
      </c>
      <c r="E3657" t="s">
        <v>12</v>
      </c>
      <c r="F3657" s="3" t="s">
        <v>4017</v>
      </c>
      <c r="G3657">
        <v>2025</v>
      </c>
      <c r="H3657" t="s">
        <v>21</v>
      </c>
      <c r="I3657" t="s">
        <v>9849</v>
      </c>
    </row>
    <row r="3658" spans="1:9" ht="16" x14ac:dyDescent="0.2">
      <c r="A3658" t="s">
        <v>9850</v>
      </c>
      <c r="B3658" t="s">
        <v>9851</v>
      </c>
      <c r="C3658">
        <v>1</v>
      </c>
      <c r="D3658" t="s">
        <v>12</v>
      </c>
      <c r="E3658" t="s">
        <v>12</v>
      </c>
      <c r="F3658" s="3" t="s">
        <v>9852</v>
      </c>
      <c r="G3658">
        <v>2025</v>
      </c>
      <c r="H3658" t="s">
        <v>21</v>
      </c>
      <c r="I3658" t="s">
        <v>9853</v>
      </c>
    </row>
    <row r="3659" spans="1:9" ht="32" x14ac:dyDescent="0.2">
      <c r="A3659" t="s">
        <v>9854</v>
      </c>
      <c r="B3659" t="s">
        <v>8014</v>
      </c>
      <c r="C3659">
        <v>1</v>
      </c>
      <c r="D3659" t="s">
        <v>12</v>
      </c>
      <c r="E3659" t="s">
        <v>12</v>
      </c>
      <c r="F3659" s="3" t="s">
        <v>4577</v>
      </c>
      <c r="G3659">
        <v>2025</v>
      </c>
      <c r="H3659" t="s">
        <v>14</v>
      </c>
      <c r="I3659" t="s">
        <v>9855</v>
      </c>
    </row>
    <row r="3660" spans="1:9" ht="16" x14ac:dyDescent="0.2">
      <c r="A3660" t="s">
        <v>9856</v>
      </c>
      <c r="B3660" t="s">
        <v>9857</v>
      </c>
      <c r="C3660">
        <v>1</v>
      </c>
      <c r="D3660" t="s">
        <v>12</v>
      </c>
      <c r="E3660" t="s">
        <v>12</v>
      </c>
      <c r="F3660" s="3" t="s">
        <v>9858</v>
      </c>
      <c r="G3660">
        <v>2025</v>
      </c>
      <c r="H3660" t="s">
        <v>37</v>
      </c>
      <c r="I3660" t="s">
        <v>9859</v>
      </c>
    </row>
    <row r="3661" spans="1:9" ht="16" x14ac:dyDescent="0.2">
      <c r="A3661" t="s">
        <v>9856</v>
      </c>
      <c r="B3661" t="s">
        <v>9860</v>
      </c>
      <c r="C3661">
        <v>2</v>
      </c>
      <c r="D3661" t="s">
        <v>12</v>
      </c>
      <c r="E3661" t="s">
        <v>12</v>
      </c>
      <c r="F3661" s="3" t="s">
        <v>9861</v>
      </c>
      <c r="G3661">
        <v>2025</v>
      </c>
      <c r="H3661" t="s">
        <v>37</v>
      </c>
      <c r="I3661" t="s">
        <v>9859</v>
      </c>
    </row>
    <row r="3662" spans="1:9" ht="32" x14ac:dyDescent="0.2">
      <c r="A3662" t="s">
        <v>9856</v>
      </c>
      <c r="B3662" t="s">
        <v>9862</v>
      </c>
      <c r="C3662">
        <v>3</v>
      </c>
      <c r="D3662" t="s">
        <v>12</v>
      </c>
      <c r="E3662" t="s">
        <v>12</v>
      </c>
      <c r="F3662" s="3" t="s">
        <v>4580</v>
      </c>
      <c r="G3662">
        <v>2025</v>
      </c>
      <c r="H3662" t="s">
        <v>37</v>
      </c>
      <c r="I3662" t="s">
        <v>9859</v>
      </c>
    </row>
    <row r="3663" spans="1:9" ht="32" x14ac:dyDescent="0.2">
      <c r="A3663" t="s">
        <v>9863</v>
      </c>
      <c r="B3663" t="s">
        <v>9864</v>
      </c>
      <c r="C3663">
        <v>1</v>
      </c>
      <c r="D3663">
        <f>407</f>
        <v>407</v>
      </c>
      <c r="E3663" t="s">
        <v>12</v>
      </c>
      <c r="F3663" s="3" t="s">
        <v>9865</v>
      </c>
      <c r="G3663">
        <v>2025</v>
      </c>
      <c r="H3663" t="s">
        <v>37</v>
      </c>
      <c r="I3663" t="s">
        <v>9866</v>
      </c>
    </row>
    <row r="3664" spans="1:9" ht="32" x14ac:dyDescent="0.2">
      <c r="A3664" t="s">
        <v>9867</v>
      </c>
      <c r="B3664" t="s">
        <v>9868</v>
      </c>
      <c r="C3664">
        <v>1</v>
      </c>
      <c r="D3664">
        <f>441</f>
        <v>441</v>
      </c>
      <c r="E3664" t="s">
        <v>12</v>
      </c>
      <c r="F3664" s="3" t="s">
        <v>9869</v>
      </c>
      <c r="G3664">
        <v>2025</v>
      </c>
      <c r="H3664" t="s">
        <v>140</v>
      </c>
      <c r="I3664" t="s">
        <v>9870</v>
      </c>
    </row>
    <row r="3665" spans="1:9" ht="32" x14ac:dyDescent="0.2">
      <c r="A3665" t="s">
        <v>9867</v>
      </c>
      <c r="B3665" t="s">
        <v>9871</v>
      </c>
      <c r="C3665">
        <v>2</v>
      </c>
      <c r="D3665" t="s">
        <v>408</v>
      </c>
      <c r="E3665" t="s">
        <v>12</v>
      </c>
      <c r="F3665" s="3" t="s">
        <v>9872</v>
      </c>
      <c r="G3665">
        <v>2025</v>
      </c>
      <c r="H3665" t="s">
        <v>140</v>
      </c>
      <c r="I3665" t="s">
        <v>9870</v>
      </c>
    </row>
    <row r="3666" spans="1:9" ht="32" x14ac:dyDescent="0.2">
      <c r="A3666" t="s">
        <v>9867</v>
      </c>
      <c r="B3666" t="s">
        <v>9873</v>
      </c>
      <c r="C3666">
        <v>3</v>
      </c>
      <c r="D3666" t="s">
        <v>408</v>
      </c>
      <c r="E3666" t="s">
        <v>12</v>
      </c>
      <c r="F3666" s="3" t="s">
        <v>9874</v>
      </c>
      <c r="G3666">
        <v>2025</v>
      </c>
      <c r="H3666" t="s">
        <v>140</v>
      </c>
      <c r="I3666" t="s">
        <v>9870</v>
      </c>
    </row>
    <row r="3667" spans="1:9" ht="16" x14ac:dyDescent="0.2">
      <c r="A3667" t="s">
        <v>9875</v>
      </c>
      <c r="B3667" t="s">
        <v>9876</v>
      </c>
      <c r="C3667">
        <v>1</v>
      </c>
      <c r="D3667" t="s">
        <v>12</v>
      </c>
      <c r="E3667" t="s">
        <v>12</v>
      </c>
      <c r="F3667" s="3" t="s">
        <v>9877</v>
      </c>
      <c r="G3667">
        <v>2025</v>
      </c>
      <c r="H3667" t="s">
        <v>174</v>
      </c>
      <c r="I3667" t="s">
        <v>9878</v>
      </c>
    </row>
    <row r="3668" spans="1:9" ht="32" x14ac:dyDescent="0.2">
      <c r="A3668" t="s">
        <v>9875</v>
      </c>
      <c r="B3668" t="s">
        <v>9879</v>
      </c>
      <c r="C3668">
        <v>2</v>
      </c>
      <c r="D3668" t="s">
        <v>52</v>
      </c>
      <c r="E3668" t="s">
        <v>12</v>
      </c>
      <c r="F3668" s="3" t="s">
        <v>9880</v>
      </c>
      <c r="G3668">
        <v>2025</v>
      </c>
      <c r="H3668" t="s">
        <v>174</v>
      </c>
      <c r="I3668" t="s">
        <v>9878</v>
      </c>
    </row>
    <row r="3669" spans="1:9" ht="32" x14ac:dyDescent="0.2">
      <c r="A3669" t="s">
        <v>9875</v>
      </c>
      <c r="B3669" t="s">
        <v>9881</v>
      </c>
      <c r="C3669">
        <v>3</v>
      </c>
      <c r="D3669" t="s">
        <v>52</v>
      </c>
      <c r="E3669" t="s">
        <v>12</v>
      </c>
      <c r="F3669" s="3" t="s">
        <v>9882</v>
      </c>
      <c r="G3669">
        <v>2025</v>
      </c>
      <c r="H3669" t="s">
        <v>174</v>
      </c>
      <c r="I3669" t="s">
        <v>9878</v>
      </c>
    </row>
    <row r="3670" spans="1:9" ht="32" x14ac:dyDescent="0.2">
      <c r="A3670" t="s">
        <v>9883</v>
      </c>
      <c r="B3670" t="s">
        <v>9884</v>
      </c>
      <c r="C3670">
        <v>1</v>
      </c>
      <c r="D3670" t="s">
        <v>12</v>
      </c>
      <c r="E3670" t="s">
        <v>12</v>
      </c>
      <c r="F3670" s="3" t="s">
        <v>9885</v>
      </c>
      <c r="G3670">
        <v>2025</v>
      </c>
      <c r="H3670" t="s">
        <v>235</v>
      </c>
      <c r="I3670" t="s">
        <v>9886</v>
      </c>
    </row>
    <row r="3671" spans="1:9" ht="16" x14ac:dyDescent="0.2">
      <c r="A3671" t="s">
        <v>9883</v>
      </c>
      <c r="B3671" t="s">
        <v>9887</v>
      </c>
      <c r="C3671">
        <v>2</v>
      </c>
      <c r="D3671" t="s">
        <v>12</v>
      </c>
      <c r="E3671" t="s">
        <v>12</v>
      </c>
      <c r="F3671" s="3" t="s">
        <v>2067</v>
      </c>
      <c r="G3671">
        <v>2025</v>
      </c>
      <c r="H3671" t="s">
        <v>235</v>
      </c>
      <c r="I3671" t="s">
        <v>9886</v>
      </c>
    </row>
    <row r="3672" spans="1:9" ht="16" x14ac:dyDescent="0.2">
      <c r="A3672" t="s">
        <v>9883</v>
      </c>
      <c r="B3672" t="s">
        <v>9888</v>
      </c>
      <c r="C3672">
        <v>3</v>
      </c>
      <c r="D3672" t="s">
        <v>12</v>
      </c>
      <c r="E3672" t="s">
        <v>12</v>
      </c>
      <c r="F3672" s="3" t="s">
        <v>9889</v>
      </c>
      <c r="G3672">
        <v>2025</v>
      </c>
      <c r="H3672" t="s">
        <v>235</v>
      </c>
      <c r="I3672" t="s">
        <v>9886</v>
      </c>
    </row>
    <row r="3673" spans="1:9" ht="16" x14ac:dyDescent="0.2">
      <c r="A3673" t="s">
        <v>9883</v>
      </c>
      <c r="B3673" t="s">
        <v>9890</v>
      </c>
      <c r="C3673">
        <v>4</v>
      </c>
      <c r="D3673" t="s">
        <v>12</v>
      </c>
      <c r="E3673" t="s">
        <v>12</v>
      </c>
      <c r="F3673" s="3" t="s">
        <v>9891</v>
      </c>
      <c r="G3673">
        <v>2025</v>
      </c>
      <c r="H3673" t="s">
        <v>235</v>
      </c>
      <c r="I3673" t="s">
        <v>9886</v>
      </c>
    </row>
    <row r="3674" spans="1:9" ht="32" x14ac:dyDescent="0.2">
      <c r="A3674" t="s">
        <v>9892</v>
      </c>
      <c r="B3674" t="s">
        <v>9893</v>
      </c>
      <c r="C3674">
        <v>1</v>
      </c>
      <c r="D3674" s="4" t="s">
        <v>316</v>
      </c>
      <c r="E3674" t="s">
        <v>12</v>
      </c>
      <c r="F3674" s="7" t="s">
        <v>9894</v>
      </c>
      <c r="G3674">
        <v>2025</v>
      </c>
      <c r="H3674" t="s">
        <v>318</v>
      </c>
      <c r="I3674" t="s">
        <v>9895</v>
      </c>
    </row>
    <row r="3675" spans="1:9" ht="16" x14ac:dyDescent="0.2">
      <c r="A3675" t="s">
        <v>9896</v>
      </c>
      <c r="B3675" t="s">
        <v>9897</v>
      </c>
      <c r="C3675">
        <v>1</v>
      </c>
      <c r="D3675" t="s">
        <v>12</v>
      </c>
      <c r="E3675" t="s">
        <v>12</v>
      </c>
      <c r="F3675" s="3" t="s">
        <v>9898</v>
      </c>
      <c r="G3675">
        <v>2025</v>
      </c>
      <c r="H3675" t="s">
        <v>37</v>
      </c>
      <c r="I3675" t="s">
        <v>9899</v>
      </c>
    </row>
    <row r="3676" spans="1:9" ht="32" x14ac:dyDescent="0.2">
      <c r="A3676" t="s">
        <v>9900</v>
      </c>
      <c r="B3676" t="s">
        <v>9901</v>
      </c>
      <c r="C3676">
        <v>1</v>
      </c>
      <c r="D3676" t="s">
        <v>90</v>
      </c>
      <c r="E3676" t="s">
        <v>12</v>
      </c>
      <c r="F3676" s="3" t="s">
        <v>9902</v>
      </c>
      <c r="G3676">
        <v>2025</v>
      </c>
      <c r="H3676" t="s">
        <v>6891</v>
      </c>
      <c r="I3676" t="s">
        <v>9903</v>
      </c>
    </row>
    <row r="3677" spans="1:9" ht="32" x14ac:dyDescent="0.2">
      <c r="A3677" t="s">
        <v>9900</v>
      </c>
      <c r="B3677" t="s">
        <v>9904</v>
      </c>
      <c r="C3677">
        <v>2</v>
      </c>
      <c r="D3677" t="s">
        <v>90</v>
      </c>
      <c r="E3677" t="s">
        <v>12</v>
      </c>
      <c r="F3677" s="3" t="s">
        <v>9905</v>
      </c>
      <c r="G3677">
        <v>2025</v>
      </c>
      <c r="H3677" t="s">
        <v>6891</v>
      </c>
      <c r="I3677" t="s">
        <v>9903</v>
      </c>
    </row>
    <row r="3678" spans="1:9" ht="16" x14ac:dyDescent="0.2">
      <c r="A3678" t="s">
        <v>9900</v>
      </c>
      <c r="B3678" t="s">
        <v>9906</v>
      </c>
      <c r="C3678">
        <v>3</v>
      </c>
      <c r="D3678" t="s">
        <v>52</v>
      </c>
      <c r="E3678" t="s">
        <v>12</v>
      </c>
      <c r="F3678" s="3" t="s">
        <v>9907</v>
      </c>
      <c r="G3678">
        <v>2025</v>
      </c>
      <c r="H3678" t="s">
        <v>323</v>
      </c>
      <c r="I3678" t="s">
        <v>9903</v>
      </c>
    </row>
    <row r="3679" spans="1:9" ht="16" x14ac:dyDescent="0.2">
      <c r="A3679" t="s">
        <v>9900</v>
      </c>
      <c r="B3679" t="s">
        <v>9908</v>
      </c>
      <c r="C3679">
        <v>4</v>
      </c>
      <c r="D3679" t="s">
        <v>12</v>
      </c>
      <c r="E3679" t="s">
        <v>12</v>
      </c>
      <c r="F3679" s="3" t="s">
        <v>9909</v>
      </c>
      <c r="G3679">
        <v>2025</v>
      </c>
      <c r="H3679" t="s">
        <v>3662</v>
      </c>
      <c r="I3679" t="s">
        <v>9903</v>
      </c>
    </row>
    <row r="3680" spans="1:9" ht="32" x14ac:dyDescent="0.2">
      <c r="A3680" t="s">
        <v>9900</v>
      </c>
      <c r="B3680" t="s">
        <v>9910</v>
      </c>
      <c r="C3680">
        <v>5</v>
      </c>
      <c r="D3680" t="s">
        <v>193</v>
      </c>
      <c r="E3680" t="s">
        <v>12</v>
      </c>
      <c r="F3680" s="3" t="s">
        <v>9911</v>
      </c>
      <c r="G3680">
        <v>2025</v>
      </c>
      <c r="H3680" t="s">
        <v>195</v>
      </c>
      <c r="I3680" t="s">
        <v>9903</v>
      </c>
    </row>
    <row r="3681" spans="1:9" ht="32" x14ac:dyDescent="0.2">
      <c r="A3681" t="s">
        <v>9912</v>
      </c>
      <c r="B3681" t="s">
        <v>1080</v>
      </c>
      <c r="C3681">
        <v>1</v>
      </c>
      <c r="D3681" t="s">
        <v>1077</v>
      </c>
      <c r="E3681" t="s">
        <v>12</v>
      </c>
      <c r="F3681" s="3" t="s">
        <v>9913</v>
      </c>
      <c r="G3681">
        <v>2025</v>
      </c>
      <c r="H3681" t="s">
        <v>226</v>
      </c>
      <c r="I3681" t="s">
        <v>9914</v>
      </c>
    </row>
    <row r="3682" spans="1:9" ht="32" x14ac:dyDescent="0.2">
      <c r="A3682" t="s">
        <v>9912</v>
      </c>
      <c r="B3682" t="s">
        <v>9915</v>
      </c>
      <c r="C3682">
        <v>2</v>
      </c>
      <c r="D3682" t="s">
        <v>12</v>
      </c>
      <c r="E3682" t="s">
        <v>12</v>
      </c>
      <c r="F3682" s="3" t="s">
        <v>9916</v>
      </c>
      <c r="G3682">
        <v>2025</v>
      </c>
      <c r="H3682" t="s">
        <v>226</v>
      </c>
      <c r="I3682" t="s">
        <v>9914</v>
      </c>
    </row>
    <row r="3683" spans="1:9" ht="32" x14ac:dyDescent="0.2">
      <c r="A3683" t="s">
        <v>9917</v>
      </c>
      <c r="B3683" t="s">
        <v>9918</v>
      </c>
      <c r="C3683">
        <v>1</v>
      </c>
      <c r="D3683" t="s">
        <v>1020</v>
      </c>
      <c r="E3683" t="s">
        <v>12</v>
      </c>
      <c r="F3683" s="3" t="s">
        <v>9919</v>
      </c>
      <c r="G3683">
        <v>2025</v>
      </c>
      <c r="H3683" t="s">
        <v>1022</v>
      </c>
      <c r="I3683" t="s">
        <v>9920</v>
      </c>
    </row>
    <row r="3684" spans="1:9" ht="16" x14ac:dyDescent="0.2">
      <c r="A3684" t="s">
        <v>9921</v>
      </c>
      <c r="B3684" t="s">
        <v>9922</v>
      </c>
      <c r="C3684">
        <v>1</v>
      </c>
      <c r="D3684" t="s">
        <v>52</v>
      </c>
      <c r="E3684" t="s">
        <v>12</v>
      </c>
      <c r="F3684" s="3" t="s">
        <v>9923</v>
      </c>
      <c r="G3684">
        <v>2025</v>
      </c>
      <c r="H3684" t="s">
        <v>226</v>
      </c>
      <c r="I3684" t="s">
        <v>9924</v>
      </c>
    </row>
    <row r="3685" spans="1:9" ht="16" x14ac:dyDescent="0.2">
      <c r="A3685" t="s">
        <v>9921</v>
      </c>
      <c r="B3685" t="s">
        <v>9925</v>
      </c>
      <c r="C3685">
        <v>2</v>
      </c>
      <c r="D3685" t="s">
        <v>52</v>
      </c>
      <c r="E3685" t="s">
        <v>12</v>
      </c>
      <c r="F3685" s="3" t="s">
        <v>9923</v>
      </c>
      <c r="G3685">
        <v>2025</v>
      </c>
      <c r="H3685" t="s">
        <v>226</v>
      </c>
      <c r="I3685" t="s">
        <v>9924</v>
      </c>
    </row>
    <row r="3686" spans="1:9" ht="32" x14ac:dyDescent="0.2">
      <c r="A3686" t="s">
        <v>9926</v>
      </c>
      <c r="B3686" t="s">
        <v>9927</v>
      </c>
      <c r="C3686">
        <v>1</v>
      </c>
      <c r="D3686" s="4" t="s">
        <v>316</v>
      </c>
      <c r="E3686" t="s">
        <v>12</v>
      </c>
      <c r="F3686" s="7" t="s">
        <v>9894</v>
      </c>
      <c r="G3686">
        <v>2025</v>
      </c>
      <c r="H3686" t="s">
        <v>318</v>
      </c>
      <c r="I3686" t="s">
        <v>9928</v>
      </c>
    </row>
    <row r="3687" spans="1:9" ht="16" x14ac:dyDescent="0.2">
      <c r="A3687" t="s">
        <v>9929</v>
      </c>
      <c r="B3687" t="s">
        <v>9930</v>
      </c>
      <c r="C3687">
        <v>1</v>
      </c>
      <c r="D3687" t="s">
        <v>12</v>
      </c>
      <c r="E3687" t="s">
        <v>12</v>
      </c>
      <c r="F3687" s="3" t="s">
        <v>9931</v>
      </c>
      <c r="G3687">
        <v>2025</v>
      </c>
      <c r="H3687" t="s">
        <v>37</v>
      </c>
      <c r="I3687" t="s">
        <v>9932</v>
      </c>
    </row>
    <row r="3688" spans="1:9" ht="32" x14ac:dyDescent="0.2">
      <c r="A3688" t="s">
        <v>9933</v>
      </c>
      <c r="B3688" t="s">
        <v>9934</v>
      </c>
      <c r="C3688">
        <v>1</v>
      </c>
      <c r="D3688" t="s">
        <v>90</v>
      </c>
      <c r="E3688" t="s">
        <v>12</v>
      </c>
      <c r="F3688" s="3" t="s">
        <v>9935</v>
      </c>
      <c r="G3688">
        <v>2025</v>
      </c>
      <c r="H3688" t="s">
        <v>2105</v>
      </c>
      <c r="I3688" t="s">
        <v>9936</v>
      </c>
    </row>
    <row r="3689" spans="1:9" ht="32" x14ac:dyDescent="0.2">
      <c r="A3689" t="s">
        <v>9937</v>
      </c>
      <c r="B3689" t="s">
        <v>6247</v>
      </c>
      <c r="C3689">
        <v>1</v>
      </c>
      <c r="D3689" t="s">
        <v>31</v>
      </c>
      <c r="E3689" t="s">
        <v>12</v>
      </c>
      <c r="F3689" s="3" t="s">
        <v>6248</v>
      </c>
      <c r="G3689">
        <v>2025</v>
      </c>
      <c r="H3689" t="s">
        <v>359</v>
      </c>
      <c r="I3689" t="s">
        <v>9938</v>
      </c>
    </row>
    <row r="3690" spans="1:9" ht="16" x14ac:dyDescent="0.2">
      <c r="A3690" t="s">
        <v>9937</v>
      </c>
      <c r="B3690" t="s">
        <v>2423</v>
      </c>
      <c r="C3690">
        <v>2</v>
      </c>
      <c r="D3690" t="s">
        <v>408</v>
      </c>
      <c r="E3690" t="s">
        <v>12</v>
      </c>
      <c r="F3690" s="3" t="s">
        <v>2424</v>
      </c>
      <c r="G3690">
        <v>2025</v>
      </c>
      <c r="H3690" t="s">
        <v>518</v>
      </c>
      <c r="I3690" t="s">
        <v>9938</v>
      </c>
    </row>
    <row r="3691" spans="1:9" ht="16" x14ac:dyDescent="0.2">
      <c r="A3691" t="s">
        <v>9937</v>
      </c>
      <c r="B3691" t="s">
        <v>6249</v>
      </c>
      <c r="C3691">
        <v>3</v>
      </c>
      <c r="D3691">
        <f>586</f>
        <v>586</v>
      </c>
      <c r="E3691" t="s">
        <v>12</v>
      </c>
      <c r="F3691" s="3" t="s">
        <v>6252</v>
      </c>
      <c r="G3691">
        <v>2025</v>
      </c>
      <c r="H3691" t="s">
        <v>323</v>
      </c>
      <c r="I3691" t="s">
        <v>9938</v>
      </c>
    </row>
    <row r="3692" spans="1:9" ht="16" x14ac:dyDescent="0.2">
      <c r="A3692" t="s">
        <v>9937</v>
      </c>
      <c r="B3692" t="s">
        <v>9939</v>
      </c>
      <c r="C3692">
        <v>4</v>
      </c>
      <c r="D3692" t="s">
        <v>1207</v>
      </c>
      <c r="E3692" t="s">
        <v>12</v>
      </c>
      <c r="F3692" s="3" t="s">
        <v>9940</v>
      </c>
      <c r="G3692">
        <v>2025</v>
      </c>
      <c r="H3692" t="s">
        <v>323</v>
      </c>
      <c r="I3692" t="s">
        <v>9938</v>
      </c>
    </row>
    <row r="3693" spans="1:9" ht="32" x14ac:dyDescent="0.2">
      <c r="A3693" t="s">
        <v>9941</v>
      </c>
      <c r="B3693" t="s">
        <v>9942</v>
      </c>
      <c r="C3693">
        <v>1</v>
      </c>
      <c r="D3693">
        <f>538</f>
        <v>538</v>
      </c>
      <c r="E3693" t="s">
        <v>12</v>
      </c>
      <c r="F3693" s="7" t="s">
        <v>322</v>
      </c>
      <c r="G3693">
        <v>2025</v>
      </c>
      <c r="H3693" t="s">
        <v>323</v>
      </c>
      <c r="I3693" t="s">
        <v>9943</v>
      </c>
    </row>
    <row r="3694" spans="1:9" ht="16" x14ac:dyDescent="0.2">
      <c r="A3694" t="s">
        <v>9941</v>
      </c>
      <c r="B3694" t="s">
        <v>9944</v>
      </c>
      <c r="C3694">
        <v>2</v>
      </c>
      <c r="D3694" t="s">
        <v>12</v>
      </c>
      <c r="E3694" t="s">
        <v>12</v>
      </c>
      <c r="F3694" s="3" t="s">
        <v>9945</v>
      </c>
      <c r="G3694">
        <v>2025</v>
      </c>
      <c r="H3694" t="s">
        <v>4123</v>
      </c>
      <c r="I3694" t="s">
        <v>9943</v>
      </c>
    </row>
    <row r="3695" spans="1:9" ht="32" x14ac:dyDescent="0.2">
      <c r="A3695" t="s">
        <v>9941</v>
      </c>
      <c r="B3695" t="s">
        <v>9946</v>
      </c>
      <c r="C3695">
        <v>3</v>
      </c>
      <c r="D3695">
        <f>180</f>
        <v>180</v>
      </c>
      <c r="E3695" t="s">
        <v>12</v>
      </c>
      <c r="F3695" s="3" t="s">
        <v>9947</v>
      </c>
      <c r="G3695">
        <v>2025</v>
      </c>
      <c r="H3695" t="s">
        <v>518</v>
      </c>
      <c r="I3695" t="s">
        <v>9943</v>
      </c>
    </row>
    <row r="3696" spans="1:9" ht="32" x14ac:dyDescent="0.2">
      <c r="A3696" t="s">
        <v>9941</v>
      </c>
      <c r="B3696" t="s">
        <v>9948</v>
      </c>
      <c r="C3696">
        <v>4</v>
      </c>
      <c r="D3696" t="s">
        <v>12</v>
      </c>
      <c r="E3696" t="s">
        <v>12</v>
      </c>
      <c r="F3696" s="3" t="s">
        <v>9949</v>
      </c>
      <c r="G3696">
        <v>2025</v>
      </c>
      <c r="H3696" t="s">
        <v>1696</v>
      </c>
      <c r="I3696" t="s">
        <v>9943</v>
      </c>
    </row>
    <row r="3697" spans="1:9" ht="32" x14ac:dyDescent="0.2">
      <c r="A3697" t="s">
        <v>9941</v>
      </c>
      <c r="B3697" t="s">
        <v>9950</v>
      </c>
      <c r="C3697">
        <v>5</v>
      </c>
      <c r="D3697" t="s">
        <v>12</v>
      </c>
      <c r="E3697" t="s">
        <v>12</v>
      </c>
      <c r="F3697" s="3" t="s">
        <v>9951</v>
      </c>
      <c r="G3697">
        <v>2025</v>
      </c>
      <c r="H3697" t="s">
        <v>420</v>
      </c>
      <c r="I3697" t="s">
        <v>9943</v>
      </c>
    </row>
    <row r="3698" spans="1:9" ht="32" x14ac:dyDescent="0.2">
      <c r="A3698" t="s">
        <v>9952</v>
      </c>
      <c r="B3698" t="s">
        <v>9953</v>
      </c>
      <c r="C3698">
        <v>1</v>
      </c>
      <c r="D3698" t="s">
        <v>90</v>
      </c>
      <c r="E3698" t="s">
        <v>12</v>
      </c>
      <c r="F3698" s="3" t="s">
        <v>9954</v>
      </c>
      <c r="G3698">
        <v>2025</v>
      </c>
      <c r="H3698" t="s">
        <v>6891</v>
      </c>
      <c r="I3698" t="s">
        <v>9955</v>
      </c>
    </row>
    <row r="3699" spans="1:9" ht="16" x14ac:dyDescent="0.2">
      <c r="A3699" t="s">
        <v>9952</v>
      </c>
      <c r="B3699" t="s">
        <v>7342</v>
      </c>
      <c r="C3699">
        <v>2</v>
      </c>
      <c r="D3699" s="5" t="s">
        <v>12</v>
      </c>
      <c r="E3699" t="s">
        <v>12</v>
      </c>
      <c r="F3699" s="7" t="s">
        <v>165</v>
      </c>
      <c r="G3699">
        <v>2025</v>
      </c>
      <c r="H3699" t="s">
        <v>37</v>
      </c>
      <c r="I3699" t="s">
        <v>9955</v>
      </c>
    </row>
    <row r="3700" spans="1:9" ht="16" x14ac:dyDescent="0.2">
      <c r="A3700" t="s">
        <v>9952</v>
      </c>
      <c r="B3700" t="s">
        <v>9956</v>
      </c>
      <c r="C3700">
        <v>3</v>
      </c>
      <c r="D3700" t="s">
        <v>90</v>
      </c>
      <c r="E3700" t="s">
        <v>12</v>
      </c>
      <c r="F3700" s="3" t="s">
        <v>9957</v>
      </c>
      <c r="G3700">
        <v>2025</v>
      </c>
      <c r="H3700" t="s">
        <v>6891</v>
      </c>
      <c r="I3700" t="s">
        <v>9955</v>
      </c>
    </row>
    <row r="3701" spans="1:9" ht="16" x14ac:dyDescent="0.2">
      <c r="A3701" t="s">
        <v>9958</v>
      </c>
      <c r="B3701" t="s">
        <v>9959</v>
      </c>
      <c r="C3701">
        <v>1</v>
      </c>
      <c r="D3701" t="s">
        <v>12</v>
      </c>
      <c r="E3701" t="s">
        <v>12</v>
      </c>
      <c r="F3701" s="3" t="s">
        <v>9960</v>
      </c>
      <c r="G3701">
        <v>2025</v>
      </c>
      <c r="H3701" t="s">
        <v>313</v>
      </c>
      <c r="I3701" t="s">
        <v>9961</v>
      </c>
    </row>
    <row r="3702" spans="1:9" ht="32" x14ac:dyDescent="0.2">
      <c r="A3702" t="s">
        <v>9962</v>
      </c>
      <c r="B3702" t="s">
        <v>9963</v>
      </c>
      <c r="C3702">
        <v>1</v>
      </c>
      <c r="D3702" t="s">
        <v>12</v>
      </c>
      <c r="E3702" t="s">
        <v>12</v>
      </c>
      <c r="F3702" s="3" t="s">
        <v>9964</v>
      </c>
      <c r="G3702">
        <v>2025</v>
      </c>
      <c r="H3702" t="s">
        <v>140</v>
      </c>
      <c r="I3702" t="s">
        <v>9965</v>
      </c>
    </row>
    <row r="3703" spans="1:9" ht="32" x14ac:dyDescent="0.2">
      <c r="A3703" t="s">
        <v>9966</v>
      </c>
      <c r="B3703" t="s">
        <v>9967</v>
      </c>
      <c r="C3703">
        <v>1</v>
      </c>
      <c r="D3703" t="s">
        <v>316</v>
      </c>
      <c r="E3703" t="s">
        <v>12</v>
      </c>
      <c r="F3703" s="3" t="s">
        <v>645</v>
      </c>
      <c r="G3703">
        <v>2025</v>
      </c>
      <c r="H3703" t="s">
        <v>646</v>
      </c>
      <c r="I3703" t="s">
        <v>9968</v>
      </c>
    </row>
    <row r="3704" spans="1:9" ht="32" x14ac:dyDescent="0.2">
      <c r="A3704" t="s">
        <v>9969</v>
      </c>
      <c r="B3704" t="s">
        <v>9970</v>
      </c>
      <c r="C3704">
        <v>1</v>
      </c>
      <c r="D3704">
        <f>173</f>
        <v>173</v>
      </c>
      <c r="E3704" t="s">
        <v>12</v>
      </c>
      <c r="F3704" s="3" t="s">
        <v>9971</v>
      </c>
      <c r="G3704">
        <v>2025</v>
      </c>
      <c r="H3704" t="s">
        <v>2793</v>
      </c>
      <c r="I3704" t="s">
        <v>9972</v>
      </c>
    </row>
    <row r="3705" spans="1:9" ht="16" x14ac:dyDescent="0.2">
      <c r="A3705" t="s">
        <v>9969</v>
      </c>
      <c r="B3705" t="s">
        <v>9973</v>
      </c>
      <c r="C3705">
        <v>2</v>
      </c>
      <c r="D3705">
        <f>173</f>
        <v>173</v>
      </c>
      <c r="E3705" t="s">
        <v>592</v>
      </c>
      <c r="F3705" s="3" t="s">
        <v>5136</v>
      </c>
      <c r="G3705">
        <v>2025</v>
      </c>
      <c r="H3705" t="s">
        <v>2793</v>
      </c>
      <c r="I3705" t="s">
        <v>9972</v>
      </c>
    </row>
    <row r="3706" spans="1:9" ht="16" x14ac:dyDescent="0.2">
      <c r="A3706" t="s">
        <v>9969</v>
      </c>
      <c r="B3706" t="s">
        <v>9974</v>
      </c>
      <c r="C3706">
        <v>3</v>
      </c>
      <c r="D3706">
        <f>173</f>
        <v>173</v>
      </c>
      <c r="E3706" t="s">
        <v>12</v>
      </c>
      <c r="F3706" s="3" t="s">
        <v>9975</v>
      </c>
      <c r="G3706">
        <v>2025</v>
      </c>
      <c r="H3706" t="s">
        <v>2793</v>
      </c>
      <c r="I3706" t="s">
        <v>9972</v>
      </c>
    </row>
    <row r="3707" spans="1:9" ht="16" x14ac:dyDescent="0.2">
      <c r="A3707" t="s">
        <v>9976</v>
      </c>
      <c r="B3707" t="s">
        <v>741</v>
      </c>
      <c r="C3707">
        <v>1</v>
      </c>
      <c r="D3707" t="s">
        <v>12</v>
      </c>
      <c r="E3707" t="s">
        <v>12</v>
      </c>
      <c r="F3707" s="3" t="s">
        <v>7705</v>
      </c>
      <c r="G3707">
        <v>2025</v>
      </c>
      <c r="H3707" t="s">
        <v>14</v>
      </c>
      <c r="I3707" t="s">
        <v>9977</v>
      </c>
    </row>
    <row r="3708" spans="1:9" ht="32" x14ac:dyDescent="0.2">
      <c r="A3708" t="s">
        <v>9976</v>
      </c>
      <c r="B3708" t="s">
        <v>741</v>
      </c>
      <c r="C3708">
        <v>2</v>
      </c>
      <c r="D3708" t="s">
        <v>12</v>
      </c>
      <c r="E3708" t="s">
        <v>592</v>
      </c>
      <c r="F3708" s="3" t="s">
        <v>4990</v>
      </c>
      <c r="G3708">
        <v>2025</v>
      </c>
      <c r="H3708" t="s">
        <v>14</v>
      </c>
      <c r="I3708" t="s">
        <v>9977</v>
      </c>
    </row>
    <row r="3709" spans="1:9" ht="32" x14ac:dyDescent="0.2">
      <c r="A3709" t="s">
        <v>9976</v>
      </c>
      <c r="B3709" t="s">
        <v>9978</v>
      </c>
      <c r="C3709">
        <v>3</v>
      </c>
      <c r="D3709" t="s">
        <v>12</v>
      </c>
      <c r="E3709" t="s">
        <v>12</v>
      </c>
      <c r="F3709" s="3" t="s">
        <v>887</v>
      </c>
      <c r="G3709">
        <v>2025</v>
      </c>
      <c r="H3709" t="s">
        <v>14</v>
      </c>
      <c r="I3709" t="s">
        <v>9977</v>
      </c>
    </row>
    <row r="3710" spans="1:9" ht="16" x14ac:dyDescent="0.2">
      <c r="A3710" t="s">
        <v>9979</v>
      </c>
      <c r="B3710" t="s">
        <v>9980</v>
      </c>
      <c r="C3710">
        <v>1</v>
      </c>
      <c r="D3710" t="s">
        <v>12</v>
      </c>
      <c r="E3710" t="s">
        <v>12</v>
      </c>
      <c r="F3710" s="7" t="s">
        <v>25</v>
      </c>
      <c r="G3710">
        <v>2025</v>
      </c>
      <c r="H3710" t="s">
        <v>21</v>
      </c>
      <c r="I3710" t="s">
        <v>9981</v>
      </c>
    </row>
    <row r="3711" spans="1:9" ht="16" x14ac:dyDescent="0.2">
      <c r="A3711" t="s">
        <v>9982</v>
      </c>
      <c r="B3711" t="s">
        <v>9983</v>
      </c>
      <c r="C3711">
        <v>1</v>
      </c>
      <c r="D3711" t="s">
        <v>12</v>
      </c>
      <c r="E3711" t="s">
        <v>12</v>
      </c>
      <c r="F3711" s="3" t="s">
        <v>9984</v>
      </c>
      <c r="G3711">
        <v>2025</v>
      </c>
      <c r="H3711" t="s">
        <v>37</v>
      </c>
      <c r="I3711" t="s">
        <v>9985</v>
      </c>
    </row>
    <row r="3712" spans="1:9" ht="16" x14ac:dyDescent="0.2">
      <c r="A3712" t="s">
        <v>9982</v>
      </c>
      <c r="B3712" t="s">
        <v>9986</v>
      </c>
      <c r="C3712">
        <v>2</v>
      </c>
      <c r="D3712" t="s">
        <v>12</v>
      </c>
      <c r="E3712" t="s">
        <v>12</v>
      </c>
      <c r="F3712" s="3" t="s">
        <v>9984</v>
      </c>
      <c r="G3712">
        <v>2025</v>
      </c>
      <c r="H3712" t="s">
        <v>37</v>
      </c>
      <c r="I3712" t="s">
        <v>9985</v>
      </c>
    </row>
    <row r="3713" spans="1:9" ht="32" x14ac:dyDescent="0.2">
      <c r="A3713" t="s">
        <v>9982</v>
      </c>
      <c r="B3713" t="s">
        <v>9987</v>
      </c>
      <c r="C3713">
        <v>3</v>
      </c>
      <c r="D3713">
        <f>407</f>
        <v>407</v>
      </c>
      <c r="E3713" t="s">
        <v>12</v>
      </c>
      <c r="F3713" s="3" t="s">
        <v>9988</v>
      </c>
      <c r="G3713">
        <v>2025</v>
      </c>
      <c r="H3713" t="s">
        <v>37</v>
      </c>
      <c r="I3713" t="s">
        <v>9985</v>
      </c>
    </row>
    <row r="3714" spans="1:9" ht="32" x14ac:dyDescent="0.2">
      <c r="A3714" t="s">
        <v>9982</v>
      </c>
      <c r="B3714" t="s">
        <v>9989</v>
      </c>
      <c r="C3714">
        <v>4</v>
      </c>
      <c r="D3714" t="s">
        <v>12</v>
      </c>
      <c r="E3714" t="s">
        <v>12</v>
      </c>
      <c r="F3714" s="3" t="s">
        <v>9990</v>
      </c>
      <c r="G3714">
        <v>2025</v>
      </c>
      <c r="H3714" t="s">
        <v>37</v>
      </c>
      <c r="I3714" t="s">
        <v>9985</v>
      </c>
    </row>
    <row r="3715" spans="1:9" ht="32" x14ac:dyDescent="0.2">
      <c r="A3715" t="s">
        <v>9991</v>
      </c>
      <c r="B3715" t="s">
        <v>9992</v>
      </c>
      <c r="C3715">
        <v>1</v>
      </c>
      <c r="D3715" t="s">
        <v>1020</v>
      </c>
      <c r="E3715" t="s">
        <v>12</v>
      </c>
      <c r="F3715" s="3" t="s">
        <v>9919</v>
      </c>
      <c r="G3715">
        <v>2025</v>
      </c>
      <c r="H3715" t="s">
        <v>1022</v>
      </c>
      <c r="I3715" t="s">
        <v>9993</v>
      </c>
    </row>
    <row r="3716" spans="1:9" ht="16" x14ac:dyDescent="0.2">
      <c r="A3716" t="s">
        <v>9991</v>
      </c>
      <c r="B3716" t="s">
        <v>9994</v>
      </c>
      <c r="C3716">
        <v>2</v>
      </c>
      <c r="D3716" t="s">
        <v>9995</v>
      </c>
      <c r="E3716" t="s">
        <v>12</v>
      </c>
      <c r="F3716" s="3" t="s">
        <v>9996</v>
      </c>
      <c r="G3716">
        <v>2025</v>
      </c>
      <c r="H3716" t="s">
        <v>527</v>
      </c>
      <c r="I3716" t="s">
        <v>9993</v>
      </c>
    </row>
    <row r="3717" spans="1:9" ht="32" x14ac:dyDescent="0.2">
      <c r="A3717" t="s">
        <v>9997</v>
      </c>
      <c r="B3717" t="s">
        <v>6455</v>
      </c>
      <c r="C3717">
        <v>1</v>
      </c>
      <c r="D3717" t="s">
        <v>12</v>
      </c>
      <c r="E3717" t="s">
        <v>12</v>
      </c>
      <c r="F3717" s="3" t="s">
        <v>9998</v>
      </c>
      <c r="G3717">
        <v>2025</v>
      </c>
      <c r="H3717" t="s">
        <v>37</v>
      </c>
      <c r="I3717" t="s">
        <v>9999</v>
      </c>
    </row>
    <row r="3718" spans="1:9" ht="16" x14ac:dyDescent="0.2">
      <c r="A3718" t="s">
        <v>9997</v>
      </c>
      <c r="B3718" t="s">
        <v>6458</v>
      </c>
      <c r="C3718">
        <v>2</v>
      </c>
      <c r="D3718" t="s">
        <v>12</v>
      </c>
      <c r="E3718" t="s">
        <v>12</v>
      </c>
      <c r="F3718" s="3" t="s">
        <v>6459</v>
      </c>
      <c r="G3718">
        <v>2025</v>
      </c>
      <c r="H3718" t="s">
        <v>37</v>
      </c>
      <c r="I3718" t="s">
        <v>9999</v>
      </c>
    </row>
    <row r="3719" spans="1:9" ht="32" x14ac:dyDescent="0.2">
      <c r="A3719" t="s">
        <v>10000</v>
      </c>
      <c r="B3719" t="s">
        <v>10001</v>
      </c>
      <c r="C3719">
        <v>1</v>
      </c>
      <c r="D3719" t="s">
        <v>12</v>
      </c>
      <c r="E3719" t="s">
        <v>12</v>
      </c>
      <c r="F3719" s="3" t="s">
        <v>10002</v>
      </c>
      <c r="G3719">
        <v>2025</v>
      </c>
      <c r="H3719" t="s">
        <v>21</v>
      </c>
      <c r="I3719" t="s">
        <v>10003</v>
      </c>
    </row>
    <row r="3720" spans="1:9" ht="32" x14ac:dyDescent="0.2">
      <c r="A3720" t="s">
        <v>10000</v>
      </c>
      <c r="B3720" t="s">
        <v>10004</v>
      </c>
      <c r="C3720">
        <v>2</v>
      </c>
      <c r="D3720">
        <f>237</f>
        <v>237</v>
      </c>
      <c r="E3720" t="s">
        <v>12</v>
      </c>
      <c r="F3720" s="3" t="s">
        <v>10005</v>
      </c>
      <c r="G3720">
        <v>2025</v>
      </c>
      <c r="H3720" t="s">
        <v>21</v>
      </c>
      <c r="I3720" t="s">
        <v>10003</v>
      </c>
    </row>
    <row r="3721" spans="1:9" ht="32" x14ac:dyDescent="0.2">
      <c r="A3721" t="s">
        <v>10006</v>
      </c>
      <c r="B3721" t="s">
        <v>10007</v>
      </c>
      <c r="C3721">
        <v>1</v>
      </c>
      <c r="D3721" t="s">
        <v>12</v>
      </c>
      <c r="E3721" t="s">
        <v>12</v>
      </c>
      <c r="F3721" s="3" t="s">
        <v>10008</v>
      </c>
      <c r="G3721">
        <v>2025</v>
      </c>
      <c r="H3721" t="s">
        <v>832</v>
      </c>
      <c r="I3721" t="s">
        <v>10009</v>
      </c>
    </row>
    <row r="3722" spans="1:9" ht="32" x14ac:dyDescent="0.2">
      <c r="A3722" t="s">
        <v>10006</v>
      </c>
      <c r="B3722" t="s">
        <v>10010</v>
      </c>
      <c r="C3722">
        <v>2</v>
      </c>
      <c r="D3722">
        <f>264</f>
        <v>264</v>
      </c>
      <c r="E3722" t="s">
        <v>12</v>
      </c>
      <c r="F3722" s="3" t="s">
        <v>10011</v>
      </c>
      <c r="G3722">
        <v>2025</v>
      </c>
      <c r="H3722" t="s">
        <v>318</v>
      </c>
      <c r="I3722" t="s">
        <v>10009</v>
      </c>
    </row>
    <row r="3723" spans="1:9" ht="32" x14ac:dyDescent="0.2">
      <c r="A3723" t="s">
        <v>10012</v>
      </c>
      <c r="B3723" t="s">
        <v>10013</v>
      </c>
      <c r="C3723">
        <v>1</v>
      </c>
      <c r="D3723" t="s">
        <v>12</v>
      </c>
      <c r="E3723" t="s">
        <v>12</v>
      </c>
      <c r="F3723" s="3" t="s">
        <v>10014</v>
      </c>
      <c r="G3723">
        <v>2025</v>
      </c>
      <c r="H3723" t="s">
        <v>859</v>
      </c>
      <c r="I3723" t="s">
        <v>10015</v>
      </c>
    </row>
    <row r="3724" spans="1:9" ht="32" x14ac:dyDescent="0.2">
      <c r="A3724" t="s">
        <v>10012</v>
      </c>
      <c r="B3724" t="s">
        <v>10016</v>
      </c>
      <c r="C3724">
        <v>2</v>
      </c>
      <c r="D3724" t="s">
        <v>8084</v>
      </c>
      <c r="E3724" t="s">
        <v>12</v>
      </c>
      <c r="F3724" s="3" t="s">
        <v>10017</v>
      </c>
      <c r="G3724">
        <v>2025</v>
      </c>
      <c r="H3724" t="s">
        <v>8086</v>
      </c>
      <c r="I3724" t="s">
        <v>10015</v>
      </c>
    </row>
    <row r="3725" spans="1:9" ht="32" x14ac:dyDescent="0.2">
      <c r="A3725" t="s">
        <v>10012</v>
      </c>
      <c r="B3725" t="s">
        <v>10018</v>
      </c>
      <c r="C3725">
        <v>3</v>
      </c>
      <c r="D3725" t="s">
        <v>12</v>
      </c>
      <c r="E3725" t="s">
        <v>12</v>
      </c>
      <c r="F3725" s="3" t="s">
        <v>10019</v>
      </c>
      <c r="G3725">
        <v>2025</v>
      </c>
      <c r="H3725" t="s">
        <v>859</v>
      </c>
      <c r="I3725" t="s">
        <v>10015</v>
      </c>
    </row>
    <row r="3726" spans="1:9" ht="32" x14ac:dyDescent="0.2">
      <c r="A3726" t="s">
        <v>10012</v>
      </c>
      <c r="B3726" t="s">
        <v>10020</v>
      </c>
      <c r="C3726">
        <v>4</v>
      </c>
      <c r="D3726" t="s">
        <v>12</v>
      </c>
      <c r="E3726" t="s">
        <v>12</v>
      </c>
      <c r="F3726" s="3" t="s">
        <v>10021</v>
      </c>
      <c r="G3726">
        <v>2025</v>
      </c>
      <c r="H3726" t="s">
        <v>859</v>
      </c>
      <c r="I3726" t="s">
        <v>10015</v>
      </c>
    </row>
    <row r="3727" spans="1:9" ht="32" x14ac:dyDescent="0.2">
      <c r="A3727" t="s">
        <v>10022</v>
      </c>
      <c r="B3727" t="s">
        <v>10023</v>
      </c>
      <c r="C3727">
        <v>1</v>
      </c>
      <c r="D3727" t="s">
        <v>12</v>
      </c>
      <c r="E3727" t="s">
        <v>12</v>
      </c>
      <c r="F3727" s="3" t="s">
        <v>10024</v>
      </c>
      <c r="G3727">
        <v>2025</v>
      </c>
      <c r="H3727" t="s">
        <v>37</v>
      </c>
      <c r="I3727" t="s">
        <v>10025</v>
      </c>
    </row>
    <row r="3728" spans="1:9" ht="16" x14ac:dyDescent="0.2">
      <c r="A3728" t="s">
        <v>10022</v>
      </c>
      <c r="B3728" t="s">
        <v>10026</v>
      </c>
      <c r="C3728">
        <v>2</v>
      </c>
      <c r="D3728" t="s">
        <v>12</v>
      </c>
      <c r="E3728" t="s">
        <v>12</v>
      </c>
      <c r="F3728" s="3" t="s">
        <v>10027</v>
      </c>
      <c r="G3728">
        <v>2025</v>
      </c>
      <c r="H3728" t="s">
        <v>37</v>
      </c>
      <c r="I3728" t="s">
        <v>10025</v>
      </c>
    </row>
    <row r="3729" spans="1:9" ht="32" x14ac:dyDescent="0.2">
      <c r="A3729" t="s">
        <v>10022</v>
      </c>
      <c r="B3729" t="s">
        <v>7112</v>
      </c>
      <c r="C3729">
        <v>3</v>
      </c>
      <c r="D3729" t="s">
        <v>12</v>
      </c>
      <c r="E3729" t="s">
        <v>12</v>
      </c>
      <c r="F3729" s="3" t="s">
        <v>10028</v>
      </c>
      <c r="G3729">
        <v>2025</v>
      </c>
      <c r="H3729" t="s">
        <v>37</v>
      </c>
      <c r="I3729" t="s">
        <v>10025</v>
      </c>
    </row>
    <row r="3730" spans="1:9" ht="32" x14ac:dyDescent="0.2">
      <c r="A3730" t="s">
        <v>10029</v>
      </c>
      <c r="B3730" t="s">
        <v>10030</v>
      </c>
      <c r="C3730">
        <v>1</v>
      </c>
      <c r="D3730" t="s">
        <v>12</v>
      </c>
      <c r="E3730" t="s">
        <v>12</v>
      </c>
      <c r="F3730" s="3" t="s">
        <v>10031</v>
      </c>
      <c r="G3730">
        <v>2025</v>
      </c>
      <c r="H3730" t="s">
        <v>239</v>
      </c>
      <c r="I3730" t="s">
        <v>10032</v>
      </c>
    </row>
    <row r="3731" spans="1:9" ht="16" x14ac:dyDescent="0.2">
      <c r="A3731" t="s">
        <v>10033</v>
      </c>
      <c r="B3731" t="s">
        <v>10034</v>
      </c>
      <c r="C3731">
        <v>1</v>
      </c>
      <c r="D3731" t="s">
        <v>12</v>
      </c>
      <c r="E3731" t="s">
        <v>12</v>
      </c>
      <c r="F3731" s="3" t="s">
        <v>10035</v>
      </c>
      <c r="G3731">
        <v>2025</v>
      </c>
      <c r="H3731" t="s">
        <v>140</v>
      </c>
      <c r="I3731" t="s">
        <v>10036</v>
      </c>
    </row>
    <row r="3732" spans="1:9" ht="16" x14ac:dyDescent="0.2">
      <c r="A3732" t="s">
        <v>10033</v>
      </c>
      <c r="B3732" t="s">
        <v>10037</v>
      </c>
      <c r="C3732">
        <v>2</v>
      </c>
      <c r="D3732" t="s">
        <v>10038</v>
      </c>
      <c r="E3732" t="s">
        <v>485</v>
      </c>
      <c r="F3732" s="3" t="s">
        <v>10039</v>
      </c>
      <c r="G3732">
        <v>2025</v>
      </c>
      <c r="H3732" t="s">
        <v>86</v>
      </c>
      <c r="I3732" t="s">
        <v>10036</v>
      </c>
    </row>
    <row r="3733" spans="1:9" ht="32" x14ac:dyDescent="0.2">
      <c r="A3733" t="s">
        <v>10040</v>
      </c>
      <c r="B3733" t="s">
        <v>10041</v>
      </c>
      <c r="C3733">
        <v>1</v>
      </c>
      <c r="D3733">
        <f>159</f>
        <v>159</v>
      </c>
      <c r="E3733" t="s">
        <v>12</v>
      </c>
      <c r="F3733" s="3" t="s">
        <v>10042</v>
      </c>
      <c r="G3733">
        <v>2025</v>
      </c>
      <c r="H3733" t="s">
        <v>323</v>
      </c>
      <c r="I3733" t="s">
        <v>10043</v>
      </c>
    </row>
    <row r="3734" spans="1:9" ht="32" x14ac:dyDescent="0.2">
      <c r="A3734" t="s">
        <v>10040</v>
      </c>
      <c r="B3734" t="s">
        <v>10044</v>
      </c>
      <c r="C3734">
        <v>2</v>
      </c>
      <c r="D3734" t="s">
        <v>1207</v>
      </c>
      <c r="E3734" t="s">
        <v>12</v>
      </c>
      <c r="F3734" s="3" t="s">
        <v>10045</v>
      </c>
      <c r="G3734">
        <v>2025</v>
      </c>
      <c r="H3734" t="s">
        <v>323</v>
      </c>
      <c r="I3734" t="s">
        <v>10043</v>
      </c>
    </row>
    <row r="3735" spans="1:9" ht="32" x14ac:dyDescent="0.2">
      <c r="A3735" t="s">
        <v>10040</v>
      </c>
      <c r="B3735" t="s">
        <v>10046</v>
      </c>
      <c r="C3735">
        <v>3</v>
      </c>
      <c r="D3735" t="s">
        <v>2828</v>
      </c>
      <c r="E3735" t="s">
        <v>12</v>
      </c>
      <c r="F3735" s="3" t="s">
        <v>10047</v>
      </c>
      <c r="G3735">
        <v>2025</v>
      </c>
      <c r="H3735" t="s">
        <v>323</v>
      </c>
      <c r="I3735" t="s">
        <v>10043</v>
      </c>
    </row>
    <row r="3736" spans="1:9" ht="32" x14ac:dyDescent="0.2">
      <c r="A3736" t="s">
        <v>10048</v>
      </c>
      <c r="B3736" t="s">
        <v>10049</v>
      </c>
      <c r="C3736">
        <v>1</v>
      </c>
      <c r="D3736" t="s">
        <v>12</v>
      </c>
      <c r="E3736" t="s">
        <v>12</v>
      </c>
      <c r="F3736" s="3" t="s">
        <v>10050</v>
      </c>
      <c r="G3736">
        <v>2025</v>
      </c>
      <c r="H3736" t="s">
        <v>235</v>
      </c>
      <c r="I3736" t="s">
        <v>10051</v>
      </c>
    </row>
    <row r="3737" spans="1:9" ht="16" x14ac:dyDescent="0.2">
      <c r="A3737" t="s">
        <v>10052</v>
      </c>
      <c r="B3737" t="s">
        <v>10053</v>
      </c>
      <c r="C3737">
        <v>1</v>
      </c>
      <c r="D3737">
        <f>538</f>
        <v>538</v>
      </c>
      <c r="E3737" t="s">
        <v>12</v>
      </c>
      <c r="F3737" s="7" t="s">
        <v>4250</v>
      </c>
      <c r="G3737">
        <v>2025</v>
      </c>
      <c r="H3737" t="s">
        <v>323</v>
      </c>
      <c r="I3737" t="s">
        <v>10054</v>
      </c>
    </row>
    <row r="3738" spans="1:9" ht="16" x14ac:dyDescent="0.2">
      <c r="A3738" t="s">
        <v>10055</v>
      </c>
      <c r="B3738" t="s">
        <v>10056</v>
      </c>
      <c r="C3738">
        <v>1</v>
      </c>
      <c r="D3738" t="s">
        <v>12</v>
      </c>
      <c r="E3738" t="s">
        <v>12</v>
      </c>
      <c r="F3738" s="7" t="s">
        <v>203</v>
      </c>
      <c r="G3738">
        <v>2025</v>
      </c>
      <c r="H3738" t="s">
        <v>204</v>
      </c>
      <c r="I3738" t="s">
        <v>10057</v>
      </c>
    </row>
    <row r="3739" spans="1:9" ht="32" x14ac:dyDescent="0.2">
      <c r="A3739" t="s">
        <v>10055</v>
      </c>
      <c r="B3739" t="s">
        <v>7630</v>
      </c>
      <c r="C3739">
        <v>2</v>
      </c>
      <c r="D3739" t="s">
        <v>12</v>
      </c>
      <c r="E3739" t="s">
        <v>12</v>
      </c>
      <c r="F3739" s="3" t="s">
        <v>7628</v>
      </c>
      <c r="G3739">
        <v>2025</v>
      </c>
      <c r="H3739" t="s">
        <v>204</v>
      </c>
      <c r="I3739" t="s">
        <v>10057</v>
      </c>
    </row>
    <row r="3740" spans="1:9" ht="16" x14ac:dyDescent="0.2">
      <c r="A3740" t="s">
        <v>10055</v>
      </c>
      <c r="B3740" t="s">
        <v>10058</v>
      </c>
      <c r="C3740">
        <v>3</v>
      </c>
      <c r="D3740" t="s">
        <v>12</v>
      </c>
      <c r="E3740" t="s">
        <v>12</v>
      </c>
      <c r="F3740" s="7" t="s">
        <v>203</v>
      </c>
      <c r="G3740">
        <v>2025</v>
      </c>
      <c r="H3740" t="s">
        <v>204</v>
      </c>
      <c r="I3740" t="s">
        <v>10057</v>
      </c>
    </row>
    <row r="3741" spans="1:9" ht="32" x14ac:dyDescent="0.2">
      <c r="A3741" t="s">
        <v>10059</v>
      </c>
      <c r="B3741" t="s">
        <v>10060</v>
      </c>
      <c r="C3741">
        <v>1</v>
      </c>
      <c r="D3741" t="s">
        <v>311</v>
      </c>
      <c r="E3741" t="s">
        <v>12</v>
      </c>
      <c r="F3741" s="3" t="s">
        <v>10061</v>
      </c>
      <c r="G3741">
        <v>2025</v>
      </c>
      <c r="H3741" t="s">
        <v>313</v>
      </c>
      <c r="I3741" t="s">
        <v>10062</v>
      </c>
    </row>
    <row r="3742" spans="1:9" ht="32" x14ac:dyDescent="0.2">
      <c r="A3742" t="s">
        <v>10063</v>
      </c>
      <c r="B3742" t="s">
        <v>10064</v>
      </c>
      <c r="C3742">
        <v>1</v>
      </c>
      <c r="D3742" t="s">
        <v>101</v>
      </c>
      <c r="E3742" t="s">
        <v>12</v>
      </c>
      <c r="F3742" s="3" t="s">
        <v>10065</v>
      </c>
      <c r="G3742">
        <v>2025</v>
      </c>
      <c r="H3742" t="s">
        <v>37</v>
      </c>
      <c r="I3742" t="s">
        <v>10066</v>
      </c>
    </row>
    <row r="3743" spans="1:9" ht="32" x14ac:dyDescent="0.2">
      <c r="A3743" t="s">
        <v>10063</v>
      </c>
      <c r="B3743" t="s">
        <v>10067</v>
      </c>
      <c r="C3743">
        <v>2</v>
      </c>
      <c r="D3743" t="s">
        <v>101</v>
      </c>
      <c r="E3743" t="s">
        <v>12</v>
      </c>
      <c r="F3743" s="3" t="s">
        <v>10068</v>
      </c>
      <c r="G3743">
        <v>2025</v>
      </c>
      <c r="H3743" t="s">
        <v>37</v>
      </c>
      <c r="I3743" t="s">
        <v>10066</v>
      </c>
    </row>
    <row r="3744" spans="1:9" ht="32" x14ac:dyDescent="0.2">
      <c r="A3744" t="s">
        <v>10063</v>
      </c>
      <c r="B3744" t="s">
        <v>10069</v>
      </c>
      <c r="C3744">
        <v>3</v>
      </c>
      <c r="D3744" t="s">
        <v>12</v>
      </c>
      <c r="E3744" t="s">
        <v>12</v>
      </c>
      <c r="F3744" s="3" t="s">
        <v>10070</v>
      </c>
      <c r="G3744">
        <v>2025</v>
      </c>
      <c r="H3744" t="s">
        <v>37</v>
      </c>
      <c r="I3744" t="s">
        <v>10066</v>
      </c>
    </row>
    <row r="3745" spans="1:9" ht="32" x14ac:dyDescent="0.2">
      <c r="A3745" t="s">
        <v>10063</v>
      </c>
      <c r="B3745" t="s">
        <v>10071</v>
      </c>
      <c r="C3745">
        <v>4</v>
      </c>
      <c r="D3745" t="s">
        <v>12</v>
      </c>
      <c r="E3745" t="s">
        <v>12</v>
      </c>
      <c r="F3745" s="3" t="s">
        <v>10072</v>
      </c>
      <c r="G3745">
        <v>2025</v>
      </c>
      <c r="H3745" t="s">
        <v>37</v>
      </c>
      <c r="I3745" t="s">
        <v>10066</v>
      </c>
    </row>
    <row r="3746" spans="1:9" ht="16" x14ac:dyDescent="0.2">
      <c r="A3746" t="s">
        <v>10063</v>
      </c>
      <c r="B3746" t="s">
        <v>10073</v>
      </c>
      <c r="C3746">
        <v>5</v>
      </c>
      <c r="D3746" t="s">
        <v>12</v>
      </c>
      <c r="E3746" t="s">
        <v>12</v>
      </c>
      <c r="F3746" s="3" t="s">
        <v>10074</v>
      </c>
      <c r="G3746">
        <v>2025</v>
      </c>
      <c r="H3746" t="s">
        <v>37</v>
      </c>
      <c r="I3746" t="s">
        <v>10066</v>
      </c>
    </row>
    <row r="3747" spans="1:9" ht="16" x14ac:dyDescent="0.2">
      <c r="A3747" t="s">
        <v>10063</v>
      </c>
      <c r="B3747" t="s">
        <v>10075</v>
      </c>
      <c r="C3747">
        <v>6</v>
      </c>
      <c r="D3747" t="s">
        <v>12</v>
      </c>
      <c r="E3747" t="s">
        <v>12</v>
      </c>
      <c r="F3747" s="3" t="s">
        <v>10076</v>
      </c>
      <c r="G3747">
        <v>2025</v>
      </c>
      <c r="H3747" t="s">
        <v>37</v>
      </c>
      <c r="I3747" t="s">
        <v>10066</v>
      </c>
    </row>
    <row r="3748" spans="1:9" ht="16" x14ac:dyDescent="0.2">
      <c r="A3748" t="s">
        <v>10063</v>
      </c>
      <c r="B3748" t="s">
        <v>10077</v>
      </c>
      <c r="C3748">
        <v>7</v>
      </c>
      <c r="D3748" t="s">
        <v>12</v>
      </c>
      <c r="E3748" t="s">
        <v>12</v>
      </c>
      <c r="F3748" s="3" t="s">
        <v>10078</v>
      </c>
      <c r="G3748">
        <v>2025</v>
      </c>
      <c r="H3748" t="s">
        <v>37</v>
      </c>
      <c r="I3748" t="s">
        <v>10066</v>
      </c>
    </row>
    <row r="3749" spans="1:9" ht="32" x14ac:dyDescent="0.2">
      <c r="A3749" t="s">
        <v>10063</v>
      </c>
      <c r="B3749" t="s">
        <v>10079</v>
      </c>
      <c r="C3749">
        <v>8</v>
      </c>
      <c r="D3749" t="s">
        <v>12</v>
      </c>
      <c r="E3749" t="s">
        <v>12</v>
      </c>
      <c r="F3749" s="3" t="s">
        <v>10080</v>
      </c>
      <c r="G3749">
        <v>2025</v>
      </c>
      <c r="H3749" t="s">
        <v>37</v>
      </c>
      <c r="I3749" t="s">
        <v>10066</v>
      </c>
    </row>
    <row r="3750" spans="1:9" ht="32" x14ac:dyDescent="0.2">
      <c r="A3750" t="s">
        <v>10081</v>
      </c>
      <c r="B3750" t="s">
        <v>10082</v>
      </c>
      <c r="C3750">
        <v>1</v>
      </c>
      <c r="D3750" t="s">
        <v>12</v>
      </c>
      <c r="E3750" t="s">
        <v>12</v>
      </c>
      <c r="F3750" s="3" t="s">
        <v>10083</v>
      </c>
      <c r="G3750">
        <v>2025</v>
      </c>
      <c r="H3750" t="s">
        <v>37</v>
      </c>
      <c r="I3750" t="s">
        <v>10084</v>
      </c>
    </row>
    <row r="3751" spans="1:9" ht="16" x14ac:dyDescent="0.2">
      <c r="A3751" t="s">
        <v>10081</v>
      </c>
      <c r="B3751" t="s">
        <v>10085</v>
      </c>
      <c r="C3751">
        <v>2</v>
      </c>
      <c r="D3751" t="s">
        <v>101</v>
      </c>
      <c r="E3751" t="s">
        <v>12</v>
      </c>
      <c r="F3751" s="3" t="s">
        <v>10086</v>
      </c>
      <c r="G3751">
        <v>2025</v>
      </c>
      <c r="H3751" t="s">
        <v>37</v>
      </c>
      <c r="I3751" t="s">
        <v>10084</v>
      </c>
    </row>
    <row r="3752" spans="1:9" ht="32" x14ac:dyDescent="0.2">
      <c r="A3752" t="s">
        <v>10081</v>
      </c>
      <c r="B3752" t="s">
        <v>10087</v>
      </c>
      <c r="C3752">
        <v>3</v>
      </c>
      <c r="D3752" t="s">
        <v>101</v>
      </c>
      <c r="E3752" t="s">
        <v>12</v>
      </c>
      <c r="F3752" s="3" t="s">
        <v>1681</v>
      </c>
      <c r="G3752">
        <v>2025</v>
      </c>
      <c r="H3752" t="s">
        <v>37</v>
      </c>
      <c r="I3752" t="s">
        <v>10084</v>
      </c>
    </row>
    <row r="3753" spans="1:9" ht="16" x14ac:dyDescent="0.2">
      <c r="A3753" t="s">
        <v>10081</v>
      </c>
      <c r="B3753" t="s">
        <v>10088</v>
      </c>
      <c r="C3753">
        <v>4</v>
      </c>
      <c r="D3753">
        <f>407</f>
        <v>407</v>
      </c>
      <c r="E3753" t="s">
        <v>12</v>
      </c>
      <c r="F3753" s="3" t="s">
        <v>10089</v>
      </c>
      <c r="G3753">
        <v>2025</v>
      </c>
      <c r="H3753" t="s">
        <v>37</v>
      </c>
      <c r="I3753" t="s">
        <v>10084</v>
      </c>
    </row>
    <row r="3754" spans="1:9" ht="16" x14ac:dyDescent="0.2">
      <c r="A3754" t="s">
        <v>10081</v>
      </c>
      <c r="B3754" t="s">
        <v>10090</v>
      </c>
      <c r="C3754">
        <v>5</v>
      </c>
      <c r="D3754" t="s">
        <v>12</v>
      </c>
      <c r="E3754" t="s">
        <v>12</v>
      </c>
      <c r="F3754" s="3" t="s">
        <v>10091</v>
      </c>
      <c r="G3754">
        <v>2025</v>
      </c>
      <c r="H3754" t="s">
        <v>37</v>
      </c>
      <c r="I3754" t="s">
        <v>10084</v>
      </c>
    </row>
    <row r="3755" spans="1:9" ht="32" x14ac:dyDescent="0.2">
      <c r="A3755" t="s">
        <v>10081</v>
      </c>
      <c r="B3755" t="s">
        <v>10092</v>
      </c>
      <c r="C3755">
        <v>6</v>
      </c>
      <c r="D3755" t="s">
        <v>12</v>
      </c>
      <c r="E3755" t="s">
        <v>12</v>
      </c>
      <c r="F3755" s="3" t="s">
        <v>10093</v>
      </c>
      <c r="G3755">
        <v>2025</v>
      </c>
      <c r="H3755" t="s">
        <v>37</v>
      </c>
      <c r="I3755" t="s">
        <v>10084</v>
      </c>
    </row>
    <row r="3756" spans="1:9" ht="32" x14ac:dyDescent="0.2">
      <c r="A3756" t="s">
        <v>10081</v>
      </c>
      <c r="B3756" t="s">
        <v>10094</v>
      </c>
      <c r="C3756">
        <v>7</v>
      </c>
      <c r="D3756" t="s">
        <v>12</v>
      </c>
      <c r="E3756" t="s">
        <v>12</v>
      </c>
      <c r="F3756" s="3" t="s">
        <v>10095</v>
      </c>
      <c r="G3756">
        <v>2025</v>
      </c>
      <c r="H3756" t="s">
        <v>37</v>
      </c>
      <c r="I3756" t="s">
        <v>10084</v>
      </c>
    </row>
    <row r="3757" spans="1:9" ht="16" x14ac:dyDescent="0.2">
      <c r="A3757" t="s">
        <v>10096</v>
      </c>
      <c r="B3757" t="s">
        <v>6070</v>
      </c>
      <c r="C3757">
        <v>1</v>
      </c>
      <c r="D3757" t="s">
        <v>12</v>
      </c>
      <c r="E3757" t="s">
        <v>12</v>
      </c>
      <c r="F3757" s="3" t="s">
        <v>6071</v>
      </c>
      <c r="G3757">
        <v>2025</v>
      </c>
      <c r="H3757" t="s">
        <v>235</v>
      </c>
      <c r="I3757" t="s">
        <v>10097</v>
      </c>
    </row>
    <row r="3758" spans="1:9" ht="16" x14ac:dyDescent="0.2">
      <c r="A3758" t="s">
        <v>10098</v>
      </c>
      <c r="B3758" t="s">
        <v>2423</v>
      </c>
      <c r="C3758">
        <v>1</v>
      </c>
      <c r="D3758" t="s">
        <v>408</v>
      </c>
      <c r="E3758" t="s">
        <v>12</v>
      </c>
      <c r="F3758" s="3" t="s">
        <v>2424</v>
      </c>
      <c r="G3758">
        <v>2025</v>
      </c>
      <c r="H3758" t="s">
        <v>518</v>
      </c>
      <c r="I3758" t="s">
        <v>10099</v>
      </c>
    </row>
    <row r="3759" spans="1:9" ht="32" x14ac:dyDescent="0.2">
      <c r="A3759" t="s">
        <v>10098</v>
      </c>
      <c r="B3759" t="s">
        <v>10100</v>
      </c>
      <c r="C3759">
        <v>2</v>
      </c>
      <c r="D3759" t="s">
        <v>408</v>
      </c>
      <c r="E3759" t="s">
        <v>12</v>
      </c>
      <c r="F3759" s="3" t="s">
        <v>10101</v>
      </c>
      <c r="G3759">
        <v>2025</v>
      </c>
      <c r="H3759" t="s">
        <v>518</v>
      </c>
      <c r="I3759" t="s">
        <v>10099</v>
      </c>
    </row>
    <row r="3760" spans="1:9" ht="16" x14ac:dyDescent="0.2">
      <c r="A3760" t="s">
        <v>10098</v>
      </c>
      <c r="B3760" t="s">
        <v>6249</v>
      </c>
      <c r="C3760">
        <v>3</v>
      </c>
      <c r="D3760">
        <f>586</f>
        <v>586</v>
      </c>
      <c r="E3760" t="s">
        <v>12</v>
      </c>
      <c r="F3760" s="3" t="s">
        <v>6252</v>
      </c>
      <c r="G3760">
        <v>2025</v>
      </c>
      <c r="H3760" t="s">
        <v>323</v>
      </c>
      <c r="I3760" t="s">
        <v>10099</v>
      </c>
    </row>
    <row r="3761" spans="1:9" ht="16" x14ac:dyDescent="0.2">
      <c r="A3761" t="s">
        <v>10098</v>
      </c>
      <c r="B3761" t="s">
        <v>6251</v>
      </c>
      <c r="C3761">
        <v>4</v>
      </c>
      <c r="D3761" t="s">
        <v>1207</v>
      </c>
      <c r="E3761" t="s">
        <v>12</v>
      </c>
      <c r="F3761" s="3" t="s">
        <v>9940</v>
      </c>
      <c r="G3761">
        <v>2025</v>
      </c>
      <c r="H3761" t="s">
        <v>323</v>
      </c>
      <c r="I3761" t="s">
        <v>10099</v>
      </c>
    </row>
    <row r="3762" spans="1:9" ht="16" x14ac:dyDescent="0.2">
      <c r="A3762" t="s">
        <v>10102</v>
      </c>
      <c r="B3762" t="s">
        <v>10103</v>
      </c>
      <c r="C3762">
        <v>1</v>
      </c>
      <c r="D3762">
        <f>498</f>
        <v>498</v>
      </c>
      <c r="E3762" t="s">
        <v>12</v>
      </c>
      <c r="F3762" s="3" t="s">
        <v>10104</v>
      </c>
      <c r="G3762">
        <v>2025</v>
      </c>
      <c r="H3762" t="s">
        <v>215</v>
      </c>
      <c r="I3762" t="s">
        <v>10105</v>
      </c>
    </row>
    <row r="3763" spans="1:9" ht="16" x14ac:dyDescent="0.2">
      <c r="A3763" t="s">
        <v>10102</v>
      </c>
      <c r="B3763" t="s">
        <v>10106</v>
      </c>
      <c r="C3763">
        <v>2</v>
      </c>
      <c r="D3763" t="s">
        <v>193</v>
      </c>
      <c r="E3763" t="s">
        <v>12</v>
      </c>
      <c r="F3763" s="3" t="s">
        <v>10107</v>
      </c>
      <c r="G3763">
        <v>2025</v>
      </c>
      <c r="H3763" t="s">
        <v>195</v>
      </c>
      <c r="I3763" t="s">
        <v>10105</v>
      </c>
    </row>
    <row r="3764" spans="1:9" ht="32" x14ac:dyDescent="0.2">
      <c r="A3764" t="s">
        <v>10108</v>
      </c>
      <c r="B3764" t="s">
        <v>10109</v>
      </c>
      <c r="C3764">
        <v>1</v>
      </c>
      <c r="D3764" t="s">
        <v>12</v>
      </c>
      <c r="E3764" t="s">
        <v>12</v>
      </c>
      <c r="F3764" s="3" t="s">
        <v>10110</v>
      </c>
      <c r="G3764">
        <v>2025</v>
      </c>
      <c r="H3764" t="s">
        <v>239</v>
      </c>
      <c r="I3764" t="s">
        <v>10111</v>
      </c>
    </row>
    <row r="3765" spans="1:9" ht="32" x14ac:dyDescent="0.2">
      <c r="A3765" t="s">
        <v>10112</v>
      </c>
      <c r="B3765" t="s">
        <v>1499</v>
      </c>
      <c r="C3765">
        <v>1</v>
      </c>
      <c r="D3765" t="s">
        <v>12</v>
      </c>
      <c r="E3765" t="s">
        <v>12</v>
      </c>
      <c r="F3765" s="3" t="s">
        <v>10113</v>
      </c>
      <c r="G3765">
        <v>2025</v>
      </c>
      <c r="H3765" t="s">
        <v>37</v>
      </c>
      <c r="I3765" t="s">
        <v>10114</v>
      </c>
    </row>
    <row r="3766" spans="1:9" ht="16" x14ac:dyDescent="0.2">
      <c r="A3766" t="s">
        <v>10115</v>
      </c>
      <c r="B3766" t="s">
        <v>10116</v>
      </c>
      <c r="C3766">
        <v>1</v>
      </c>
      <c r="D3766" t="s">
        <v>193</v>
      </c>
      <c r="E3766" t="s">
        <v>12</v>
      </c>
      <c r="F3766" s="3" t="s">
        <v>10117</v>
      </c>
      <c r="G3766">
        <v>2025</v>
      </c>
      <c r="H3766" t="s">
        <v>195</v>
      </c>
      <c r="I3766" t="s">
        <v>10118</v>
      </c>
    </row>
    <row r="3767" spans="1:9" ht="32" x14ac:dyDescent="0.2">
      <c r="A3767" t="s">
        <v>10115</v>
      </c>
      <c r="B3767" t="s">
        <v>10119</v>
      </c>
      <c r="C3767">
        <v>2</v>
      </c>
      <c r="D3767">
        <f>407</f>
        <v>407</v>
      </c>
      <c r="E3767" t="s">
        <v>12</v>
      </c>
      <c r="F3767" s="3" t="s">
        <v>509</v>
      </c>
      <c r="G3767">
        <v>2025</v>
      </c>
      <c r="H3767" t="s">
        <v>37</v>
      </c>
      <c r="I3767" t="s">
        <v>10118</v>
      </c>
    </row>
    <row r="3768" spans="1:9" ht="16" x14ac:dyDescent="0.2">
      <c r="A3768" t="s">
        <v>10115</v>
      </c>
      <c r="B3768" t="s">
        <v>2919</v>
      </c>
      <c r="C3768">
        <v>3</v>
      </c>
      <c r="D3768" t="s">
        <v>12</v>
      </c>
      <c r="E3768" t="s">
        <v>12</v>
      </c>
      <c r="F3768" s="3" t="s">
        <v>10120</v>
      </c>
      <c r="G3768">
        <v>2025</v>
      </c>
      <c r="H3768" t="s">
        <v>37</v>
      </c>
      <c r="I3768" t="s">
        <v>10118</v>
      </c>
    </row>
    <row r="3769" spans="1:9" ht="32" x14ac:dyDescent="0.2">
      <c r="A3769" t="s">
        <v>10121</v>
      </c>
      <c r="B3769" t="s">
        <v>10122</v>
      </c>
      <c r="C3769">
        <v>1</v>
      </c>
      <c r="D3769" t="s">
        <v>12</v>
      </c>
      <c r="E3769" t="s">
        <v>12</v>
      </c>
      <c r="F3769" s="3" t="s">
        <v>10123</v>
      </c>
      <c r="G3769">
        <v>2025</v>
      </c>
      <c r="H3769" t="s">
        <v>859</v>
      </c>
      <c r="I3769" t="s">
        <v>10124</v>
      </c>
    </row>
    <row r="3770" spans="1:9" ht="32" x14ac:dyDescent="0.2">
      <c r="A3770" t="s">
        <v>10121</v>
      </c>
      <c r="B3770" t="s">
        <v>10125</v>
      </c>
      <c r="C3770">
        <v>2</v>
      </c>
      <c r="D3770" t="s">
        <v>469</v>
      </c>
      <c r="E3770" t="s">
        <v>12</v>
      </c>
      <c r="F3770" s="3" t="s">
        <v>10126</v>
      </c>
      <c r="G3770">
        <v>2025</v>
      </c>
      <c r="H3770" t="s">
        <v>859</v>
      </c>
      <c r="I3770" t="s">
        <v>10124</v>
      </c>
    </row>
    <row r="3771" spans="1:9" ht="32" x14ac:dyDescent="0.2">
      <c r="A3771" t="s">
        <v>10121</v>
      </c>
      <c r="B3771" t="s">
        <v>10127</v>
      </c>
      <c r="C3771">
        <v>3</v>
      </c>
      <c r="D3771" t="s">
        <v>12</v>
      </c>
      <c r="E3771" t="s">
        <v>12</v>
      </c>
      <c r="F3771" s="3" t="s">
        <v>10128</v>
      </c>
      <c r="G3771">
        <v>2025</v>
      </c>
      <c r="H3771" t="s">
        <v>859</v>
      </c>
      <c r="I3771" t="s">
        <v>10124</v>
      </c>
    </row>
    <row r="3772" spans="1:9" ht="32" x14ac:dyDescent="0.2">
      <c r="A3772" t="s">
        <v>10121</v>
      </c>
      <c r="B3772" t="s">
        <v>10129</v>
      </c>
      <c r="C3772">
        <v>4</v>
      </c>
      <c r="D3772" t="s">
        <v>408</v>
      </c>
      <c r="E3772" t="s">
        <v>12</v>
      </c>
      <c r="F3772" s="3" t="s">
        <v>10130</v>
      </c>
      <c r="G3772">
        <v>2025</v>
      </c>
      <c r="H3772" t="s">
        <v>859</v>
      </c>
      <c r="I3772" t="s">
        <v>10124</v>
      </c>
    </row>
    <row r="3773" spans="1:9" ht="32" x14ac:dyDescent="0.2">
      <c r="A3773" t="s">
        <v>10131</v>
      </c>
      <c r="B3773" t="s">
        <v>10132</v>
      </c>
      <c r="C3773">
        <v>1</v>
      </c>
      <c r="D3773">
        <f>237</f>
        <v>237</v>
      </c>
      <c r="E3773" t="s">
        <v>12</v>
      </c>
      <c r="F3773" s="3" t="s">
        <v>7343</v>
      </c>
      <c r="G3773">
        <v>2025</v>
      </c>
      <c r="H3773" t="s">
        <v>21</v>
      </c>
      <c r="I3773" t="s">
        <v>10133</v>
      </c>
    </row>
    <row r="3774" spans="1:9" ht="32" x14ac:dyDescent="0.2">
      <c r="A3774" t="s">
        <v>10134</v>
      </c>
      <c r="B3774" t="s">
        <v>10135</v>
      </c>
      <c r="C3774">
        <v>1</v>
      </c>
      <c r="D3774" t="s">
        <v>12</v>
      </c>
      <c r="E3774" t="s">
        <v>12</v>
      </c>
      <c r="F3774" s="3" t="s">
        <v>10136</v>
      </c>
      <c r="G3774">
        <v>2025</v>
      </c>
      <c r="H3774" t="s">
        <v>37</v>
      </c>
      <c r="I3774" t="s">
        <v>10137</v>
      </c>
    </row>
    <row r="3775" spans="1:9" ht="16" x14ac:dyDescent="0.2">
      <c r="A3775" t="s">
        <v>10134</v>
      </c>
      <c r="B3775" t="s">
        <v>10138</v>
      </c>
      <c r="C3775">
        <v>2</v>
      </c>
      <c r="D3775" t="s">
        <v>12</v>
      </c>
      <c r="E3775" t="s">
        <v>12</v>
      </c>
      <c r="F3775" s="3" t="s">
        <v>10139</v>
      </c>
      <c r="G3775">
        <v>2025</v>
      </c>
      <c r="H3775" t="s">
        <v>37</v>
      </c>
      <c r="I3775" t="s">
        <v>10137</v>
      </c>
    </row>
    <row r="3776" spans="1:9" ht="32" x14ac:dyDescent="0.2">
      <c r="A3776" t="s">
        <v>10140</v>
      </c>
      <c r="B3776" t="s">
        <v>10141</v>
      </c>
      <c r="C3776">
        <v>1</v>
      </c>
      <c r="D3776">
        <f>159</f>
        <v>159</v>
      </c>
      <c r="E3776" t="s">
        <v>12</v>
      </c>
      <c r="F3776" s="3" t="s">
        <v>7651</v>
      </c>
      <c r="G3776">
        <v>2025</v>
      </c>
      <c r="H3776" t="s">
        <v>1524</v>
      </c>
      <c r="I3776" t="s">
        <v>10142</v>
      </c>
    </row>
    <row r="3777" spans="1:9" ht="32" x14ac:dyDescent="0.2">
      <c r="A3777" t="s">
        <v>10140</v>
      </c>
      <c r="B3777" t="s">
        <v>10143</v>
      </c>
      <c r="C3777">
        <v>2</v>
      </c>
      <c r="D3777" t="s">
        <v>52</v>
      </c>
      <c r="E3777" t="s">
        <v>12</v>
      </c>
      <c r="F3777" s="3" t="s">
        <v>10144</v>
      </c>
      <c r="G3777">
        <v>2025</v>
      </c>
      <c r="H3777" t="s">
        <v>226</v>
      </c>
      <c r="I3777" t="s">
        <v>10142</v>
      </c>
    </row>
    <row r="3778" spans="1:9" ht="32" x14ac:dyDescent="0.2">
      <c r="A3778" t="s">
        <v>10145</v>
      </c>
      <c r="B3778" t="s">
        <v>10146</v>
      </c>
      <c r="C3778">
        <v>1</v>
      </c>
      <c r="D3778" t="s">
        <v>12</v>
      </c>
      <c r="E3778" t="s">
        <v>3798</v>
      </c>
      <c r="F3778" s="3" t="s">
        <v>10147</v>
      </c>
      <c r="G3778">
        <v>2025</v>
      </c>
      <c r="H3778" t="s">
        <v>140</v>
      </c>
      <c r="I3778" t="s">
        <v>10148</v>
      </c>
    </row>
    <row r="3779" spans="1:9" ht="32" x14ac:dyDescent="0.2">
      <c r="A3779" t="s">
        <v>10145</v>
      </c>
      <c r="B3779" t="s">
        <v>6275</v>
      </c>
      <c r="C3779">
        <v>2</v>
      </c>
      <c r="D3779" t="s">
        <v>12</v>
      </c>
      <c r="E3779" t="s">
        <v>334</v>
      </c>
      <c r="F3779" s="3" t="s">
        <v>10149</v>
      </c>
      <c r="G3779">
        <v>2025</v>
      </c>
      <c r="H3779" t="s">
        <v>140</v>
      </c>
      <c r="I3779" t="s">
        <v>10148</v>
      </c>
    </row>
    <row r="3780" spans="1:9" ht="16" x14ac:dyDescent="0.2">
      <c r="A3780" t="s">
        <v>10145</v>
      </c>
      <c r="B3780" t="s">
        <v>10150</v>
      </c>
      <c r="C3780">
        <v>3</v>
      </c>
      <c r="D3780" t="s">
        <v>12</v>
      </c>
      <c r="E3780" t="s">
        <v>12</v>
      </c>
      <c r="F3780" s="3" t="s">
        <v>10151</v>
      </c>
      <c r="G3780">
        <v>2025</v>
      </c>
      <c r="H3780" t="s">
        <v>296</v>
      </c>
      <c r="I3780" t="s">
        <v>10148</v>
      </c>
    </row>
    <row r="3781" spans="1:9" ht="16" x14ac:dyDescent="0.2">
      <c r="A3781" t="s">
        <v>10145</v>
      </c>
      <c r="B3781" t="s">
        <v>10152</v>
      </c>
      <c r="C3781">
        <v>4</v>
      </c>
      <c r="D3781" t="s">
        <v>12</v>
      </c>
      <c r="E3781" t="s">
        <v>12</v>
      </c>
      <c r="F3781" s="3" t="s">
        <v>10153</v>
      </c>
      <c r="G3781">
        <v>2025</v>
      </c>
      <c r="H3781" t="s">
        <v>267</v>
      </c>
      <c r="I3781" t="s">
        <v>10148</v>
      </c>
    </row>
    <row r="3782" spans="1:9" ht="32" x14ac:dyDescent="0.2">
      <c r="A3782" t="s">
        <v>10154</v>
      </c>
      <c r="B3782" t="s">
        <v>10155</v>
      </c>
      <c r="C3782">
        <v>1</v>
      </c>
      <c r="D3782" t="s">
        <v>4215</v>
      </c>
      <c r="E3782" t="s">
        <v>12</v>
      </c>
      <c r="F3782" s="3" t="s">
        <v>10156</v>
      </c>
      <c r="G3782">
        <v>2025</v>
      </c>
      <c r="H3782" t="s">
        <v>140</v>
      </c>
      <c r="I3782" t="s">
        <v>10157</v>
      </c>
    </row>
    <row r="3783" spans="1:9" ht="32" x14ac:dyDescent="0.2">
      <c r="A3783" t="s">
        <v>10158</v>
      </c>
      <c r="B3783" t="s">
        <v>545</v>
      </c>
      <c r="C3783">
        <v>1</v>
      </c>
      <c r="D3783" t="s">
        <v>12</v>
      </c>
      <c r="E3783" t="s">
        <v>12</v>
      </c>
      <c r="F3783" s="3" t="s">
        <v>6928</v>
      </c>
      <c r="G3783">
        <v>2025</v>
      </c>
      <c r="H3783" t="s">
        <v>37</v>
      </c>
      <c r="I3783" t="s">
        <v>10159</v>
      </c>
    </row>
    <row r="3784" spans="1:9" ht="32" x14ac:dyDescent="0.2">
      <c r="A3784" t="s">
        <v>10160</v>
      </c>
      <c r="B3784" t="s">
        <v>10161</v>
      </c>
      <c r="C3784">
        <v>1</v>
      </c>
      <c r="D3784">
        <f>461</f>
        <v>461</v>
      </c>
      <c r="E3784" t="s">
        <v>12</v>
      </c>
      <c r="F3784" s="3" t="s">
        <v>10162</v>
      </c>
      <c r="G3784">
        <v>2025</v>
      </c>
      <c r="H3784" t="s">
        <v>126</v>
      </c>
      <c r="I3784" t="s">
        <v>10163</v>
      </c>
    </row>
    <row r="3785" spans="1:9" ht="32" x14ac:dyDescent="0.2">
      <c r="A3785" t="s">
        <v>10164</v>
      </c>
      <c r="B3785" t="s">
        <v>10165</v>
      </c>
      <c r="C3785">
        <v>1</v>
      </c>
      <c r="D3785" t="s">
        <v>52</v>
      </c>
      <c r="E3785" t="s">
        <v>12</v>
      </c>
      <c r="F3785" s="3" t="s">
        <v>10166</v>
      </c>
      <c r="G3785">
        <v>2025</v>
      </c>
      <c r="H3785" t="s">
        <v>226</v>
      </c>
      <c r="I3785" t="s">
        <v>10167</v>
      </c>
    </row>
    <row r="3786" spans="1:9" ht="16" x14ac:dyDescent="0.2">
      <c r="A3786" t="s">
        <v>10164</v>
      </c>
      <c r="B3786" t="s">
        <v>5732</v>
      </c>
      <c r="C3786">
        <v>2</v>
      </c>
      <c r="D3786" t="s">
        <v>12</v>
      </c>
      <c r="E3786" t="s">
        <v>12</v>
      </c>
      <c r="F3786" s="3" t="s">
        <v>8782</v>
      </c>
      <c r="G3786">
        <v>2025</v>
      </c>
      <c r="H3786" t="s">
        <v>420</v>
      </c>
      <c r="I3786" t="s">
        <v>10167</v>
      </c>
    </row>
    <row r="3787" spans="1:9" ht="32" x14ac:dyDescent="0.2">
      <c r="A3787" t="s">
        <v>10164</v>
      </c>
      <c r="B3787" t="s">
        <v>10168</v>
      </c>
      <c r="C3787">
        <v>3</v>
      </c>
      <c r="D3787" t="s">
        <v>4069</v>
      </c>
      <c r="E3787" t="s">
        <v>12</v>
      </c>
      <c r="F3787" s="3" t="s">
        <v>10169</v>
      </c>
      <c r="G3787">
        <v>2025</v>
      </c>
      <c r="H3787" t="s">
        <v>1810</v>
      </c>
      <c r="I3787" t="s">
        <v>10167</v>
      </c>
    </row>
    <row r="3788" spans="1:9" ht="32" x14ac:dyDescent="0.2">
      <c r="A3788" t="s">
        <v>10170</v>
      </c>
      <c r="B3788" t="s">
        <v>10171</v>
      </c>
      <c r="C3788">
        <v>1</v>
      </c>
      <c r="D3788" t="s">
        <v>576</v>
      </c>
      <c r="E3788" t="s">
        <v>12</v>
      </c>
      <c r="F3788" s="3" t="s">
        <v>10172</v>
      </c>
      <c r="G3788">
        <v>2025</v>
      </c>
      <c r="H3788" t="s">
        <v>359</v>
      </c>
      <c r="I3788" t="s">
        <v>10173</v>
      </c>
    </row>
    <row r="3789" spans="1:9" ht="32" x14ac:dyDescent="0.2">
      <c r="A3789" t="s">
        <v>10170</v>
      </c>
      <c r="B3789" t="s">
        <v>10174</v>
      </c>
      <c r="C3789">
        <v>2</v>
      </c>
      <c r="D3789" t="s">
        <v>316</v>
      </c>
      <c r="E3789" t="s">
        <v>12</v>
      </c>
      <c r="F3789" s="3" t="s">
        <v>10175</v>
      </c>
      <c r="G3789">
        <v>2025</v>
      </c>
      <c r="H3789" t="s">
        <v>359</v>
      </c>
      <c r="I3789" t="s">
        <v>10173</v>
      </c>
    </row>
    <row r="3790" spans="1:9" ht="32" x14ac:dyDescent="0.2">
      <c r="A3790" t="s">
        <v>10170</v>
      </c>
      <c r="B3790" t="s">
        <v>10176</v>
      </c>
      <c r="C3790">
        <v>3</v>
      </c>
      <c r="D3790" t="s">
        <v>408</v>
      </c>
      <c r="E3790" t="s">
        <v>12</v>
      </c>
      <c r="F3790" s="3" t="s">
        <v>10177</v>
      </c>
      <c r="G3790">
        <v>2025</v>
      </c>
      <c r="H3790" t="s">
        <v>359</v>
      </c>
      <c r="I3790" t="s">
        <v>10173</v>
      </c>
    </row>
    <row r="3791" spans="1:9" ht="16" x14ac:dyDescent="0.2">
      <c r="A3791" t="s">
        <v>10178</v>
      </c>
      <c r="B3791" t="s">
        <v>10179</v>
      </c>
      <c r="C3791">
        <v>1</v>
      </c>
      <c r="D3791" t="s">
        <v>428</v>
      </c>
      <c r="E3791" t="s">
        <v>12</v>
      </c>
      <c r="F3791" s="3" t="s">
        <v>10180</v>
      </c>
      <c r="G3791">
        <v>2025</v>
      </c>
      <c r="H3791" t="s">
        <v>267</v>
      </c>
      <c r="I3791" t="s">
        <v>10181</v>
      </c>
    </row>
    <row r="3792" spans="1:9" ht="32" x14ac:dyDescent="0.2">
      <c r="A3792" t="s">
        <v>10178</v>
      </c>
      <c r="B3792" t="s">
        <v>10182</v>
      </c>
      <c r="C3792">
        <v>2</v>
      </c>
      <c r="D3792">
        <v>1401</v>
      </c>
      <c r="E3792" t="s">
        <v>12</v>
      </c>
      <c r="F3792" s="7" t="s">
        <v>10183</v>
      </c>
      <c r="G3792">
        <v>2025</v>
      </c>
      <c r="H3792" t="s">
        <v>140</v>
      </c>
      <c r="I3792" t="s">
        <v>10181</v>
      </c>
    </row>
    <row r="3793" spans="1:9" ht="32" x14ac:dyDescent="0.2">
      <c r="A3793" t="s">
        <v>10184</v>
      </c>
      <c r="B3793" t="s">
        <v>3007</v>
      </c>
      <c r="C3793">
        <v>1</v>
      </c>
      <c r="D3793" t="s">
        <v>316</v>
      </c>
      <c r="E3793" t="s">
        <v>12</v>
      </c>
      <c r="F3793" s="3" t="s">
        <v>1002</v>
      </c>
      <c r="G3793">
        <v>2025</v>
      </c>
      <c r="H3793" t="s">
        <v>140</v>
      </c>
      <c r="I3793" t="s">
        <v>10185</v>
      </c>
    </row>
    <row r="3794" spans="1:9" ht="32" x14ac:dyDescent="0.2">
      <c r="A3794" t="s">
        <v>10184</v>
      </c>
      <c r="B3794" t="s">
        <v>3885</v>
      </c>
      <c r="C3794">
        <v>2</v>
      </c>
      <c r="D3794">
        <f>514</f>
        <v>514</v>
      </c>
      <c r="E3794" t="s">
        <v>12</v>
      </c>
      <c r="F3794" s="3" t="s">
        <v>453</v>
      </c>
      <c r="G3794">
        <v>2025</v>
      </c>
      <c r="H3794" t="s">
        <v>140</v>
      </c>
      <c r="I3794" t="s">
        <v>10185</v>
      </c>
    </row>
    <row r="3795" spans="1:9" ht="16" x14ac:dyDescent="0.2">
      <c r="A3795" t="s">
        <v>10186</v>
      </c>
      <c r="B3795" t="s">
        <v>10187</v>
      </c>
      <c r="C3795">
        <v>1</v>
      </c>
      <c r="D3795" t="s">
        <v>12</v>
      </c>
      <c r="E3795" t="s">
        <v>12</v>
      </c>
      <c r="F3795" s="3" t="s">
        <v>10188</v>
      </c>
      <c r="G3795">
        <v>2025</v>
      </c>
      <c r="H3795" t="s">
        <v>5763</v>
      </c>
      <c r="I3795" t="s">
        <v>10189</v>
      </c>
    </row>
    <row r="3796" spans="1:9" ht="16" x14ac:dyDescent="0.2">
      <c r="A3796" t="s">
        <v>10190</v>
      </c>
      <c r="B3796" t="s">
        <v>10191</v>
      </c>
      <c r="C3796">
        <v>1</v>
      </c>
      <c r="D3796" t="s">
        <v>90</v>
      </c>
      <c r="E3796" t="s">
        <v>12</v>
      </c>
      <c r="F3796" s="3" t="s">
        <v>10192</v>
      </c>
      <c r="G3796">
        <v>2025</v>
      </c>
      <c r="H3796" t="s">
        <v>37</v>
      </c>
      <c r="I3796" t="s">
        <v>10193</v>
      </c>
    </row>
    <row r="3797" spans="1:9" ht="16" x14ac:dyDescent="0.2">
      <c r="A3797" t="s">
        <v>10194</v>
      </c>
      <c r="B3797" t="s">
        <v>10195</v>
      </c>
      <c r="C3797">
        <v>1</v>
      </c>
      <c r="D3797">
        <f>237</f>
        <v>237</v>
      </c>
      <c r="E3797" t="s">
        <v>12</v>
      </c>
      <c r="F3797" s="3" t="s">
        <v>10196</v>
      </c>
      <c r="G3797">
        <v>2025</v>
      </c>
      <c r="H3797" t="s">
        <v>21</v>
      </c>
      <c r="I3797" t="s">
        <v>10197</v>
      </c>
    </row>
    <row r="3798" spans="1:9" ht="16" x14ac:dyDescent="0.2">
      <c r="A3798" t="s">
        <v>10194</v>
      </c>
      <c r="B3798" t="s">
        <v>10198</v>
      </c>
      <c r="C3798">
        <v>2</v>
      </c>
      <c r="D3798">
        <f>237</f>
        <v>237</v>
      </c>
      <c r="E3798" t="s">
        <v>12</v>
      </c>
      <c r="F3798" s="3" t="s">
        <v>10199</v>
      </c>
      <c r="G3798">
        <v>2025</v>
      </c>
      <c r="H3798" t="s">
        <v>21</v>
      </c>
      <c r="I3798" t="s">
        <v>10197</v>
      </c>
    </row>
    <row r="3799" spans="1:9" ht="16" x14ac:dyDescent="0.2">
      <c r="A3799" t="s">
        <v>10194</v>
      </c>
      <c r="B3799" t="s">
        <v>10200</v>
      </c>
      <c r="C3799">
        <v>3</v>
      </c>
      <c r="D3799">
        <f>237</f>
        <v>237</v>
      </c>
      <c r="E3799" t="s">
        <v>12</v>
      </c>
      <c r="F3799" s="3" t="s">
        <v>10196</v>
      </c>
      <c r="G3799">
        <v>2025</v>
      </c>
      <c r="H3799" t="s">
        <v>21</v>
      </c>
      <c r="I3799" t="s">
        <v>10197</v>
      </c>
    </row>
    <row r="3800" spans="1:9" ht="32" x14ac:dyDescent="0.2">
      <c r="A3800" t="s">
        <v>10194</v>
      </c>
      <c r="B3800" t="s">
        <v>10201</v>
      </c>
      <c r="C3800">
        <v>4</v>
      </c>
      <c r="D3800" t="s">
        <v>12</v>
      </c>
      <c r="E3800" t="s">
        <v>12</v>
      </c>
      <c r="F3800" s="3" t="s">
        <v>10202</v>
      </c>
      <c r="G3800">
        <v>2025</v>
      </c>
      <c r="H3800" t="s">
        <v>21</v>
      </c>
      <c r="I3800" t="s">
        <v>10197</v>
      </c>
    </row>
    <row r="3801" spans="1:9" ht="16" x14ac:dyDescent="0.2">
      <c r="A3801" t="s">
        <v>10194</v>
      </c>
      <c r="B3801" t="s">
        <v>10203</v>
      </c>
      <c r="C3801">
        <v>5</v>
      </c>
      <c r="D3801" t="s">
        <v>12</v>
      </c>
      <c r="E3801" t="s">
        <v>12</v>
      </c>
      <c r="F3801" s="3" t="s">
        <v>10204</v>
      </c>
      <c r="G3801">
        <v>2025</v>
      </c>
      <c r="H3801" t="s">
        <v>21</v>
      </c>
      <c r="I3801" t="s">
        <v>10197</v>
      </c>
    </row>
    <row r="3802" spans="1:9" ht="32" x14ac:dyDescent="0.2">
      <c r="A3802" t="s">
        <v>10205</v>
      </c>
      <c r="B3802" t="s">
        <v>10206</v>
      </c>
      <c r="C3802">
        <v>1</v>
      </c>
      <c r="D3802">
        <f>237</f>
        <v>237</v>
      </c>
      <c r="E3802" t="s">
        <v>12</v>
      </c>
      <c r="F3802" s="3" t="s">
        <v>10207</v>
      </c>
      <c r="G3802">
        <v>2025</v>
      </c>
      <c r="H3802" t="s">
        <v>21</v>
      </c>
      <c r="I3802" t="s">
        <v>10208</v>
      </c>
    </row>
    <row r="3803" spans="1:9" ht="32" x14ac:dyDescent="0.2">
      <c r="A3803" t="s">
        <v>10205</v>
      </c>
      <c r="B3803" t="s">
        <v>10209</v>
      </c>
      <c r="C3803">
        <v>2</v>
      </c>
      <c r="D3803" t="s">
        <v>2828</v>
      </c>
      <c r="E3803" t="s">
        <v>12</v>
      </c>
      <c r="F3803" s="3" t="s">
        <v>10210</v>
      </c>
      <c r="G3803">
        <v>2025</v>
      </c>
      <c r="H3803" t="s">
        <v>323</v>
      </c>
      <c r="I3803" t="s">
        <v>10208</v>
      </c>
    </row>
    <row r="3804" spans="1:9" ht="32" x14ac:dyDescent="0.2">
      <c r="A3804" t="s">
        <v>10205</v>
      </c>
      <c r="B3804" t="s">
        <v>10211</v>
      </c>
      <c r="C3804">
        <v>3</v>
      </c>
      <c r="D3804">
        <f>237</f>
        <v>237</v>
      </c>
      <c r="E3804" t="s">
        <v>12</v>
      </c>
      <c r="F3804" s="3" t="s">
        <v>10212</v>
      </c>
      <c r="G3804">
        <v>2025</v>
      </c>
      <c r="H3804" t="s">
        <v>21</v>
      </c>
      <c r="I3804" t="s">
        <v>10208</v>
      </c>
    </row>
    <row r="3805" spans="1:9" ht="16" x14ac:dyDescent="0.2">
      <c r="A3805" t="s">
        <v>10213</v>
      </c>
      <c r="B3805" t="s">
        <v>10214</v>
      </c>
      <c r="C3805">
        <v>1</v>
      </c>
      <c r="D3805" t="s">
        <v>12</v>
      </c>
      <c r="E3805" t="s">
        <v>12</v>
      </c>
      <c r="F3805" s="3" t="s">
        <v>10215</v>
      </c>
      <c r="G3805">
        <v>2025</v>
      </c>
      <c r="H3805" t="s">
        <v>14</v>
      </c>
      <c r="I3805" t="s">
        <v>10216</v>
      </c>
    </row>
    <row r="3806" spans="1:9" ht="32" x14ac:dyDescent="0.2">
      <c r="A3806" t="s">
        <v>10213</v>
      </c>
      <c r="B3806" t="s">
        <v>744</v>
      </c>
      <c r="C3806">
        <v>2</v>
      </c>
      <c r="D3806" t="s">
        <v>12</v>
      </c>
      <c r="E3806" t="s">
        <v>12</v>
      </c>
      <c r="F3806" s="3" t="s">
        <v>1532</v>
      </c>
      <c r="G3806">
        <v>2025</v>
      </c>
      <c r="H3806" t="s">
        <v>14</v>
      </c>
      <c r="I3806" t="s">
        <v>10216</v>
      </c>
    </row>
    <row r="3807" spans="1:9" ht="16" x14ac:dyDescent="0.2">
      <c r="A3807" t="s">
        <v>10217</v>
      </c>
      <c r="B3807" t="s">
        <v>4361</v>
      </c>
      <c r="C3807">
        <v>1</v>
      </c>
      <c r="D3807">
        <f>514</f>
        <v>514</v>
      </c>
      <c r="E3807" t="s">
        <v>1171</v>
      </c>
      <c r="F3807" s="3" t="s">
        <v>10218</v>
      </c>
      <c r="G3807">
        <v>2025</v>
      </c>
      <c r="H3807" t="s">
        <v>14</v>
      </c>
      <c r="I3807" t="s">
        <v>10219</v>
      </c>
    </row>
    <row r="3808" spans="1:9" ht="32" x14ac:dyDescent="0.2">
      <c r="A3808" t="s">
        <v>10220</v>
      </c>
      <c r="B3808" t="s">
        <v>10221</v>
      </c>
      <c r="C3808">
        <v>1</v>
      </c>
      <c r="D3808" t="s">
        <v>10222</v>
      </c>
      <c r="E3808" t="s">
        <v>5245</v>
      </c>
      <c r="F3808" s="3" t="s">
        <v>10223</v>
      </c>
      <c r="G3808">
        <v>2025</v>
      </c>
      <c r="H3808" t="s">
        <v>67</v>
      </c>
      <c r="I3808" t="s">
        <v>10224</v>
      </c>
    </row>
    <row r="3809" spans="1:9" ht="32" x14ac:dyDescent="0.2">
      <c r="A3809" t="s">
        <v>10225</v>
      </c>
      <c r="B3809" t="s">
        <v>379</v>
      </c>
      <c r="C3809">
        <v>1</v>
      </c>
      <c r="D3809" t="s">
        <v>12</v>
      </c>
      <c r="E3809" t="s">
        <v>12</v>
      </c>
      <c r="F3809" s="7" t="s">
        <v>10226</v>
      </c>
      <c r="G3809">
        <v>2025</v>
      </c>
      <c r="H3809" t="s">
        <v>377</v>
      </c>
      <c r="I3809" t="s">
        <v>10227</v>
      </c>
    </row>
    <row r="3810" spans="1:9" ht="32" x14ac:dyDescent="0.2">
      <c r="A3810" t="s">
        <v>10225</v>
      </c>
      <c r="B3810" t="s">
        <v>375</v>
      </c>
      <c r="C3810">
        <v>2</v>
      </c>
      <c r="D3810" t="s">
        <v>12</v>
      </c>
      <c r="E3810" t="s">
        <v>12</v>
      </c>
      <c r="F3810" s="7" t="s">
        <v>10228</v>
      </c>
      <c r="G3810">
        <v>2025</v>
      </c>
      <c r="H3810" t="s">
        <v>377</v>
      </c>
      <c r="I3810" t="s">
        <v>10227</v>
      </c>
    </row>
    <row r="3811" spans="1:9" ht="32" x14ac:dyDescent="0.2">
      <c r="A3811" t="s">
        <v>10225</v>
      </c>
      <c r="B3811" t="s">
        <v>10229</v>
      </c>
      <c r="C3811">
        <v>3</v>
      </c>
      <c r="D3811" t="s">
        <v>996</v>
      </c>
      <c r="E3811" t="s">
        <v>12</v>
      </c>
      <c r="F3811" s="3" t="s">
        <v>10230</v>
      </c>
      <c r="G3811">
        <v>2025</v>
      </c>
      <c r="H3811" t="s">
        <v>998</v>
      </c>
      <c r="I3811" t="s">
        <v>10227</v>
      </c>
    </row>
    <row r="3812" spans="1:9" ht="32" x14ac:dyDescent="0.2">
      <c r="A3812" t="s">
        <v>10231</v>
      </c>
      <c r="B3812" t="s">
        <v>10232</v>
      </c>
      <c r="C3812">
        <v>1</v>
      </c>
      <c r="D3812" t="s">
        <v>12</v>
      </c>
      <c r="E3812" t="s">
        <v>12</v>
      </c>
      <c r="F3812" s="3" t="s">
        <v>10233</v>
      </c>
      <c r="G3812">
        <v>2025</v>
      </c>
      <c r="H3812" t="s">
        <v>6108</v>
      </c>
      <c r="I3812" t="s">
        <v>10234</v>
      </c>
    </row>
    <row r="3813" spans="1:9" ht="32" x14ac:dyDescent="0.2">
      <c r="A3813" t="s">
        <v>10231</v>
      </c>
      <c r="B3813" t="s">
        <v>10235</v>
      </c>
      <c r="C3813">
        <v>2</v>
      </c>
      <c r="D3813" t="s">
        <v>12</v>
      </c>
      <c r="E3813" t="s">
        <v>12</v>
      </c>
      <c r="F3813" s="3" t="s">
        <v>10236</v>
      </c>
      <c r="G3813">
        <v>2025</v>
      </c>
      <c r="H3813" t="s">
        <v>6108</v>
      </c>
      <c r="I3813" t="s">
        <v>10234</v>
      </c>
    </row>
    <row r="3814" spans="1:9" ht="32" x14ac:dyDescent="0.2">
      <c r="A3814" t="s">
        <v>10237</v>
      </c>
      <c r="B3814" t="s">
        <v>10238</v>
      </c>
      <c r="C3814">
        <v>1</v>
      </c>
      <c r="D3814">
        <f>590</f>
        <v>590</v>
      </c>
      <c r="E3814" t="s">
        <v>12</v>
      </c>
      <c r="F3814" s="3" t="s">
        <v>10239</v>
      </c>
      <c r="G3814">
        <v>2025</v>
      </c>
      <c r="H3814" t="s">
        <v>86</v>
      </c>
      <c r="I3814" t="s">
        <v>10240</v>
      </c>
    </row>
    <row r="3815" spans="1:9" ht="32" x14ac:dyDescent="0.2">
      <c r="A3815" t="s">
        <v>10241</v>
      </c>
      <c r="B3815" t="s">
        <v>10242</v>
      </c>
      <c r="C3815">
        <v>1</v>
      </c>
      <c r="D3815" t="s">
        <v>31</v>
      </c>
      <c r="E3815" t="s">
        <v>12</v>
      </c>
      <c r="F3815" s="3" t="s">
        <v>10243</v>
      </c>
      <c r="G3815">
        <v>2025</v>
      </c>
      <c r="H3815" t="s">
        <v>2773</v>
      </c>
      <c r="I3815" t="s">
        <v>10244</v>
      </c>
    </row>
    <row r="3816" spans="1:9" ht="32" x14ac:dyDescent="0.2">
      <c r="A3816" t="s">
        <v>10241</v>
      </c>
      <c r="B3816" t="s">
        <v>10245</v>
      </c>
      <c r="C3816">
        <v>2</v>
      </c>
      <c r="D3816" t="s">
        <v>12</v>
      </c>
      <c r="E3816" t="s">
        <v>12</v>
      </c>
      <c r="F3816" s="3" t="s">
        <v>10246</v>
      </c>
      <c r="G3816">
        <v>2025</v>
      </c>
      <c r="H3816" t="s">
        <v>2773</v>
      </c>
      <c r="I3816" t="s">
        <v>10244</v>
      </c>
    </row>
    <row r="3817" spans="1:9" ht="32" x14ac:dyDescent="0.2">
      <c r="A3817" t="s">
        <v>10247</v>
      </c>
      <c r="B3817" t="s">
        <v>918</v>
      </c>
      <c r="C3817">
        <v>1</v>
      </c>
      <c r="D3817" t="s">
        <v>12</v>
      </c>
      <c r="E3817" t="s">
        <v>12</v>
      </c>
      <c r="F3817" s="3" t="s">
        <v>10248</v>
      </c>
      <c r="G3817">
        <v>2025</v>
      </c>
      <c r="H3817" t="s">
        <v>235</v>
      </c>
      <c r="I3817" t="s">
        <v>10249</v>
      </c>
    </row>
    <row r="3818" spans="1:9" ht="16" x14ac:dyDescent="0.2">
      <c r="A3818" t="s">
        <v>10247</v>
      </c>
      <c r="B3818" t="s">
        <v>10250</v>
      </c>
      <c r="C3818">
        <v>2</v>
      </c>
      <c r="D3818">
        <f>65</f>
        <v>65</v>
      </c>
      <c r="E3818" t="s">
        <v>12</v>
      </c>
      <c r="F3818" s="3" t="s">
        <v>10251</v>
      </c>
      <c r="G3818">
        <v>2025</v>
      </c>
      <c r="H3818" t="s">
        <v>323</v>
      </c>
      <c r="I3818" t="s">
        <v>10249</v>
      </c>
    </row>
    <row r="3819" spans="1:9" ht="32" x14ac:dyDescent="0.2">
      <c r="A3819" t="s">
        <v>10252</v>
      </c>
      <c r="B3819" t="s">
        <v>10253</v>
      </c>
      <c r="C3819">
        <v>1</v>
      </c>
      <c r="D3819" t="s">
        <v>12</v>
      </c>
      <c r="E3819" t="s">
        <v>12</v>
      </c>
      <c r="F3819" s="3" t="s">
        <v>3941</v>
      </c>
      <c r="G3819">
        <v>2025</v>
      </c>
      <c r="H3819" t="s">
        <v>318</v>
      </c>
      <c r="I3819" t="s">
        <v>10254</v>
      </c>
    </row>
    <row r="3820" spans="1:9" ht="32" x14ac:dyDescent="0.2">
      <c r="A3820" t="s">
        <v>10252</v>
      </c>
      <c r="B3820" t="s">
        <v>10255</v>
      </c>
      <c r="C3820">
        <v>2</v>
      </c>
      <c r="D3820" t="s">
        <v>3548</v>
      </c>
      <c r="E3820" t="s">
        <v>3798</v>
      </c>
      <c r="F3820" s="3" t="s">
        <v>10256</v>
      </c>
      <c r="G3820">
        <v>2025</v>
      </c>
      <c r="H3820" t="s">
        <v>86</v>
      </c>
      <c r="I3820" t="s">
        <v>10254</v>
      </c>
    </row>
    <row r="3821" spans="1:9" ht="16" x14ac:dyDescent="0.2">
      <c r="A3821" t="s">
        <v>10257</v>
      </c>
      <c r="B3821" t="s">
        <v>10258</v>
      </c>
      <c r="C3821">
        <v>1</v>
      </c>
      <c r="D3821" t="s">
        <v>712</v>
      </c>
      <c r="E3821" t="s">
        <v>12</v>
      </c>
      <c r="F3821" s="3" t="s">
        <v>10259</v>
      </c>
      <c r="G3821">
        <v>2025</v>
      </c>
      <c r="H3821" t="s">
        <v>714</v>
      </c>
      <c r="I3821" t="s">
        <v>10260</v>
      </c>
    </row>
    <row r="3822" spans="1:9" ht="16" x14ac:dyDescent="0.2">
      <c r="A3822" t="s">
        <v>10257</v>
      </c>
      <c r="B3822" t="s">
        <v>10261</v>
      </c>
      <c r="C3822">
        <v>2</v>
      </c>
      <c r="D3822" t="s">
        <v>344</v>
      </c>
      <c r="E3822" t="s">
        <v>12</v>
      </c>
      <c r="F3822" s="3" t="s">
        <v>10262</v>
      </c>
      <c r="G3822">
        <v>2025</v>
      </c>
      <c r="H3822" t="s">
        <v>714</v>
      </c>
      <c r="I3822" t="s">
        <v>10260</v>
      </c>
    </row>
    <row r="3823" spans="1:9" ht="16" x14ac:dyDescent="0.2">
      <c r="A3823" t="s">
        <v>10263</v>
      </c>
      <c r="B3823" t="s">
        <v>10264</v>
      </c>
      <c r="C3823">
        <v>1</v>
      </c>
      <c r="D3823" t="s">
        <v>52</v>
      </c>
      <c r="E3823" t="s">
        <v>12</v>
      </c>
      <c r="F3823" s="3" t="s">
        <v>10265</v>
      </c>
      <c r="G3823">
        <v>2025</v>
      </c>
      <c r="H3823" t="s">
        <v>140</v>
      </c>
      <c r="I3823" t="s">
        <v>10266</v>
      </c>
    </row>
    <row r="3824" spans="1:9" ht="16" x14ac:dyDescent="0.2">
      <c r="A3824" t="s">
        <v>10263</v>
      </c>
      <c r="B3824" t="s">
        <v>10267</v>
      </c>
      <c r="C3824">
        <v>2</v>
      </c>
      <c r="D3824" t="s">
        <v>142</v>
      </c>
      <c r="E3824" t="s">
        <v>12</v>
      </c>
      <c r="F3824" s="3" t="s">
        <v>10268</v>
      </c>
      <c r="G3824">
        <v>2025</v>
      </c>
      <c r="H3824" t="s">
        <v>140</v>
      </c>
      <c r="I3824" t="s">
        <v>10266</v>
      </c>
    </row>
    <row r="3825" spans="1:9" ht="16" x14ac:dyDescent="0.2">
      <c r="A3825" t="s">
        <v>10263</v>
      </c>
      <c r="B3825" t="s">
        <v>10269</v>
      </c>
      <c r="C3825">
        <v>3</v>
      </c>
      <c r="D3825" t="s">
        <v>712</v>
      </c>
      <c r="E3825" t="s">
        <v>12</v>
      </c>
      <c r="F3825" s="3" t="s">
        <v>4942</v>
      </c>
      <c r="G3825">
        <v>2025</v>
      </c>
      <c r="H3825" t="s">
        <v>140</v>
      </c>
      <c r="I3825" t="s">
        <v>10266</v>
      </c>
    </row>
    <row r="3826" spans="1:9" ht="16" x14ac:dyDescent="0.2">
      <c r="A3826" t="s">
        <v>10263</v>
      </c>
      <c r="B3826" t="s">
        <v>10270</v>
      </c>
      <c r="C3826">
        <v>4</v>
      </c>
      <c r="D3826" t="s">
        <v>1512</v>
      </c>
      <c r="E3826" t="s">
        <v>12</v>
      </c>
      <c r="F3826" s="3" t="s">
        <v>10271</v>
      </c>
      <c r="G3826">
        <v>2025</v>
      </c>
      <c r="H3826" t="s">
        <v>140</v>
      </c>
      <c r="I3826" t="s">
        <v>10266</v>
      </c>
    </row>
    <row r="3827" spans="1:9" ht="16" x14ac:dyDescent="0.2">
      <c r="A3827" t="s">
        <v>10272</v>
      </c>
      <c r="B3827" t="s">
        <v>4702</v>
      </c>
      <c r="C3827">
        <v>1</v>
      </c>
      <c r="D3827" t="s">
        <v>311</v>
      </c>
      <c r="E3827" t="s">
        <v>12</v>
      </c>
      <c r="F3827" s="3" t="s">
        <v>10273</v>
      </c>
      <c r="G3827">
        <v>2025</v>
      </c>
      <c r="H3827" t="s">
        <v>14</v>
      </c>
      <c r="I3827" t="s">
        <v>10274</v>
      </c>
    </row>
    <row r="3828" spans="1:9" ht="32" x14ac:dyDescent="0.2">
      <c r="A3828" t="s">
        <v>10272</v>
      </c>
      <c r="B3828" t="s">
        <v>10275</v>
      </c>
      <c r="C3828">
        <v>2</v>
      </c>
      <c r="D3828" t="s">
        <v>712</v>
      </c>
      <c r="E3828" t="s">
        <v>12</v>
      </c>
      <c r="F3828" s="3" t="s">
        <v>10276</v>
      </c>
      <c r="G3828">
        <v>2025</v>
      </c>
      <c r="H3828" t="s">
        <v>714</v>
      </c>
      <c r="I3828" t="s">
        <v>10274</v>
      </c>
    </row>
    <row r="3829" spans="1:9" ht="16" x14ac:dyDescent="0.2">
      <c r="A3829" t="s">
        <v>10272</v>
      </c>
      <c r="B3829" t="s">
        <v>10277</v>
      </c>
      <c r="C3829">
        <v>3</v>
      </c>
      <c r="D3829">
        <v>1401</v>
      </c>
      <c r="E3829" t="s">
        <v>12</v>
      </c>
      <c r="F3829" s="7" t="s">
        <v>1858</v>
      </c>
      <c r="G3829">
        <v>2025</v>
      </c>
      <c r="H3829" t="s">
        <v>140</v>
      </c>
      <c r="I3829" t="s">
        <v>10274</v>
      </c>
    </row>
    <row r="3830" spans="1:9" ht="16" x14ac:dyDescent="0.2">
      <c r="A3830" t="s">
        <v>10272</v>
      </c>
      <c r="B3830" t="s">
        <v>10278</v>
      </c>
      <c r="C3830">
        <v>4</v>
      </c>
      <c r="D3830" t="s">
        <v>1025</v>
      </c>
      <c r="E3830" t="s">
        <v>12</v>
      </c>
      <c r="F3830" s="3" t="s">
        <v>10279</v>
      </c>
      <c r="G3830">
        <v>2025</v>
      </c>
      <c r="H3830" t="s">
        <v>140</v>
      </c>
      <c r="I3830" t="s">
        <v>10274</v>
      </c>
    </row>
    <row r="3831" spans="1:9" ht="32" x14ac:dyDescent="0.2">
      <c r="A3831" t="s">
        <v>10280</v>
      </c>
      <c r="B3831" t="s">
        <v>10281</v>
      </c>
      <c r="C3831">
        <v>1</v>
      </c>
      <c r="D3831">
        <f>237</f>
        <v>237</v>
      </c>
      <c r="E3831" t="s">
        <v>12</v>
      </c>
      <c r="F3831" s="3" t="s">
        <v>7343</v>
      </c>
      <c r="G3831">
        <v>2025</v>
      </c>
      <c r="H3831" t="s">
        <v>21</v>
      </c>
      <c r="I3831" t="s">
        <v>10282</v>
      </c>
    </row>
    <row r="3832" spans="1:9" ht="32" x14ac:dyDescent="0.2">
      <c r="A3832" t="s">
        <v>10283</v>
      </c>
      <c r="B3832" t="s">
        <v>10284</v>
      </c>
      <c r="C3832">
        <v>1</v>
      </c>
      <c r="D3832" t="s">
        <v>12</v>
      </c>
      <c r="E3832" t="s">
        <v>12</v>
      </c>
      <c r="F3832" s="3" t="s">
        <v>2186</v>
      </c>
      <c r="G3832">
        <v>2025</v>
      </c>
      <c r="H3832" t="s">
        <v>2183</v>
      </c>
      <c r="I3832" t="s">
        <v>10285</v>
      </c>
    </row>
    <row r="3833" spans="1:9" ht="32" x14ac:dyDescent="0.2">
      <c r="A3833" t="s">
        <v>10283</v>
      </c>
      <c r="B3833" t="s">
        <v>10286</v>
      </c>
      <c r="C3833">
        <v>2</v>
      </c>
      <c r="D3833" t="s">
        <v>12</v>
      </c>
      <c r="E3833" t="s">
        <v>12</v>
      </c>
      <c r="F3833" s="3" t="s">
        <v>10287</v>
      </c>
      <c r="G3833">
        <v>2025</v>
      </c>
      <c r="H3833" t="s">
        <v>2183</v>
      </c>
      <c r="I3833" t="s">
        <v>10285</v>
      </c>
    </row>
    <row r="3834" spans="1:9" ht="32" x14ac:dyDescent="0.2">
      <c r="A3834" t="s">
        <v>10288</v>
      </c>
      <c r="B3834" t="s">
        <v>10289</v>
      </c>
      <c r="C3834">
        <v>1</v>
      </c>
      <c r="D3834" t="s">
        <v>12</v>
      </c>
      <c r="E3834" t="s">
        <v>12</v>
      </c>
      <c r="F3834" s="3" t="s">
        <v>10290</v>
      </c>
      <c r="G3834">
        <v>2025</v>
      </c>
      <c r="H3834" t="s">
        <v>14</v>
      </c>
      <c r="I3834" t="s">
        <v>10291</v>
      </c>
    </row>
    <row r="3835" spans="1:9" ht="32" x14ac:dyDescent="0.2">
      <c r="A3835" t="s">
        <v>10292</v>
      </c>
      <c r="B3835" t="s">
        <v>10293</v>
      </c>
      <c r="C3835">
        <v>1</v>
      </c>
      <c r="D3835">
        <f>534</f>
        <v>534</v>
      </c>
      <c r="E3835" t="s">
        <v>5749</v>
      </c>
      <c r="F3835" s="3" t="s">
        <v>10294</v>
      </c>
      <c r="G3835">
        <v>2025</v>
      </c>
      <c r="H3835" t="s">
        <v>801</v>
      </c>
      <c r="I3835" t="s">
        <v>10295</v>
      </c>
    </row>
    <row r="3836" spans="1:9" ht="32" x14ac:dyDescent="0.2">
      <c r="A3836" t="s">
        <v>10296</v>
      </c>
      <c r="B3836" t="s">
        <v>10297</v>
      </c>
      <c r="C3836">
        <v>1</v>
      </c>
      <c r="D3836">
        <v>551</v>
      </c>
      <c r="E3836" t="s">
        <v>12</v>
      </c>
      <c r="F3836" s="7" t="s">
        <v>10298</v>
      </c>
      <c r="G3836">
        <v>2025</v>
      </c>
      <c r="H3836" t="s">
        <v>140</v>
      </c>
      <c r="I3836" t="s">
        <v>10299</v>
      </c>
    </row>
    <row r="3837" spans="1:9" ht="32" x14ac:dyDescent="0.2">
      <c r="A3837" t="s">
        <v>10300</v>
      </c>
      <c r="B3837" t="s">
        <v>10301</v>
      </c>
      <c r="C3837">
        <v>1</v>
      </c>
      <c r="D3837" t="s">
        <v>12</v>
      </c>
      <c r="E3837" t="s">
        <v>12</v>
      </c>
      <c r="F3837" s="3" t="s">
        <v>10302</v>
      </c>
      <c r="G3837">
        <v>2025</v>
      </c>
      <c r="H3837" t="s">
        <v>1322</v>
      </c>
      <c r="I3837" t="s">
        <v>10303</v>
      </c>
    </row>
    <row r="3838" spans="1:9" ht="32" x14ac:dyDescent="0.2">
      <c r="A3838" t="s">
        <v>10300</v>
      </c>
      <c r="B3838" t="s">
        <v>10304</v>
      </c>
      <c r="C3838">
        <v>2</v>
      </c>
      <c r="D3838">
        <f>292</f>
        <v>292</v>
      </c>
      <c r="E3838" t="s">
        <v>12</v>
      </c>
      <c r="F3838" s="3" t="s">
        <v>10305</v>
      </c>
      <c r="G3838">
        <v>2025</v>
      </c>
      <c r="H3838" t="s">
        <v>1322</v>
      </c>
      <c r="I3838" t="s">
        <v>10303</v>
      </c>
    </row>
    <row r="3839" spans="1:9" ht="16" x14ac:dyDescent="0.2">
      <c r="A3839" t="s">
        <v>10300</v>
      </c>
      <c r="B3839" t="s">
        <v>10306</v>
      </c>
      <c r="C3839">
        <v>3</v>
      </c>
      <c r="D3839" t="s">
        <v>12</v>
      </c>
      <c r="E3839" t="s">
        <v>10307</v>
      </c>
      <c r="F3839" s="3" t="s">
        <v>10308</v>
      </c>
      <c r="G3839">
        <v>2025</v>
      </c>
      <c r="H3839" t="s">
        <v>86</v>
      </c>
      <c r="I3839" t="s">
        <v>10303</v>
      </c>
    </row>
    <row r="3840" spans="1:9" ht="16" x14ac:dyDescent="0.2">
      <c r="A3840" t="s">
        <v>10309</v>
      </c>
      <c r="B3840" t="s">
        <v>10310</v>
      </c>
      <c r="C3840">
        <v>1</v>
      </c>
      <c r="D3840" t="s">
        <v>101</v>
      </c>
      <c r="E3840" t="s">
        <v>12</v>
      </c>
      <c r="F3840" s="3" t="s">
        <v>10311</v>
      </c>
      <c r="G3840">
        <v>2025</v>
      </c>
      <c r="H3840" t="s">
        <v>37</v>
      </c>
      <c r="I3840" t="s">
        <v>10312</v>
      </c>
    </row>
    <row r="3841" spans="1:9" ht="16" x14ac:dyDescent="0.2">
      <c r="A3841" t="s">
        <v>10313</v>
      </c>
      <c r="B3841" t="s">
        <v>10314</v>
      </c>
      <c r="C3841">
        <v>1</v>
      </c>
      <c r="D3841" t="s">
        <v>101</v>
      </c>
      <c r="E3841" t="s">
        <v>12</v>
      </c>
      <c r="F3841" s="3" t="s">
        <v>10311</v>
      </c>
      <c r="G3841">
        <v>2025</v>
      </c>
      <c r="H3841" t="s">
        <v>37</v>
      </c>
      <c r="I3841" t="s">
        <v>10315</v>
      </c>
    </row>
    <row r="3842" spans="1:9" ht="32" x14ac:dyDescent="0.2">
      <c r="A3842" t="s">
        <v>10316</v>
      </c>
      <c r="B3842" t="s">
        <v>10317</v>
      </c>
      <c r="C3842">
        <v>1</v>
      </c>
      <c r="D3842" t="s">
        <v>101</v>
      </c>
      <c r="E3842" t="s">
        <v>12</v>
      </c>
      <c r="F3842" s="3" t="s">
        <v>8298</v>
      </c>
      <c r="G3842">
        <v>2025</v>
      </c>
      <c r="H3842" t="s">
        <v>37</v>
      </c>
      <c r="I3842" t="s">
        <v>10318</v>
      </c>
    </row>
    <row r="3843" spans="1:9" ht="32" x14ac:dyDescent="0.2">
      <c r="A3843" t="s">
        <v>10316</v>
      </c>
      <c r="B3843" t="s">
        <v>10319</v>
      </c>
      <c r="C3843">
        <v>2</v>
      </c>
      <c r="D3843" t="s">
        <v>101</v>
      </c>
      <c r="E3843" t="s">
        <v>12</v>
      </c>
      <c r="F3843" s="3" t="s">
        <v>10320</v>
      </c>
      <c r="G3843">
        <v>2025</v>
      </c>
      <c r="H3843" t="s">
        <v>37</v>
      </c>
      <c r="I3843" t="s">
        <v>10318</v>
      </c>
    </row>
    <row r="3844" spans="1:9" ht="16" x14ac:dyDescent="0.2">
      <c r="A3844" t="s">
        <v>10316</v>
      </c>
      <c r="B3844" t="s">
        <v>10321</v>
      </c>
      <c r="C3844">
        <v>3</v>
      </c>
      <c r="D3844" t="s">
        <v>101</v>
      </c>
      <c r="E3844" t="s">
        <v>12</v>
      </c>
      <c r="F3844" s="3" t="s">
        <v>10322</v>
      </c>
      <c r="G3844">
        <v>2025</v>
      </c>
      <c r="H3844" t="s">
        <v>37</v>
      </c>
      <c r="I3844" t="s">
        <v>10318</v>
      </c>
    </row>
    <row r="3845" spans="1:9" ht="32" x14ac:dyDescent="0.2">
      <c r="A3845" t="s">
        <v>10316</v>
      </c>
      <c r="B3845" t="s">
        <v>10323</v>
      </c>
      <c r="C3845">
        <v>4</v>
      </c>
      <c r="D3845" t="s">
        <v>12</v>
      </c>
      <c r="E3845" t="s">
        <v>12</v>
      </c>
      <c r="F3845" s="3" t="s">
        <v>10324</v>
      </c>
      <c r="G3845">
        <v>2025</v>
      </c>
      <c r="H3845" t="s">
        <v>37</v>
      </c>
      <c r="I3845" t="s">
        <v>10318</v>
      </c>
    </row>
    <row r="3846" spans="1:9" ht="16" x14ac:dyDescent="0.2">
      <c r="A3846" t="s">
        <v>10325</v>
      </c>
      <c r="B3846" t="s">
        <v>10326</v>
      </c>
      <c r="C3846">
        <v>1</v>
      </c>
      <c r="D3846" t="s">
        <v>101</v>
      </c>
      <c r="E3846" t="s">
        <v>12</v>
      </c>
      <c r="F3846" s="3" t="s">
        <v>10311</v>
      </c>
      <c r="G3846">
        <v>2025</v>
      </c>
      <c r="H3846" t="s">
        <v>37</v>
      </c>
      <c r="I3846" t="s">
        <v>10327</v>
      </c>
    </row>
    <row r="3847" spans="1:9" ht="16" x14ac:dyDescent="0.2">
      <c r="A3847" t="s">
        <v>10325</v>
      </c>
      <c r="B3847" t="s">
        <v>10328</v>
      </c>
      <c r="C3847">
        <v>2</v>
      </c>
      <c r="D3847" t="s">
        <v>12</v>
      </c>
      <c r="E3847" t="s">
        <v>12</v>
      </c>
      <c r="F3847" s="3" t="s">
        <v>10329</v>
      </c>
      <c r="G3847">
        <v>2025</v>
      </c>
      <c r="H3847" t="s">
        <v>37</v>
      </c>
      <c r="I3847" t="s">
        <v>10327</v>
      </c>
    </row>
    <row r="3848" spans="1:9" ht="32" x14ac:dyDescent="0.2">
      <c r="A3848" t="s">
        <v>10325</v>
      </c>
      <c r="B3848" t="s">
        <v>10330</v>
      </c>
      <c r="C3848">
        <v>3</v>
      </c>
      <c r="D3848" t="s">
        <v>90</v>
      </c>
      <c r="E3848" t="s">
        <v>12</v>
      </c>
      <c r="F3848" s="3" t="s">
        <v>10331</v>
      </c>
      <c r="G3848">
        <v>2025</v>
      </c>
      <c r="H3848" t="s">
        <v>37</v>
      </c>
      <c r="I3848" t="s">
        <v>10327</v>
      </c>
    </row>
    <row r="3849" spans="1:9" ht="32" x14ac:dyDescent="0.2">
      <c r="A3849" t="s">
        <v>10332</v>
      </c>
      <c r="B3849" t="s">
        <v>10333</v>
      </c>
      <c r="C3849">
        <v>1</v>
      </c>
      <c r="D3849" t="s">
        <v>12</v>
      </c>
      <c r="E3849" t="s">
        <v>12</v>
      </c>
      <c r="F3849" s="3" t="s">
        <v>10334</v>
      </c>
      <c r="G3849">
        <v>2025</v>
      </c>
      <c r="H3849" t="s">
        <v>37</v>
      </c>
      <c r="I3849" t="s">
        <v>10335</v>
      </c>
    </row>
    <row r="3850" spans="1:9" ht="32" x14ac:dyDescent="0.2">
      <c r="A3850" t="s">
        <v>10336</v>
      </c>
      <c r="B3850" t="s">
        <v>10337</v>
      </c>
      <c r="C3850">
        <v>1</v>
      </c>
      <c r="D3850">
        <f>47</f>
        <v>47</v>
      </c>
      <c r="E3850" t="s">
        <v>12</v>
      </c>
      <c r="F3850" s="3" t="s">
        <v>10338</v>
      </c>
      <c r="G3850">
        <v>2025</v>
      </c>
      <c r="H3850" t="s">
        <v>140</v>
      </c>
      <c r="I3850" t="s">
        <v>10339</v>
      </c>
    </row>
    <row r="3851" spans="1:9" ht="32" x14ac:dyDescent="0.2">
      <c r="A3851" t="s">
        <v>10336</v>
      </c>
      <c r="B3851" t="s">
        <v>10340</v>
      </c>
      <c r="C3851">
        <v>2</v>
      </c>
      <c r="D3851">
        <f>47</f>
        <v>47</v>
      </c>
      <c r="E3851" t="s">
        <v>12</v>
      </c>
      <c r="F3851" s="3" t="s">
        <v>10341</v>
      </c>
      <c r="G3851">
        <v>2025</v>
      </c>
      <c r="H3851" t="s">
        <v>140</v>
      </c>
      <c r="I3851" t="s">
        <v>10339</v>
      </c>
    </row>
    <row r="3852" spans="1:9" ht="32" x14ac:dyDescent="0.2">
      <c r="A3852" t="s">
        <v>10336</v>
      </c>
      <c r="B3852" t="s">
        <v>10342</v>
      </c>
      <c r="C3852">
        <v>3</v>
      </c>
      <c r="D3852" t="s">
        <v>52</v>
      </c>
      <c r="E3852" t="s">
        <v>12</v>
      </c>
      <c r="F3852" s="3" t="s">
        <v>10343</v>
      </c>
      <c r="G3852">
        <v>2025</v>
      </c>
      <c r="H3852" t="s">
        <v>140</v>
      </c>
      <c r="I3852" t="s">
        <v>10339</v>
      </c>
    </row>
    <row r="3853" spans="1:9" ht="32" x14ac:dyDescent="0.2">
      <c r="A3853" t="s">
        <v>10336</v>
      </c>
      <c r="B3853" t="s">
        <v>10344</v>
      </c>
      <c r="C3853">
        <v>4</v>
      </c>
      <c r="D3853" t="s">
        <v>6121</v>
      </c>
      <c r="E3853" t="s">
        <v>12</v>
      </c>
      <c r="F3853" s="3" t="s">
        <v>6122</v>
      </c>
      <c r="G3853">
        <v>2025</v>
      </c>
      <c r="H3853" t="s">
        <v>140</v>
      </c>
      <c r="I3853" t="s">
        <v>10339</v>
      </c>
    </row>
    <row r="3854" spans="1:9" ht="32" x14ac:dyDescent="0.2">
      <c r="A3854" t="s">
        <v>10336</v>
      </c>
      <c r="B3854" t="s">
        <v>10345</v>
      </c>
      <c r="C3854">
        <v>5</v>
      </c>
      <c r="D3854" t="s">
        <v>1085</v>
      </c>
      <c r="E3854" t="s">
        <v>12</v>
      </c>
      <c r="F3854" s="3" t="s">
        <v>6462</v>
      </c>
      <c r="G3854">
        <v>2025</v>
      </c>
      <c r="H3854" t="s">
        <v>140</v>
      </c>
      <c r="I3854" t="s">
        <v>10339</v>
      </c>
    </row>
    <row r="3855" spans="1:9" ht="32" x14ac:dyDescent="0.2">
      <c r="A3855" t="s">
        <v>10336</v>
      </c>
      <c r="B3855" t="s">
        <v>10346</v>
      </c>
      <c r="C3855">
        <v>6</v>
      </c>
      <c r="D3855" t="s">
        <v>12</v>
      </c>
      <c r="E3855" t="s">
        <v>12</v>
      </c>
      <c r="F3855" s="3" t="s">
        <v>10347</v>
      </c>
      <c r="G3855">
        <v>2025</v>
      </c>
      <c r="H3855" t="s">
        <v>140</v>
      </c>
      <c r="I3855" t="s">
        <v>10339</v>
      </c>
    </row>
    <row r="3856" spans="1:9" ht="48" x14ac:dyDescent="0.2">
      <c r="A3856" t="s">
        <v>10336</v>
      </c>
      <c r="B3856" t="s">
        <v>10348</v>
      </c>
      <c r="C3856">
        <v>7</v>
      </c>
      <c r="D3856">
        <f>47</f>
        <v>47</v>
      </c>
      <c r="E3856" t="s">
        <v>12</v>
      </c>
      <c r="F3856" s="3" t="s">
        <v>10349</v>
      </c>
      <c r="G3856">
        <v>2025</v>
      </c>
      <c r="H3856" t="s">
        <v>140</v>
      </c>
      <c r="I3856" t="s">
        <v>10339</v>
      </c>
    </row>
    <row r="3857" spans="1:9" ht="32" x14ac:dyDescent="0.2">
      <c r="A3857" t="s">
        <v>10350</v>
      </c>
      <c r="B3857" t="s">
        <v>6287</v>
      </c>
      <c r="C3857">
        <v>1</v>
      </c>
      <c r="D3857">
        <f>237</f>
        <v>237</v>
      </c>
      <c r="E3857" t="s">
        <v>12</v>
      </c>
      <c r="F3857" s="3" t="s">
        <v>10351</v>
      </c>
      <c r="G3857">
        <v>2025</v>
      </c>
      <c r="H3857" t="s">
        <v>21</v>
      </c>
      <c r="I3857" t="s">
        <v>10352</v>
      </c>
    </row>
    <row r="3858" spans="1:9" ht="32" x14ac:dyDescent="0.2">
      <c r="A3858" t="s">
        <v>10350</v>
      </c>
      <c r="B3858" t="s">
        <v>10353</v>
      </c>
      <c r="C3858">
        <v>2</v>
      </c>
      <c r="D3858">
        <f>237</f>
        <v>237</v>
      </c>
      <c r="E3858" t="s">
        <v>12</v>
      </c>
      <c r="F3858" s="3" t="s">
        <v>10354</v>
      </c>
      <c r="G3858">
        <v>2025</v>
      </c>
      <c r="H3858" t="s">
        <v>21</v>
      </c>
      <c r="I3858" t="s">
        <v>10352</v>
      </c>
    </row>
    <row r="3859" spans="1:9" ht="32" x14ac:dyDescent="0.2">
      <c r="A3859" t="s">
        <v>10350</v>
      </c>
      <c r="B3859" t="s">
        <v>10355</v>
      </c>
      <c r="C3859">
        <v>3</v>
      </c>
      <c r="D3859">
        <f>237</f>
        <v>237</v>
      </c>
      <c r="E3859" t="s">
        <v>12</v>
      </c>
      <c r="F3859" s="3" t="s">
        <v>10356</v>
      </c>
      <c r="G3859">
        <v>2025</v>
      </c>
      <c r="H3859" t="s">
        <v>21</v>
      </c>
      <c r="I3859" t="s">
        <v>10352</v>
      </c>
    </row>
    <row r="3860" spans="1:9" ht="32" x14ac:dyDescent="0.2">
      <c r="A3860" t="s">
        <v>10357</v>
      </c>
      <c r="B3860" t="s">
        <v>10358</v>
      </c>
      <c r="C3860">
        <v>1</v>
      </c>
      <c r="D3860">
        <f>237</f>
        <v>237</v>
      </c>
      <c r="E3860" t="s">
        <v>12</v>
      </c>
      <c r="F3860" s="3" t="s">
        <v>10359</v>
      </c>
      <c r="G3860">
        <v>2025</v>
      </c>
      <c r="H3860" t="s">
        <v>21</v>
      </c>
      <c r="I3860" t="s">
        <v>10360</v>
      </c>
    </row>
    <row r="3861" spans="1:9" ht="32" x14ac:dyDescent="0.2">
      <c r="A3861" t="s">
        <v>10361</v>
      </c>
      <c r="B3861" t="s">
        <v>10362</v>
      </c>
      <c r="C3861">
        <v>1</v>
      </c>
      <c r="D3861" t="s">
        <v>1818</v>
      </c>
      <c r="E3861" t="s">
        <v>12</v>
      </c>
      <c r="F3861" s="3" t="s">
        <v>2882</v>
      </c>
      <c r="G3861">
        <v>2025</v>
      </c>
      <c r="H3861" t="s">
        <v>323</v>
      </c>
      <c r="I3861" t="s">
        <v>10363</v>
      </c>
    </row>
    <row r="3862" spans="1:9" ht="32" x14ac:dyDescent="0.2">
      <c r="A3862" t="s">
        <v>10361</v>
      </c>
      <c r="B3862" t="s">
        <v>10364</v>
      </c>
      <c r="C3862">
        <v>2</v>
      </c>
      <c r="D3862">
        <f>137</f>
        <v>137</v>
      </c>
      <c r="E3862" t="s">
        <v>12</v>
      </c>
      <c r="F3862" s="3" t="s">
        <v>10365</v>
      </c>
      <c r="G3862">
        <v>2025</v>
      </c>
      <c r="H3862" t="s">
        <v>323</v>
      </c>
      <c r="I3862" t="s">
        <v>10363</v>
      </c>
    </row>
    <row r="3863" spans="1:9" ht="16" x14ac:dyDescent="0.2">
      <c r="A3863" t="s">
        <v>10366</v>
      </c>
      <c r="B3863" t="s">
        <v>6216</v>
      </c>
      <c r="C3863">
        <v>1</v>
      </c>
      <c r="D3863" t="s">
        <v>12</v>
      </c>
      <c r="E3863" t="s">
        <v>12</v>
      </c>
      <c r="F3863" s="3" t="s">
        <v>6217</v>
      </c>
      <c r="G3863">
        <v>2025</v>
      </c>
      <c r="H3863" t="s">
        <v>779</v>
      </c>
      <c r="I3863" t="s">
        <v>10367</v>
      </c>
    </row>
    <row r="3864" spans="1:9" ht="16" x14ac:dyDescent="0.2">
      <c r="A3864" t="s">
        <v>10368</v>
      </c>
      <c r="B3864" t="s">
        <v>155</v>
      </c>
      <c r="C3864">
        <v>1</v>
      </c>
      <c r="D3864">
        <f>407</f>
        <v>407</v>
      </c>
      <c r="E3864" t="s">
        <v>12</v>
      </c>
      <c r="F3864" s="3" t="s">
        <v>4980</v>
      </c>
      <c r="G3864">
        <v>2025</v>
      </c>
      <c r="H3864" t="s">
        <v>37</v>
      </c>
      <c r="I3864" t="s">
        <v>10369</v>
      </c>
    </row>
    <row r="3865" spans="1:9" ht="32" x14ac:dyDescent="0.2">
      <c r="A3865" t="s">
        <v>10370</v>
      </c>
      <c r="B3865" t="s">
        <v>10371</v>
      </c>
      <c r="C3865">
        <v>1</v>
      </c>
      <c r="D3865">
        <f>407</f>
        <v>407</v>
      </c>
      <c r="E3865" t="s">
        <v>12</v>
      </c>
      <c r="F3865" s="3" t="s">
        <v>6645</v>
      </c>
      <c r="G3865">
        <v>2025</v>
      </c>
      <c r="H3865" t="s">
        <v>37</v>
      </c>
      <c r="I3865" t="s">
        <v>10372</v>
      </c>
    </row>
    <row r="3866" spans="1:9" ht="16" x14ac:dyDescent="0.2">
      <c r="A3866" t="s">
        <v>10373</v>
      </c>
      <c r="B3866" t="s">
        <v>10374</v>
      </c>
      <c r="C3866">
        <v>1</v>
      </c>
      <c r="D3866" t="s">
        <v>101</v>
      </c>
      <c r="E3866" t="s">
        <v>12</v>
      </c>
      <c r="F3866" s="3" t="s">
        <v>10375</v>
      </c>
      <c r="G3866">
        <v>2025</v>
      </c>
      <c r="H3866" t="s">
        <v>37</v>
      </c>
      <c r="I3866" t="s">
        <v>10376</v>
      </c>
    </row>
    <row r="3867" spans="1:9" ht="16" x14ac:dyDescent="0.2">
      <c r="A3867" t="s">
        <v>10373</v>
      </c>
      <c r="B3867" t="s">
        <v>10377</v>
      </c>
      <c r="C3867">
        <v>2</v>
      </c>
      <c r="D3867" t="s">
        <v>101</v>
      </c>
      <c r="E3867" t="s">
        <v>12</v>
      </c>
      <c r="F3867" s="3" t="s">
        <v>10378</v>
      </c>
      <c r="G3867">
        <v>2025</v>
      </c>
      <c r="H3867" t="s">
        <v>37</v>
      </c>
      <c r="I3867" t="s">
        <v>10376</v>
      </c>
    </row>
    <row r="3868" spans="1:9" ht="32" x14ac:dyDescent="0.2">
      <c r="A3868" t="s">
        <v>10379</v>
      </c>
      <c r="B3868" t="s">
        <v>10380</v>
      </c>
      <c r="C3868">
        <v>1</v>
      </c>
      <c r="D3868">
        <f>431</f>
        <v>431</v>
      </c>
      <c r="E3868" t="s">
        <v>12</v>
      </c>
      <c r="F3868" s="3" t="s">
        <v>10381</v>
      </c>
      <c r="G3868">
        <v>2025</v>
      </c>
      <c r="H3868" t="s">
        <v>438</v>
      </c>
      <c r="I3868" t="s">
        <v>10382</v>
      </c>
    </row>
    <row r="3869" spans="1:9" ht="32" x14ac:dyDescent="0.2">
      <c r="A3869" t="s">
        <v>10379</v>
      </c>
      <c r="B3869" t="s">
        <v>10383</v>
      </c>
      <c r="C3869">
        <v>2</v>
      </c>
      <c r="D3869">
        <f>431</f>
        <v>431</v>
      </c>
      <c r="E3869" t="s">
        <v>12</v>
      </c>
      <c r="F3869" s="3" t="s">
        <v>10384</v>
      </c>
      <c r="G3869">
        <v>2025</v>
      </c>
      <c r="H3869" t="s">
        <v>438</v>
      </c>
      <c r="I3869" t="s">
        <v>10382</v>
      </c>
    </row>
    <row r="3870" spans="1:9" ht="32" x14ac:dyDescent="0.2">
      <c r="A3870" t="s">
        <v>10385</v>
      </c>
      <c r="B3870" t="s">
        <v>10386</v>
      </c>
      <c r="C3870">
        <v>1</v>
      </c>
      <c r="D3870" t="s">
        <v>12</v>
      </c>
      <c r="E3870" t="s">
        <v>12</v>
      </c>
      <c r="F3870" s="3" t="s">
        <v>10387</v>
      </c>
      <c r="G3870">
        <v>2025</v>
      </c>
      <c r="H3870" t="s">
        <v>2004</v>
      </c>
      <c r="I3870" t="s">
        <v>10388</v>
      </c>
    </row>
    <row r="3871" spans="1:9" ht="32" x14ac:dyDescent="0.2">
      <c r="A3871" t="s">
        <v>10385</v>
      </c>
      <c r="B3871" t="s">
        <v>10389</v>
      </c>
      <c r="C3871">
        <v>2</v>
      </c>
      <c r="D3871" t="s">
        <v>12</v>
      </c>
      <c r="E3871" t="s">
        <v>12</v>
      </c>
      <c r="F3871" s="3" t="s">
        <v>10390</v>
      </c>
      <c r="G3871">
        <v>2025</v>
      </c>
      <c r="H3871" t="s">
        <v>2004</v>
      </c>
      <c r="I3871" t="s">
        <v>10388</v>
      </c>
    </row>
    <row r="3872" spans="1:9" ht="32" x14ac:dyDescent="0.2">
      <c r="A3872" t="s">
        <v>10391</v>
      </c>
      <c r="B3872" t="s">
        <v>10392</v>
      </c>
      <c r="C3872">
        <v>1</v>
      </c>
      <c r="D3872" t="s">
        <v>12</v>
      </c>
      <c r="E3872" t="s">
        <v>12</v>
      </c>
      <c r="F3872" s="3" t="s">
        <v>10393</v>
      </c>
      <c r="G3872">
        <v>2025</v>
      </c>
      <c r="H3872" t="s">
        <v>368</v>
      </c>
      <c r="I3872" t="s">
        <v>10394</v>
      </c>
    </row>
    <row r="3873" spans="1:9" ht="32" x14ac:dyDescent="0.2">
      <c r="A3873" t="s">
        <v>10395</v>
      </c>
      <c r="B3873" t="s">
        <v>10396</v>
      </c>
      <c r="C3873">
        <v>1</v>
      </c>
      <c r="D3873" t="s">
        <v>2245</v>
      </c>
      <c r="E3873" t="s">
        <v>12</v>
      </c>
      <c r="F3873" s="3" t="s">
        <v>10397</v>
      </c>
      <c r="G3873">
        <v>2025</v>
      </c>
      <c r="H3873" t="s">
        <v>86</v>
      </c>
      <c r="I3873" t="s">
        <v>10398</v>
      </c>
    </row>
    <row r="3874" spans="1:9" ht="32" x14ac:dyDescent="0.2">
      <c r="A3874" t="s">
        <v>10399</v>
      </c>
      <c r="B3874" t="s">
        <v>10400</v>
      </c>
      <c r="C3874">
        <v>1</v>
      </c>
      <c r="D3874" t="s">
        <v>12</v>
      </c>
      <c r="E3874" t="s">
        <v>12</v>
      </c>
      <c r="F3874" s="3" t="s">
        <v>10401</v>
      </c>
      <c r="G3874">
        <v>2025</v>
      </c>
      <c r="H3874" t="s">
        <v>14</v>
      </c>
      <c r="I3874" t="s">
        <v>10402</v>
      </c>
    </row>
    <row r="3875" spans="1:9" ht="16" x14ac:dyDescent="0.2">
      <c r="A3875" t="s">
        <v>10399</v>
      </c>
      <c r="B3875" t="s">
        <v>5005</v>
      </c>
      <c r="C3875">
        <v>2</v>
      </c>
      <c r="D3875" t="s">
        <v>12</v>
      </c>
      <c r="E3875" t="s">
        <v>12</v>
      </c>
      <c r="F3875" s="3" t="s">
        <v>10403</v>
      </c>
      <c r="G3875">
        <v>2025</v>
      </c>
      <c r="H3875" t="s">
        <v>14</v>
      </c>
      <c r="I3875" t="s">
        <v>10402</v>
      </c>
    </row>
    <row r="3876" spans="1:9" ht="32" x14ac:dyDescent="0.2">
      <c r="A3876" t="s">
        <v>10399</v>
      </c>
      <c r="B3876" t="s">
        <v>10404</v>
      </c>
      <c r="C3876">
        <v>3</v>
      </c>
      <c r="D3876" t="s">
        <v>12</v>
      </c>
      <c r="E3876" t="s">
        <v>12</v>
      </c>
      <c r="F3876" s="3" t="s">
        <v>10405</v>
      </c>
      <c r="G3876">
        <v>2025</v>
      </c>
      <c r="H3876" t="s">
        <v>14</v>
      </c>
      <c r="I3876" t="s">
        <v>10402</v>
      </c>
    </row>
    <row r="3877" spans="1:9" ht="32" x14ac:dyDescent="0.2">
      <c r="A3877" t="s">
        <v>10406</v>
      </c>
      <c r="B3877" t="s">
        <v>10407</v>
      </c>
      <c r="C3877">
        <v>1</v>
      </c>
      <c r="D3877" t="s">
        <v>12</v>
      </c>
      <c r="E3877" t="s">
        <v>12</v>
      </c>
      <c r="F3877" s="3" t="s">
        <v>10408</v>
      </c>
      <c r="G3877">
        <v>2025</v>
      </c>
      <c r="H3877" t="s">
        <v>14</v>
      </c>
      <c r="I3877" t="s">
        <v>10409</v>
      </c>
    </row>
    <row r="3878" spans="1:9" ht="16" x14ac:dyDescent="0.2">
      <c r="A3878" t="s">
        <v>10406</v>
      </c>
      <c r="B3878" t="s">
        <v>1133</v>
      </c>
      <c r="C3878">
        <v>2</v>
      </c>
      <c r="D3878" t="s">
        <v>12</v>
      </c>
      <c r="E3878" t="s">
        <v>12</v>
      </c>
      <c r="F3878" s="3" t="s">
        <v>10410</v>
      </c>
      <c r="G3878">
        <v>2025</v>
      </c>
      <c r="H3878" t="s">
        <v>14</v>
      </c>
      <c r="I3878" t="s">
        <v>10409</v>
      </c>
    </row>
    <row r="3879" spans="1:9" ht="32" x14ac:dyDescent="0.2">
      <c r="A3879" t="s">
        <v>10411</v>
      </c>
      <c r="B3879" t="s">
        <v>10412</v>
      </c>
      <c r="C3879">
        <v>1</v>
      </c>
      <c r="D3879" t="s">
        <v>90</v>
      </c>
      <c r="E3879" t="s">
        <v>12</v>
      </c>
      <c r="F3879" s="3" t="s">
        <v>10413</v>
      </c>
      <c r="G3879">
        <v>2025</v>
      </c>
      <c r="H3879" t="s">
        <v>296</v>
      </c>
      <c r="I3879" t="s">
        <v>10414</v>
      </c>
    </row>
    <row r="3880" spans="1:9" ht="32" x14ac:dyDescent="0.2">
      <c r="A3880" t="s">
        <v>10411</v>
      </c>
      <c r="B3880" t="s">
        <v>10415</v>
      </c>
      <c r="C3880">
        <v>2</v>
      </c>
      <c r="D3880" t="s">
        <v>90</v>
      </c>
      <c r="E3880" t="s">
        <v>12</v>
      </c>
      <c r="F3880" s="3" t="s">
        <v>10416</v>
      </c>
      <c r="G3880">
        <v>2025</v>
      </c>
      <c r="H3880" t="s">
        <v>296</v>
      </c>
      <c r="I3880" t="s">
        <v>10414</v>
      </c>
    </row>
    <row r="3881" spans="1:9" ht="16" x14ac:dyDescent="0.2">
      <c r="A3881" t="s">
        <v>10417</v>
      </c>
      <c r="B3881" t="s">
        <v>10418</v>
      </c>
      <c r="C3881">
        <v>1</v>
      </c>
      <c r="D3881" t="s">
        <v>12</v>
      </c>
      <c r="E3881" t="s">
        <v>12</v>
      </c>
      <c r="F3881" s="3" t="s">
        <v>10419</v>
      </c>
      <c r="G3881">
        <v>2025</v>
      </c>
      <c r="H3881" t="s">
        <v>235</v>
      </c>
      <c r="I3881" t="s">
        <v>10420</v>
      </c>
    </row>
    <row r="3882" spans="1:9" ht="32" x14ac:dyDescent="0.2">
      <c r="A3882" t="s">
        <v>10421</v>
      </c>
      <c r="B3882" t="s">
        <v>10422</v>
      </c>
      <c r="C3882">
        <v>1</v>
      </c>
      <c r="D3882">
        <f>237</f>
        <v>237</v>
      </c>
      <c r="E3882" t="s">
        <v>12</v>
      </c>
      <c r="F3882" s="3" t="s">
        <v>5288</v>
      </c>
      <c r="G3882">
        <v>2025</v>
      </c>
      <c r="H3882" t="s">
        <v>21</v>
      </c>
      <c r="I3882" t="s">
        <v>10423</v>
      </c>
    </row>
    <row r="3883" spans="1:9" ht="16" x14ac:dyDescent="0.2">
      <c r="A3883" t="s">
        <v>10424</v>
      </c>
      <c r="B3883" t="s">
        <v>10425</v>
      </c>
      <c r="C3883">
        <v>1</v>
      </c>
      <c r="D3883" t="s">
        <v>101</v>
      </c>
      <c r="E3883" t="s">
        <v>12</v>
      </c>
      <c r="F3883" s="3" t="s">
        <v>10426</v>
      </c>
      <c r="G3883">
        <v>2025</v>
      </c>
      <c r="H3883" t="s">
        <v>37</v>
      </c>
      <c r="I3883" t="s">
        <v>10427</v>
      </c>
    </row>
    <row r="3884" spans="1:9" ht="32" x14ac:dyDescent="0.2">
      <c r="A3884" t="s">
        <v>10424</v>
      </c>
      <c r="B3884" t="s">
        <v>10428</v>
      </c>
      <c r="C3884">
        <v>2</v>
      </c>
      <c r="D3884" t="s">
        <v>12</v>
      </c>
      <c r="E3884" t="s">
        <v>12</v>
      </c>
      <c r="F3884" s="3" t="s">
        <v>4333</v>
      </c>
      <c r="G3884">
        <v>2025</v>
      </c>
      <c r="H3884" t="s">
        <v>37</v>
      </c>
      <c r="I3884" t="s">
        <v>10427</v>
      </c>
    </row>
    <row r="3885" spans="1:9" ht="32" x14ac:dyDescent="0.2">
      <c r="A3885" t="s">
        <v>10424</v>
      </c>
      <c r="B3885" t="s">
        <v>10429</v>
      </c>
      <c r="C3885">
        <v>3</v>
      </c>
      <c r="D3885" t="s">
        <v>12</v>
      </c>
      <c r="E3885" t="s">
        <v>12</v>
      </c>
      <c r="F3885" s="3" t="s">
        <v>4333</v>
      </c>
      <c r="G3885">
        <v>2025</v>
      </c>
      <c r="H3885" t="s">
        <v>37</v>
      </c>
      <c r="I3885" t="s">
        <v>10427</v>
      </c>
    </row>
    <row r="3886" spans="1:9" ht="16" x14ac:dyDescent="0.2">
      <c r="A3886" t="s">
        <v>10430</v>
      </c>
      <c r="B3886" t="s">
        <v>10431</v>
      </c>
      <c r="C3886">
        <v>1</v>
      </c>
      <c r="D3886">
        <f>498</f>
        <v>498</v>
      </c>
      <c r="E3886" t="s">
        <v>12</v>
      </c>
      <c r="F3886" s="3" t="s">
        <v>10432</v>
      </c>
      <c r="G3886">
        <v>2025</v>
      </c>
      <c r="H3886" t="s">
        <v>215</v>
      </c>
      <c r="I3886" t="s">
        <v>10433</v>
      </c>
    </row>
    <row r="3887" spans="1:9" ht="16" x14ac:dyDescent="0.2">
      <c r="A3887" t="s">
        <v>10434</v>
      </c>
      <c r="B3887" t="s">
        <v>10435</v>
      </c>
      <c r="C3887">
        <v>1</v>
      </c>
      <c r="D3887" t="s">
        <v>7998</v>
      </c>
      <c r="E3887" t="s">
        <v>10436</v>
      </c>
      <c r="F3887" s="3" t="s">
        <v>10437</v>
      </c>
      <c r="G3887">
        <v>2025</v>
      </c>
      <c r="H3887" t="s">
        <v>368</v>
      </c>
      <c r="I3887" t="s">
        <v>10438</v>
      </c>
    </row>
    <row r="3888" spans="1:9" ht="32" x14ac:dyDescent="0.2">
      <c r="A3888" t="s">
        <v>10439</v>
      </c>
      <c r="B3888" t="s">
        <v>10440</v>
      </c>
      <c r="C3888">
        <v>1</v>
      </c>
      <c r="D3888" t="s">
        <v>52</v>
      </c>
      <c r="E3888" t="s">
        <v>12</v>
      </c>
      <c r="F3888" s="3" t="s">
        <v>10441</v>
      </c>
      <c r="G3888">
        <v>2025</v>
      </c>
      <c r="H3888" t="s">
        <v>438</v>
      </c>
      <c r="I3888" t="s">
        <v>10442</v>
      </c>
    </row>
    <row r="3889" spans="1:9" ht="32" x14ac:dyDescent="0.2">
      <c r="A3889" t="s">
        <v>10439</v>
      </c>
      <c r="B3889" t="s">
        <v>10443</v>
      </c>
      <c r="C3889">
        <v>2</v>
      </c>
      <c r="D3889">
        <f>336</f>
        <v>336</v>
      </c>
      <c r="E3889" t="s">
        <v>12</v>
      </c>
      <c r="F3889" s="3" t="s">
        <v>10444</v>
      </c>
      <c r="G3889">
        <v>2025</v>
      </c>
      <c r="H3889" t="s">
        <v>438</v>
      </c>
      <c r="I3889" t="s">
        <v>10442</v>
      </c>
    </row>
    <row r="3890" spans="1:9" ht="16" x14ac:dyDescent="0.2">
      <c r="A3890" t="s">
        <v>10445</v>
      </c>
      <c r="B3890" t="s">
        <v>10446</v>
      </c>
      <c r="C3890">
        <v>1</v>
      </c>
      <c r="D3890" t="s">
        <v>12</v>
      </c>
      <c r="E3890" t="s">
        <v>12</v>
      </c>
      <c r="F3890" s="3" t="s">
        <v>10447</v>
      </c>
      <c r="G3890">
        <v>2025</v>
      </c>
      <c r="H3890" t="s">
        <v>14</v>
      </c>
      <c r="I3890" t="s">
        <v>10448</v>
      </c>
    </row>
    <row r="3891" spans="1:9" ht="32" x14ac:dyDescent="0.2">
      <c r="A3891" t="s">
        <v>10449</v>
      </c>
      <c r="B3891" t="s">
        <v>10450</v>
      </c>
      <c r="C3891">
        <v>1</v>
      </c>
      <c r="D3891" t="s">
        <v>12</v>
      </c>
      <c r="E3891" t="s">
        <v>12</v>
      </c>
      <c r="F3891" s="3" t="s">
        <v>10451</v>
      </c>
      <c r="G3891">
        <v>2025</v>
      </c>
      <c r="H3891" t="s">
        <v>21</v>
      </c>
      <c r="I3891" t="s">
        <v>10452</v>
      </c>
    </row>
    <row r="3892" spans="1:9" ht="32" x14ac:dyDescent="0.2">
      <c r="A3892" t="s">
        <v>10449</v>
      </c>
      <c r="B3892" t="s">
        <v>10453</v>
      </c>
      <c r="C3892">
        <v>2</v>
      </c>
      <c r="D3892" t="s">
        <v>12</v>
      </c>
      <c r="E3892" t="s">
        <v>12</v>
      </c>
      <c r="F3892" s="3" t="s">
        <v>10454</v>
      </c>
      <c r="G3892">
        <v>2025</v>
      </c>
      <c r="H3892" t="s">
        <v>21</v>
      </c>
      <c r="I3892" t="s">
        <v>10452</v>
      </c>
    </row>
    <row r="3893" spans="1:9" ht="16" x14ac:dyDescent="0.2">
      <c r="A3893" t="s">
        <v>10449</v>
      </c>
      <c r="B3893" t="s">
        <v>10455</v>
      </c>
      <c r="C3893">
        <v>3</v>
      </c>
      <c r="D3893" t="s">
        <v>31</v>
      </c>
      <c r="E3893" t="s">
        <v>12</v>
      </c>
      <c r="F3893" s="3" t="s">
        <v>10456</v>
      </c>
      <c r="G3893">
        <v>2025</v>
      </c>
      <c r="H3893" t="s">
        <v>21</v>
      </c>
      <c r="I3893" t="s">
        <v>10452</v>
      </c>
    </row>
    <row r="3894" spans="1:9" ht="32" x14ac:dyDescent="0.2">
      <c r="A3894" t="s">
        <v>10449</v>
      </c>
      <c r="B3894" t="s">
        <v>10457</v>
      </c>
      <c r="C3894">
        <v>4</v>
      </c>
      <c r="D3894" t="s">
        <v>12</v>
      </c>
      <c r="E3894" t="s">
        <v>12</v>
      </c>
      <c r="F3894" s="3" t="s">
        <v>10458</v>
      </c>
      <c r="G3894">
        <v>2025</v>
      </c>
      <c r="H3894" t="s">
        <v>21</v>
      </c>
      <c r="I3894" t="s">
        <v>10452</v>
      </c>
    </row>
    <row r="3895" spans="1:9" ht="16" x14ac:dyDescent="0.2">
      <c r="A3895" t="s">
        <v>10459</v>
      </c>
      <c r="B3895" t="s">
        <v>10460</v>
      </c>
      <c r="C3895">
        <v>1</v>
      </c>
      <c r="D3895" t="s">
        <v>12</v>
      </c>
      <c r="E3895" t="s">
        <v>12</v>
      </c>
      <c r="F3895" s="7" t="s">
        <v>106</v>
      </c>
      <c r="G3895">
        <v>2025</v>
      </c>
      <c r="H3895" t="s">
        <v>37</v>
      </c>
      <c r="I3895" t="s">
        <v>10461</v>
      </c>
    </row>
    <row r="3896" spans="1:9" ht="16" x14ac:dyDescent="0.2">
      <c r="A3896" t="s">
        <v>10459</v>
      </c>
      <c r="B3896" t="s">
        <v>10462</v>
      </c>
      <c r="C3896">
        <v>2</v>
      </c>
      <c r="D3896" t="s">
        <v>52</v>
      </c>
      <c r="E3896" t="s">
        <v>12</v>
      </c>
      <c r="F3896" s="3" t="s">
        <v>10463</v>
      </c>
      <c r="G3896">
        <v>2025</v>
      </c>
      <c r="H3896" t="s">
        <v>37</v>
      </c>
      <c r="I3896" t="s">
        <v>10461</v>
      </c>
    </row>
    <row r="3897" spans="1:9" ht="32" x14ac:dyDescent="0.2">
      <c r="A3897" t="s">
        <v>10464</v>
      </c>
      <c r="B3897" t="s">
        <v>10465</v>
      </c>
      <c r="C3897">
        <v>1</v>
      </c>
      <c r="D3897" t="s">
        <v>31</v>
      </c>
      <c r="E3897" t="s">
        <v>1171</v>
      </c>
      <c r="F3897" s="3" t="s">
        <v>9074</v>
      </c>
      <c r="G3897">
        <v>2025</v>
      </c>
      <c r="H3897" t="s">
        <v>553</v>
      </c>
      <c r="I3897" t="s">
        <v>10466</v>
      </c>
    </row>
    <row r="3898" spans="1:9" ht="16" x14ac:dyDescent="0.2">
      <c r="A3898" t="s">
        <v>10464</v>
      </c>
      <c r="B3898" t="s">
        <v>10467</v>
      </c>
      <c r="C3898">
        <v>2</v>
      </c>
      <c r="D3898" t="s">
        <v>12</v>
      </c>
      <c r="E3898" t="s">
        <v>12</v>
      </c>
      <c r="F3898" s="3" t="s">
        <v>10468</v>
      </c>
      <c r="G3898">
        <v>2025</v>
      </c>
      <c r="H3898" t="s">
        <v>553</v>
      </c>
      <c r="I3898" t="s">
        <v>10466</v>
      </c>
    </row>
    <row r="3899" spans="1:9" ht="32" x14ac:dyDescent="0.2">
      <c r="A3899" t="s">
        <v>10464</v>
      </c>
      <c r="B3899" t="s">
        <v>10469</v>
      </c>
      <c r="C3899">
        <v>3</v>
      </c>
      <c r="D3899" t="s">
        <v>316</v>
      </c>
      <c r="E3899" t="s">
        <v>12</v>
      </c>
      <c r="F3899" s="3" t="s">
        <v>10470</v>
      </c>
      <c r="G3899">
        <v>2025</v>
      </c>
      <c r="H3899" t="s">
        <v>553</v>
      </c>
      <c r="I3899" t="s">
        <v>10466</v>
      </c>
    </row>
    <row r="3900" spans="1:9" ht="32" x14ac:dyDescent="0.2">
      <c r="A3900" t="s">
        <v>10464</v>
      </c>
      <c r="B3900" t="s">
        <v>10471</v>
      </c>
      <c r="C3900">
        <v>4</v>
      </c>
      <c r="D3900" t="s">
        <v>12</v>
      </c>
      <c r="E3900" t="s">
        <v>12</v>
      </c>
      <c r="F3900" s="3" t="s">
        <v>10472</v>
      </c>
      <c r="G3900">
        <v>2025</v>
      </c>
      <c r="H3900" t="s">
        <v>553</v>
      </c>
      <c r="I3900" t="s">
        <v>10466</v>
      </c>
    </row>
    <row r="3901" spans="1:9" ht="32" x14ac:dyDescent="0.2">
      <c r="A3901" t="s">
        <v>10473</v>
      </c>
      <c r="B3901" t="s">
        <v>10474</v>
      </c>
      <c r="C3901">
        <v>1</v>
      </c>
      <c r="D3901" t="s">
        <v>12</v>
      </c>
      <c r="E3901" t="s">
        <v>12</v>
      </c>
      <c r="F3901" s="3" t="s">
        <v>8042</v>
      </c>
      <c r="G3901">
        <v>2025</v>
      </c>
      <c r="H3901" t="s">
        <v>14</v>
      </c>
      <c r="I3901" t="s">
        <v>10475</v>
      </c>
    </row>
    <row r="3902" spans="1:9" ht="32" x14ac:dyDescent="0.2">
      <c r="A3902" t="s">
        <v>10473</v>
      </c>
      <c r="B3902" t="s">
        <v>10476</v>
      </c>
      <c r="C3902">
        <v>2</v>
      </c>
      <c r="D3902" t="s">
        <v>12</v>
      </c>
      <c r="E3902" t="s">
        <v>3552</v>
      </c>
      <c r="F3902" s="3" t="s">
        <v>3553</v>
      </c>
      <c r="G3902">
        <v>2025</v>
      </c>
      <c r="H3902" t="s">
        <v>14</v>
      </c>
      <c r="I3902" t="s">
        <v>10475</v>
      </c>
    </row>
    <row r="3903" spans="1:9" ht="32" x14ac:dyDescent="0.2">
      <c r="A3903" t="s">
        <v>10473</v>
      </c>
      <c r="B3903" t="s">
        <v>2857</v>
      </c>
      <c r="C3903">
        <v>3</v>
      </c>
      <c r="D3903" t="s">
        <v>12</v>
      </c>
      <c r="E3903" t="s">
        <v>12</v>
      </c>
      <c r="F3903" s="3" t="s">
        <v>4792</v>
      </c>
      <c r="G3903">
        <v>2025</v>
      </c>
      <c r="H3903" t="s">
        <v>14</v>
      </c>
      <c r="I3903" t="s">
        <v>10475</v>
      </c>
    </row>
    <row r="3904" spans="1:9" ht="32" x14ac:dyDescent="0.2">
      <c r="A3904" t="s">
        <v>10477</v>
      </c>
      <c r="B3904" t="s">
        <v>10478</v>
      </c>
      <c r="C3904">
        <v>1</v>
      </c>
      <c r="D3904" t="s">
        <v>90</v>
      </c>
      <c r="E3904" t="s">
        <v>12</v>
      </c>
      <c r="F3904" s="3" t="s">
        <v>8389</v>
      </c>
      <c r="G3904">
        <v>2025</v>
      </c>
      <c r="H3904" t="s">
        <v>296</v>
      </c>
      <c r="I3904" t="s">
        <v>10479</v>
      </c>
    </row>
    <row r="3905" spans="1:9" ht="32" x14ac:dyDescent="0.2">
      <c r="A3905" t="s">
        <v>10477</v>
      </c>
      <c r="B3905" t="s">
        <v>3826</v>
      </c>
      <c r="C3905">
        <v>2</v>
      </c>
      <c r="D3905" t="s">
        <v>90</v>
      </c>
      <c r="E3905" t="s">
        <v>12</v>
      </c>
      <c r="F3905" s="3" t="s">
        <v>3827</v>
      </c>
      <c r="G3905">
        <v>2025</v>
      </c>
      <c r="H3905" t="s">
        <v>296</v>
      </c>
      <c r="I3905" t="s">
        <v>10479</v>
      </c>
    </row>
    <row r="3906" spans="1:9" ht="16" x14ac:dyDescent="0.2">
      <c r="A3906" t="s">
        <v>10480</v>
      </c>
      <c r="B3906" t="s">
        <v>874</v>
      </c>
      <c r="C3906">
        <v>1</v>
      </c>
      <c r="D3906" t="s">
        <v>628</v>
      </c>
      <c r="E3906" t="s">
        <v>12</v>
      </c>
      <c r="F3906" s="3" t="s">
        <v>756</v>
      </c>
      <c r="G3906">
        <v>2025</v>
      </c>
      <c r="H3906" t="s">
        <v>37</v>
      </c>
      <c r="I3906" t="s">
        <v>10481</v>
      </c>
    </row>
    <row r="3907" spans="1:9" ht="16" x14ac:dyDescent="0.2">
      <c r="A3907" t="s">
        <v>10480</v>
      </c>
      <c r="B3907" t="s">
        <v>10482</v>
      </c>
      <c r="C3907">
        <v>2</v>
      </c>
      <c r="D3907" t="s">
        <v>628</v>
      </c>
      <c r="E3907" t="s">
        <v>12</v>
      </c>
      <c r="F3907" s="3" t="s">
        <v>756</v>
      </c>
      <c r="G3907">
        <v>2025</v>
      </c>
      <c r="H3907" t="s">
        <v>37</v>
      </c>
      <c r="I3907" t="s">
        <v>10481</v>
      </c>
    </row>
    <row r="3908" spans="1:9" ht="32" x14ac:dyDescent="0.2">
      <c r="A3908" t="s">
        <v>10480</v>
      </c>
      <c r="B3908" t="s">
        <v>10483</v>
      </c>
      <c r="C3908">
        <v>3</v>
      </c>
      <c r="D3908" t="s">
        <v>3877</v>
      </c>
      <c r="E3908" t="s">
        <v>12</v>
      </c>
      <c r="F3908" s="3" t="s">
        <v>10484</v>
      </c>
      <c r="G3908">
        <v>2025</v>
      </c>
      <c r="H3908" t="s">
        <v>2154</v>
      </c>
      <c r="I3908" t="s">
        <v>10481</v>
      </c>
    </row>
    <row r="3909" spans="1:9" ht="32" x14ac:dyDescent="0.2">
      <c r="A3909" t="s">
        <v>10485</v>
      </c>
      <c r="B3909" t="s">
        <v>10486</v>
      </c>
      <c r="C3909">
        <v>1</v>
      </c>
      <c r="D3909" t="s">
        <v>316</v>
      </c>
      <c r="E3909" t="s">
        <v>12</v>
      </c>
      <c r="F3909" s="3" t="s">
        <v>10487</v>
      </c>
      <c r="G3909">
        <v>2025</v>
      </c>
      <c r="H3909" t="s">
        <v>318</v>
      </c>
      <c r="I3909" t="s">
        <v>10488</v>
      </c>
    </row>
    <row r="3910" spans="1:9" ht="16" x14ac:dyDescent="0.2">
      <c r="A3910" t="s">
        <v>10489</v>
      </c>
      <c r="B3910" t="s">
        <v>10490</v>
      </c>
      <c r="C3910">
        <v>1</v>
      </c>
      <c r="D3910" t="s">
        <v>12</v>
      </c>
      <c r="E3910" t="s">
        <v>12</v>
      </c>
      <c r="F3910" s="3" t="s">
        <v>10491</v>
      </c>
      <c r="G3910">
        <v>2025</v>
      </c>
      <c r="H3910" t="s">
        <v>67</v>
      </c>
      <c r="I3910" t="s">
        <v>10492</v>
      </c>
    </row>
    <row r="3911" spans="1:9" ht="32" x14ac:dyDescent="0.2">
      <c r="A3911" t="s">
        <v>10489</v>
      </c>
      <c r="B3911" t="s">
        <v>10493</v>
      </c>
      <c r="C3911">
        <v>2</v>
      </c>
      <c r="D3911" t="s">
        <v>1416</v>
      </c>
      <c r="E3911" t="s">
        <v>12</v>
      </c>
      <c r="F3911" s="3" t="s">
        <v>1417</v>
      </c>
      <c r="G3911">
        <v>2025</v>
      </c>
      <c r="H3911" t="s">
        <v>67</v>
      </c>
      <c r="I3911" t="s">
        <v>10492</v>
      </c>
    </row>
    <row r="3912" spans="1:9" ht="32" x14ac:dyDescent="0.2">
      <c r="A3912" t="s">
        <v>10494</v>
      </c>
      <c r="B3912" t="s">
        <v>8823</v>
      </c>
      <c r="C3912">
        <v>1</v>
      </c>
      <c r="D3912" t="s">
        <v>8827</v>
      </c>
      <c r="E3912" t="s">
        <v>12</v>
      </c>
      <c r="F3912" s="3" t="s">
        <v>10495</v>
      </c>
      <c r="G3912">
        <v>2025</v>
      </c>
      <c r="H3912" t="s">
        <v>318</v>
      </c>
      <c r="I3912" t="s">
        <v>10496</v>
      </c>
    </row>
    <row r="3913" spans="1:9" ht="32" x14ac:dyDescent="0.2">
      <c r="A3913" t="s">
        <v>10494</v>
      </c>
      <c r="B3913" t="s">
        <v>8826</v>
      </c>
      <c r="C3913">
        <v>2</v>
      </c>
      <c r="D3913" t="s">
        <v>8827</v>
      </c>
      <c r="E3913" t="s">
        <v>12</v>
      </c>
      <c r="F3913" s="3" t="s">
        <v>8830</v>
      </c>
      <c r="G3913">
        <v>2025</v>
      </c>
      <c r="H3913" t="s">
        <v>318</v>
      </c>
      <c r="I3913" t="s">
        <v>10496</v>
      </c>
    </row>
    <row r="3914" spans="1:9" ht="32" x14ac:dyDescent="0.2">
      <c r="A3914" t="s">
        <v>10494</v>
      </c>
      <c r="B3914" t="s">
        <v>8829</v>
      </c>
      <c r="C3914">
        <v>3</v>
      </c>
      <c r="D3914" t="s">
        <v>12</v>
      </c>
      <c r="E3914" t="s">
        <v>12</v>
      </c>
      <c r="F3914" s="3" t="s">
        <v>10497</v>
      </c>
      <c r="G3914">
        <v>2025</v>
      </c>
      <c r="H3914" t="s">
        <v>497</v>
      </c>
      <c r="I3914" t="s">
        <v>10496</v>
      </c>
    </row>
    <row r="3915" spans="1:9" ht="32" x14ac:dyDescent="0.2">
      <c r="A3915" t="s">
        <v>10498</v>
      </c>
      <c r="B3915" t="s">
        <v>6031</v>
      </c>
      <c r="C3915">
        <v>1</v>
      </c>
      <c r="D3915" t="s">
        <v>12</v>
      </c>
      <c r="E3915" t="s">
        <v>12</v>
      </c>
      <c r="F3915" s="3" t="s">
        <v>10499</v>
      </c>
      <c r="G3915">
        <v>2025</v>
      </c>
      <c r="H3915" t="s">
        <v>37</v>
      </c>
      <c r="I3915" t="s">
        <v>10500</v>
      </c>
    </row>
    <row r="3916" spans="1:9" ht="32" x14ac:dyDescent="0.2">
      <c r="A3916" t="s">
        <v>10498</v>
      </c>
      <c r="B3916" t="s">
        <v>6028</v>
      </c>
      <c r="C3916">
        <v>2</v>
      </c>
      <c r="D3916" t="s">
        <v>101</v>
      </c>
      <c r="E3916" t="s">
        <v>12</v>
      </c>
      <c r="F3916" s="3" t="s">
        <v>6029</v>
      </c>
      <c r="G3916">
        <v>2025</v>
      </c>
      <c r="H3916" t="s">
        <v>37</v>
      </c>
      <c r="I3916" t="s">
        <v>10500</v>
      </c>
    </row>
    <row r="3917" spans="1:9" ht="32" x14ac:dyDescent="0.2">
      <c r="A3917" t="s">
        <v>10498</v>
      </c>
      <c r="B3917" t="s">
        <v>10501</v>
      </c>
      <c r="C3917">
        <v>3</v>
      </c>
      <c r="D3917" t="s">
        <v>12</v>
      </c>
      <c r="E3917" t="s">
        <v>12</v>
      </c>
      <c r="F3917" s="3" t="s">
        <v>10502</v>
      </c>
      <c r="G3917">
        <v>2025</v>
      </c>
      <c r="H3917" t="s">
        <v>37</v>
      </c>
      <c r="I3917" t="s">
        <v>10500</v>
      </c>
    </row>
    <row r="3918" spans="1:9" ht="32" x14ac:dyDescent="0.2">
      <c r="A3918" t="s">
        <v>10498</v>
      </c>
      <c r="B3918" t="s">
        <v>10503</v>
      </c>
      <c r="C3918">
        <v>4</v>
      </c>
      <c r="D3918" t="s">
        <v>101</v>
      </c>
      <c r="E3918" t="s">
        <v>12</v>
      </c>
      <c r="F3918" s="3" t="s">
        <v>10504</v>
      </c>
      <c r="G3918">
        <v>2025</v>
      </c>
      <c r="H3918" t="s">
        <v>37</v>
      </c>
      <c r="I3918" t="s">
        <v>10500</v>
      </c>
    </row>
    <row r="3919" spans="1:9" ht="32" x14ac:dyDescent="0.2">
      <c r="A3919" t="s">
        <v>10498</v>
      </c>
      <c r="B3919" t="s">
        <v>6037</v>
      </c>
      <c r="C3919">
        <v>5</v>
      </c>
      <c r="D3919" t="s">
        <v>12</v>
      </c>
      <c r="E3919" t="s">
        <v>12</v>
      </c>
      <c r="F3919" s="3" t="s">
        <v>10505</v>
      </c>
      <c r="G3919">
        <v>2025</v>
      </c>
      <c r="H3919" t="s">
        <v>37</v>
      </c>
      <c r="I3919" t="s">
        <v>10500</v>
      </c>
    </row>
    <row r="3920" spans="1:9" ht="32" x14ac:dyDescent="0.2">
      <c r="A3920" t="s">
        <v>10506</v>
      </c>
      <c r="B3920" t="s">
        <v>10507</v>
      </c>
      <c r="C3920">
        <v>1</v>
      </c>
      <c r="D3920" t="s">
        <v>101</v>
      </c>
      <c r="E3920" t="s">
        <v>12</v>
      </c>
      <c r="F3920" s="3" t="s">
        <v>10508</v>
      </c>
      <c r="G3920">
        <v>2025</v>
      </c>
      <c r="H3920" t="s">
        <v>37</v>
      </c>
      <c r="I3920" t="s">
        <v>10509</v>
      </c>
    </row>
    <row r="3921" spans="1:9" ht="32" x14ac:dyDescent="0.2">
      <c r="A3921" t="s">
        <v>10506</v>
      </c>
      <c r="B3921" t="s">
        <v>10510</v>
      </c>
      <c r="C3921">
        <v>2</v>
      </c>
      <c r="D3921" t="s">
        <v>101</v>
      </c>
      <c r="E3921" t="s">
        <v>12</v>
      </c>
      <c r="F3921" s="3" t="s">
        <v>10508</v>
      </c>
      <c r="G3921">
        <v>2025</v>
      </c>
      <c r="H3921" t="s">
        <v>37</v>
      </c>
      <c r="I3921" t="s">
        <v>10509</v>
      </c>
    </row>
    <row r="3922" spans="1:9" ht="16" x14ac:dyDescent="0.2">
      <c r="A3922" t="s">
        <v>10506</v>
      </c>
      <c r="B3922" t="s">
        <v>10510</v>
      </c>
      <c r="C3922">
        <v>3</v>
      </c>
      <c r="D3922" t="s">
        <v>12</v>
      </c>
      <c r="E3922" t="s">
        <v>12</v>
      </c>
      <c r="F3922" s="3" t="s">
        <v>10511</v>
      </c>
      <c r="G3922">
        <v>2025</v>
      </c>
      <c r="H3922" t="s">
        <v>37</v>
      </c>
      <c r="I3922" t="s">
        <v>10509</v>
      </c>
    </row>
    <row r="3923" spans="1:9" ht="16" x14ac:dyDescent="0.2">
      <c r="A3923" t="s">
        <v>10512</v>
      </c>
      <c r="B3923" t="s">
        <v>10513</v>
      </c>
      <c r="C3923">
        <v>1</v>
      </c>
      <c r="D3923" t="s">
        <v>12</v>
      </c>
      <c r="E3923" t="s">
        <v>12</v>
      </c>
      <c r="F3923" s="3" t="s">
        <v>10514</v>
      </c>
      <c r="G3923">
        <v>2025</v>
      </c>
      <c r="H3923" t="s">
        <v>37</v>
      </c>
      <c r="I3923" t="s">
        <v>10515</v>
      </c>
    </row>
    <row r="3924" spans="1:9" ht="32" x14ac:dyDescent="0.2">
      <c r="A3924" t="s">
        <v>10512</v>
      </c>
      <c r="B3924" t="s">
        <v>10516</v>
      </c>
      <c r="C3924">
        <v>2</v>
      </c>
      <c r="D3924" t="s">
        <v>101</v>
      </c>
      <c r="E3924" t="s">
        <v>12</v>
      </c>
      <c r="F3924" s="3" t="s">
        <v>10517</v>
      </c>
      <c r="G3924">
        <v>2025</v>
      </c>
      <c r="H3924" t="s">
        <v>37</v>
      </c>
      <c r="I3924" t="s">
        <v>10515</v>
      </c>
    </row>
    <row r="3925" spans="1:9" ht="16" x14ac:dyDescent="0.2">
      <c r="A3925" t="s">
        <v>10512</v>
      </c>
      <c r="B3925" t="s">
        <v>10518</v>
      </c>
      <c r="C3925">
        <v>3</v>
      </c>
      <c r="D3925">
        <f>407</f>
        <v>407</v>
      </c>
      <c r="E3925" t="s">
        <v>12</v>
      </c>
      <c r="F3925" s="3" t="s">
        <v>10519</v>
      </c>
      <c r="G3925">
        <v>2025</v>
      </c>
      <c r="H3925" t="s">
        <v>37</v>
      </c>
      <c r="I3925" t="s">
        <v>10515</v>
      </c>
    </row>
    <row r="3926" spans="1:9" ht="16" x14ac:dyDescent="0.2">
      <c r="A3926" t="s">
        <v>10520</v>
      </c>
      <c r="B3926" t="s">
        <v>794</v>
      </c>
      <c r="C3926">
        <v>1</v>
      </c>
      <c r="D3926" t="s">
        <v>193</v>
      </c>
      <c r="E3926" t="s">
        <v>795</v>
      </c>
      <c r="F3926" s="3" t="s">
        <v>796</v>
      </c>
      <c r="G3926">
        <v>2025</v>
      </c>
      <c r="H3926" t="s">
        <v>195</v>
      </c>
      <c r="I3926" t="s">
        <v>10521</v>
      </c>
    </row>
    <row r="3927" spans="1:9" ht="16" x14ac:dyDescent="0.2">
      <c r="A3927" t="s">
        <v>10520</v>
      </c>
      <c r="B3927" t="s">
        <v>10522</v>
      </c>
      <c r="C3927">
        <v>2</v>
      </c>
      <c r="D3927">
        <f>444</f>
        <v>444</v>
      </c>
      <c r="E3927" t="s">
        <v>799</v>
      </c>
      <c r="F3927" s="3" t="s">
        <v>800</v>
      </c>
      <c r="G3927">
        <v>2025</v>
      </c>
      <c r="H3927" t="s">
        <v>801</v>
      </c>
      <c r="I3927" t="s">
        <v>10521</v>
      </c>
    </row>
    <row r="3928" spans="1:9" ht="16" x14ac:dyDescent="0.2">
      <c r="A3928" t="s">
        <v>10523</v>
      </c>
      <c r="B3928" t="s">
        <v>1484</v>
      </c>
      <c r="C3928">
        <v>1</v>
      </c>
      <c r="D3928" t="s">
        <v>101</v>
      </c>
      <c r="E3928" t="s">
        <v>12</v>
      </c>
      <c r="F3928" s="3" t="s">
        <v>1485</v>
      </c>
      <c r="G3928">
        <v>2025</v>
      </c>
      <c r="H3928" t="s">
        <v>37</v>
      </c>
      <c r="I3928" t="s">
        <v>10524</v>
      </c>
    </row>
    <row r="3929" spans="1:9" ht="16" x14ac:dyDescent="0.2">
      <c r="A3929" t="s">
        <v>10523</v>
      </c>
      <c r="B3929" t="s">
        <v>10525</v>
      </c>
      <c r="C3929">
        <v>2</v>
      </c>
      <c r="D3929" t="s">
        <v>101</v>
      </c>
      <c r="E3929" t="s">
        <v>12</v>
      </c>
      <c r="F3929" s="3" t="s">
        <v>1485</v>
      </c>
      <c r="G3929">
        <v>2025</v>
      </c>
      <c r="H3929" t="s">
        <v>37</v>
      </c>
      <c r="I3929" t="s">
        <v>10524</v>
      </c>
    </row>
    <row r="3930" spans="1:9" ht="16" x14ac:dyDescent="0.2">
      <c r="A3930" t="s">
        <v>10523</v>
      </c>
      <c r="B3930" t="s">
        <v>10526</v>
      </c>
      <c r="C3930">
        <v>3</v>
      </c>
      <c r="D3930" t="s">
        <v>101</v>
      </c>
      <c r="E3930" t="s">
        <v>12</v>
      </c>
      <c r="F3930" s="3" t="s">
        <v>10527</v>
      </c>
      <c r="G3930">
        <v>2025</v>
      </c>
      <c r="H3930" t="s">
        <v>37</v>
      </c>
      <c r="I3930" t="s">
        <v>10524</v>
      </c>
    </row>
    <row r="3931" spans="1:9" ht="32" x14ac:dyDescent="0.2">
      <c r="A3931" t="s">
        <v>10528</v>
      </c>
      <c r="B3931" t="s">
        <v>10529</v>
      </c>
      <c r="C3931">
        <v>1</v>
      </c>
      <c r="D3931" t="s">
        <v>12</v>
      </c>
      <c r="E3931" t="s">
        <v>12</v>
      </c>
      <c r="F3931" s="3" t="s">
        <v>10530</v>
      </c>
      <c r="G3931">
        <v>2025</v>
      </c>
      <c r="H3931" t="s">
        <v>239</v>
      </c>
      <c r="I3931" t="s">
        <v>10531</v>
      </c>
    </row>
    <row r="3932" spans="1:9" ht="16" x14ac:dyDescent="0.2">
      <c r="A3932" t="s">
        <v>10528</v>
      </c>
      <c r="B3932" t="s">
        <v>10532</v>
      </c>
      <c r="C3932">
        <v>2</v>
      </c>
      <c r="D3932" t="s">
        <v>12</v>
      </c>
      <c r="E3932" t="s">
        <v>12</v>
      </c>
      <c r="F3932" s="3" t="s">
        <v>10533</v>
      </c>
      <c r="G3932">
        <v>2025</v>
      </c>
      <c r="H3932" t="s">
        <v>239</v>
      </c>
      <c r="I3932" t="s">
        <v>10531</v>
      </c>
    </row>
    <row r="3933" spans="1:9" ht="16" x14ac:dyDescent="0.2">
      <c r="A3933" t="s">
        <v>10528</v>
      </c>
      <c r="B3933" t="s">
        <v>10534</v>
      </c>
      <c r="C3933">
        <v>3</v>
      </c>
      <c r="D3933" t="s">
        <v>12</v>
      </c>
      <c r="E3933" t="s">
        <v>12</v>
      </c>
      <c r="F3933" s="3" t="s">
        <v>10535</v>
      </c>
      <c r="G3933">
        <v>2025</v>
      </c>
      <c r="H3933" t="s">
        <v>239</v>
      </c>
      <c r="I3933" t="s">
        <v>10531</v>
      </c>
    </row>
    <row r="3934" spans="1:9" ht="32" x14ac:dyDescent="0.2">
      <c r="A3934" t="s">
        <v>10528</v>
      </c>
      <c r="B3934" t="s">
        <v>10536</v>
      </c>
      <c r="C3934">
        <v>4</v>
      </c>
      <c r="D3934" t="s">
        <v>12</v>
      </c>
      <c r="E3934" t="s">
        <v>12</v>
      </c>
      <c r="F3934" s="3" t="s">
        <v>10537</v>
      </c>
      <c r="G3934">
        <v>2025</v>
      </c>
      <c r="H3934" t="s">
        <v>239</v>
      </c>
      <c r="I3934" t="s">
        <v>10531</v>
      </c>
    </row>
    <row r="3935" spans="1:9" ht="16" x14ac:dyDescent="0.2">
      <c r="A3935" t="s">
        <v>10538</v>
      </c>
      <c r="B3935" t="s">
        <v>10539</v>
      </c>
      <c r="C3935">
        <v>1</v>
      </c>
      <c r="D3935">
        <f>237</f>
        <v>237</v>
      </c>
      <c r="E3935" t="s">
        <v>12</v>
      </c>
      <c r="F3935" s="3" t="s">
        <v>10540</v>
      </c>
      <c r="G3935">
        <v>2025</v>
      </c>
      <c r="H3935" t="s">
        <v>21</v>
      </c>
      <c r="I3935" t="s">
        <v>10541</v>
      </c>
    </row>
    <row r="3936" spans="1:9" ht="16" x14ac:dyDescent="0.2">
      <c r="A3936" t="s">
        <v>10542</v>
      </c>
      <c r="B3936" t="s">
        <v>10543</v>
      </c>
      <c r="C3936">
        <v>1</v>
      </c>
      <c r="D3936">
        <f>237</f>
        <v>237</v>
      </c>
      <c r="E3936" t="s">
        <v>12</v>
      </c>
      <c r="F3936" s="3" t="s">
        <v>10544</v>
      </c>
      <c r="G3936">
        <v>2025</v>
      </c>
      <c r="H3936" t="s">
        <v>21</v>
      </c>
      <c r="I3936" t="s">
        <v>10545</v>
      </c>
    </row>
    <row r="3937" spans="1:9" ht="32" x14ac:dyDescent="0.2">
      <c r="A3937" t="s">
        <v>10546</v>
      </c>
      <c r="B3937" t="s">
        <v>244</v>
      </c>
      <c r="C3937">
        <v>1</v>
      </c>
      <c r="D3937" t="s">
        <v>187</v>
      </c>
      <c r="E3937" t="s">
        <v>12</v>
      </c>
      <c r="F3937" s="7" t="s">
        <v>188</v>
      </c>
      <c r="G3937">
        <v>2025</v>
      </c>
      <c r="H3937" t="s">
        <v>126</v>
      </c>
      <c r="I3937" t="s">
        <v>10547</v>
      </c>
    </row>
    <row r="3938" spans="1:9" ht="32" x14ac:dyDescent="0.2">
      <c r="A3938" t="s">
        <v>10546</v>
      </c>
      <c r="B3938" t="s">
        <v>10548</v>
      </c>
      <c r="C3938">
        <v>2</v>
      </c>
      <c r="D3938" t="s">
        <v>12</v>
      </c>
      <c r="E3938" t="s">
        <v>12</v>
      </c>
      <c r="F3938" s="3" t="s">
        <v>10549</v>
      </c>
      <c r="G3938">
        <v>2025</v>
      </c>
      <c r="H3938" t="s">
        <v>126</v>
      </c>
      <c r="I3938" t="s">
        <v>10547</v>
      </c>
    </row>
    <row r="3939" spans="1:9" ht="32" x14ac:dyDescent="0.2">
      <c r="A3939" t="s">
        <v>10550</v>
      </c>
      <c r="B3939" t="s">
        <v>4339</v>
      </c>
      <c r="C3939">
        <v>1</v>
      </c>
      <c r="D3939" t="s">
        <v>12</v>
      </c>
      <c r="E3939" t="s">
        <v>12</v>
      </c>
      <c r="F3939" s="3" t="s">
        <v>650</v>
      </c>
      <c r="G3939">
        <v>2025</v>
      </c>
      <c r="H3939" t="s">
        <v>37</v>
      </c>
      <c r="I3939" t="s">
        <v>10551</v>
      </c>
    </row>
    <row r="3940" spans="1:9" ht="32" x14ac:dyDescent="0.2">
      <c r="A3940" t="s">
        <v>10550</v>
      </c>
      <c r="B3940" t="s">
        <v>2712</v>
      </c>
      <c r="C3940">
        <v>2</v>
      </c>
      <c r="D3940" t="s">
        <v>101</v>
      </c>
      <c r="E3940" t="s">
        <v>12</v>
      </c>
      <c r="F3940" s="3" t="s">
        <v>10552</v>
      </c>
      <c r="G3940">
        <v>2025</v>
      </c>
      <c r="H3940" t="s">
        <v>37</v>
      </c>
      <c r="I3940" t="s">
        <v>10551</v>
      </c>
    </row>
    <row r="3941" spans="1:9" ht="32" x14ac:dyDescent="0.2">
      <c r="A3941" t="s">
        <v>10550</v>
      </c>
      <c r="B3941" t="s">
        <v>10553</v>
      </c>
      <c r="C3941">
        <v>3</v>
      </c>
      <c r="D3941" t="s">
        <v>12</v>
      </c>
      <c r="E3941" t="s">
        <v>12</v>
      </c>
      <c r="F3941" s="3" t="s">
        <v>10554</v>
      </c>
      <c r="G3941">
        <v>2025</v>
      </c>
      <c r="H3941" t="s">
        <v>37</v>
      </c>
      <c r="I3941" t="s">
        <v>10551</v>
      </c>
    </row>
    <row r="3942" spans="1:9" ht="16" x14ac:dyDescent="0.2">
      <c r="A3942" t="s">
        <v>10555</v>
      </c>
      <c r="B3942" t="s">
        <v>10556</v>
      </c>
      <c r="C3942">
        <v>1</v>
      </c>
      <c r="D3942" t="s">
        <v>12</v>
      </c>
      <c r="E3942" t="s">
        <v>12</v>
      </c>
      <c r="F3942" s="3" t="s">
        <v>10557</v>
      </c>
      <c r="G3942">
        <v>2024</v>
      </c>
      <c r="H3942" t="s">
        <v>602</v>
      </c>
      <c r="I3942" t="s">
        <v>10558</v>
      </c>
    </row>
    <row r="3943" spans="1:9" ht="16" x14ac:dyDescent="0.2">
      <c r="A3943" t="s">
        <v>10555</v>
      </c>
      <c r="B3943" t="s">
        <v>10559</v>
      </c>
      <c r="C3943">
        <v>2</v>
      </c>
      <c r="D3943" t="s">
        <v>12</v>
      </c>
      <c r="E3943" t="s">
        <v>12</v>
      </c>
      <c r="F3943" s="3" t="s">
        <v>10560</v>
      </c>
      <c r="G3943">
        <v>2024</v>
      </c>
      <c r="H3943" t="s">
        <v>602</v>
      </c>
      <c r="I3943" t="s">
        <v>10558</v>
      </c>
    </row>
    <row r="3944" spans="1:9" ht="16" x14ac:dyDescent="0.2">
      <c r="A3944" t="s">
        <v>10555</v>
      </c>
      <c r="B3944" t="s">
        <v>10561</v>
      </c>
      <c r="C3944">
        <v>3</v>
      </c>
      <c r="D3944" t="s">
        <v>12</v>
      </c>
      <c r="E3944" t="s">
        <v>12</v>
      </c>
      <c r="F3944" s="3" t="s">
        <v>10562</v>
      </c>
      <c r="G3944">
        <v>2024</v>
      </c>
      <c r="H3944" t="s">
        <v>602</v>
      </c>
      <c r="I3944" t="s">
        <v>10558</v>
      </c>
    </row>
    <row r="3945" spans="1:9" ht="16" x14ac:dyDescent="0.2">
      <c r="A3945" t="s">
        <v>10555</v>
      </c>
      <c r="B3945" t="s">
        <v>9069</v>
      </c>
      <c r="C3945">
        <v>4</v>
      </c>
      <c r="D3945" t="s">
        <v>12</v>
      </c>
      <c r="E3945" t="s">
        <v>12</v>
      </c>
      <c r="F3945" s="3" t="s">
        <v>10563</v>
      </c>
      <c r="G3945">
        <v>2024</v>
      </c>
      <c r="H3945" t="s">
        <v>602</v>
      </c>
      <c r="I3945" t="s">
        <v>10558</v>
      </c>
    </row>
    <row r="3946" spans="1:9" ht="16" x14ac:dyDescent="0.2">
      <c r="A3946" t="s">
        <v>10555</v>
      </c>
      <c r="B3946" t="s">
        <v>10564</v>
      </c>
      <c r="C3946">
        <v>5</v>
      </c>
      <c r="D3946" t="s">
        <v>12</v>
      </c>
      <c r="E3946" t="s">
        <v>12</v>
      </c>
      <c r="F3946" s="3" t="s">
        <v>10565</v>
      </c>
      <c r="G3946">
        <v>2024</v>
      </c>
      <c r="H3946" t="s">
        <v>553</v>
      </c>
      <c r="I3946" t="s">
        <v>10558</v>
      </c>
    </row>
    <row r="3947" spans="1:9" ht="32" x14ac:dyDescent="0.2">
      <c r="A3947" t="s">
        <v>10566</v>
      </c>
      <c r="B3947" t="s">
        <v>10567</v>
      </c>
      <c r="C3947">
        <v>1</v>
      </c>
      <c r="D3947" t="s">
        <v>12</v>
      </c>
      <c r="E3947" t="s">
        <v>12</v>
      </c>
      <c r="F3947" s="3" t="s">
        <v>10568</v>
      </c>
      <c r="G3947">
        <v>2024</v>
      </c>
      <c r="H3947" t="s">
        <v>14</v>
      </c>
      <c r="I3947" t="s">
        <v>10569</v>
      </c>
    </row>
    <row r="3948" spans="1:9" ht="32" x14ac:dyDescent="0.2">
      <c r="A3948" t="s">
        <v>10570</v>
      </c>
      <c r="B3948" t="s">
        <v>1133</v>
      </c>
      <c r="C3948">
        <v>1</v>
      </c>
      <c r="D3948" t="s">
        <v>12</v>
      </c>
      <c r="E3948" t="s">
        <v>12</v>
      </c>
      <c r="F3948" s="3" t="s">
        <v>10571</v>
      </c>
      <c r="G3948">
        <v>2024</v>
      </c>
      <c r="H3948" t="s">
        <v>14</v>
      </c>
      <c r="I3948" t="s">
        <v>10572</v>
      </c>
    </row>
    <row r="3949" spans="1:9" ht="32" x14ac:dyDescent="0.2">
      <c r="A3949" t="s">
        <v>10570</v>
      </c>
      <c r="B3949" t="s">
        <v>10573</v>
      </c>
      <c r="C3949">
        <v>2</v>
      </c>
      <c r="D3949" t="s">
        <v>12</v>
      </c>
      <c r="E3949" t="s">
        <v>12</v>
      </c>
      <c r="F3949" s="3" t="s">
        <v>10574</v>
      </c>
      <c r="G3949">
        <v>2024</v>
      </c>
      <c r="H3949" t="s">
        <v>14</v>
      </c>
      <c r="I3949" t="s">
        <v>10572</v>
      </c>
    </row>
    <row r="3950" spans="1:9" ht="16" x14ac:dyDescent="0.2">
      <c r="A3950" t="s">
        <v>10575</v>
      </c>
      <c r="B3950" t="s">
        <v>10576</v>
      </c>
      <c r="C3950">
        <v>1</v>
      </c>
      <c r="D3950">
        <f>237</f>
        <v>237</v>
      </c>
      <c r="E3950" t="s">
        <v>12</v>
      </c>
      <c r="F3950" s="3" t="s">
        <v>10577</v>
      </c>
      <c r="G3950">
        <v>2024</v>
      </c>
      <c r="H3950" t="s">
        <v>21</v>
      </c>
      <c r="I3950" t="s">
        <v>10578</v>
      </c>
    </row>
    <row r="3951" spans="1:9" ht="16" x14ac:dyDescent="0.2">
      <c r="A3951" t="s">
        <v>10575</v>
      </c>
      <c r="B3951" t="s">
        <v>10579</v>
      </c>
      <c r="C3951">
        <v>2</v>
      </c>
      <c r="D3951">
        <f>237</f>
        <v>237</v>
      </c>
      <c r="E3951" t="s">
        <v>12</v>
      </c>
      <c r="F3951" s="7" t="s">
        <v>10580</v>
      </c>
      <c r="G3951">
        <v>2024</v>
      </c>
      <c r="H3951" t="s">
        <v>21</v>
      </c>
      <c r="I3951" t="s">
        <v>10578</v>
      </c>
    </row>
    <row r="3952" spans="1:9" ht="32" x14ac:dyDescent="0.2">
      <c r="A3952" t="s">
        <v>10581</v>
      </c>
      <c r="B3952" t="s">
        <v>10582</v>
      </c>
      <c r="C3952">
        <v>1</v>
      </c>
      <c r="D3952" t="s">
        <v>101</v>
      </c>
      <c r="E3952" t="s">
        <v>12</v>
      </c>
      <c r="F3952" s="3" t="s">
        <v>10583</v>
      </c>
      <c r="G3952">
        <v>2024</v>
      </c>
      <c r="H3952" t="s">
        <v>37</v>
      </c>
      <c r="I3952" t="s">
        <v>10584</v>
      </c>
    </row>
    <row r="3953" spans="1:9" ht="16" x14ac:dyDescent="0.2">
      <c r="A3953" t="s">
        <v>10585</v>
      </c>
      <c r="B3953" t="s">
        <v>10586</v>
      </c>
      <c r="C3953">
        <v>1</v>
      </c>
      <c r="D3953">
        <f>65</f>
        <v>65</v>
      </c>
      <c r="E3953" t="s">
        <v>12</v>
      </c>
      <c r="F3953" s="3" t="s">
        <v>10587</v>
      </c>
      <c r="G3953">
        <v>2024</v>
      </c>
      <c r="H3953" t="s">
        <v>323</v>
      </c>
      <c r="I3953" t="s">
        <v>10588</v>
      </c>
    </row>
    <row r="3954" spans="1:9" ht="32" x14ac:dyDescent="0.2">
      <c r="A3954" t="s">
        <v>10589</v>
      </c>
      <c r="B3954" t="s">
        <v>10590</v>
      </c>
      <c r="C3954">
        <v>1</v>
      </c>
      <c r="D3954" t="s">
        <v>12</v>
      </c>
      <c r="E3954" t="s">
        <v>12</v>
      </c>
      <c r="F3954" s="3" t="s">
        <v>10591</v>
      </c>
      <c r="G3954">
        <v>2024</v>
      </c>
      <c r="H3954" t="s">
        <v>21</v>
      </c>
      <c r="I3954" t="s">
        <v>10592</v>
      </c>
    </row>
    <row r="3955" spans="1:9" ht="32" x14ac:dyDescent="0.2">
      <c r="A3955" t="s">
        <v>10589</v>
      </c>
      <c r="B3955" t="s">
        <v>10593</v>
      </c>
      <c r="C3955">
        <v>2</v>
      </c>
      <c r="D3955">
        <f>237</f>
        <v>237</v>
      </c>
      <c r="E3955" t="s">
        <v>12</v>
      </c>
      <c r="F3955" s="3" t="s">
        <v>10594</v>
      </c>
      <c r="G3955">
        <v>2024</v>
      </c>
      <c r="H3955" t="s">
        <v>21</v>
      </c>
      <c r="I3955" t="s">
        <v>10592</v>
      </c>
    </row>
    <row r="3956" spans="1:9" ht="32" x14ac:dyDescent="0.2">
      <c r="A3956" t="s">
        <v>10589</v>
      </c>
      <c r="B3956" t="s">
        <v>10595</v>
      </c>
      <c r="C3956">
        <v>3</v>
      </c>
      <c r="D3956">
        <f>237</f>
        <v>237</v>
      </c>
      <c r="E3956" t="s">
        <v>12</v>
      </c>
      <c r="F3956" s="3" t="s">
        <v>10594</v>
      </c>
      <c r="G3956">
        <v>2024</v>
      </c>
      <c r="H3956" t="s">
        <v>21</v>
      </c>
      <c r="I3956" t="s">
        <v>10592</v>
      </c>
    </row>
    <row r="3957" spans="1:9" ht="16" x14ac:dyDescent="0.2">
      <c r="A3957" t="s">
        <v>10596</v>
      </c>
      <c r="B3957" t="s">
        <v>10597</v>
      </c>
      <c r="C3957">
        <v>1</v>
      </c>
      <c r="D3957" t="s">
        <v>12</v>
      </c>
      <c r="E3957" t="s">
        <v>12</v>
      </c>
      <c r="F3957" s="3" t="s">
        <v>10598</v>
      </c>
      <c r="G3957">
        <v>2024</v>
      </c>
      <c r="H3957" t="s">
        <v>239</v>
      </c>
      <c r="I3957" t="s">
        <v>10599</v>
      </c>
    </row>
    <row r="3958" spans="1:9" ht="16" x14ac:dyDescent="0.2">
      <c r="A3958" t="s">
        <v>10600</v>
      </c>
      <c r="B3958" t="s">
        <v>10601</v>
      </c>
      <c r="C3958">
        <v>1</v>
      </c>
      <c r="D3958">
        <f>237</f>
        <v>237</v>
      </c>
      <c r="E3958" t="s">
        <v>12</v>
      </c>
      <c r="F3958" s="3" t="s">
        <v>2516</v>
      </c>
      <c r="G3958">
        <v>2024</v>
      </c>
      <c r="H3958" t="s">
        <v>21</v>
      </c>
      <c r="I3958" t="s">
        <v>10602</v>
      </c>
    </row>
    <row r="3959" spans="1:9" ht="32" x14ac:dyDescent="0.2">
      <c r="A3959" t="s">
        <v>10600</v>
      </c>
      <c r="B3959" t="s">
        <v>10603</v>
      </c>
      <c r="C3959">
        <v>2</v>
      </c>
      <c r="D3959">
        <f>237</f>
        <v>237</v>
      </c>
      <c r="E3959" t="s">
        <v>12</v>
      </c>
      <c r="F3959" s="3" t="s">
        <v>10604</v>
      </c>
      <c r="G3959">
        <v>2024</v>
      </c>
      <c r="H3959" t="s">
        <v>21</v>
      </c>
      <c r="I3959" t="s">
        <v>10602</v>
      </c>
    </row>
    <row r="3960" spans="1:9" ht="32" x14ac:dyDescent="0.2">
      <c r="A3960" t="s">
        <v>10600</v>
      </c>
      <c r="B3960" t="s">
        <v>10605</v>
      </c>
      <c r="C3960">
        <v>3</v>
      </c>
      <c r="D3960">
        <f>237</f>
        <v>237</v>
      </c>
      <c r="E3960" t="s">
        <v>12</v>
      </c>
      <c r="F3960" s="3" t="s">
        <v>10604</v>
      </c>
      <c r="G3960">
        <v>2024</v>
      </c>
      <c r="H3960" t="s">
        <v>21</v>
      </c>
      <c r="I3960" t="s">
        <v>10602</v>
      </c>
    </row>
    <row r="3961" spans="1:9" ht="32" x14ac:dyDescent="0.2">
      <c r="A3961" t="s">
        <v>10600</v>
      </c>
      <c r="B3961" t="s">
        <v>10606</v>
      </c>
      <c r="C3961">
        <v>4</v>
      </c>
      <c r="D3961" t="s">
        <v>12</v>
      </c>
      <c r="E3961" t="s">
        <v>12</v>
      </c>
      <c r="F3961" s="3" t="s">
        <v>10607</v>
      </c>
      <c r="G3961">
        <v>2024</v>
      </c>
      <c r="H3961" t="s">
        <v>21</v>
      </c>
      <c r="I3961" t="s">
        <v>10602</v>
      </c>
    </row>
    <row r="3962" spans="1:9" ht="32" x14ac:dyDescent="0.2">
      <c r="A3962" t="s">
        <v>10608</v>
      </c>
      <c r="B3962" t="s">
        <v>10609</v>
      </c>
      <c r="C3962">
        <v>1</v>
      </c>
      <c r="D3962">
        <f>538</f>
        <v>538</v>
      </c>
      <c r="E3962" t="s">
        <v>12</v>
      </c>
      <c r="F3962" s="7" t="s">
        <v>1748</v>
      </c>
      <c r="G3962">
        <v>2024</v>
      </c>
      <c r="H3962" t="s">
        <v>323</v>
      </c>
      <c r="I3962" t="s">
        <v>10610</v>
      </c>
    </row>
    <row r="3963" spans="1:9" ht="16" x14ac:dyDescent="0.2">
      <c r="A3963" t="s">
        <v>10608</v>
      </c>
      <c r="B3963" t="s">
        <v>1750</v>
      </c>
      <c r="C3963">
        <v>2</v>
      </c>
      <c r="D3963">
        <f>538</f>
        <v>538</v>
      </c>
      <c r="E3963" t="s">
        <v>12</v>
      </c>
      <c r="F3963" s="7" t="s">
        <v>1259</v>
      </c>
      <c r="G3963">
        <v>2024</v>
      </c>
      <c r="H3963" t="s">
        <v>323</v>
      </c>
      <c r="I3963" t="s">
        <v>10610</v>
      </c>
    </row>
    <row r="3964" spans="1:9" ht="16" x14ac:dyDescent="0.2">
      <c r="A3964" t="s">
        <v>10608</v>
      </c>
      <c r="B3964" t="s">
        <v>10611</v>
      </c>
      <c r="C3964">
        <v>3</v>
      </c>
      <c r="D3964" t="s">
        <v>12</v>
      </c>
      <c r="E3964" t="s">
        <v>12</v>
      </c>
      <c r="F3964" s="3" t="s">
        <v>10612</v>
      </c>
      <c r="G3964">
        <v>2024</v>
      </c>
      <c r="H3964" t="s">
        <v>323</v>
      </c>
      <c r="I3964" t="s">
        <v>10610</v>
      </c>
    </row>
    <row r="3965" spans="1:9" ht="32" x14ac:dyDescent="0.2">
      <c r="A3965" t="s">
        <v>10613</v>
      </c>
      <c r="B3965" t="s">
        <v>10614</v>
      </c>
      <c r="C3965">
        <v>1</v>
      </c>
      <c r="D3965">
        <f>38</f>
        <v>38</v>
      </c>
      <c r="E3965" t="s">
        <v>12</v>
      </c>
      <c r="F3965" s="3" t="s">
        <v>10615</v>
      </c>
      <c r="G3965">
        <v>2024</v>
      </c>
      <c r="H3965" t="s">
        <v>140</v>
      </c>
      <c r="I3965" t="s">
        <v>10616</v>
      </c>
    </row>
    <row r="3966" spans="1:9" ht="32" x14ac:dyDescent="0.2">
      <c r="A3966" t="s">
        <v>10617</v>
      </c>
      <c r="B3966" t="s">
        <v>10618</v>
      </c>
      <c r="C3966">
        <v>1</v>
      </c>
      <c r="D3966" t="s">
        <v>12</v>
      </c>
      <c r="E3966" t="s">
        <v>12</v>
      </c>
      <c r="F3966" s="3" t="s">
        <v>10619</v>
      </c>
      <c r="G3966">
        <v>2024</v>
      </c>
      <c r="H3966" t="s">
        <v>859</v>
      </c>
      <c r="I3966" t="s">
        <v>10620</v>
      </c>
    </row>
    <row r="3967" spans="1:9" ht="16" x14ac:dyDescent="0.2">
      <c r="A3967" t="s">
        <v>10617</v>
      </c>
      <c r="B3967" t="s">
        <v>10621</v>
      </c>
      <c r="C3967">
        <v>2</v>
      </c>
      <c r="D3967" t="s">
        <v>12</v>
      </c>
      <c r="E3967" t="s">
        <v>12</v>
      </c>
      <c r="F3967" s="3" t="s">
        <v>10622</v>
      </c>
      <c r="G3967">
        <v>2024</v>
      </c>
      <c r="H3967" t="s">
        <v>859</v>
      </c>
      <c r="I3967" t="s">
        <v>10620</v>
      </c>
    </row>
    <row r="3968" spans="1:9" ht="32" x14ac:dyDescent="0.2">
      <c r="A3968" t="s">
        <v>10623</v>
      </c>
      <c r="B3968" t="s">
        <v>10624</v>
      </c>
      <c r="C3968">
        <v>1</v>
      </c>
      <c r="D3968" t="s">
        <v>344</v>
      </c>
      <c r="E3968" t="s">
        <v>12</v>
      </c>
      <c r="F3968" s="3" t="s">
        <v>10625</v>
      </c>
      <c r="G3968">
        <v>2024</v>
      </c>
      <c r="H3968" t="s">
        <v>1663</v>
      </c>
      <c r="I3968" t="s">
        <v>10626</v>
      </c>
    </row>
    <row r="3969" spans="1:9" ht="32" x14ac:dyDescent="0.2">
      <c r="A3969" t="s">
        <v>10627</v>
      </c>
      <c r="B3969" t="s">
        <v>1133</v>
      </c>
      <c r="C3969">
        <v>1</v>
      </c>
      <c r="D3969" t="s">
        <v>12</v>
      </c>
      <c r="E3969" t="s">
        <v>1171</v>
      </c>
      <c r="F3969" s="3" t="s">
        <v>10628</v>
      </c>
      <c r="G3969">
        <v>2024</v>
      </c>
      <c r="H3969" t="s">
        <v>14</v>
      </c>
      <c r="I3969" t="s">
        <v>10629</v>
      </c>
    </row>
    <row r="3970" spans="1:9" ht="32" x14ac:dyDescent="0.2">
      <c r="A3970" t="s">
        <v>10627</v>
      </c>
      <c r="B3970" t="s">
        <v>10630</v>
      </c>
      <c r="C3970">
        <v>2</v>
      </c>
      <c r="D3970" t="s">
        <v>12</v>
      </c>
      <c r="E3970" t="s">
        <v>1171</v>
      </c>
      <c r="F3970" s="3" t="s">
        <v>10631</v>
      </c>
      <c r="G3970">
        <v>2024</v>
      </c>
      <c r="H3970" t="s">
        <v>14</v>
      </c>
      <c r="I3970" t="s">
        <v>10629</v>
      </c>
    </row>
    <row r="3971" spans="1:9" ht="16" x14ac:dyDescent="0.2">
      <c r="A3971" t="s">
        <v>10627</v>
      </c>
      <c r="B3971" t="s">
        <v>1637</v>
      </c>
      <c r="C3971">
        <v>3</v>
      </c>
      <c r="D3971" t="s">
        <v>12</v>
      </c>
      <c r="E3971" t="s">
        <v>334</v>
      </c>
      <c r="F3971" s="3" t="s">
        <v>10632</v>
      </c>
      <c r="G3971">
        <v>2024</v>
      </c>
      <c r="H3971" t="s">
        <v>14</v>
      </c>
      <c r="I3971" t="s">
        <v>10629</v>
      </c>
    </row>
    <row r="3972" spans="1:9" ht="32" x14ac:dyDescent="0.2">
      <c r="A3972" t="s">
        <v>10633</v>
      </c>
      <c r="B3972" t="s">
        <v>10634</v>
      </c>
      <c r="C3972">
        <v>1</v>
      </c>
      <c r="D3972" t="s">
        <v>344</v>
      </c>
      <c r="E3972" t="s">
        <v>12</v>
      </c>
      <c r="F3972" s="3" t="s">
        <v>10635</v>
      </c>
      <c r="G3972">
        <v>2024</v>
      </c>
      <c r="H3972" t="s">
        <v>137</v>
      </c>
      <c r="I3972" t="s">
        <v>10636</v>
      </c>
    </row>
    <row r="3973" spans="1:9" ht="16" x14ac:dyDescent="0.2">
      <c r="A3973" t="s">
        <v>10637</v>
      </c>
      <c r="B3973" t="s">
        <v>10638</v>
      </c>
      <c r="C3973">
        <v>1</v>
      </c>
      <c r="D3973" t="s">
        <v>344</v>
      </c>
      <c r="E3973" t="s">
        <v>12</v>
      </c>
      <c r="F3973" s="3" t="s">
        <v>8750</v>
      </c>
      <c r="G3973">
        <v>2024</v>
      </c>
      <c r="H3973" t="s">
        <v>1404</v>
      </c>
      <c r="I3973" t="s">
        <v>10639</v>
      </c>
    </row>
    <row r="3974" spans="1:9" ht="16" x14ac:dyDescent="0.2">
      <c r="A3974" t="s">
        <v>10637</v>
      </c>
      <c r="B3974" t="s">
        <v>10640</v>
      </c>
      <c r="C3974">
        <v>2</v>
      </c>
      <c r="D3974" t="s">
        <v>344</v>
      </c>
      <c r="E3974" t="s">
        <v>12</v>
      </c>
      <c r="F3974" s="3" t="s">
        <v>8755</v>
      </c>
      <c r="G3974">
        <v>2024</v>
      </c>
      <c r="H3974" t="s">
        <v>8756</v>
      </c>
      <c r="I3974" t="s">
        <v>10639</v>
      </c>
    </row>
    <row r="3975" spans="1:9" ht="32" x14ac:dyDescent="0.2">
      <c r="A3975" t="s">
        <v>10637</v>
      </c>
      <c r="B3975" t="s">
        <v>10641</v>
      </c>
      <c r="C3975">
        <v>3</v>
      </c>
      <c r="D3975" t="s">
        <v>344</v>
      </c>
      <c r="E3975" t="s">
        <v>12</v>
      </c>
      <c r="F3975" s="3" t="s">
        <v>10642</v>
      </c>
      <c r="G3975">
        <v>2024</v>
      </c>
      <c r="H3975" t="s">
        <v>2773</v>
      </c>
      <c r="I3975" t="s">
        <v>10639</v>
      </c>
    </row>
    <row r="3976" spans="1:9" ht="32" x14ac:dyDescent="0.2">
      <c r="A3976" t="s">
        <v>10643</v>
      </c>
      <c r="B3976" t="s">
        <v>10644</v>
      </c>
      <c r="C3976">
        <v>1</v>
      </c>
      <c r="D3976">
        <f>159</f>
        <v>159</v>
      </c>
      <c r="E3976" t="s">
        <v>12</v>
      </c>
      <c r="F3976" s="3" t="s">
        <v>919</v>
      </c>
      <c r="G3976">
        <v>2024</v>
      </c>
      <c r="H3976" t="s">
        <v>323</v>
      </c>
      <c r="I3976" t="s">
        <v>10645</v>
      </c>
    </row>
    <row r="3977" spans="1:9" ht="32" x14ac:dyDescent="0.2">
      <c r="A3977" t="s">
        <v>10643</v>
      </c>
      <c r="B3977" t="s">
        <v>10646</v>
      </c>
      <c r="C3977">
        <v>2</v>
      </c>
      <c r="D3977">
        <f>159</f>
        <v>159</v>
      </c>
      <c r="E3977" t="s">
        <v>12</v>
      </c>
      <c r="F3977" s="3" t="s">
        <v>10647</v>
      </c>
      <c r="G3977">
        <v>2024</v>
      </c>
      <c r="H3977" t="s">
        <v>323</v>
      </c>
      <c r="I3977" t="s">
        <v>10645</v>
      </c>
    </row>
    <row r="3978" spans="1:9" ht="32" x14ac:dyDescent="0.2">
      <c r="A3978" t="s">
        <v>10648</v>
      </c>
      <c r="B3978" t="s">
        <v>10649</v>
      </c>
      <c r="C3978">
        <v>1</v>
      </c>
      <c r="D3978" t="s">
        <v>12</v>
      </c>
      <c r="E3978" t="s">
        <v>12</v>
      </c>
      <c r="F3978" s="3" t="s">
        <v>10650</v>
      </c>
      <c r="G3978">
        <v>2024</v>
      </c>
      <c r="H3978" t="s">
        <v>474</v>
      </c>
      <c r="I3978" t="s">
        <v>10651</v>
      </c>
    </row>
    <row r="3979" spans="1:9" ht="32" x14ac:dyDescent="0.2">
      <c r="A3979" t="s">
        <v>10648</v>
      </c>
      <c r="B3979" t="s">
        <v>10652</v>
      </c>
      <c r="C3979">
        <v>2</v>
      </c>
      <c r="D3979" t="s">
        <v>12</v>
      </c>
      <c r="E3979" t="s">
        <v>12</v>
      </c>
      <c r="F3979" s="3" t="s">
        <v>10653</v>
      </c>
      <c r="G3979">
        <v>2024</v>
      </c>
      <c r="H3979" t="s">
        <v>474</v>
      </c>
      <c r="I3979" t="s">
        <v>10651</v>
      </c>
    </row>
    <row r="3980" spans="1:9" ht="16" x14ac:dyDescent="0.2">
      <c r="A3980" t="s">
        <v>10654</v>
      </c>
      <c r="B3980" t="s">
        <v>10655</v>
      </c>
      <c r="C3980">
        <v>1</v>
      </c>
      <c r="D3980" t="s">
        <v>52</v>
      </c>
      <c r="E3980" t="s">
        <v>12</v>
      </c>
      <c r="F3980" s="3" t="s">
        <v>10656</v>
      </c>
      <c r="G3980">
        <v>2024</v>
      </c>
      <c r="H3980" t="s">
        <v>714</v>
      </c>
      <c r="I3980" t="s">
        <v>10657</v>
      </c>
    </row>
    <row r="3981" spans="1:9" ht="16" x14ac:dyDescent="0.2">
      <c r="A3981" t="s">
        <v>10654</v>
      </c>
      <c r="B3981" t="s">
        <v>10658</v>
      </c>
      <c r="C3981">
        <v>2</v>
      </c>
      <c r="D3981" t="s">
        <v>52</v>
      </c>
      <c r="E3981" t="s">
        <v>12</v>
      </c>
      <c r="F3981" s="3" t="s">
        <v>10659</v>
      </c>
      <c r="G3981">
        <v>2024</v>
      </c>
      <c r="H3981" t="s">
        <v>21</v>
      </c>
      <c r="I3981" t="s">
        <v>10657</v>
      </c>
    </row>
    <row r="3982" spans="1:9" ht="16" x14ac:dyDescent="0.2">
      <c r="A3982" t="s">
        <v>10660</v>
      </c>
      <c r="B3982" t="s">
        <v>4126</v>
      </c>
      <c r="C3982">
        <v>1</v>
      </c>
      <c r="D3982" t="s">
        <v>12</v>
      </c>
      <c r="E3982" t="s">
        <v>12</v>
      </c>
      <c r="F3982" s="3" t="s">
        <v>4130</v>
      </c>
      <c r="G3982">
        <v>2024</v>
      </c>
      <c r="H3982" t="s">
        <v>37</v>
      </c>
      <c r="I3982" t="s">
        <v>10661</v>
      </c>
    </row>
    <row r="3983" spans="1:9" ht="16" x14ac:dyDescent="0.2">
      <c r="A3983" t="s">
        <v>10660</v>
      </c>
      <c r="B3983" t="s">
        <v>10662</v>
      </c>
      <c r="C3983">
        <v>2</v>
      </c>
      <c r="D3983" s="5" t="s">
        <v>12</v>
      </c>
      <c r="E3983" t="s">
        <v>12</v>
      </c>
      <c r="F3983" s="7" t="s">
        <v>165</v>
      </c>
      <c r="G3983">
        <v>2024</v>
      </c>
      <c r="H3983" t="s">
        <v>37</v>
      </c>
      <c r="I3983" t="s">
        <v>10661</v>
      </c>
    </row>
    <row r="3984" spans="1:9" ht="32" x14ac:dyDescent="0.2">
      <c r="A3984" t="s">
        <v>10660</v>
      </c>
      <c r="B3984" t="s">
        <v>10663</v>
      </c>
      <c r="C3984">
        <v>3</v>
      </c>
      <c r="D3984">
        <f>469</f>
        <v>469</v>
      </c>
      <c r="E3984" t="s">
        <v>12</v>
      </c>
      <c r="F3984" s="3" t="s">
        <v>2965</v>
      </c>
      <c r="G3984">
        <v>2024</v>
      </c>
      <c r="H3984" t="s">
        <v>267</v>
      </c>
      <c r="I3984" t="s">
        <v>10661</v>
      </c>
    </row>
    <row r="3985" spans="1:9" ht="16" x14ac:dyDescent="0.2">
      <c r="A3985" t="s">
        <v>10664</v>
      </c>
      <c r="B3985" t="s">
        <v>10665</v>
      </c>
      <c r="C3985">
        <v>1</v>
      </c>
      <c r="D3985" t="s">
        <v>344</v>
      </c>
      <c r="E3985" t="s">
        <v>12</v>
      </c>
      <c r="F3985" s="7" t="s">
        <v>3829</v>
      </c>
      <c r="G3985">
        <v>2024</v>
      </c>
      <c r="H3985" t="s">
        <v>174</v>
      </c>
      <c r="I3985" t="s">
        <v>10666</v>
      </c>
    </row>
    <row r="3986" spans="1:9" ht="16" x14ac:dyDescent="0.2">
      <c r="A3986" t="s">
        <v>10664</v>
      </c>
      <c r="B3986" t="s">
        <v>10667</v>
      </c>
      <c r="C3986">
        <v>2</v>
      </c>
      <c r="D3986" t="s">
        <v>31</v>
      </c>
      <c r="E3986" t="s">
        <v>12</v>
      </c>
      <c r="F3986" s="3" t="s">
        <v>10668</v>
      </c>
      <c r="G3986">
        <v>2024</v>
      </c>
      <c r="H3986" t="s">
        <v>174</v>
      </c>
      <c r="I3986" t="s">
        <v>10666</v>
      </c>
    </row>
    <row r="3987" spans="1:9" ht="16" x14ac:dyDescent="0.2">
      <c r="A3987" t="s">
        <v>10664</v>
      </c>
      <c r="B3987" t="s">
        <v>10669</v>
      </c>
      <c r="C3987">
        <v>3</v>
      </c>
      <c r="D3987" t="s">
        <v>408</v>
      </c>
      <c r="E3987" t="s">
        <v>12</v>
      </c>
      <c r="F3987" s="3" t="s">
        <v>10670</v>
      </c>
      <c r="G3987">
        <v>2024</v>
      </c>
      <c r="H3987" t="s">
        <v>174</v>
      </c>
      <c r="I3987" t="s">
        <v>10666</v>
      </c>
    </row>
    <row r="3988" spans="1:9" ht="16" x14ac:dyDescent="0.2">
      <c r="A3988" t="s">
        <v>10664</v>
      </c>
      <c r="B3988" t="s">
        <v>10671</v>
      </c>
      <c r="C3988">
        <v>4</v>
      </c>
      <c r="D3988" t="s">
        <v>31</v>
      </c>
      <c r="E3988" t="s">
        <v>12</v>
      </c>
      <c r="F3988" s="3" t="s">
        <v>10672</v>
      </c>
      <c r="G3988">
        <v>2024</v>
      </c>
      <c r="H3988" t="s">
        <v>174</v>
      </c>
      <c r="I3988" t="s">
        <v>10666</v>
      </c>
    </row>
    <row r="3989" spans="1:9" ht="16" x14ac:dyDescent="0.2">
      <c r="A3989" t="s">
        <v>10664</v>
      </c>
      <c r="B3989" t="s">
        <v>10673</v>
      </c>
      <c r="C3989">
        <v>5</v>
      </c>
      <c r="D3989" t="s">
        <v>12</v>
      </c>
      <c r="E3989" t="s">
        <v>12</v>
      </c>
      <c r="F3989" s="3" t="s">
        <v>10674</v>
      </c>
      <c r="G3989">
        <v>2024</v>
      </c>
      <c r="H3989" t="s">
        <v>174</v>
      </c>
      <c r="I3989" t="s">
        <v>10666</v>
      </c>
    </row>
    <row r="3990" spans="1:9" ht="16" x14ac:dyDescent="0.2">
      <c r="A3990" t="s">
        <v>10675</v>
      </c>
      <c r="B3990" t="s">
        <v>10676</v>
      </c>
      <c r="C3990">
        <v>1</v>
      </c>
      <c r="D3990" t="s">
        <v>12</v>
      </c>
      <c r="E3990" t="s">
        <v>4991</v>
      </c>
      <c r="F3990" s="3" t="s">
        <v>10677</v>
      </c>
      <c r="G3990">
        <v>2024</v>
      </c>
      <c r="H3990" t="s">
        <v>76</v>
      </c>
      <c r="I3990" t="s">
        <v>10678</v>
      </c>
    </row>
    <row r="3991" spans="1:9" ht="32" x14ac:dyDescent="0.2">
      <c r="A3991" t="s">
        <v>10675</v>
      </c>
      <c r="B3991" t="s">
        <v>10679</v>
      </c>
      <c r="C3991">
        <v>2</v>
      </c>
      <c r="D3991">
        <f>446</f>
        <v>446</v>
      </c>
      <c r="E3991" t="s">
        <v>12</v>
      </c>
      <c r="F3991" s="3" t="s">
        <v>10680</v>
      </c>
      <c r="G3991">
        <v>2024</v>
      </c>
      <c r="H3991" t="s">
        <v>86</v>
      </c>
      <c r="I3991" t="s">
        <v>10678</v>
      </c>
    </row>
    <row r="3992" spans="1:9" ht="32" x14ac:dyDescent="0.2">
      <c r="A3992" t="s">
        <v>10681</v>
      </c>
      <c r="B3992" t="s">
        <v>10682</v>
      </c>
      <c r="C3992">
        <v>1</v>
      </c>
      <c r="D3992" t="s">
        <v>12</v>
      </c>
      <c r="E3992" t="s">
        <v>12</v>
      </c>
      <c r="F3992" s="3" t="s">
        <v>6036</v>
      </c>
      <c r="G3992">
        <v>2024</v>
      </c>
      <c r="H3992" t="s">
        <v>37</v>
      </c>
      <c r="I3992" t="s">
        <v>10683</v>
      </c>
    </row>
    <row r="3993" spans="1:9" ht="16" x14ac:dyDescent="0.2">
      <c r="A3993" t="s">
        <v>10684</v>
      </c>
      <c r="B3993" t="s">
        <v>10685</v>
      </c>
      <c r="C3993">
        <v>1</v>
      </c>
      <c r="D3993" t="s">
        <v>31</v>
      </c>
      <c r="E3993" t="s">
        <v>12</v>
      </c>
      <c r="F3993" s="3" t="s">
        <v>4836</v>
      </c>
      <c r="G3993">
        <v>2024</v>
      </c>
      <c r="H3993" t="s">
        <v>21</v>
      </c>
      <c r="I3993" t="s">
        <v>10686</v>
      </c>
    </row>
    <row r="3994" spans="1:9" ht="16" x14ac:dyDescent="0.2">
      <c r="A3994" t="s">
        <v>10684</v>
      </c>
      <c r="B3994" t="s">
        <v>10687</v>
      </c>
      <c r="C3994">
        <v>2</v>
      </c>
      <c r="D3994" t="s">
        <v>31</v>
      </c>
      <c r="E3994" t="s">
        <v>12</v>
      </c>
      <c r="F3994" s="3" t="s">
        <v>4836</v>
      </c>
      <c r="G3994">
        <v>2024</v>
      </c>
      <c r="H3994" t="s">
        <v>21</v>
      </c>
      <c r="I3994" t="s">
        <v>10686</v>
      </c>
    </row>
    <row r="3995" spans="1:9" ht="32" x14ac:dyDescent="0.2">
      <c r="A3995" t="s">
        <v>10684</v>
      </c>
      <c r="B3995" t="s">
        <v>10688</v>
      </c>
      <c r="C3995">
        <v>3</v>
      </c>
      <c r="D3995" t="s">
        <v>12</v>
      </c>
      <c r="E3995" t="s">
        <v>12</v>
      </c>
      <c r="F3995" s="3" t="s">
        <v>10689</v>
      </c>
      <c r="G3995">
        <v>2024</v>
      </c>
      <c r="H3995" t="s">
        <v>21</v>
      </c>
      <c r="I3995" t="s">
        <v>10686</v>
      </c>
    </row>
    <row r="3996" spans="1:9" ht="32" x14ac:dyDescent="0.2">
      <c r="A3996" t="s">
        <v>10690</v>
      </c>
      <c r="B3996" t="s">
        <v>10691</v>
      </c>
      <c r="C3996">
        <v>1</v>
      </c>
      <c r="D3996" t="s">
        <v>12</v>
      </c>
      <c r="E3996" t="s">
        <v>10692</v>
      </c>
      <c r="F3996" s="3" t="s">
        <v>10693</v>
      </c>
      <c r="G3996">
        <v>2024</v>
      </c>
      <c r="H3996" t="s">
        <v>126</v>
      </c>
      <c r="I3996" t="s">
        <v>10694</v>
      </c>
    </row>
    <row r="3997" spans="1:9" ht="16" x14ac:dyDescent="0.2">
      <c r="A3997" t="s">
        <v>10690</v>
      </c>
      <c r="B3997" t="s">
        <v>10695</v>
      </c>
      <c r="C3997">
        <v>2</v>
      </c>
      <c r="D3997" t="s">
        <v>12</v>
      </c>
      <c r="E3997" t="s">
        <v>12</v>
      </c>
      <c r="F3997" s="3" t="s">
        <v>10696</v>
      </c>
      <c r="G3997">
        <v>2024</v>
      </c>
      <c r="H3997" t="s">
        <v>522</v>
      </c>
      <c r="I3997" t="s">
        <v>10694</v>
      </c>
    </row>
    <row r="3998" spans="1:9" ht="32" x14ac:dyDescent="0.2">
      <c r="A3998" t="s">
        <v>10697</v>
      </c>
      <c r="B3998" t="s">
        <v>10698</v>
      </c>
      <c r="C3998">
        <v>1</v>
      </c>
      <c r="D3998" t="s">
        <v>12</v>
      </c>
      <c r="E3998" t="s">
        <v>12</v>
      </c>
      <c r="F3998" s="3" t="s">
        <v>10699</v>
      </c>
      <c r="G3998">
        <v>2024</v>
      </c>
      <c r="H3998" t="s">
        <v>779</v>
      </c>
      <c r="I3998" t="s">
        <v>10700</v>
      </c>
    </row>
    <row r="3999" spans="1:9" ht="32" x14ac:dyDescent="0.2">
      <c r="A3999" t="s">
        <v>10697</v>
      </c>
      <c r="B3999" t="s">
        <v>10701</v>
      </c>
      <c r="C3999">
        <v>2</v>
      </c>
      <c r="D3999" t="s">
        <v>90</v>
      </c>
      <c r="E3999" t="s">
        <v>12</v>
      </c>
      <c r="F3999" s="3" t="s">
        <v>10702</v>
      </c>
      <c r="G3999">
        <v>2024</v>
      </c>
      <c r="H3999" t="s">
        <v>779</v>
      </c>
      <c r="I3999" t="s">
        <v>10700</v>
      </c>
    </row>
    <row r="4000" spans="1:9" ht="32" x14ac:dyDescent="0.2">
      <c r="A4000" t="s">
        <v>10697</v>
      </c>
      <c r="B4000" t="s">
        <v>10703</v>
      </c>
      <c r="C4000">
        <v>3</v>
      </c>
      <c r="D4000" t="s">
        <v>12</v>
      </c>
      <c r="E4000" t="s">
        <v>12</v>
      </c>
      <c r="F4000" s="3" t="s">
        <v>10704</v>
      </c>
      <c r="G4000">
        <v>2024</v>
      </c>
      <c r="H4000" t="s">
        <v>779</v>
      </c>
      <c r="I4000" t="s">
        <v>10700</v>
      </c>
    </row>
    <row r="4001" spans="1:9" ht="32" x14ac:dyDescent="0.2">
      <c r="A4001" t="s">
        <v>10697</v>
      </c>
      <c r="B4001" t="s">
        <v>10705</v>
      </c>
      <c r="C4001">
        <v>4</v>
      </c>
      <c r="D4001" t="s">
        <v>12</v>
      </c>
      <c r="E4001" t="s">
        <v>12</v>
      </c>
      <c r="F4001" s="3" t="s">
        <v>10706</v>
      </c>
      <c r="G4001">
        <v>2024</v>
      </c>
      <c r="H4001" t="s">
        <v>779</v>
      </c>
      <c r="I4001" t="s">
        <v>10700</v>
      </c>
    </row>
    <row r="4002" spans="1:9" ht="32" x14ac:dyDescent="0.2">
      <c r="A4002" t="s">
        <v>10697</v>
      </c>
      <c r="B4002" t="s">
        <v>10707</v>
      </c>
      <c r="C4002">
        <v>5</v>
      </c>
      <c r="D4002" t="s">
        <v>12</v>
      </c>
      <c r="E4002" t="s">
        <v>12</v>
      </c>
      <c r="F4002" s="3" t="s">
        <v>10708</v>
      </c>
      <c r="G4002">
        <v>2024</v>
      </c>
      <c r="H4002" t="s">
        <v>779</v>
      </c>
      <c r="I4002" t="s">
        <v>10700</v>
      </c>
    </row>
    <row r="4003" spans="1:9" ht="16" x14ac:dyDescent="0.2">
      <c r="A4003" t="s">
        <v>10709</v>
      </c>
      <c r="B4003" t="s">
        <v>10710</v>
      </c>
      <c r="C4003">
        <v>1</v>
      </c>
      <c r="D4003">
        <f>237</f>
        <v>237</v>
      </c>
      <c r="E4003" t="s">
        <v>12</v>
      </c>
      <c r="F4003" s="3" t="s">
        <v>3442</v>
      </c>
      <c r="G4003">
        <v>2024</v>
      </c>
      <c r="H4003" t="s">
        <v>21</v>
      </c>
      <c r="I4003" t="s">
        <v>10711</v>
      </c>
    </row>
    <row r="4004" spans="1:9" ht="32" x14ac:dyDescent="0.2">
      <c r="A4004" t="s">
        <v>10712</v>
      </c>
      <c r="B4004" t="s">
        <v>10713</v>
      </c>
      <c r="C4004">
        <v>1</v>
      </c>
      <c r="D4004">
        <f>159</f>
        <v>159</v>
      </c>
      <c r="E4004" t="s">
        <v>12</v>
      </c>
      <c r="F4004" s="3" t="s">
        <v>10714</v>
      </c>
      <c r="G4004">
        <v>2024</v>
      </c>
      <c r="H4004" t="s">
        <v>1524</v>
      </c>
      <c r="I4004" t="s">
        <v>10715</v>
      </c>
    </row>
    <row r="4005" spans="1:9" ht="16" x14ac:dyDescent="0.2">
      <c r="A4005" t="s">
        <v>10712</v>
      </c>
      <c r="B4005" t="s">
        <v>10716</v>
      </c>
      <c r="C4005">
        <v>2</v>
      </c>
      <c r="D4005">
        <f>159</f>
        <v>159</v>
      </c>
      <c r="E4005" t="s">
        <v>12</v>
      </c>
      <c r="F4005" s="3" t="s">
        <v>10717</v>
      </c>
      <c r="G4005">
        <v>2024</v>
      </c>
      <c r="H4005" t="s">
        <v>1524</v>
      </c>
      <c r="I4005" t="s">
        <v>10715</v>
      </c>
    </row>
    <row r="4006" spans="1:9" ht="32" x14ac:dyDescent="0.2">
      <c r="A4006" t="s">
        <v>10718</v>
      </c>
      <c r="B4006" t="s">
        <v>10719</v>
      </c>
      <c r="C4006">
        <v>1</v>
      </c>
      <c r="D4006" t="s">
        <v>12</v>
      </c>
      <c r="E4006" t="s">
        <v>12</v>
      </c>
      <c r="F4006" s="3" t="s">
        <v>4580</v>
      </c>
      <c r="G4006">
        <v>2024</v>
      </c>
      <c r="H4006" t="s">
        <v>37</v>
      </c>
      <c r="I4006" t="s">
        <v>10720</v>
      </c>
    </row>
    <row r="4007" spans="1:9" ht="16" x14ac:dyDescent="0.2">
      <c r="A4007" t="s">
        <v>10721</v>
      </c>
      <c r="B4007" t="s">
        <v>10722</v>
      </c>
      <c r="C4007">
        <v>1</v>
      </c>
      <c r="D4007" t="s">
        <v>12</v>
      </c>
      <c r="E4007" t="s">
        <v>12</v>
      </c>
      <c r="F4007" s="7" t="s">
        <v>53</v>
      </c>
      <c r="G4007">
        <v>2024</v>
      </c>
      <c r="H4007" t="s">
        <v>54</v>
      </c>
      <c r="I4007" t="s">
        <v>10723</v>
      </c>
    </row>
    <row r="4008" spans="1:9" ht="32" x14ac:dyDescent="0.2">
      <c r="A4008" t="s">
        <v>10724</v>
      </c>
      <c r="B4008" t="s">
        <v>10725</v>
      </c>
      <c r="C4008">
        <v>1</v>
      </c>
      <c r="D4008" t="s">
        <v>31</v>
      </c>
      <c r="E4008" t="s">
        <v>12</v>
      </c>
      <c r="F4008" s="3" t="s">
        <v>10726</v>
      </c>
      <c r="G4008">
        <v>2024</v>
      </c>
      <c r="H4008" t="s">
        <v>420</v>
      </c>
      <c r="I4008" t="s">
        <v>10727</v>
      </c>
    </row>
    <row r="4009" spans="1:9" ht="32" x14ac:dyDescent="0.2">
      <c r="A4009" t="s">
        <v>10724</v>
      </c>
      <c r="B4009" t="s">
        <v>10728</v>
      </c>
      <c r="C4009">
        <v>2</v>
      </c>
      <c r="D4009" t="s">
        <v>31</v>
      </c>
      <c r="E4009" t="s">
        <v>12</v>
      </c>
      <c r="F4009" s="3" t="s">
        <v>10729</v>
      </c>
      <c r="G4009">
        <v>2024</v>
      </c>
      <c r="H4009" t="s">
        <v>420</v>
      </c>
      <c r="I4009" t="s">
        <v>10727</v>
      </c>
    </row>
    <row r="4010" spans="1:9" ht="32" x14ac:dyDescent="0.2">
      <c r="A4010" t="s">
        <v>10724</v>
      </c>
      <c r="B4010" t="s">
        <v>10730</v>
      </c>
      <c r="C4010">
        <v>3</v>
      </c>
      <c r="D4010" t="s">
        <v>31</v>
      </c>
      <c r="E4010" t="s">
        <v>12</v>
      </c>
      <c r="F4010" s="3" t="s">
        <v>10731</v>
      </c>
      <c r="G4010">
        <v>2024</v>
      </c>
      <c r="H4010" t="s">
        <v>420</v>
      </c>
      <c r="I4010" t="s">
        <v>10727</v>
      </c>
    </row>
    <row r="4011" spans="1:9" ht="32" x14ac:dyDescent="0.2">
      <c r="A4011" t="s">
        <v>10724</v>
      </c>
      <c r="B4011" t="s">
        <v>10732</v>
      </c>
      <c r="C4011">
        <v>4</v>
      </c>
      <c r="D4011" t="s">
        <v>31</v>
      </c>
      <c r="E4011" t="s">
        <v>12</v>
      </c>
      <c r="F4011" s="3" t="s">
        <v>10733</v>
      </c>
      <c r="G4011">
        <v>2024</v>
      </c>
      <c r="H4011" t="s">
        <v>420</v>
      </c>
      <c r="I4011" t="s">
        <v>10727</v>
      </c>
    </row>
    <row r="4012" spans="1:9" ht="32" x14ac:dyDescent="0.2">
      <c r="A4012" t="s">
        <v>10724</v>
      </c>
      <c r="B4012" t="s">
        <v>10734</v>
      </c>
      <c r="C4012">
        <v>5</v>
      </c>
      <c r="D4012" t="s">
        <v>31</v>
      </c>
      <c r="E4012" t="s">
        <v>12</v>
      </c>
      <c r="F4012" s="3" t="s">
        <v>10735</v>
      </c>
      <c r="G4012">
        <v>2024</v>
      </c>
      <c r="H4012" t="s">
        <v>420</v>
      </c>
      <c r="I4012" t="s">
        <v>10727</v>
      </c>
    </row>
    <row r="4013" spans="1:9" ht="32" x14ac:dyDescent="0.2">
      <c r="A4013" t="s">
        <v>10724</v>
      </c>
      <c r="B4013" t="s">
        <v>10736</v>
      </c>
      <c r="C4013">
        <v>6</v>
      </c>
      <c r="D4013" t="s">
        <v>31</v>
      </c>
      <c r="E4013" t="s">
        <v>12</v>
      </c>
      <c r="F4013" s="3" t="s">
        <v>10737</v>
      </c>
      <c r="G4013">
        <v>2024</v>
      </c>
      <c r="H4013" t="s">
        <v>420</v>
      </c>
      <c r="I4013" t="s">
        <v>10727</v>
      </c>
    </row>
    <row r="4014" spans="1:9" ht="32" x14ac:dyDescent="0.2">
      <c r="A4014" t="s">
        <v>10738</v>
      </c>
      <c r="B4014" t="s">
        <v>10739</v>
      </c>
      <c r="C4014">
        <v>1</v>
      </c>
      <c r="D4014" t="s">
        <v>12</v>
      </c>
      <c r="E4014" t="s">
        <v>12</v>
      </c>
      <c r="F4014" s="3" t="s">
        <v>10740</v>
      </c>
      <c r="G4014">
        <v>2024</v>
      </c>
      <c r="H4014" t="s">
        <v>67</v>
      </c>
      <c r="I4014" t="s">
        <v>10741</v>
      </c>
    </row>
    <row r="4015" spans="1:9" ht="32" x14ac:dyDescent="0.2">
      <c r="A4015" t="s">
        <v>10738</v>
      </c>
      <c r="B4015" t="s">
        <v>10742</v>
      </c>
      <c r="C4015">
        <v>2</v>
      </c>
      <c r="D4015">
        <f>355</f>
        <v>355</v>
      </c>
      <c r="E4015" t="s">
        <v>12</v>
      </c>
      <c r="F4015" s="3" t="s">
        <v>10743</v>
      </c>
      <c r="G4015">
        <v>2024</v>
      </c>
      <c r="H4015" t="s">
        <v>67</v>
      </c>
      <c r="I4015" t="s">
        <v>10741</v>
      </c>
    </row>
    <row r="4016" spans="1:9" ht="32" x14ac:dyDescent="0.2">
      <c r="A4016" t="s">
        <v>10738</v>
      </c>
      <c r="B4016" t="s">
        <v>10744</v>
      </c>
      <c r="C4016">
        <v>3</v>
      </c>
      <c r="D4016">
        <f>355</f>
        <v>355</v>
      </c>
      <c r="E4016" t="s">
        <v>12</v>
      </c>
      <c r="F4016" s="3" t="s">
        <v>10745</v>
      </c>
      <c r="G4016">
        <v>2024</v>
      </c>
      <c r="H4016" t="s">
        <v>67</v>
      </c>
      <c r="I4016" t="s">
        <v>10741</v>
      </c>
    </row>
    <row r="4017" spans="1:9" ht="32" x14ac:dyDescent="0.2">
      <c r="A4017" t="s">
        <v>10738</v>
      </c>
      <c r="B4017" t="s">
        <v>10746</v>
      </c>
      <c r="C4017">
        <v>4</v>
      </c>
      <c r="D4017" t="s">
        <v>12</v>
      </c>
      <c r="E4017" t="s">
        <v>12</v>
      </c>
      <c r="F4017" s="3" t="s">
        <v>10747</v>
      </c>
      <c r="G4017">
        <v>2024</v>
      </c>
      <c r="H4017" t="s">
        <v>67</v>
      </c>
      <c r="I4017" t="s">
        <v>10741</v>
      </c>
    </row>
    <row r="4018" spans="1:9" ht="32" x14ac:dyDescent="0.2">
      <c r="A4018" t="s">
        <v>10748</v>
      </c>
      <c r="B4018" t="s">
        <v>10749</v>
      </c>
      <c r="C4018">
        <v>1</v>
      </c>
      <c r="D4018">
        <f>575</f>
        <v>575</v>
      </c>
      <c r="E4018" t="s">
        <v>12</v>
      </c>
      <c r="F4018" s="3" t="s">
        <v>10750</v>
      </c>
      <c r="G4018">
        <v>2024</v>
      </c>
      <c r="H4018" t="s">
        <v>140</v>
      </c>
      <c r="I4018" t="s">
        <v>10751</v>
      </c>
    </row>
    <row r="4019" spans="1:9" ht="32" x14ac:dyDescent="0.2">
      <c r="A4019" t="s">
        <v>10748</v>
      </c>
      <c r="B4019" t="s">
        <v>10752</v>
      </c>
      <c r="C4019">
        <v>2</v>
      </c>
      <c r="D4019" t="s">
        <v>408</v>
      </c>
      <c r="E4019" t="s">
        <v>12</v>
      </c>
      <c r="F4019" s="3" t="s">
        <v>3019</v>
      </c>
      <c r="G4019">
        <v>2024</v>
      </c>
      <c r="H4019" t="s">
        <v>140</v>
      </c>
      <c r="I4019" t="s">
        <v>10751</v>
      </c>
    </row>
    <row r="4020" spans="1:9" ht="16" x14ac:dyDescent="0.2">
      <c r="A4020" t="s">
        <v>10753</v>
      </c>
      <c r="B4020" t="s">
        <v>10754</v>
      </c>
      <c r="C4020">
        <v>1</v>
      </c>
      <c r="D4020" t="s">
        <v>12</v>
      </c>
      <c r="E4020" t="s">
        <v>12</v>
      </c>
      <c r="F4020" s="3" t="s">
        <v>10755</v>
      </c>
      <c r="G4020">
        <v>2024</v>
      </c>
      <c r="H4020" t="s">
        <v>646</v>
      </c>
      <c r="I4020" t="s">
        <v>10756</v>
      </c>
    </row>
    <row r="4021" spans="1:9" ht="32" x14ac:dyDescent="0.2">
      <c r="A4021" t="s">
        <v>10757</v>
      </c>
      <c r="B4021" t="s">
        <v>10758</v>
      </c>
      <c r="C4021">
        <v>1</v>
      </c>
      <c r="D4021" t="s">
        <v>12</v>
      </c>
      <c r="E4021" t="s">
        <v>12</v>
      </c>
      <c r="F4021" s="7" t="s">
        <v>10759</v>
      </c>
      <c r="G4021">
        <v>2024</v>
      </c>
      <c r="H4021" t="s">
        <v>204</v>
      </c>
      <c r="I4021" t="s">
        <v>10760</v>
      </c>
    </row>
    <row r="4022" spans="1:9" ht="32" x14ac:dyDescent="0.2">
      <c r="A4022" t="s">
        <v>10757</v>
      </c>
      <c r="B4022" t="s">
        <v>10761</v>
      </c>
      <c r="C4022">
        <v>2</v>
      </c>
      <c r="D4022" t="s">
        <v>12</v>
      </c>
      <c r="E4022" t="s">
        <v>12</v>
      </c>
      <c r="F4022" s="3" t="s">
        <v>7628</v>
      </c>
      <c r="G4022">
        <v>2024</v>
      </c>
      <c r="H4022" t="s">
        <v>204</v>
      </c>
      <c r="I4022" t="s">
        <v>10760</v>
      </c>
    </row>
    <row r="4023" spans="1:9" ht="32" x14ac:dyDescent="0.2">
      <c r="A4023" t="s">
        <v>10757</v>
      </c>
      <c r="B4023" t="s">
        <v>10056</v>
      </c>
      <c r="C4023">
        <v>3</v>
      </c>
      <c r="D4023" t="s">
        <v>12</v>
      </c>
      <c r="E4023" t="s">
        <v>12</v>
      </c>
      <c r="F4023" s="3" t="s">
        <v>10762</v>
      </c>
      <c r="G4023">
        <v>2024</v>
      </c>
      <c r="H4023" t="s">
        <v>204</v>
      </c>
      <c r="I4023" t="s">
        <v>10760</v>
      </c>
    </row>
    <row r="4024" spans="1:9" ht="32" x14ac:dyDescent="0.2">
      <c r="A4024" t="s">
        <v>10757</v>
      </c>
      <c r="B4024" t="s">
        <v>10763</v>
      </c>
      <c r="C4024">
        <v>4</v>
      </c>
      <c r="D4024" t="s">
        <v>12</v>
      </c>
      <c r="E4024" t="s">
        <v>12</v>
      </c>
      <c r="F4024" s="7" t="s">
        <v>10764</v>
      </c>
      <c r="G4024">
        <v>2024</v>
      </c>
      <c r="H4024" t="s">
        <v>204</v>
      </c>
      <c r="I4024" t="s">
        <v>10760</v>
      </c>
    </row>
    <row r="4025" spans="1:9" ht="32" x14ac:dyDescent="0.2">
      <c r="A4025" t="s">
        <v>10757</v>
      </c>
      <c r="B4025" t="s">
        <v>10765</v>
      </c>
      <c r="C4025">
        <v>5</v>
      </c>
      <c r="D4025" t="s">
        <v>408</v>
      </c>
      <c r="E4025" t="s">
        <v>12</v>
      </c>
      <c r="F4025" s="3" t="s">
        <v>10766</v>
      </c>
      <c r="G4025">
        <v>2024</v>
      </c>
      <c r="H4025" t="s">
        <v>998</v>
      </c>
      <c r="I4025" t="s">
        <v>10760</v>
      </c>
    </row>
    <row r="4026" spans="1:9" ht="16" x14ac:dyDescent="0.2">
      <c r="A4026" t="s">
        <v>10767</v>
      </c>
      <c r="B4026" t="s">
        <v>10768</v>
      </c>
      <c r="C4026">
        <v>1</v>
      </c>
      <c r="D4026" t="s">
        <v>6388</v>
      </c>
      <c r="E4026" t="s">
        <v>12</v>
      </c>
      <c r="F4026" s="3" t="s">
        <v>10769</v>
      </c>
      <c r="G4026">
        <v>2024</v>
      </c>
      <c r="H4026" t="s">
        <v>371</v>
      </c>
      <c r="I4026" t="s">
        <v>10770</v>
      </c>
    </row>
    <row r="4027" spans="1:9" ht="16" x14ac:dyDescent="0.2">
      <c r="A4027" t="s">
        <v>10771</v>
      </c>
      <c r="B4027" t="s">
        <v>10772</v>
      </c>
      <c r="C4027">
        <v>1</v>
      </c>
      <c r="D4027" t="s">
        <v>12</v>
      </c>
      <c r="E4027" t="s">
        <v>12</v>
      </c>
      <c r="F4027" s="3" t="s">
        <v>10773</v>
      </c>
      <c r="G4027">
        <v>2024</v>
      </c>
      <c r="H4027" t="s">
        <v>420</v>
      </c>
      <c r="I4027" t="s">
        <v>10774</v>
      </c>
    </row>
    <row r="4028" spans="1:9" ht="16" x14ac:dyDescent="0.2">
      <c r="A4028" t="s">
        <v>10771</v>
      </c>
      <c r="B4028" t="s">
        <v>10775</v>
      </c>
      <c r="C4028">
        <v>2</v>
      </c>
      <c r="D4028" t="s">
        <v>31</v>
      </c>
      <c r="E4028" t="s">
        <v>12</v>
      </c>
      <c r="F4028" s="3" t="s">
        <v>10776</v>
      </c>
      <c r="G4028">
        <v>2024</v>
      </c>
      <c r="H4028" t="s">
        <v>420</v>
      </c>
      <c r="I4028" t="s">
        <v>10774</v>
      </c>
    </row>
    <row r="4029" spans="1:9" ht="16" x14ac:dyDescent="0.2">
      <c r="A4029" t="s">
        <v>10777</v>
      </c>
      <c r="B4029" t="s">
        <v>10778</v>
      </c>
      <c r="C4029">
        <v>1</v>
      </c>
      <c r="D4029" t="s">
        <v>863</v>
      </c>
      <c r="E4029" t="s">
        <v>334</v>
      </c>
      <c r="F4029" s="3" t="s">
        <v>864</v>
      </c>
      <c r="G4029">
        <v>2024</v>
      </c>
      <c r="H4029" t="s">
        <v>318</v>
      </c>
      <c r="I4029" t="s">
        <v>10779</v>
      </c>
    </row>
    <row r="4030" spans="1:9" ht="32" x14ac:dyDescent="0.2">
      <c r="A4030" t="s">
        <v>10780</v>
      </c>
      <c r="B4030" t="s">
        <v>1374</v>
      </c>
      <c r="C4030">
        <v>1</v>
      </c>
      <c r="D4030" t="s">
        <v>344</v>
      </c>
      <c r="E4030" t="s">
        <v>12</v>
      </c>
      <c r="F4030" s="7" t="s">
        <v>5813</v>
      </c>
      <c r="G4030">
        <v>2024</v>
      </c>
      <c r="H4030" t="s">
        <v>174</v>
      </c>
      <c r="I4030" t="s">
        <v>10781</v>
      </c>
    </row>
    <row r="4031" spans="1:9" ht="32" x14ac:dyDescent="0.2">
      <c r="A4031" t="s">
        <v>10780</v>
      </c>
      <c r="B4031" t="s">
        <v>10782</v>
      </c>
      <c r="C4031">
        <v>2</v>
      </c>
      <c r="D4031" t="s">
        <v>344</v>
      </c>
      <c r="E4031" t="s">
        <v>12</v>
      </c>
      <c r="F4031" s="7" t="s">
        <v>10783</v>
      </c>
      <c r="G4031">
        <v>2024</v>
      </c>
      <c r="H4031" t="s">
        <v>174</v>
      </c>
      <c r="I4031" t="s">
        <v>10781</v>
      </c>
    </row>
    <row r="4032" spans="1:9" ht="32" x14ac:dyDescent="0.2">
      <c r="A4032" t="s">
        <v>10780</v>
      </c>
      <c r="B4032" t="s">
        <v>10784</v>
      </c>
      <c r="C4032">
        <v>3</v>
      </c>
      <c r="D4032" t="s">
        <v>4069</v>
      </c>
      <c r="E4032" t="s">
        <v>12</v>
      </c>
      <c r="F4032" s="3" t="s">
        <v>4324</v>
      </c>
      <c r="G4032">
        <v>2024</v>
      </c>
      <c r="H4032" t="s">
        <v>1810</v>
      </c>
      <c r="I4032" t="s">
        <v>10781</v>
      </c>
    </row>
    <row r="4033" spans="1:9" ht="16" x14ac:dyDescent="0.2">
      <c r="A4033" t="s">
        <v>10780</v>
      </c>
      <c r="B4033" t="s">
        <v>3001</v>
      </c>
      <c r="C4033">
        <v>4</v>
      </c>
      <c r="D4033" t="s">
        <v>12</v>
      </c>
      <c r="E4033" t="s">
        <v>12</v>
      </c>
      <c r="F4033" s="3" t="s">
        <v>4326</v>
      </c>
      <c r="G4033">
        <v>2024</v>
      </c>
      <c r="H4033" t="s">
        <v>1810</v>
      </c>
      <c r="I4033" t="s">
        <v>10781</v>
      </c>
    </row>
    <row r="4034" spans="1:9" ht="32" x14ac:dyDescent="0.2">
      <c r="A4034" t="s">
        <v>10785</v>
      </c>
      <c r="B4034" t="s">
        <v>10786</v>
      </c>
      <c r="C4034">
        <v>1</v>
      </c>
      <c r="D4034" t="s">
        <v>408</v>
      </c>
      <c r="E4034" t="s">
        <v>12</v>
      </c>
      <c r="F4034" s="7" t="s">
        <v>10787</v>
      </c>
      <c r="G4034">
        <v>2024</v>
      </c>
      <c r="H4034" t="s">
        <v>174</v>
      </c>
      <c r="I4034" t="s">
        <v>10788</v>
      </c>
    </row>
    <row r="4035" spans="1:9" ht="32" x14ac:dyDescent="0.2">
      <c r="A4035" t="s">
        <v>10785</v>
      </c>
      <c r="B4035" t="s">
        <v>10789</v>
      </c>
      <c r="C4035">
        <v>2</v>
      </c>
      <c r="D4035" t="s">
        <v>408</v>
      </c>
      <c r="E4035" t="s">
        <v>12</v>
      </c>
      <c r="F4035" s="7" t="s">
        <v>10790</v>
      </c>
      <c r="G4035">
        <v>2024</v>
      </c>
      <c r="H4035" t="s">
        <v>174</v>
      </c>
      <c r="I4035" t="s">
        <v>10788</v>
      </c>
    </row>
    <row r="4036" spans="1:9" ht="16" x14ac:dyDescent="0.2">
      <c r="A4036" t="s">
        <v>10785</v>
      </c>
      <c r="B4036" t="s">
        <v>10791</v>
      </c>
      <c r="C4036">
        <v>3</v>
      </c>
      <c r="D4036" t="s">
        <v>408</v>
      </c>
      <c r="E4036" t="s">
        <v>12</v>
      </c>
      <c r="F4036" s="3" t="s">
        <v>10792</v>
      </c>
      <c r="G4036">
        <v>2024</v>
      </c>
      <c r="H4036" t="s">
        <v>174</v>
      </c>
      <c r="I4036" t="s">
        <v>10788</v>
      </c>
    </row>
    <row r="4037" spans="1:9" ht="32" x14ac:dyDescent="0.2">
      <c r="A4037" t="s">
        <v>10793</v>
      </c>
      <c r="B4037" t="s">
        <v>10794</v>
      </c>
      <c r="C4037">
        <v>1</v>
      </c>
      <c r="D4037" t="s">
        <v>316</v>
      </c>
      <c r="E4037" t="s">
        <v>12</v>
      </c>
      <c r="F4037" s="3" t="s">
        <v>10795</v>
      </c>
      <c r="G4037">
        <v>2024</v>
      </c>
      <c r="H4037" t="s">
        <v>318</v>
      </c>
      <c r="I4037" t="s">
        <v>10796</v>
      </c>
    </row>
    <row r="4038" spans="1:9" x14ac:dyDescent="0.2">
      <c r="A4038" t="s">
        <v>10797</v>
      </c>
      <c r="B4038" t="s">
        <v>9126</v>
      </c>
      <c r="C4038">
        <v>1</v>
      </c>
      <c r="D4038">
        <f>498</f>
        <v>498</v>
      </c>
      <c r="E4038" t="s">
        <v>12</v>
      </c>
      <c r="F4038" t="s">
        <v>12</v>
      </c>
      <c r="G4038">
        <v>2024</v>
      </c>
      <c r="H4038" t="s">
        <v>215</v>
      </c>
      <c r="I4038" t="s">
        <v>10798</v>
      </c>
    </row>
    <row r="4039" spans="1:9" ht="16" x14ac:dyDescent="0.2">
      <c r="A4039" t="s">
        <v>10799</v>
      </c>
      <c r="B4039" t="s">
        <v>10800</v>
      </c>
      <c r="C4039">
        <v>1</v>
      </c>
      <c r="D4039" t="s">
        <v>12</v>
      </c>
      <c r="E4039" t="s">
        <v>12</v>
      </c>
      <c r="F4039" s="3" t="s">
        <v>10801</v>
      </c>
      <c r="G4039">
        <v>2024</v>
      </c>
      <c r="H4039" t="s">
        <v>2140</v>
      </c>
      <c r="I4039" t="s">
        <v>10802</v>
      </c>
    </row>
    <row r="4040" spans="1:9" ht="16" x14ac:dyDescent="0.2">
      <c r="A4040" t="s">
        <v>10803</v>
      </c>
      <c r="B4040" t="s">
        <v>10804</v>
      </c>
      <c r="C4040">
        <v>1</v>
      </c>
      <c r="D4040" t="s">
        <v>344</v>
      </c>
      <c r="E4040" t="s">
        <v>12</v>
      </c>
      <c r="F4040" s="3" t="s">
        <v>10805</v>
      </c>
      <c r="G4040">
        <v>2024</v>
      </c>
      <c r="H4040" t="s">
        <v>779</v>
      </c>
      <c r="I4040" t="s">
        <v>10806</v>
      </c>
    </row>
    <row r="4041" spans="1:9" ht="32" x14ac:dyDescent="0.2">
      <c r="A4041" t="s">
        <v>10803</v>
      </c>
      <c r="B4041" t="s">
        <v>10807</v>
      </c>
      <c r="C4041">
        <v>2</v>
      </c>
      <c r="D4041" t="s">
        <v>12</v>
      </c>
      <c r="E4041" t="s">
        <v>12</v>
      </c>
      <c r="F4041" s="3" t="s">
        <v>10808</v>
      </c>
      <c r="G4041">
        <v>2024</v>
      </c>
      <c r="H4041" t="s">
        <v>779</v>
      </c>
      <c r="I4041" t="s">
        <v>10806</v>
      </c>
    </row>
    <row r="4042" spans="1:9" ht="32" x14ac:dyDescent="0.2">
      <c r="A4042" t="s">
        <v>10809</v>
      </c>
      <c r="B4042" t="s">
        <v>10810</v>
      </c>
      <c r="C4042">
        <v>1</v>
      </c>
      <c r="D4042" t="s">
        <v>316</v>
      </c>
      <c r="E4042" t="s">
        <v>12</v>
      </c>
      <c r="F4042" s="3" t="s">
        <v>10811</v>
      </c>
      <c r="G4042">
        <v>2024</v>
      </c>
      <c r="H4042" t="s">
        <v>553</v>
      </c>
      <c r="I4042" t="s">
        <v>10812</v>
      </c>
    </row>
    <row r="4043" spans="1:9" ht="16" x14ac:dyDescent="0.2">
      <c r="A4043" t="s">
        <v>10809</v>
      </c>
      <c r="B4043" t="s">
        <v>10813</v>
      </c>
      <c r="C4043">
        <v>2</v>
      </c>
      <c r="D4043" t="s">
        <v>12</v>
      </c>
      <c r="E4043" t="s">
        <v>12</v>
      </c>
      <c r="F4043" s="3" t="s">
        <v>10814</v>
      </c>
      <c r="G4043">
        <v>2024</v>
      </c>
      <c r="H4043" t="s">
        <v>553</v>
      </c>
      <c r="I4043" t="s">
        <v>10812</v>
      </c>
    </row>
    <row r="4044" spans="1:9" ht="32" x14ac:dyDescent="0.2">
      <c r="A4044" t="s">
        <v>10809</v>
      </c>
      <c r="B4044" t="s">
        <v>10815</v>
      </c>
      <c r="C4044">
        <v>3</v>
      </c>
      <c r="D4044" t="s">
        <v>12</v>
      </c>
      <c r="E4044" t="s">
        <v>12</v>
      </c>
      <c r="F4044" s="3" t="s">
        <v>10816</v>
      </c>
      <c r="G4044">
        <v>2024</v>
      </c>
      <c r="H4044" t="s">
        <v>10817</v>
      </c>
      <c r="I4044" t="s">
        <v>10812</v>
      </c>
    </row>
    <row r="4045" spans="1:9" ht="32" x14ac:dyDescent="0.2">
      <c r="A4045" t="s">
        <v>10818</v>
      </c>
      <c r="B4045" t="s">
        <v>9978</v>
      </c>
      <c r="C4045">
        <v>1</v>
      </c>
      <c r="D4045" t="s">
        <v>12</v>
      </c>
      <c r="E4045" t="s">
        <v>12</v>
      </c>
      <c r="F4045" s="3" t="s">
        <v>10819</v>
      </c>
      <c r="G4045">
        <v>2024</v>
      </c>
      <c r="H4045" t="s">
        <v>14</v>
      </c>
      <c r="I4045" t="s">
        <v>10820</v>
      </c>
    </row>
    <row r="4046" spans="1:9" ht="16" x14ac:dyDescent="0.2">
      <c r="A4046" t="s">
        <v>10821</v>
      </c>
      <c r="B4046" t="s">
        <v>10822</v>
      </c>
      <c r="C4046">
        <v>1</v>
      </c>
      <c r="D4046" t="s">
        <v>1128</v>
      </c>
      <c r="E4046" t="s">
        <v>12</v>
      </c>
      <c r="F4046" s="3" t="s">
        <v>10823</v>
      </c>
      <c r="G4046">
        <v>2024</v>
      </c>
      <c r="H4046" t="s">
        <v>140</v>
      </c>
      <c r="I4046" t="s">
        <v>10824</v>
      </c>
    </row>
    <row r="4047" spans="1:9" ht="16" x14ac:dyDescent="0.2">
      <c r="A4047" t="s">
        <v>10825</v>
      </c>
      <c r="B4047" t="s">
        <v>1201</v>
      </c>
      <c r="C4047">
        <v>1</v>
      </c>
      <c r="D4047">
        <f>159</f>
        <v>159</v>
      </c>
      <c r="E4047" t="s">
        <v>12</v>
      </c>
      <c r="F4047" s="3" t="s">
        <v>2436</v>
      </c>
      <c r="G4047">
        <v>2024</v>
      </c>
      <c r="H4047" t="s">
        <v>323</v>
      </c>
      <c r="I4047" t="s">
        <v>10826</v>
      </c>
    </row>
    <row r="4048" spans="1:9" ht="32" x14ac:dyDescent="0.2">
      <c r="A4048" t="s">
        <v>10827</v>
      </c>
      <c r="B4048" t="s">
        <v>10828</v>
      </c>
      <c r="C4048">
        <v>1</v>
      </c>
      <c r="D4048" t="s">
        <v>408</v>
      </c>
      <c r="E4048" t="s">
        <v>12</v>
      </c>
      <c r="F4048" s="3" t="s">
        <v>10829</v>
      </c>
      <c r="G4048">
        <v>2024</v>
      </c>
      <c r="H4048" t="s">
        <v>518</v>
      </c>
      <c r="I4048" t="s">
        <v>10830</v>
      </c>
    </row>
    <row r="4049" spans="1:9" ht="32" x14ac:dyDescent="0.2">
      <c r="A4049" t="s">
        <v>10827</v>
      </c>
      <c r="B4049" t="s">
        <v>10831</v>
      </c>
      <c r="C4049">
        <v>2</v>
      </c>
      <c r="D4049" t="s">
        <v>408</v>
      </c>
      <c r="E4049" t="s">
        <v>12</v>
      </c>
      <c r="F4049" s="3" t="s">
        <v>10832</v>
      </c>
      <c r="G4049">
        <v>2024</v>
      </c>
      <c r="H4049" t="s">
        <v>518</v>
      </c>
      <c r="I4049" t="s">
        <v>10830</v>
      </c>
    </row>
    <row r="4050" spans="1:9" ht="16" x14ac:dyDescent="0.2">
      <c r="A4050" t="s">
        <v>10833</v>
      </c>
      <c r="B4050" t="s">
        <v>10269</v>
      </c>
      <c r="C4050">
        <v>1</v>
      </c>
      <c r="D4050" t="s">
        <v>712</v>
      </c>
      <c r="E4050" t="s">
        <v>12</v>
      </c>
      <c r="F4050" s="3" t="s">
        <v>4942</v>
      </c>
      <c r="G4050">
        <v>2024</v>
      </c>
      <c r="H4050" t="s">
        <v>140</v>
      </c>
      <c r="I4050" t="s">
        <v>10834</v>
      </c>
    </row>
    <row r="4051" spans="1:9" ht="32" x14ac:dyDescent="0.2">
      <c r="A4051" t="s">
        <v>10835</v>
      </c>
      <c r="B4051" t="s">
        <v>10836</v>
      </c>
      <c r="C4051">
        <v>1</v>
      </c>
      <c r="D4051" t="s">
        <v>12</v>
      </c>
      <c r="E4051" t="s">
        <v>12</v>
      </c>
      <c r="F4051" s="3" t="s">
        <v>10837</v>
      </c>
      <c r="G4051">
        <v>2024</v>
      </c>
      <c r="H4051" t="s">
        <v>859</v>
      </c>
      <c r="I4051" t="s">
        <v>10838</v>
      </c>
    </row>
    <row r="4052" spans="1:9" ht="32" x14ac:dyDescent="0.2">
      <c r="A4052" t="s">
        <v>10839</v>
      </c>
      <c r="B4052" t="s">
        <v>10840</v>
      </c>
      <c r="C4052">
        <v>1</v>
      </c>
      <c r="D4052">
        <f>143</f>
        <v>143</v>
      </c>
      <c r="E4052" t="s">
        <v>12</v>
      </c>
      <c r="F4052" s="3" t="s">
        <v>8382</v>
      </c>
      <c r="G4052">
        <v>2024</v>
      </c>
      <c r="H4052" t="s">
        <v>518</v>
      </c>
      <c r="I4052" t="s">
        <v>10841</v>
      </c>
    </row>
    <row r="4053" spans="1:9" ht="16" x14ac:dyDescent="0.2">
      <c r="A4053" t="s">
        <v>10842</v>
      </c>
      <c r="B4053" t="s">
        <v>10843</v>
      </c>
      <c r="C4053">
        <v>1</v>
      </c>
      <c r="D4053" t="s">
        <v>10844</v>
      </c>
      <c r="E4053" t="s">
        <v>12</v>
      </c>
      <c r="F4053" s="3" t="s">
        <v>10845</v>
      </c>
      <c r="G4053">
        <v>2024</v>
      </c>
      <c r="H4053" t="s">
        <v>140</v>
      </c>
      <c r="I4053" t="s">
        <v>10846</v>
      </c>
    </row>
    <row r="4054" spans="1:9" ht="32" x14ac:dyDescent="0.2">
      <c r="A4054" t="s">
        <v>10842</v>
      </c>
      <c r="B4054" t="s">
        <v>10847</v>
      </c>
      <c r="C4054">
        <v>2</v>
      </c>
      <c r="D4054" t="s">
        <v>311</v>
      </c>
      <c r="E4054" t="s">
        <v>12</v>
      </c>
      <c r="F4054" s="3" t="s">
        <v>10848</v>
      </c>
      <c r="G4054">
        <v>2024</v>
      </c>
      <c r="H4054" t="s">
        <v>140</v>
      </c>
      <c r="I4054" t="s">
        <v>10846</v>
      </c>
    </row>
    <row r="4055" spans="1:9" ht="16" x14ac:dyDescent="0.2">
      <c r="A4055" t="s">
        <v>10842</v>
      </c>
      <c r="B4055" t="s">
        <v>10849</v>
      </c>
      <c r="C4055">
        <v>3</v>
      </c>
      <c r="D4055" t="s">
        <v>10844</v>
      </c>
      <c r="E4055" t="s">
        <v>12</v>
      </c>
      <c r="F4055" s="3" t="s">
        <v>10845</v>
      </c>
      <c r="G4055">
        <v>2024</v>
      </c>
      <c r="H4055" t="s">
        <v>140</v>
      </c>
      <c r="I4055" t="s">
        <v>10846</v>
      </c>
    </row>
    <row r="4056" spans="1:9" ht="16" x14ac:dyDescent="0.2">
      <c r="A4056" t="s">
        <v>10850</v>
      </c>
      <c r="B4056" t="s">
        <v>10851</v>
      </c>
      <c r="C4056">
        <v>1</v>
      </c>
      <c r="D4056">
        <f>538</f>
        <v>538</v>
      </c>
      <c r="E4056" t="s">
        <v>12</v>
      </c>
      <c r="F4056" s="7" t="s">
        <v>914</v>
      </c>
      <c r="G4056">
        <v>2024</v>
      </c>
      <c r="H4056" t="s">
        <v>323</v>
      </c>
      <c r="I4056" t="s">
        <v>10852</v>
      </c>
    </row>
    <row r="4057" spans="1:9" ht="32" x14ac:dyDescent="0.2">
      <c r="A4057" t="s">
        <v>10850</v>
      </c>
      <c r="B4057" t="s">
        <v>10853</v>
      </c>
      <c r="C4057">
        <v>2</v>
      </c>
      <c r="D4057">
        <f>538</f>
        <v>538</v>
      </c>
      <c r="E4057" t="s">
        <v>12</v>
      </c>
      <c r="F4057" s="7" t="s">
        <v>10854</v>
      </c>
      <c r="G4057">
        <v>2024</v>
      </c>
      <c r="H4057" t="s">
        <v>323</v>
      </c>
      <c r="I4057" t="s">
        <v>10852</v>
      </c>
    </row>
    <row r="4058" spans="1:9" ht="32" x14ac:dyDescent="0.2">
      <c r="A4058" t="s">
        <v>10855</v>
      </c>
      <c r="B4058" t="s">
        <v>10856</v>
      </c>
      <c r="C4058">
        <v>1</v>
      </c>
      <c r="D4058" t="s">
        <v>12</v>
      </c>
      <c r="E4058" t="s">
        <v>12</v>
      </c>
      <c r="F4058" s="7" t="s">
        <v>10857</v>
      </c>
      <c r="G4058">
        <v>2024</v>
      </c>
      <c r="H4058" t="s">
        <v>21</v>
      </c>
      <c r="I4058" t="s">
        <v>10858</v>
      </c>
    </row>
    <row r="4059" spans="1:9" ht="32" x14ac:dyDescent="0.2">
      <c r="A4059" t="s">
        <v>10855</v>
      </c>
      <c r="B4059" t="s">
        <v>10859</v>
      </c>
      <c r="C4059">
        <v>2</v>
      </c>
      <c r="D4059" t="s">
        <v>12</v>
      </c>
      <c r="E4059" t="s">
        <v>12</v>
      </c>
      <c r="F4059" s="7" t="s">
        <v>10857</v>
      </c>
      <c r="G4059">
        <v>2024</v>
      </c>
      <c r="H4059" t="s">
        <v>21</v>
      </c>
      <c r="I4059" t="s">
        <v>10858</v>
      </c>
    </row>
    <row r="4060" spans="1:9" ht="16" x14ac:dyDescent="0.2">
      <c r="A4060" t="s">
        <v>10860</v>
      </c>
      <c r="B4060" t="s">
        <v>5147</v>
      </c>
      <c r="C4060">
        <v>1</v>
      </c>
      <c r="D4060" t="s">
        <v>90</v>
      </c>
      <c r="E4060" t="s">
        <v>12</v>
      </c>
      <c r="F4060" s="3" t="s">
        <v>10861</v>
      </c>
      <c r="G4060">
        <v>2024</v>
      </c>
      <c r="H4060" t="s">
        <v>14</v>
      </c>
      <c r="I4060" t="s">
        <v>10862</v>
      </c>
    </row>
    <row r="4061" spans="1:9" ht="32" x14ac:dyDescent="0.2">
      <c r="A4061" t="s">
        <v>10860</v>
      </c>
      <c r="B4061" t="s">
        <v>10863</v>
      </c>
      <c r="C4061">
        <v>2</v>
      </c>
      <c r="D4061" t="s">
        <v>12</v>
      </c>
      <c r="E4061" t="s">
        <v>12</v>
      </c>
      <c r="F4061" s="3" t="s">
        <v>10864</v>
      </c>
      <c r="G4061">
        <v>2024</v>
      </c>
      <c r="H4061" t="s">
        <v>14</v>
      </c>
      <c r="I4061" t="s">
        <v>10862</v>
      </c>
    </row>
    <row r="4062" spans="1:9" ht="32" x14ac:dyDescent="0.2">
      <c r="A4062" t="s">
        <v>10865</v>
      </c>
      <c r="B4062" t="s">
        <v>10866</v>
      </c>
      <c r="C4062">
        <v>1</v>
      </c>
      <c r="D4062" t="s">
        <v>485</v>
      </c>
      <c r="E4062" t="s">
        <v>12</v>
      </c>
      <c r="F4062" s="3" t="s">
        <v>10867</v>
      </c>
      <c r="G4062">
        <v>2024</v>
      </c>
      <c r="H4062" t="s">
        <v>140</v>
      </c>
      <c r="I4062" t="s">
        <v>10868</v>
      </c>
    </row>
    <row r="4063" spans="1:9" ht="32" x14ac:dyDescent="0.2">
      <c r="A4063" t="s">
        <v>10865</v>
      </c>
      <c r="B4063" t="s">
        <v>1061</v>
      </c>
      <c r="C4063">
        <v>2</v>
      </c>
      <c r="D4063" t="s">
        <v>12</v>
      </c>
      <c r="E4063" t="s">
        <v>12</v>
      </c>
      <c r="F4063" s="3" t="s">
        <v>1058</v>
      </c>
      <c r="G4063">
        <v>2024</v>
      </c>
      <c r="H4063" t="s">
        <v>140</v>
      </c>
      <c r="I4063" t="s">
        <v>10868</v>
      </c>
    </row>
    <row r="4064" spans="1:9" ht="16" x14ac:dyDescent="0.2">
      <c r="A4064" t="s">
        <v>10865</v>
      </c>
      <c r="B4064" t="s">
        <v>10869</v>
      </c>
      <c r="C4064">
        <v>3</v>
      </c>
      <c r="D4064" t="s">
        <v>12</v>
      </c>
      <c r="E4064" t="s">
        <v>12</v>
      </c>
      <c r="F4064" s="3" t="s">
        <v>10870</v>
      </c>
      <c r="G4064">
        <v>2024</v>
      </c>
      <c r="H4064" t="s">
        <v>140</v>
      </c>
      <c r="I4064" t="s">
        <v>10868</v>
      </c>
    </row>
    <row r="4065" spans="1:9" ht="16" x14ac:dyDescent="0.2">
      <c r="A4065" t="s">
        <v>10865</v>
      </c>
      <c r="B4065" t="s">
        <v>10871</v>
      </c>
      <c r="C4065">
        <v>4</v>
      </c>
      <c r="D4065" t="s">
        <v>12</v>
      </c>
      <c r="E4065" t="s">
        <v>12</v>
      </c>
      <c r="F4065" s="3" t="s">
        <v>10872</v>
      </c>
      <c r="G4065">
        <v>2024</v>
      </c>
      <c r="H4065" t="s">
        <v>140</v>
      </c>
      <c r="I4065" t="s">
        <v>10868</v>
      </c>
    </row>
    <row r="4066" spans="1:9" ht="16" x14ac:dyDescent="0.2">
      <c r="A4066" t="s">
        <v>10865</v>
      </c>
      <c r="B4066" t="s">
        <v>10873</v>
      </c>
      <c r="C4066">
        <v>5</v>
      </c>
      <c r="D4066" t="s">
        <v>2652</v>
      </c>
      <c r="E4066" t="s">
        <v>12</v>
      </c>
      <c r="F4066" s="3" t="s">
        <v>10874</v>
      </c>
      <c r="G4066">
        <v>2024</v>
      </c>
      <c r="H4066" t="s">
        <v>140</v>
      </c>
      <c r="I4066" t="s">
        <v>10868</v>
      </c>
    </row>
    <row r="4067" spans="1:9" ht="32" x14ac:dyDescent="0.2">
      <c r="A4067" t="s">
        <v>10865</v>
      </c>
      <c r="B4067" t="s">
        <v>10875</v>
      </c>
      <c r="C4067">
        <v>6</v>
      </c>
      <c r="D4067" t="s">
        <v>485</v>
      </c>
      <c r="E4067" t="s">
        <v>12</v>
      </c>
      <c r="F4067" s="3" t="s">
        <v>10876</v>
      </c>
      <c r="G4067">
        <v>2024</v>
      </c>
      <c r="H4067" t="s">
        <v>140</v>
      </c>
      <c r="I4067" t="s">
        <v>10868</v>
      </c>
    </row>
    <row r="4068" spans="1:9" ht="16" x14ac:dyDescent="0.2">
      <c r="A4068" t="s">
        <v>10865</v>
      </c>
      <c r="B4068" t="s">
        <v>10877</v>
      </c>
      <c r="C4068">
        <v>7</v>
      </c>
      <c r="D4068" t="s">
        <v>344</v>
      </c>
      <c r="E4068" t="s">
        <v>12</v>
      </c>
      <c r="F4068" s="3" t="s">
        <v>820</v>
      </c>
      <c r="G4068">
        <v>2024</v>
      </c>
      <c r="H4068" t="s">
        <v>140</v>
      </c>
      <c r="I4068" t="s">
        <v>10868</v>
      </c>
    </row>
    <row r="4069" spans="1:9" ht="16" x14ac:dyDescent="0.2">
      <c r="A4069" t="s">
        <v>10865</v>
      </c>
      <c r="B4069" t="s">
        <v>10878</v>
      </c>
      <c r="C4069">
        <v>8</v>
      </c>
      <c r="D4069" t="s">
        <v>3850</v>
      </c>
      <c r="E4069" t="s">
        <v>12</v>
      </c>
      <c r="F4069" s="3" t="s">
        <v>10879</v>
      </c>
      <c r="G4069">
        <v>2024</v>
      </c>
      <c r="H4069" t="s">
        <v>140</v>
      </c>
      <c r="I4069" t="s">
        <v>10868</v>
      </c>
    </row>
    <row r="4070" spans="1:9" ht="32" x14ac:dyDescent="0.2">
      <c r="A4070" t="s">
        <v>10880</v>
      </c>
      <c r="B4070" t="s">
        <v>840</v>
      </c>
      <c r="C4070">
        <v>1</v>
      </c>
      <c r="D4070" t="s">
        <v>12</v>
      </c>
      <c r="E4070" t="s">
        <v>12</v>
      </c>
      <c r="F4070" s="3" t="s">
        <v>10881</v>
      </c>
      <c r="G4070">
        <v>2024</v>
      </c>
      <c r="H4070" t="s">
        <v>14</v>
      </c>
      <c r="I4070" t="s">
        <v>10882</v>
      </c>
    </row>
    <row r="4071" spans="1:9" ht="16" x14ac:dyDescent="0.2">
      <c r="A4071" t="s">
        <v>10880</v>
      </c>
      <c r="B4071" t="s">
        <v>10883</v>
      </c>
      <c r="C4071">
        <v>2</v>
      </c>
      <c r="D4071" t="s">
        <v>12</v>
      </c>
      <c r="E4071" t="s">
        <v>12</v>
      </c>
      <c r="F4071" s="3" t="s">
        <v>10884</v>
      </c>
      <c r="G4071">
        <v>2024</v>
      </c>
      <c r="H4071" t="s">
        <v>14</v>
      </c>
      <c r="I4071" t="s">
        <v>10882</v>
      </c>
    </row>
    <row r="4072" spans="1:9" ht="32" x14ac:dyDescent="0.2">
      <c r="A4072" t="s">
        <v>10880</v>
      </c>
      <c r="B4072" t="s">
        <v>4361</v>
      </c>
      <c r="C4072">
        <v>3</v>
      </c>
      <c r="D4072" t="s">
        <v>12</v>
      </c>
      <c r="E4072" t="s">
        <v>12</v>
      </c>
      <c r="F4072" s="3" t="s">
        <v>1915</v>
      </c>
      <c r="G4072">
        <v>2024</v>
      </c>
      <c r="H4072" t="s">
        <v>14</v>
      </c>
      <c r="I4072" t="s">
        <v>10882</v>
      </c>
    </row>
    <row r="4073" spans="1:9" ht="32" x14ac:dyDescent="0.2">
      <c r="A4073" t="s">
        <v>10885</v>
      </c>
      <c r="B4073" t="s">
        <v>10886</v>
      </c>
      <c r="C4073">
        <v>1</v>
      </c>
      <c r="D4073" t="s">
        <v>12</v>
      </c>
      <c r="E4073" t="s">
        <v>12</v>
      </c>
      <c r="F4073" s="3" t="s">
        <v>10887</v>
      </c>
      <c r="G4073">
        <v>2024</v>
      </c>
      <c r="H4073" t="s">
        <v>14</v>
      </c>
      <c r="I4073" t="s">
        <v>10888</v>
      </c>
    </row>
    <row r="4074" spans="1:9" ht="32" x14ac:dyDescent="0.2">
      <c r="A4074" t="s">
        <v>10889</v>
      </c>
      <c r="B4074" t="s">
        <v>10890</v>
      </c>
      <c r="C4074">
        <v>1</v>
      </c>
      <c r="D4074" t="s">
        <v>10891</v>
      </c>
      <c r="E4074" t="s">
        <v>12</v>
      </c>
      <c r="F4074" s="3" t="s">
        <v>10892</v>
      </c>
      <c r="G4074">
        <v>2024</v>
      </c>
      <c r="H4074" t="s">
        <v>1322</v>
      </c>
      <c r="I4074" t="s">
        <v>10893</v>
      </c>
    </row>
    <row r="4075" spans="1:9" ht="16" x14ac:dyDescent="0.2">
      <c r="A4075" t="s">
        <v>10889</v>
      </c>
      <c r="B4075" t="s">
        <v>10894</v>
      </c>
      <c r="C4075">
        <v>2</v>
      </c>
      <c r="D4075" t="s">
        <v>12</v>
      </c>
      <c r="E4075" t="s">
        <v>12</v>
      </c>
      <c r="F4075" s="3" t="s">
        <v>10895</v>
      </c>
      <c r="G4075">
        <v>2024</v>
      </c>
      <c r="H4075" t="s">
        <v>1322</v>
      </c>
      <c r="I4075" t="s">
        <v>10893</v>
      </c>
    </row>
    <row r="4076" spans="1:9" ht="16" x14ac:dyDescent="0.2">
      <c r="A4076" t="s">
        <v>10889</v>
      </c>
      <c r="B4076" t="s">
        <v>10896</v>
      </c>
      <c r="C4076">
        <v>3</v>
      </c>
      <c r="D4076" t="s">
        <v>408</v>
      </c>
      <c r="E4076" t="s">
        <v>12</v>
      </c>
      <c r="F4076" s="3" t="s">
        <v>10897</v>
      </c>
      <c r="G4076">
        <v>2024</v>
      </c>
      <c r="H4076" t="s">
        <v>1322</v>
      </c>
      <c r="I4076" t="s">
        <v>10893</v>
      </c>
    </row>
    <row r="4077" spans="1:9" ht="32" x14ac:dyDescent="0.2">
      <c r="A4077" t="s">
        <v>10898</v>
      </c>
      <c r="B4077" t="s">
        <v>2544</v>
      </c>
      <c r="C4077">
        <v>1</v>
      </c>
      <c r="D4077" t="s">
        <v>12</v>
      </c>
      <c r="E4077" t="s">
        <v>3552</v>
      </c>
      <c r="F4077" s="3" t="s">
        <v>10899</v>
      </c>
      <c r="G4077">
        <v>2024</v>
      </c>
      <c r="H4077" t="s">
        <v>14</v>
      </c>
      <c r="I4077" t="s">
        <v>10900</v>
      </c>
    </row>
    <row r="4078" spans="1:9" ht="32" x14ac:dyDescent="0.2">
      <c r="A4078" t="s">
        <v>10898</v>
      </c>
      <c r="B4078" t="s">
        <v>10901</v>
      </c>
      <c r="C4078">
        <v>2</v>
      </c>
      <c r="D4078" t="s">
        <v>12</v>
      </c>
      <c r="E4078" t="s">
        <v>41</v>
      </c>
      <c r="F4078" s="3" t="s">
        <v>10902</v>
      </c>
      <c r="G4078">
        <v>2024</v>
      </c>
      <c r="H4078" t="s">
        <v>14</v>
      </c>
      <c r="I4078" t="s">
        <v>10900</v>
      </c>
    </row>
    <row r="4079" spans="1:9" ht="32" x14ac:dyDescent="0.2">
      <c r="A4079" t="s">
        <v>10903</v>
      </c>
      <c r="B4079" t="s">
        <v>10904</v>
      </c>
      <c r="C4079">
        <v>1</v>
      </c>
      <c r="D4079" t="s">
        <v>12</v>
      </c>
      <c r="E4079" t="s">
        <v>12</v>
      </c>
      <c r="F4079" s="3" t="s">
        <v>10905</v>
      </c>
      <c r="G4079">
        <v>2024</v>
      </c>
      <c r="H4079" t="s">
        <v>826</v>
      </c>
      <c r="I4079" t="s">
        <v>10906</v>
      </c>
    </row>
    <row r="4080" spans="1:9" ht="16" x14ac:dyDescent="0.2">
      <c r="A4080" t="s">
        <v>10903</v>
      </c>
      <c r="B4080" t="s">
        <v>10907</v>
      </c>
      <c r="C4080">
        <v>2</v>
      </c>
      <c r="D4080" t="s">
        <v>12</v>
      </c>
      <c r="E4080" t="s">
        <v>12</v>
      </c>
      <c r="F4080" s="3" t="s">
        <v>10908</v>
      </c>
      <c r="G4080">
        <v>2024</v>
      </c>
      <c r="H4080" t="s">
        <v>826</v>
      </c>
      <c r="I4080" t="s">
        <v>10906</v>
      </c>
    </row>
    <row r="4081" spans="1:9" ht="16" x14ac:dyDescent="0.2">
      <c r="A4081" t="s">
        <v>10909</v>
      </c>
      <c r="B4081" t="s">
        <v>10910</v>
      </c>
      <c r="C4081">
        <v>1</v>
      </c>
      <c r="D4081">
        <f>498</f>
        <v>498</v>
      </c>
      <c r="E4081" t="s">
        <v>12</v>
      </c>
      <c r="F4081" s="3" t="s">
        <v>10911</v>
      </c>
      <c r="G4081">
        <v>2024</v>
      </c>
      <c r="H4081" t="s">
        <v>215</v>
      </c>
      <c r="I4081" t="s">
        <v>10912</v>
      </c>
    </row>
    <row r="4082" spans="1:9" ht="32" x14ac:dyDescent="0.2">
      <c r="A4082" t="s">
        <v>10909</v>
      </c>
      <c r="B4082" t="s">
        <v>10913</v>
      </c>
      <c r="C4082">
        <v>2</v>
      </c>
      <c r="D4082">
        <f>498</f>
        <v>498</v>
      </c>
      <c r="E4082" t="s">
        <v>12</v>
      </c>
      <c r="F4082" s="3" t="s">
        <v>10914</v>
      </c>
      <c r="G4082">
        <v>2024</v>
      </c>
      <c r="H4082" t="s">
        <v>215</v>
      </c>
      <c r="I4082" t="s">
        <v>10912</v>
      </c>
    </row>
    <row r="4083" spans="1:9" ht="32" x14ac:dyDescent="0.2">
      <c r="A4083" t="s">
        <v>10909</v>
      </c>
      <c r="B4083" t="s">
        <v>10915</v>
      </c>
      <c r="C4083">
        <v>3</v>
      </c>
      <c r="D4083">
        <f>498</f>
        <v>498</v>
      </c>
      <c r="E4083" t="s">
        <v>12</v>
      </c>
      <c r="F4083" s="3" t="s">
        <v>7359</v>
      </c>
      <c r="G4083">
        <v>2024</v>
      </c>
      <c r="H4083" t="s">
        <v>215</v>
      </c>
      <c r="I4083" t="s">
        <v>10912</v>
      </c>
    </row>
    <row r="4084" spans="1:9" ht="32" x14ac:dyDescent="0.2">
      <c r="A4084" t="s">
        <v>10916</v>
      </c>
      <c r="B4084" t="s">
        <v>4960</v>
      </c>
      <c r="C4084">
        <v>1</v>
      </c>
      <c r="D4084" t="s">
        <v>12</v>
      </c>
      <c r="E4084" t="s">
        <v>12</v>
      </c>
      <c r="F4084" s="3" t="s">
        <v>10917</v>
      </c>
      <c r="G4084">
        <v>2024</v>
      </c>
      <c r="H4084" t="s">
        <v>14</v>
      </c>
      <c r="I4084" t="s">
        <v>10918</v>
      </c>
    </row>
    <row r="4085" spans="1:9" ht="32" x14ac:dyDescent="0.2">
      <c r="A4085" t="s">
        <v>10916</v>
      </c>
      <c r="B4085" t="s">
        <v>4667</v>
      </c>
      <c r="C4085">
        <v>2</v>
      </c>
      <c r="D4085" t="s">
        <v>344</v>
      </c>
      <c r="E4085" t="s">
        <v>12</v>
      </c>
      <c r="F4085" s="3" t="s">
        <v>10919</v>
      </c>
      <c r="G4085">
        <v>2024</v>
      </c>
      <c r="H4085" t="s">
        <v>1087</v>
      </c>
      <c r="I4085" t="s">
        <v>10918</v>
      </c>
    </row>
    <row r="4086" spans="1:9" ht="32" x14ac:dyDescent="0.2">
      <c r="A4086" t="s">
        <v>10920</v>
      </c>
      <c r="B4086" t="s">
        <v>10921</v>
      </c>
      <c r="C4086">
        <v>1</v>
      </c>
      <c r="D4086" t="s">
        <v>12</v>
      </c>
      <c r="E4086" t="s">
        <v>12</v>
      </c>
      <c r="F4086" s="3" t="s">
        <v>10922</v>
      </c>
      <c r="G4086">
        <v>2024</v>
      </c>
      <c r="H4086" t="s">
        <v>4123</v>
      </c>
      <c r="I4086" t="s">
        <v>10923</v>
      </c>
    </row>
    <row r="4087" spans="1:9" ht="32" x14ac:dyDescent="0.2">
      <c r="A4087" t="s">
        <v>10920</v>
      </c>
      <c r="B4087" t="s">
        <v>10924</v>
      </c>
      <c r="C4087">
        <v>2</v>
      </c>
      <c r="D4087" t="s">
        <v>12</v>
      </c>
      <c r="E4087" t="s">
        <v>12</v>
      </c>
      <c r="F4087" s="3" t="s">
        <v>10925</v>
      </c>
      <c r="G4087">
        <v>2024</v>
      </c>
      <c r="H4087" t="s">
        <v>4123</v>
      </c>
      <c r="I4087" t="s">
        <v>10923</v>
      </c>
    </row>
    <row r="4088" spans="1:9" ht="32" x14ac:dyDescent="0.2">
      <c r="A4088" t="s">
        <v>10926</v>
      </c>
      <c r="B4088" t="s">
        <v>10927</v>
      </c>
      <c r="C4088">
        <v>1</v>
      </c>
      <c r="D4088" t="s">
        <v>408</v>
      </c>
      <c r="E4088" t="s">
        <v>12</v>
      </c>
      <c r="F4088" s="3" t="s">
        <v>10928</v>
      </c>
      <c r="G4088">
        <v>2024</v>
      </c>
      <c r="H4088" t="s">
        <v>518</v>
      </c>
      <c r="I4088" t="s">
        <v>10929</v>
      </c>
    </row>
    <row r="4089" spans="1:9" ht="48" x14ac:dyDescent="0.2">
      <c r="A4089" t="s">
        <v>10926</v>
      </c>
      <c r="B4089" t="s">
        <v>10930</v>
      </c>
      <c r="C4089">
        <v>2</v>
      </c>
      <c r="D4089" t="s">
        <v>12</v>
      </c>
      <c r="E4089" t="s">
        <v>12</v>
      </c>
      <c r="F4089" s="3" t="s">
        <v>10931</v>
      </c>
      <c r="G4089">
        <v>2024</v>
      </c>
      <c r="H4089" t="s">
        <v>462</v>
      </c>
      <c r="I4089" t="s">
        <v>10929</v>
      </c>
    </row>
    <row r="4090" spans="1:9" ht="16" x14ac:dyDescent="0.2">
      <c r="A4090" t="s">
        <v>10926</v>
      </c>
      <c r="B4090" t="s">
        <v>10932</v>
      </c>
      <c r="C4090">
        <v>3</v>
      </c>
      <c r="D4090" t="s">
        <v>52</v>
      </c>
      <c r="E4090" t="s">
        <v>12</v>
      </c>
      <c r="F4090" s="3" t="s">
        <v>10933</v>
      </c>
      <c r="G4090">
        <v>2024</v>
      </c>
      <c r="H4090" t="s">
        <v>267</v>
      </c>
      <c r="I4090" t="s">
        <v>10929</v>
      </c>
    </row>
    <row r="4091" spans="1:9" ht="16" x14ac:dyDescent="0.2">
      <c r="A4091" t="s">
        <v>10934</v>
      </c>
      <c r="B4091" t="s">
        <v>1238</v>
      </c>
      <c r="C4091">
        <v>1</v>
      </c>
      <c r="D4091" t="s">
        <v>1155</v>
      </c>
      <c r="E4091" t="s">
        <v>12</v>
      </c>
      <c r="F4091" s="3" t="s">
        <v>3109</v>
      </c>
      <c r="G4091">
        <v>2024</v>
      </c>
      <c r="H4091" t="s">
        <v>1157</v>
      </c>
      <c r="I4091" t="s">
        <v>10935</v>
      </c>
    </row>
    <row r="4092" spans="1:9" ht="32" x14ac:dyDescent="0.2">
      <c r="A4092" t="s">
        <v>10934</v>
      </c>
      <c r="B4092" t="s">
        <v>3106</v>
      </c>
      <c r="C4092">
        <v>2</v>
      </c>
      <c r="D4092" t="s">
        <v>3111</v>
      </c>
      <c r="E4092" t="s">
        <v>12</v>
      </c>
      <c r="F4092" s="3" t="s">
        <v>3112</v>
      </c>
      <c r="G4092">
        <v>2024</v>
      </c>
      <c r="H4092" t="s">
        <v>140</v>
      </c>
      <c r="I4092" t="s">
        <v>10935</v>
      </c>
    </row>
    <row r="4093" spans="1:9" ht="32" x14ac:dyDescent="0.2">
      <c r="A4093" t="s">
        <v>10934</v>
      </c>
      <c r="B4093" t="s">
        <v>1241</v>
      </c>
      <c r="C4093">
        <v>3</v>
      </c>
      <c r="D4093" t="s">
        <v>344</v>
      </c>
      <c r="E4093" t="s">
        <v>12</v>
      </c>
      <c r="F4093" s="3" t="s">
        <v>3107</v>
      </c>
      <c r="G4093">
        <v>2024</v>
      </c>
      <c r="H4093" t="s">
        <v>1157</v>
      </c>
      <c r="I4093" t="s">
        <v>10935</v>
      </c>
    </row>
    <row r="4094" spans="1:9" ht="16" x14ac:dyDescent="0.2">
      <c r="A4094" t="s">
        <v>10936</v>
      </c>
      <c r="B4094" t="s">
        <v>10937</v>
      </c>
      <c r="C4094">
        <v>1</v>
      </c>
      <c r="D4094">
        <f>19</f>
        <v>19</v>
      </c>
      <c r="E4094" t="s">
        <v>3492</v>
      </c>
      <c r="F4094" s="3" t="s">
        <v>3493</v>
      </c>
      <c r="G4094">
        <v>2024</v>
      </c>
      <c r="H4094" t="s">
        <v>368</v>
      </c>
      <c r="I4094" t="s">
        <v>10938</v>
      </c>
    </row>
    <row r="4095" spans="1:9" ht="16" x14ac:dyDescent="0.2">
      <c r="A4095" t="s">
        <v>10939</v>
      </c>
      <c r="B4095" t="s">
        <v>5650</v>
      </c>
      <c r="C4095">
        <v>1</v>
      </c>
      <c r="D4095" t="s">
        <v>12</v>
      </c>
      <c r="E4095" t="s">
        <v>12</v>
      </c>
      <c r="F4095" s="3" t="s">
        <v>5651</v>
      </c>
      <c r="G4095">
        <v>2024</v>
      </c>
      <c r="H4095" t="s">
        <v>1102</v>
      </c>
      <c r="I4095" t="s">
        <v>10940</v>
      </c>
    </row>
    <row r="4096" spans="1:9" ht="16" x14ac:dyDescent="0.2">
      <c r="A4096" t="s">
        <v>10939</v>
      </c>
      <c r="B4096" t="s">
        <v>5655</v>
      </c>
      <c r="C4096">
        <v>2</v>
      </c>
      <c r="D4096" t="s">
        <v>52</v>
      </c>
      <c r="E4096" t="s">
        <v>12</v>
      </c>
      <c r="F4096" s="3" t="s">
        <v>10941</v>
      </c>
      <c r="G4096">
        <v>2024</v>
      </c>
      <c r="H4096" t="s">
        <v>1102</v>
      </c>
      <c r="I4096" t="s">
        <v>10940</v>
      </c>
    </row>
    <row r="4097" spans="1:9" ht="16" x14ac:dyDescent="0.2">
      <c r="A4097" t="s">
        <v>10939</v>
      </c>
      <c r="B4097" t="s">
        <v>10942</v>
      </c>
      <c r="C4097">
        <v>3</v>
      </c>
      <c r="D4097" t="s">
        <v>12</v>
      </c>
      <c r="E4097" t="s">
        <v>12</v>
      </c>
      <c r="F4097" s="3" t="s">
        <v>10943</v>
      </c>
      <c r="G4097">
        <v>2024</v>
      </c>
      <c r="H4097" t="s">
        <v>1102</v>
      </c>
      <c r="I4097" t="s">
        <v>10940</v>
      </c>
    </row>
    <row r="4098" spans="1:9" ht="16" x14ac:dyDescent="0.2">
      <c r="A4098" t="s">
        <v>10939</v>
      </c>
      <c r="B4098" t="s">
        <v>10944</v>
      </c>
      <c r="C4098">
        <v>4</v>
      </c>
      <c r="D4098" t="s">
        <v>344</v>
      </c>
      <c r="E4098" t="s">
        <v>12</v>
      </c>
      <c r="F4098" s="3" t="s">
        <v>820</v>
      </c>
      <c r="G4098">
        <v>2024</v>
      </c>
      <c r="H4098" t="s">
        <v>140</v>
      </c>
      <c r="I4098" t="s">
        <v>10940</v>
      </c>
    </row>
    <row r="4099" spans="1:9" ht="16" x14ac:dyDescent="0.2">
      <c r="A4099" t="s">
        <v>10939</v>
      </c>
      <c r="B4099" t="s">
        <v>10945</v>
      </c>
      <c r="C4099">
        <v>5</v>
      </c>
      <c r="D4099" t="s">
        <v>344</v>
      </c>
      <c r="E4099" t="s">
        <v>12</v>
      </c>
      <c r="F4099" s="3" t="s">
        <v>1054</v>
      </c>
      <c r="G4099">
        <v>2024</v>
      </c>
      <c r="H4099" t="s">
        <v>140</v>
      </c>
      <c r="I4099" t="s">
        <v>10940</v>
      </c>
    </row>
    <row r="4100" spans="1:9" ht="32" x14ac:dyDescent="0.2">
      <c r="A4100" t="s">
        <v>10939</v>
      </c>
      <c r="B4100" t="s">
        <v>10946</v>
      </c>
      <c r="C4100">
        <v>6</v>
      </c>
      <c r="D4100" t="s">
        <v>12</v>
      </c>
      <c r="E4100" t="s">
        <v>12</v>
      </c>
      <c r="F4100" s="3" t="s">
        <v>10947</v>
      </c>
      <c r="G4100">
        <v>2024</v>
      </c>
      <c r="H4100" t="s">
        <v>140</v>
      </c>
      <c r="I4100" t="s">
        <v>10940</v>
      </c>
    </row>
    <row r="4101" spans="1:9" ht="32" x14ac:dyDescent="0.2">
      <c r="A4101" t="s">
        <v>10939</v>
      </c>
      <c r="B4101" t="s">
        <v>10948</v>
      </c>
      <c r="C4101">
        <v>7</v>
      </c>
      <c r="D4101" t="s">
        <v>1579</v>
      </c>
      <c r="E4101" t="s">
        <v>12</v>
      </c>
      <c r="F4101" s="3" t="s">
        <v>10949</v>
      </c>
      <c r="G4101">
        <v>2024</v>
      </c>
      <c r="H4101" t="s">
        <v>140</v>
      </c>
      <c r="I4101" t="s">
        <v>10940</v>
      </c>
    </row>
    <row r="4102" spans="1:9" ht="32" x14ac:dyDescent="0.2">
      <c r="A4102" t="s">
        <v>10950</v>
      </c>
      <c r="B4102" t="s">
        <v>10951</v>
      </c>
      <c r="C4102">
        <v>1</v>
      </c>
      <c r="D4102" t="s">
        <v>12</v>
      </c>
      <c r="E4102" t="s">
        <v>12</v>
      </c>
      <c r="F4102" s="3" t="s">
        <v>10952</v>
      </c>
      <c r="G4102">
        <v>2024</v>
      </c>
      <c r="H4102" t="s">
        <v>14</v>
      </c>
      <c r="I4102" t="s">
        <v>10953</v>
      </c>
    </row>
    <row r="4103" spans="1:9" ht="32" x14ac:dyDescent="0.2">
      <c r="A4103" t="s">
        <v>10950</v>
      </c>
      <c r="B4103" t="s">
        <v>10954</v>
      </c>
      <c r="C4103">
        <v>2</v>
      </c>
      <c r="D4103" t="s">
        <v>12</v>
      </c>
      <c r="E4103" t="s">
        <v>12</v>
      </c>
      <c r="F4103" s="3" t="s">
        <v>10955</v>
      </c>
      <c r="G4103">
        <v>2024</v>
      </c>
      <c r="H4103" t="s">
        <v>14</v>
      </c>
      <c r="I4103" t="s">
        <v>10953</v>
      </c>
    </row>
    <row r="4104" spans="1:9" ht="16" x14ac:dyDescent="0.2">
      <c r="A4104" t="s">
        <v>10950</v>
      </c>
      <c r="B4104" t="s">
        <v>10956</v>
      </c>
      <c r="C4104">
        <v>3</v>
      </c>
      <c r="D4104">
        <f>44</f>
        <v>44</v>
      </c>
      <c r="E4104" t="s">
        <v>12</v>
      </c>
      <c r="F4104" s="3" t="s">
        <v>4236</v>
      </c>
      <c r="G4104">
        <v>2024</v>
      </c>
      <c r="H4104" t="s">
        <v>14</v>
      </c>
      <c r="I4104" t="s">
        <v>10953</v>
      </c>
    </row>
    <row r="4105" spans="1:9" ht="32" x14ac:dyDescent="0.2">
      <c r="A4105" t="s">
        <v>10950</v>
      </c>
      <c r="B4105" t="s">
        <v>10957</v>
      </c>
      <c r="C4105">
        <v>4</v>
      </c>
      <c r="D4105" t="s">
        <v>12</v>
      </c>
      <c r="E4105" t="s">
        <v>41</v>
      </c>
      <c r="F4105" s="3" t="s">
        <v>10958</v>
      </c>
      <c r="G4105">
        <v>2024</v>
      </c>
      <c r="H4105" t="s">
        <v>14</v>
      </c>
      <c r="I4105" t="s">
        <v>10953</v>
      </c>
    </row>
    <row r="4106" spans="1:9" ht="32" x14ac:dyDescent="0.2">
      <c r="A4106" t="s">
        <v>10950</v>
      </c>
      <c r="B4106" t="s">
        <v>10959</v>
      </c>
      <c r="C4106">
        <v>5</v>
      </c>
      <c r="D4106" t="s">
        <v>469</v>
      </c>
      <c r="E4106" t="s">
        <v>12</v>
      </c>
      <c r="F4106" s="3" t="s">
        <v>10960</v>
      </c>
      <c r="G4106">
        <v>2024</v>
      </c>
      <c r="H4106" t="s">
        <v>462</v>
      </c>
      <c r="I4106" t="s">
        <v>10953</v>
      </c>
    </row>
    <row r="4107" spans="1:9" ht="16" x14ac:dyDescent="0.2">
      <c r="A4107" t="s">
        <v>10961</v>
      </c>
      <c r="B4107" t="s">
        <v>10962</v>
      </c>
      <c r="C4107">
        <v>1</v>
      </c>
      <c r="D4107" t="s">
        <v>344</v>
      </c>
      <c r="E4107" t="s">
        <v>12</v>
      </c>
      <c r="F4107" s="3" t="s">
        <v>820</v>
      </c>
      <c r="G4107">
        <v>2024</v>
      </c>
      <c r="H4107" t="s">
        <v>140</v>
      </c>
      <c r="I4107" t="s">
        <v>10963</v>
      </c>
    </row>
    <row r="4108" spans="1:9" ht="16" x14ac:dyDescent="0.2">
      <c r="A4108" t="s">
        <v>10961</v>
      </c>
      <c r="B4108" t="s">
        <v>10964</v>
      </c>
      <c r="C4108">
        <v>2</v>
      </c>
      <c r="D4108" t="s">
        <v>12</v>
      </c>
      <c r="E4108" t="s">
        <v>12</v>
      </c>
      <c r="F4108" s="3" t="s">
        <v>10965</v>
      </c>
      <c r="G4108">
        <v>2024</v>
      </c>
      <c r="H4108" t="s">
        <v>140</v>
      </c>
      <c r="I4108" t="s">
        <v>10963</v>
      </c>
    </row>
    <row r="4109" spans="1:9" ht="16" x14ac:dyDescent="0.2">
      <c r="A4109" t="s">
        <v>10961</v>
      </c>
      <c r="B4109" t="s">
        <v>2583</v>
      </c>
      <c r="C4109">
        <v>3</v>
      </c>
      <c r="D4109" t="s">
        <v>12</v>
      </c>
      <c r="E4109" t="s">
        <v>12</v>
      </c>
      <c r="F4109" s="3" t="s">
        <v>825</v>
      </c>
      <c r="G4109">
        <v>2024</v>
      </c>
      <c r="H4109" t="s">
        <v>826</v>
      </c>
      <c r="I4109" t="s">
        <v>10963</v>
      </c>
    </row>
    <row r="4110" spans="1:9" ht="32" x14ac:dyDescent="0.2">
      <c r="A4110" t="s">
        <v>10961</v>
      </c>
      <c r="B4110" t="s">
        <v>5041</v>
      </c>
      <c r="C4110">
        <v>4</v>
      </c>
      <c r="D4110" t="s">
        <v>485</v>
      </c>
      <c r="E4110" t="s">
        <v>12</v>
      </c>
      <c r="F4110" s="3" t="s">
        <v>10876</v>
      </c>
      <c r="G4110">
        <v>2024</v>
      </c>
      <c r="H4110" t="s">
        <v>140</v>
      </c>
      <c r="I4110" t="s">
        <v>10963</v>
      </c>
    </row>
    <row r="4111" spans="1:9" ht="32" x14ac:dyDescent="0.2">
      <c r="A4111" t="s">
        <v>10961</v>
      </c>
      <c r="B4111" t="s">
        <v>10966</v>
      </c>
      <c r="C4111">
        <v>5</v>
      </c>
      <c r="D4111">
        <f>73</f>
        <v>73</v>
      </c>
      <c r="E4111" t="s">
        <v>12</v>
      </c>
      <c r="F4111" s="3" t="s">
        <v>823</v>
      </c>
      <c r="G4111">
        <v>2024</v>
      </c>
      <c r="H4111" t="s">
        <v>140</v>
      </c>
      <c r="I4111" t="s">
        <v>10963</v>
      </c>
    </row>
    <row r="4112" spans="1:9" ht="16" x14ac:dyDescent="0.2">
      <c r="A4112" t="s">
        <v>10967</v>
      </c>
      <c r="B4112" t="s">
        <v>10968</v>
      </c>
      <c r="C4112">
        <v>1</v>
      </c>
      <c r="D4112" t="s">
        <v>344</v>
      </c>
      <c r="E4112" t="s">
        <v>12</v>
      </c>
      <c r="F4112" s="3" t="s">
        <v>10969</v>
      </c>
      <c r="G4112">
        <v>2024</v>
      </c>
      <c r="H4112" t="s">
        <v>204</v>
      </c>
      <c r="I4112" t="s">
        <v>10970</v>
      </c>
    </row>
    <row r="4113" spans="1:9" ht="16" x14ac:dyDescent="0.2">
      <c r="A4113" t="s">
        <v>10971</v>
      </c>
      <c r="B4113" t="s">
        <v>10972</v>
      </c>
      <c r="C4113">
        <v>1</v>
      </c>
      <c r="D4113" t="s">
        <v>12</v>
      </c>
      <c r="E4113" t="s">
        <v>12</v>
      </c>
      <c r="F4113" s="3" t="s">
        <v>10973</v>
      </c>
      <c r="G4113">
        <v>2024</v>
      </c>
      <c r="H4113" t="s">
        <v>646</v>
      </c>
      <c r="I4113" t="s">
        <v>10974</v>
      </c>
    </row>
    <row r="4114" spans="1:9" ht="32" x14ac:dyDescent="0.2">
      <c r="A4114" t="s">
        <v>10975</v>
      </c>
      <c r="B4114" t="s">
        <v>10976</v>
      </c>
      <c r="C4114">
        <v>1</v>
      </c>
      <c r="D4114" t="s">
        <v>193</v>
      </c>
      <c r="E4114" t="s">
        <v>12</v>
      </c>
      <c r="F4114" s="7" t="s">
        <v>10977</v>
      </c>
      <c r="G4114">
        <v>2024</v>
      </c>
      <c r="H4114" t="s">
        <v>195</v>
      </c>
      <c r="I4114" t="s">
        <v>10978</v>
      </c>
    </row>
    <row r="4115" spans="1:9" ht="16" x14ac:dyDescent="0.2">
      <c r="A4115" t="s">
        <v>10975</v>
      </c>
      <c r="B4115" t="s">
        <v>10979</v>
      </c>
      <c r="C4115">
        <v>2</v>
      </c>
      <c r="D4115" t="s">
        <v>4601</v>
      </c>
      <c r="E4115" t="s">
        <v>12</v>
      </c>
      <c r="F4115" s="3" t="s">
        <v>4602</v>
      </c>
      <c r="G4115">
        <v>2024</v>
      </c>
      <c r="H4115" t="s">
        <v>462</v>
      </c>
      <c r="I4115" t="s">
        <v>10978</v>
      </c>
    </row>
    <row r="4116" spans="1:9" ht="32" x14ac:dyDescent="0.2">
      <c r="A4116" t="s">
        <v>10975</v>
      </c>
      <c r="B4116" t="s">
        <v>10980</v>
      </c>
      <c r="C4116">
        <v>3</v>
      </c>
      <c r="D4116" t="s">
        <v>469</v>
      </c>
      <c r="E4116" t="s">
        <v>12</v>
      </c>
      <c r="F4116" s="3" t="s">
        <v>10981</v>
      </c>
      <c r="G4116">
        <v>2024</v>
      </c>
      <c r="H4116" t="s">
        <v>462</v>
      </c>
      <c r="I4116" t="s">
        <v>10978</v>
      </c>
    </row>
    <row r="4117" spans="1:9" ht="16" x14ac:dyDescent="0.2">
      <c r="A4117" t="s">
        <v>10982</v>
      </c>
      <c r="B4117" t="s">
        <v>10983</v>
      </c>
      <c r="C4117">
        <v>1</v>
      </c>
      <c r="D4117" t="s">
        <v>12</v>
      </c>
      <c r="E4117" t="s">
        <v>12</v>
      </c>
      <c r="F4117" s="3" t="s">
        <v>10984</v>
      </c>
      <c r="G4117">
        <v>2024</v>
      </c>
      <c r="H4117" t="s">
        <v>1248</v>
      </c>
      <c r="I4117" t="s">
        <v>10985</v>
      </c>
    </row>
    <row r="4118" spans="1:9" ht="32" x14ac:dyDescent="0.2">
      <c r="A4118" t="s">
        <v>10982</v>
      </c>
      <c r="B4118" t="s">
        <v>10986</v>
      </c>
      <c r="C4118">
        <v>2</v>
      </c>
      <c r="D4118" t="s">
        <v>12</v>
      </c>
      <c r="E4118" t="s">
        <v>12</v>
      </c>
      <c r="F4118" s="3" t="s">
        <v>10987</v>
      </c>
      <c r="G4118">
        <v>2024</v>
      </c>
      <c r="H4118" t="s">
        <v>998</v>
      </c>
      <c r="I4118" t="s">
        <v>10985</v>
      </c>
    </row>
    <row r="4119" spans="1:9" ht="32" x14ac:dyDescent="0.2">
      <c r="A4119" t="s">
        <v>10988</v>
      </c>
      <c r="B4119" t="s">
        <v>10989</v>
      </c>
      <c r="C4119">
        <v>1</v>
      </c>
      <c r="D4119">
        <f>362</f>
        <v>362</v>
      </c>
      <c r="E4119" t="s">
        <v>12</v>
      </c>
      <c r="F4119" s="3" t="s">
        <v>10990</v>
      </c>
      <c r="G4119">
        <v>2024</v>
      </c>
      <c r="H4119" t="s">
        <v>2316</v>
      </c>
      <c r="I4119" t="s">
        <v>10991</v>
      </c>
    </row>
    <row r="4120" spans="1:9" ht="16" x14ac:dyDescent="0.2">
      <c r="A4120" t="s">
        <v>10988</v>
      </c>
      <c r="B4120" t="s">
        <v>10992</v>
      </c>
      <c r="C4120">
        <v>2</v>
      </c>
      <c r="D4120" t="s">
        <v>12</v>
      </c>
      <c r="E4120" t="s">
        <v>12</v>
      </c>
      <c r="F4120" s="3" t="s">
        <v>10993</v>
      </c>
      <c r="G4120">
        <v>2024</v>
      </c>
      <c r="H4120" t="s">
        <v>2316</v>
      </c>
      <c r="I4120" t="s">
        <v>10991</v>
      </c>
    </row>
    <row r="4121" spans="1:9" ht="32" x14ac:dyDescent="0.2">
      <c r="A4121" t="s">
        <v>10994</v>
      </c>
      <c r="B4121" t="s">
        <v>10995</v>
      </c>
      <c r="C4121">
        <v>1</v>
      </c>
      <c r="D4121" t="s">
        <v>712</v>
      </c>
      <c r="E4121" t="s">
        <v>12</v>
      </c>
      <c r="F4121" s="3" t="s">
        <v>10996</v>
      </c>
      <c r="G4121">
        <v>2024</v>
      </c>
      <c r="H4121" t="s">
        <v>714</v>
      </c>
      <c r="I4121" t="s">
        <v>10997</v>
      </c>
    </row>
    <row r="4122" spans="1:9" ht="16" x14ac:dyDescent="0.2">
      <c r="A4122" t="s">
        <v>10994</v>
      </c>
      <c r="B4122" t="s">
        <v>10998</v>
      </c>
      <c r="C4122">
        <v>2</v>
      </c>
      <c r="D4122" t="s">
        <v>712</v>
      </c>
      <c r="E4122" t="s">
        <v>12</v>
      </c>
      <c r="F4122" s="3" t="s">
        <v>10999</v>
      </c>
      <c r="G4122">
        <v>2024</v>
      </c>
      <c r="H4122" t="s">
        <v>714</v>
      </c>
      <c r="I4122" t="s">
        <v>10997</v>
      </c>
    </row>
    <row r="4123" spans="1:9" ht="16" x14ac:dyDescent="0.2">
      <c r="A4123" t="s">
        <v>10994</v>
      </c>
      <c r="B4123" t="s">
        <v>11000</v>
      </c>
      <c r="C4123">
        <v>3</v>
      </c>
      <c r="D4123" t="s">
        <v>12</v>
      </c>
      <c r="E4123" t="s">
        <v>12</v>
      </c>
      <c r="F4123" s="3" t="s">
        <v>11001</v>
      </c>
      <c r="G4123">
        <v>2024</v>
      </c>
      <c r="H4123" t="s">
        <v>714</v>
      </c>
      <c r="I4123" t="s">
        <v>10997</v>
      </c>
    </row>
    <row r="4124" spans="1:9" ht="32" x14ac:dyDescent="0.2">
      <c r="A4124" t="s">
        <v>11002</v>
      </c>
      <c r="B4124" t="s">
        <v>2226</v>
      </c>
      <c r="C4124">
        <v>1</v>
      </c>
      <c r="D4124" t="s">
        <v>52</v>
      </c>
      <c r="E4124" t="s">
        <v>12</v>
      </c>
      <c r="F4124" s="3" t="s">
        <v>11003</v>
      </c>
      <c r="G4124">
        <v>2024</v>
      </c>
      <c r="H4124" t="s">
        <v>140</v>
      </c>
      <c r="I4124" t="s">
        <v>11004</v>
      </c>
    </row>
    <row r="4125" spans="1:9" ht="32" x14ac:dyDescent="0.2">
      <c r="A4125" t="s">
        <v>11002</v>
      </c>
      <c r="B4125" t="s">
        <v>2222</v>
      </c>
      <c r="C4125">
        <v>2</v>
      </c>
      <c r="D4125" t="s">
        <v>2223</v>
      </c>
      <c r="E4125" t="s">
        <v>12</v>
      </c>
      <c r="F4125" s="3" t="s">
        <v>2224</v>
      </c>
      <c r="G4125">
        <v>2024</v>
      </c>
      <c r="H4125" t="s">
        <v>140</v>
      </c>
      <c r="I4125" t="s">
        <v>11004</v>
      </c>
    </row>
    <row r="4126" spans="1:9" ht="32" x14ac:dyDescent="0.2">
      <c r="A4126" t="s">
        <v>11005</v>
      </c>
      <c r="B4126" t="s">
        <v>840</v>
      </c>
      <c r="C4126">
        <v>1</v>
      </c>
      <c r="D4126" t="s">
        <v>316</v>
      </c>
      <c r="E4126" t="s">
        <v>12</v>
      </c>
      <c r="F4126" s="3" t="s">
        <v>1002</v>
      </c>
      <c r="G4126">
        <v>2024</v>
      </c>
      <c r="H4126" t="s">
        <v>140</v>
      </c>
      <c r="I4126" t="s">
        <v>11006</v>
      </c>
    </row>
    <row r="4127" spans="1:9" ht="32" x14ac:dyDescent="0.2">
      <c r="A4127" t="s">
        <v>11005</v>
      </c>
      <c r="B4127" t="s">
        <v>5758</v>
      </c>
      <c r="C4127">
        <v>2</v>
      </c>
      <c r="D4127">
        <f>514</f>
        <v>514</v>
      </c>
      <c r="E4127" t="s">
        <v>12</v>
      </c>
      <c r="F4127" s="3" t="s">
        <v>453</v>
      </c>
      <c r="G4127">
        <v>2024</v>
      </c>
      <c r="H4127" t="s">
        <v>140</v>
      </c>
      <c r="I4127" t="s">
        <v>11006</v>
      </c>
    </row>
    <row r="4128" spans="1:9" ht="32" x14ac:dyDescent="0.2">
      <c r="A4128" t="s">
        <v>11007</v>
      </c>
      <c r="B4128" t="s">
        <v>3844</v>
      </c>
      <c r="C4128">
        <v>1</v>
      </c>
      <c r="D4128" t="s">
        <v>12</v>
      </c>
      <c r="E4128" t="s">
        <v>12</v>
      </c>
      <c r="F4128" s="3" t="s">
        <v>11008</v>
      </c>
      <c r="G4128">
        <v>2024</v>
      </c>
      <c r="H4128" t="s">
        <v>14</v>
      </c>
      <c r="I4128" t="s">
        <v>11009</v>
      </c>
    </row>
    <row r="4129" spans="1:9" ht="16" x14ac:dyDescent="0.2">
      <c r="A4129" t="s">
        <v>11007</v>
      </c>
      <c r="B4129" t="s">
        <v>1582</v>
      </c>
      <c r="C4129">
        <v>2</v>
      </c>
      <c r="D4129">
        <f>502</f>
        <v>502</v>
      </c>
      <c r="E4129" t="s">
        <v>12</v>
      </c>
      <c r="F4129" s="3" t="s">
        <v>1192</v>
      </c>
      <c r="G4129">
        <v>2024</v>
      </c>
      <c r="H4129" t="s">
        <v>14</v>
      </c>
      <c r="I4129" t="s">
        <v>11009</v>
      </c>
    </row>
    <row r="4130" spans="1:9" ht="32" x14ac:dyDescent="0.2">
      <c r="A4130" t="s">
        <v>11010</v>
      </c>
      <c r="B4130" t="s">
        <v>11011</v>
      </c>
      <c r="C4130">
        <v>1</v>
      </c>
      <c r="D4130" t="s">
        <v>4221</v>
      </c>
      <c r="E4130" t="s">
        <v>11012</v>
      </c>
      <c r="F4130" s="3" t="s">
        <v>11013</v>
      </c>
      <c r="G4130">
        <v>2024</v>
      </c>
      <c r="H4130" t="s">
        <v>4191</v>
      </c>
      <c r="I4130" t="s">
        <v>11014</v>
      </c>
    </row>
    <row r="4131" spans="1:9" ht="16" x14ac:dyDescent="0.2">
      <c r="A4131" t="s">
        <v>11010</v>
      </c>
      <c r="B4131" t="s">
        <v>11015</v>
      </c>
      <c r="C4131">
        <v>2</v>
      </c>
      <c r="D4131" t="s">
        <v>12</v>
      </c>
      <c r="E4131" t="s">
        <v>12</v>
      </c>
      <c r="F4131" s="3" t="s">
        <v>11016</v>
      </c>
      <c r="G4131">
        <v>2024</v>
      </c>
      <c r="H4131" t="s">
        <v>14</v>
      </c>
      <c r="I4131" t="s">
        <v>11014</v>
      </c>
    </row>
    <row r="4132" spans="1:9" ht="16" x14ac:dyDescent="0.2">
      <c r="A4132" t="s">
        <v>11010</v>
      </c>
      <c r="B4132" t="s">
        <v>11017</v>
      </c>
      <c r="C4132">
        <v>3</v>
      </c>
      <c r="D4132" t="s">
        <v>4221</v>
      </c>
      <c r="E4132" t="s">
        <v>11012</v>
      </c>
      <c r="F4132" s="3" t="s">
        <v>11018</v>
      </c>
      <c r="G4132">
        <v>2024</v>
      </c>
      <c r="H4132" t="s">
        <v>4191</v>
      </c>
      <c r="I4132" t="s">
        <v>11014</v>
      </c>
    </row>
    <row r="4133" spans="1:9" ht="32" x14ac:dyDescent="0.2">
      <c r="A4133" t="s">
        <v>11019</v>
      </c>
      <c r="B4133" t="s">
        <v>11020</v>
      </c>
      <c r="C4133">
        <v>1</v>
      </c>
      <c r="D4133">
        <f>364</f>
        <v>364</v>
      </c>
      <c r="E4133" t="s">
        <v>12</v>
      </c>
      <c r="F4133" s="3" t="s">
        <v>9008</v>
      </c>
      <c r="G4133">
        <v>2024</v>
      </c>
      <c r="H4133" t="s">
        <v>267</v>
      </c>
      <c r="I4133" t="s">
        <v>11021</v>
      </c>
    </row>
    <row r="4134" spans="1:9" ht="32" x14ac:dyDescent="0.2">
      <c r="A4134" t="s">
        <v>11022</v>
      </c>
      <c r="B4134" t="s">
        <v>11023</v>
      </c>
      <c r="C4134">
        <v>1</v>
      </c>
      <c r="D4134">
        <f>246</f>
        <v>246</v>
      </c>
      <c r="E4134" t="s">
        <v>3798</v>
      </c>
      <c r="F4134" s="7" t="s">
        <v>11024</v>
      </c>
      <c r="G4134">
        <v>2024</v>
      </c>
      <c r="H4134" t="s">
        <v>126</v>
      </c>
      <c r="I4134" t="s">
        <v>11025</v>
      </c>
    </row>
    <row r="4135" spans="1:9" ht="16" x14ac:dyDescent="0.2">
      <c r="A4135" t="s">
        <v>11026</v>
      </c>
      <c r="B4135" t="s">
        <v>11027</v>
      </c>
      <c r="C4135">
        <v>1</v>
      </c>
      <c r="D4135" t="s">
        <v>52</v>
      </c>
      <c r="E4135" t="s">
        <v>12</v>
      </c>
      <c r="F4135" s="3" t="s">
        <v>11028</v>
      </c>
      <c r="G4135">
        <v>2024</v>
      </c>
      <c r="H4135" t="s">
        <v>462</v>
      </c>
      <c r="I4135" t="s">
        <v>11029</v>
      </c>
    </row>
    <row r="4136" spans="1:9" ht="16" x14ac:dyDescent="0.2">
      <c r="A4136" t="s">
        <v>11026</v>
      </c>
      <c r="B4136" t="s">
        <v>11030</v>
      </c>
      <c r="C4136">
        <v>2</v>
      </c>
      <c r="D4136" t="s">
        <v>12</v>
      </c>
      <c r="E4136" t="s">
        <v>12</v>
      </c>
      <c r="F4136" s="3" t="s">
        <v>6401</v>
      </c>
      <c r="G4136">
        <v>2024</v>
      </c>
      <c r="H4136" t="s">
        <v>235</v>
      </c>
      <c r="I4136" t="s">
        <v>11029</v>
      </c>
    </row>
    <row r="4137" spans="1:9" ht="32" x14ac:dyDescent="0.2">
      <c r="A4137" t="s">
        <v>11026</v>
      </c>
      <c r="B4137" t="s">
        <v>11031</v>
      </c>
      <c r="C4137">
        <v>3</v>
      </c>
      <c r="D4137" t="s">
        <v>12</v>
      </c>
      <c r="E4137" t="s">
        <v>12</v>
      </c>
      <c r="F4137" s="3" t="s">
        <v>11032</v>
      </c>
      <c r="G4137">
        <v>2024</v>
      </c>
      <c r="H4137" t="s">
        <v>86</v>
      </c>
      <c r="I4137" t="s">
        <v>11029</v>
      </c>
    </row>
    <row r="4138" spans="1:9" ht="32" x14ac:dyDescent="0.2">
      <c r="A4138" t="s">
        <v>11033</v>
      </c>
      <c r="B4138" t="s">
        <v>11034</v>
      </c>
      <c r="C4138">
        <v>1</v>
      </c>
      <c r="D4138" t="s">
        <v>12</v>
      </c>
      <c r="E4138" t="s">
        <v>12</v>
      </c>
      <c r="F4138" s="3" t="s">
        <v>11035</v>
      </c>
      <c r="G4138">
        <v>2024</v>
      </c>
      <c r="H4138" t="s">
        <v>126</v>
      </c>
      <c r="I4138" t="s">
        <v>11036</v>
      </c>
    </row>
    <row r="4139" spans="1:9" ht="16" x14ac:dyDescent="0.2">
      <c r="A4139" t="s">
        <v>11037</v>
      </c>
      <c r="B4139" t="s">
        <v>11038</v>
      </c>
      <c r="C4139">
        <v>1</v>
      </c>
      <c r="D4139" t="s">
        <v>12</v>
      </c>
      <c r="E4139" t="s">
        <v>12</v>
      </c>
      <c r="F4139" s="3" t="s">
        <v>11039</v>
      </c>
      <c r="G4139">
        <v>2024</v>
      </c>
      <c r="H4139" t="s">
        <v>474</v>
      </c>
      <c r="I4139" t="s">
        <v>11040</v>
      </c>
    </row>
    <row r="4140" spans="1:9" ht="16" x14ac:dyDescent="0.2">
      <c r="A4140" t="s">
        <v>11041</v>
      </c>
      <c r="B4140" t="s">
        <v>11042</v>
      </c>
      <c r="C4140">
        <v>1</v>
      </c>
      <c r="D4140" t="s">
        <v>428</v>
      </c>
      <c r="E4140" t="s">
        <v>592</v>
      </c>
      <c r="F4140" s="3" t="s">
        <v>11043</v>
      </c>
      <c r="G4140">
        <v>2024</v>
      </c>
      <c r="H4140" t="s">
        <v>267</v>
      </c>
      <c r="I4140" t="s">
        <v>11044</v>
      </c>
    </row>
    <row r="4141" spans="1:9" ht="32" x14ac:dyDescent="0.2">
      <c r="A4141" t="s">
        <v>11041</v>
      </c>
      <c r="B4141" t="s">
        <v>520</v>
      </c>
      <c r="C4141">
        <v>2</v>
      </c>
      <c r="D4141" t="s">
        <v>12</v>
      </c>
      <c r="E4141" t="s">
        <v>12</v>
      </c>
      <c r="F4141" s="3" t="s">
        <v>521</v>
      </c>
      <c r="G4141">
        <v>2024</v>
      </c>
      <c r="H4141" t="s">
        <v>522</v>
      </c>
      <c r="I4141" t="s">
        <v>11044</v>
      </c>
    </row>
    <row r="4142" spans="1:9" ht="32" x14ac:dyDescent="0.2">
      <c r="A4142" t="s">
        <v>11041</v>
      </c>
      <c r="B4142" t="s">
        <v>427</v>
      </c>
      <c r="C4142">
        <v>3</v>
      </c>
      <c r="D4142" t="s">
        <v>525</v>
      </c>
      <c r="E4142" t="s">
        <v>12</v>
      </c>
      <c r="F4142" s="3" t="s">
        <v>11045</v>
      </c>
      <c r="G4142">
        <v>2024</v>
      </c>
      <c r="H4142" t="s">
        <v>527</v>
      </c>
      <c r="I4142" t="s">
        <v>11044</v>
      </c>
    </row>
    <row r="4143" spans="1:9" ht="32" x14ac:dyDescent="0.2">
      <c r="A4143" t="s">
        <v>11041</v>
      </c>
      <c r="B4143" t="s">
        <v>11046</v>
      </c>
      <c r="C4143">
        <v>4</v>
      </c>
      <c r="D4143" t="s">
        <v>11047</v>
      </c>
      <c r="E4143" t="s">
        <v>12</v>
      </c>
      <c r="F4143" s="3" t="s">
        <v>11048</v>
      </c>
      <c r="G4143">
        <v>2024</v>
      </c>
      <c r="H4143" t="s">
        <v>522</v>
      </c>
      <c r="I4143" t="s">
        <v>11044</v>
      </c>
    </row>
    <row r="4144" spans="1:9" ht="16" x14ac:dyDescent="0.2">
      <c r="A4144" t="s">
        <v>11041</v>
      </c>
      <c r="B4144" t="s">
        <v>11049</v>
      </c>
      <c r="C4144">
        <v>5</v>
      </c>
      <c r="D4144" t="s">
        <v>12</v>
      </c>
      <c r="E4144" t="s">
        <v>12</v>
      </c>
      <c r="F4144" s="3" t="s">
        <v>11050</v>
      </c>
      <c r="G4144">
        <v>2024</v>
      </c>
      <c r="H4144" t="s">
        <v>4387</v>
      </c>
      <c r="I4144" t="s">
        <v>11044</v>
      </c>
    </row>
    <row r="4145" spans="1:9" ht="32" x14ac:dyDescent="0.2">
      <c r="A4145" t="s">
        <v>11041</v>
      </c>
      <c r="B4145" t="s">
        <v>11051</v>
      </c>
      <c r="C4145">
        <v>6</v>
      </c>
      <c r="D4145" t="s">
        <v>12</v>
      </c>
      <c r="E4145" t="s">
        <v>12</v>
      </c>
      <c r="F4145" s="3" t="s">
        <v>11052</v>
      </c>
      <c r="G4145">
        <v>2024</v>
      </c>
      <c r="H4145" t="s">
        <v>2026</v>
      </c>
      <c r="I4145" t="s">
        <v>11044</v>
      </c>
    </row>
    <row r="4146" spans="1:9" ht="16" x14ac:dyDescent="0.2">
      <c r="A4146" t="s">
        <v>11041</v>
      </c>
      <c r="B4146" t="s">
        <v>4593</v>
      </c>
      <c r="C4146">
        <v>7</v>
      </c>
      <c r="D4146">
        <f>256</f>
        <v>256</v>
      </c>
      <c r="E4146" t="s">
        <v>12</v>
      </c>
      <c r="F4146" s="3" t="s">
        <v>4041</v>
      </c>
      <c r="G4146">
        <v>2024</v>
      </c>
      <c r="H4146" t="s">
        <v>522</v>
      </c>
      <c r="I4146" t="s">
        <v>11044</v>
      </c>
    </row>
    <row r="4147" spans="1:9" ht="16" x14ac:dyDescent="0.2">
      <c r="A4147" t="s">
        <v>11053</v>
      </c>
      <c r="B4147" t="s">
        <v>11054</v>
      </c>
      <c r="C4147">
        <v>1</v>
      </c>
      <c r="D4147" t="s">
        <v>12</v>
      </c>
      <c r="E4147" t="s">
        <v>12</v>
      </c>
      <c r="F4147" s="3" t="s">
        <v>11055</v>
      </c>
      <c r="G4147">
        <v>2024</v>
      </c>
      <c r="H4147" t="s">
        <v>318</v>
      </c>
      <c r="I4147" t="s">
        <v>11056</v>
      </c>
    </row>
    <row r="4148" spans="1:9" ht="32" x14ac:dyDescent="0.2">
      <c r="A4148" t="s">
        <v>11053</v>
      </c>
      <c r="B4148" t="s">
        <v>11057</v>
      </c>
      <c r="C4148">
        <v>2</v>
      </c>
      <c r="D4148">
        <f>264</f>
        <v>264</v>
      </c>
      <c r="E4148" t="s">
        <v>3798</v>
      </c>
      <c r="F4148" s="3" t="s">
        <v>11058</v>
      </c>
      <c r="G4148">
        <v>2024</v>
      </c>
      <c r="H4148" t="s">
        <v>318</v>
      </c>
      <c r="I4148" t="s">
        <v>11056</v>
      </c>
    </row>
    <row r="4149" spans="1:9" ht="16" x14ac:dyDescent="0.2">
      <c r="A4149" t="s">
        <v>11059</v>
      </c>
      <c r="B4149" t="s">
        <v>11060</v>
      </c>
      <c r="C4149">
        <v>1</v>
      </c>
      <c r="D4149" t="s">
        <v>12</v>
      </c>
      <c r="E4149" t="s">
        <v>12</v>
      </c>
      <c r="F4149" s="3" t="s">
        <v>11061</v>
      </c>
      <c r="G4149">
        <v>2024</v>
      </c>
      <c r="H4149" t="s">
        <v>998</v>
      </c>
      <c r="I4149" t="s">
        <v>11062</v>
      </c>
    </row>
    <row r="4150" spans="1:9" ht="16" x14ac:dyDescent="0.2">
      <c r="A4150" t="s">
        <v>11063</v>
      </c>
      <c r="B4150" t="s">
        <v>11064</v>
      </c>
      <c r="C4150">
        <v>1</v>
      </c>
      <c r="D4150" t="s">
        <v>408</v>
      </c>
      <c r="E4150" t="s">
        <v>12</v>
      </c>
      <c r="F4150" s="3" t="s">
        <v>977</v>
      </c>
      <c r="G4150">
        <v>2024</v>
      </c>
      <c r="H4150" t="s">
        <v>359</v>
      </c>
      <c r="I4150" t="s">
        <v>11065</v>
      </c>
    </row>
    <row r="4151" spans="1:9" ht="32" x14ac:dyDescent="0.2">
      <c r="A4151" t="s">
        <v>11063</v>
      </c>
      <c r="B4151" t="s">
        <v>11066</v>
      </c>
      <c r="C4151">
        <v>2</v>
      </c>
      <c r="D4151" t="s">
        <v>1142</v>
      </c>
      <c r="E4151" t="s">
        <v>5324</v>
      </c>
      <c r="F4151" s="3" t="s">
        <v>11067</v>
      </c>
      <c r="G4151">
        <v>2024</v>
      </c>
      <c r="H4151" t="s">
        <v>368</v>
      </c>
      <c r="I4151" t="s">
        <v>11065</v>
      </c>
    </row>
    <row r="4152" spans="1:9" ht="16" x14ac:dyDescent="0.2">
      <c r="A4152" t="s">
        <v>11063</v>
      </c>
      <c r="B4152" t="s">
        <v>11068</v>
      </c>
      <c r="C4152">
        <v>3</v>
      </c>
      <c r="D4152" t="s">
        <v>12</v>
      </c>
      <c r="E4152" t="s">
        <v>12</v>
      </c>
      <c r="F4152" s="3" t="s">
        <v>11069</v>
      </c>
      <c r="G4152">
        <v>2024</v>
      </c>
      <c r="H4152" t="s">
        <v>239</v>
      </c>
      <c r="I4152" t="s">
        <v>11065</v>
      </c>
    </row>
    <row r="4153" spans="1:9" ht="32" x14ac:dyDescent="0.2">
      <c r="A4153" t="s">
        <v>11070</v>
      </c>
      <c r="B4153" t="s">
        <v>11071</v>
      </c>
      <c r="C4153">
        <v>1</v>
      </c>
      <c r="D4153">
        <f>523</f>
        <v>523</v>
      </c>
      <c r="E4153" t="s">
        <v>12</v>
      </c>
      <c r="F4153" s="3" t="s">
        <v>11072</v>
      </c>
      <c r="G4153">
        <v>2024</v>
      </c>
      <c r="H4153" t="s">
        <v>226</v>
      </c>
      <c r="I4153" t="s">
        <v>11073</v>
      </c>
    </row>
    <row r="4154" spans="1:9" ht="32" x14ac:dyDescent="0.2">
      <c r="A4154" t="s">
        <v>11070</v>
      </c>
      <c r="B4154" t="s">
        <v>11074</v>
      </c>
      <c r="C4154">
        <v>2</v>
      </c>
      <c r="D4154">
        <f>523</f>
        <v>523</v>
      </c>
      <c r="E4154" t="s">
        <v>12</v>
      </c>
      <c r="F4154" s="3" t="s">
        <v>11075</v>
      </c>
      <c r="G4154">
        <v>2024</v>
      </c>
      <c r="H4154" t="s">
        <v>226</v>
      </c>
      <c r="I4154" t="s">
        <v>11073</v>
      </c>
    </row>
    <row r="4155" spans="1:9" ht="16" x14ac:dyDescent="0.2">
      <c r="A4155" t="s">
        <v>11070</v>
      </c>
      <c r="B4155" t="s">
        <v>11076</v>
      </c>
      <c r="C4155">
        <v>3</v>
      </c>
      <c r="D4155" t="s">
        <v>12</v>
      </c>
      <c r="E4155" t="s">
        <v>12</v>
      </c>
      <c r="F4155" s="3" t="s">
        <v>11077</v>
      </c>
      <c r="G4155">
        <v>2024</v>
      </c>
      <c r="H4155" t="s">
        <v>226</v>
      </c>
      <c r="I4155" t="s">
        <v>11073</v>
      </c>
    </row>
    <row r="4156" spans="1:9" ht="32" x14ac:dyDescent="0.2">
      <c r="A4156" t="s">
        <v>11078</v>
      </c>
      <c r="B4156" t="s">
        <v>11079</v>
      </c>
      <c r="C4156">
        <v>1</v>
      </c>
      <c r="D4156">
        <f>237</f>
        <v>237</v>
      </c>
      <c r="E4156" t="s">
        <v>12</v>
      </c>
      <c r="F4156" s="7" t="s">
        <v>11080</v>
      </c>
      <c r="G4156">
        <v>2024</v>
      </c>
      <c r="H4156" t="s">
        <v>21</v>
      </c>
      <c r="I4156" t="s">
        <v>11081</v>
      </c>
    </row>
    <row r="4157" spans="1:9" ht="32" x14ac:dyDescent="0.2">
      <c r="A4157" t="s">
        <v>11078</v>
      </c>
      <c r="B4157" t="s">
        <v>11082</v>
      </c>
      <c r="C4157">
        <v>2</v>
      </c>
      <c r="D4157" t="s">
        <v>1512</v>
      </c>
      <c r="E4157" t="s">
        <v>12</v>
      </c>
      <c r="F4157" s="3" t="s">
        <v>3664</v>
      </c>
      <c r="G4157">
        <v>2024</v>
      </c>
      <c r="H4157" t="s">
        <v>323</v>
      </c>
      <c r="I4157" t="s">
        <v>11081</v>
      </c>
    </row>
    <row r="4158" spans="1:9" ht="32" x14ac:dyDescent="0.2">
      <c r="A4158" t="s">
        <v>11083</v>
      </c>
      <c r="B4158" t="s">
        <v>11084</v>
      </c>
      <c r="C4158">
        <v>1</v>
      </c>
      <c r="D4158" t="s">
        <v>12</v>
      </c>
      <c r="E4158" t="s">
        <v>12</v>
      </c>
      <c r="F4158" s="3" t="s">
        <v>11085</v>
      </c>
      <c r="G4158">
        <v>2024</v>
      </c>
      <c r="H4158" t="s">
        <v>296</v>
      </c>
      <c r="I4158" t="s">
        <v>11086</v>
      </c>
    </row>
    <row r="4159" spans="1:9" ht="32" x14ac:dyDescent="0.2">
      <c r="A4159" t="s">
        <v>11083</v>
      </c>
      <c r="B4159" t="s">
        <v>11087</v>
      </c>
      <c r="C4159">
        <v>2</v>
      </c>
      <c r="D4159" t="s">
        <v>90</v>
      </c>
      <c r="E4159" t="s">
        <v>12</v>
      </c>
      <c r="F4159" s="3" t="s">
        <v>11088</v>
      </c>
      <c r="G4159">
        <v>2024</v>
      </c>
      <c r="H4159" t="s">
        <v>296</v>
      </c>
      <c r="I4159" t="s">
        <v>11086</v>
      </c>
    </row>
    <row r="4160" spans="1:9" ht="48" x14ac:dyDescent="0.2">
      <c r="A4160" t="s">
        <v>11083</v>
      </c>
      <c r="B4160" t="s">
        <v>11089</v>
      </c>
      <c r="C4160">
        <v>3</v>
      </c>
      <c r="D4160" t="s">
        <v>52</v>
      </c>
      <c r="E4160" t="s">
        <v>12</v>
      </c>
      <c r="F4160" s="3" t="s">
        <v>11090</v>
      </c>
      <c r="G4160">
        <v>2024</v>
      </c>
      <c r="H4160" t="s">
        <v>1102</v>
      </c>
      <c r="I4160" t="s">
        <v>11086</v>
      </c>
    </row>
    <row r="4161" spans="1:9" ht="32" x14ac:dyDescent="0.2">
      <c r="A4161" t="s">
        <v>11091</v>
      </c>
      <c r="B4161" t="s">
        <v>11092</v>
      </c>
      <c r="C4161">
        <v>1</v>
      </c>
      <c r="D4161" t="s">
        <v>3877</v>
      </c>
      <c r="E4161" t="s">
        <v>12</v>
      </c>
      <c r="F4161" s="3" t="s">
        <v>11093</v>
      </c>
      <c r="G4161">
        <v>2024</v>
      </c>
      <c r="H4161" t="s">
        <v>1810</v>
      </c>
      <c r="I4161" t="s">
        <v>11094</v>
      </c>
    </row>
    <row r="4162" spans="1:9" ht="32" x14ac:dyDescent="0.2">
      <c r="A4162" t="s">
        <v>11095</v>
      </c>
      <c r="B4162" t="s">
        <v>11096</v>
      </c>
      <c r="C4162">
        <v>1</v>
      </c>
      <c r="D4162" t="s">
        <v>90</v>
      </c>
      <c r="E4162" t="s">
        <v>12</v>
      </c>
      <c r="F4162" s="7" t="s">
        <v>11097</v>
      </c>
      <c r="G4162">
        <v>2024</v>
      </c>
      <c r="H4162" t="s">
        <v>226</v>
      </c>
      <c r="I4162" t="s">
        <v>11098</v>
      </c>
    </row>
    <row r="4163" spans="1:9" ht="32" x14ac:dyDescent="0.2">
      <c r="A4163" t="s">
        <v>11095</v>
      </c>
      <c r="B4163" t="s">
        <v>11099</v>
      </c>
      <c r="C4163">
        <v>2</v>
      </c>
      <c r="D4163" t="s">
        <v>90</v>
      </c>
      <c r="E4163" t="s">
        <v>12</v>
      </c>
      <c r="F4163" s="7" t="s">
        <v>11100</v>
      </c>
      <c r="G4163">
        <v>2024</v>
      </c>
      <c r="H4163" t="s">
        <v>226</v>
      </c>
      <c r="I4163" t="s">
        <v>11098</v>
      </c>
    </row>
    <row r="4164" spans="1:9" ht="32" x14ac:dyDescent="0.2">
      <c r="A4164" t="s">
        <v>11101</v>
      </c>
      <c r="B4164" t="s">
        <v>11102</v>
      </c>
      <c r="C4164">
        <v>1</v>
      </c>
      <c r="D4164" t="s">
        <v>12</v>
      </c>
      <c r="E4164" t="s">
        <v>12</v>
      </c>
      <c r="F4164" s="3" t="s">
        <v>11103</v>
      </c>
      <c r="G4164">
        <v>2024</v>
      </c>
      <c r="H4164" t="s">
        <v>323</v>
      </c>
      <c r="I4164" t="s">
        <v>11104</v>
      </c>
    </row>
    <row r="4165" spans="1:9" ht="32" x14ac:dyDescent="0.2">
      <c r="A4165" t="s">
        <v>11101</v>
      </c>
      <c r="B4165" t="s">
        <v>11105</v>
      </c>
      <c r="C4165">
        <v>2</v>
      </c>
      <c r="D4165" t="s">
        <v>12</v>
      </c>
      <c r="E4165" t="s">
        <v>12</v>
      </c>
      <c r="F4165" s="3" t="s">
        <v>11106</v>
      </c>
      <c r="G4165">
        <v>2024</v>
      </c>
      <c r="H4165" t="s">
        <v>323</v>
      </c>
      <c r="I4165" t="s">
        <v>11104</v>
      </c>
    </row>
    <row r="4166" spans="1:9" ht="16" x14ac:dyDescent="0.2">
      <c r="A4166" t="s">
        <v>11101</v>
      </c>
      <c r="B4166" t="s">
        <v>11107</v>
      </c>
      <c r="C4166">
        <v>3</v>
      </c>
      <c r="D4166" t="s">
        <v>12</v>
      </c>
      <c r="E4166" t="s">
        <v>12</v>
      </c>
      <c r="F4166" s="3" t="s">
        <v>11108</v>
      </c>
      <c r="G4166">
        <v>2024</v>
      </c>
      <c r="H4166" t="s">
        <v>323</v>
      </c>
      <c r="I4166" t="s">
        <v>11104</v>
      </c>
    </row>
    <row r="4167" spans="1:9" ht="32" x14ac:dyDescent="0.2">
      <c r="A4167" t="s">
        <v>11109</v>
      </c>
      <c r="B4167" t="s">
        <v>4441</v>
      </c>
      <c r="C4167">
        <v>1</v>
      </c>
      <c r="D4167" t="s">
        <v>12</v>
      </c>
      <c r="E4167" t="s">
        <v>12</v>
      </c>
      <c r="F4167" s="3" t="s">
        <v>5107</v>
      </c>
      <c r="G4167">
        <v>2024</v>
      </c>
      <c r="H4167" t="s">
        <v>14</v>
      </c>
      <c r="I4167" t="s">
        <v>11110</v>
      </c>
    </row>
    <row r="4168" spans="1:9" ht="16" x14ac:dyDescent="0.2">
      <c r="A4168" t="s">
        <v>11109</v>
      </c>
      <c r="B4168" t="s">
        <v>11111</v>
      </c>
      <c r="C4168">
        <v>2</v>
      </c>
      <c r="D4168" t="s">
        <v>12</v>
      </c>
      <c r="E4168" t="s">
        <v>12</v>
      </c>
      <c r="F4168" s="3" t="s">
        <v>11112</v>
      </c>
      <c r="G4168">
        <v>2024</v>
      </c>
      <c r="H4168" t="s">
        <v>14</v>
      </c>
      <c r="I4168" t="s">
        <v>11110</v>
      </c>
    </row>
    <row r="4169" spans="1:9" ht="32" x14ac:dyDescent="0.2">
      <c r="A4169" t="s">
        <v>11113</v>
      </c>
      <c r="B4169" t="s">
        <v>11114</v>
      </c>
      <c r="C4169">
        <v>1</v>
      </c>
      <c r="D4169" t="s">
        <v>12</v>
      </c>
      <c r="E4169" t="s">
        <v>12</v>
      </c>
      <c r="F4169" s="3" t="s">
        <v>11115</v>
      </c>
      <c r="G4169">
        <v>2024</v>
      </c>
      <c r="H4169" t="s">
        <v>368</v>
      </c>
      <c r="I4169" t="s">
        <v>11116</v>
      </c>
    </row>
    <row r="4170" spans="1:9" ht="32" x14ac:dyDescent="0.2">
      <c r="A4170" t="s">
        <v>11113</v>
      </c>
      <c r="B4170" t="s">
        <v>11117</v>
      </c>
      <c r="C4170">
        <v>2</v>
      </c>
      <c r="D4170" t="s">
        <v>12</v>
      </c>
      <c r="E4170" t="s">
        <v>12</v>
      </c>
      <c r="F4170" s="3" t="s">
        <v>11115</v>
      </c>
      <c r="G4170">
        <v>2024</v>
      </c>
      <c r="H4170" t="s">
        <v>368</v>
      </c>
      <c r="I4170" t="s">
        <v>11116</v>
      </c>
    </row>
    <row r="4171" spans="1:9" ht="16" x14ac:dyDescent="0.2">
      <c r="A4171" t="s">
        <v>11113</v>
      </c>
      <c r="B4171" t="s">
        <v>11118</v>
      </c>
      <c r="C4171">
        <v>3</v>
      </c>
      <c r="D4171" t="s">
        <v>12</v>
      </c>
      <c r="E4171" t="s">
        <v>12</v>
      </c>
      <c r="F4171" s="3" t="s">
        <v>11119</v>
      </c>
      <c r="G4171">
        <v>2024</v>
      </c>
      <c r="H4171" t="s">
        <v>368</v>
      </c>
      <c r="I4171" t="s">
        <v>11116</v>
      </c>
    </row>
    <row r="4172" spans="1:9" ht="32" x14ac:dyDescent="0.2">
      <c r="A4172" t="s">
        <v>11120</v>
      </c>
      <c r="B4172" t="s">
        <v>2275</v>
      </c>
      <c r="C4172">
        <v>1</v>
      </c>
      <c r="D4172" t="s">
        <v>31</v>
      </c>
      <c r="E4172" t="s">
        <v>12</v>
      </c>
      <c r="F4172" s="3" t="s">
        <v>11121</v>
      </c>
      <c r="G4172">
        <v>2024</v>
      </c>
      <c r="H4172" t="s">
        <v>21</v>
      </c>
      <c r="I4172" t="s">
        <v>11122</v>
      </c>
    </row>
    <row r="4173" spans="1:9" ht="16" x14ac:dyDescent="0.2">
      <c r="A4173" t="s">
        <v>11120</v>
      </c>
      <c r="B4173" t="s">
        <v>2278</v>
      </c>
      <c r="C4173">
        <v>2</v>
      </c>
      <c r="D4173">
        <f>65</f>
        <v>65</v>
      </c>
      <c r="E4173" t="s">
        <v>12</v>
      </c>
      <c r="F4173" s="3" t="s">
        <v>2276</v>
      </c>
      <c r="G4173">
        <v>2024</v>
      </c>
      <c r="H4173" t="s">
        <v>323</v>
      </c>
      <c r="I4173" t="s">
        <v>11122</v>
      </c>
    </row>
    <row r="4174" spans="1:9" ht="32" x14ac:dyDescent="0.2">
      <c r="A4174" t="s">
        <v>11123</v>
      </c>
      <c r="B4174" t="s">
        <v>10749</v>
      </c>
      <c r="C4174">
        <v>1</v>
      </c>
      <c r="D4174">
        <f>575</f>
        <v>575</v>
      </c>
      <c r="E4174" t="s">
        <v>12</v>
      </c>
      <c r="F4174" s="3" t="s">
        <v>10750</v>
      </c>
      <c r="G4174">
        <v>2024</v>
      </c>
      <c r="H4174" t="s">
        <v>140</v>
      </c>
      <c r="I4174" t="s">
        <v>11124</v>
      </c>
    </row>
    <row r="4175" spans="1:9" ht="16" x14ac:dyDescent="0.2">
      <c r="A4175" t="s">
        <v>11123</v>
      </c>
      <c r="B4175" t="s">
        <v>11125</v>
      </c>
      <c r="C4175">
        <v>2</v>
      </c>
      <c r="D4175">
        <f>285</f>
        <v>285</v>
      </c>
      <c r="E4175" t="s">
        <v>12</v>
      </c>
      <c r="F4175" s="3" t="s">
        <v>11126</v>
      </c>
      <c r="G4175">
        <v>2024</v>
      </c>
      <c r="H4175" t="s">
        <v>140</v>
      </c>
      <c r="I4175" t="s">
        <v>11124</v>
      </c>
    </row>
    <row r="4176" spans="1:9" ht="32" x14ac:dyDescent="0.2">
      <c r="A4176" t="s">
        <v>11123</v>
      </c>
      <c r="B4176" t="s">
        <v>2724</v>
      </c>
      <c r="C4176">
        <v>3</v>
      </c>
      <c r="D4176" t="s">
        <v>4607</v>
      </c>
      <c r="E4176" t="s">
        <v>12</v>
      </c>
      <c r="F4176" s="3" t="s">
        <v>11127</v>
      </c>
      <c r="G4176">
        <v>2024</v>
      </c>
      <c r="H4176" t="s">
        <v>140</v>
      </c>
      <c r="I4176" t="s">
        <v>11124</v>
      </c>
    </row>
    <row r="4177" spans="1:9" ht="32" x14ac:dyDescent="0.2">
      <c r="A4177" t="s">
        <v>11128</v>
      </c>
      <c r="B4177" t="s">
        <v>11129</v>
      </c>
      <c r="C4177">
        <v>1</v>
      </c>
      <c r="D4177" t="s">
        <v>12</v>
      </c>
      <c r="E4177" t="s">
        <v>12</v>
      </c>
      <c r="F4177" s="3" t="s">
        <v>11130</v>
      </c>
      <c r="G4177">
        <v>2024</v>
      </c>
      <c r="H4177" t="s">
        <v>140</v>
      </c>
      <c r="I4177" t="s">
        <v>11131</v>
      </c>
    </row>
    <row r="4178" spans="1:9" ht="32" x14ac:dyDescent="0.2">
      <c r="A4178" t="s">
        <v>11132</v>
      </c>
      <c r="B4178" t="s">
        <v>11133</v>
      </c>
      <c r="C4178">
        <v>1</v>
      </c>
      <c r="D4178" t="s">
        <v>12</v>
      </c>
      <c r="E4178" t="s">
        <v>12</v>
      </c>
      <c r="F4178" s="3" t="s">
        <v>11134</v>
      </c>
      <c r="G4178">
        <v>2024</v>
      </c>
      <c r="H4178" t="s">
        <v>602</v>
      </c>
      <c r="I4178" t="s">
        <v>11135</v>
      </c>
    </row>
    <row r="4179" spans="1:9" ht="32" x14ac:dyDescent="0.2">
      <c r="A4179" t="s">
        <v>11132</v>
      </c>
      <c r="B4179" t="s">
        <v>11136</v>
      </c>
      <c r="C4179">
        <v>2</v>
      </c>
      <c r="D4179" t="s">
        <v>12</v>
      </c>
      <c r="E4179" t="s">
        <v>12</v>
      </c>
      <c r="F4179" s="3" t="s">
        <v>11137</v>
      </c>
      <c r="G4179">
        <v>2024</v>
      </c>
      <c r="H4179" t="s">
        <v>602</v>
      </c>
      <c r="I4179" t="s">
        <v>11135</v>
      </c>
    </row>
    <row r="4180" spans="1:9" ht="32" x14ac:dyDescent="0.2">
      <c r="A4180" t="s">
        <v>11132</v>
      </c>
      <c r="B4180" t="s">
        <v>11138</v>
      </c>
      <c r="C4180">
        <v>3</v>
      </c>
      <c r="D4180" t="s">
        <v>12</v>
      </c>
      <c r="E4180" t="s">
        <v>12</v>
      </c>
      <c r="F4180" s="3" t="s">
        <v>11139</v>
      </c>
      <c r="G4180">
        <v>2024</v>
      </c>
      <c r="H4180" t="s">
        <v>602</v>
      </c>
      <c r="I4180" t="s">
        <v>11135</v>
      </c>
    </row>
    <row r="4181" spans="1:9" ht="32" x14ac:dyDescent="0.2">
      <c r="A4181" t="s">
        <v>11132</v>
      </c>
      <c r="B4181" t="s">
        <v>11140</v>
      </c>
      <c r="C4181">
        <v>4</v>
      </c>
      <c r="D4181" t="s">
        <v>12</v>
      </c>
      <c r="E4181" t="s">
        <v>12</v>
      </c>
      <c r="F4181" s="3" t="s">
        <v>11141</v>
      </c>
      <c r="G4181">
        <v>2024</v>
      </c>
      <c r="H4181" t="s">
        <v>602</v>
      </c>
      <c r="I4181" t="s">
        <v>11135</v>
      </c>
    </row>
    <row r="4182" spans="1:9" ht="32" x14ac:dyDescent="0.2">
      <c r="A4182" t="s">
        <v>11142</v>
      </c>
      <c r="B4182" t="s">
        <v>11143</v>
      </c>
      <c r="C4182">
        <v>1</v>
      </c>
      <c r="D4182">
        <f>173</f>
        <v>173</v>
      </c>
      <c r="E4182" t="s">
        <v>12</v>
      </c>
      <c r="F4182" s="3" t="s">
        <v>11144</v>
      </c>
      <c r="G4182">
        <v>2024</v>
      </c>
      <c r="H4182" t="s">
        <v>2793</v>
      </c>
      <c r="I4182" t="s">
        <v>11145</v>
      </c>
    </row>
    <row r="4183" spans="1:9" ht="32" x14ac:dyDescent="0.2">
      <c r="A4183" t="s">
        <v>11142</v>
      </c>
      <c r="B4183" t="s">
        <v>11146</v>
      </c>
      <c r="C4183">
        <v>2</v>
      </c>
      <c r="D4183">
        <f>173</f>
        <v>173</v>
      </c>
      <c r="E4183" t="s">
        <v>12</v>
      </c>
      <c r="F4183" s="3" t="s">
        <v>11147</v>
      </c>
      <c r="G4183">
        <v>2024</v>
      </c>
      <c r="H4183" t="s">
        <v>2793</v>
      </c>
      <c r="I4183" t="s">
        <v>11145</v>
      </c>
    </row>
    <row r="4184" spans="1:9" ht="32" x14ac:dyDescent="0.2">
      <c r="A4184" t="s">
        <v>11142</v>
      </c>
      <c r="B4184" t="s">
        <v>11148</v>
      </c>
      <c r="C4184">
        <v>3</v>
      </c>
      <c r="D4184">
        <f>173</f>
        <v>173</v>
      </c>
      <c r="E4184" t="s">
        <v>12</v>
      </c>
      <c r="F4184" s="3" t="s">
        <v>11149</v>
      </c>
      <c r="G4184">
        <v>2024</v>
      </c>
      <c r="H4184" t="s">
        <v>2793</v>
      </c>
      <c r="I4184" t="s">
        <v>11145</v>
      </c>
    </row>
    <row r="4185" spans="1:9" ht="32" x14ac:dyDescent="0.2">
      <c r="A4185" t="s">
        <v>11150</v>
      </c>
      <c r="B4185" t="s">
        <v>2264</v>
      </c>
      <c r="C4185">
        <v>1</v>
      </c>
      <c r="D4185" t="s">
        <v>12</v>
      </c>
      <c r="E4185" t="s">
        <v>12</v>
      </c>
      <c r="F4185" s="3" t="s">
        <v>4689</v>
      </c>
      <c r="G4185">
        <v>2024</v>
      </c>
      <c r="H4185" t="s">
        <v>474</v>
      </c>
      <c r="I4185" t="s">
        <v>11151</v>
      </c>
    </row>
    <row r="4186" spans="1:9" ht="16" x14ac:dyDescent="0.2">
      <c r="A4186" t="s">
        <v>11152</v>
      </c>
      <c r="B4186" t="s">
        <v>11153</v>
      </c>
      <c r="C4186">
        <v>1</v>
      </c>
      <c r="D4186">
        <f>237</f>
        <v>237</v>
      </c>
      <c r="E4186" t="s">
        <v>12</v>
      </c>
      <c r="F4186" s="3" t="s">
        <v>3625</v>
      </c>
      <c r="G4186">
        <v>2024</v>
      </c>
      <c r="H4186" t="s">
        <v>21</v>
      </c>
      <c r="I4186" t="s">
        <v>11154</v>
      </c>
    </row>
    <row r="4187" spans="1:9" ht="16" x14ac:dyDescent="0.2">
      <c r="A4187" t="s">
        <v>11152</v>
      </c>
      <c r="B4187" t="s">
        <v>11155</v>
      </c>
      <c r="C4187">
        <v>2</v>
      </c>
      <c r="D4187" t="s">
        <v>12</v>
      </c>
      <c r="E4187" t="s">
        <v>12</v>
      </c>
      <c r="F4187" s="3" t="s">
        <v>11156</v>
      </c>
      <c r="G4187">
        <v>2024</v>
      </c>
      <c r="H4187" t="s">
        <v>21</v>
      </c>
      <c r="I4187" t="s">
        <v>11154</v>
      </c>
    </row>
    <row r="4188" spans="1:9" ht="16" x14ac:dyDescent="0.2">
      <c r="A4188" t="s">
        <v>11152</v>
      </c>
      <c r="B4188" t="s">
        <v>11157</v>
      </c>
      <c r="C4188">
        <v>3</v>
      </c>
      <c r="D4188">
        <f>237</f>
        <v>237</v>
      </c>
      <c r="E4188" t="s">
        <v>12</v>
      </c>
      <c r="F4188" s="3" t="s">
        <v>11158</v>
      </c>
      <c r="G4188">
        <v>2024</v>
      </c>
      <c r="H4188" t="s">
        <v>21</v>
      </c>
      <c r="I4188" t="s">
        <v>11154</v>
      </c>
    </row>
    <row r="4189" spans="1:9" ht="32" x14ac:dyDescent="0.2">
      <c r="A4189" t="s">
        <v>11159</v>
      </c>
      <c r="B4189" t="s">
        <v>11160</v>
      </c>
      <c r="C4189">
        <v>1</v>
      </c>
      <c r="D4189" t="s">
        <v>408</v>
      </c>
      <c r="E4189" t="s">
        <v>12</v>
      </c>
      <c r="F4189" s="3" t="s">
        <v>11161</v>
      </c>
      <c r="G4189">
        <v>2024</v>
      </c>
      <c r="H4189" t="s">
        <v>518</v>
      </c>
      <c r="I4189" t="s">
        <v>11162</v>
      </c>
    </row>
    <row r="4190" spans="1:9" ht="16" x14ac:dyDescent="0.2">
      <c r="A4190" t="s">
        <v>11163</v>
      </c>
      <c r="B4190" t="s">
        <v>11164</v>
      </c>
      <c r="C4190">
        <v>1</v>
      </c>
      <c r="D4190" t="s">
        <v>12</v>
      </c>
      <c r="E4190" t="s">
        <v>12</v>
      </c>
      <c r="F4190" s="3" t="s">
        <v>4014</v>
      </c>
      <c r="G4190">
        <v>2024</v>
      </c>
      <c r="H4190" t="s">
        <v>21</v>
      </c>
      <c r="I4190" t="s">
        <v>11165</v>
      </c>
    </row>
    <row r="4191" spans="1:9" ht="16" x14ac:dyDescent="0.2">
      <c r="A4191" t="s">
        <v>11163</v>
      </c>
      <c r="B4191" t="s">
        <v>11166</v>
      </c>
      <c r="C4191">
        <v>2</v>
      </c>
      <c r="D4191" t="s">
        <v>12</v>
      </c>
      <c r="E4191" t="s">
        <v>12</v>
      </c>
      <c r="F4191" s="3" t="s">
        <v>11167</v>
      </c>
      <c r="G4191">
        <v>2024</v>
      </c>
      <c r="H4191" t="s">
        <v>21</v>
      </c>
      <c r="I4191" t="s">
        <v>11165</v>
      </c>
    </row>
    <row r="4192" spans="1:9" ht="16" x14ac:dyDescent="0.2">
      <c r="A4192" t="s">
        <v>11163</v>
      </c>
      <c r="B4192" t="s">
        <v>11168</v>
      </c>
      <c r="C4192">
        <v>3</v>
      </c>
      <c r="D4192">
        <f>237</f>
        <v>237</v>
      </c>
      <c r="E4192" t="s">
        <v>12</v>
      </c>
      <c r="F4192" s="7" t="s">
        <v>61</v>
      </c>
      <c r="G4192">
        <v>2024</v>
      </c>
      <c r="H4192" t="s">
        <v>21</v>
      </c>
      <c r="I4192" t="s">
        <v>11165</v>
      </c>
    </row>
    <row r="4193" spans="1:9" ht="16" x14ac:dyDescent="0.2">
      <c r="A4193" t="s">
        <v>11163</v>
      </c>
      <c r="B4193" t="s">
        <v>11169</v>
      </c>
      <c r="C4193">
        <v>4</v>
      </c>
      <c r="D4193">
        <f>404</f>
        <v>404</v>
      </c>
      <c r="E4193" t="s">
        <v>12</v>
      </c>
      <c r="F4193" s="3" t="s">
        <v>11170</v>
      </c>
      <c r="G4193">
        <v>2024</v>
      </c>
      <c r="H4193" t="s">
        <v>313</v>
      </c>
      <c r="I4193" t="s">
        <v>11165</v>
      </c>
    </row>
    <row r="4194" spans="1:9" ht="16" x14ac:dyDescent="0.2">
      <c r="A4194" t="s">
        <v>11163</v>
      </c>
      <c r="B4194" t="s">
        <v>11171</v>
      </c>
      <c r="C4194">
        <v>5</v>
      </c>
      <c r="D4194">
        <f>237</f>
        <v>237</v>
      </c>
      <c r="E4194" t="s">
        <v>12</v>
      </c>
      <c r="F4194" s="3" t="s">
        <v>1781</v>
      </c>
      <c r="G4194">
        <v>2024</v>
      </c>
      <c r="H4194" t="s">
        <v>21</v>
      </c>
      <c r="I4194" t="s">
        <v>11165</v>
      </c>
    </row>
    <row r="4195" spans="1:9" ht="16" x14ac:dyDescent="0.2">
      <c r="A4195" t="s">
        <v>11163</v>
      </c>
      <c r="B4195" t="s">
        <v>11172</v>
      </c>
      <c r="C4195">
        <v>6</v>
      </c>
      <c r="D4195">
        <f>237</f>
        <v>237</v>
      </c>
      <c r="E4195" t="s">
        <v>12</v>
      </c>
      <c r="F4195" s="3" t="s">
        <v>9474</v>
      </c>
      <c r="G4195">
        <v>2024</v>
      </c>
      <c r="H4195" t="s">
        <v>21</v>
      </c>
      <c r="I4195" t="s">
        <v>11165</v>
      </c>
    </row>
    <row r="4196" spans="1:9" ht="16" x14ac:dyDescent="0.2">
      <c r="A4196" t="s">
        <v>11163</v>
      </c>
      <c r="B4196" t="s">
        <v>11173</v>
      </c>
      <c r="C4196">
        <v>7</v>
      </c>
      <c r="D4196" t="s">
        <v>31</v>
      </c>
      <c r="E4196" t="s">
        <v>12</v>
      </c>
      <c r="F4196" s="3" t="s">
        <v>4836</v>
      </c>
      <c r="G4196">
        <v>2024</v>
      </c>
      <c r="H4196" t="s">
        <v>21</v>
      </c>
      <c r="I4196" t="s">
        <v>11165</v>
      </c>
    </row>
    <row r="4197" spans="1:9" ht="16" x14ac:dyDescent="0.2">
      <c r="A4197" t="s">
        <v>11163</v>
      </c>
      <c r="B4197" t="s">
        <v>11174</v>
      </c>
      <c r="C4197">
        <v>8</v>
      </c>
      <c r="D4197" t="s">
        <v>12</v>
      </c>
      <c r="E4197" t="s">
        <v>12</v>
      </c>
      <c r="F4197" s="3" t="s">
        <v>11175</v>
      </c>
      <c r="G4197">
        <v>2024</v>
      </c>
      <c r="H4197" t="s">
        <v>21</v>
      </c>
      <c r="I4197" t="s">
        <v>11165</v>
      </c>
    </row>
    <row r="4198" spans="1:9" ht="32" x14ac:dyDescent="0.2">
      <c r="A4198" t="s">
        <v>11176</v>
      </c>
      <c r="B4198" t="s">
        <v>11177</v>
      </c>
      <c r="C4198">
        <v>1</v>
      </c>
      <c r="D4198">
        <f>498</f>
        <v>498</v>
      </c>
      <c r="E4198" t="s">
        <v>12</v>
      </c>
      <c r="F4198" s="3" t="s">
        <v>11178</v>
      </c>
      <c r="G4198">
        <v>2024</v>
      </c>
      <c r="H4198" t="s">
        <v>215</v>
      </c>
      <c r="I4198" t="s">
        <v>11179</v>
      </c>
    </row>
    <row r="4199" spans="1:9" ht="32" x14ac:dyDescent="0.2">
      <c r="A4199" t="s">
        <v>11176</v>
      </c>
      <c r="B4199" t="s">
        <v>11180</v>
      </c>
      <c r="C4199">
        <v>2</v>
      </c>
      <c r="D4199" t="s">
        <v>193</v>
      </c>
      <c r="E4199" t="s">
        <v>12</v>
      </c>
      <c r="F4199" s="3" t="s">
        <v>11181</v>
      </c>
      <c r="G4199">
        <v>2024</v>
      </c>
      <c r="H4199" t="s">
        <v>195</v>
      </c>
      <c r="I4199" t="s">
        <v>11179</v>
      </c>
    </row>
    <row r="4200" spans="1:9" ht="16" x14ac:dyDescent="0.2">
      <c r="A4200" t="s">
        <v>11176</v>
      </c>
      <c r="B4200" t="s">
        <v>11182</v>
      </c>
      <c r="C4200">
        <v>3</v>
      </c>
      <c r="D4200" t="s">
        <v>193</v>
      </c>
      <c r="E4200" t="s">
        <v>3798</v>
      </c>
      <c r="F4200" s="3" t="s">
        <v>9225</v>
      </c>
      <c r="G4200">
        <v>2024</v>
      </c>
      <c r="H4200" t="s">
        <v>195</v>
      </c>
      <c r="I4200" t="s">
        <v>11179</v>
      </c>
    </row>
    <row r="4201" spans="1:9" ht="32" x14ac:dyDescent="0.2">
      <c r="A4201" t="s">
        <v>11176</v>
      </c>
      <c r="B4201" t="s">
        <v>11183</v>
      </c>
      <c r="C4201">
        <v>4</v>
      </c>
      <c r="D4201" t="s">
        <v>12</v>
      </c>
      <c r="E4201" t="s">
        <v>12</v>
      </c>
      <c r="F4201" s="3" t="s">
        <v>11184</v>
      </c>
      <c r="G4201">
        <v>2024</v>
      </c>
      <c r="H4201" t="s">
        <v>215</v>
      </c>
      <c r="I4201" t="s">
        <v>11179</v>
      </c>
    </row>
    <row r="4202" spans="1:9" ht="16" x14ac:dyDescent="0.2">
      <c r="A4202" t="s">
        <v>11176</v>
      </c>
      <c r="B4202" t="s">
        <v>11185</v>
      </c>
      <c r="C4202">
        <v>5</v>
      </c>
      <c r="D4202">
        <f>498</f>
        <v>498</v>
      </c>
      <c r="E4202" t="s">
        <v>12</v>
      </c>
      <c r="F4202" s="3" t="s">
        <v>11186</v>
      </c>
      <c r="G4202">
        <v>2024</v>
      </c>
      <c r="H4202" t="s">
        <v>215</v>
      </c>
      <c r="I4202" t="s">
        <v>11179</v>
      </c>
    </row>
    <row r="4203" spans="1:9" ht="16" x14ac:dyDescent="0.2">
      <c r="A4203" t="s">
        <v>11187</v>
      </c>
      <c r="B4203" t="s">
        <v>11188</v>
      </c>
      <c r="C4203">
        <v>1</v>
      </c>
      <c r="D4203" t="s">
        <v>90</v>
      </c>
      <c r="E4203" t="s">
        <v>12</v>
      </c>
      <c r="F4203" s="3" t="s">
        <v>1644</v>
      </c>
      <c r="G4203">
        <v>2024</v>
      </c>
      <c r="H4203" t="s">
        <v>37</v>
      </c>
      <c r="I4203" t="s">
        <v>11189</v>
      </c>
    </row>
    <row r="4204" spans="1:9" ht="16" x14ac:dyDescent="0.2">
      <c r="A4204" t="s">
        <v>11190</v>
      </c>
      <c r="B4204" t="s">
        <v>11191</v>
      </c>
      <c r="C4204">
        <v>1</v>
      </c>
      <c r="D4204">
        <f>441</f>
        <v>441</v>
      </c>
      <c r="E4204" t="s">
        <v>12</v>
      </c>
      <c r="F4204" s="3" t="s">
        <v>11192</v>
      </c>
      <c r="G4204">
        <v>2024</v>
      </c>
      <c r="H4204" t="s">
        <v>998</v>
      </c>
      <c r="I4204" t="s">
        <v>11193</v>
      </c>
    </row>
    <row r="4205" spans="1:9" ht="32" x14ac:dyDescent="0.2">
      <c r="A4205" t="s">
        <v>11190</v>
      </c>
      <c r="B4205" t="s">
        <v>11194</v>
      </c>
      <c r="C4205">
        <v>2</v>
      </c>
      <c r="D4205" t="s">
        <v>12</v>
      </c>
      <c r="E4205" t="s">
        <v>12</v>
      </c>
      <c r="F4205" s="3" t="s">
        <v>11195</v>
      </c>
      <c r="G4205">
        <v>2024</v>
      </c>
      <c r="H4205" t="s">
        <v>646</v>
      </c>
      <c r="I4205" t="s">
        <v>11193</v>
      </c>
    </row>
    <row r="4206" spans="1:9" ht="16" x14ac:dyDescent="0.2">
      <c r="A4206" t="s">
        <v>11190</v>
      </c>
      <c r="B4206" t="s">
        <v>11196</v>
      </c>
      <c r="C4206">
        <v>3</v>
      </c>
      <c r="D4206" t="s">
        <v>316</v>
      </c>
      <c r="E4206" t="s">
        <v>12</v>
      </c>
      <c r="F4206" s="3" t="s">
        <v>11197</v>
      </c>
      <c r="G4206">
        <v>2024</v>
      </c>
      <c r="H4206" t="s">
        <v>646</v>
      </c>
      <c r="I4206" t="s">
        <v>11193</v>
      </c>
    </row>
    <row r="4207" spans="1:9" ht="16" x14ac:dyDescent="0.2">
      <c r="A4207" t="s">
        <v>11190</v>
      </c>
      <c r="B4207" t="s">
        <v>11198</v>
      </c>
      <c r="C4207">
        <v>4</v>
      </c>
      <c r="D4207">
        <f>323</f>
        <v>323</v>
      </c>
      <c r="E4207" t="s">
        <v>11199</v>
      </c>
      <c r="F4207" s="3" t="s">
        <v>11200</v>
      </c>
      <c r="G4207">
        <v>2024</v>
      </c>
      <c r="H4207" t="s">
        <v>318</v>
      </c>
      <c r="I4207" t="s">
        <v>11193</v>
      </c>
    </row>
    <row r="4208" spans="1:9" ht="16" x14ac:dyDescent="0.2">
      <c r="A4208" t="s">
        <v>11190</v>
      </c>
      <c r="B4208" t="s">
        <v>11201</v>
      </c>
      <c r="C4208">
        <v>5</v>
      </c>
      <c r="D4208">
        <f>323</f>
        <v>323</v>
      </c>
      <c r="E4208" t="s">
        <v>12</v>
      </c>
      <c r="F4208" s="3" t="s">
        <v>11202</v>
      </c>
      <c r="G4208">
        <v>2024</v>
      </c>
      <c r="H4208" t="s">
        <v>318</v>
      </c>
      <c r="I4208" t="s">
        <v>11193</v>
      </c>
    </row>
    <row r="4209" spans="1:9" ht="32" x14ac:dyDescent="0.2">
      <c r="A4209" t="s">
        <v>11190</v>
      </c>
      <c r="B4209" t="s">
        <v>11203</v>
      </c>
      <c r="C4209">
        <v>6</v>
      </c>
      <c r="D4209">
        <f>323</f>
        <v>323</v>
      </c>
      <c r="E4209" t="s">
        <v>415</v>
      </c>
      <c r="F4209" s="3" t="s">
        <v>11204</v>
      </c>
      <c r="G4209">
        <v>2024</v>
      </c>
      <c r="H4209" t="s">
        <v>318</v>
      </c>
      <c r="I4209" t="s">
        <v>11193</v>
      </c>
    </row>
    <row r="4210" spans="1:9" ht="16" x14ac:dyDescent="0.2">
      <c r="A4210" t="s">
        <v>11190</v>
      </c>
      <c r="B4210" t="s">
        <v>11205</v>
      </c>
      <c r="C4210">
        <v>7</v>
      </c>
      <c r="D4210" t="s">
        <v>12</v>
      </c>
      <c r="E4210" t="s">
        <v>12</v>
      </c>
      <c r="F4210" s="3" t="s">
        <v>11206</v>
      </c>
      <c r="G4210">
        <v>2024</v>
      </c>
      <c r="H4210" t="s">
        <v>318</v>
      </c>
      <c r="I4210" t="s">
        <v>11193</v>
      </c>
    </row>
    <row r="4211" spans="1:9" ht="32" x14ac:dyDescent="0.2">
      <c r="A4211" t="s">
        <v>11207</v>
      </c>
      <c r="B4211" t="s">
        <v>11208</v>
      </c>
      <c r="C4211">
        <v>1</v>
      </c>
      <c r="D4211">
        <f>132</f>
        <v>132</v>
      </c>
      <c r="E4211" t="s">
        <v>12</v>
      </c>
      <c r="F4211" s="7" t="s">
        <v>284</v>
      </c>
      <c r="G4211">
        <v>2024</v>
      </c>
      <c r="H4211" t="s">
        <v>140</v>
      </c>
      <c r="I4211" t="s">
        <v>11209</v>
      </c>
    </row>
    <row r="4212" spans="1:9" ht="16" x14ac:dyDescent="0.2">
      <c r="A4212" t="s">
        <v>11207</v>
      </c>
      <c r="B4212" t="s">
        <v>11210</v>
      </c>
      <c r="C4212">
        <v>2</v>
      </c>
      <c r="D4212" t="s">
        <v>292</v>
      </c>
      <c r="E4212" t="s">
        <v>12</v>
      </c>
      <c r="F4212" s="7" t="s">
        <v>293</v>
      </c>
      <c r="G4212">
        <v>2024</v>
      </c>
      <c r="H4212" t="s">
        <v>140</v>
      </c>
      <c r="I4212" t="s">
        <v>11209</v>
      </c>
    </row>
    <row r="4213" spans="1:9" ht="16" x14ac:dyDescent="0.2">
      <c r="A4213" t="s">
        <v>11207</v>
      </c>
      <c r="B4213" t="s">
        <v>11211</v>
      </c>
      <c r="C4213">
        <v>3</v>
      </c>
      <c r="D4213" t="s">
        <v>12</v>
      </c>
      <c r="E4213" t="s">
        <v>12</v>
      </c>
      <c r="F4213" s="3" t="s">
        <v>11212</v>
      </c>
      <c r="G4213">
        <v>2024</v>
      </c>
      <c r="H4213" t="s">
        <v>296</v>
      </c>
      <c r="I4213" t="s">
        <v>11209</v>
      </c>
    </row>
    <row r="4214" spans="1:9" ht="16" x14ac:dyDescent="0.2">
      <c r="A4214" t="s">
        <v>11207</v>
      </c>
      <c r="B4214" t="s">
        <v>280</v>
      </c>
      <c r="C4214">
        <v>4</v>
      </c>
      <c r="D4214" t="s">
        <v>3897</v>
      </c>
      <c r="E4214" t="s">
        <v>3898</v>
      </c>
      <c r="F4214" s="3" t="s">
        <v>3899</v>
      </c>
      <c r="G4214">
        <v>2024</v>
      </c>
      <c r="H4214" t="s">
        <v>998</v>
      </c>
      <c r="I4214" t="s">
        <v>11209</v>
      </c>
    </row>
    <row r="4215" spans="1:9" ht="16" x14ac:dyDescent="0.2">
      <c r="A4215" t="s">
        <v>11207</v>
      </c>
      <c r="B4215" t="s">
        <v>283</v>
      </c>
      <c r="C4215">
        <v>5</v>
      </c>
      <c r="D4215" t="s">
        <v>1142</v>
      </c>
      <c r="E4215" t="s">
        <v>12</v>
      </c>
      <c r="F4215" s="3" t="s">
        <v>5213</v>
      </c>
      <c r="G4215">
        <v>2024</v>
      </c>
      <c r="H4215" t="s">
        <v>368</v>
      </c>
      <c r="I4215" t="s">
        <v>11209</v>
      </c>
    </row>
    <row r="4216" spans="1:9" ht="32" x14ac:dyDescent="0.2">
      <c r="A4216" t="s">
        <v>11207</v>
      </c>
      <c r="B4216" t="s">
        <v>1141</v>
      </c>
      <c r="C4216">
        <v>6</v>
      </c>
      <c r="D4216">
        <f>132</f>
        <v>132</v>
      </c>
      <c r="E4216" t="s">
        <v>12</v>
      </c>
      <c r="F4216" s="7" t="s">
        <v>284</v>
      </c>
      <c r="G4216">
        <v>2024</v>
      </c>
      <c r="H4216" t="s">
        <v>140</v>
      </c>
      <c r="I4216" t="s">
        <v>11209</v>
      </c>
    </row>
    <row r="4217" spans="1:9" ht="16" x14ac:dyDescent="0.2">
      <c r="A4217" t="s">
        <v>11213</v>
      </c>
      <c r="B4217" t="s">
        <v>11214</v>
      </c>
      <c r="C4217">
        <v>1</v>
      </c>
      <c r="D4217" t="s">
        <v>12</v>
      </c>
      <c r="E4217" t="s">
        <v>12</v>
      </c>
      <c r="F4217" s="3" t="s">
        <v>11215</v>
      </c>
      <c r="G4217">
        <v>2024</v>
      </c>
      <c r="H4217" t="s">
        <v>859</v>
      </c>
      <c r="I4217" t="s">
        <v>11216</v>
      </c>
    </row>
    <row r="4218" spans="1:9" ht="16" x14ac:dyDescent="0.2">
      <c r="A4218" t="s">
        <v>11213</v>
      </c>
      <c r="B4218" t="s">
        <v>11217</v>
      </c>
      <c r="C4218">
        <v>2</v>
      </c>
      <c r="D4218" t="s">
        <v>408</v>
      </c>
      <c r="E4218" t="s">
        <v>12</v>
      </c>
      <c r="F4218" s="3" t="s">
        <v>11218</v>
      </c>
      <c r="G4218">
        <v>2024</v>
      </c>
      <c r="H4218" t="s">
        <v>859</v>
      </c>
      <c r="I4218" t="s">
        <v>11216</v>
      </c>
    </row>
    <row r="4219" spans="1:9" ht="32" x14ac:dyDescent="0.2">
      <c r="A4219" t="s">
        <v>11219</v>
      </c>
      <c r="B4219" t="s">
        <v>11220</v>
      </c>
      <c r="C4219">
        <v>1</v>
      </c>
      <c r="D4219">
        <f>345</f>
        <v>345</v>
      </c>
      <c r="E4219" t="s">
        <v>12</v>
      </c>
      <c r="F4219" s="3" t="s">
        <v>11221</v>
      </c>
      <c r="G4219">
        <v>2024</v>
      </c>
      <c r="H4219" t="s">
        <v>998</v>
      </c>
      <c r="I4219" t="s">
        <v>11222</v>
      </c>
    </row>
    <row r="4220" spans="1:9" ht="16" x14ac:dyDescent="0.2">
      <c r="A4220" t="s">
        <v>11223</v>
      </c>
      <c r="B4220" t="s">
        <v>11224</v>
      </c>
      <c r="C4220">
        <v>1</v>
      </c>
      <c r="D4220" t="s">
        <v>12</v>
      </c>
      <c r="E4220" t="s">
        <v>12</v>
      </c>
      <c r="F4220" s="3" t="s">
        <v>11225</v>
      </c>
      <c r="G4220">
        <v>2024</v>
      </c>
      <c r="H4220" t="s">
        <v>140</v>
      </c>
      <c r="I4220" t="s">
        <v>11226</v>
      </c>
    </row>
    <row r="4221" spans="1:9" ht="16" x14ac:dyDescent="0.2">
      <c r="A4221" t="s">
        <v>11227</v>
      </c>
      <c r="B4221" t="s">
        <v>11228</v>
      </c>
      <c r="C4221">
        <v>1</v>
      </c>
      <c r="D4221" t="s">
        <v>12</v>
      </c>
      <c r="E4221" t="s">
        <v>12</v>
      </c>
      <c r="F4221" s="3" t="s">
        <v>11229</v>
      </c>
      <c r="G4221">
        <v>2024</v>
      </c>
      <c r="H4221" t="s">
        <v>3976</v>
      </c>
      <c r="I4221" t="s">
        <v>11230</v>
      </c>
    </row>
    <row r="4222" spans="1:9" ht="32" x14ac:dyDescent="0.2">
      <c r="A4222" t="s">
        <v>11231</v>
      </c>
      <c r="B4222" t="s">
        <v>11232</v>
      </c>
      <c r="C4222">
        <v>1</v>
      </c>
      <c r="D4222" t="s">
        <v>344</v>
      </c>
      <c r="E4222" t="s">
        <v>12</v>
      </c>
      <c r="F4222" s="3" t="s">
        <v>11233</v>
      </c>
      <c r="G4222">
        <v>2024</v>
      </c>
      <c r="H4222" t="s">
        <v>37</v>
      </c>
      <c r="I4222" t="s">
        <v>11234</v>
      </c>
    </row>
    <row r="4223" spans="1:9" ht="32" x14ac:dyDescent="0.2">
      <c r="A4223" t="s">
        <v>11235</v>
      </c>
      <c r="B4223" t="s">
        <v>11125</v>
      </c>
      <c r="C4223">
        <v>1</v>
      </c>
      <c r="D4223">
        <f>285</f>
        <v>285</v>
      </c>
      <c r="E4223" t="s">
        <v>12</v>
      </c>
      <c r="F4223" s="3" t="s">
        <v>11236</v>
      </c>
      <c r="G4223">
        <v>2024</v>
      </c>
      <c r="H4223" t="s">
        <v>140</v>
      </c>
      <c r="I4223" t="s">
        <v>11237</v>
      </c>
    </row>
    <row r="4224" spans="1:9" ht="16" x14ac:dyDescent="0.2">
      <c r="A4224" t="s">
        <v>11235</v>
      </c>
      <c r="B4224" t="s">
        <v>11238</v>
      </c>
      <c r="C4224">
        <v>2</v>
      </c>
      <c r="D4224" t="s">
        <v>90</v>
      </c>
      <c r="E4224" t="s">
        <v>12</v>
      </c>
      <c r="F4224" s="3" t="s">
        <v>7087</v>
      </c>
      <c r="G4224">
        <v>2024</v>
      </c>
      <c r="H4224" t="s">
        <v>832</v>
      </c>
      <c r="I4224" t="s">
        <v>11237</v>
      </c>
    </row>
    <row r="4225" spans="1:9" ht="32" x14ac:dyDescent="0.2">
      <c r="A4225" t="s">
        <v>11239</v>
      </c>
      <c r="B4225" t="s">
        <v>11240</v>
      </c>
      <c r="C4225">
        <v>1</v>
      </c>
      <c r="D4225" t="s">
        <v>12</v>
      </c>
      <c r="E4225" t="s">
        <v>12</v>
      </c>
      <c r="F4225" s="3" t="s">
        <v>11241</v>
      </c>
      <c r="G4225">
        <v>2024</v>
      </c>
      <c r="H4225" t="s">
        <v>256</v>
      </c>
      <c r="I4225" t="s">
        <v>11242</v>
      </c>
    </row>
    <row r="4226" spans="1:9" ht="32" x14ac:dyDescent="0.2">
      <c r="A4226" t="s">
        <v>11243</v>
      </c>
      <c r="B4226" t="s">
        <v>11244</v>
      </c>
      <c r="C4226">
        <v>1</v>
      </c>
      <c r="D4226" t="s">
        <v>1903</v>
      </c>
      <c r="E4226" t="s">
        <v>12</v>
      </c>
      <c r="F4226" s="3" t="s">
        <v>11245</v>
      </c>
      <c r="G4226">
        <v>2024</v>
      </c>
      <c r="H4226" t="s">
        <v>323</v>
      </c>
      <c r="I4226" t="s">
        <v>11246</v>
      </c>
    </row>
    <row r="4227" spans="1:9" ht="32" x14ac:dyDescent="0.2">
      <c r="A4227" t="s">
        <v>11247</v>
      </c>
      <c r="B4227" t="s">
        <v>11248</v>
      </c>
      <c r="C4227">
        <v>1</v>
      </c>
      <c r="D4227">
        <f>371</f>
        <v>371</v>
      </c>
      <c r="E4227" t="s">
        <v>12</v>
      </c>
      <c r="F4227" s="3" t="s">
        <v>11249</v>
      </c>
      <c r="G4227">
        <v>2024</v>
      </c>
      <c r="H4227" t="s">
        <v>174</v>
      </c>
      <c r="I4227" t="s">
        <v>11250</v>
      </c>
    </row>
    <row r="4228" spans="1:9" ht="32" x14ac:dyDescent="0.2">
      <c r="A4228" t="s">
        <v>11247</v>
      </c>
      <c r="B4228" t="s">
        <v>11251</v>
      </c>
      <c r="C4228">
        <v>2</v>
      </c>
      <c r="D4228">
        <f>371</f>
        <v>371</v>
      </c>
      <c r="E4228" t="s">
        <v>12</v>
      </c>
      <c r="F4228" s="3" t="s">
        <v>11252</v>
      </c>
      <c r="G4228">
        <v>2024</v>
      </c>
      <c r="H4228" t="s">
        <v>174</v>
      </c>
      <c r="I4228" t="s">
        <v>11250</v>
      </c>
    </row>
    <row r="4229" spans="1:9" ht="32" x14ac:dyDescent="0.2">
      <c r="A4229" t="s">
        <v>11247</v>
      </c>
      <c r="B4229" t="s">
        <v>11253</v>
      </c>
      <c r="C4229">
        <v>3</v>
      </c>
      <c r="D4229">
        <f>371</f>
        <v>371</v>
      </c>
      <c r="E4229" t="s">
        <v>12</v>
      </c>
      <c r="F4229" s="3" t="s">
        <v>11254</v>
      </c>
      <c r="G4229">
        <v>2024</v>
      </c>
      <c r="H4229" t="s">
        <v>174</v>
      </c>
      <c r="I4229" t="s">
        <v>11250</v>
      </c>
    </row>
    <row r="4230" spans="1:9" ht="16" x14ac:dyDescent="0.2">
      <c r="A4230" t="s">
        <v>11255</v>
      </c>
      <c r="B4230" t="s">
        <v>3921</v>
      </c>
      <c r="C4230">
        <v>1</v>
      </c>
      <c r="D4230" t="s">
        <v>12</v>
      </c>
      <c r="E4230" t="s">
        <v>12</v>
      </c>
      <c r="F4230" s="3" t="s">
        <v>11256</v>
      </c>
      <c r="G4230">
        <v>2024</v>
      </c>
      <c r="H4230" t="s">
        <v>37</v>
      </c>
      <c r="I4230" t="s">
        <v>11257</v>
      </c>
    </row>
    <row r="4231" spans="1:9" ht="16" x14ac:dyDescent="0.2">
      <c r="A4231" t="s">
        <v>11255</v>
      </c>
      <c r="B4231" t="s">
        <v>11258</v>
      </c>
      <c r="C4231">
        <v>2</v>
      </c>
      <c r="D4231" t="s">
        <v>12</v>
      </c>
      <c r="E4231" t="s">
        <v>12</v>
      </c>
      <c r="F4231" s="3" t="s">
        <v>11259</v>
      </c>
      <c r="G4231">
        <v>2024</v>
      </c>
      <c r="H4231" t="s">
        <v>37</v>
      </c>
      <c r="I4231" t="s">
        <v>11257</v>
      </c>
    </row>
    <row r="4232" spans="1:9" ht="16" x14ac:dyDescent="0.2">
      <c r="A4232" t="s">
        <v>11260</v>
      </c>
      <c r="B4232" t="s">
        <v>4736</v>
      </c>
      <c r="C4232">
        <v>1</v>
      </c>
      <c r="D4232" t="s">
        <v>101</v>
      </c>
      <c r="E4232" t="s">
        <v>12</v>
      </c>
      <c r="F4232" s="3" t="s">
        <v>11261</v>
      </c>
      <c r="G4232">
        <v>2024</v>
      </c>
      <c r="H4232" t="s">
        <v>37</v>
      </c>
      <c r="I4232" t="s">
        <v>11262</v>
      </c>
    </row>
    <row r="4233" spans="1:9" ht="16" x14ac:dyDescent="0.2">
      <c r="A4233" t="s">
        <v>11260</v>
      </c>
      <c r="B4233" t="s">
        <v>11263</v>
      </c>
      <c r="C4233">
        <v>2</v>
      </c>
      <c r="D4233" t="s">
        <v>12</v>
      </c>
      <c r="E4233" t="s">
        <v>12</v>
      </c>
      <c r="F4233" s="7" t="s">
        <v>11264</v>
      </c>
      <c r="G4233">
        <v>2024</v>
      </c>
      <c r="H4233" t="s">
        <v>37</v>
      </c>
      <c r="I4233" t="s">
        <v>11262</v>
      </c>
    </row>
    <row r="4234" spans="1:9" ht="16" x14ac:dyDescent="0.2">
      <c r="A4234" t="s">
        <v>11265</v>
      </c>
      <c r="B4234" t="s">
        <v>11266</v>
      </c>
      <c r="C4234">
        <v>1</v>
      </c>
      <c r="D4234" t="s">
        <v>101</v>
      </c>
      <c r="E4234" t="s">
        <v>12</v>
      </c>
      <c r="F4234" s="3" t="s">
        <v>5273</v>
      </c>
      <c r="G4234">
        <v>2024</v>
      </c>
      <c r="H4234" t="s">
        <v>37</v>
      </c>
      <c r="I4234" t="s">
        <v>11267</v>
      </c>
    </row>
    <row r="4235" spans="1:9" ht="32" x14ac:dyDescent="0.2">
      <c r="A4235" t="s">
        <v>11265</v>
      </c>
      <c r="B4235" t="s">
        <v>11268</v>
      </c>
      <c r="C4235">
        <v>2</v>
      </c>
      <c r="D4235" t="s">
        <v>31</v>
      </c>
      <c r="E4235" t="s">
        <v>12</v>
      </c>
      <c r="F4235" s="3" t="s">
        <v>11269</v>
      </c>
      <c r="G4235">
        <v>2024</v>
      </c>
      <c r="H4235" t="s">
        <v>420</v>
      </c>
      <c r="I4235" t="s">
        <v>11267</v>
      </c>
    </row>
    <row r="4236" spans="1:9" ht="16" x14ac:dyDescent="0.2">
      <c r="A4236" t="s">
        <v>11270</v>
      </c>
      <c r="B4236" t="s">
        <v>11271</v>
      </c>
      <c r="C4236">
        <v>1</v>
      </c>
      <c r="D4236" t="s">
        <v>1020</v>
      </c>
      <c r="E4236" t="s">
        <v>12</v>
      </c>
      <c r="F4236" s="3" t="s">
        <v>11272</v>
      </c>
      <c r="G4236">
        <v>2024</v>
      </c>
      <c r="H4236" t="s">
        <v>1022</v>
      </c>
      <c r="I4236" t="s">
        <v>11273</v>
      </c>
    </row>
    <row r="4237" spans="1:9" ht="16" x14ac:dyDescent="0.2">
      <c r="A4237" t="s">
        <v>11274</v>
      </c>
      <c r="B4237" t="s">
        <v>11275</v>
      </c>
      <c r="C4237">
        <v>1</v>
      </c>
      <c r="D4237" t="s">
        <v>12</v>
      </c>
      <c r="E4237" t="s">
        <v>12</v>
      </c>
      <c r="F4237" s="3" t="s">
        <v>11276</v>
      </c>
      <c r="G4237">
        <v>2024</v>
      </c>
      <c r="H4237" t="s">
        <v>204</v>
      </c>
      <c r="I4237" t="s">
        <v>11277</v>
      </c>
    </row>
    <row r="4238" spans="1:9" ht="16" x14ac:dyDescent="0.2">
      <c r="A4238" t="s">
        <v>11274</v>
      </c>
      <c r="B4238" t="s">
        <v>11278</v>
      </c>
      <c r="C4238">
        <v>2</v>
      </c>
      <c r="D4238" t="s">
        <v>12</v>
      </c>
      <c r="E4238" t="s">
        <v>12</v>
      </c>
      <c r="F4238" s="3" t="s">
        <v>11279</v>
      </c>
      <c r="G4238">
        <v>2024</v>
      </c>
      <c r="H4238" t="s">
        <v>204</v>
      </c>
      <c r="I4238" t="s">
        <v>11277</v>
      </c>
    </row>
    <row r="4239" spans="1:9" ht="32" x14ac:dyDescent="0.2">
      <c r="A4239" t="s">
        <v>11280</v>
      </c>
      <c r="B4239" t="s">
        <v>11281</v>
      </c>
      <c r="C4239">
        <v>1</v>
      </c>
      <c r="D4239" t="s">
        <v>7243</v>
      </c>
      <c r="E4239" t="s">
        <v>12</v>
      </c>
      <c r="F4239" s="3" t="s">
        <v>11282</v>
      </c>
      <c r="G4239">
        <v>2024</v>
      </c>
      <c r="H4239" t="s">
        <v>368</v>
      </c>
      <c r="I4239" t="s">
        <v>11283</v>
      </c>
    </row>
    <row r="4240" spans="1:9" ht="16" x14ac:dyDescent="0.2">
      <c r="A4240" t="s">
        <v>11284</v>
      </c>
      <c r="B4240" t="s">
        <v>5258</v>
      </c>
      <c r="C4240">
        <v>1</v>
      </c>
      <c r="D4240">
        <f>514</f>
        <v>514</v>
      </c>
      <c r="E4240" t="s">
        <v>12</v>
      </c>
      <c r="F4240" s="3" t="s">
        <v>501</v>
      </c>
      <c r="G4240">
        <v>2024</v>
      </c>
      <c r="H4240" t="s">
        <v>140</v>
      </c>
      <c r="I4240" t="s">
        <v>11285</v>
      </c>
    </row>
    <row r="4241" spans="1:9" ht="16" x14ac:dyDescent="0.2">
      <c r="A4241" t="s">
        <v>11286</v>
      </c>
      <c r="B4241" t="s">
        <v>5936</v>
      </c>
      <c r="C4241">
        <v>1</v>
      </c>
      <c r="D4241" t="s">
        <v>1020</v>
      </c>
      <c r="E4241" t="s">
        <v>12</v>
      </c>
      <c r="F4241" s="3" t="s">
        <v>5937</v>
      </c>
      <c r="G4241">
        <v>2024</v>
      </c>
      <c r="H4241" t="s">
        <v>1022</v>
      </c>
      <c r="I4241" t="s">
        <v>11287</v>
      </c>
    </row>
    <row r="4242" spans="1:9" ht="16" x14ac:dyDescent="0.2">
      <c r="A4242" t="s">
        <v>11286</v>
      </c>
      <c r="B4242" t="s">
        <v>2170</v>
      </c>
      <c r="C4242">
        <v>2</v>
      </c>
      <c r="D4242">
        <f>441</f>
        <v>441</v>
      </c>
      <c r="E4242" t="s">
        <v>12</v>
      </c>
      <c r="F4242" s="3" t="s">
        <v>11288</v>
      </c>
      <c r="G4242">
        <v>2024</v>
      </c>
      <c r="H4242" t="s">
        <v>140</v>
      </c>
      <c r="I4242" t="s">
        <v>11287</v>
      </c>
    </row>
    <row r="4243" spans="1:9" ht="16" x14ac:dyDescent="0.2">
      <c r="A4243" t="s">
        <v>11286</v>
      </c>
      <c r="B4243" t="s">
        <v>9188</v>
      </c>
      <c r="C4243">
        <v>3</v>
      </c>
      <c r="D4243">
        <f>400</f>
        <v>400</v>
      </c>
      <c r="E4243" t="s">
        <v>12</v>
      </c>
      <c r="F4243" s="3" t="s">
        <v>11289</v>
      </c>
      <c r="G4243">
        <v>2024</v>
      </c>
      <c r="H4243" t="s">
        <v>140</v>
      </c>
      <c r="I4243" t="s">
        <v>11287</v>
      </c>
    </row>
    <row r="4244" spans="1:9" ht="32" x14ac:dyDescent="0.2">
      <c r="A4244" t="s">
        <v>11290</v>
      </c>
      <c r="B4244" t="s">
        <v>840</v>
      </c>
      <c r="C4244">
        <v>1</v>
      </c>
      <c r="D4244" t="s">
        <v>316</v>
      </c>
      <c r="E4244" t="s">
        <v>12</v>
      </c>
      <c r="F4244" s="3" t="s">
        <v>1002</v>
      </c>
      <c r="G4244">
        <v>2024</v>
      </c>
      <c r="H4244" t="s">
        <v>140</v>
      </c>
      <c r="I4244" t="s">
        <v>11291</v>
      </c>
    </row>
    <row r="4245" spans="1:9" ht="32" x14ac:dyDescent="0.2">
      <c r="A4245" t="s">
        <v>11290</v>
      </c>
      <c r="B4245" t="s">
        <v>1006</v>
      </c>
      <c r="C4245">
        <v>2</v>
      </c>
      <c r="D4245">
        <f>514</f>
        <v>514</v>
      </c>
      <c r="E4245" t="s">
        <v>12</v>
      </c>
      <c r="F4245" s="3" t="s">
        <v>453</v>
      </c>
      <c r="G4245">
        <v>2024</v>
      </c>
      <c r="H4245" t="s">
        <v>140</v>
      </c>
      <c r="I4245" t="s">
        <v>11291</v>
      </c>
    </row>
    <row r="4246" spans="1:9" ht="16" x14ac:dyDescent="0.2">
      <c r="A4246" t="s">
        <v>11292</v>
      </c>
      <c r="B4246" t="s">
        <v>4949</v>
      </c>
      <c r="C4246">
        <v>1</v>
      </c>
      <c r="D4246" t="s">
        <v>12</v>
      </c>
      <c r="E4246" t="s">
        <v>12</v>
      </c>
      <c r="F4246" s="3" t="s">
        <v>4950</v>
      </c>
      <c r="G4246">
        <v>2024</v>
      </c>
      <c r="H4246" t="s">
        <v>3976</v>
      </c>
      <c r="I4246" t="s">
        <v>11293</v>
      </c>
    </row>
    <row r="4247" spans="1:9" ht="32" x14ac:dyDescent="0.2">
      <c r="A4247" t="s">
        <v>11292</v>
      </c>
      <c r="B4247" t="s">
        <v>11294</v>
      </c>
      <c r="C4247">
        <v>2</v>
      </c>
      <c r="D4247">
        <f>400</f>
        <v>400</v>
      </c>
      <c r="E4247" t="s">
        <v>12</v>
      </c>
      <c r="F4247" s="3" t="s">
        <v>11295</v>
      </c>
      <c r="G4247">
        <v>2024</v>
      </c>
      <c r="H4247" t="s">
        <v>140</v>
      </c>
      <c r="I4247" t="s">
        <v>11293</v>
      </c>
    </row>
    <row r="4248" spans="1:9" ht="32" x14ac:dyDescent="0.2">
      <c r="A4248" t="s">
        <v>11296</v>
      </c>
      <c r="B4248" t="s">
        <v>11297</v>
      </c>
      <c r="C4248">
        <v>1</v>
      </c>
      <c r="D4248">
        <f>65</f>
        <v>65</v>
      </c>
      <c r="E4248" t="s">
        <v>12</v>
      </c>
      <c r="F4248" s="3" t="s">
        <v>11298</v>
      </c>
      <c r="G4248">
        <v>2024</v>
      </c>
      <c r="H4248" t="s">
        <v>323</v>
      </c>
      <c r="I4248" t="s">
        <v>11299</v>
      </c>
    </row>
    <row r="4249" spans="1:9" ht="16" x14ac:dyDescent="0.2">
      <c r="A4249" t="s">
        <v>11296</v>
      </c>
      <c r="B4249" t="s">
        <v>2278</v>
      </c>
      <c r="C4249">
        <v>2</v>
      </c>
      <c r="D4249">
        <f>65</f>
        <v>65</v>
      </c>
      <c r="E4249" t="s">
        <v>12</v>
      </c>
      <c r="F4249" s="3" t="s">
        <v>2276</v>
      </c>
      <c r="G4249">
        <v>2024</v>
      </c>
      <c r="H4249" t="s">
        <v>323</v>
      </c>
      <c r="I4249" t="s">
        <v>11299</v>
      </c>
    </row>
    <row r="4250" spans="1:9" ht="32" x14ac:dyDescent="0.2">
      <c r="A4250" t="s">
        <v>11300</v>
      </c>
      <c r="B4250" t="s">
        <v>10371</v>
      </c>
      <c r="C4250">
        <v>1</v>
      </c>
      <c r="D4250">
        <f>407</f>
        <v>407</v>
      </c>
      <c r="E4250" t="s">
        <v>12</v>
      </c>
      <c r="F4250" s="3" t="s">
        <v>6645</v>
      </c>
      <c r="G4250">
        <v>2024</v>
      </c>
      <c r="H4250" t="s">
        <v>37</v>
      </c>
      <c r="I4250" t="s">
        <v>11301</v>
      </c>
    </row>
    <row r="4251" spans="1:9" ht="32" x14ac:dyDescent="0.2">
      <c r="A4251" t="s">
        <v>11302</v>
      </c>
      <c r="B4251" t="s">
        <v>11303</v>
      </c>
      <c r="C4251">
        <v>1</v>
      </c>
      <c r="D4251" t="s">
        <v>513</v>
      </c>
      <c r="E4251" t="s">
        <v>12</v>
      </c>
      <c r="F4251" s="3" t="s">
        <v>11304</v>
      </c>
      <c r="G4251">
        <v>2024</v>
      </c>
      <c r="H4251" t="s">
        <v>462</v>
      </c>
      <c r="I4251" t="s">
        <v>11305</v>
      </c>
    </row>
    <row r="4252" spans="1:9" ht="16" x14ac:dyDescent="0.2">
      <c r="A4252" t="s">
        <v>11302</v>
      </c>
      <c r="B4252" t="s">
        <v>10044</v>
      </c>
      <c r="C4252">
        <v>2</v>
      </c>
      <c r="D4252" t="s">
        <v>193</v>
      </c>
      <c r="E4252" t="s">
        <v>12</v>
      </c>
      <c r="F4252" s="3" t="s">
        <v>11306</v>
      </c>
      <c r="G4252">
        <v>2024</v>
      </c>
      <c r="H4252" t="s">
        <v>195</v>
      </c>
      <c r="I4252" t="s">
        <v>11305</v>
      </c>
    </row>
    <row r="4253" spans="1:9" ht="16" x14ac:dyDescent="0.2">
      <c r="A4253" t="s">
        <v>11302</v>
      </c>
      <c r="B4253" t="s">
        <v>11307</v>
      </c>
      <c r="C4253">
        <v>3</v>
      </c>
      <c r="D4253" t="s">
        <v>513</v>
      </c>
      <c r="E4253" t="s">
        <v>12</v>
      </c>
      <c r="F4253" s="3" t="s">
        <v>11308</v>
      </c>
      <c r="G4253">
        <v>2024</v>
      </c>
      <c r="H4253" t="s">
        <v>462</v>
      </c>
      <c r="I4253" t="s">
        <v>11305</v>
      </c>
    </row>
    <row r="4254" spans="1:9" ht="32" x14ac:dyDescent="0.2">
      <c r="A4254" t="s">
        <v>11309</v>
      </c>
      <c r="B4254" t="s">
        <v>11310</v>
      </c>
      <c r="C4254">
        <v>1</v>
      </c>
      <c r="D4254">
        <f>404</f>
        <v>404</v>
      </c>
      <c r="E4254" t="s">
        <v>12</v>
      </c>
      <c r="F4254" s="3" t="s">
        <v>11311</v>
      </c>
      <c r="G4254">
        <v>2024</v>
      </c>
      <c r="H4254" t="s">
        <v>313</v>
      </c>
      <c r="I4254" t="s">
        <v>11312</v>
      </c>
    </row>
    <row r="4255" spans="1:9" ht="16" x14ac:dyDescent="0.2">
      <c r="A4255" t="s">
        <v>11309</v>
      </c>
      <c r="B4255" t="s">
        <v>11313</v>
      </c>
      <c r="C4255">
        <v>2</v>
      </c>
      <c r="D4255">
        <f>404</f>
        <v>404</v>
      </c>
      <c r="E4255" t="s">
        <v>12</v>
      </c>
      <c r="F4255" s="3" t="s">
        <v>11314</v>
      </c>
      <c r="G4255">
        <v>2024</v>
      </c>
      <c r="H4255" t="s">
        <v>313</v>
      </c>
      <c r="I4255" t="s">
        <v>11312</v>
      </c>
    </row>
    <row r="4256" spans="1:9" ht="16" x14ac:dyDescent="0.2">
      <c r="A4256" t="s">
        <v>11309</v>
      </c>
      <c r="B4256" t="s">
        <v>11315</v>
      </c>
      <c r="C4256">
        <v>3</v>
      </c>
      <c r="D4256">
        <f>404</f>
        <v>404</v>
      </c>
      <c r="E4256" t="s">
        <v>12</v>
      </c>
      <c r="F4256" s="3" t="s">
        <v>11316</v>
      </c>
      <c r="G4256">
        <v>2024</v>
      </c>
      <c r="H4256" t="s">
        <v>313</v>
      </c>
      <c r="I4256" t="s">
        <v>11312</v>
      </c>
    </row>
    <row r="4257" spans="1:9" ht="16" x14ac:dyDescent="0.2">
      <c r="A4257" t="s">
        <v>11309</v>
      </c>
      <c r="B4257" t="s">
        <v>11317</v>
      </c>
      <c r="C4257">
        <v>4</v>
      </c>
      <c r="D4257" t="s">
        <v>12</v>
      </c>
      <c r="E4257" t="s">
        <v>12</v>
      </c>
      <c r="F4257" s="3" t="s">
        <v>11318</v>
      </c>
      <c r="G4257">
        <v>2024</v>
      </c>
      <c r="H4257" t="s">
        <v>313</v>
      </c>
      <c r="I4257" t="s">
        <v>11312</v>
      </c>
    </row>
    <row r="4258" spans="1:9" ht="16" x14ac:dyDescent="0.2">
      <c r="A4258" t="s">
        <v>11309</v>
      </c>
      <c r="B4258" t="s">
        <v>11319</v>
      </c>
      <c r="C4258">
        <v>5</v>
      </c>
      <c r="D4258" t="s">
        <v>12</v>
      </c>
      <c r="E4258" t="s">
        <v>12</v>
      </c>
      <c r="F4258" s="3" t="s">
        <v>11320</v>
      </c>
      <c r="G4258">
        <v>2024</v>
      </c>
      <c r="H4258" t="s">
        <v>313</v>
      </c>
      <c r="I4258" t="s">
        <v>11312</v>
      </c>
    </row>
    <row r="4259" spans="1:9" ht="32" x14ac:dyDescent="0.2">
      <c r="A4259" t="s">
        <v>11309</v>
      </c>
      <c r="B4259" t="s">
        <v>11321</v>
      </c>
      <c r="C4259">
        <v>6</v>
      </c>
      <c r="D4259" t="s">
        <v>12</v>
      </c>
      <c r="E4259" t="s">
        <v>12</v>
      </c>
      <c r="F4259" s="3" t="s">
        <v>11322</v>
      </c>
      <c r="G4259">
        <v>2024</v>
      </c>
      <c r="H4259" t="s">
        <v>313</v>
      </c>
      <c r="I4259" t="s">
        <v>11312</v>
      </c>
    </row>
    <row r="4260" spans="1:9" ht="32" x14ac:dyDescent="0.2">
      <c r="A4260" t="s">
        <v>11323</v>
      </c>
      <c r="B4260" t="s">
        <v>11324</v>
      </c>
      <c r="C4260">
        <v>1</v>
      </c>
      <c r="D4260">
        <f>498</f>
        <v>498</v>
      </c>
      <c r="E4260" t="s">
        <v>12</v>
      </c>
      <c r="F4260" s="3" t="s">
        <v>11325</v>
      </c>
      <c r="G4260">
        <v>2024</v>
      </c>
      <c r="H4260" t="s">
        <v>215</v>
      </c>
      <c r="I4260" t="s">
        <v>11326</v>
      </c>
    </row>
    <row r="4261" spans="1:9" ht="32" x14ac:dyDescent="0.2">
      <c r="A4261" t="s">
        <v>11323</v>
      </c>
      <c r="B4261" t="s">
        <v>11327</v>
      </c>
      <c r="C4261">
        <v>2</v>
      </c>
      <c r="D4261" t="s">
        <v>12</v>
      </c>
      <c r="E4261" t="s">
        <v>12</v>
      </c>
      <c r="F4261" s="3" t="s">
        <v>11328</v>
      </c>
      <c r="G4261">
        <v>2024</v>
      </c>
      <c r="H4261" t="s">
        <v>3662</v>
      </c>
      <c r="I4261" t="s">
        <v>11326</v>
      </c>
    </row>
    <row r="4262" spans="1:9" ht="32" x14ac:dyDescent="0.2">
      <c r="A4262" t="s">
        <v>11323</v>
      </c>
      <c r="B4262" t="s">
        <v>11329</v>
      </c>
      <c r="C4262">
        <v>3</v>
      </c>
      <c r="D4262">
        <f>137</f>
        <v>137</v>
      </c>
      <c r="E4262" t="s">
        <v>12</v>
      </c>
      <c r="F4262" s="3" t="s">
        <v>4537</v>
      </c>
      <c r="G4262">
        <v>2024</v>
      </c>
      <c r="H4262" t="s">
        <v>323</v>
      </c>
      <c r="I4262" t="s">
        <v>11326</v>
      </c>
    </row>
    <row r="4263" spans="1:9" ht="16" x14ac:dyDescent="0.2">
      <c r="A4263" t="s">
        <v>11323</v>
      </c>
      <c r="B4263" t="s">
        <v>11330</v>
      </c>
      <c r="C4263">
        <v>4</v>
      </c>
      <c r="D4263" t="s">
        <v>12</v>
      </c>
      <c r="E4263" t="s">
        <v>12</v>
      </c>
      <c r="F4263" s="3" t="s">
        <v>11331</v>
      </c>
      <c r="G4263">
        <v>2024</v>
      </c>
      <c r="H4263" t="s">
        <v>215</v>
      </c>
      <c r="I4263" t="s">
        <v>11326</v>
      </c>
    </row>
    <row r="4264" spans="1:9" ht="32" x14ac:dyDescent="0.2">
      <c r="A4264" t="s">
        <v>11332</v>
      </c>
      <c r="B4264" t="s">
        <v>11333</v>
      </c>
      <c r="C4264">
        <v>1</v>
      </c>
      <c r="D4264">
        <f>237</f>
        <v>237</v>
      </c>
      <c r="E4264" t="s">
        <v>12</v>
      </c>
      <c r="F4264" s="3" t="s">
        <v>11334</v>
      </c>
      <c r="G4264">
        <v>2024</v>
      </c>
      <c r="H4264" t="s">
        <v>21</v>
      </c>
      <c r="I4264" t="s">
        <v>11335</v>
      </c>
    </row>
    <row r="4265" spans="1:9" ht="32" x14ac:dyDescent="0.2">
      <c r="A4265" t="s">
        <v>11332</v>
      </c>
      <c r="B4265" t="s">
        <v>11336</v>
      </c>
      <c r="C4265">
        <v>2</v>
      </c>
      <c r="D4265" t="s">
        <v>12</v>
      </c>
      <c r="E4265" t="s">
        <v>12</v>
      </c>
      <c r="F4265" s="3" t="s">
        <v>11337</v>
      </c>
      <c r="G4265">
        <v>2024</v>
      </c>
      <c r="H4265" t="s">
        <v>21</v>
      </c>
      <c r="I4265" t="s">
        <v>11335</v>
      </c>
    </row>
    <row r="4266" spans="1:9" ht="32" x14ac:dyDescent="0.2">
      <c r="A4266" t="s">
        <v>11338</v>
      </c>
      <c r="B4266" t="s">
        <v>11339</v>
      </c>
      <c r="C4266">
        <v>1</v>
      </c>
      <c r="D4266" t="s">
        <v>52</v>
      </c>
      <c r="E4266" t="s">
        <v>12</v>
      </c>
      <c r="F4266" s="3" t="s">
        <v>11340</v>
      </c>
      <c r="G4266">
        <v>2024</v>
      </c>
      <c r="H4266" t="s">
        <v>226</v>
      </c>
      <c r="I4266" t="s">
        <v>11341</v>
      </c>
    </row>
    <row r="4267" spans="1:9" ht="16" x14ac:dyDescent="0.2">
      <c r="A4267" t="s">
        <v>11338</v>
      </c>
      <c r="B4267" t="s">
        <v>11342</v>
      </c>
      <c r="C4267">
        <v>2</v>
      </c>
      <c r="D4267" t="s">
        <v>12</v>
      </c>
      <c r="E4267" t="s">
        <v>12</v>
      </c>
      <c r="F4267" s="3" t="s">
        <v>11343</v>
      </c>
      <c r="G4267">
        <v>2024</v>
      </c>
      <c r="H4267" t="s">
        <v>137</v>
      </c>
      <c r="I4267" t="s">
        <v>11341</v>
      </c>
    </row>
    <row r="4268" spans="1:9" ht="16" x14ac:dyDescent="0.2">
      <c r="A4268" t="s">
        <v>11338</v>
      </c>
      <c r="B4268" t="s">
        <v>11344</v>
      </c>
      <c r="C4268">
        <v>3</v>
      </c>
      <c r="D4268" t="s">
        <v>12</v>
      </c>
      <c r="E4268" t="s">
        <v>10891</v>
      </c>
      <c r="F4268" s="3" t="s">
        <v>11345</v>
      </c>
      <c r="G4268">
        <v>2024</v>
      </c>
      <c r="H4268" t="s">
        <v>226</v>
      </c>
      <c r="I4268" t="s">
        <v>11341</v>
      </c>
    </row>
    <row r="4269" spans="1:9" ht="32" x14ac:dyDescent="0.2">
      <c r="A4269" t="s">
        <v>11338</v>
      </c>
      <c r="B4269" t="s">
        <v>11346</v>
      </c>
      <c r="C4269">
        <v>4</v>
      </c>
      <c r="D4269" t="s">
        <v>344</v>
      </c>
      <c r="E4269" t="s">
        <v>1171</v>
      </c>
      <c r="F4269" s="3" t="s">
        <v>11347</v>
      </c>
      <c r="G4269">
        <v>2024</v>
      </c>
      <c r="H4269" t="s">
        <v>146</v>
      </c>
      <c r="I4269" t="s">
        <v>11341</v>
      </c>
    </row>
    <row r="4270" spans="1:9" ht="16" x14ac:dyDescent="0.2">
      <c r="A4270" t="s">
        <v>11348</v>
      </c>
      <c r="B4270" t="s">
        <v>11349</v>
      </c>
      <c r="C4270">
        <v>1</v>
      </c>
      <c r="D4270" t="s">
        <v>428</v>
      </c>
      <c r="E4270" t="s">
        <v>12</v>
      </c>
      <c r="F4270" s="3" t="s">
        <v>11350</v>
      </c>
      <c r="G4270">
        <v>2024</v>
      </c>
      <c r="H4270" t="s">
        <v>267</v>
      </c>
      <c r="I4270" t="s">
        <v>11351</v>
      </c>
    </row>
    <row r="4271" spans="1:9" ht="16" x14ac:dyDescent="0.2">
      <c r="A4271" t="s">
        <v>11348</v>
      </c>
      <c r="B4271" t="s">
        <v>11352</v>
      </c>
      <c r="C4271">
        <v>2</v>
      </c>
      <c r="D4271" t="s">
        <v>712</v>
      </c>
      <c r="E4271" t="s">
        <v>12</v>
      </c>
      <c r="F4271" s="3" t="s">
        <v>5203</v>
      </c>
      <c r="G4271">
        <v>2024</v>
      </c>
      <c r="H4271" t="s">
        <v>267</v>
      </c>
      <c r="I4271" t="s">
        <v>11351</v>
      </c>
    </row>
    <row r="4272" spans="1:9" ht="16" x14ac:dyDescent="0.2">
      <c r="A4272" t="s">
        <v>11348</v>
      </c>
      <c r="B4272" t="s">
        <v>11353</v>
      </c>
      <c r="C4272">
        <v>3</v>
      </c>
      <c r="D4272" t="s">
        <v>12</v>
      </c>
      <c r="E4272" t="s">
        <v>12</v>
      </c>
      <c r="F4272" s="3" t="s">
        <v>11354</v>
      </c>
      <c r="G4272">
        <v>2024</v>
      </c>
      <c r="H4272" t="s">
        <v>267</v>
      </c>
      <c r="I4272" t="s">
        <v>11351</v>
      </c>
    </row>
    <row r="4273" spans="1:9" ht="16" x14ac:dyDescent="0.2">
      <c r="A4273" t="s">
        <v>11348</v>
      </c>
      <c r="B4273" t="s">
        <v>11355</v>
      </c>
      <c r="C4273">
        <v>4</v>
      </c>
      <c r="D4273" t="s">
        <v>12</v>
      </c>
      <c r="E4273" t="s">
        <v>12</v>
      </c>
      <c r="F4273" s="3" t="s">
        <v>11356</v>
      </c>
      <c r="G4273">
        <v>2024</v>
      </c>
      <c r="H4273" t="s">
        <v>2316</v>
      </c>
      <c r="I4273" t="s">
        <v>11351</v>
      </c>
    </row>
    <row r="4274" spans="1:9" ht="16" x14ac:dyDescent="0.2">
      <c r="A4274" t="s">
        <v>11348</v>
      </c>
      <c r="B4274" t="s">
        <v>11357</v>
      </c>
      <c r="C4274">
        <v>5</v>
      </c>
      <c r="D4274" t="s">
        <v>2245</v>
      </c>
      <c r="E4274" t="s">
        <v>12</v>
      </c>
      <c r="F4274" s="3" t="s">
        <v>2246</v>
      </c>
      <c r="G4274">
        <v>2024</v>
      </c>
      <c r="H4274" t="s">
        <v>86</v>
      </c>
      <c r="I4274" t="s">
        <v>11351</v>
      </c>
    </row>
    <row r="4275" spans="1:9" ht="16" x14ac:dyDescent="0.2">
      <c r="A4275" t="s">
        <v>11358</v>
      </c>
      <c r="B4275" t="s">
        <v>11359</v>
      </c>
      <c r="C4275">
        <v>1</v>
      </c>
      <c r="D4275">
        <f>237</f>
        <v>237</v>
      </c>
      <c r="E4275" t="s">
        <v>12</v>
      </c>
      <c r="F4275" s="3" t="s">
        <v>11360</v>
      </c>
      <c r="G4275">
        <v>2024</v>
      </c>
      <c r="H4275" t="s">
        <v>21</v>
      </c>
      <c r="I4275" t="s">
        <v>11361</v>
      </c>
    </row>
    <row r="4276" spans="1:9" ht="16" x14ac:dyDescent="0.2">
      <c r="A4276" t="s">
        <v>11362</v>
      </c>
      <c r="B4276" t="s">
        <v>11363</v>
      </c>
      <c r="C4276">
        <v>1</v>
      </c>
      <c r="D4276">
        <f>237</f>
        <v>237</v>
      </c>
      <c r="E4276" t="s">
        <v>12</v>
      </c>
      <c r="F4276" s="3" t="s">
        <v>11360</v>
      </c>
      <c r="G4276">
        <v>2024</v>
      </c>
      <c r="H4276" t="s">
        <v>21</v>
      </c>
      <c r="I4276" t="s">
        <v>11364</v>
      </c>
    </row>
    <row r="4277" spans="1:9" ht="32" x14ac:dyDescent="0.2">
      <c r="A4277" t="s">
        <v>11365</v>
      </c>
      <c r="B4277" t="s">
        <v>11366</v>
      </c>
      <c r="C4277">
        <v>1</v>
      </c>
      <c r="D4277" t="s">
        <v>12</v>
      </c>
      <c r="E4277" t="s">
        <v>12</v>
      </c>
      <c r="F4277" s="3" t="s">
        <v>11367</v>
      </c>
      <c r="G4277">
        <v>2024</v>
      </c>
      <c r="H4277" t="s">
        <v>3662</v>
      </c>
      <c r="I4277" t="s">
        <v>11368</v>
      </c>
    </row>
    <row r="4278" spans="1:9" ht="32" x14ac:dyDescent="0.2">
      <c r="A4278" t="s">
        <v>11365</v>
      </c>
      <c r="B4278" t="s">
        <v>11369</v>
      </c>
      <c r="C4278">
        <v>2</v>
      </c>
      <c r="D4278" t="s">
        <v>12</v>
      </c>
      <c r="E4278" t="s">
        <v>12</v>
      </c>
      <c r="F4278" s="3" t="s">
        <v>11370</v>
      </c>
      <c r="G4278">
        <v>2024</v>
      </c>
      <c r="H4278" t="s">
        <v>14</v>
      </c>
      <c r="I4278" t="s">
        <v>11368</v>
      </c>
    </row>
    <row r="4279" spans="1:9" ht="32" x14ac:dyDescent="0.2">
      <c r="A4279" t="s">
        <v>11365</v>
      </c>
      <c r="B4279" t="s">
        <v>11371</v>
      </c>
      <c r="C4279">
        <v>3</v>
      </c>
      <c r="D4279">
        <f>498</f>
        <v>498</v>
      </c>
      <c r="E4279" t="s">
        <v>12</v>
      </c>
      <c r="F4279" s="3" t="s">
        <v>11372</v>
      </c>
      <c r="G4279">
        <v>2024</v>
      </c>
      <c r="H4279" t="s">
        <v>215</v>
      </c>
      <c r="I4279" t="s">
        <v>11368</v>
      </c>
    </row>
    <row r="4280" spans="1:9" ht="32" x14ac:dyDescent="0.2">
      <c r="A4280" t="s">
        <v>11373</v>
      </c>
      <c r="B4280" t="s">
        <v>11374</v>
      </c>
      <c r="C4280">
        <v>1</v>
      </c>
      <c r="D4280">
        <f>369</f>
        <v>369</v>
      </c>
      <c r="E4280" t="s">
        <v>12</v>
      </c>
      <c r="F4280" s="3" t="s">
        <v>861</v>
      </c>
      <c r="G4280">
        <v>2024</v>
      </c>
      <c r="H4280" t="s">
        <v>37</v>
      </c>
      <c r="I4280" t="s">
        <v>11375</v>
      </c>
    </row>
    <row r="4281" spans="1:9" ht="16" x14ac:dyDescent="0.2">
      <c r="A4281" t="s">
        <v>11376</v>
      </c>
      <c r="B4281" t="s">
        <v>539</v>
      </c>
      <c r="C4281">
        <v>1</v>
      </c>
      <c r="D4281" t="s">
        <v>101</v>
      </c>
      <c r="E4281" t="s">
        <v>12</v>
      </c>
      <c r="F4281" s="3" t="s">
        <v>1502</v>
      </c>
      <c r="G4281">
        <v>2024</v>
      </c>
      <c r="H4281" t="s">
        <v>37</v>
      </c>
      <c r="I4281" t="s">
        <v>11377</v>
      </c>
    </row>
    <row r="4282" spans="1:9" ht="16" x14ac:dyDescent="0.2">
      <c r="A4282" t="s">
        <v>11378</v>
      </c>
      <c r="B4282" t="s">
        <v>11379</v>
      </c>
      <c r="C4282">
        <v>1</v>
      </c>
      <c r="D4282" t="s">
        <v>316</v>
      </c>
      <c r="E4282" t="s">
        <v>12</v>
      </c>
      <c r="F4282" s="3" t="s">
        <v>11380</v>
      </c>
      <c r="G4282">
        <v>2024</v>
      </c>
      <c r="H4282" t="s">
        <v>140</v>
      </c>
      <c r="I4282" t="s">
        <v>11381</v>
      </c>
    </row>
    <row r="4283" spans="1:9" ht="16" x14ac:dyDescent="0.2">
      <c r="A4283" t="s">
        <v>11382</v>
      </c>
      <c r="B4283" t="s">
        <v>11383</v>
      </c>
      <c r="C4283">
        <v>1</v>
      </c>
      <c r="D4283" t="s">
        <v>12</v>
      </c>
      <c r="E4283" t="s">
        <v>12</v>
      </c>
      <c r="F4283" s="3" t="s">
        <v>11384</v>
      </c>
      <c r="G4283">
        <v>2024</v>
      </c>
      <c r="H4283" t="s">
        <v>54</v>
      </c>
      <c r="I4283" t="s">
        <v>11385</v>
      </c>
    </row>
    <row r="4284" spans="1:9" ht="32" x14ac:dyDescent="0.2">
      <c r="A4284" t="s">
        <v>11386</v>
      </c>
      <c r="B4284" t="s">
        <v>11387</v>
      </c>
      <c r="C4284">
        <v>1</v>
      </c>
      <c r="D4284" t="s">
        <v>4601</v>
      </c>
      <c r="E4284" t="s">
        <v>12</v>
      </c>
      <c r="F4284" s="3" t="s">
        <v>11388</v>
      </c>
      <c r="G4284">
        <v>2024</v>
      </c>
      <c r="H4284" t="s">
        <v>462</v>
      </c>
      <c r="I4284" t="s">
        <v>11389</v>
      </c>
    </row>
    <row r="4285" spans="1:9" ht="32" x14ac:dyDescent="0.2">
      <c r="A4285" t="s">
        <v>11386</v>
      </c>
      <c r="B4285" t="s">
        <v>11390</v>
      </c>
      <c r="C4285">
        <v>2</v>
      </c>
      <c r="D4285" t="s">
        <v>4601</v>
      </c>
      <c r="E4285" t="s">
        <v>12</v>
      </c>
      <c r="F4285" s="3" t="s">
        <v>11391</v>
      </c>
      <c r="G4285">
        <v>2024</v>
      </c>
      <c r="H4285" t="s">
        <v>462</v>
      </c>
      <c r="I4285" t="s">
        <v>11389</v>
      </c>
    </row>
    <row r="4286" spans="1:9" ht="32" x14ac:dyDescent="0.2">
      <c r="A4286" t="s">
        <v>11386</v>
      </c>
      <c r="B4286" t="s">
        <v>11392</v>
      </c>
      <c r="C4286">
        <v>3</v>
      </c>
      <c r="D4286" t="s">
        <v>4601</v>
      </c>
      <c r="E4286" t="s">
        <v>12</v>
      </c>
      <c r="F4286" s="3" t="s">
        <v>11388</v>
      </c>
      <c r="G4286">
        <v>2024</v>
      </c>
      <c r="H4286" t="s">
        <v>462</v>
      </c>
      <c r="I4286" t="s">
        <v>11389</v>
      </c>
    </row>
    <row r="4287" spans="1:9" ht="32" x14ac:dyDescent="0.2">
      <c r="A4287" t="s">
        <v>11393</v>
      </c>
      <c r="B4287" t="s">
        <v>11394</v>
      </c>
      <c r="C4287">
        <v>1</v>
      </c>
      <c r="D4287" t="s">
        <v>5574</v>
      </c>
      <c r="E4287" t="s">
        <v>12</v>
      </c>
      <c r="F4287" s="3" t="s">
        <v>5575</v>
      </c>
      <c r="G4287">
        <v>2024</v>
      </c>
      <c r="H4287" t="s">
        <v>140</v>
      </c>
      <c r="I4287" t="s">
        <v>11395</v>
      </c>
    </row>
    <row r="4288" spans="1:9" ht="16" x14ac:dyDescent="0.2">
      <c r="A4288" t="s">
        <v>11393</v>
      </c>
      <c r="B4288" t="s">
        <v>11396</v>
      </c>
      <c r="C4288">
        <v>2</v>
      </c>
      <c r="D4288" t="s">
        <v>12</v>
      </c>
      <c r="E4288" t="s">
        <v>12</v>
      </c>
      <c r="F4288" s="3" t="s">
        <v>11397</v>
      </c>
      <c r="G4288">
        <v>2024</v>
      </c>
      <c r="H4288" t="s">
        <v>140</v>
      </c>
      <c r="I4288" t="s">
        <v>11395</v>
      </c>
    </row>
    <row r="4289" spans="1:9" ht="32" x14ac:dyDescent="0.2">
      <c r="A4289" t="s">
        <v>11393</v>
      </c>
      <c r="B4289" t="s">
        <v>840</v>
      </c>
      <c r="C4289">
        <v>3</v>
      </c>
      <c r="D4289" t="s">
        <v>11398</v>
      </c>
      <c r="E4289" t="s">
        <v>12</v>
      </c>
      <c r="F4289" s="3" t="s">
        <v>11399</v>
      </c>
      <c r="G4289">
        <v>2024</v>
      </c>
      <c r="H4289" t="s">
        <v>140</v>
      </c>
      <c r="I4289" t="s">
        <v>11395</v>
      </c>
    </row>
    <row r="4290" spans="1:9" ht="32" x14ac:dyDescent="0.2">
      <c r="A4290" t="s">
        <v>11393</v>
      </c>
      <c r="B4290" t="s">
        <v>6835</v>
      </c>
      <c r="C4290">
        <v>4</v>
      </c>
      <c r="D4290" t="s">
        <v>5574</v>
      </c>
      <c r="E4290" t="s">
        <v>12</v>
      </c>
      <c r="F4290" s="3" t="s">
        <v>5575</v>
      </c>
      <c r="G4290">
        <v>2024</v>
      </c>
      <c r="H4290" t="s">
        <v>140</v>
      </c>
      <c r="I4290" t="s">
        <v>11395</v>
      </c>
    </row>
    <row r="4291" spans="1:9" ht="32" x14ac:dyDescent="0.2">
      <c r="A4291" t="s">
        <v>11393</v>
      </c>
      <c r="B4291" t="s">
        <v>8019</v>
      </c>
      <c r="C4291">
        <v>5</v>
      </c>
      <c r="D4291" t="s">
        <v>5574</v>
      </c>
      <c r="E4291" t="s">
        <v>12</v>
      </c>
      <c r="F4291" s="3" t="s">
        <v>5575</v>
      </c>
      <c r="G4291">
        <v>2024</v>
      </c>
      <c r="H4291" t="s">
        <v>140</v>
      </c>
      <c r="I4291" t="s">
        <v>11395</v>
      </c>
    </row>
    <row r="4292" spans="1:9" ht="32" x14ac:dyDescent="0.2">
      <c r="A4292" t="s">
        <v>11400</v>
      </c>
      <c r="B4292" t="s">
        <v>11401</v>
      </c>
      <c r="C4292">
        <v>1</v>
      </c>
      <c r="D4292">
        <f>551</f>
        <v>551</v>
      </c>
      <c r="E4292" t="s">
        <v>12</v>
      </c>
      <c r="F4292" s="3" t="s">
        <v>11402</v>
      </c>
      <c r="G4292">
        <v>2024</v>
      </c>
      <c r="H4292" t="s">
        <v>140</v>
      </c>
      <c r="I4292" t="s">
        <v>11403</v>
      </c>
    </row>
    <row r="4293" spans="1:9" ht="16" x14ac:dyDescent="0.2">
      <c r="A4293" t="s">
        <v>11400</v>
      </c>
      <c r="B4293" t="s">
        <v>11404</v>
      </c>
      <c r="C4293">
        <v>2</v>
      </c>
      <c r="D4293">
        <f>551</f>
        <v>551</v>
      </c>
      <c r="E4293" t="s">
        <v>12</v>
      </c>
      <c r="F4293" s="7" t="s">
        <v>262</v>
      </c>
      <c r="G4293">
        <v>2024</v>
      </c>
      <c r="H4293" t="s">
        <v>140</v>
      </c>
      <c r="I4293" t="s">
        <v>11403</v>
      </c>
    </row>
    <row r="4294" spans="1:9" ht="16" x14ac:dyDescent="0.2">
      <c r="A4294" t="s">
        <v>11405</v>
      </c>
      <c r="B4294" t="s">
        <v>11406</v>
      </c>
      <c r="C4294">
        <v>1</v>
      </c>
      <c r="D4294" t="s">
        <v>12</v>
      </c>
      <c r="E4294" t="s">
        <v>12</v>
      </c>
      <c r="F4294" s="3" t="s">
        <v>11407</v>
      </c>
      <c r="G4294">
        <v>2024</v>
      </c>
      <c r="H4294" t="s">
        <v>1022</v>
      </c>
      <c r="I4294" t="s">
        <v>11408</v>
      </c>
    </row>
    <row r="4295" spans="1:9" ht="16" x14ac:dyDescent="0.2">
      <c r="A4295" t="s">
        <v>11405</v>
      </c>
      <c r="B4295" t="s">
        <v>4609</v>
      </c>
      <c r="C4295">
        <v>2</v>
      </c>
      <c r="D4295" t="s">
        <v>1020</v>
      </c>
      <c r="E4295" t="s">
        <v>12</v>
      </c>
      <c r="F4295" s="3" t="s">
        <v>5446</v>
      </c>
      <c r="G4295">
        <v>2024</v>
      </c>
      <c r="H4295" t="s">
        <v>1022</v>
      </c>
      <c r="I4295" t="s">
        <v>11408</v>
      </c>
    </row>
    <row r="4296" spans="1:9" ht="16" x14ac:dyDescent="0.2">
      <c r="A4296" t="s">
        <v>11405</v>
      </c>
      <c r="B4296" t="s">
        <v>11409</v>
      </c>
      <c r="C4296">
        <v>3</v>
      </c>
      <c r="D4296" t="s">
        <v>12</v>
      </c>
      <c r="E4296" t="s">
        <v>12</v>
      </c>
      <c r="F4296" s="3" t="s">
        <v>11410</v>
      </c>
      <c r="G4296">
        <v>2024</v>
      </c>
      <c r="H4296" t="s">
        <v>1022</v>
      </c>
      <c r="I4296" t="s">
        <v>11408</v>
      </c>
    </row>
    <row r="4297" spans="1:9" ht="32" x14ac:dyDescent="0.2">
      <c r="A4297" t="s">
        <v>11411</v>
      </c>
      <c r="B4297" t="s">
        <v>5509</v>
      </c>
      <c r="C4297">
        <v>1</v>
      </c>
      <c r="D4297" t="s">
        <v>1416</v>
      </c>
      <c r="E4297" t="s">
        <v>12</v>
      </c>
      <c r="F4297" s="3" t="s">
        <v>1417</v>
      </c>
      <c r="G4297">
        <v>2024</v>
      </c>
      <c r="H4297" t="s">
        <v>67</v>
      </c>
      <c r="I4297" t="s">
        <v>11412</v>
      </c>
    </row>
    <row r="4298" spans="1:9" ht="16" x14ac:dyDescent="0.2">
      <c r="A4298" t="s">
        <v>11413</v>
      </c>
      <c r="B4298" t="s">
        <v>11414</v>
      </c>
      <c r="C4298">
        <v>1</v>
      </c>
      <c r="D4298" t="s">
        <v>12</v>
      </c>
      <c r="E4298" t="s">
        <v>12</v>
      </c>
      <c r="F4298" s="3" t="s">
        <v>11415</v>
      </c>
      <c r="G4298">
        <v>2024</v>
      </c>
      <c r="H4298" t="s">
        <v>804</v>
      </c>
      <c r="I4298" t="s">
        <v>11416</v>
      </c>
    </row>
    <row r="4299" spans="1:9" ht="16" x14ac:dyDescent="0.2">
      <c r="A4299" t="s">
        <v>11413</v>
      </c>
      <c r="B4299" t="s">
        <v>11417</v>
      </c>
      <c r="C4299">
        <v>2</v>
      </c>
      <c r="D4299" t="s">
        <v>344</v>
      </c>
      <c r="E4299" t="s">
        <v>12</v>
      </c>
      <c r="F4299" s="3" t="s">
        <v>11418</v>
      </c>
      <c r="G4299">
        <v>2024</v>
      </c>
      <c r="H4299" t="s">
        <v>804</v>
      </c>
      <c r="I4299" t="s">
        <v>11416</v>
      </c>
    </row>
    <row r="4300" spans="1:9" ht="32" x14ac:dyDescent="0.2">
      <c r="A4300" t="s">
        <v>11419</v>
      </c>
      <c r="B4300" t="s">
        <v>5468</v>
      </c>
      <c r="C4300">
        <v>1</v>
      </c>
      <c r="D4300" t="s">
        <v>408</v>
      </c>
      <c r="E4300" t="s">
        <v>12</v>
      </c>
      <c r="F4300" s="3" t="s">
        <v>5466</v>
      </c>
      <c r="G4300">
        <v>2024</v>
      </c>
      <c r="H4300" t="s">
        <v>140</v>
      </c>
      <c r="I4300" t="s">
        <v>11420</v>
      </c>
    </row>
    <row r="4301" spans="1:9" ht="32" x14ac:dyDescent="0.2">
      <c r="A4301" t="s">
        <v>11419</v>
      </c>
      <c r="B4301" t="s">
        <v>11421</v>
      </c>
      <c r="C4301">
        <v>2</v>
      </c>
      <c r="D4301">
        <f>400</f>
        <v>400</v>
      </c>
      <c r="E4301" t="s">
        <v>12</v>
      </c>
      <c r="F4301" s="3" t="s">
        <v>11422</v>
      </c>
      <c r="G4301">
        <v>2024</v>
      </c>
      <c r="H4301" t="s">
        <v>140</v>
      </c>
      <c r="I4301" t="s">
        <v>11420</v>
      </c>
    </row>
    <row r="4302" spans="1:9" ht="32" x14ac:dyDescent="0.2">
      <c r="A4302" t="s">
        <v>11423</v>
      </c>
      <c r="B4302" t="s">
        <v>11424</v>
      </c>
      <c r="C4302">
        <v>1</v>
      </c>
      <c r="D4302" t="s">
        <v>1020</v>
      </c>
      <c r="E4302" t="s">
        <v>12</v>
      </c>
      <c r="F4302" s="3" t="s">
        <v>11425</v>
      </c>
      <c r="G4302">
        <v>2024</v>
      </c>
      <c r="H4302" t="s">
        <v>1022</v>
      </c>
      <c r="I4302" t="s">
        <v>11426</v>
      </c>
    </row>
    <row r="4303" spans="1:9" ht="16" x14ac:dyDescent="0.2">
      <c r="A4303" t="s">
        <v>11427</v>
      </c>
      <c r="B4303" t="s">
        <v>11428</v>
      </c>
      <c r="C4303">
        <v>1</v>
      </c>
      <c r="D4303" t="s">
        <v>70</v>
      </c>
      <c r="E4303" t="s">
        <v>12</v>
      </c>
      <c r="F4303" s="3" t="s">
        <v>11429</v>
      </c>
      <c r="G4303">
        <v>2024</v>
      </c>
      <c r="H4303" t="s">
        <v>72</v>
      </c>
      <c r="I4303" t="s">
        <v>11430</v>
      </c>
    </row>
    <row r="4304" spans="1:9" ht="32" x14ac:dyDescent="0.2">
      <c r="A4304" t="s">
        <v>11427</v>
      </c>
      <c r="B4304" t="s">
        <v>11431</v>
      </c>
      <c r="C4304">
        <v>2</v>
      </c>
      <c r="D4304" t="s">
        <v>12</v>
      </c>
      <c r="E4304" t="s">
        <v>11432</v>
      </c>
      <c r="F4304" s="7" t="s">
        <v>11433</v>
      </c>
      <c r="G4304">
        <v>2024</v>
      </c>
      <c r="H4304" t="s">
        <v>72</v>
      </c>
      <c r="I4304" t="s">
        <v>11430</v>
      </c>
    </row>
    <row r="4305" spans="1:9" ht="32" x14ac:dyDescent="0.2">
      <c r="A4305" t="s">
        <v>11434</v>
      </c>
      <c r="B4305" t="s">
        <v>11435</v>
      </c>
      <c r="C4305">
        <v>1</v>
      </c>
      <c r="D4305" t="s">
        <v>12</v>
      </c>
      <c r="E4305" t="s">
        <v>12</v>
      </c>
      <c r="F4305" s="3" t="s">
        <v>11436</v>
      </c>
      <c r="G4305">
        <v>2024</v>
      </c>
      <c r="H4305" t="s">
        <v>553</v>
      </c>
      <c r="I4305" t="s">
        <v>11437</v>
      </c>
    </row>
    <row r="4306" spans="1:9" ht="16" x14ac:dyDescent="0.2">
      <c r="A4306" t="s">
        <v>11434</v>
      </c>
      <c r="B4306" t="s">
        <v>11438</v>
      </c>
      <c r="C4306">
        <v>2</v>
      </c>
      <c r="D4306" t="s">
        <v>12</v>
      </c>
      <c r="E4306" t="s">
        <v>12</v>
      </c>
      <c r="F4306" s="3" t="s">
        <v>11439</v>
      </c>
      <c r="G4306">
        <v>2024</v>
      </c>
      <c r="H4306" t="s">
        <v>553</v>
      </c>
      <c r="I4306" t="s">
        <v>11437</v>
      </c>
    </row>
    <row r="4307" spans="1:9" ht="32" x14ac:dyDescent="0.2">
      <c r="A4307" t="s">
        <v>11434</v>
      </c>
      <c r="B4307" t="s">
        <v>11440</v>
      </c>
      <c r="C4307">
        <v>3</v>
      </c>
      <c r="D4307" t="s">
        <v>316</v>
      </c>
      <c r="E4307" t="s">
        <v>12</v>
      </c>
      <c r="F4307" s="3" t="s">
        <v>11441</v>
      </c>
      <c r="G4307">
        <v>2024</v>
      </c>
      <c r="H4307" t="s">
        <v>553</v>
      </c>
      <c r="I4307" t="s">
        <v>11437</v>
      </c>
    </row>
    <row r="4308" spans="1:9" ht="32" x14ac:dyDescent="0.2">
      <c r="A4308" t="s">
        <v>11434</v>
      </c>
      <c r="B4308" t="s">
        <v>11442</v>
      </c>
      <c r="C4308">
        <v>4</v>
      </c>
      <c r="D4308" t="s">
        <v>12</v>
      </c>
      <c r="E4308" t="s">
        <v>12</v>
      </c>
      <c r="F4308" s="3" t="s">
        <v>11443</v>
      </c>
      <c r="G4308">
        <v>2024</v>
      </c>
      <c r="H4308" t="s">
        <v>11444</v>
      </c>
      <c r="I4308" t="s">
        <v>11437</v>
      </c>
    </row>
    <row r="4309" spans="1:9" ht="32" x14ac:dyDescent="0.2">
      <c r="A4309" t="s">
        <v>11434</v>
      </c>
      <c r="B4309" t="s">
        <v>11445</v>
      </c>
      <c r="C4309">
        <v>5</v>
      </c>
      <c r="D4309" t="s">
        <v>408</v>
      </c>
      <c r="E4309" t="s">
        <v>12</v>
      </c>
      <c r="F4309" s="3" t="s">
        <v>11446</v>
      </c>
      <c r="G4309">
        <v>2024</v>
      </c>
      <c r="H4309" t="s">
        <v>267</v>
      </c>
      <c r="I4309" t="s">
        <v>11437</v>
      </c>
    </row>
    <row r="4310" spans="1:9" ht="32" x14ac:dyDescent="0.2">
      <c r="A4310" t="s">
        <v>11447</v>
      </c>
      <c r="B4310" t="s">
        <v>11448</v>
      </c>
      <c r="C4310">
        <v>1</v>
      </c>
      <c r="D4310" t="s">
        <v>31</v>
      </c>
      <c r="E4310" t="s">
        <v>1171</v>
      </c>
      <c r="F4310" s="3" t="s">
        <v>9074</v>
      </c>
      <c r="G4310">
        <v>2024</v>
      </c>
      <c r="H4310" t="s">
        <v>553</v>
      </c>
      <c r="I4310" t="s">
        <v>11449</v>
      </c>
    </row>
    <row r="4311" spans="1:9" ht="16" x14ac:dyDescent="0.2">
      <c r="A4311" t="s">
        <v>11447</v>
      </c>
      <c r="B4311" t="s">
        <v>11450</v>
      </c>
      <c r="C4311">
        <v>2</v>
      </c>
      <c r="D4311" t="s">
        <v>31</v>
      </c>
      <c r="E4311" t="s">
        <v>12</v>
      </c>
      <c r="F4311" s="3" t="s">
        <v>11451</v>
      </c>
      <c r="G4311">
        <v>2024</v>
      </c>
      <c r="H4311" t="s">
        <v>553</v>
      </c>
      <c r="I4311" t="s">
        <v>11449</v>
      </c>
    </row>
    <row r="4312" spans="1:9" ht="32" x14ac:dyDescent="0.2">
      <c r="A4312" t="s">
        <v>11452</v>
      </c>
      <c r="B4312" t="s">
        <v>11453</v>
      </c>
      <c r="C4312">
        <v>1</v>
      </c>
      <c r="D4312" t="s">
        <v>12</v>
      </c>
      <c r="E4312" t="s">
        <v>12</v>
      </c>
      <c r="F4312" s="3" t="s">
        <v>11454</v>
      </c>
      <c r="G4312">
        <v>2024</v>
      </c>
      <c r="H4312" t="s">
        <v>14</v>
      </c>
      <c r="I4312" t="s">
        <v>11455</v>
      </c>
    </row>
    <row r="4313" spans="1:9" ht="16" x14ac:dyDescent="0.2">
      <c r="A4313" t="s">
        <v>11456</v>
      </c>
      <c r="B4313" t="s">
        <v>11457</v>
      </c>
      <c r="C4313">
        <v>1</v>
      </c>
      <c r="D4313" t="s">
        <v>12</v>
      </c>
      <c r="E4313" t="s">
        <v>12</v>
      </c>
      <c r="F4313" s="3" t="s">
        <v>11458</v>
      </c>
      <c r="G4313">
        <v>2024</v>
      </c>
      <c r="H4313" t="s">
        <v>140</v>
      </c>
      <c r="I4313" t="s">
        <v>11459</v>
      </c>
    </row>
    <row r="4314" spans="1:9" ht="16" x14ac:dyDescent="0.2">
      <c r="A4314" t="s">
        <v>11456</v>
      </c>
      <c r="B4314" t="s">
        <v>11460</v>
      </c>
      <c r="C4314">
        <v>2</v>
      </c>
      <c r="D4314" t="s">
        <v>12</v>
      </c>
      <c r="E4314" t="s">
        <v>12</v>
      </c>
      <c r="F4314" s="3" t="s">
        <v>11461</v>
      </c>
      <c r="G4314">
        <v>2024</v>
      </c>
      <c r="H4314" t="s">
        <v>140</v>
      </c>
      <c r="I4314" t="s">
        <v>11459</v>
      </c>
    </row>
    <row r="4315" spans="1:9" ht="16" x14ac:dyDescent="0.2">
      <c r="A4315" t="s">
        <v>11462</v>
      </c>
      <c r="B4315" t="s">
        <v>11463</v>
      </c>
      <c r="C4315">
        <v>1</v>
      </c>
      <c r="D4315" t="s">
        <v>5076</v>
      </c>
      <c r="E4315" t="s">
        <v>334</v>
      </c>
      <c r="F4315" s="3" t="s">
        <v>5077</v>
      </c>
      <c r="G4315">
        <v>2024</v>
      </c>
      <c r="H4315" t="s">
        <v>14</v>
      </c>
      <c r="I4315" t="s">
        <v>11464</v>
      </c>
    </row>
    <row r="4316" spans="1:9" ht="16" x14ac:dyDescent="0.2">
      <c r="A4316" t="s">
        <v>11462</v>
      </c>
      <c r="B4316" t="s">
        <v>1420</v>
      </c>
      <c r="C4316">
        <v>2</v>
      </c>
      <c r="D4316" t="s">
        <v>12</v>
      </c>
      <c r="E4316" t="s">
        <v>4003</v>
      </c>
      <c r="F4316" s="3" t="s">
        <v>11465</v>
      </c>
      <c r="G4316">
        <v>2024</v>
      </c>
      <c r="H4316" t="s">
        <v>14</v>
      </c>
      <c r="I4316" t="s">
        <v>11464</v>
      </c>
    </row>
    <row r="4317" spans="1:9" ht="32" x14ac:dyDescent="0.2">
      <c r="A4317" t="s">
        <v>11466</v>
      </c>
      <c r="B4317" t="s">
        <v>5509</v>
      </c>
      <c r="C4317">
        <v>1</v>
      </c>
      <c r="D4317" t="s">
        <v>1416</v>
      </c>
      <c r="E4317" t="s">
        <v>12</v>
      </c>
      <c r="F4317" s="3" t="s">
        <v>1417</v>
      </c>
      <c r="G4317">
        <v>2024</v>
      </c>
      <c r="H4317" t="s">
        <v>67</v>
      </c>
      <c r="I4317" t="s">
        <v>11467</v>
      </c>
    </row>
    <row r="4318" spans="1:9" ht="32" x14ac:dyDescent="0.2">
      <c r="A4318" t="s">
        <v>11468</v>
      </c>
      <c r="B4318" t="s">
        <v>11469</v>
      </c>
      <c r="C4318">
        <v>1</v>
      </c>
      <c r="D4318" t="s">
        <v>12</v>
      </c>
      <c r="E4318" t="s">
        <v>1171</v>
      </c>
      <c r="F4318" s="3" t="s">
        <v>11470</v>
      </c>
      <c r="G4318">
        <v>2024</v>
      </c>
      <c r="H4318" t="s">
        <v>14</v>
      </c>
      <c r="I4318" t="s">
        <v>11471</v>
      </c>
    </row>
    <row r="4319" spans="1:9" ht="32" x14ac:dyDescent="0.2">
      <c r="A4319" t="s">
        <v>11468</v>
      </c>
      <c r="B4319" t="s">
        <v>11472</v>
      </c>
      <c r="C4319">
        <v>2</v>
      </c>
      <c r="D4319" t="s">
        <v>12</v>
      </c>
      <c r="E4319" t="s">
        <v>1171</v>
      </c>
      <c r="F4319" s="3" t="s">
        <v>11473</v>
      </c>
      <c r="G4319">
        <v>2024</v>
      </c>
      <c r="H4319" t="s">
        <v>14</v>
      </c>
      <c r="I4319" t="s">
        <v>11471</v>
      </c>
    </row>
    <row r="4320" spans="1:9" ht="32" x14ac:dyDescent="0.2">
      <c r="A4320" t="s">
        <v>11468</v>
      </c>
      <c r="B4320" t="s">
        <v>4441</v>
      </c>
      <c r="C4320">
        <v>3</v>
      </c>
      <c r="D4320" t="s">
        <v>12</v>
      </c>
      <c r="E4320" t="s">
        <v>12</v>
      </c>
      <c r="F4320" s="3" t="s">
        <v>11474</v>
      </c>
      <c r="G4320">
        <v>2024</v>
      </c>
      <c r="H4320" t="s">
        <v>14</v>
      </c>
      <c r="I4320" t="s">
        <v>11471</v>
      </c>
    </row>
    <row r="4321" spans="1:9" ht="32" x14ac:dyDescent="0.2">
      <c r="A4321" t="s">
        <v>11468</v>
      </c>
      <c r="B4321" t="s">
        <v>2678</v>
      </c>
      <c r="C4321">
        <v>4</v>
      </c>
      <c r="D4321" t="s">
        <v>5574</v>
      </c>
      <c r="E4321" t="s">
        <v>11475</v>
      </c>
      <c r="F4321" s="3" t="s">
        <v>11476</v>
      </c>
      <c r="G4321">
        <v>2024</v>
      </c>
      <c r="H4321" t="s">
        <v>140</v>
      </c>
      <c r="I4321" t="s">
        <v>11471</v>
      </c>
    </row>
    <row r="4322" spans="1:9" ht="32" x14ac:dyDescent="0.2">
      <c r="A4322" t="s">
        <v>11477</v>
      </c>
      <c r="B4322" t="s">
        <v>11478</v>
      </c>
      <c r="C4322">
        <v>1</v>
      </c>
      <c r="D4322" t="s">
        <v>12</v>
      </c>
      <c r="E4322" t="s">
        <v>12</v>
      </c>
      <c r="F4322" s="3" t="s">
        <v>11479</v>
      </c>
      <c r="G4322">
        <v>2024</v>
      </c>
      <c r="H4322" t="s">
        <v>14</v>
      </c>
      <c r="I4322" t="s">
        <v>11480</v>
      </c>
    </row>
    <row r="4323" spans="1:9" ht="32" x14ac:dyDescent="0.2">
      <c r="A4323" t="s">
        <v>11481</v>
      </c>
      <c r="B4323" t="s">
        <v>4268</v>
      </c>
      <c r="C4323">
        <v>1</v>
      </c>
      <c r="D4323" t="s">
        <v>1085</v>
      </c>
      <c r="E4323" t="s">
        <v>12</v>
      </c>
      <c r="F4323" s="3" t="s">
        <v>4269</v>
      </c>
      <c r="G4323">
        <v>2024</v>
      </c>
      <c r="H4323" t="s">
        <v>1663</v>
      </c>
      <c r="I4323" t="s">
        <v>11482</v>
      </c>
    </row>
    <row r="4324" spans="1:9" ht="32" x14ac:dyDescent="0.2">
      <c r="A4324" t="s">
        <v>11481</v>
      </c>
      <c r="B4324" t="s">
        <v>4271</v>
      </c>
      <c r="C4324">
        <v>2</v>
      </c>
      <c r="D4324" t="s">
        <v>1085</v>
      </c>
      <c r="E4324" t="s">
        <v>12</v>
      </c>
      <c r="F4324" s="3" t="s">
        <v>4272</v>
      </c>
      <c r="G4324">
        <v>2024</v>
      </c>
      <c r="H4324" t="s">
        <v>1663</v>
      </c>
      <c r="I4324" t="s">
        <v>11482</v>
      </c>
    </row>
    <row r="4325" spans="1:9" ht="32" x14ac:dyDescent="0.2">
      <c r="A4325" t="s">
        <v>11481</v>
      </c>
      <c r="B4325" t="s">
        <v>11483</v>
      </c>
      <c r="C4325">
        <v>3</v>
      </c>
      <c r="D4325" t="s">
        <v>1085</v>
      </c>
      <c r="E4325" t="s">
        <v>12</v>
      </c>
      <c r="F4325" s="3" t="s">
        <v>11484</v>
      </c>
      <c r="G4325">
        <v>2024</v>
      </c>
      <c r="H4325" t="s">
        <v>1663</v>
      </c>
      <c r="I4325" t="s">
        <v>11482</v>
      </c>
    </row>
    <row r="4326" spans="1:9" ht="32" x14ac:dyDescent="0.2">
      <c r="A4326" t="s">
        <v>11485</v>
      </c>
      <c r="B4326" t="s">
        <v>11486</v>
      </c>
      <c r="C4326">
        <v>1</v>
      </c>
      <c r="D4326" t="s">
        <v>12</v>
      </c>
      <c r="E4326" t="s">
        <v>12</v>
      </c>
      <c r="F4326" s="7" t="s">
        <v>11487</v>
      </c>
      <c r="G4326">
        <v>2024</v>
      </c>
      <c r="H4326" t="s">
        <v>226</v>
      </c>
      <c r="I4326" t="s">
        <v>11488</v>
      </c>
    </row>
    <row r="4327" spans="1:9" ht="32" x14ac:dyDescent="0.2">
      <c r="A4327" t="s">
        <v>11489</v>
      </c>
      <c r="B4327" t="s">
        <v>11490</v>
      </c>
      <c r="C4327">
        <v>1</v>
      </c>
      <c r="D4327" t="s">
        <v>316</v>
      </c>
      <c r="E4327" t="s">
        <v>12</v>
      </c>
      <c r="F4327" s="3" t="s">
        <v>11491</v>
      </c>
      <c r="G4327">
        <v>2024</v>
      </c>
      <c r="H4327" t="s">
        <v>86</v>
      </c>
      <c r="I4327" t="s">
        <v>11492</v>
      </c>
    </row>
    <row r="4328" spans="1:9" ht="16" x14ac:dyDescent="0.2">
      <c r="A4328" t="s">
        <v>11489</v>
      </c>
      <c r="B4328" t="s">
        <v>11493</v>
      </c>
      <c r="C4328">
        <v>2</v>
      </c>
      <c r="D4328" t="s">
        <v>316</v>
      </c>
      <c r="E4328" t="s">
        <v>12</v>
      </c>
      <c r="F4328" s="3" t="s">
        <v>11494</v>
      </c>
      <c r="G4328">
        <v>2024</v>
      </c>
      <c r="H4328" t="s">
        <v>86</v>
      </c>
      <c r="I4328" t="s">
        <v>11492</v>
      </c>
    </row>
    <row r="4329" spans="1:9" ht="32" x14ac:dyDescent="0.2">
      <c r="A4329" t="s">
        <v>11489</v>
      </c>
      <c r="B4329" t="s">
        <v>11495</v>
      </c>
      <c r="C4329">
        <v>3</v>
      </c>
      <c r="D4329" t="s">
        <v>316</v>
      </c>
      <c r="E4329" t="s">
        <v>12</v>
      </c>
      <c r="F4329" s="3" t="s">
        <v>11496</v>
      </c>
      <c r="G4329">
        <v>2024</v>
      </c>
      <c r="H4329" t="s">
        <v>86</v>
      </c>
      <c r="I4329" t="s">
        <v>11492</v>
      </c>
    </row>
    <row r="4330" spans="1:9" ht="16" x14ac:dyDescent="0.2">
      <c r="A4330" t="s">
        <v>11489</v>
      </c>
      <c r="B4330" t="s">
        <v>11497</v>
      </c>
      <c r="C4330">
        <v>4</v>
      </c>
      <c r="D4330" t="s">
        <v>12</v>
      </c>
      <c r="E4330" t="s">
        <v>12</v>
      </c>
      <c r="F4330" s="3" t="s">
        <v>11498</v>
      </c>
      <c r="G4330">
        <v>2024</v>
      </c>
      <c r="H4330" t="s">
        <v>86</v>
      </c>
      <c r="I4330" t="s">
        <v>11492</v>
      </c>
    </row>
    <row r="4331" spans="1:9" ht="16" x14ac:dyDescent="0.2">
      <c r="A4331" t="s">
        <v>11489</v>
      </c>
      <c r="B4331" t="s">
        <v>11499</v>
      </c>
      <c r="C4331">
        <v>5</v>
      </c>
      <c r="D4331" t="s">
        <v>12</v>
      </c>
      <c r="E4331" t="s">
        <v>12</v>
      </c>
      <c r="F4331" s="3" t="s">
        <v>11500</v>
      </c>
      <c r="G4331">
        <v>2024</v>
      </c>
      <c r="H4331" t="s">
        <v>86</v>
      </c>
      <c r="I4331" t="s">
        <v>11492</v>
      </c>
    </row>
    <row r="4332" spans="1:9" ht="16" x14ac:dyDescent="0.2">
      <c r="A4332" t="s">
        <v>11489</v>
      </c>
      <c r="B4332" t="s">
        <v>11501</v>
      </c>
      <c r="C4332">
        <v>6</v>
      </c>
      <c r="D4332" t="s">
        <v>12</v>
      </c>
      <c r="E4332" t="s">
        <v>12</v>
      </c>
      <c r="F4332" s="3" t="s">
        <v>11502</v>
      </c>
      <c r="G4332">
        <v>2024</v>
      </c>
      <c r="H4332" t="s">
        <v>86</v>
      </c>
      <c r="I4332" t="s">
        <v>11492</v>
      </c>
    </row>
    <row r="4333" spans="1:9" ht="16" x14ac:dyDescent="0.2">
      <c r="A4333" t="s">
        <v>11503</v>
      </c>
      <c r="B4333" t="s">
        <v>4246</v>
      </c>
      <c r="C4333">
        <v>1</v>
      </c>
      <c r="D4333" t="s">
        <v>12</v>
      </c>
      <c r="E4333" t="s">
        <v>12</v>
      </c>
      <c r="F4333" s="3" t="s">
        <v>4426</v>
      </c>
      <c r="G4333">
        <v>2024</v>
      </c>
      <c r="H4333" t="s">
        <v>14</v>
      </c>
      <c r="I4333" t="s">
        <v>11504</v>
      </c>
    </row>
    <row r="4334" spans="1:9" ht="32" x14ac:dyDescent="0.2">
      <c r="A4334" t="s">
        <v>11503</v>
      </c>
      <c r="B4334" t="s">
        <v>11505</v>
      </c>
      <c r="C4334">
        <v>2</v>
      </c>
      <c r="D4334" t="s">
        <v>12</v>
      </c>
      <c r="E4334" t="s">
        <v>12</v>
      </c>
      <c r="F4334" s="3" t="s">
        <v>11506</v>
      </c>
      <c r="G4334">
        <v>2024</v>
      </c>
      <c r="H4334" t="s">
        <v>14</v>
      </c>
      <c r="I4334" t="s">
        <v>11504</v>
      </c>
    </row>
    <row r="4335" spans="1:9" ht="16" x14ac:dyDescent="0.2">
      <c r="A4335" t="s">
        <v>11503</v>
      </c>
      <c r="B4335" t="s">
        <v>9978</v>
      </c>
      <c r="C4335">
        <v>3</v>
      </c>
      <c r="D4335">
        <f>494</f>
        <v>494</v>
      </c>
      <c r="E4335" t="s">
        <v>12</v>
      </c>
      <c r="F4335" s="3" t="s">
        <v>11507</v>
      </c>
      <c r="G4335">
        <v>2024</v>
      </c>
      <c r="H4335" t="s">
        <v>14</v>
      </c>
      <c r="I4335" t="s">
        <v>11504</v>
      </c>
    </row>
    <row r="4336" spans="1:9" ht="16" x14ac:dyDescent="0.2">
      <c r="A4336" t="s">
        <v>11508</v>
      </c>
      <c r="B4336" t="s">
        <v>411</v>
      </c>
      <c r="C4336">
        <v>1</v>
      </c>
      <c r="D4336" t="s">
        <v>408</v>
      </c>
      <c r="E4336" t="s">
        <v>12</v>
      </c>
      <c r="F4336" s="7" t="s">
        <v>3831</v>
      </c>
      <c r="G4336">
        <v>2024</v>
      </c>
      <c r="H4336" t="s">
        <v>174</v>
      </c>
      <c r="I4336" t="s">
        <v>11509</v>
      </c>
    </row>
    <row r="4337" spans="1:9" ht="16" x14ac:dyDescent="0.2">
      <c r="A4337" t="s">
        <v>11508</v>
      </c>
      <c r="B4337" t="s">
        <v>10782</v>
      </c>
      <c r="C4337">
        <v>2</v>
      </c>
      <c r="D4337" t="s">
        <v>344</v>
      </c>
      <c r="E4337" t="s">
        <v>12</v>
      </c>
      <c r="F4337" s="7" t="s">
        <v>11510</v>
      </c>
      <c r="G4337">
        <v>2024</v>
      </c>
      <c r="H4337" t="s">
        <v>174</v>
      </c>
      <c r="I4337" t="s">
        <v>11509</v>
      </c>
    </row>
    <row r="4338" spans="1:9" ht="16" x14ac:dyDescent="0.2">
      <c r="A4338" t="s">
        <v>11508</v>
      </c>
      <c r="B4338" t="s">
        <v>1374</v>
      </c>
      <c r="C4338">
        <v>3</v>
      </c>
      <c r="D4338" t="s">
        <v>344</v>
      </c>
      <c r="E4338" t="s">
        <v>12</v>
      </c>
      <c r="F4338" s="7" t="s">
        <v>3829</v>
      </c>
      <c r="G4338">
        <v>2024</v>
      </c>
      <c r="H4338" t="s">
        <v>174</v>
      </c>
      <c r="I4338" t="s">
        <v>11509</v>
      </c>
    </row>
    <row r="4339" spans="1:9" ht="16" x14ac:dyDescent="0.2">
      <c r="A4339" t="s">
        <v>11511</v>
      </c>
      <c r="B4339" t="s">
        <v>11512</v>
      </c>
      <c r="C4339">
        <v>1</v>
      </c>
      <c r="D4339">
        <f>276</f>
        <v>276</v>
      </c>
      <c r="E4339" t="s">
        <v>12</v>
      </c>
      <c r="F4339" s="3" t="s">
        <v>2900</v>
      </c>
      <c r="G4339">
        <v>2024</v>
      </c>
      <c r="H4339" t="s">
        <v>267</v>
      </c>
      <c r="I4339" t="s">
        <v>11513</v>
      </c>
    </row>
    <row r="4340" spans="1:9" ht="32" x14ac:dyDescent="0.2">
      <c r="A4340" t="s">
        <v>11514</v>
      </c>
      <c r="B4340" t="s">
        <v>11515</v>
      </c>
      <c r="C4340">
        <v>1</v>
      </c>
      <c r="D4340" t="s">
        <v>12</v>
      </c>
      <c r="E4340" t="s">
        <v>592</v>
      </c>
      <c r="F4340" s="3" t="s">
        <v>4990</v>
      </c>
      <c r="G4340">
        <v>2024</v>
      </c>
      <c r="H4340" t="s">
        <v>14</v>
      </c>
      <c r="I4340" t="s">
        <v>11516</v>
      </c>
    </row>
    <row r="4341" spans="1:9" ht="32" x14ac:dyDescent="0.2">
      <c r="A4341" t="s">
        <v>11514</v>
      </c>
      <c r="B4341" t="s">
        <v>1420</v>
      </c>
      <c r="C4341">
        <v>2</v>
      </c>
      <c r="D4341" t="s">
        <v>12</v>
      </c>
      <c r="E4341" t="s">
        <v>1171</v>
      </c>
      <c r="F4341" s="3" t="s">
        <v>7990</v>
      </c>
      <c r="G4341">
        <v>2024</v>
      </c>
      <c r="H4341" t="s">
        <v>14</v>
      </c>
      <c r="I4341" t="s">
        <v>11516</v>
      </c>
    </row>
    <row r="4342" spans="1:9" ht="32" x14ac:dyDescent="0.2">
      <c r="A4342" t="s">
        <v>11514</v>
      </c>
      <c r="B4342" t="s">
        <v>11517</v>
      </c>
      <c r="C4342">
        <v>3</v>
      </c>
      <c r="D4342" t="s">
        <v>12</v>
      </c>
      <c r="E4342" t="s">
        <v>12</v>
      </c>
      <c r="F4342" s="3" t="s">
        <v>887</v>
      </c>
      <c r="G4342">
        <v>2024</v>
      </c>
      <c r="H4342" t="s">
        <v>14</v>
      </c>
      <c r="I4342" t="s">
        <v>11516</v>
      </c>
    </row>
    <row r="4343" spans="1:9" ht="32" x14ac:dyDescent="0.2">
      <c r="A4343" t="s">
        <v>11518</v>
      </c>
      <c r="B4343" t="s">
        <v>5832</v>
      </c>
      <c r="C4343">
        <v>1</v>
      </c>
      <c r="D4343" t="s">
        <v>12</v>
      </c>
      <c r="E4343" t="s">
        <v>12</v>
      </c>
      <c r="F4343" s="3" t="s">
        <v>11519</v>
      </c>
      <c r="G4343">
        <v>2024</v>
      </c>
      <c r="H4343" t="s">
        <v>14</v>
      </c>
      <c r="I4343" t="s">
        <v>11520</v>
      </c>
    </row>
    <row r="4344" spans="1:9" ht="32" x14ac:dyDescent="0.2">
      <c r="A4344" t="s">
        <v>11518</v>
      </c>
      <c r="B4344" t="s">
        <v>3321</v>
      </c>
      <c r="C4344">
        <v>2</v>
      </c>
      <c r="D4344" t="s">
        <v>12</v>
      </c>
      <c r="E4344" t="s">
        <v>12</v>
      </c>
      <c r="F4344" s="3" t="s">
        <v>11521</v>
      </c>
      <c r="G4344">
        <v>2024</v>
      </c>
      <c r="H4344" t="s">
        <v>14</v>
      </c>
      <c r="I4344" t="s">
        <v>11520</v>
      </c>
    </row>
    <row r="4345" spans="1:9" ht="16" x14ac:dyDescent="0.2">
      <c r="A4345" t="s">
        <v>11522</v>
      </c>
      <c r="B4345" t="s">
        <v>2897</v>
      </c>
      <c r="C4345">
        <v>1</v>
      </c>
      <c r="D4345">
        <f>364</f>
        <v>364</v>
      </c>
      <c r="E4345" t="s">
        <v>1849</v>
      </c>
      <c r="F4345" s="3" t="s">
        <v>1850</v>
      </c>
      <c r="G4345">
        <v>2024</v>
      </c>
      <c r="H4345" t="s">
        <v>267</v>
      </c>
      <c r="I4345" t="s">
        <v>11523</v>
      </c>
    </row>
    <row r="4346" spans="1:9" ht="32" x14ac:dyDescent="0.2">
      <c r="A4346" t="s">
        <v>11524</v>
      </c>
      <c r="B4346" t="s">
        <v>727</v>
      </c>
      <c r="C4346">
        <v>1</v>
      </c>
      <c r="D4346" t="s">
        <v>12</v>
      </c>
      <c r="E4346" t="s">
        <v>12</v>
      </c>
      <c r="F4346" s="3" t="s">
        <v>4659</v>
      </c>
      <c r="G4346">
        <v>2024</v>
      </c>
      <c r="H4346" t="s">
        <v>14</v>
      </c>
      <c r="I4346" t="s">
        <v>11525</v>
      </c>
    </row>
    <row r="4347" spans="1:9" ht="32" x14ac:dyDescent="0.2">
      <c r="A4347" t="s">
        <v>11526</v>
      </c>
      <c r="B4347" t="s">
        <v>4935</v>
      </c>
      <c r="C4347">
        <v>1</v>
      </c>
      <c r="D4347" t="s">
        <v>12</v>
      </c>
      <c r="E4347" t="s">
        <v>12</v>
      </c>
      <c r="F4347" s="3" t="s">
        <v>4703</v>
      </c>
      <c r="G4347">
        <v>2024</v>
      </c>
      <c r="H4347" t="s">
        <v>14</v>
      </c>
      <c r="I4347" t="s">
        <v>11527</v>
      </c>
    </row>
    <row r="4348" spans="1:9" ht="16" x14ac:dyDescent="0.2">
      <c r="A4348" t="s">
        <v>11526</v>
      </c>
      <c r="B4348" t="s">
        <v>4859</v>
      </c>
      <c r="C4348">
        <v>2</v>
      </c>
      <c r="D4348" t="s">
        <v>12</v>
      </c>
      <c r="E4348" t="s">
        <v>12</v>
      </c>
      <c r="F4348" s="3" t="s">
        <v>11528</v>
      </c>
      <c r="G4348">
        <v>2024</v>
      </c>
      <c r="H4348" t="s">
        <v>14</v>
      </c>
      <c r="I4348" t="s">
        <v>11527</v>
      </c>
    </row>
    <row r="4349" spans="1:9" ht="32" x14ac:dyDescent="0.2">
      <c r="A4349" t="s">
        <v>11526</v>
      </c>
      <c r="B4349" t="s">
        <v>4876</v>
      </c>
      <c r="C4349">
        <v>3</v>
      </c>
      <c r="D4349" t="s">
        <v>12</v>
      </c>
      <c r="E4349" t="s">
        <v>12</v>
      </c>
      <c r="F4349" s="3" t="s">
        <v>4706</v>
      </c>
      <c r="G4349">
        <v>2024</v>
      </c>
      <c r="H4349" t="s">
        <v>14</v>
      </c>
      <c r="I4349" t="s">
        <v>11527</v>
      </c>
    </row>
    <row r="4350" spans="1:9" ht="16" x14ac:dyDescent="0.2">
      <c r="A4350" t="s">
        <v>11529</v>
      </c>
      <c r="B4350" t="s">
        <v>11530</v>
      </c>
      <c r="C4350">
        <v>1</v>
      </c>
      <c r="D4350" t="s">
        <v>12</v>
      </c>
      <c r="E4350" t="s">
        <v>1171</v>
      </c>
      <c r="F4350" s="3" t="s">
        <v>11531</v>
      </c>
      <c r="G4350">
        <v>2024</v>
      </c>
      <c r="H4350" t="s">
        <v>14</v>
      </c>
      <c r="I4350" t="s">
        <v>11532</v>
      </c>
    </row>
    <row r="4351" spans="1:9" ht="16" x14ac:dyDescent="0.2">
      <c r="A4351" t="s">
        <v>11533</v>
      </c>
      <c r="B4351" t="s">
        <v>11534</v>
      </c>
      <c r="C4351">
        <v>1</v>
      </c>
      <c r="D4351" t="s">
        <v>12</v>
      </c>
      <c r="E4351" t="s">
        <v>12</v>
      </c>
      <c r="F4351" s="3" t="s">
        <v>11535</v>
      </c>
      <c r="G4351">
        <v>2024</v>
      </c>
      <c r="H4351" t="s">
        <v>140</v>
      </c>
      <c r="I4351" t="s">
        <v>11536</v>
      </c>
    </row>
    <row r="4352" spans="1:9" ht="32" x14ac:dyDescent="0.2">
      <c r="A4352" t="s">
        <v>11533</v>
      </c>
      <c r="B4352" t="s">
        <v>11537</v>
      </c>
      <c r="C4352">
        <v>2</v>
      </c>
      <c r="D4352">
        <f>577</f>
        <v>577</v>
      </c>
      <c r="E4352" t="s">
        <v>12</v>
      </c>
      <c r="F4352" s="3" t="s">
        <v>11538</v>
      </c>
      <c r="G4352">
        <v>2024</v>
      </c>
      <c r="H4352" t="s">
        <v>714</v>
      </c>
      <c r="I4352" t="s">
        <v>11536</v>
      </c>
    </row>
    <row r="4353" spans="1:9" ht="32" x14ac:dyDescent="0.2">
      <c r="A4353" t="s">
        <v>11533</v>
      </c>
      <c r="B4353" t="s">
        <v>11539</v>
      </c>
      <c r="C4353">
        <v>3</v>
      </c>
      <c r="D4353" t="s">
        <v>12</v>
      </c>
      <c r="E4353" t="s">
        <v>12</v>
      </c>
      <c r="F4353" s="3" t="s">
        <v>11540</v>
      </c>
      <c r="G4353">
        <v>2024</v>
      </c>
      <c r="H4353" t="s">
        <v>1810</v>
      </c>
      <c r="I4353" t="s">
        <v>11536</v>
      </c>
    </row>
    <row r="4354" spans="1:9" ht="16" x14ac:dyDescent="0.2">
      <c r="A4354" t="s">
        <v>11533</v>
      </c>
      <c r="B4354" t="s">
        <v>11541</v>
      </c>
      <c r="C4354">
        <v>4</v>
      </c>
      <c r="D4354" t="s">
        <v>12</v>
      </c>
      <c r="E4354" t="s">
        <v>12</v>
      </c>
      <c r="F4354" s="3" t="s">
        <v>11542</v>
      </c>
      <c r="G4354">
        <v>2024</v>
      </c>
      <c r="H4354" t="s">
        <v>8086</v>
      </c>
      <c r="I4354" t="s">
        <v>11536</v>
      </c>
    </row>
    <row r="4355" spans="1:9" ht="16" x14ac:dyDescent="0.2">
      <c r="A4355" t="s">
        <v>11533</v>
      </c>
      <c r="B4355" t="s">
        <v>11543</v>
      </c>
      <c r="C4355">
        <v>5</v>
      </c>
      <c r="D4355" t="s">
        <v>12</v>
      </c>
      <c r="E4355" t="s">
        <v>12</v>
      </c>
      <c r="F4355" s="3" t="s">
        <v>11544</v>
      </c>
      <c r="G4355">
        <v>2024</v>
      </c>
      <c r="H4355" t="s">
        <v>250</v>
      </c>
      <c r="I4355" t="s">
        <v>11536</v>
      </c>
    </row>
    <row r="4356" spans="1:9" ht="32" x14ac:dyDescent="0.2">
      <c r="A4356" t="s">
        <v>11533</v>
      </c>
      <c r="B4356" t="s">
        <v>11545</v>
      </c>
      <c r="C4356">
        <v>6</v>
      </c>
      <c r="D4356" t="s">
        <v>12</v>
      </c>
      <c r="E4356" t="s">
        <v>12</v>
      </c>
      <c r="F4356" s="3" t="s">
        <v>11546</v>
      </c>
      <c r="G4356">
        <v>2024</v>
      </c>
      <c r="H4356" t="s">
        <v>250</v>
      </c>
      <c r="I4356" t="s">
        <v>11536</v>
      </c>
    </row>
    <row r="4357" spans="1:9" ht="32" x14ac:dyDescent="0.2">
      <c r="A4357" t="s">
        <v>11533</v>
      </c>
      <c r="B4357" t="s">
        <v>11547</v>
      </c>
      <c r="C4357">
        <v>7</v>
      </c>
      <c r="D4357" t="s">
        <v>12</v>
      </c>
      <c r="E4357" t="s">
        <v>12</v>
      </c>
      <c r="F4357" s="3" t="s">
        <v>11548</v>
      </c>
      <c r="G4357">
        <v>2024</v>
      </c>
      <c r="H4357" t="s">
        <v>235</v>
      </c>
      <c r="I4357" t="s">
        <v>11536</v>
      </c>
    </row>
    <row r="4358" spans="1:9" ht="32" x14ac:dyDescent="0.2">
      <c r="A4358" t="s">
        <v>11533</v>
      </c>
      <c r="B4358" t="s">
        <v>11549</v>
      </c>
      <c r="C4358">
        <v>8</v>
      </c>
      <c r="D4358" t="s">
        <v>12</v>
      </c>
      <c r="E4358" t="s">
        <v>12</v>
      </c>
      <c r="F4358" s="3" t="s">
        <v>11548</v>
      </c>
      <c r="G4358">
        <v>2024</v>
      </c>
      <c r="H4358" t="s">
        <v>235</v>
      </c>
      <c r="I4358" t="s">
        <v>11536</v>
      </c>
    </row>
    <row r="4359" spans="1:9" ht="32" x14ac:dyDescent="0.2">
      <c r="A4359" t="s">
        <v>11533</v>
      </c>
      <c r="B4359" t="s">
        <v>11550</v>
      </c>
      <c r="C4359">
        <v>9</v>
      </c>
      <c r="D4359" t="s">
        <v>12</v>
      </c>
      <c r="E4359" t="s">
        <v>12</v>
      </c>
      <c r="F4359" s="3" t="s">
        <v>11551</v>
      </c>
      <c r="G4359">
        <v>2024</v>
      </c>
      <c r="H4359" t="s">
        <v>67</v>
      </c>
      <c r="I4359" t="s">
        <v>11536</v>
      </c>
    </row>
    <row r="4360" spans="1:9" ht="32" x14ac:dyDescent="0.2">
      <c r="A4360" t="s">
        <v>11533</v>
      </c>
      <c r="B4360" t="s">
        <v>11552</v>
      </c>
      <c r="C4360">
        <v>10</v>
      </c>
      <c r="D4360" t="s">
        <v>12</v>
      </c>
      <c r="E4360" t="s">
        <v>12</v>
      </c>
      <c r="F4360" s="3" t="s">
        <v>11553</v>
      </c>
      <c r="G4360">
        <v>2024</v>
      </c>
      <c r="H4360" t="s">
        <v>67</v>
      </c>
      <c r="I4360" t="s">
        <v>11536</v>
      </c>
    </row>
    <row r="4361" spans="1:9" ht="32" x14ac:dyDescent="0.2">
      <c r="A4361" t="s">
        <v>11554</v>
      </c>
      <c r="B4361" t="s">
        <v>11555</v>
      </c>
      <c r="C4361">
        <v>1</v>
      </c>
      <c r="D4361" t="s">
        <v>11556</v>
      </c>
      <c r="E4361" t="s">
        <v>12</v>
      </c>
      <c r="F4361" s="3" t="s">
        <v>11557</v>
      </c>
      <c r="G4361">
        <v>2024</v>
      </c>
      <c r="H4361" t="s">
        <v>86</v>
      </c>
      <c r="I4361" t="s">
        <v>11558</v>
      </c>
    </row>
    <row r="4362" spans="1:9" ht="32" x14ac:dyDescent="0.2">
      <c r="A4362" t="s">
        <v>11554</v>
      </c>
      <c r="B4362" t="s">
        <v>11559</v>
      </c>
      <c r="C4362">
        <v>2</v>
      </c>
      <c r="D4362" t="s">
        <v>11556</v>
      </c>
      <c r="E4362" t="s">
        <v>11560</v>
      </c>
      <c r="F4362" s="3" t="s">
        <v>11561</v>
      </c>
      <c r="G4362">
        <v>2024</v>
      </c>
      <c r="H4362" t="s">
        <v>86</v>
      </c>
      <c r="I4362" t="s">
        <v>11558</v>
      </c>
    </row>
    <row r="4363" spans="1:9" ht="32" x14ac:dyDescent="0.2">
      <c r="A4363" t="s">
        <v>11554</v>
      </c>
      <c r="B4363" t="s">
        <v>11562</v>
      </c>
      <c r="C4363">
        <v>3</v>
      </c>
      <c r="D4363" t="s">
        <v>12</v>
      </c>
      <c r="E4363" t="s">
        <v>12</v>
      </c>
      <c r="F4363" s="3" t="s">
        <v>11563</v>
      </c>
      <c r="G4363">
        <v>2024</v>
      </c>
      <c r="H4363" t="s">
        <v>86</v>
      </c>
      <c r="I4363" t="s">
        <v>11558</v>
      </c>
    </row>
    <row r="4364" spans="1:9" ht="32" x14ac:dyDescent="0.2">
      <c r="A4364" t="s">
        <v>11564</v>
      </c>
      <c r="B4364" t="s">
        <v>11565</v>
      </c>
      <c r="C4364">
        <v>1</v>
      </c>
      <c r="D4364">
        <f>222</f>
        <v>222</v>
      </c>
      <c r="E4364" t="s">
        <v>12</v>
      </c>
      <c r="F4364" s="3" t="s">
        <v>11566</v>
      </c>
      <c r="G4364">
        <v>2024</v>
      </c>
      <c r="H4364" t="s">
        <v>140</v>
      </c>
      <c r="I4364" t="s">
        <v>11567</v>
      </c>
    </row>
    <row r="4365" spans="1:9" ht="16" x14ac:dyDescent="0.2">
      <c r="A4365" t="s">
        <v>11564</v>
      </c>
      <c r="B4365" t="s">
        <v>11568</v>
      </c>
      <c r="C4365">
        <v>2</v>
      </c>
      <c r="D4365">
        <f>222</f>
        <v>222</v>
      </c>
      <c r="E4365" t="s">
        <v>12</v>
      </c>
      <c r="F4365" s="3" t="s">
        <v>11569</v>
      </c>
      <c r="G4365">
        <v>2024</v>
      </c>
      <c r="H4365" t="s">
        <v>140</v>
      </c>
      <c r="I4365" t="s">
        <v>11567</v>
      </c>
    </row>
    <row r="4366" spans="1:9" ht="32" x14ac:dyDescent="0.2">
      <c r="A4366" t="s">
        <v>11564</v>
      </c>
      <c r="B4366" t="s">
        <v>11570</v>
      </c>
      <c r="C4366">
        <v>3</v>
      </c>
      <c r="D4366">
        <f>222</f>
        <v>222</v>
      </c>
      <c r="E4366" t="s">
        <v>12</v>
      </c>
      <c r="F4366" s="3" t="s">
        <v>11571</v>
      </c>
      <c r="G4366">
        <v>2024</v>
      </c>
      <c r="H4366" t="s">
        <v>140</v>
      </c>
      <c r="I4366" t="s">
        <v>11567</v>
      </c>
    </row>
    <row r="4367" spans="1:9" ht="32" x14ac:dyDescent="0.2">
      <c r="A4367" t="s">
        <v>11564</v>
      </c>
      <c r="B4367" t="s">
        <v>11572</v>
      </c>
      <c r="C4367">
        <v>4</v>
      </c>
      <c r="D4367">
        <f>222</f>
        <v>222</v>
      </c>
      <c r="E4367" t="s">
        <v>12</v>
      </c>
      <c r="F4367" s="3" t="s">
        <v>11573</v>
      </c>
      <c r="G4367">
        <v>2024</v>
      </c>
      <c r="H4367" t="s">
        <v>140</v>
      </c>
      <c r="I4367" t="s">
        <v>11567</v>
      </c>
    </row>
    <row r="4368" spans="1:9" ht="16" x14ac:dyDescent="0.2">
      <c r="A4368" t="s">
        <v>11564</v>
      </c>
      <c r="B4368" t="s">
        <v>11574</v>
      </c>
      <c r="C4368">
        <v>5</v>
      </c>
      <c r="D4368" t="s">
        <v>12</v>
      </c>
      <c r="E4368" t="s">
        <v>12</v>
      </c>
      <c r="F4368" s="3" t="s">
        <v>11575</v>
      </c>
      <c r="G4368">
        <v>2024</v>
      </c>
      <c r="H4368" t="s">
        <v>140</v>
      </c>
      <c r="I4368" t="s">
        <v>11567</v>
      </c>
    </row>
    <row r="4369" spans="1:9" ht="32" x14ac:dyDescent="0.2">
      <c r="A4369" t="s">
        <v>11576</v>
      </c>
      <c r="B4369" t="s">
        <v>11577</v>
      </c>
      <c r="C4369">
        <v>1</v>
      </c>
      <c r="D4369" t="s">
        <v>1142</v>
      </c>
      <c r="E4369" t="s">
        <v>12</v>
      </c>
      <c r="F4369" s="3" t="s">
        <v>5321</v>
      </c>
      <c r="G4369">
        <v>2024</v>
      </c>
      <c r="H4369" t="s">
        <v>368</v>
      </c>
      <c r="I4369" t="s">
        <v>11578</v>
      </c>
    </row>
    <row r="4370" spans="1:9" ht="32" x14ac:dyDescent="0.2">
      <c r="A4370" t="s">
        <v>11576</v>
      </c>
      <c r="B4370" t="s">
        <v>5323</v>
      </c>
      <c r="C4370">
        <v>2</v>
      </c>
      <c r="D4370" t="s">
        <v>1142</v>
      </c>
      <c r="E4370" t="s">
        <v>12</v>
      </c>
      <c r="F4370" s="3" t="s">
        <v>11579</v>
      </c>
      <c r="G4370">
        <v>2024</v>
      </c>
      <c r="H4370" t="s">
        <v>368</v>
      </c>
      <c r="I4370" t="s">
        <v>11578</v>
      </c>
    </row>
    <row r="4371" spans="1:9" ht="16" x14ac:dyDescent="0.2">
      <c r="A4371" t="s">
        <v>11576</v>
      </c>
      <c r="B4371" t="s">
        <v>5326</v>
      </c>
      <c r="C4371">
        <v>3</v>
      </c>
      <c r="D4371" t="s">
        <v>5327</v>
      </c>
      <c r="E4371" t="s">
        <v>12</v>
      </c>
      <c r="F4371" s="3" t="s">
        <v>11580</v>
      </c>
      <c r="G4371">
        <v>2024</v>
      </c>
      <c r="H4371" t="s">
        <v>368</v>
      </c>
      <c r="I4371" t="s">
        <v>11578</v>
      </c>
    </row>
    <row r="4372" spans="1:9" ht="16" x14ac:dyDescent="0.2">
      <c r="A4372" t="s">
        <v>11581</v>
      </c>
      <c r="B4372" t="s">
        <v>11582</v>
      </c>
      <c r="C4372">
        <v>1</v>
      </c>
      <c r="D4372" t="s">
        <v>52</v>
      </c>
      <c r="E4372" t="s">
        <v>12</v>
      </c>
      <c r="F4372" s="3" t="s">
        <v>11583</v>
      </c>
      <c r="G4372">
        <v>2024</v>
      </c>
      <c r="H4372" t="s">
        <v>226</v>
      </c>
      <c r="I4372" t="s">
        <v>11584</v>
      </c>
    </row>
    <row r="4373" spans="1:9" ht="16" x14ac:dyDescent="0.2">
      <c r="A4373" t="s">
        <v>11581</v>
      </c>
      <c r="B4373" t="s">
        <v>11585</v>
      </c>
      <c r="C4373">
        <v>2</v>
      </c>
      <c r="D4373">
        <f>199</f>
        <v>199</v>
      </c>
      <c r="E4373" t="s">
        <v>334</v>
      </c>
      <c r="F4373" s="3" t="s">
        <v>11586</v>
      </c>
      <c r="G4373">
        <v>2024</v>
      </c>
      <c r="H4373" t="s">
        <v>226</v>
      </c>
      <c r="I4373" t="s">
        <v>11584</v>
      </c>
    </row>
    <row r="4374" spans="1:9" ht="16" x14ac:dyDescent="0.2">
      <c r="A4374" t="s">
        <v>11581</v>
      </c>
      <c r="B4374" t="s">
        <v>11587</v>
      </c>
      <c r="C4374">
        <v>3</v>
      </c>
      <c r="D4374" t="s">
        <v>712</v>
      </c>
      <c r="E4374" t="s">
        <v>12</v>
      </c>
      <c r="F4374" s="3" t="s">
        <v>11588</v>
      </c>
      <c r="G4374">
        <v>2024</v>
      </c>
      <c r="H4374" t="s">
        <v>226</v>
      </c>
      <c r="I4374" t="s">
        <v>11584</v>
      </c>
    </row>
    <row r="4375" spans="1:9" ht="32" x14ac:dyDescent="0.2">
      <c r="A4375" t="s">
        <v>11581</v>
      </c>
      <c r="B4375" t="s">
        <v>11589</v>
      </c>
      <c r="C4375">
        <v>4</v>
      </c>
      <c r="D4375" t="s">
        <v>12</v>
      </c>
      <c r="E4375" t="s">
        <v>12</v>
      </c>
      <c r="F4375" s="3" t="s">
        <v>11590</v>
      </c>
      <c r="G4375">
        <v>2024</v>
      </c>
      <c r="H4375" t="s">
        <v>1810</v>
      </c>
      <c r="I4375" t="s">
        <v>11584</v>
      </c>
    </row>
    <row r="4376" spans="1:9" ht="32" x14ac:dyDescent="0.2">
      <c r="A4376" t="s">
        <v>11591</v>
      </c>
      <c r="B4376" t="s">
        <v>5448</v>
      </c>
      <c r="C4376">
        <v>1</v>
      </c>
      <c r="D4376">
        <f>65</f>
        <v>65</v>
      </c>
      <c r="E4376" t="s">
        <v>12</v>
      </c>
      <c r="F4376" s="3" t="s">
        <v>5449</v>
      </c>
      <c r="G4376">
        <v>2024</v>
      </c>
      <c r="H4376" t="s">
        <v>323</v>
      </c>
      <c r="I4376" t="s">
        <v>11592</v>
      </c>
    </row>
    <row r="4377" spans="1:9" ht="16" x14ac:dyDescent="0.2">
      <c r="A4377" t="s">
        <v>11593</v>
      </c>
      <c r="B4377" t="s">
        <v>11594</v>
      </c>
      <c r="C4377">
        <v>1</v>
      </c>
      <c r="D4377">
        <f>189</f>
        <v>189</v>
      </c>
      <c r="E4377" t="s">
        <v>4996</v>
      </c>
      <c r="F4377" s="3" t="s">
        <v>11595</v>
      </c>
      <c r="G4377">
        <v>2024</v>
      </c>
      <c r="H4377" t="s">
        <v>998</v>
      </c>
      <c r="I4377" t="s">
        <v>11596</v>
      </c>
    </row>
    <row r="4378" spans="1:9" ht="16" x14ac:dyDescent="0.2">
      <c r="A4378" t="s">
        <v>11593</v>
      </c>
      <c r="B4378" t="s">
        <v>11597</v>
      </c>
      <c r="C4378">
        <v>2</v>
      </c>
      <c r="D4378">
        <f>189</f>
        <v>189</v>
      </c>
      <c r="E4378" t="s">
        <v>4996</v>
      </c>
      <c r="F4378" s="3" t="s">
        <v>11598</v>
      </c>
      <c r="G4378">
        <v>2024</v>
      </c>
      <c r="H4378" t="s">
        <v>998</v>
      </c>
      <c r="I4378" t="s">
        <v>11596</v>
      </c>
    </row>
    <row r="4379" spans="1:9" ht="32" x14ac:dyDescent="0.2">
      <c r="A4379" t="s">
        <v>11599</v>
      </c>
      <c r="B4379" t="s">
        <v>8772</v>
      </c>
      <c r="C4379">
        <v>1</v>
      </c>
      <c r="D4379">
        <f>407</f>
        <v>407</v>
      </c>
      <c r="E4379" t="s">
        <v>12</v>
      </c>
      <c r="F4379" s="3" t="s">
        <v>8773</v>
      </c>
      <c r="G4379">
        <v>2024</v>
      </c>
      <c r="H4379" t="s">
        <v>37</v>
      </c>
      <c r="I4379" t="s">
        <v>11600</v>
      </c>
    </row>
    <row r="4380" spans="1:9" ht="16" x14ac:dyDescent="0.2">
      <c r="A4380" t="s">
        <v>11599</v>
      </c>
      <c r="B4380" t="s">
        <v>8775</v>
      </c>
      <c r="C4380">
        <v>2</v>
      </c>
      <c r="D4380" t="s">
        <v>12</v>
      </c>
      <c r="E4380" t="s">
        <v>12</v>
      </c>
      <c r="F4380" s="3" t="s">
        <v>11601</v>
      </c>
      <c r="G4380">
        <v>2024</v>
      </c>
      <c r="H4380" t="s">
        <v>37</v>
      </c>
      <c r="I4380" t="s">
        <v>11600</v>
      </c>
    </row>
    <row r="4381" spans="1:9" ht="32" x14ac:dyDescent="0.2">
      <c r="A4381" t="s">
        <v>11602</v>
      </c>
      <c r="B4381" t="s">
        <v>7627</v>
      </c>
      <c r="C4381">
        <v>1</v>
      </c>
      <c r="D4381" t="s">
        <v>12</v>
      </c>
      <c r="E4381" t="s">
        <v>12</v>
      </c>
      <c r="F4381" s="3" t="s">
        <v>7628</v>
      </c>
      <c r="G4381">
        <v>2024</v>
      </c>
      <c r="H4381" t="s">
        <v>204</v>
      </c>
      <c r="I4381" t="s">
        <v>11603</v>
      </c>
    </row>
    <row r="4382" spans="1:9" ht="16" x14ac:dyDescent="0.2">
      <c r="A4382" t="s">
        <v>11602</v>
      </c>
      <c r="B4382" t="s">
        <v>7630</v>
      </c>
      <c r="C4382">
        <v>2</v>
      </c>
      <c r="D4382" t="s">
        <v>1085</v>
      </c>
      <c r="E4382" t="s">
        <v>12</v>
      </c>
      <c r="F4382" s="3" t="s">
        <v>11604</v>
      </c>
      <c r="G4382">
        <v>2024</v>
      </c>
      <c r="H4382" t="s">
        <v>6891</v>
      </c>
      <c r="I4382" t="s">
        <v>11603</v>
      </c>
    </row>
    <row r="4383" spans="1:9" ht="16" x14ac:dyDescent="0.2">
      <c r="A4383" t="s">
        <v>11605</v>
      </c>
      <c r="B4383" t="s">
        <v>11606</v>
      </c>
      <c r="C4383">
        <v>1</v>
      </c>
      <c r="D4383">
        <f>233</f>
        <v>233</v>
      </c>
      <c r="E4383" t="s">
        <v>12</v>
      </c>
      <c r="F4383" s="3" t="s">
        <v>11607</v>
      </c>
      <c r="G4383">
        <v>2024</v>
      </c>
      <c r="H4383" t="s">
        <v>368</v>
      </c>
      <c r="I4383" t="s">
        <v>11608</v>
      </c>
    </row>
    <row r="4384" spans="1:9" ht="16" x14ac:dyDescent="0.2">
      <c r="A4384" t="s">
        <v>11605</v>
      </c>
      <c r="B4384" t="s">
        <v>11609</v>
      </c>
      <c r="C4384">
        <v>2</v>
      </c>
      <c r="D4384" t="s">
        <v>7998</v>
      </c>
      <c r="E4384" t="s">
        <v>10436</v>
      </c>
      <c r="F4384" s="3" t="s">
        <v>10437</v>
      </c>
      <c r="G4384">
        <v>2024</v>
      </c>
      <c r="H4384" t="s">
        <v>368</v>
      </c>
      <c r="I4384" t="s">
        <v>11608</v>
      </c>
    </row>
    <row r="4385" spans="1:9" ht="16" x14ac:dyDescent="0.2">
      <c r="A4385" t="s">
        <v>11605</v>
      </c>
      <c r="B4385" t="s">
        <v>11610</v>
      </c>
      <c r="C4385">
        <v>3</v>
      </c>
      <c r="D4385" t="s">
        <v>389</v>
      </c>
      <c r="E4385" t="s">
        <v>12</v>
      </c>
      <c r="F4385" s="7" t="s">
        <v>390</v>
      </c>
      <c r="G4385">
        <v>2024</v>
      </c>
      <c r="H4385" t="s">
        <v>368</v>
      </c>
      <c r="I4385" t="s">
        <v>11608</v>
      </c>
    </row>
    <row r="4386" spans="1:9" ht="16" x14ac:dyDescent="0.2">
      <c r="A4386" t="s">
        <v>11611</v>
      </c>
      <c r="B4386" t="s">
        <v>980</v>
      </c>
      <c r="C4386">
        <v>1</v>
      </c>
      <c r="D4386" t="s">
        <v>344</v>
      </c>
      <c r="E4386" t="s">
        <v>12</v>
      </c>
      <c r="F4386" s="3" t="s">
        <v>981</v>
      </c>
      <c r="G4386">
        <v>2024</v>
      </c>
      <c r="H4386" t="s">
        <v>323</v>
      </c>
      <c r="I4386" t="s">
        <v>11612</v>
      </c>
    </row>
    <row r="4387" spans="1:9" ht="32" x14ac:dyDescent="0.2">
      <c r="A4387" t="s">
        <v>11613</v>
      </c>
      <c r="B4387" t="s">
        <v>11614</v>
      </c>
      <c r="C4387">
        <v>1</v>
      </c>
      <c r="D4387" t="s">
        <v>2738</v>
      </c>
      <c r="E4387" t="s">
        <v>12</v>
      </c>
      <c r="F4387" s="3" t="s">
        <v>11615</v>
      </c>
      <c r="G4387">
        <v>2024</v>
      </c>
      <c r="H4387" t="s">
        <v>21</v>
      </c>
      <c r="I4387" t="s">
        <v>11616</v>
      </c>
    </row>
    <row r="4388" spans="1:9" ht="16" x14ac:dyDescent="0.2">
      <c r="A4388" t="s">
        <v>11617</v>
      </c>
      <c r="B4388" t="s">
        <v>11618</v>
      </c>
      <c r="C4388">
        <v>1</v>
      </c>
      <c r="D4388">
        <f>498</f>
        <v>498</v>
      </c>
      <c r="E4388" t="s">
        <v>12</v>
      </c>
      <c r="F4388" s="3" t="s">
        <v>11619</v>
      </c>
      <c r="G4388">
        <v>2024</v>
      </c>
      <c r="H4388" t="s">
        <v>215</v>
      </c>
      <c r="I4388" t="s">
        <v>11620</v>
      </c>
    </row>
    <row r="4389" spans="1:9" ht="32" x14ac:dyDescent="0.2">
      <c r="A4389" t="s">
        <v>11621</v>
      </c>
      <c r="B4389" t="s">
        <v>11622</v>
      </c>
      <c r="C4389">
        <v>1</v>
      </c>
      <c r="D4389" t="s">
        <v>12</v>
      </c>
      <c r="E4389" t="s">
        <v>12</v>
      </c>
      <c r="F4389" s="3" t="s">
        <v>11623</v>
      </c>
      <c r="G4389">
        <v>2024</v>
      </c>
      <c r="H4389" t="s">
        <v>779</v>
      </c>
      <c r="I4389" t="s">
        <v>11624</v>
      </c>
    </row>
    <row r="4390" spans="1:9" ht="32" x14ac:dyDescent="0.2">
      <c r="A4390" t="s">
        <v>11621</v>
      </c>
      <c r="B4390" t="s">
        <v>11625</v>
      </c>
      <c r="C4390">
        <v>2</v>
      </c>
      <c r="D4390" t="s">
        <v>12</v>
      </c>
      <c r="E4390" t="s">
        <v>12</v>
      </c>
      <c r="F4390" s="3" t="s">
        <v>11626</v>
      </c>
      <c r="G4390">
        <v>2024</v>
      </c>
      <c r="H4390" t="s">
        <v>779</v>
      </c>
      <c r="I4390" t="s">
        <v>11624</v>
      </c>
    </row>
    <row r="4391" spans="1:9" ht="16" x14ac:dyDescent="0.2">
      <c r="A4391" t="s">
        <v>11627</v>
      </c>
      <c r="B4391" t="s">
        <v>11628</v>
      </c>
      <c r="C4391">
        <v>1</v>
      </c>
      <c r="D4391" t="s">
        <v>90</v>
      </c>
      <c r="E4391" t="s">
        <v>12</v>
      </c>
      <c r="F4391" s="3" t="s">
        <v>11629</v>
      </c>
      <c r="G4391">
        <v>2024</v>
      </c>
      <c r="H4391" t="s">
        <v>832</v>
      </c>
      <c r="I4391" t="s">
        <v>11630</v>
      </c>
    </row>
    <row r="4392" spans="1:9" ht="32" x14ac:dyDescent="0.2">
      <c r="A4392" t="s">
        <v>11627</v>
      </c>
      <c r="B4392" t="s">
        <v>5641</v>
      </c>
      <c r="C4392">
        <v>2</v>
      </c>
      <c r="D4392" t="s">
        <v>1128</v>
      </c>
      <c r="E4392" t="s">
        <v>12</v>
      </c>
      <c r="F4392" s="3" t="s">
        <v>5642</v>
      </c>
      <c r="G4392">
        <v>2024</v>
      </c>
      <c r="H4392" t="s">
        <v>140</v>
      </c>
      <c r="I4392" t="s">
        <v>11630</v>
      </c>
    </row>
    <row r="4393" spans="1:9" ht="16" x14ac:dyDescent="0.2">
      <c r="A4393" t="s">
        <v>11631</v>
      </c>
      <c r="B4393" t="s">
        <v>11632</v>
      </c>
      <c r="C4393">
        <v>1</v>
      </c>
      <c r="D4393" t="s">
        <v>12</v>
      </c>
      <c r="E4393" t="s">
        <v>12</v>
      </c>
      <c r="F4393" s="3" t="s">
        <v>8912</v>
      </c>
      <c r="G4393">
        <v>2024</v>
      </c>
      <c r="H4393" t="s">
        <v>527</v>
      </c>
      <c r="I4393" t="s">
        <v>11633</v>
      </c>
    </row>
    <row r="4394" spans="1:9" ht="16" x14ac:dyDescent="0.2">
      <c r="A4394" t="s">
        <v>11631</v>
      </c>
      <c r="B4394" t="s">
        <v>11634</v>
      </c>
      <c r="C4394">
        <v>2</v>
      </c>
      <c r="D4394" t="s">
        <v>12</v>
      </c>
      <c r="E4394" t="s">
        <v>12</v>
      </c>
      <c r="F4394" s="3" t="s">
        <v>11635</v>
      </c>
      <c r="G4394">
        <v>2024</v>
      </c>
      <c r="H4394" t="s">
        <v>250</v>
      </c>
      <c r="I4394" t="s">
        <v>11633</v>
      </c>
    </row>
    <row r="4395" spans="1:9" ht="32" x14ac:dyDescent="0.2">
      <c r="A4395" t="s">
        <v>11636</v>
      </c>
      <c r="B4395" t="s">
        <v>2396</v>
      </c>
      <c r="C4395">
        <v>1</v>
      </c>
      <c r="D4395" t="s">
        <v>469</v>
      </c>
      <c r="E4395" t="s">
        <v>12</v>
      </c>
      <c r="F4395" s="3" t="s">
        <v>11637</v>
      </c>
      <c r="G4395">
        <v>2024</v>
      </c>
      <c r="H4395" t="s">
        <v>37</v>
      </c>
      <c r="I4395" t="s">
        <v>11638</v>
      </c>
    </row>
    <row r="4396" spans="1:9" ht="16" x14ac:dyDescent="0.2">
      <c r="A4396" t="s">
        <v>11639</v>
      </c>
      <c r="B4396" t="s">
        <v>11640</v>
      </c>
      <c r="C4396">
        <v>1</v>
      </c>
      <c r="D4396" t="s">
        <v>12</v>
      </c>
      <c r="E4396" t="s">
        <v>12</v>
      </c>
      <c r="F4396" s="3" t="s">
        <v>11641</v>
      </c>
      <c r="G4396">
        <v>2024</v>
      </c>
      <c r="H4396" t="s">
        <v>37</v>
      </c>
      <c r="I4396" t="s">
        <v>11642</v>
      </c>
    </row>
    <row r="4397" spans="1:9" ht="16" x14ac:dyDescent="0.2">
      <c r="A4397" t="s">
        <v>11639</v>
      </c>
      <c r="B4397" t="s">
        <v>637</v>
      </c>
      <c r="C4397">
        <v>2</v>
      </c>
      <c r="D4397" t="s">
        <v>344</v>
      </c>
      <c r="E4397" t="s">
        <v>12</v>
      </c>
      <c r="F4397" s="3" t="s">
        <v>11643</v>
      </c>
      <c r="G4397">
        <v>2024</v>
      </c>
      <c r="H4397" t="s">
        <v>37</v>
      </c>
      <c r="I4397" t="s">
        <v>11642</v>
      </c>
    </row>
    <row r="4398" spans="1:9" ht="16" x14ac:dyDescent="0.2">
      <c r="A4398" t="s">
        <v>11644</v>
      </c>
      <c r="B4398" t="s">
        <v>11645</v>
      </c>
      <c r="C4398">
        <v>1</v>
      </c>
      <c r="D4398" t="s">
        <v>12</v>
      </c>
      <c r="E4398" t="s">
        <v>12</v>
      </c>
      <c r="F4398" s="3" t="s">
        <v>11646</v>
      </c>
      <c r="G4398">
        <v>2024</v>
      </c>
      <c r="H4398" t="s">
        <v>21</v>
      </c>
      <c r="I4398" t="s">
        <v>11647</v>
      </c>
    </row>
    <row r="4399" spans="1:9" ht="32" x14ac:dyDescent="0.2">
      <c r="A4399" t="s">
        <v>11644</v>
      </c>
      <c r="B4399" t="s">
        <v>11648</v>
      </c>
      <c r="C4399">
        <v>2</v>
      </c>
      <c r="D4399" t="s">
        <v>12</v>
      </c>
      <c r="E4399" t="s">
        <v>12</v>
      </c>
      <c r="F4399" s="3" t="s">
        <v>11649</v>
      </c>
      <c r="G4399">
        <v>2024</v>
      </c>
      <c r="H4399" t="s">
        <v>21</v>
      </c>
      <c r="I4399" t="s">
        <v>11647</v>
      </c>
    </row>
    <row r="4400" spans="1:9" ht="16" x14ac:dyDescent="0.2">
      <c r="A4400" t="s">
        <v>11644</v>
      </c>
      <c r="B4400" t="s">
        <v>11650</v>
      </c>
      <c r="C4400">
        <v>3</v>
      </c>
      <c r="D4400" t="s">
        <v>12</v>
      </c>
      <c r="E4400" t="s">
        <v>12</v>
      </c>
      <c r="F4400" s="3" t="s">
        <v>11651</v>
      </c>
      <c r="G4400">
        <v>2024</v>
      </c>
      <c r="H4400" t="s">
        <v>21</v>
      </c>
      <c r="I4400" t="s">
        <v>11647</v>
      </c>
    </row>
    <row r="4401" spans="1:9" ht="32" x14ac:dyDescent="0.2">
      <c r="A4401" t="s">
        <v>11652</v>
      </c>
      <c r="B4401" t="s">
        <v>11653</v>
      </c>
      <c r="C4401">
        <v>1</v>
      </c>
      <c r="D4401" t="s">
        <v>12</v>
      </c>
      <c r="E4401" t="s">
        <v>41</v>
      </c>
      <c r="F4401" s="3" t="s">
        <v>11654</v>
      </c>
      <c r="G4401">
        <v>2024</v>
      </c>
      <c r="H4401" t="s">
        <v>14</v>
      </c>
      <c r="I4401" t="s">
        <v>11655</v>
      </c>
    </row>
    <row r="4402" spans="1:9" ht="16" x14ac:dyDescent="0.2">
      <c r="A4402" t="s">
        <v>11656</v>
      </c>
      <c r="B4402" t="s">
        <v>1206</v>
      </c>
      <c r="C4402">
        <v>1</v>
      </c>
      <c r="D4402" t="s">
        <v>1207</v>
      </c>
      <c r="E4402" t="s">
        <v>12</v>
      </c>
      <c r="F4402" s="3" t="s">
        <v>1208</v>
      </c>
      <c r="G4402">
        <v>2024</v>
      </c>
      <c r="H4402" t="s">
        <v>37</v>
      </c>
      <c r="I4402" t="s">
        <v>11657</v>
      </c>
    </row>
    <row r="4403" spans="1:9" ht="16" x14ac:dyDescent="0.2">
      <c r="A4403" t="s">
        <v>11656</v>
      </c>
      <c r="B4403" t="s">
        <v>1212</v>
      </c>
      <c r="C4403">
        <v>2</v>
      </c>
      <c r="D4403" t="s">
        <v>101</v>
      </c>
      <c r="E4403" t="s">
        <v>12</v>
      </c>
      <c r="F4403" s="3" t="s">
        <v>11658</v>
      </c>
      <c r="G4403">
        <v>2024</v>
      </c>
      <c r="H4403" t="s">
        <v>37</v>
      </c>
      <c r="I4403" t="s">
        <v>11657</v>
      </c>
    </row>
    <row r="4404" spans="1:9" ht="16" x14ac:dyDescent="0.2">
      <c r="A4404" t="s">
        <v>11659</v>
      </c>
      <c r="B4404" t="s">
        <v>2024</v>
      </c>
      <c r="C4404">
        <v>1</v>
      </c>
      <c r="D4404" t="s">
        <v>52</v>
      </c>
      <c r="E4404" t="s">
        <v>12</v>
      </c>
      <c r="F4404" s="3" t="s">
        <v>2025</v>
      </c>
      <c r="G4404">
        <v>2024</v>
      </c>
      <c r="H4404" t="s">
        <v>2026</v>
      </c>
      <c r="I4404" t="s">
        <v>11660</v>
      </c>
    </row>
    <row r="4405" spans="1:9" ht="16" x14ac:dyDescent="0.2">
      <c r="A4405" t="s">
        <v>11661</v>
      </c>
      <c r="B4405" t="s">
        <v>11662</v>
      </c>
      <c r="C4405">
        <v>1</v>
      </c>
      <c r="D4405" t="s">
        <v>12</v>
      </c>
      <c r="E4405" t="s">
        <v>12</v>
      </c>
      <c r="F4405" s="3" t="s">
        <v>11663</v>
      </c>
      <c r="G4405">
        <v>2024</v>
      </c>
      <c r="H4405" t="s">
        <v>37</v>
      </c>
      <c r="I4405" t="s">
        <v>11664</v>
      </c>
    </row>
    <row r="4406" spans="1:9" ht="32" x14ac:dyDescent="0.2">
      <c r="A4406" t="s">
        <v>11665</v>
      </c>
      <c r="B4406" t="s">
        <v>545</v>
      </c>
      <c r="C4406">
        <v>1</v>
      </c>
      <c r="D4406" t="s">
        <v>12</v>
      </c>
      <c r="E4406" t="s">
        <v>12</v>
      </c>
      <c r="F4406" s="3" t="s">
        <v>6928</v>
      </c>
      <c r="G4406">
        <v>2024</v>
      </c>
      <c r="H4406" t="s">
        <v>37</v>
      </c>
      <c r="I4406" t="s">
        <v>11666</v>
      </c>
    </row>
    <row r="4407" spans="1:9" ht="16" x14ac:dyDescent="0.2">
      <c r="A4407" t="s">
        <v>11667</v>
      </c>
      <c r="B4407" t="s">
        <v>11668</v>
      </c>
      <c r="C4407">
        <v>1</v>
      </c>
      <c r="D4407" t="s">
        <v>12</v>
      </c>
      <c r="E4407" t="s">
        <v>12</v>
      </c>
      <c r="F4407" s="3" t="s">
        <v>11669</v>
      </c>
      <c r="G4407">
        <v>2024</v>
      </c>
      <c r="H4407" t="s">
        <v>779</v>
      </c>
      <c r="I4407" t="s">
        <v>11670</v>
      </c>
    </row>
    <row r="4408" spans="1:9" ht="32" x14ac:dyDescent="0.2">
      <c r="A4408" t="s">
        <v>11671</v>
      </c>
      <c r="B4408" t="s">
        <v>11672</v>
      </c>
      <c r="C4408">
        <v>1</v>
      </c>
      <c r="D4408" t="s">
        <v>12</v>
      </c>
      <c r="E4408" t="s">
        <v>12</v>
      </c>
      <c r="F4408" s="3" t="s">
        <v>5995</v>
      </c>
      <c r="G4408">
        <v>2024</v>
      </c>
      <c r="H4408" t="s">
        <v>37</v>
      </c>
      <c r="I4408" t="s">
        <v>11673</v>
      </c>
    </row>
    <row r="4409" spans="1:9" ht="16" x14ac:dyDescent="0.2">
      <c r="A4409" t="s">
        <v>11674</v>
      </c>
      <c r="B4409" t="s">
        <v>11675</v>
      </c>
      <c r="C4409">
        <v>1</v>
      </c>
      <c r="D4409" t="s">
        <v>12</v>
      </c>
      <c r="E4409" t="s">
        <v>12</v>
      </c>
      <c r="F4409" s="3" t="s">
        <v>11676</v>
      </c>
      <c r="G4409">
        <v>2024</v>
      </c>
      <c r="H4409" t="s">
        <v>2004</v>
      </c>
      <c r="I4409" t="s">
        <v>11677</v>
      </c>
    </row>
    <row r="4410" spans="1:9" ht="16" x14ac:dyDescent="0.2">
      <c r="A4410" t="s">
        <v>11674</v>
      </c>
      <c r="B4410" t="s">
        <v>11678</v>
      </c>
      <c r="C4410">
        <v>2</v>
      </c>
      <c r="D4410" t="s">
        <v>12</v>
      </c>
      <c r="E4410" t="s">
        <v>12</v>
      </c>
      <c r="F4410" s="3" t="s">
        <v>11679</v>
      </c>
      <c r="G4410">
        <v>2024</v>
      </c>
      <c r="H4410" t="s">
        <v>2004</v>
      </c>
      <c r="I4410" t="s">
        <v>11677</v>
      </c>
    </row>
    <row r="4411" spans="1:9" ht="32" x14ac:dyDescent="0.2">
      <c r="A4411" t="s">
        <v>11674</v>
      </c>
      <c r="B4411" t="s">
        <v>11680</v>
      </c>
      <c r="C4411">
        <v>3</v>
      </c>
      <c r="D4411" t="s">
        <v>12</v>
      </c>
      <c r="E4411" t="s">
        <v>12</v>
      </c>
      <c r="F4411" s="3" t="s">
        <v>11681</v>
      </c>
      <c r="G4411">
        <v>2024</v>
      </c>
      <c r="H4411" t="s">
        <v>2004</v>
      </c>
      <c r="I4411" t="s">
        <v>11677</v>
      </c>
    </row>
    <row r="4412" spans="1:9" ht="16" x14ac:dyDescent="0.2">
      <c r="A4412" t="s">
        <v>11674</v>
      </c>
      <c r="B4412" t="s">
        <v>11682</v>
      </c>
      <c r="C4412">
        <v>4</v>
      </c>
      <c r="D4412" t="s">
        <v>12</v>
      </c>
      <c r="E4412" t="s">
        <v>12</v>
      </c>
      <c r="F4412" s="3" t="s">
        <v>9090</v>
      </c>
      <c r="G4412">
        <v>2024</v>
      </c>
      <c r="H4412" t="s">
        <v>2004</v>
      </c>
      <c r="I4412" t="s">
        <v>11677</v>
      </c>
    </row>
    <row r="4413" spans="1:9" ht="16" x14ac:dyDescent="0.2">
      <c r="A4413" t="s">
        <v>11683</v>
      </c>
      <c r="B4413" t="s">
        <v>11684</v>
      </c>
      <c r="C4413">
        <v>1</v>
      </c>
      <c r="D4413" t="s">
        <v>12</v>
      </c>
      <c r="E4413" t="s">
        <v>12</v>
      </c>
      <c r="F4413" s="3" t="s">
        <v>11685</v>
      </c>
      <c r="G4413">
        <v>2024</v>
      </c>
      <c r="H4413" t="s">
        <v>37</v>
      </c>
      <c r="I4413" t="s">
        <v>11686</v>
      </c>
    </row>
    <row r="4414" spans="1:9" ht="32" x14ac:dyDescent="0.2">
      <c r="A4414" t="s">
        <v>11683</v>
      </c>
      <c r="B4414" t="s">
        <v>11687</v>
      </c>
      <c r="C4414">
        <v>2</v>
      </c>
      <c r="D4414" t="s">
        <v>12</v>
      </c>
      <c r="E4414" t="s">
        <v>12</v>
      </c>
      <c r="F4414" s="3" t="s">
        <v>11688</v>
      </c>
      <c r="G4414">
        <v>2024</v>
      </c>
      <c r="H4414" t="s">
        <v>37</v>
      </c>
      <c r="I4414" t="s">
        <v>11686</v>
      </c>
    </row>
    <row r="4415" spans="1:9" ht="16" x14ac:dyDescent="0.2">
      <c r="A4415" t="s">
        <v>11689</v>
      </c>
      <c r="B4415" t="s">
        <v>11690</v>
      </c>
      <c r="C4415">
        <v>1</v>
      </c>
      <c r="D4415">
        <f>65</f>
        <v>65</v>
      </c>
      <c r="E4415" t="s">
        <v>12</v>
      </c>
      <c r="F4415" s="3" t="s">
        <v>2276</v>
      </c>
      <c r="G4415">
        <v>2024</v>
      </c>
      <c r="H4415" t="s">
        <v>323</v>
      </c>
      <c r="I4415" t="s">
        <v>11691</v>
      </c>
    </row>
    <row r="4416" spans="1:9" ht="32" x14ac:dyDescent="0.2">
      <c r="A4416" t="s">
        <v>11689</v>
      </c>
      <c r="B4416" t="s">
        <v>11692</v>
      </c>
      <c r="C4416">
        <v>2</v>
      </c>
      <c r="D4416" t="s">
        <v>2828</v>
      </c>
      <c r="E4416" t="s">
        <v>12</v>
      </c>
      <c r="F4416" s="3" t="s">
        <v>6214</v>
      </c>
      <c r="G4416">
        <v>2024</v>
      </c>
      <c r="H4416" t="s">
        <v>323</v>
      </c>
      <c r="I4416" t="s">
        <v>11691</v>
      </c>
    </row>
    <row r="4417" spans="1:9" ht="32" x14ac:dyDescent="0.2">
      <c r="A4417" t="s">
        <v>11689</v>
      </c>
      <c r="B4417" t="s">
        <v>8697</v>
      </c>
      <c r="C4417">
        <v>3</v>
      </c>
      <c r="D4417" t="s">
        <v>193</v>
      </c>
      <c r="E4417" t="s">
        <v>12</v>
      </c>
      <c r="F4417" s="3" t="s">
        <v>8698</v>
      </c>
      <c r="G4417">
        <v>2024</v>
      </c>
      <c r="H4417" t="s">
        <v>195</v>
      </c>
      <c r="I4417" t="s">
        <v>11691</v>
      </c>
    </row>
    <row r="4418" spans="1:9" ht="32" x14ac:dyDescent="0.2">
      <c r="A4418" t="s">
        <v>11693</v>
      </c>
      <c r="B4418" t="s">
        <v>11694</v>
      </c>
      <c r="C4418">
        <v>1</v>
      </c>
      <c r="D4418" t="s">
        <v>4601</v>
      </c>
      <c r="E4418" t="s">
        <v>12</v>
      </c>
      <c r="F4418" s="3" t="s">
        <v>11695</v>
      </c>
      <c r="G4418">
        <v>2024</v>
      </c>
      <c r="H4418" t="s">
        <v>462</v>
      </c>
      <c r="I4418" t="s">
        <v>11696</v>
      </c>
    </row>
    <row r="4419" spans="1:9" ht="32" x14ac:dyDescent="0.2">
      <c r="A4419" t="s">
        <v>11693</v>
      </c>
      <c r="B4419" t="s">
        <v>10980</v>
      </c>
      <c r="C4419">
        <v>2</v>
      </c>
      <c r="D4419" t="s">
        <v>12</v>
      </c>
      <c r="E4419" t="s">
        <v>12</v>
      </c>
      <c r="F4419" s="3" t="s">
        <v>11697</v>
      </c>
      <c r="G4419">
        <v>2024</v>
      </c>
      <c r="H4419" t="s">
        <v>204</v>
      </c>
      <c r="I4419" t="s">
        <v>11696</v>
      </c>
    </row>
    <row r="4420" spans="1:9" ht="16" x14ac:dyDescent="0.2">
      <c r="A4420" t="s">
        <v>11698</v>
      </c>
      <c r="B4420" t="s">
        <v>11699</v>
      </c>
      <c r="C4420">
        <v>1</v>
      </c>
      <c r="D4420" t="s">
        <v>31</v>
      </c>
      <c r="E4420" t="s">
        <v>12</v>
      </c>
      <c r="F4420" s="3" t="s">
        <v>10776</v>
      </c>
      <c r="G4420">
        <v>2024</v>
      </c>
      <c r="H4420" t="s">
        <v>420</v>
      </c>
      <c r="I4420" t="s">
        <v>11700</v>
      </c>
    </row>
    <row r="4421" spans="1:9" ht="32" x14ac:dyDescent="0.2">
      <c r="A4421" t="s">
        <v>11701</v>
      </c>
      <c r="B4421" t="s">
        <v>11702</v>
      </c>
      <c r="C4421">
        <v>1</v>
      </c>
      <c r="D4421" t="s">
        <v>12</v>
      </c>
      <c r="E4421" t="s">
        <v>12</v>
      </c>
      <c r="F4421" s="3" t="s">
        <v>11703</v>
      </c>
      <c r="G4421">
        <v>2024</v>
      </c>
      <c r="H4421" t="s">
        <v>235</v>
      </c>
      <c r="I4421" t="s">
        <v>11704</v>
      </c>
    </row>
    <row r="4422" spans="1:9" ht="16" x14ac:dyDescent="0.2">
      <c r="A4422" t="s">
        <v>11701</v>
      </c>
      <c r="B4422" t="s">
        <v>11705</v>
      </c>
      <c r="C4422">
        <v>2</v>
      </c>
      <c r="D4422" t="s">
        <v>12</v>
      </c>
      <c r="E4422" t="s">
        <v>12</v>
      </c>
      <c r="F4422" s="3" t="s">
        <v>11706</v>
      </c>
      <c r="G4422">
        <v>2024</v>
      </c>
      <c r="H4422" t="s">
        <v>235</v>
      </c>
      <c r="I4422" t="s">
        <v>11704</v>
      </c>
    </row>
    <row r="4423" spans="1:9" ht="32" x14ac:dyDescent="0.2">
      <c r="A4423" t="s">
        <v>11707</v>
      </c>
      <c r="B4423" t="s">
        <v>6493</v>
      </c>
      <c r="C4423">
        <v>1</v>
      </c>
      <c r="D4423" t="s">
        <v>344</v>
      </c>
      <c r="E4423" t="s">
        <v>12</v>
      </c>
      <c r="F4423" s="3" t="s">
        <v>11708</v>
      </c>
      <c r="G4423">
        <v>2024</v>
      </c>
      <c r="H4423" t="s">
        <v>438</v>
      </c>
      <c r="I4423" t="s">
        <v>11709</v>
      </c>
    </row>
    <row r="4424" spans="1:9" ht="32" x14ac:dyDescent="0.2">
      <c r="A4424" t="s">
        <v>11707</v>
      </c>
      <c r="B4424" t="s">
        <v>6496</v>
      </c>
      <c r="C4424">
        <v>2</v>
      </c>
      <c r="D4424" t="s">
        <v>12</v>
      </c>
      <c r="E4424" t="s">
        <v>12</v>
      </c>
      <c r="F4424" s="3" t="s">
        <v>11710</v>
      </c>
      <c r="G4424">
        <v>2024</v>
      </c>
      <c r="H4424" t="s">
        <v>438</v>
      </c>
      <c r="I4424" t="s">
        <v>11709</v>
      </c>
    </row>
    <row r="4425" spans="1:9" ht="32" x14ac:dyDescent="0.2">
      <c r="A4425" t="s">
        <v>11707</v>
      </c>
      <c r="B4425" t="s">
        <v>11711</v>
      </c>
      <c r="C4425">
        <v>3</v>
      </c>
      <c r="D4425" t="s">
        <v>344</v>
      </c>
      <c r="E4425" t="s">
        <v>12</v>
      </c>
      <c r="F4425" s="3" t="s">
        <v>11712</v>
      </c>
      <c r="G4425">
        <v>2024</v>
      </c>
      <c r="H4425" t="s">
        <v>438</v>
      </c>
      <c r="I4425" t="s">
        <v>11709</v>
      </c>
    </row>
    <row r="4426" spans="1:9" ht="16" x14ac:dyDescent="0.2">
      <c r="A4426" t="s">
        <v>11713</v>
      </c>
      <c r="B4426" t="s">
        <v>11714</v>
      </c>
      <c r="C4426">
        <v>1</v>
      </c>
      <c r="D4426" s="5" t="s">
        <v>12</v>
      </c>
      <c r="E4426" t="s">
        <v>12</v>
      </c>
      <c r="F4426" s="7" t="s">
        <v>2394</v>
      </c>
      <c r="G4426">
        <v>2024</v>
      </c>
      <c r="H4426" t="s">
        <v>37</v>
      </c>
      <c r="I4426" t="s">
        <v>11715</v>
      </c>
    </row>
    <row r="4427" spans="1:9" ht="16" x14ac:dyDescent="0.2">
      <c r="A4427" t="s">
        <v>11716</v>
      </c>
      <c r="B4427" t="s">
        <v>11717</v>
      </c>
      <c r="C4427">
        <v>1</v>
      </c>
      <c r="D4427" t="s">
        <v>12</v>
      </c>
      <c r="E4427" t="s">
        <v>12</v>
      </c>
      <c r="F4427" s="3" t="s">
        <v>11718</v>
      </c>
      <c r="G4427">
        <v>2024</v>
      </c>
      <c r="H4427" t="s">
        <v>497</v>
      </c>
      <c r="I4427" t="s">
        <v>11719</v>
      </c>
    </row>
    <row r="4428" spans="1:9" ht="16" x14ac:dyDescent="0.2">
      <c r="A4428" t="s">
        <v>11716</v>
      </c>
      <c r="B4428" t="s">
        <v>11720</v>
      </c>
      <c r="C4428">
        <v>2</v>
      </c>
      <c r="D4428">
        <f>534</f>
        <v>534</v>
      </c>
      <c r="E4428" t="s">
        <v>464</v>
      </c>
      <c r="F4428" s="3" t="s">
        <v>7213</v>
      </c>
      <c r="G4428">
        <v>2024</v>
      </c>
      <c r="H4428" t="s">
        <v>14</v>
      </c>
      <c r="I4428" t="s">
        <v>11719</v>
      </c>
    </row>
    <row r="4429" spans="1:9" ht="32" x14ac:dyDescent="0.2">
      <c r="A4429" t="s">
        <v>11721</v>
      </c>
      <c r="B4429" t="s">
        <v>11722</v>
      </c>
      <c r="C4429">
        <v>1</v>
      </c>
      <c r="D4429" t="s">
        <v>12</v>
      </c>
      <c r="E4429" t="s">
        <v>12</v>
      </c>
      <c r="F4429" s="3" t="s">
        <v>11723</v>
      </c>
      <c r="G4429">
        <v>2024</v>
      </c>
      <c r="H4429" t="s">
        <v>1157</v>
      </c>
      <c r="I4429" t="s">
        <v>11724</v>
      </c>
    </row>
    <row r="4430" spans="1:9" ht="32" x14ac:dyDescent="0.2">
      <c r="A4430" t="s">
        <v>11721</v>
      </c>
      <c r="B4430" t="s">
        <v>11725</v>
      </c>
      <c r="C4430">
        <v>2</v>
      </c>
      <c r="D4430" t="s">
        <v>12</v>
      </c>
      <c r="E4430" t="s">
        <v>12</v>
      </c>
      <c r="F4430" s="3" t="s">
        <v>11726</v>
      </c>
      <c r="G4430">
        <v>2024</v>
      </c>
      <c r="H4430" t="s">
        <v>1157</v>
      </c>
      <c r="I4430" t="s">
        <v>11724</v>
      </c>
    </row>
    <row r="4431" spans="1:9" ht="32" x14ac:dyDescent="0.2">
      <c r="A4431" t="s">
        <v>11721</v>
      </c>
      <c r="B4431" t="s">
        <v>11727</v>
      </c>
      <c r="C4431">
        <v>3</v>
      </c>
      <c r="D4431" t="s">
        <v>12</v>
      </c>
      <c r="E4431" t="s">
        <v>12</v>
      </c>
      <c r="F4431" s="3" t="s">
        <v>11728</v>
      </c>
      <c r="G4431">
        <v>2024</v>
      </c>
      <c r="H4431" t="s">
        <v>1157</v>
      </c>
      <c r="I4431" t="s">
        <v>11724</v>
      </c>
    </row>
    <row r="4432" spans="1:9" ht="32" x14ac:dyDescent="0.2">
      <c r="A4432" t="s">
        <v>11721</v>
      </c>
      <c r="B4432" t="s">
        <v>11729</v>
      </c>
      <c r="C4432">
        <v>4</v>
      </c>
      <c r="D4432" t="s">
        <v>12</v>
      </c>
      <c r="E4432" t="s">
        <v>12</v>
      </c>
      <c r="F4432" s="3" t="s">
        <v>11730</v>
      </c>
      <c r="G4432">
        <v>2024</v>
      </c>
      <c r="H4432" t="s">
        <v>1157</v>
      </c>
      <c r="I4432" t="s">
        <v>11724</v>
      </c>
    </row>
    <row r="4433" spans="1:9" ht="32" x14ac:dyDescent="0.2">
      <c r="A4433" t="s">
        <v>11731</v>
      </c>
      <c r="B4433" t="s">
        <v>493</v>
      </c>
      <c r="C4433">
        <v>1</v>
      </c>
      <c r="D4433" t="s">
        <v>1077</v>
      </c>
      <c r="E4433" t="s">
        <v>12</v>
      </c>
      <c r="F4433" s="3" t="s">
        <v>11732</v>
      </c>
      <c r="G4433">
        <v>2024</v>
      </c>
      <c r="H4433" t="s">
        <v>423</v>
      </c>
      <c r="I4433" t="s">
        <v>11733</v>
      </c>
    </row>
    <row r="4434" spans="1:9" ht="32" x14ac:dyDescent="0.2">
      <c r="A4434" t="s">
        <v>11731</v>
      </c>
      <c r="B4434" t="s">
        <v>11734</v>
      </c>
      <c r="C4434">
        <v>2</v>
      </c>
      <c r="D4434" t="s">
        <v>90</v>
      </c>
      <c r="E4434" t="s">
        <v>12</v>
      </c>
      <c r="F4434" s="3" t="s">
        <v>11735</v>
      </c>
      <c r="G4434">
        <v>2024</v>
      </c>
      <c r="H4434" t="s">
        <v>832</v>
      </c>
      <c r="I4434" t="s">
        <v>11733</v>
      </c>
    </row>
    <row r="4435" spans="1:9" ht="32" x14ac:dyDescent="0.2">
      <c r="A4435" t="s">
        <v>11736</v>
      </c>
      <c r="B4435" t="s">
        <v>11737</v>
      </c>
      <c r="C4435">
        <v>1</v>
      </c>
      <c r="D4435" t="s">
        <v>1416</v>
      </c>
      <c r="E4435" t="s">
        <v>12</v>
      </c>
      <c r="F4435" s="3" t="s">
        <v>1417</v>
      </c>
      <c r="G4435">
        <v>2024</v>
      </c>
      <c r="H4435" t="s">
        <v>67</v>
      </c>
      <c r="I4435" t="s">
        <v>11738</v>
      </c>
    </row>
    <row r="4436" spans="1:9" ht="16" x14ac:dyDescent="0.2">
      <c r="A4436" t="s">
        <v>11739</v>
      </c>
      <c r="B4436" t="s">
        <v>11740</v>
      </c>
      <c r="C4436">
        <v>1</v>
      </c>
      <c r="D4436" t="s">
        <v>712</v>
      </c>
      <c r="E4436" t="s">
        <v>12</v>
      </c>
      <c r="F4436" s="3" t="s">
        <v>9816</v>
      </c>
      <c r="G4436">
        <v>2024</v>
      </c>
      <c r="H4436" t="s">
        <v>37</v>
      </c>
      <c r="I4436" t="s">
        <v>11741</v>
      </c>
    </row>
    <row r="4437" spans="1:9" ht="16" x14ac:dyDescent="0.2">
      <c r="A4437" t="s">
        <v>11739</v>
      </c>
      <c r="B4437" t="s">
        <v>11742</v>
      </c>
      <c r="C4437">
        <v>2</v>
      </c>
      <c r="D4437" t="s">
        <v>712</v>
      </c>
      <c r="E4437" t="s">
        <v>12</v>
      </c>
      <c r="F4437" s="3" t="s">
        <v>9816</v>
      </c>
      <c r="G4437">
        <v>2024</v>
      </c>
      <c r="H4437" t="s">
        <v>37</v>
      </c>
      <c r="I4437" t="s">
        <v>11741</v>
      </c>
    </row>
    <row r="4438" spans="1:9" ht="16" x14ac:dyDescent="0.2">
      <c r="A4438" t="s">
        <v>11739</v>
      </c>
      <c r="B4438" t="s">
        <v>11743</v>
      </c>
      <c r="C4438">
        <v>3</v>
      </c>
      <c r="D4438" t="s">
        <v>408</v>
      </c>
      <c r="E4438" t="s">
        <v>12</v>
      </c>
      <c r="F4438" s="3" t="s">
        <v>11744</v>
      </c>
      <c r="G4438">
        <v>2024</v>
      </c>
      <c r="H4438" t="s">
        <v>518</v>
      </c>
      <c r="I4438" t="s">
        <v>11741</v>
      </c>
    </row>
    <row r="4439" spans="1:9" ht="32" x14ac:dyDescent="0.2">
      <c r="A4439" t="s">
        <v>11739</v>
      </c>
      <c r="B4439" t="s">
        <v>11745</v>
      </c>
      <c r="C4439">
        <v>4</v>
      </c>
      <c r="D4439" t="s">
        <v>101</v>
      </c>
      <c r="E4439" t="s">
        <v>12</v>
      </c>
      <c r="F4439" s="3" t="s">
        <v>563</v>
      </c>
      <c r="G4439">
        <v>2024</v>
      </c>
      <c r="H4439" t="s">
        <v>37</v>
      </c>
      <c r="I4439" t="s">
        <v>11741</v>
      </c>
    </row>
    <row r="4440" spans="1:9" ht="16" x14ac:dyDescent="0.2">
      <c r="A4440" t="s">
        <v>11746</v>
      </c>
      <c r="B4440" t="s">
        <v>1296</v>
      </c>
      <c r="C4440">
        <v>1</v>
      </c>
      <c r="D4440">
        <f>407</f>
        <v>407</v>
      </c>
      <c r="E4440" t="s">
        <v>12</v>
      </c>
      <c r="F4440" s="3" t="s">
        <v>11747</v>
      </c>
      <c r="G4440">
        <v>2024</v>
      </c>
      <c r="H4440" t="s">
        <v>37</v>
      </c>
      <c r="I4440" t="s">
        <v>11748</v>
      </c>
    </row>
    <row r="4441" spans="1:9" ht="32" x14ac:dyDescent="0.2">
      <c r="A4441" t="s">
        <v>11746</v>
      </c>
      <c r="B4441" t="s">
        <v>1293</v>
      </c>
      <c r="C4441">
        <v>2</v>
      </c>
      <c r="D4441">
        <f>407</f>
        <v>407</v>
      </c>
      <c r="E4441" t="s">
        <v>12</v>
      </c>
      <c r="F4441" s="3" t="s">
        <v>1294</v>
      </c>
      <c r="G4441">
        <v>2024</v>
      </c>
      <c r="H4441" t="s">
        <v>37</v>
      </c>
      <c r="I4441" t="s">
        <v>11748</v>
      </c>
    </row>
    <row r="4442" spans="1:9" ht="16" x14ac:dyDescent="0.2">
      <c r="A4442" t="s">
        <v>11749</v>
      </c>
      <c r="B4442" t="s">
        <v>11750</v>
      </c>
      <c r="C4442">
        <v>1</v>
      </c>
      <c r="D4442" t="s">
        <v>12</v>
      </c>
      <c r="E4442" t="s">
        <v>12</v>
      </c>
      <c r="F4442" s="3" t="s">
        <v>11751</v>
      </c>
      <c r="G4442">
        <v>2024</v>
      </c>
      <c r="H4442" t="s">
        <v>137</v>
      </c>
      <c r="I4442" t="s">
        <v>11752</v>
      </c>
    </row>
    <row r="4443" spans="1:9" ht="16" x14ac:dyDescent="0.2">
      <c r="A4443" t="s">
        <v>11749</v>
      </c>
      <c r="B4443" t="s">
        <v>11753</v>
      </c>
      <c r="C4443">
        <v>2</v>
      </c>
      <c r="D4443">
        <f>184</f>
        <v>184</v>
      </c>
      <c r="E4443" t="s">
        <v>12</v>
      </c>
      <c r="F4443" s="3" t="s">
        <v>11754</v>
      </c>
      <c r="G4443">
        <v>2024</v>
      </c>
      <c r="H4443" t="s">
        <v>137</v>
      </c>
      <c r="I4443" t="s">
        <v>11752</v>
      </c>
    </row>
    <row r="4444" spans="1:9" ht="32" x14ac:dyDescent="0.2">
      <c r="A4444" t="s">
        <v>11755</v>
      </c>
      <c r="B4444" t="s">
        <v>11756</v>
      </c>
      <c r="C4444">
        <v>1</v>
      </c>
      <c r="D4444" t="s">
        <v>12</v>
      </c>
      <c r="E4444" t="s">
        <v>12</v>
      </c>
      <c r="F4444" s="3" t="s">
        <v>11757</v>
      </c>
      <c r="G4444">
        <v>2024</v>
      </c>
      <c r="H4444" t="s">
        <v>602</v>
      </c>
      <c r="I4444" t="s">
        <v>11758</v>
      </c>
    </row>
    <row r="4445" spans="1:9" ht="32" x14ac:dyDescent="0.2">
      <c r="A4445" t="s">
        <v>11755</v>
      </c>
      <c r="B4445" t="s">
        <v>11759</v>
      </c>
      <c r="C4445">
        <v>2</v>
      </c>
      <c r="D4445" t="s">
        <v>12</v>
      </c>
      <c r="E4445" t="s">
        <v>12</v>
      </c>
      <c r="F4445" s="3" t="s">
        <v>11760</v>
      </c>
      <c r="G4445">
        <v>2024</v>
      </c>
      <c r="H4445" t="s">
        <v>602</v>
      </c>
      <c r="I4445" t="s">
        <v>11758</v>
      </c>
    </row>
    <row r="4446" spans="1:9" ht="32" x14ac:dyDescent="0.2">
      <c r="A4446" t="s">
        <v>11755</v>
      </c>
      <c r="B4446" t="s">
        <v>11761</v>
      </c>
      <c r="C4446">
        <v>3</v>
      </c>
      <c r="D4446" t="s">
        <v>12</v>
      </c>
      <c r="E4446" t="s">
        <v>12</v>
      </c>
      <c r="F4446" s="3" t="s">
        <v>11762</v>
      </c>
      <c r="G4446">
        <v>2024</v>
      </c>
      <c r="H4446" t="s">
        <v>602</v>
      </c>
      <c r="I4446" t="s">
        <v>11758</v>
      </c>
    </row>
    <row r="4447" spans="1:9" ht="32" x14ac:dyDescent="0.2">
      <c r="A4447" t="s">
        <v>11755</v>
      </c>
      <c r="B4447" t="s">
        <v>11763</v>
      </c>
      <c r="C4447">
        <v>4</v>
      </c>
      <c r="D4447">
        <f>421</f>
        <v>421</v>
      </c>
      <c r="E4447" t="s">
        <v>12</v>
      </c>
      <c r="F4447" s="3" t="s">
        <v>11764</v>
      </c>
      <c r="G4447">
        <v>2024</v>
      </c>
      <c r="H4447" t="s">
        <v>527</v>
      </c>
      <c r="I4447" t="s">
        <v>11758</v>
      </c>
    </row>
    <row r="4448" spans="1:9" ht="32" x14ac:dyDescent="0.2">
      <c r="A4448" t="s">
        <v>11765</v>
      </c>
      <c r="B4448" t="s">
        <v>2935</v>
      </c>
      <c r="C4448">
        <v>1</v>
      </c>
      <c r="D4448" t="s">
        <v>2738</v>
      </c>
      <c r="E4448" t="s">
        <v>12</v>
      </c>
      <c r="F4448" s="3" t="s">
        <v>6966</v>
      </c>
      <c r="G4448">
        <v>2024</v>
      </c>
      <c r="H4448" t="s">
        <v>318</v>
      </c>
      <c r="I4448" t="s">
        <v>11766</v>
      </c>
    </row>
    <row r="4449" spans="1:9" ht="32" x14ac:dyDescent="0.2">
      <c r="A4449" t="s">
        <v>11765</v>
      </c>
      <c r="B4449" t="s">
        <v>2938</v>
      </c>
      <c r="C4449">
        <v>2</v>
      </c>
      <c r="D4449" t="s">
        <v>316</v>
      </c>
      <c r="E4449" t="s">
        <v>12</v>
      </c>
      <c r="F4449" s="3" t="s">
        <v>11767</v>
      </c>
      <c r="G4449">
        <v>2024</v>
      </c>
      <c r="H4449" t="s">
        <v>318</v>
      </c>
      <c r="I4449" t="s">
        <v>11766</v>
      </c>
    </row>
    <row r="4450" spans="1:9" ht="16" x14ac:dyDescent="0.2">
      <c r="A4450" t="s">
        <v>11768</v>
      </c>
      <c r="B4450" t="s">
        <v>11769</v>
      </c>
      <c r="C4450">
        <v>1</v>
      </c>
      <c r="D4450" t="s">
        <v>12</v>
      </c>
      <c r="E4450" t="s">
        <v>12</v>
      </c>
      <c r="F4450" s="3" t="s">
        <v>11770</v>
      </c>
      <c r="G4450">
        <v>2024</v>
      </c>
      <c r="H4450" t="s">
        <v>1157</v>
      </c>
      <c r="I4450" t="s">
        <v>11771</v>
      </c>
    </row>
    <row r="4451" spans="1:9" ht="32" x14ac:dyDescent="0.2">
      <c r="A4451" t="s">
        <v>11772</v>
      </c>
      <c r="B4451" t="s">
        <v>9845</v>
      </c>
      <c r="C4451">
        <v>1</v>
      </c>
      <c r="D4451" t="s">
        <v>12</v>
      </c>
      <c r="E4451" t="s">
        <v>12</v>
      </c>
      <c r="F4451" s="3" t="s">
        <v>11773</v>
      </c>
      <c r="G4451">
        <v>2024</v>
      </c>
      <c r="H4451" t="s">
        <v>14</v>
      </c>
      <c r="I4451" t="s">
        <v>11774</v>
      </c>
    </row>
    <row r="4452" spans="1:9" ht="32" x14ac:dyDescent="0.2">
      <c r="A4452" t="s">
        <v>11772</v>
      </c>
      <c r="B4452" t="s">
        <v>11775</v>
      </c>
      <c r="C4452">
        <v>2</v>
      </c>
      <c r="D4452" t="s">
        <v>12</v>
      </c>
      <c r="E4452" t="s">
        <v>12</v>
      </c>
      <c r="F4452" s="3" t="s">
        <v>11776</v>
      </c>
      <c r="G4452">
        <v>2024</v>
      </c>
      <c r="H4452" t="s">
        <v>14</v>
      </c>
      <c r="I4452" t="s">
        <v>11774</v>
      </c>
    </row>
    <row r="4453" spans="1:9" ht="32" x14ac:dyDescent="0.2">
      <c r="A4453" t="s">
        <v>11777</v>
      </c>
      <c r="B4453" t="s">
        <v>11778</v>
      </c>
      <c r="C4453">
        <v>1</v>
      </c>
      <c r="D4453" t="s">
        <v>12</v>
      </c>
      <c r="E4453" t="s">
        <v>12</v>
      </c>
      <c r="F4453" s="3" t="s">
        <v>11779</v>
      </c>
      <c r="G4453">
        <v>2024</v>
      </c>
      <c r="H4453" t="s">
        <v>239</v>
      </c>
      <c r="I4453" t="s">
        <v>11780</v>
      </c>
    </row>
    <row r="4454" spans="1:9" ht="16" x14ac:dyDescent="0.2">
      <c r="A4454" t="s">
        <v>11777</v>
      </c>
      <c r="B4454" t="s">
        <v>11781</v>
      </c>
      <c r="C4454">
        <v>2</v>
      </c>
      <c r="D4454" t="s">
        <v>12</v>
      </c>
      <c r="E4454" t="s">
        <v>12</v>
      </c>
      <c r="F4454" s="3" t="s">
        <v>10598</v>
      </c>
      <c r="G4454">
        <v>2024</v>
      </c>
      <c r="H4454" t="s">
        <v>239</v>
      </c>
      <c r="I4454" t="s">
        <v>11780</v>
      </c>
    </row>
    <row r="4455" spans="1:9" ht="16" x14ac:dyDescent="0.2">
      <c r="A4455" t="s">
        <v>11777</v>
      </c>
      <c r="B4455" t="s">
        <v>11782</v>
      </c>
      <c r="C4455">
        <v>3</v>
      </c>
      <c r="D4455" t="s">
        <v>12</v>
      </c>
      <c r="E4455" t="s">
        <v>12</v>
      </c>
      <c r="F4455" s="3" t="s">
        <v>10598</v>
      </c>
      <c r="G4455">
        <v>2024</v>
      </c>
      <c r="H4455" t="s">
        <v>239</v>
      </c>
      <c r="I4455" t="s">
        <v>11780</v>
      </c>
    </row>
    <row r="4456" spans="1:9" ht="32" x14ac:dyDescent="0.2">
      <c r="A4456" t="s">
        <v>11783</v>
      </c>
      <c r="B4456" t="s">
        <v>11784</v>
      </c>
      <c r="C4456">
        <v>1</v>
      </c>
      <c r="D4456" t="s">
        <v>12</v>
      </c>
      <c r="E4456" t="s">
        <v>12</v>
      </c>
      <c r="F4456" s="3" t="s">
        <v>11785</v>
      </c>
      <c r="G4456">
        <v>2024</v>
      </c>
      <c r="H4456" t="s">
        <v>14</v>
      </c>
      <c r="I4456" t="s">
        <v>11786</v>
      </c>
    </row>
    <row r="4457" spans="1:9" ht="32" x14ac:dyDescent="0.2">
      <c r="A4457" t="s">
        <v>11783</v>
      </c>
      <c r="B4457" t="s">
        <v>11787</v>
      </c>
      <c r="C4457">
        <v>2</v>
      </c>
      <c r="D4457" t="s">
        <v>12</v>
      </c>
      <c r="E4457" t="s">
        <v>12</v>
      </c>
      <c r="F4457" s="3" t="s">
        <v>11788</v>
      </c>
      <c r="G4457">
        <v>2024</v>
      </c>
      <c r="H4457" t="s">
        <v>14</v>
      </c>
      <c r="I4457" t="s">
        <v>11786</v>
      </c>
    </row>
    <row r="4458" spans="1:9" ht="32" x14ac:dyDescent="0.2">
      <c r="A4458" t="s">
        <v>11783</v>
      </c>
      <c r="B4458" t="s">
        <v>11789</v>
      </c>
      <c r="C4458">
        <v>3</v>
      </c>
      <c r="D4458" t="s">
        <v>12</v>
      </c>
      <c r="E4458" t="s">
        <v>12</v>
      </c>
      <c r="F4458" s="3" t="s">
        <v>11790</v>
      </c>
      <c r="G4458">
        <v>2024</v>
      </c>
      <c r="H4458" t="s">
        <v>14</v>
      </c>
      <c r="I4458" t="s">
        <v>11786</v>
      </c>
    </row>
    <row r="4459" spans="1:9" ht="16" x14ac:dyDescent="0.2">
      <c r="A4459" t="s">
        <v>11791</v>
      </c>
      <c r="B4459" t="s">
        <v>11792</v>
      </c>
      <c r="C4459">
        <v>1</v>
      </c>
      <c r="D4459" t="s">
        <v>12</v>
      </c>
      <c r="E4459" t="s">
        <v>12</v>
      </c>
      <c r="F4459" s="3" t="s">
        <v>11793</v>
      </c>
      <c r="G4459">
        <v>2024</v>
      </c>
      <c r="H4459" t="s">
        <v>14</v>
      </c>
      <c r="I4459" t="s">
        <v>11794</v>
      </c>
    </row>
    <row r="4460" spans="1:9" ht="32" x14ac:dyDescent="0.2">
      <c r="A4460" t="s">
        <v>11791</v>
      </c>
      <c r="B4460" t="s">
        <v>11795</v>
      </c>
      <c r="C4460">
        <v>2</v>
      </c>
      <c r="D4460" t="s">
        <v>12</v>
      </c>
      <c r="E4460" t="s">
        <v>12</v>
      </c>
      <c r="F4460" s="3" t="s">
        <v>11796</v>
      </c>
      <c r="G4460">
        <v>2024</v>
      </c>
      <c r="H4460" t="s">
        <v>14</v>
      </c>
      <c r="I4460" t="s">
        <v>11794</v>
      </c>
    </row>
    <row r="4461" spans="1:9" ht="16" x14ac:dyDescent="0.2">
      <c r="A4461" t="s">
        <v>11797</v>
      </c>
      <c r="B4461" t="s">
        <v>1475</v>
      </c>
      <c r="C4461">
        <v>1</v>
      </c>
      <c r="D4461" t="s">
        <v>966</v>
      </c>
      <c r="E4461" t="s">
        <v>464</v>
      </c>
      <c r="F4461" s="3" t="s">
        <v>3176</v>
      </c>
      <c r="G4461">
        <v>2024</v>
      </c>
      <c r="H4461" t="s">
        <v>267</v>
      </c>
      <c r="I4461" t="s">
        <v>11798</v>
      </c>
    </row>
    <row r="4462" spans="1:9" ht="16" x14ac:dyDescent="0.2">
      <c r="A4462" t="s">
        <v>11797</v>
      </c>
      <c r="B4462" t="s">
        <v>1480</v>
      </c>
      <c r="C4462">
        <v>2</v>
      </c>
      <c r="D4462" t="s">
        <v>5245</v>
      </c>
      <c r="E4462" t="s">
        <v>12</v>
      </c>
      <c r="F4462" s="3" t="s">
        <v>11799</v>
      </c>
      <c r="G4462">
        <v>2024</v>
      </c>
      <c r="H4462" t="s">
        <v>140</v>
      </c>
      <c r="I4462" t="s">
        <v>11798</v>
      </c>
    </row>
    <row r="4463" spans="1:9" ht="32" x14ac:dyDescent="0.2">
      <c r="A4463" t="s">
        <v>11800</v>
      </c>
      <c r="B4463" t="s">
        <v>11801</v>
      </c>
      <c r="C4463">
        <v>1</v>
      </c>
      <c r="D4463" t="s">
        <v>12</v>
      </c>
      <c r="E4463" t="s">
        <v>12</v>
      </c>
      <c r="F4463" s="3" t="s">
        <v>11802</v>
      </c>
      <c r="G4463">
        <v>2024</v>
      </c>
      <c r="H4463" t="s">
        <v>14</v>
      </c>
      <c r="I4463" t="s">
        <v>11803</v>
      </c>
    </row>
    <row r="4464" spans="1:9" ht="32" x14ac:dyDescent="0.2">
      <c r="A4464" t="s">
        <v>11804</v>
      </c>
      <c r="B4464" t="s">
        <v>11805</v>
      </c>
      <c r="C4464">
        <v>1</v>
      </c>
      <c r="D4464" t="s">
        <v>12</v>
      </c>
      <c r="E4464" t="s">
        <v>12</v>
      </c>
      <c r="F4464" s="3" t="s">
        <v>11806</v>
      </c>
      <c r="G4464">
        <v>2024</v>
      </c>
      <c r="H4464" t="s">
        <v>14</v>
      </c>
      <c r="I4464" t="s">
        <v>11807</v>
      </c>
    </row>
    <row r="4465" spans="1:9" ht="32" x14ac:dyDescent="0.2">
      <c r="A4465" t="s">
        <v>11804</v>
      </c>
      <c r="B4465" t="s">
        <v>11808</v>
      </c>
      <c r="C4465">
        <v>2</v>
      </c>
      <c r="D4465" t="s">
        <v>12</v>
      </c>
      <c r="E4465" t="s">
        <v>12</v>
      </c>
      <c r="F4465" s="3" t="s">
        <v>11809</v>
      </c>
      <c r="G4465">
        <v>2024</v>
      </c>
      <c r="H4465" t="s">
        <v>14</v>
      </c>
      <c r="I4465" t="s">
        <v>11807</v>
      </c>
    </row>
    <row r="4466" spans="1:9" ht="32" x14ac:dyDescent="0.2">
      <c r="A4466" t="s">
        <v>11810</v>
      </c>
      <c r="B4466" t="s">
        <v>2264</v>
      </c>
      <c r="C4466">
        <v>1</v>
      </c>
      <c r="D4466" t="s">
        <v>12</v>
      </c>
      <c r="E4466" t="s">
        <v>12</v>
      </c>
      <c r="F4466" s="3" t="s">
        <v>4689</v>
      </c>
      <c r="G4466">
        <v>2024</v>
      </c>
      <c r="H4466" t="s">
        <v>474</v>
      </c>
      <c r="I4466" t="s">
        <v>11811</v>
      </c>
    </row>
    <row r="4467" spans="1:9" ht="16" x14ac:dyDescent="0.2">
      <c r="A4467" t="s">
        <v>11812</v>
      </c>
      <c r="B4467" t="s">
        <v>11813</v>
      </c>
      <c r="C4467">
        <v>1</v>
      </c>
      <c r="D4467" t="s">
        <v>12</v>
      </c>
      <c r="E4467" t="s">
        <v>12</v>
      </c>
      <c r="F4467" s="3" t="s">
        <v>6401</v>
      </c>
      <c r="G4467">
        <v>2024</v>
      </c>
      <c r="H4467" t="s">
        <v>235</v>
      </c>
      <c r="I4467" t="s">
        <v>11814</v>
      </c>
    </row>
    <row r="4468" spans="1:9" ht="16" x14ac:dyDescent="0.2">
      <c r="A4468" t="s">
        <v>11812</v>
      </c>
      <c r="B4468" t="s">
        <v>11815</v>
      </c>
      <c r="C4468">
        <v>2</v>
      </c>
      <c r="D4468" t="s">
        <v>12</v>
      </c>
      <c r="E4468" t="s">
        <v>9259</v>
      </c>
      <c r="F4468" s="3" t="s">
        <v>11816</v>
      </c>
      <c r="G4468">
        <v>2024</v>
      </c>
      <c r="H4468" t="s">
        <v>86</v>
      </c>
      <c r="I4468" t="s">
        <v>11814</v>
      </c>
    </row>
    <row r="4469" spans="1:9" ht="16" x14ac:dyDescent="0.2">
      <c r="A4469" t="s">
        <v>11817</v>
      </c>
      <c r="B4469" t="s">
        <v>11818</v>
      </c>
      <c r="C4469">
        <v>1</v>
      </c>
      <c r="D4469" t="s">
        <v>193</v>
      </c>
      <c r="E4469" t="s">
        <v>795</v>
      </c>
      <c r="F4469" s="3" t="s">
        <v>796</v>
      </c>
      <c r="G4469">
        <v>2024</v>
      </c>
      <c r="H4469" t="s">
        <v>195</v>
      </c>
      <c r="I4469" t="s">
        <v>11819</v>
      </c>
    </row>
    <row r="4470" spans="1:9" ht="16" x14ac:dyDescent="0.2">
      <c r="A4470" t="s">
        <v>11820</v>
      </c>
      <c r="B4470" t="s">
        <v>9211</v>
      </c>
      <c r="C4470">
        <v>1</v>
      </c>
      <c r="D4470">
        <f>276</f>
        <v>276</v>
      </c>
      <c r="E4470" t="s">
        <v>12</v>
      </c>
      <c r="F4470" s="3" t="s">
        <v>2900</v>
      </c>
      <c r="G4470">
        <v>2024</v>
      </c>
      <c r="H4470" t="s">
        <v>267</v>
      </c>
      <c r="I4470" t="s">
        <v>11821</v>
      </c>
    </row>
    <row r="4471" spans="1:9" ht="16" x14ac:dyDescent="0.2">
      <c r="A4471" t="s">
        <v>11820</v>
      </c>
      <c r="B4471" t="s">
        <v>11822</v>
      </c>
      <c r="C4471">
        <v>2</v>
      </c>
      <c r="D4471" t="s">
        <v>316</v>
      </c>
      <c r="E4471" t="s">
        <v>464</v>
      </c>
      <c r="F4471" s="3" t="s">
        <v>465</v>
      </c>
      <c r="G4471">
        <v>2024</v>
      </c>
      <c r="H4471" t="s">
        <v>267</v>
      </c>
      <c r="I4471" t="s">
        <v>11821</v>
      </c>
    </row>
    <row r="4472" spans="1:9" ht="32" x14ac:dyDescent="0.2">
      <c r="A4472" t="s">
        <v>11823</v>
      </c>
      <c r="B4472" t="s">
        <v>2678</v>
      </c>
      <c r="C4472">
        <v>1</v>
      </c>
      <c r="D4472" t="s">
        <v>12</v>
      </c>
      <c r="E4472" t="s">
        <v>12</v>
      </c>
      <c r="F4472" s="3" t="s">
        <v>2679</v>
      </c>
      <c r="G4472">
        <v>2024</v>
      </c>
      <c r="H4472" t="s">
        <v>368</v>
      </c>
      <c r="I4472" t="s">
        <v>11824</v>
      </c>
    </row>
    <row r="4473" spans="1:9" ht="16" x14ac:dyDescent="0.2">
      <c r="A4473" t="s">
        <v>11823</v>
      </c>
      <c r="B4473" t="s">
        <v>1147</v>
      </c>
      <c r="C4473">
        <v>2</v>
      </c>
      <c r="D4473" t="s">
        <v>1148</v>
      </c>
      <c r="E4473" t="s">
        <v>334</v>
      </c>
      <c r="F4473" s="3" t="s">
        <v>1149</v>
      </c>
      <c r="G4473">
        <v>2024</v>
      </c>
      <c r="H4473" t="s">
        <v>368</v>
      </c>
      <c r="I4473" t="s">
        <v>11824</v>
      </c>
    </row>
    <row r="4474" spans="1:9" ht="16" x14ac:dyDescent="0.2">
      <c r="A4474" t="s">
        <v>11823</v>
      </c>
      <c r="B4474" t="s">
        <v>1911</v>
      </c>
      <c r="C4474">
        <v>3</v>
      </c>
      <c r="D4474" t="s">
        <v>12</v>
      </c>
      <c r="E4474" t="s">
        <v>12</v>
      </c>
      <c r="F4474" s="3" t="s">
        <v>7235</v>
      </c>
      <c r="G4474">
        <v>2024</v>
      </c>
      <c r="H4474" t="s">
        <v>368</v>
      </c>
      <c r="I4474" t="s">
        <v>11824</v>
      </c>
    </row>
    <row r="4475" spans="1:9" ht="32" x14ac:dyDescent="0.2">
      <c r="A4475" t="s">
        <v>11825</v>
      </c>
      <c r="B4475" t="s">
        <v>11826</v>
      </c>
      <c r="C4475">
        <v>1</v>
      </c>
      <c r="D4475" t="s">
        <v>12</v>
      </c>
      <c r="E4475" t="s">
        <v>12</v>
      </c>
      <c r="F4475" s="3" t="s">
        <v>11827</v>
      </c>
      <c r="G4475">
        <v>2024</v>
      </c>
      <c r="H4475" t="s">
        <v>14</v>
      </c>
      <c r="I4475" t="s">
        <v>11828</v>
      </c>
    </row>
    <row r="4476" spans="1:9" ht="32" x14ac:dyDescent="0.2">
      <c r="A4476" t="s">
        <v>11825</v>
      </c>
      <c r="B4476" t="s">
        <v>11829</v>
      </c>
      <c r="C4476">
        <v>2</v>
      </c>
      <c r="D4476" t="s">
        <v>12</v>
      </c>
      <c r="E4476" t="s">
        <v>12</v>
      </c>
      <c r="F4476" s="3" t="s">
        <v>11830</v>
      </c>
      <c r="G4476">
        <v>2024</v>
      </c>
      <c r="H4476" t="s">
        <v>14</v>
      </c>
      <c r="I4476" t="s">
        <v>11828</v>
      </c>
    </row>
    <row r="4477" spans="1:9" ht="32" x14ac:dyDescent="0.2">
      <c r="A4477" t="s">
        <v>11831</v>
      </c>
      <c r="B4477" t="s">
        <v>11832</v>
      </c>
      <c r="C4477">
        <v>1</v>
      </c>
      <c r="D4477" t="s">
        <v>12</v>
      </c>
      <c r="E4477" t="s">
        <v>12</v>
      </c>
      <c r="F4477" s="3" t="s">
        <v>11833</v>
      </c>
      <c r="G4477">
        <v>2024</v>
      </c>
      <c r="H4477" t="s">
        <v>140</v>
      </c>
      <c r="I4477" t="s">
        <v>11834</v>
      </c>
    </row>
    <row r="4478" spans="1:9" ht="16" x14ac:dyDescent="0.2">
      <c r="A4478" t="s">
        <v>11831</v>
      </c>
      <c r="B4478" t="s">
        <v>11835</v>
      </c>
      <c r="C4478">
        <v>2</v>
      </c>
      <c r="D4478" t="s">
        <v>12</v>
      </c>
      <c r="E4478" t="s">
        <v>12</v>
      </c>
      <c r="F4478" s="3" t="s">
        <v>11836</v>
      </c>
      <c r="G4478">
        <v>2024</v>
      </c>
      <c r="H4478" t="s">
        <v>140</v>
      </c>
      <c r="I4478" t="s">
        <v>11834</v>
      </c>
    </row>
    <row r="4479" spans="1:9" ht="16" x14ac:dyDescent="0.2">
      <c r="A4479" t="s">
        <v>11837</v>
      </c>
      <c r="B4479" t="s">
        <v>10214</v>
      </c>
      <c r="C4479">
        <v>1</v>
      </c>
      <c r="D4479" t="s">
        <v>12</v>
      </c>
      <c r="E4479" t="s">
        <v>12</v>
      </c>
      <c r="F4479" s="3" t="s">
        <v>10215</v>
      </c>
      <c r="G4479">
        <v>2024</v>
      </c>
      <c r="H4479" t="s">
        <v>14</v>
      </c>
      <c r="I4479" t="s">
        <v>11838</v>
      </c>
    </row>
    <row r="4480" spans="1:9" ht="32" x14ac:dyDescent="0.2">
      <c r="A4480" t="s">
        <v>11837</v>
      </c>
      <c r="B4480" t="s">
        <v>1016</v>
      </c>
      <c r="C4480">
        <v>2</v>
      </c>
      <c r="D4480" t="s">
        <v>52</v>
      </c>
      <c r="E4480" t="s">
        <v>12</v>
      </c>
      <c r="F4480" s="3" t="s">
        <v>1017</v>
      </c>
      <c r="G4480">
        <v>2024</v>
      </c>
      <c r="H4480" t="s">
        <v>140</v>
      </c>
      <c r="I4480" t="s">
        <v>11838</v>
      </c>
    </row>
    <row r="4481" spans="1:9" ht="32" x14ac:dyDescent="0.2">
      <c r="A4481" t="s">
        <v>11837</v>
      </c>
      <c r="B4481" t="s">
        <v>11839</v>
      </c>
      <c r="C4481">
        <v>3</v>
      </c>
      <c r="D4481" t="s">
        <v>12</v>
      </c>
      <c r="E4481" t="s">
        <v>12</v>
      </c>
      <c r="F4481" s="3" t="s">
        <v>1532</v>
      </c>
      <c r="G4481">
        <v>2024</v>
      </c>
      <c r="H4481" t="s">
        <v>14</v>
      </c>
      <c r="I4481" t="s">
        <v>11838</v>
      </c>
    </row>
    <row r="4482" spans="1:9" ht="32" x14ac:dyDescent="0.2">
      <c r="A4482" t="s">
        <v>11840</v>
      </c>
      <c r="B4482" t="s">
        <v>11841</v>
      </c>
      <c r="C4482">
        <v>1</v>
      </c>
      <c r="D4482" t="s">
        <v>31</v>
      </c>
      <c r="E4482" t="s">
        <v>12</v>
      </c>
      <c r="F4482" s="3" t="s">
        <v>11842</v>
      </c>
      <c r="G4482">
        <v>2024</v>
      </c>
      <c r="H4482" t="s">
        <v>420</v>
      </c>
      <c r="I4482" t="s">
        <v>11843</v>
      </c>
    </row>
    <row r="4483" spans="1:9" ht="16" x14ac:dyDescent="0.2">
      <c r="A4483" t="s">
        <v>11844</v>
      </c>
      <c r="B4483" t="s">
        <v>6054</v>
      </c>
      <c r="C4483">
        <v>1</v>
      </c>
      <c r="D4483" t="s">
        <v>344</v>
      </c>
      <c r="E4483" t="s">
        <v>12</v>
      </c>
      <c r="F4483" s="3" t="s">
        <v>11845</v>
      </c>
      <c r="G4483">
        <v>2024</v>
      </c>
      <c r="H4483" t="s">
        <v>37</v>
      </c>
      <c r="I4483" t="s">
        <v>11846</v>
      </c>
    </row>
    <row r="4484" spans="1:9" ht="32" x14ac:dyDescent="0.2">
      <c r="A4484" t="s">
        <v>11847</v>
      </c>
      <c r="B4484" t="s">
        <v>5207</v>
      </c>
      <c r="C4484">
        <v>1</v>
      </c>
      <c r="D4484" t="s">
        <v>712</v>
      </c>
      <c r="E4484" t="s">
        <v>12</v>
      </c>
      <c r="F4484" s="3" t="s">
        <v>11848</v>
      </c>
      <c r="G4484">
        <v>2024</v>
      </c>
      <c r="H4484" t="s">
        <v>267</v>
      </c>
      <c r="I4484" t="s">
        <v>11849</v>
      </c>
    </row>
    <row r="4485" spans="1:9" ht="32" x14ac:dyDescent="0.2">
      <c r="A4485" t="s">
        <v>11847</v>
      </c>
      <c r="B4485" t="s">
        <v>11850</v>
      </c>
      <c r="C4485">
        <v>2</v>
      </c>
      <c r="D4485">
        <f>489</f>
        <v>489</v>
      </c>
      <c r="E4485" t="s">
        <v>12</v>
      </c>
      <c r="F4485" s="3" t="s">
        <v>8920</v>
      </c>
      <c r="G4485">
        <v>2024</v>
      </c>
      <c r="H4485" t="s">
        <v>267</v>
      </c>
      <c r="I4485" t="s">
        <v>11849</v>
      </c>
    </row>
    <row r="4486" spans="1:9" ht="16" x14ac:dyDescent="0.2">
      <c r="A4486" t="s">
        <v>11851</v>
      </c>
      <c r="B4486" t="s">
        <v>6383</v>
      </c>
      <c r="C4486">
        <v>1</v>
      </c>
      <c r="D4486" t="s">
        <v>52</v>
      </c>
      <c r="E4486" t="s">
        <v>12</v>
      </c>
      <c r="F4486" s="3" t="s">
        <v>1450</v>
      </c>
      <c r="G4486">
        <v>2024</v>
      </c>
      <c r="H4486" t="s">
        <v>140</v>
      </c>
      <c r="I4486" t="s">
        <v>11852</v>
      </c>
    </row>
    <row r="4487" spans="1:9" ht="32" x14ac:dyDescent="0.2">
      <c r="A4487" t="s">
        <v>11853</v>
      </c>
      <c r="B4487" t="s">
        <v>4380</v>
      </c>
      <c r="C4487">
        <v>1</v>
      </c>
      <c r="D4487" t="s">
        <v>12</v>
      </c>
      <c r="E4487" t="s">
        <v>12</v>
      </c>
      <c r="F4487" s="3" t="s">
        <v>11854</v>
      </c>
      <c r="G4487">
        <v>2024</v>
      </c>
      <c r="H4487" t="s">
        <v>1248</v>
      </c>
      <c r="I4487" t="s">
        <v>11855</v>
      </c>
    </row>
    <row r="4488" spans="1:9" ht="16" x14ac:dyDescent="0.2">
      <c r="A4488" t="s">
        <v>11853</v>
      </c>
      <c r="B4488" t="s">
        <v>8621</v>
      </c>
      <c r="C4488">
        <v>2</v>
      </c>
      <c r="D4488" t="s">
        <v>12</v>
      </c>
      <c r="E4488" t="s">
        <v>12</v>
      </c>
      <c r="F4488" s="3" t="s">
        <v>11856</v>
      </c>
      <c r="G4488">
        <v>2024</v>
      </c>
      <c r="H4488" t="s">
        <v>1248</v>
      </c>
      <c r="I4488" t="s">
        <v>11855</v>
      </c>
    </row>
    <row r="4489" spans="1:9" ht="32" x14ac:dyDescent="0.2">
      <c r="A4489" t="s">
        <v>11857</v>
      </c>
      <c r="B4489" t="s">
        <v>11858</v>
      </c>
      <c r="C4489">
        <v>1</v>
      </c>
      <c r="D4489" t="s">
        <v>1077</v>
      </c>
      <c r="E4489" t="s">
        <v>12</v>
      </c>
      <c r="F4489" s="3" t="s">
        <v>1078</v>
      </c>
      <c r="G4489">
        <v>2024</v>
      </c>
      <c r="H4489" t="s">
        <v>226</v>
      </c>
      <c r="I4489" t="s">
        <v>11859</v>
      </c>
    </row>
    <row r="4490" spans="1:9" ht="48" x14ac:dyDescent="0.2">
      <c r="A4490" t="s">
        <v>11857</v>
      </c>
      <c r="B4490" t="s">
        <v>9915</v>
      </c>
      <c r="C4490">
        <v>2</v>
      </c>
      <c r="D4490" t="s">
        <v>1077</v>
      </c>
      <c r="E4490" t="s">
        <v>12</v>
      </c>
      <c r="F4490" s="3" t="s">
        <v>11860</v>
      </c>
      <c r="G4490">
        <v>2024</v>
      </c>
      <c r="H4490" t="s">
        <v>226</v>
      </c>
      <c r="I4490" t="s">
        <v>11859</v>
      </c>
    </row>
    <row r="4491" spans="1:9" ht="32" x14ac:dyDescent="0.2">
      <c r="A4491" t="s">
        <v>11861</v>
      </c>
      <c r="B4491" t="s">
        <v>11862</v>
      </c>
      <c r="C4491">
        <v>1</v>
      </c>
      <c r="D4491">
        <f>387</f>
        <v>387</v>
      </c>
      <c r="E4491" t="s">
        <v>12</v>
      </c>
      <c r="F4491" s="3" t="s">
        <v>11863</v>
      </c>
      <c r="G4491">
        <v>2024</v>
      </c>
      <c r="H4491" t="s">
        <v>714</v>
      </c>
      <c r="I4491" t="s">
        <v>11864</v>
      </c>
    </row>
    <row r="4492" spans="1:9" ht="32" x14ac:dyDescent="0.2">
      <c r="A4492" t="s">
        <v>11861</v>
      </c>
      <c r="B4492" t="s">
        <v>11865</v>
      </c>
      <c r="C4492">
        <v>2</v>
      </c>
      <c r="D4492">
        <f>233</f>
        <v>233</v>
      </c>
      <c r="E4492" t="s">
        <v>592</v>
      </c>
      <c r="F4492" s="3" t="s">
        <v>11866</v>
      </c>
      <c r="G4492">
        <v>2024</v>
      </c>
      <c r="H4492" t="s">
        <v>714</v>
      </c>
      <c r="I4492" t="s">
        <v>11864</v>
      </c>
    </row>
    <row r="4493" spans="1:9" ht="32" x14ac:dyDescent="0.2">
      <c r="A4493" t="s">
        <v>11861</v>
      </c>
      <c r="B4493" t="s">
        <v>11867</v>
      </c>
      <c r="C4493">
        <v>3</v>
      </c>
      <c r="D4493" t="s">
        <v>731</v>
      </c>
      <c r="E4493" t="s">
        <v>592</v>
      </c>
      <c r="F4493" s="3" t="s">
        <v>11868</v>
      </c>
      <c r="G4493">
        <v>2024</v>
      </c>
      <c r="H4493" t="s">
        <v>714</v>
      </c>
      <c r="I4493" t="s">
        <v>11864</v>
      </c>
    </row>
    <row r="4494" spans="1:9" ht="32" x14ac:dyDescent="0.2">
      <c r="A4494" t="s">
        <v>11869</v>
      </c>
      <c r="B4494" t="s">
        <v>11870</v>
      </c>
      <c r="C4494">
        <v>1</v>
      </c>
      <c r="D4494" t="s">
        <v>469</v>
      </c>
      <c r="E4494" t="s">
        <v>12</v>
      </c>
      <c r="F4494" s="3" t="s">
        <v>11871</v>
      </c>
      <c r="G4494">
        <v>2024</v>
      </c>
      <c r="H4494" t="s">
        <v>462</v>
      </c>
      <c r="I4494" t="s">
        <v>11872</v>
      </c>
    </row>
    <row r="4495" spans="1:9" ht="16" x14ac:dyDescent="0.2">
      <c r="A4495" t="s">
        <v>11869</v>
      </c>
      <c r="B4495" t="s">
        <v>11873</v>
      </c>
      <c r="C4495">
        <v>2</v>
      </c>
      <c r="D4495" t="s">
        <v>12</v>
      </c>
      <c r="E4495" t="s">
        <v>12</v>
      </c>
      <c r="F4495" s="3" t="s">
        <v>1852</v>
      </c>
      <c r="G4495">
        <v>2024</v>
      </c>
      <c r="H4495" t="s">
        <v>256</v>
      </c>
      <c r="I4495" t="s">
        <v>11872</v>
      </c>
    </row>
    <row r="4496" spans="1:9" ht="16" x14ac:dyDescent="0.2">
      <c r="A4496" t="s">
        <v>11869</v>
      </c>
      <c r="B4496" t="s">
        <v>7994</v>
      </c>
      <c r="C4496">
        <v>3</v>
      </c>
      <c r="D4496" t="s">
        <v>52</v>
      </c>
      <c r="E4496" t="s">
        <v>12</v>
      </c>
      <c r="F4496" s="3" t="s">
        <v>11874</v>
      </c>
      <c r="G4496">
        <v>2024</v>
      </c>
      <c r="H4496" t="s">
        <v>462</v>
      </c>
      <c r="I4496" t="s">
        <v>11872</v>
      </c>
    </row>
    <row r="4497" spans="1:9" ht="16" x14ac:dyDescent="0.2">
      <c r="A4497" t="s">
        <v>11875</v>
      </c>
      <c r="B4497" t="s">
        <v>1042</v>
      </c>
      <c r="C4497">
        <v>1</v>
      </c>
      <c r="D4497" t="s">
        <v>12</v>
      </c>
      <c r="E4497" t="s">
        <v>12</v>
      </c>
      <c r="F4497" s="3" t="s">
        <v>11876</v>
      </c>
      <c r="G4497">
        <v>2024</v>
      </c>
      <c r="H4497" t="s">
        <v>37</v>
      </c>
      <c r="I4497" t="s">
        <v>11877</v>
      </c>
    </row>
    <row r="4498" spans="1:9" ht="16" x14ac:dyDescent="0.2">
      <c r="A4498" t="s">
        <v>11875</v>
      </c>
      <c r="B4498" t="s">
        <v>11878</v>
      </c>
      <c r="C4498">
        <v>2</v>
      </c>
      <c r="D4498" t="s">
        <v>101</v>
      </c>
      <c r="E4498" t="s">
        <v>12</v>
      </c>
      <c r="F4498" s="3" t="s">
        <v>11879</v>
      </c>
      <c r="G4498">
        <v>2024</v>
      </c>
      <c r="H4498" t="s">
        <v>37</v>
      </c>
      <c r="I4498" t="s">
        <v>11877</v>
      </c>
    </row>
    <row r="4499" spans="1:9" ht="16" x14ac:dyDescent="0.2">
      <c r="A4499" t="s">
        <v>11875</v>
      </c>
      <c r="B4499" t="s">
        <v>11640</v>
      </c>
      <c r="C4499">
        <v>3</v>
      </c>
      <c r="D4499" t="s">
        <v>101</v>
      </c>
      <c r="E4499" t="s">
        <v>12</v>
      </c>
      <c r="F4499" s="3" t="s">
        <v>11879</v>
      </c>
      <c r="G4499">
        <v>2024</v>
      </c>
      <c r="H4499" t="s">
        <v>37</v>
      </c>
      <c r="I4499" t="s">
        <v>11877</v>
      </c>
    </row>
    <row r="4500" spans="1:9" ht="16" x14ac:dyDescent="0.2">
      <c r="A4500" t="s">
        <v>11880</v>
      </c>
      <c r="B4500" t="s">
        <v>11881</v>
      </c>
      <c r="C4500">
        <v>1</v>
      </c>
      <c r="D4500" t="s">
        <v>193</v>
      </c>
      <c r="E4500" t="s">
        <v>12</v>
      </c>
      <c r="F4500" s="3" t="s">
        <v>11882</v>
      </c>
      <c r="G4500">
        <v>2024</v>
      </c>
      <c r="H4500" t="s">
        <v>195</v>
      </c>
      <c r="I4500" t="s">
        <v>11883</v>
      </c>
    </row>
    <row r="4501" spans="1:9" ht="32" x14ac:dyDescent="0.2">
      <c r="A4501" t="s">
        <v>11880</v>
      </c>
      <c r="B4501" t="s">
        <v>11884</v>
      </c>
      <c r="C4501">
        <v>2</v>
      </c>
      <c r="D4501" t="s">
        <v>772</v>
      </c>
      <c r="E4501" t="s">
        <v>2245</v>
      </c>
      <c r="F4501" s="3" t="s">
        <v>7204</v>
      </c>
      <c r="G4501">
        <v>2024</v>
      </c>
      <c r="H4501" t="s">
        <v>86</v>
      </c>
      <c r="I4501" t="s">
        <v>11883</v>
      </c>
    </row>
    <row r="4502" spans="1:9" ht="16" x14ac:dyDescent="0.2">
      <c r="A4502" t="s">
        <v>11885</v>
      </c>
      <c r="B4502" t="s">
        <v>11886</v>
      </c>
      <c r="C4502">
        <v>1</v>
      </c>
      <c r="D4502" t="s">
        <v>712</v>
      </c>
      <c r="E4502" t="s">
        <v>12</v>
      </c>
      <c r="F4502" s="3" t="s">
        <v>9816</v>
      </c>
      <c r="G4502">
        <v>2024</v>
      </c>
      <c r="H4502" t="s">
        <v>37</v>
      </c>
      <c r="I4502" t="s">
        <v>11887</v>
      </c>
    </row>
    <row r="4503" spans="1:9" ht="16" x14ac:dyDescent="0.2">
      <c r="A4503" t="s">
        <v>11888</v>
      </c>
      <c r="B4503" t="s">
        <v>11889</v>
      </c>
      <c r="C4503">
        <v>1</v>
      </c>
      <c r="D4503" t="s">
        <v>12</v>
      </c>
      <c r="E4503" t="s">
        <v>12</v>
      </c>
      <c r="F4503" s="3" t="s">
        <v>3519</v>
      </c>
      <c r="G4503">
        <v>2024</v>
      </c>
      <c r="H4503" t="s">
        <v>140</v>
      </c>
      <c r="I4503" t="s">
        <v>11890</v>
      </c>
    </row>
    <row r="4504" spans="1:9" ht="32" x14ac:dyDescent="0.2">
      <c r="A4504" t="s">
        <v>11891</v>
      </c>
      <c r="B4504" t="s">
        <v>11892</v>
      </c>
      <c r="C4504">
        <v>1</v>
      </c>
      <c r="D4504" t="s">
        <v>344</v>
      </c>
      <c r="E4504" t="s">
        <v>12</v>
      </c>
      <c r="F4504" s="3" t="s">
        <v>11893</v>
      </c>
      <c r="G4504">
        <v>2024</v>
      </c>
      <c r="H4504" t="s">
        <v>779</v>
      </c>
      <c r="I4504" t="s">
        <v>11894</v>
      </c>
    </row>
    <row r="4505" spans="1:9" ht="16" x14ac:dyDescent="0.2">
      <c r="A4505" t="s">
        <v>11895</v>
      </c>
      <c r="B4505" t="s">
        <v>11896</v>
      </c>
      <c r="C4505">
        <v>1</v>
      </c>
      <c r="D4505" t="s">
        <v>52</v>
      </c>
      <c r="E4505" t="s">
        <v>12</v>
      </c>
      <c r="F4505" s="3" t="s">
        <v>3046</v>
      </c>
      <c r="G4505">
        <v>2024</v>
      </c>
      <c r="H4505" t="s">
        <v>1404</v>
      </c>
      <c r="I4505" t="s">
        <v>11897</v>
      </c>
    </row>
    <row r="4506" spans="1:9" ht="16" x14ac:dyDescent="0.2">
      <c r="A4506" t="s">
        <v>11895</v>
      </c>
      <c r="B4506" t="s">
        <v>11898</v>
      </c>
      <c r="C4506">
        <v>2</v>
      </c>
      <c r="D4506" t="s">
        <v>31</v>
      </c>
      <c r="E4506" t="s">
        <v>12</v>
      </c>
      <c r="F4506" s="3" t="s">
        <v>11899</v>
      </c>
      <c r="G4506">
        <v>2024</v>
      </c>
      <c r="H4506" t="s">
        <v>1404</v>
      </c>
      <c r="I4506" t="s">
        <v>11897</v>
      </c>
    </row>
    <row r="4507" spans="1:9" ht="16" x14ac:dyDescent="0.2">
      <c r="A4507" t="s">
        <v>11900</v>
      </c>
      <c r="B4507" t="s">
        <v>11901</v>
      </c>
      <c r="C4507">
        <v>1</v>
      </c>
      <c r="D4507" t="s">
        <v>712</v>
      </c>
      <c r="E4507" t="s">
        <v>12</v>
      </c>
      <c r="F4507" s="3" t="s">
        <v>11902</v>
      </c>
      <c r="G4507">
        <v>2024</v>
      </c>
      <c r="H4507" t="s">
        <v>54</v>
      </c>
      <c r="I4507" t="s">
        <v>11903</v>
      </c>
    </row>
    <row r="4508" spans="1:9" ht="16" x14ac:dyDescent="0.2">
      <c r="A4508" t="s">
        <v>11904</v>
      </c>
      <c r="B4508" t="s">
        <v>11905</v>
      </c>
      <c r="C4508">
        <v>1</v>
      </c>
      <c r="D4508" t="s">
        <v>1207</v>
      </c>
      <c r="E4508" t="s">
        <v>12</v>
      </c>
      <c r="F4508" s="3" t="s">
        <v>11906</v>
      </c>
      <c r="G4508">
        <v>2024</v>
      </c>
      <c r="H4508" t="s">
        <v>323</v>
      </c>
      <c r="I4508" t="s">
        <v>11907</v>
      </c>
    </row>
    <row r="4509" spans="1:9" ht="32" x14ac:dyDescent="0.2">
      <c r="A4509" t="s">
        <v>11904</v>
      </c>
      <c r="B4509" t="s">
        <v>11908</v>
      </c>
      <c r="C4509">
        <v>2</v>
      </c>
      <c r="D4509" t="s">
        <v>52</v>
      </c>
      <c r="E4509" t="s">
        <v>12</v>
      </c>
      <c r="F4509" s="3" t="s">
        <v>11909</v>
      </c>
      <c r="G4509">
        <v>2024</v>
      </c>
      <c r="H4509" t="s">
        <v>323</v>
      </c>
      <c r="I4509" t="s">
        <v>11907</v>
      </c>
    </row>
    <row r="4510" spans="1:9" ht="32" x14ac:dyDescent="0.2">
      <c r="A4510" t="s">
        <v>11910</v>
      </c>
      <c r="B4510" t="s">
        <v>11911</v>
      </c>
      <c r="C4510">
        <v>1</v>
      </c>
      <c r="D4510" t="s">
        <v>316</v>
      </c>
      <c r="E4510" t="s">
        <v>12</v>
      </c>
      <c r="F4510" s="3" t="s">
        <v>11912</v>
      </c>
      <c r="G4510">
        <v>2024</v>
      </c>
      <c r="H4510" t="s">
        <v>518</v>
      </c>
      <c r="I4510" t="s">
        <v>11913</v>
      </c>
    </row>
    <row r="4511" spans="1:9" ht="32" x14ac:dyDescent="0.2">
      <c r="A4511" t="s">
        <v>11914</v>
      </c>
      <c r="B4511" t="s">
        <v>9487</v>
      </c>
      <c r="C4511">
        <v>1</v>
      </c>
      <c r="D4511">
        <f>237</f>
        <v>237</v>
      </c>
      <c r="E4511" t="s">
        <v>12</v>
      </c>
      <c r="F4511" s="3" t="s">
        <v>11915</v>
      </c>
      <c r="G4511">
        <v>2024</v>
      </c>
      <c r="H4511" t="s">
        <v>21</v>
      </c>
      <c r="I4511" t="s">
        <v>11916</v>
      </c>
    </row>
    <row r="4512" spans="1:9" ht="16" x14ac:dyDescent="0.2">
      <c r="A4512" t="s">
        <v>11917</v>
      </c>
      <c r="B4512" t="s">
        <v>11918</v>
      </c>
      <c r="C4512">
        <v>1</v>
      </c>
      <c r="D4512">
        <f>65</f>
        <v>65</v>
      </c>
      <c r="E4512" t="s">
        <v>464</v>
      </c>
      <c r="F4512" s="3" t="s">
        <v>11919</v>
      </c>
      <c r="G4512">
        <v>2024</v>
      </c>
      <c r="H4512" t="s">
        <v>323</v>
      </c>
      <c r="I4512" t="s">
        <v>11920</v>
      </c>
    </row>
    <row r="4513" spans="1:9" ht="32" x14ac:dyDescent="0.2">
      <c r="A4513" t="s">
        <v>11917</v>
      </c>
      <c r="B4513" t="s">
        <v>11921</v>
      </c>
      <c r="C4513">
        <v>2</v>
      </c>
      <c r="D4513" t="s">
        <v>408</v>
      </c>
      <c r="E4513" t="s">
        <v>12</v>
      </c>
      <c r="F4513" s="3" t="s">
        <v>10832</v>
      </c>
      <c r="G4513">
        <v>2024</v>
      </c>
      <c r="H4513" t="s">
        <v>518</v>
      </c>
      <c r="I4513" t="s">
        <v>11920</v>
      </c>
    </row>
    <row r="4514" spans="1:9" ht="32" x14ac:dyDescent="0.2">
      <c r="A4514" t="s">
        <v>11917</v>
      </c>
      <c r="B4514" t="s">
        <v>11922</v>
      </c>
      <c r="C4514">
        <v>3</v>
      </c>
      <c r="D4514" t="s">
        <v>1903</v>
      </c>
      <c r="E4514" t="s">
        <v>12</v>
      </c>
      <c r="F4514" s="3" t="s">
        <v>3720</v>
      </c>
      <c r="G4514">
        <v>2024</v>
      </c>
      <c r="H4514" t="s">
        <v>323</v>
      </c>
      <c r="I4514" t="s">
        <v>11920</v>
      </c>
    </row>
    <row r="4515" spans="1:9" ht="32" x14ac:dyDescent="0.2">
      <c r="A4515" t="s">
        <v>11917</v>
      </c>
      <c r="B4515" t="s">
        <v>11923</v>
      </c>
      <c r="C4515">
        <v>4</v>
      </c>
      <c r="D4515" t="s">
        <v>408</v>
      </c>
      <c r="E4515" t="s">
        <v>12</v>
      </c>
      <c r="F4515" s="3" t="s">
        <v>10829</v>
      </c>
      <c r="G4515">
        <v>2024</v>
      </c>
      <c r="H4515" t="s">
        <v>518</v>
      </c>
      <c r="I4515" t="s">
        <v>11920</v>
      </c>
    </row>
    <row r="4516" spans="1:9" ht="16" x14ac:dyDescent="0.2">
      <c r="A4516" t="s">
        <v>11924</v>
      </c>
      <c r="B4516" t="s">
        <v>11925</v>
      </c>
      <c r="C4516">
        <v>1</v>
      </c>
      <c r="D4516" t="s">
        <v>31</v>
      </c>
      <c r="E4516" t="s">
        <v>12</v>
      </c>
      <c r="F4516" s="3" t="s">
        <v>11926</v>
      </c>
      <c r="G4516">
        <v>2024</v>
      </c>
      <c r="H4516" t="s">
        <v>215</v>
      </c>
      <c r="I4516" t="s">
        <v>11927</v>
      </c>
    </row>
    <row r="4517" spans="1:9" ht="32" x14ac:dyDescent="0.2">
      <c r="A4517" t="s">
        <v>11928</v>
      </c>
      <c r="B4517" t="s">
        <v>10422</v>
      </c>
      <c r="C4517">
        <v>1</v>
      </c>
      <c r="D4517">
        <f>237</f>
        <v>237</v>
      </c>
      <c r="E4517" t="s">
        <v>12</v>
      </c>
      <c r="F4517" s="3" t="s">
        <v>5288</v>
      </c>
      <c r="G4517">
        <v>2024</v>
      </c>
      <c r="H4517" t="s">
        <v>21</v>
      </c>
      <c r="I4517" t="s">
        <v>11929</v>
      </c>
    </row>
    <row r="4518" spans="1:9" ht="16" x14ac:dyDescent="0.2">
      <c r="A4518" t="s">
        <v>11928</v>
      </c>
      <c r="B4518" t="s">
        <v>11930</v>
      </c>
      <c r="C4518">
        <v>2</v>
      </c>
      <c r="D4518">
        <f>237</f>
        <v>237</v>
      </c>
      <c r="E4518" t="s">
        <v>12</v>
      </c>
      <c r="F4518" s="3" t="s">
        <v>11931</v>
      </c>
      <c r="G4518">
        <v>2024</v>
      </c>
      <c r="H4518" t="s">
        <v>21</v>
      </c>
      <c r="I4518" t="s">
        <v>11929</v>
      </c>
    </row>
    <row r="4519" spans="1:9" ht="32" x14ac:dyDescent="0.2">
      <c r="A4519" t="s">
        <v>11932</v>
      </c>
      <c r="B4519" t="s">
        <v>11933</v>
      </c>
      <c r="C4519">
        <v>1</v>
      </c>
      <c r="D4519" t="s">
        <v>52</v>
      </c>
      <c r="E4519" t="s">
        <v>12</v>
      </c>
      <c r="F4519" s="3" t="s">
        <v>11934</v>
      </c>
      <c r="G4519">
        <v>2024</v>
      </c>
      <c r="H4519" t="s">
        <v>21</v>
      </c>
      <c r="I4519" t="s">
        <v>11935</v>
      </c>
    </row>
    <row r="4520" spans="1:9" ht="16" x14ac:dyDescent="0.2">
      <c r="A4520" t="s">
        <v>11936</v>
      </c>
      <c r="B4520" t="s">
        <v>11937</v>
      </c>
      <c r="C4520">
        <v>1</v>
      </c>
      <c r="D4520">
        <f>237</f>
        <v>237</v>
      </c>
      <c r="E4520" t="s">
        <v>12</v>
      </c>
      <c r="F4520" s="3" t="s">
        <v>2193</v>
      </c>
      <c r="G4520">
        <v>2024</v>
      </c>
      <c r="H4520" t="s">
        <v>21</v>
      </c>
      <c r="I4520" t="s">
        <v>11938</v>
      </c>
    </row>
    <row r="4521" spans="1:9" ht="32" x14ac:dyDescent="0.2">
      <c r="A4521" t="s">
        <v>11939</v>
      </c>
      <c r="B4521" t="s">
        <v>11940</v>
      </c>
      <c r="C4521">
        <v>1</v>
      </c>
      <c r="D4521">
        <f>237</f>
        <v>237</v>
      </c>
      <c r="E4521" t="s">
        <v>12</v>
      </c>
      <c r="F4521" s="3" t="s">
        <v>5288</v>
      </c>
      <c r="G4521">
        <v>2024</v>
      </c>
      <c r="H4521" t="s">
        <v>21</v>
      </c>
      <c r="I4521" t="s">
        <v>11941</v>
      </c>
    </row>
    <row r="4522" spans="1:9" ht="16" x14ac:dyDescent="0.2">
      <c r="A4522" t="s">
        <v>11939</v>
      </c>
      <c r="B4522" t="s">
        <v>11942</v>
      </c>
      <c r="C4522">
        <v>2</v>
      </c>
      <c r="D4522" t="s">
        <v>52</v>
      </c>
      <c r="E4522" t="s">
        <v>12</v>
      </c>
      <c r="F4522" s="3" t="s">
        <v>11943</v>
      </c>
      <c r="G4522">
        <v>2024</v>
      </c>
      <c r="H4522" t="s">
        <v>21</v>
      </c>
      <c r="I4522" t="s">
        <v>11941</v>
      </c>
    </row>
    <row r="4523" spans="1:9" ht="32" x14ac:dyDescent="0.2">
      <c r="A4523" t="s">
        <v>11944</v>
      </c>
      <c r="B4523" t="s">
        <v>11945</v>
      </c>
      <c r="C4523">
        <v>1</v>
      </c>
      <c r="D4523" t="s">
        <v>12</v>
      </c>
      <c r="E4523" t="s">
        <v>12</v>
      </c>
      <c r="F4523" s="3" t="s">
        <v>11946</v>
      </c>
      <c r="G4523">
        <v>2024</v>
      </c>
      <c r="H4523" t="s">
        <v>1810</v>
      </c>
      <c r="I4523" t="s">
        <v>11947</v>
      </c>
    </row>
    <row r="4524" spans="1:9" ht="16" x14ac:dyDescent="0.2">
      <c r="A4524" t="s">
        <v>11944</v>
      </c>
      <c r="B4524" t="s">
        <v>11948</v>
      </c>
      <c r="C4524">
        <v>2</v>
      </c>
      <c r="D4524" t="s">
        <v>12</v>
      </c>
      <c r="E4524" t="s">
        <v>12</v>
      </c>
      <c r="F4524" s="3" t="s">
        <v>11949</v>
      </c>
      <c r="G4524">
        <v>2024</v>
      </c>
      <c r="H4524" t="s">
        <v>1810</v>
      </c>
      <c r="I4524" t="s">
        <v>11947</v>
      </c>
    </row>
    <row r="4525" spans="1:9" ht="32" x14ac:dyDescent="0.2">
      <c r="A4525" t="s">
        <v>11950</v>
      </c>
      <c r="B4525" t="s">
        <v>11951</v>
      </c>
      <c r="C4525">
        <v>1</v>
      </c>
      <c r="D4525">
        <f>237</f>
        <v>237</v>
      </c>
      <c r="E4525" t="s">
        <v>12</v>
      </c>
      <c r="F4525" s="3" t="s">
        <v>11952</v>
      </c>
      <c r="G4525">
        <v>2024</v>
      </c>
      <c r="H4525" t="s">
        <v>21</v>
      </c>
      <c r="I4525" t="s">
        <v>11953</v>
      </c>
    </row>
    <row r="4526" spans="1:9" ht="16" x14ac:dyDescent="0.2">
      <c r="A4526" t="s">
        <v>11950</v>
      </c>
      <c r="B4526" t="s">
        <v>11954</v>
      </c>
      <c r="C4526">
        <v>2</v>
      </c>
      <c r="D4526" t="s">
        <v>12</v>
      </c>
      <c r="E4526" t="s">
        <v>12</v>
      </c>
      <c r="F4526" s="3" t="s">
        <v>11955</v>
      </c>
      <c r="G4526">
        <v>2024</v>
      </c>
      <c r="H4526" t="s">
        <v>371</v>
      </c>
      <c r="I4526" t="s">
        <v>11953</v>
      </c>
    </row>
    <row r="4527" spans="1:9" ht="32" x14ac:dyDescent="0.2">
      <c r="A4527" t="s">
        <v>11956</v>
      </c>
      <c r="B4527" t="s">
        <v>11957</v>
      </c>
      <c r="C4527">
        <v>1</v>
      </c>
      <c r="D4527">
        <f>237</f>
        <v>237</v>
      </c>
      <c r="E4527" t="s">
        <v>12</v>
      </c>
      <c r="F4527" s="3" t="s">
        <v>11958</v>
      </c>
      <c r="G4527">
        <v>2024</v>
      </c>
      <c r="H4527" t="s">
        <v>21</v>
      </c>
      <c r="I4527" t="s">
        <v>11959</v>
      </c>
    </row>
    <row r="4528" spans="1:9" ht="32" x14ac:dyDescent="0.2">
      <c r="A4528" t="s">
        <v>11956</v>
      </c>
      <c r="B4528" t="s">
        <v>11960</v>
      </c>
      <c r="C4528">
        <v>2</v>
      </c>
      <c r="D4528">
        <f>404</f>
        <v>404</v>
      </c>
      <c r="E4528" t="s">
        <v>12</v>
      </c>
      <c r="F4528" s="3" t="s">
        <v>11961</v>
      </c>
      <c r="G4528">
        <v>2024</v>
      </c>
      <c r="H4528" t="s">
        <v>313</v>
      </c>
      <c r="I4528" t="s">
        <v>11959</v>
      </c>
    </row>
    <row r="4529" spans="1:9" ht="32" x14ac:dyDescent="0.2">
      <c r="A4529" t="s">
        <v>11956</v>
      </c>
      <c r="B4529" t="s">
        <v>11962</v>
      </c>
      <c r="C4529">
        <v>3</v>
      </c>
      <c r="D4529">
        <f>237</f>
        <v>237</v>
      </c>
      <c r="E4529" t="s">
        <v>12</v>
      </c>
      <c r="F4529" s="3" t="s">
        <v>5288</v>
      </c>
      <c r="G4529">
        <v>2024</v>
      </c>
      <c r="H4529" t="s">
        <v>21</v>
      </c>
      <c r="I4529" t="s">
        <v>11959</v>
      </c>
    </row>
    <row r="4530" spans="1:9" ht="32" x14ac:dyDescent="0.2">
      <c r="A4530" t="s">
        <v>11956</v>
      </c>
      <c r="B4530" t="s">
        <v>11963</v>
      </c>
      <c r="C4530">
        <v>4</v>
      </c>
      <c r="D4530">
        <f>404</f>
        <v>404</v>
      </c>
      <c r="E4530" t="s">
        <v>12</v>
      </c>
      <c r="F4530" s="3" t="s">
        <v>11964</v>
      </c>
      <c r="G4530">
        <v>2024</v>
      </c>
      <c r="H4530" t="s">
        <v>313</v>
      </c>
      <c r="I4530" t="s">
        <v>11959</v>
      </c>
    </row>
    <row r="4531" spans="1:9" ht="32" x14ac:dyDescent="0.2">
      <c r="A4531" t="s">
        <v>11956</v>
      </c>
      <c r="B4531" t="s">
        <v>11965</v>
      </c>
      <c r="C4531">
        <v>5</v>
      </c>
      <c r="D4531">
        <f>237</f>
        <v>237</v>
      </c>
      <c r="E4531" t="s">
        <v>12</v>
      </c>
      <c r="F4531" s="3" t="s">
        <v>5288</v>
      </c>
      <c r="G4531">
        <v>2024</v>
      </c>
      <c r="H4531" t="s">
        <v>21</v>
      </c>
      <c r="I4531" t="s">
        <v>11959</v>
      </c>
    </row>
    <row r="4532" spans="1:9" ht="32" x14ac:dyDescent="0.2">
      <c r="A4532" t="s">
        <v>11966</v>
      </c>
      <c r="B4532" t="s">
        <v>11963</v>
      </c>
      <c r="C4532">
        <v>1</v>
      </c>
      <c r="D4532">
        <f>404</f>
        <v>404</v>
      </c>
      <c r="E4532" t="s">
        <v>12</v>
      </c>
      <c r="F4532" s="3" t="s">
        <v>11961</v>
      </c>
      <c r="G4532">
        <v>2024</v>
      </c>
      <c r="H4532" t="s">
        <v>313</v>
      </c>
      <c r="I4532" t="s">
        <v>11967</v>
      </c>
    </row>
    <row r="4533" spans="1:9" ht="32" x14ac:dyDescent="0.2">
      <c r="A4533" t="s">
        <v>11968</v>
      </c>
      <c r="B4533" t="s">
        <v>10422</v>
      </c>
      <c r="C4533">
        <v>1</v>
      </c>
      <c r="D4533">
        <f>237</f>
        <v>237</v>
      </c>
      <c r="E4533" t="s">
        <v>12</v>
      </c>
      <c r="F4533" s="3" t="s">
        <v>11952</v>
      </c>
      <c r="G4533">
        <v>2024</v>
      </c>
      <c r="H4533" t="s">
        <v>21</v>
      </c>
      <c r="I4533" t="s">
        <v>11969</v>
      </c>
    </row>
    <row r="4534" spans="1:9" ht="32" x14ac:dyDescent="0.2">
      <c r="A4534" t="s">
        <v>11968</v>
      </c>
      <c r="B4534" t="s">
        <v>11970</v>
      </c>
      <c r="C4534">
        <v>2</v>
      </c>
      <c r="D4534">
        <f>237</f>
        <v>237</v>
      </c>
      <c r="E4534" t="s">
        <v>12</v>
      </c>
      <c r="F4534" s="3" t="s">
        <v>11971</v>
      </c>
      <c r="G4534">
        <v>2024</v>
      </c>
      <c r="H4534" t="s">
        <v>21</v>
      </c>
      <c r="I4534" t="s">
        <v>11969</v>
      </c>
    </row>
    <row r="4535" spans="1:9" ht="16" x14ac:dyDescent="0.2">
      <c r="A4535" t="s">
        <v>11968</v>
      </c>
      <c r="B4535" t="s">
        <v>11954</v>
      </c>
      <c r="C4535">
        <v>3</v>
      </c>
      <c r="D4535" t="s">
        <v>12</v>
      </c>
      <c r="E4535" t="s">
        <v>12</v>
      </c>
      <c r="F4535" s="3" t="s">
        <v>11955</v>
      </c>
      <c r="G4535">
        <v>2024</v>
      </c>
      <c r="H4535" t="s">
        <v>371</v>
      </c>
      <c r="I4535" t="s">
        <v>11969</v>
      </c>
    </row>
    <row r="4536" spans="1:9" ht="16" x14ac:dyDescent="0.2">
      <c r="A4536" t="s">
        <v>11972</v>
      </c>
      <c r="B4536" t="s">
        <v>11973</v>
      </c>
      <c r="C4536">
        <v>1</v>
      </c>
      <c r="D4536">
        <f>272</f>
        <v>272</v>
      </c>
      <c r="E4536" t="s">
        <v>12</v>
      </c>
      <c r="F4536" s="3" t="s">
        <v>1623</v>
      </c>
      <c r="G4536">
        <v>2024</v>
      </c>
      <c r="H4536" t="s">
        <v>14</v>
      </c>
      <c r="I4536" t="s">
        <v>11974</v>
      </c>
    </row>
    <row r="4537" spans="1:9" ht="32" x14ac:dyDescent="0.2">
      <c r="A4537" t="s">
        <v>11975</v>
      </c>
      <c r="B4537" t="s">
        <v>10214</v>
      </c>
      <c r="C4537">
        <v>1</v>
      </c>
      <c r="D4537" t="s">
        <v>12</v>
      </c>
      <c r="E4537" t="s">
        <v>41</v>
      </c>
      <c r="F4537" s="3" t="s">
        <v>11976</v>
      </c>
      <c r="G4537">
        <v>2024</v>
      </c>
      <c r="H4537" t="s">
        <v>14</v>
      </c>
      <c r="I4537" t="s">
        <v>11977</v>
      </c>
    </row>
    <row r="4538" spans="1:9" ht="16" x14ac:dyDescent="0.2">
      <c r="A4538" t="s">
        <v>11978</v>
      </c>
      <c r="B4538" t="s">
        <v>11979</v>
      </c>
      <c r="C4538">
        <v>1</v>
      </c>
      <c r="D4538" t="s">
        <v>12</v>
      </c>
      <c r="E4538" t="s">
        <v>12</v>
      </c>
      <c r="F4538" s="3" t="s">
        <v>11980</v>
      </c>
      <c r="G4538">
        <v>2024</v>
      </c>
      <c r="H4538" t="s">
        <v>140</v>
      </c>
      <c r="I4538" t="s">
        <v>11981</v>
      </c>
    </row>
    <row r="4539" spans="1:9" ht="16" x14ac:dyDescent="0.2">
      <c r="A4539" t="s">
        <v>11978</v>
      </c>
      <c r="B4539" t="s">
        <v>11982</v>
      </c>
      <c r="C4539">
        <v>2</v>
      </c>
      <c r="D4539">
        <f>268</f>
        <v>268</v>
      </c>
      <c r="E4539" t="s">
        <v>12</v>
      </c>
      <c r="F4539" s="3" t="s">
        <v>11983</v>
      </c>
      <c r="G4539">
        <v>2024</v>
      </c>
      <c r="H4539" t="s">
        <v>140</v>
      </c>
      <c r="I4539" t="s">
        <v>11981</v>
      </c>
    </row>
    <row r="4540" spans="1:9" ht="16" x14ac:dyDescent="0.2">
      <c r="A4540" t="s">
        <v>11978</v>
      </c>
      <c r="B4540" t="s">
        <v>11984</v>
      </c>
      <c r="C4540">
        <v>3</v>
      </c>
      <c r="D4540" t="s">
        <v>12</v>
      </c>
      <c r="E4540" t="s">
        <v>12</v>
      </c>
      <c r="F4540" s="3" t="s">
        <v>11980</v>
      </c>
      <c r="G4540">
        <v>2024</v>
      </c>
      <c r="H4540" t="s">
        <v>140</v>
      </c>
      <c r="I4540" t="s">
        <v>11981</v>
      </c>
    </row>
    <row r="4541" spans="1:9" ht="16" x14ac:dyDescent="0.2">
      <c r="A4541" t="s">
        <v>11985</v>
      </c>
      <c r="B4541" t="s">
        <v>11714</v>
      </c>
      <c r="C4541">
        <v>1</v>
      </c>
      <c r="D4541" s="5" t="s">
        <v>12</v>
      </c>
      <c r="E4541" t="s">
        <v>12</v>
      </c>
      <c r="F4541" s="7" t="s">
        <v>165</v>
      </c>
      <c r="G4541">
        <v>2024</v>
      </c>
      <c r="H4541" t="s">
        <v>37</v>
      </c>
      <c r="I4541" t="s">
        <v>11986</v>
      </c>
    </row>
    <row r="4542" spans="1:9" ht="16" x14ac:dyDescent="0.2">
      <c r="A4542" t="s">
        <v>11987</v>
      </c>
      <c r="B4542" t="s">
        <v>11988</v>
      </c>
      <c r="C4542">
        <v>1</v>
      </c>
      <c r="D4542">
        <f>407</f>
        <v>407</v>
      </c>
      <c r="E4542" t="s">
        <v>12</v>
      </c>
      <c r="F4542" s="3" t="s">
        <v>11989</v>
      </c>
      <c r="G4542">
        <v>2024</v>
      </c>
      <c r="H4542" t="s">
        <v>37</v>
      </c>
      <c r="I4542" t="s">
        <v>11990</v>
      </c>
    </row>
    <row r="4543" spans="1:9" ht="16" x14ac:dyDescent="0.2">
      <c r="A4543" t="s">
        <v>11987</v>
      </c>
      <c r="B4543" t="s">
        <v>2712</v>
      </c>
      <c r="C4543">
        <v>2</v>
      </c>
      <c r="D4543" t="s">
        <v>101</v>
      </c>
      <c r="E4543" t="s">
        <v>12</v>
      </c>
      <c r="F4543" s="3" t="s">
        <v>11991</v>
      </c>
      <c r="G4543">
        <v>2024</v>
      </c>
      <c r="H4543" t="s">
        <v>37</v>
      </c>
      <c r="I4543" t="s">
        <v>11990</v>
      </c>
    </row>
    <row r="4544" spans="1:9" ht="32" x14ac:dyDescent="0.2">
      <c r="A4544" t="s">
        <v>11987</v>
      </c>
      <c r="B4544" t="s">
        <v>11992</v>
      </c>
      <c r="C4544">
        <v>3</v>
      </c>
      <c r="D4544" t="s">
        <v>101</v>
      </c>
      <c r="E4544" t="s">
        <v>12</v>
      </c>
      <c r="F4544" s="3" t="s">
        <v>11993</v>
      </c>
      <c r="G4544">
        <v>2024</v>
      </c>
      <c r="H4544" t="s">
        <v>37</v>
      </c>
      <c r="I4544" t="s">
        <v>11990</v>
      </c>
    </row>
    <row r="4545" spans="1:9" ht="32" x14ac:dyDescent="0.2">
      <c r="A4545" t="s">
        <v>11987</v>
      </c>
      <c r="B4545" t="s">
        <v>1757</v>
      </c>
      <c r="C4545">
        <v>4</v>
      </c>
      <c r="D4545" t="s">
        <v>101</v>
      </c>
      <c r="E4545" t="s">
        <v>12</v>
      </c>
      <c r="F4545" s="3" t="s">
        <v>11994</v>
      </c>
      <c r="G4545">
        <v>2024</v>
      </c>
      <c r="H4545" t="s">
        <v>37</v>
      </c>
      <c r="I4545" t="s">
        <v>11990</v>
      </c>
    </row>
    <row r="4546" spans="1:9" ht="32" x14ac:dyDescent="0.2">
      <c r="A4546" t="s">
        <v>11995</v>
      </c>
      <c r="B4546" t="s">
        <v>11996</v>
      </c>
      <c r="C4546">
        <v>1</v>
      </c>
      <c r="D4546" t="s">
        <v>12</v>
      </c>
      <c r="E4546" t="s">
        <v>12</v>
      </c>
      <c r="F4546" s="3" t="s">
        <v>11997</v>
      </c>
      <c r="G4546">
        <v>2024</v>
      </c>
      <c r="H4546" t="s">
        <v>4191</v>
      </c>
      <c r="I4546" t="s">
        <v>11998</v>
      </c>
    </row>
    <row r="4547" spans="1:9" ht="32" x14ac:dyDescent="0.2">
      <c r="A4547" t="s">
        <v>11999</v>
      </c>
      <c r="B4547" t="s">
        <v>12000</v>
      </c>
      <c r="C4547">
        <v>1</v>
      </c>
      <c r="D4547">
        <f>237</f>
        <v>237</v>
      </c>
      <c r="E4547" t="s">
        <v>12</v>
      </c>
      <c r="F4547" s="3" t="s">
        <v>12001</v>
      </c>
      <c r="G4547">
        <v>2024</v>
      </c>
      <c r="H4547" t="s">
        <v>21</v>
      </c>
      <c r="I4547" t="s">
        <v>12002</v>
      </c>
    </row>
    <row r="4548" spans="1:9" ht="16" x14ac:dyDescent="0.2">
      <c r="A4548" t="s">
        <v>12003</v>
      </c>
      <c r="B4548" t="s">
        <v>12004</v>
      </c>
      <c r="C4548">
        <v>1</v>
      </c>
      <c r="D4548">
        <f>237</f>
        <v>237</v>
      </c>
      <c r="E4548" t="s">
        <v>12</v>
      </c>
      <c r="F4548" s="3" t="s">
        <v>3442</v>
      </c>
      <c r="G4548">
        <v>2024</v>
      </c>
      <c r="H4548" t="s">
        <v>21</v>
      </c>
      <c r="I4548" t="s">
        <v>12005</v>
      </c>
    </row>
    <row r="4549" spans="1:9" ht="32" x14ac:dyDescent="0.2">
      <c r="A4549" t="s">
        <v>12006</v>
      </c>
      <c r="B4549" t="s">
        <v>12007</v>
      </c>
      <c r="C4549">
        <v>1</v>
      </c>
      <c r="D4549">
        <f>404</f>
        <v>404</v>
      </c>
      <c r="E4549" t="s">
        <v>12</v>
      </c>
      <c r="F4549" s="3" t="s">
        <v>12008</v>
      </c>
      <c r="G4549">
        <v>2024</v>
      </c>
      <c r="H4549" t="s">
        <v>313</v>
      </c>
      <c r="I4549" t="s">
        <v>12009</v>
      </c>
    </row>
    <row r="4550" spans="1:9" ht="32" x14ac:dyDescent="0.2">
      <c r="A4550" t="s">
        <v>12006</v>
      </c>
      <c r="B4550" t="s">
        <v>12010</v>
      </c>
      <c r="C4550">
        <v>2</v>
      </c>
      <c r="D4550">
        <f>404</f>
        <v>404</v>
      </c>
      <c r="E4550" t="s">
        <v>12</v>
      </c>
      <c r="F4550" s="3" t="s">
        <v>12011</v>
      </c>
      <c r="G4550">
        <v>2024</v>
      </c>
      <c r="H4550" t="s">
        <v>313</v>
      </c>
      <c r="I4550" t="s">
        <v>12009</v>
      </c>
    </row>
    <row r="4551" spans="1:9" ht="16" x14ac:dyDescent="0.2">
      <c r="A4551" t="s">
        <v>12012</v>
      </c>
      <c r="B4551" t="s">
        <v>7309</v>
      </c>
      <c r="C4551">
        <v>1</v>
      </c>
      <c r="D4551" t="s">
        <v>12</v>
      </c>
      <c r="E4551" t="s">
        <v>12</v>
      </c>
      <c r="F4551" s="3" t="s">
        <v>12013</v>
      </c>
      <c r="G4551">
        <v>2024</v>
      </c>
      <c r="H4551" t="s">
        <v>37</v>
      </c>
      <c r="I4551" t="s">
        <v>12014</v>
      </c>
    </row>
    <row r="4552" spans="1:9" ht="16" x14ac:dyDescent="0.2">
      <c r="A4552" t="s">
        <v>12015</v>
      </c>
      <c r="B4552" t="s">
        <v>12016</v>
      </c>
      <c r="C4552">
        <v>1</v>
      </c>
      <c r="D4552" t="s">
        <v>344</v>
      </c>
      <c r="E4552" t="s">
        <v>12</v>
      </c>
      <c r="F4552" s="7" t="s">
        <v>345</v>
      </c>
      <c r="G4552">
        <v>2024</v>
      </c>
      <c r="H4552" t="s">
        <v>37</v>
      </c>
      <c r="I4552" t="s">
        <v>12017</v>
      </c>
    </row>
    <row r="4553" spans="1:9" ht="32" x14ac:dyDescent="0.2">
      <c r="A4553" t="s">
        <v>12015</v>
      </c>
      <c r="B4553" t="s">
        <v>12018</v>
      </c>
      <c r="C4553">
        <v>2</v>
      </c>
      <c r="D4553" t="s">
        <v>12</v>
      </c>
      <c r="E4553" t="s">
        <v>12</v>
      </c>
      <c r="F4553" s="3" t="s">
        <v>12019</v>
      </c>
      <c r="G4553">
        <v>2024</v>
      </c>
      <c r="H4553" t="s">
        <v>37</v>
      </c>
      <c r="I4553" t="s">
        <v>12017</v>
      </c>
    </row>
    <row r="4554" spans="1:9" ht="32" x14ac:dyDescent="0.2">
      <c r="A4554" t="s">
        <v>12015</v>
      </c>
      <c r="B4554" t="s">
        <v>4300</v>
      </c>
      <c r="C4554">
        <v>3</v>
      </c>
      <c r="D4554" t="s">
        <v>90</v>
      </c>
      <c r="E4554" t="s">
        <v>12</v>
      </c>
      <c r="F4554" s="3" t="s">
        <v>12020</v>
      </c>
      <c r="G4554">
        <v>2024</v>
      </c>
      <c r="H4554" t="s">
        <v>37</v>
      </c>
      <c r="I4554" t="s">
        <v>12017</v>
      </c>
    </row>
    <row r="4555" spans="1:9" ht="16" x14ac:dyDescent="0.2">
      <c r="A4555" t="s">
        <v>12021</v>
      </c>
      <c r="B4555" t="s">
        <v>12022</v>
      </c>
      <c r="C4555">
        <v>1</v>
      </c>
      <c r="D4555" t="s">
        <v>12</v>
      </c>
      <c r="E4555" t="s">
        <v>12</v>
      </c>
      <c r="F4555" s="3" t="s">
        <v>12023</v>
      </c>
      <c r="G4555">
        <v>2024</v>
      </c>
      <c r="H4555" t="s">
        <v>14</v>
      </c>
      <c r="I4555" t="s">
        <v>12024</v>
      </c>
    </row>
    <row r="4556" spans="1:9" ht="16" x14ac:dyDescent="0.2">
      <c r="A4556" t="s">
        <v>12025</v>
      </c>
      <c r="B4556" t="s">
        <v>12026</v>
      </c>
      <c r="C4556">
        <v>1</v>
      </c>
      <c r="D4556" t="s">
        <v>344</v>
      </c>
      <c r="E4556" t="s">
        <v>12</v>
      </c>
      <c r="F4556" s="3" t="s">
        <v>6129</v>
      </c>
      <c r="G4556">
        <v>2024</v>
      </c>
      <c r="H4556" t="s">
        <v>140</v>
      </c>
      <c r="I4556" t="s">
        <v>12027</v>
      </c>
    </row>
    <row r="4557" spans="1:9" ht="32" x14ac:dyDescent="0.2">
      <c r="A4557" t="s">
        <v>12028</v>
      </c>
      <c r="B4557" t="s">
        <v>12029</v>
      </c>
      <c r="C4557">
        <v>1</v>
      </c>
      <c r="D4557" t="s">
        <v>12</v>
      </c>
      <c r="E4557" t="s">
        <v>12</v>
      </c>
      <c r="F4557" s="3" t="s">
        <v>12030</v>
      </c>
      <c r="G4557">
        <v>2024</v>
      </c>
      <c r="H4557" t="s">
        <v>1087</v>
      </c>
      <c r="I4557" t="s">
        <v>12031</v>
      </c>
    </row>
    <row r="4558" spans="1:9" ht="16" x14ac:dyDescent="0.2">
      <c r="A4558" t="s">
        <v>12032</v>
      </c>
      <c r="B4558" t="s">
        <v>12033</v>
      </c>
      <c r="C4558">
        <v>1</v>
      </c>
      <c r="D4558" t="s">
        <v>52</v>
      </c>
      <c r="E4558" t="s">
        <v>12</v>
      </c>
      <c r="F4558" s="3" t="s">
        <v>1753</v>
      </c>
      <c r="G4558">
        <v>2024</v>
      </c>
      <c r="H4558" t="s">
        <v>37</v>
      </c>
      <c r="I4558" t="s">
        <v>12034</v>
      </c>
    </row>
    <row r="4559" spans="1:9" ht="16" x14ac:dyDescent="0.2">
      <c r="A4559" t="s">
        <v>12032</v>
      </c>
      <c r="B4559" t="s">
        <v>12035</v>
      </c>
      <c r="C4559">
        <v>2</v>
      </c>
      <c r="D4559" t="s">
        <v>52</v>
      </c>
      <c r="E4559" t="s">
        <v>12</v>
      </c>
      <c r="F4559" s="3" t="s">
        <v>1753</v>
      </c>
      <c r="G4559">
        <v>2024</v>
      </c>
      <c r="H4559" t="s">
        <v>37</v>
      </c>
      <c r="I4559" t="s">
        <v>12034</v>
      </c>
    </row>
    <row r="4560" spans="1:9" ht="16" x14ac:dyDescent="0.2">
      <c r="A4560" t="s">
        <v>12036</v>
      </c>
      <c r="B4560" t="s">
        <v>12037</v>
      </c>
      <c r="C4560">
        <v>1</v>
      </c>
      <c r="D4560" t="s">
        <v>1128</v>
      </c>
      <c r="E4560" t="s">
        <v>12</v>
      </c>
      <c r="F4560" s="3" t="s">
        <v>12038</v>
      </c>
      <c r="G4560">
        <v>2024</v>
      </c>
      <c r="H4560" t="s">
        <v>140</v>
      </c>
      <c r="I4560" t="s">
        <v>12039</v>
      </c>
    </row>
    <row r="4561" spans="1:9" ht="32" x14ac:dyDescent="0.2">
      <c r="A4561" t="s">
        <v>12036</v>
      </c>
      <c r="B4561" t="s">
        <v>12040</v>
      </c>
      <c r="C4561">
        <v>2</v>
      </c>
      <c r="D4561" t="s">
        <v>31</v>
      </c>
      <c r="E4561" t="s">
        <v>12</v>
      </c>
      <c r="F4561" s="3" t="s">
        <v>12041</v>
      </c>
      <c r="G4561">
        <v>2024</v>
      </c>
      <c r="H4561" t="s">
        <v>140</v>
      </c>
      <c r="I4561" t="s">
        <v>12039</v>
      </c>
    </row>
    <row r="4562" spans="1:9" ht="16" x14ac:dyDescent="0.2">
      <c r="A4562" t="s">
        <v>12042</v>
      </c>
      <c r="B4562" t="s">
        <v>12043</v>
      </c>
      <c r="C4562">
        <v>1</v>
      </c>
      <c r="D4562" t="s">
        <v>408</v>
      </c>
      <c r="E4562" t="s">
        <v>12</v>
      </c>
      <c r="F4562" s="3" t="s">
        <v>12044</v>
      </c>
      <c r="G4562">
        <v>2024</v>
      </c>
      <c r="H4562" t="s">
        <v>313</v>
      </c>
      <c r="I4562" t="s">
        <v>12045</v>
      </c>
    </row>
    <row r="4563" spans="1:9" ht="16" x14ac:dyDescent="0.2">
      <c r="A4563" t="s">
        <v>12042</v>
      </c>
      <c r="B4563" t="s">
        <v>12046</v>
      </c>
      <c r="C4563">
        <v>2</v>
      </c>
      <c r="D4563">
        <f>563</f>
        <v>563</v>
      </c>
      <c r="E4563" t="s">
        <v>12</v>
      </c>
      <c r="F4563" s="3" t="s">
        <v>12047</v>
      </c>
      <c r="G4563">
        <v>2024</v>
      </c>
      <c r="H4563" t="s">
        <v>313</v>
      </c>
      <c r="I4563" t="s">
        <v>12045</v>
      </c>
    </row>
    <row r="4564" spans="1:9" ht="16" x14ac:dyDescent="0.2">
      <c r="A4564" t="s">
        <v>12048</v>
      </c>
      <c r="B4564" t="s">
        <v>12049</v>
      </c>
      <c r="C4564">
        <v>1</v>
      </c>
      <c r="D4564">
        <f>237</f>
        <v>237</v>
      </c>
      <c r="E4564" t="s">
        <v>12</v>
      </c>
      <c r="F4564" s="3" t="s">
        <v>12050</v>
      </c>
      <c r="G4564">
        <v>2024</v>
      </c>
      <c r="H4564" t="s">
        <v>21</v>
      </c>
      <c r="I4564" t="s">
        <v>12051</v>
      </c>
    </row>
    <row r="4565" spans="1:9" ht="16" x14ac:dyDescent="0.2">
      <c r="A4565" t="s">
        <v>12048</v>
      </c>
      <c r="B4565" t="s">
        <v>12052</v>
      </c>
      <c r="C4565">
        <v>2</v>
      </c>
      <c r="D4565" t="s">
        <v>52</v>
      </c>
      <c r="E4565" t="s">
        <v>12</v>
      </c>
      <c r="F4565" s="3" t="s">
        <v>12053</v>
      </c>
      <c r="G4565">
        <v>2024</v>
      </c>
      <c r="H4565" t="s">
        <v>21</v>
      </c>
      <c r="I4565" t="s">
        <v>12051</v>
      </c>
    </row>
    <row r="4566" spans="1:9" ht="32" x14ac:dyDescent="0.2">
      <c r="A4566" t="s">
        <v>12054</v>
      </c>
      <c r="B4566" t="s">
        <v>11801</v>
      </c>
      <c r="C4566">
        <v>1</v>
      </c>
      <c r="D4566" t="s">
        <v>12</v>
      </c>
      <c r="E4566" t="s">
        <v>12</v>
      </c>
      <c r="F4566" s="3" t="s">
        <v>11802</v>
      </c>
      <c r="G4566">
        <v>2024</v>
      </c>
      <c r="H4566" t="s">
        <v>14</v>
      </c>
      <c r="I4566" t="s">
        <v>12055</v>
      </c>
    </row>
    <row r="4567" spans="1:9" ht="32" x14ac:dyDescent="0.2">
      <c r="A4567" t="s">
        <v>12056</v>
      </c>
      <c r="B4567" t="s">
        <v>2600</v>
      </c>
      <c r="C4567">
        <v>1</v>
      </c>
      <c r="D4567" t="s">
        <v>1416</v>
      </c>
      <c r="E4567" t="s">
        <v>12</v>
      </c>
      <c r="F4567" s="3" t="s">
        <v>1417</v>
      </c>
      <c r="G4567">
        <v>2024</v>
      </c>
      <c r="H4567" t="s">
        <v>67</v>
      </c>
      <c r="I4567" t="s">
        <v>12057</v>
      </c>
    </row>
    <row r="4568" spans="1:9" ht="32" x14ac:dyDescent="0.2">
      <c r="A4568" t="s">
        <v>12058</v>
      </c>
      <c r="B4568" t="s">
        <v>12059</v>
      </c>
      <c r="C4568">
        <v>1</v>
      </c>
      <c r="D4568">
        <f>134</f>
        <v>134</v>
      </c>
      <c r="E4568" t="s">
        <v>12</v>
      </c>
      <c r="F4568" s="3" t="s">
        <v>12060</v>
      </c>
      <c r="G4568">
        <v>2024</v>
      </c>
      <c r="H4568" t="s">
        <v>267</v>
      </c>
      <c r="I4568" t="s">
        <v>12061</v>
      </c>
    </row>
    <row r="4569" spans="1:9" ht="32" x14ac:dyDescent="0.2">
      <c r="A4569" t="s">
        <v>12058</v>
      </c>
      <c r="B4569" t="s">
        <v>12062</v>
      </c>
      <c r="C4569">
        <v>2</v>
      </c>
      <c r="D4569">
        <f>134</f>
        <v>134</v>
      </c>
      <c r="E4569" t="s">
        <v>12</v>
      </c>
      <c r="F4569" s="3" t="s">
        <v>8419</v>
      </c>
      <c r="G4569">
        <v>2024</v>
      </c>
      <c r="H4569" t="s">
        <v>267</v>
      </c>
      <c r="I4569" t="s">
        <v>12061</v>
      </c>
    </row>
    <row r="4570" spans="1:9" ht="32" x14ac:dyDescent="0.2">
      <c r="A4570" t="s">
        <v>12063</v>
      </c>
      <c r="B4570" t="s">
        <v>12064</v>
      </c>
      <c r="C4570">
        <v>1</v>
      </c>
      <c r="D4570" t="s">
        <v>1020</v>
      </c>
      <c r="E4570" t="s">
        <v>12</v>
      </c>
      <c r="F4570" s="3" t="s">
        <v>12065</v>
      </c>
      <c r="G4570">
        <v>2024</v>
      </c>
      <c r="H4570" t="s">
        <v>1022</v>
      </c>
      <c r="I4570" t="s">
        <v>12066</v>
      </c>
    </row>
    <row r="4571" spans="1:9" ht="32" x14ac:dyDescent="0.2">
      <c r="A4571" t="s">
        <v>12067</v>
      </c>
      <c r="B4571" t="s">
        <v>1374</v>
      </c>
      <c r="C4571">
        <v>1</v>
      </c>
      <c r="D4571" t="s">
        <v>344</v>
      </c>
      <c r="E4571" t="s">
        <v>12</v>
      </c>
      <c r="F4571" s="7" t="s">
        <v>5813</v>
      </c>
      <c r="G4571">
        <v>2024</v>
      </c>
      <c r="H4571" t="s">
        <v>174</v>
      </c>
      <c r="I4571" t="s">
        <v>12068</v>
      </c>
    </row>
    <row r="4572" spans="1:9" ht="32" x14ac:dyDescent="0.2">
      <c r="A4572" t="s">
        <v>12069</v>
      </c>
      <c r="B4572" t="s">
        <v>12070</v>
      </c>
      <c r="C4572">
        <v>1</v>
      </c>
      <c r="D4572" t="s">
        <v>2738</v>
      </c>
      <c r="E4572" t="s">
        <v>12071</v>
      </c>
      <c r="F4572" s="3" t="s">
        <v>12072</v>
      </c>
      <c r="G4572">
        <v>2024</v>
      </c>
      <c r="H4572" t="s">
        <v>318</v>
      </c>
      <c r="I4572" t="s">
        <v>12073</v>
      </c>
    </row>
    <row r="4573" spans="1:9" ht="32" x14ac:dyDescent="0.2">
      <c r="A4573" t="s">
        <v>12074</v>
      </c>
      <c r="B4573" t="s">
        <v>9178</v>
      </c>
      <c r="C4573">
        <v>1</v>
      </c>
      <c r="D4573" t="s">
        <v>408</v>
      </c>
      <c r="E4573" t="s">
        <v>12</v>
      </c>
      <c r="F4573" s="3" t="s">
        <v>3019</v>
      </c>
      <c r="G4573">
        <v>2024</v>
      </c>
      <c r="H4573" t="s">
        <v>140</v>
      </c>
      <c r="I4573" t="s">
        <v>12075</v>
      </c>
    </row>
    <row r="4574" spans="1:9" ht="16" x14ac:dyDescent="0.2">
      <c r="A4574" t="s">
        <v>12074</v>
      </c>
      <c r="B4574" t="s">
        <v>5127</v>
      </c>
      <c r="C4574">
        <v>2</v>
      </c>
      <c r="D4574">
        <f>400</f>
        <v>400</v>
      </c>
      <c r="E4574" t="s">
        <v>12</v>
      </c>
      <c r="F4574" s="3" t="s">
        <v>9180</v>
      </c>
      <c r="G4574">
        <v>2024</v>
      </c>
      <c r="H4574" t="s">
        <v>140</v>
      </c>
      <c r="I4574" t="s">
        <v>12075</v>
      </c>
    </row>
    <row r="4575" spans="1:9" ht="16" x14ac:dyDescent="0.2">
      <c r="A4575" t="s">
        <v>12074</v>
      </c>
      <c r="B4575" t="s">
        <v>5123</v>
      </c>
      <c r="C4575">
        <v>3</v>
      </c>
      <c r="D4575" t="s">
        <v>1128</v>
      </c>
      <c r="E4575" t="s">
        <v>12</v>
      </c>
      <c r="F4575" s="3" t="s">
        <v>5124</v>
      </c>
      <c r="G4575">
        <v>2024</v>
      </c>
      <c r="H4575" t="s">
        <v>140</v>
      </c>
      <c r="I4575" t="s">
        <v>12075</v>
      </c>
    </row>
    <row r="4576" spans="1:9" ht="32" x14ac:dyDescent="0.2">
      <c r="A4576" t="s">
        <v>12076</v>
      </c>
      <c r="B4576" t="s">
        <v>11125</v>
      </c>
      <c r="C4576">
        <v>1</v>
      </c>
      <c r="D4576">
        <f>285</f>
        <v>285</v>
      </c>
      <c r="E4576" t="s">
        <v>12</v>
      </c>
      <c r="F4576" s="3" t="s">
        <v>11236</v>
      </c>
      <c r="G4576">
        <v>2024</v>
      </c>
      <c r="H4576" t="s">
        <v>140</v>
      </c>
      <c r="I4576" t="s">
        <v>12077</v>
      </c>
    </row>
    <row r="4577" spans="1:9" ht="32" x14ac:dyDescent="0.2">
      <c r="A4577" t="s">
        <v>12076</v>
      </c>
      <c r="B4577" t="s">
        <v>10749</v>
      </c>
      <c r="C4577">
        <v>2</v>
      </c>
      <c r="D4577">
        <f>575</f>
        <v>575</v>
      </c>
      <c r="E4577" t="s">
        <v>12</v>
      </c>
      <c r="F4577" s="3" t="s">
        <v>10750</v>
      </c>
      <c r="G4577">
        <v>2024</v>
      </c>
      <c r="H4577" t="s">
        <v>140</v>
      </c>
      <c r="I4577" t="s">
        <v>12077</v>
      </c>
    </row>
    <row r="4578" spans="1:9" ht="16" x14ac:dyDescent="0.2">
      <c r="A4578" t="s">
        <v>12076</v>
      </c>
      <c r="B4578" t="s">
        <v>12078</v>
      </c>
      <c r="C4578">
        <v>3</v>
      </c>
      <c r="D4578" t="s">
        <v>193</v>
      </c>
      <c r="E4578" t="s">
        <v>12</v>
      </c>
      <c r="F4578" s="3" t="s">
        <v>12079</v>
      </c>
      <c r="G4578">
        <v>2024</v>
      </c>
      <c r="H4578" t="s">
        <v>195</v>
      </c>
      <c r="I4578" t="s">
        <v>12077</v>
      </c>
    </row>
    <row r="4579" spans="1:9" ht="32" x14ac:dyDescent="0.2">
      <c r="A4579" t="s">
        <v>12080</v>
      </c>
      <c r="B4579" t="s">
        <v>12081</v>
      </c>
      <c r="C4579">
        <v>1</v>
      </c>
      <c r="D4579">
        <f>134</f>
        <v>134</v>
      </c>
      <c r="E4579" t="s">
        <v>12</v>
      </c>
      <c r="F4579" s="3" t="s">
        <v>12082</v>
      </c>
      <c r="G4579">
        <v>2024</v>
      </c>
      <c r="H4579" t="s">
        <v>267</v>
      </c>
      <c r="I4579" t="s">
        <v>12083</v>
      </c>
    </row>
    <row r="4580" spans="1:9" ht="32" x14ac:dyDescent="0.2">
      <c r="A4580" t="s">
        <v>12084</v>
      </c>
      <c r="B4580" t="s">
        <v>12085</v>
      </c>
      <c r="C4580">
        <v>1</v>
      </c>
      <c r="D4580" t="s">
        <v>12</v>
      </c>
      <c r="E4580" t="s">
        <v>12</v>
      </c>
      <c r="F4580" s="3" t="s">
        <v>12086</v>
      </c>
      <c r="G4580">
        <v>2024</v>
      </c>
      <c r="H4580" t="s">
        <v>1157</v>
      </c>
      <c r="I4580" t="s">
        <v>12087</v>
      </c>
    </row>
    <row r="4581" spans="1:9" ht="32" x14ac:dyDescent="0.2">
      <c r="A4581" t="s">
        <v>12084</v>
      </c>
      <c r="B4581" t="s">
        <v>12088</v>
      </c>
      <c r="C4581">
        <v>2</v>
      </c>
      <c r="D4581" t="s">
        <v>12089</v>
      </c>
      <c r="E4581" t="s">
        <v>12</v>
      </c>
      <c r="F4581" s="3" t="s">
        <v>12090</v>
      </c>
      <c r="G4581">
        <v>2024</v>
      </c>
      <c r="H4581" t="s">
        <v>1248</v>
      </c>
      <c r="I4581" t="s">
        <v>12087</v>
      </c>
    </row>
    <row r="4582" spans="1:9" ht="32" x14ac:dyDescent="0.2">
      <c r="A4582" t="s">
        <v>12091</v>
      </c>
      <c r="B4582" t="s">
        <v>12092</v>
      </c>
      <c r="C4582">
        <v>1</v>
      </c>
      <c r="D4582" t="s">
        <v>3989</v>
      </c>
      <c r="E4582" t="s">
        <v>12</v>
      </c>
      <c r="F4582" s="3" t="s">
        <v>12093</v>
      </c>
      <c r="G4582">
        <v>2024</v>
      </c>
      <c r="H4582" t="s">
        <v>140</v>
      </c>
      <c r="I4582" t="s">
        <v>12094</v>
      </c>
    </row>
    <row r="4583" spans="1:9" ht="16" x14ac:dyDescent="0.2">
      <c r="A4583" t="s">
        <v>12091</v>
      </c>
      <c r="B4583" t="s">
        <v>12095</v>
      </c>
      <c r="C4583">
        <v>2</v>
      </c>
      <c r="D4583" t="s">
        <v>712</v>
      </c>
      <c r="E4583" t="s">
        <v>12</v>
      </c>
      <c r="F4583" s="3" t="s">
        <v>12096</v>
      </c>
      <c r="G4583">
        <v>2024</v>
      </c>
      <c r="H4583" t="s">
        <v>140</v>
      </c>
      <c r="I4583" t="s">
        <v>12094</v>
      </c>
    </row>
    <row r="4584" spans="1:9" ht="16" x14ac:dyDescent="0.2">
      <c r="A4584" t="s">
        <v>12097</v>
      </c>
      <c r="B4584" t="s">
        <v>12098</v>
      </c>
      <c r="C4584">
        <v>1</v>
      </c>
      <c r="D4584" t="s">
        <v>12</v>
      </c>
      <c r="E4584" t="s">
        <v>12</v>
      </c>
      <c r="F4584" s="3" t="s">
        <v>12099</v>
      </c>
      <c r="G4584">
        <v>2024</v>
      </c>
      <c r="H4584" t="s">
        <v>4031</v>
      </c>
      <c r="I4584" t="s">
        <v>12100</v>
      </c>
    </row>
    <row r="4585" spans="1:9" ht="16" x14ac:dyDescent="0.2">
      <c r="A4585" t="s">
        <v>12097</v>
      </c>
      <c r="B4585" t="s">
        <v>12101</v>
      </c>
      <c r="C4585">
        <v>2</v>
      </c>
      <c r="D4585" t="s">
        <v>12</v>
      </c>
      <c r="E4585" t="s">
        <v>12</v>
      </c>
      <c r="F4585" s="3" t="s">
        <v>12102</v>
      </c>
      <c r="G4585">
        <v>2024</v>
      </c>
      <c r="H4585" t="s">
        <v>140</v>
      </c>
      <c r="I4585" t="s">
        <v>12100</v>
      </c>
    </row>
    <row r="4586" spans="1:9" ht="16" x14ac:dyDescent="0.2">
      <c r="A4586" t="s">
        <v>12097</v>
      </c>
      <c r="B4586" t="s">
        <v>4615</v>
      </c>
      <c r="C4586">
        <v>3</v>
      </c>
      <c r="D4586" t="s">
        <v>12</v>
      </c>
      <c r="E4586" t="s">
        <v>12</v>
      </c>
      <c r="F4586" s="3" t="s">
        <v>12103</v>
      </c>
      <c r="G4586">
        <v>2024</v>
      </c>
      <c r="H4586" t="s">
        <v>474</v>
      </c>
      <c r="I4586" t="s">
        <v>12100</v>
      </c>
    </row>
    <row r="4587" spans="1:9" ht="16" x14ac:dyDescent="0.2">
      <c r="A4587" t="s">
        <v>12097</v>
      </c>
      <c r="B4587" t="s">
        <v>12104</v>
      </c>
      <c r="C4587">
        <v>4</v>
      </c>
      <c r="D4587" t="s">
        <v>12</v>
      </c>
      <c r="E4587" t="s">
        <v>12</v>
      </c>
      <c r="F4587" s="3" t="s">
        <v>12105</v>
      </c>
      <c r="G4587">
        <v>2024</v>
      </c>
      <c r="H4587" t="s">
        <v>474</v>
      </c>
      <c r="I4587" t="s">
        <v>12100</v>
      </c>
    </row>
    <row r="4588" spans="1:9" ht="32" x14ac:dyDescent="0.2">
      <c r="A4588" t="s">
        <v>12106</v>
      </c>
      <c r="B4588" t="s">
        <v>12107</v>
      </c>
      <c r="C4588">
        <v>1</v>
      </c>
      <c r="D4588">
        <f>73</f>
        <v>73</v>
      </c>
      <c r="E4588" t="s">
        <v>12</v>
      </c>
      <c r="F4588" s="3" t="s">
        <v>823</v>
      </c>
      <c r="G4588">
        <v>2024</v>
      </c>
      <c r="H4588" t="s">
        <v>140</v>
      </c>
      <c r="I4588" t="s">
        <v>12108</v>
      </c>
    </row>
    <row r="4589" spans="1:9" ht="16" x14ac:dyDescent="0.2">
      <c r="A4589" t="s">
        <v>12106</v>
      </c>
      <c r="B4589" t="s">
        <v>12109</v>
      </c>
      <c r="C4589">
        <v>2</v>
      </c>
      <c r="D4589" t="s">
        <v>12</v>
      </c>
      <c r="E4589" t="s">
        <v>12</v>
      </c>
      <c r="F4589" s="3" t="s">
        <v>12110</v>
      </c>
      <c r="G4589">
        <v>2024</v>
      </c>
      <c r="H4589" t="s">
        <v>140</v>
      </c>
      <c r="I4589" t="s">
        <v>12108</v>
      </c>
    </row>
    <row r="4590" spans="1:9" ht="16" x14ac:dyDescent="0.2">
      <c r="A4590" t="s">
        <v>12106</v>
      </c>
      <c r="B4590" t="s">
        <v>12111</v>
      </c>
      <c r="C4590">
        <v>3</v>
      </c>
      <c r="D4590" t="s">
        <v>12</v>
      </c>
      <c r="E4590" t="s">
        <v>12</v>
      </c>
      <c r="F4590" s="3" t="s">
        <v>12112</v>
      </c>
      <c r="G4590">
        <v>2024</v>
      </c>
      <c r="H4590" t="s">
        <v>140</v>
      </c>
      <c r="I4590" t="s">
        <v>12108</v>
      </c>
    </row>
    <row r="4591" spans="1:9" ht="32" x14ac:dyDescent="0.2">
      <c r="A4591" t="s">
        <v>12113</v>
      </c>
      <c r="B4591" t="s">
        <v>11064</v>
      </c>
      <c r="C4591">
        <v>1</v>
      </c>
      <c r="D4591" t="s">
        <v>408</v>
      </c>
      <c r="E4591" t="s">
        <v>12</v>
      </c>
      <c r="F4591" s="3" t="s">
        <v>12114</v>
      </c>
      <c r="G4591">
        <v>2024</v>
      </c>
      <c r="H4591" t="s">
        <v>359</v>
      </c>
      <c r="I4591" t="s">
        <v>12115</v>
      </c>
    </row>
    <row r="4592" spans="1:9" ht="32" x14ac:dyDescent="0.2">
      <c r="A4592" t="s">
        <v>12113</v>
      </c>
      <c r="B4592" t="s">
        <v>12116</v>
      </c>
      <c r="C4592">
        <v>2</v>
      </c>
      <c r="D4592" t="s">
        <v>1142</v>
      </c>
      <c r="E4592" t="s">
        <v>12</v>
      </c>
      <c r="F4592" s="3" t="s">
        <v>12117</v>
      </c>
      <c r="G4592">
        <v>2024</v>
      </c>
      <c r="H4592" t="s">
        <v>368</v>
      </c>
      <c r="I4592" t="s">
        <v>12115</v>
      </c>
    </row>
    <row r="4593" spans="1:9" ht="16" x14ac:dyDescent="0.2">
      <c r="A4593" t="s">
        <v>12118</v>
      </c>
      <c r="B4593" t="s">
        <v>12119</v>
      </c>
      <c r="C4593">
        <v>1</v>
      </c>
      <c r="D4593" t="s">
        <v>12</v>
      </c>
      <c r="E4593" t="s">
        <v>12</v>
      </c>
      <c r="F4593" s="3" t="s">
        <v>12120</v>
      </c>
      <c r="G4593">
        <v>2024</v>
      </c>
      <c r="H4593" t="s">
        <v>14</v>
      </c>
      <c r="I4593" t="s">
        <v>12121</v>
      </c>
    </row>
    <row r="4594" spans="1:9" ht="16" x14ac:dyDescent="0.2">
      <c r="A4594" t="s">
        <v>12122</v>
      </c>
      <c r="B4594" t="s">
        <v>12123</v>
      </c>
      <c r="C4594">
        <v>1</v>
      </c>
      <c r="D4594" t="s">
        <v>344</v>
      </c>
      <c r="E4594" t="s">
        <v>12</v>
      </c>
      <c r="F4594" s="3" t="s">
        <v>12124</v>
      </c>
      <c r="G4594">
        <v>2024</v>
      </c>
      <c r="H4594" t="s">
        <v>438</v>
      </c>
      <c r="I4594" t="s">
        <v>12125</v>
      </c>
    </row>
    <row r="4595" spans="1:9" ht="32" x14ac:dyDescent="0.2">
      <c r="A4595" t="s">
        <v>12126</v>
      </c>
      <c r="B4595" t="s">
        <v>4226</v>
      </c>
      <c r="C4595">
        <v>1</v>
      </c>
      <c r="D4595" t="s">
        <v>12</v>
      </c>
      <c r="E4595" t="s">
        <v>464</v>
      </c>
      <c r="F4595" s="3" t="s">
        <v>12127</v>
      </c>
      <c r="G4595">
        <v>2024</v>
      </c>
      <c r="H4595" t="s">
        <v>14</v>
      </c>
      <c r="I4595" t="s">
        <v>12128</v>
      </c>
    </row>
    <row r="4596" spans="1:9" ht="32" x14ac:dyDescent="0.2">
      <c r="A4596" t="s">
        <v>12129</v>
      </c>
      <c r="B4596" t="s">
        <v>12130</v>
      </c>
      <c r="C4596">
        <v>1</v>
      </c>
      <c r="D4596" t="s">
        <v>12</v>
      </c>
      <c r="E4596" t="s">
        <v>12</v>
      </c>
      <c r="F4596" s="3" t="s">
        <v>12131</v>
      </c>
      <c r="G4596">
        <v>2024</v>
      </c>
      <c r="H4596" t="s">
        <v>14</v>
      </c>
      <c r="I4596" t="s">
        <v>12132</v>
      </c>
    </row>
    <row r="4597" spans="1:9" ht="32" x14ac:dyDescent="0.2">
      <c r="A4597" t="s">
        <v>12129</v>
      </c>
      <c r="B4597" t="s">
        <v>12133</v>
      </c>
      <c r="C4597">
        <v>2</v>
      </c>
      <c r="D4597">
        <f>233</f>
        <v>233</v>
      </c>
      <c r="E4597" t="s">
        <v>592</v>
      </c>
      <c r="F4597" s="3" t="s">
        <v>11866</v>
      </c>
      <c r="G4597">
        <v>2024</v>
      </c>
      <c r="H4597" t="s">
        <v>714</v>
      </c>
      <c r="I4597" t="s">
        <v>12132</v>
      </c>
    </row>
    <row r="4598" spans="1:9" ht="32" x14ac:dyDescent="0.2">
      <c r="A4598" t="s">
        <v>12134</v>
      </c>
      <c r="B4598" t="s">
        <v>12135</v>
      </c>
      <c r="C4598">
        <v>1</v>
      </c>
      <c r="D4598" t="s">
        <v>4069</v>
      </c>
      <c r="E4598" t="s">
        <v>12</v>
      </c>
      <c r="F4598" s="3" t="s">
        <v>4324</v>
      </c>
      <c r="G4598">
        <v>2024</v>
      </c>
      <c r="H4598" t="s">
        <v>1810</v>
      </c>
      <c r="I4598" t="s">
        <v>12136</v>
      </c>
    </row>
    <row r="4599" spans="1:9" ht="32" x14ac:dyDescent="0.2">
      <c r="A4599" t="s">
        <v>12134</v>
      </c>
      <c r="B4599" t="s">
        <v>12137</v>
      </c>
      <c r="C4599">
        <v>2</v>
      </c>
      <c r="D4599" t="s">
        <v>4069</v>
      </c>
      <c r="E4599" t="s">
        <v>12</v>
      </c>
      <c r="F4599" s="3" t="s">
        <v>12138</v>
      </c>
      <c r="G4599">
        <v>2024</v>
      </c>
      <c r="H4599" t="s">
        <v>1810</v>
      </c>
      <c r="I4599" t="s">
        <v>12136</v>
      </c>
    </row>
    <row r="4600" spans="1:9" ht="32" x14ac:dyDescent="0.2">
      <c r="A4600" t="s">
        <v>12134</v>
      </c>
      <c r="B4600" t="s">
        <v>10676</v>
      </c>
      <c r="C4600">
        <v>3</v>
      </c>
      <c r="D4600" t="s">
        <v>12</v>
      </c>
      <c r="E4600" t="s">
        <v>4991</v>
      </c>
      <c r="F4600" s="3" t="s">
        <v>12139</v>
      </c>
      <c r="G4600">
        <v>2024</v>
      </c>
      <c r="H4600" t="s">
        <v>76</v>
      </c>
      <c r="I4600" t="s">
        <v>12136</v>
      </c>
    </row>
    <row r="4601" spans="1:9" ht="32" x14ac:dyDescent="0.2">
      <c r="A4601" t="s">
        <v>12140</v>
      </c>
      <c r="B4601" t="s">
        <v>12141</v>
      </c>
      <c r="C4601">
        <v>1</v>
      </c>
      <c r="D4601" t="s">
        <v>12</v>
      </c>
      <c r="E4601" t="s">
        <v>12</v>
      </c>
      <c r="F4601" s="3" t="s">
        <v>12142</v>
      </c>
      <c r="G4601">
        <v>2024</v>
      </c>
      <c r="H4601" t="s">
        <v>235</v>
      </c>
      <c r="I4601" t="s">
        <v>12143</v>
      </c>
    </row>
    <row r="4602" spans="1:9" ht="16" x14ac:dyDescent="0.2">
      <c r="A4602" t="s">
        <v>12140</v>
      </c>
      <c r="B4602" t="s">
        <v>12144</v>
      </c>
      <c r="C4602">
        <v>2</v>
      </c>
      <c r="D4602" t="s">
        <v>12</v>
      </c>
      <c r="E4602" t="s">
        <v>12</v>
      </c>
      <c r="F4602" s="3" t="s">
        <v>4117</v>
      </c>
      <c r="G4602">
        <v>2024</v>
      </c>
      <c r="H4602" t="s">
        <v>368</v>
      </c>
      <c r="I4602" t="s">
        <v>12143</v>
      </c>
    </row>
    <row r="4603" spans="1:9" ht="16" x14ac:dyDescent="0.2">
      <c r="A4603" t="s">
        <v>12140</v>
      </c>
      <c r="B4603" t="s">
        <v>12145</v>
      </c>
      <c r="C4603">
        <v>3</v>
      </c>
      <c r="D4603" t="s">
        <v>12</v>
      </c>
      <c r="E4603" t="s">
        <v>12</v>
      </c>
      <c r="F4603" s="3" t="s">
        <v>12146</v>
      </c>
      <c r="G4603">
        <v>2024</v>
      </c>
      <c r="H4603" t="s">
        <v>140</v>
      </c>
      <c r="I4603" t="s">
        <v>12143</v>
      </c>
    </row>
    <row r="4604" spans="1:9" ht="16" x14ac:dyDescent="0.2">
      <c r="A4604" t="s">
        <v>12147</v>
      </c>
      <c r="B4604" t="s">
        <v>12148</v>
      </c>
      <c r="C4604">
        <v>1</v>
      </c>
      <c r="D4604">
        <f>498</f>
        <v>498</v>
      </c>
      <c r="E4604" t="s">
        <v>12</v>
      </c>
      <c r="F4604" s="3" t="s">
        <v>10911</v>
      </c>
      <c r="G4604">
        <v>2024</v>
      </c>
      <c r="H4604" t="s">
        <v>215</v>
      </c>
      <c r="I4604" t="s">
        <v>12149</v>
      </c>
    </row>
    <row r="4605" spans="1:9" ht="32" x14ac:dyDescent="0.2">
      <c r="A4605" t="s">
        <v>12147</v>
      </c>
      <c r="B4605" t="s">
        <v>12150</v>
      </c>
      <c r="C4605">
        <v>2</v>
      </c>
      <c r="D4605" t="s">
        <v>12</v>
      </c>
      <c r="E4605" t="s">
        <v>12</v>
      </c>
      <c r="F4605" s="3" t="s">
        <v>12151</v>
      </c>
      <c r="G4605">
        <v>2024</v>
      </c>
      <c r="H4605" t="s">
        <v>474</v>
      </c>
      <c r="I4605" t="s">
        <v>12149</v>
      </c>
    </row>
    <row r="4606" spans="1:9" ht="32" x14ac:dyDescent="0.2">
      <c r="A4606" t="s">
        <v>12147</v>
      </c>
      <c r="B4606" t="s">
        <v>4913</v>
      </c>
      <c r="C4606">
        <v>3</v>
      </c>
      <c r="D4606" t="s">
        <v>52</v>
      </c>
      <c r="E4606" t="s">
        <v>12</v>
      </c>
      <c r="F4606" s="3" t="s">
        <v>12152</v>
      </c>
      <c r="G4606">
        <v>2024</v>
      </c>
      <c r="H4606" t="s">
        <v>462</v>
      </c>
      <c r="I4606" t="s">
        <v>12149</v>
      </c>
    </row>
    <row r="4607" spans="1:9" ht="32" x14ac:dyDescent="0.2">
      <c r="A4607" t="s">
        <v>12153</v>
      </c>
      <c r="B4607" t="s">
        <v>12154</v>
      </c>
      <c r="C4607">
        <v>1</v>
      </c>
      <c r="D4607" t="s">
        <v>344</v>
      </c>
      <c r="E4607" t="s">
        <v>12</v>
      </c>
      <c r="F4607" s="3" t="s">
        <v>12155</v>
      </c>
      <c r="G4607">
        <v>2024</v>
      </c>
      <c r="H4607" t="s">
        <v>553</v>
      </c>
      <c r="I4607" t="s">
        <v>12156</v>
      </c>
    </row>
    <row r="4608" spans="1:9" ht="32" x14ac:dyDescent="0.2">
      <c r="A4608" t="s">
        <v>12153</v>
      </c>
      <c r="B4608" t="s">
        <v>12157</v>
      </c>
      <c r="C4608">
        <v>2</v>
      </c>
      <c r="D4608" t="s">
        <v>344</v>
      </c>
      <c r="E4608" t="s">
        <v>12</v>
      </c>
      <c r="F4608" s="3" t="s">
        <v>12158</v>
      </c>
      <c r="G4608">
        <v>2024</v>
      </c>
      <c r="H4608" t="s">
        <v>553</v>
      </c>
      <c r="I4608" t="s">
        <v>12156</v>
      </c>
    </row>
    <row r="4609" spans="1:9" ht="32" x14ac:dyDescent="0.2">
      <c r="A4609" t="s">
        <v>12153</v>
      </c>
      <c r="B4609" t="s">
        <v>12159</v>
      </c>
      <c r="C4609">
        <v>3</v>
      </c>
      <c r="D4609" t="s">
        <v>12</v>
      </c>
      <c r="E4609" t="s">
        <v>12</v>
      </c>
      <c r="F4609" s="3" t="s">
        <v>12160</v>
      </c>
      <c r="G4609">
        <v>2024</v>
      </c>
      <c r="H4609" t="s">
        <v>553</v>
      </c>
      <c r="I4609" t="s">
        <v>12156</v>
      </c>
    </row>
    <row r="4610" spans="1:9" ht="32" x14ac:dyDescent="0.2">
      <c r="A4610" t="s">
        <v>12161</v>
      </c>
      <c r="B4610" t="s">
        <v>12162</v>
      </c>
      <c r="C4610">
        <v>1</v>
      </c>
      <c r="D4610">
        <f>237</f>
        <v>237</v>
      </c>
      <c r="E4610" t="s">
        <v>12</v>
      </c>
      <c r="F4610" s="3" t="s">
        <v>12163</v>
      </c>
      <c r="G4610">
        <v>2024</v>
      </c>
      <c r="H4610" t="s">
        <v>21</v>
      </c>
      <c r="I4610" t="s">
        <v>12164</v>
      </c>
    </row>
    <row r="4611" spans="1:9" ht="16" x14ac:dyDescent="0.2">
      <c r="A4611" t="s">
        <v>12161</v>
      </c>
      <c r="B4611" t="s">
        <v>10595</v>
      </c>
      <c r="C4611">
        <v>2</v>
      </c>
      <c r="D4611">
        <f>237</f>
        <v>237</v>
      </c>
      <c r="E4611" t="s">
        <v>12</v>
      </c>
      <c r="F4611" s="3" t="s">
        <v>12165</v>
      </c>
      <c r="G4611">
        <v>2024</v>
      </c>
      <c r="H4611" t="s">
        <v>21</v>
      </c>
      <c r="I4611" t="s">
        <v>12164</v>
      </c>
    </row>
    <row r="4612" spans="1:9" ht="16" x14ac:dyDescent="0.2">
      <c r="A4612" t="s">
        <v>12161</v>
      </c>
      <c r="B4612" t="s">
        <v>12166</v>
      </c>
      <c r="C4612">
        <v>3</v>
      </c>
      <c r="D4612">
        <f>237</f>
        <v>237</v>
      </c>
      <c r="E4612" t="s">
        <v>12</v>
      </c>
      <c r="F4612" s="7" t="s">
        <v>61</v>
      </c>
      <c r="G4612">
        <v>2024</v>
      </c>
      <c r="H4612" t="s">
        <v>21</v>
      </c>
      <c r="I4612" t="s">
        <v>12164</v>
      </c>
    </row>
    <row r="4613" spans="1:9" ht="16" x14ac:dyDescent="0.2">
      <c r="A4613" t="s">
        <v>12161</v>
      </c>
      <c r="B4613" t="s">
        <v>12167</v>
      </c>
      <c r="C4613">
        <v>4</v>
      </c>
      <c r="D4613">
        <f>237</f>
        <v>237</v>
      </c>
      <c r="E4613" t="s">
        <v>12</v>
      </c>
      <c r="F4613" s="3" t="s">
        <v>6331</v>
      </c>
      <c r="G4613">
        <v>2024</v>
      </c>
      <c r="H4613" t="s">
        <v>21</v>
      </c>
      <c r="I4613" t="s">
        <v>12164</v>
      </c>
    </row>
    <row r="4614" spans="1:9" ht="16" x14ac:dyDescent="0.2">
      <c r="A4614" t="s">
        <v>12161</v>
      </c>
      <c r="B4614" t="s">
        <v>12168</v>
      </c>
      <c r="C4614">
        <v>5</v>
      </c>
      <c r="D4614" t="s">
        <v>52</v>
      </c>
      <c r="E4614" t="s">
        <v>12</v>
      </c>
      <c r="F4614" s="3" t="s">
        <v>12169</v>
      </c>
      <c r="G4614">
        <v>2024</v>
      </c>
      <c r="H4614" t="s">
        <v>21</v>
      </c>
      <c r="I4614" t="s">
        <v>12164</v>
      </c>
    </row>
    <row r="4615" spans="1:9" ht="16" x14ac:dyDescent="0.2">
      <c r="A4615" t="s">
        <v>12161</v>
      </c>
      <c r="B4615" t="s">
        <v>12170</v>
      </c>
      <c r="C4615">
        <v>6</v>
      </c>
      <c r="D4615">
        <f>237</f>
        <v>237</v>
      </c>
      <c r="E4615" t="s">
        <v>12</v>
      </c>
      <c r="F4615" s="3" t="s">
        <v>12171</v>
      </c>
      <c r="G4615">
        <v>2024</v>
      </c>
      <c r="H4615" t="s">
        <v>21</v>
      </c>
      <c r="I4615" t="s">
        <v>12164</v>
      </c>
    </row>
    <row r="4616" spans="1:9" ht="16" x14ac:dyDescent="0.2">
      <c r="A4616" t="s">
        <v>12161</v>
      </c>
      <c r="B4616" t="s">
        <v>12172</v>
      </c>
      <c r="C4616">
        <v>7</v>
      </c>
      <c r="D4616" t="s">
        <v>12</v>
      </c>
      <c r="E4616" t="s">
        <v>12</v>
      </c>
      <c r="F4616" s="3" t="s">
        <v>12173</v>
      </c>
      <c r="G4616">
        <v>2024</v>
      </c>
      <c r="H4616" t="s">
        <v>21</v>
      </c>
      <c r="I4616" t="s">
        <v>12164</v>
      </c>
    </row>
    <row r="4617" spans="1:9" ht="32" x14ac:dyDescent="0.2">
      <c r="A4617" t="s">
        <v>12161</v>
      </c>
      <c r="B4617" t="s">
        <v>12174</v>
      </c>
      <c r="C4617">
        <v>8</v>
      </c>
      <c r="D4617">
        <f>237</f>
        <v>237</v>
      </c>
      <c r="E4617" t="s">
        <v>12</v>
      </c>
      <c r="F4617" s="3" t="s">
        <v>12175</v>
      </c>
      <c r="G4617">
        <v>2024</v>
      </c>
      <c r="H4617" t="s">
        <v>21</v>
      </c>
      <c r="I4617" t="s">
        <v>12164</v>
      </c>
    </row>
    <row r="4618" spans="1:9" ht="32" x14ac:dyDescent="0.2">
      <c r="A4618" t="s">
        <v>12176</v>
      </c>
      <c r="B4618" t="s">
        <v>12177</v>
      </c>
      <c r="C4618">
        <v>1</v>
      </c>
      <c r="D4618">
        <f>498</f>
        <v>498</v>
      </c>
      <c r="E4618" t="s">
        <v>12</v>
      </c>
      <c r="F4618" s="3" t="s">
        <v>12178</v>
      </c>
      <c r="G4618">
        <v>2024</v>
      </c>
      <c r="H4618" t="s">
        <v>215</v>
      </c>
      <c r="I4618" t="s">
        <v>12179</v>
      </c>
    </row>
    <row r="4619" spans="1:9" ht="32" x14ac:dyDescent="0.2">
      <c r="A4619" t="s">
        <v>12176</v>
      </c>
      <c r="B4619" t="s">
        <v>12180</v>
      </c>
      <c r="C4619">
        <v>2</v>
      </c>
      <c r="D4619">
        <f>498</f>
        <v>498</v>
      </c>
      <c r="E4619" t="s">
        <v>12</v>
      </c>
      <c r="F4619" s="3" t="s">
        <v>12181</v>
      </c>
      <c r="G4619">
        <v>2024</v>
      </c>
      <c r="H4619" t="s">
        <v>215</v>
      </c>
      <c r="I4619" t="s">
        <v>12179</v>
      </c>
    </row>
    <row r="4620" spans="1:9" ht="16" x14ac:dyDescent="0.2">
      <c r="A4620" t="s">
        <v>12176</v>
      </c>
      <c r="B4620" t="s">
        <v>12182</v>
      </c>
      <c r="C4620">
        <v>3</v>
      </c>
      <c r="D4620" t="s">
        <v>90</v>
      </c>
      <c r="E4620" t="s">
        <v>12</v>
      </c>
      <c r="F4620" s="3" t="s">
        <v>12183</v>
      </c>
      <c r="G4620">
        <v>2024</v>
      </c>
      <c r="H4620" t="s">
        <v>1696</v>
      </c>
      <c r="I4620" t="s">
        <v>12179</v>
      </c>
    </row>
    <row r="4621" spans="1:9" ht="32" x14ac:dyDescent="0.2">
      <c r="A4621" t="s">
        <v>12176</v>
      </c>
      <c r="B4621" t="s">
        <v>12184</v>
      </c>
      <c r="C4621">
        <v>4</v>
      </c>
      <c r="D4621" t="s">
        <v>316</v>
      </c>
      <c r="E4621" t="s">
        <v>12</v>
      </c>
      <c r="F4621" s="3" t="s">
        <v>517</v>
      </c>
      <c r="G4621">
        <v>2024</v>
      </c>
      <c r="H4621" t="s">
        <v>518</v>
      </c>
      <c r="I4621" t="s">
        <v>12179</v>
      </c>
    </row>
    <row r="4622" spans="1:9" ht="16" x14ac:dyDescent="0.2">
      <c r="A4622" t="s">
        <v>12176</v>
      </c>
      <c r="B4622" t="s">
        <v>12185</v>
      </c>
      <c r="C4622">
        <v>5</v>
      </c>
      <c r="D4622">
        <f>556</f>
        <v>556</v>
      </c>
      <c r="E4622" t="s">
        <v>12</v>
      </c>
      <c r="F4622" s="3" t="s">
        <v>12186</v>
      </c>
      <c r="G4622">
        <v>2024</v>
      </c>
      <c r="H4622" t="s">
        <v>323</v>
      </c>
      <c r="I4622" t="s">
        <v>12179</v>
      </c>
    </row>
    <row r="4623" spans="1:9" ht="16" x14ac:dyDescent="0.2">
      <c r="A4623" t="s">
        <v>12176</v>
      </c>
      <c r="B4623" t="s">
        <v>12187</v>
      </c>
      <c r="C4623">
        <v>6</v>
      </c>
      <c r="D4623" t="s">
        <v>12</v>
      </c>
      <c r="E4623" t="s">
        <v>12</v>
      </c>
      <c r="F4623" s="7" t="s">
        <v>12188</v>
      </c>
      <c r="G4623">
        <v>2024</v>
      </c>
      <c r="H4623" t="s">
        <v>215</v>
      </c>
      <c r="I4623" t="s">
        <v>12179</v>
      </c>
    </row>
    <row r="4624" spans="1:9" ht="32" x14ac:dyDescent="0.2">
      <c r="A4624" t="s">
        <v>12189</v>
      </c>
      <c r="B4624" t="s">
        <v>4590</v>
      </c>
      <c r="C4624">
        <v>1</v>
      </c>
      <c r="D4624" t="s">
        <v>525</v>
      </c>
      <c r="E4624" t="s">
        <v>12</v>
      </c>
      <c r="F4624" s="3" t="s">
        <v>4591</v>
      </c>
      <c r="G4624">
        <v>2024</v>
      </c>
      <c r="H4624" t="s">
        <v>527</v>
      </c>
      <c r="I4624" t="s">
        <v>12190</v>
      </c>
    </row>
    <row r="4625" spans="1:9" ht="16" x14ac:dyDescent="0.2">
      <c r="A4625" t="s">
        <v>12189</v>
      </c>
      <c r="B4625" t="s">
        <v>4593</v>
      </c>
      <c r="C4625">
        <v>2</v>
      </c>
      <c r="D4625">
        <f>256</f>
        <v>256</v>
      </c>
      <c r="E4625" t="s">
        <v>12</v>
      </c>
      <c r="F4625" s="3" t="s">
        <v>4041</v>
      </c>
      <c r="G4625">
        <v>2024</v>
      </c>
      <c r="H4625" t="s">
        <v>522</v>
      </c>
      <c r="I4625" t="s">
        <v>12190</v>
      </c>
    </row>
    <row r="4626" spans="1:9" ht="16" x14ac:dyDescent="0.2">
      <c r="A4626" t="s">
        <v>12191</v>
      </c>
      <c r="B4626" t="s">
        <v>12192</v>
      </c>
      <c r="C4626">
        <v>1</v>
      </c>
      <c r="D4626" t="s">
        <v>311</v>
      </c>
      <c r="E4626" t="s">
        <v>12</v>
      </c>
      <c r="F4626" s="3" t="s">
        <v>12193</v>
      </c>
      <c r="G4626">
        <v>2024</v>
      </c>
      <c r="H4626" t="s">
        <v>137</v>
      </c>
      <c r="I4626" t="s">
        <v>12194</v>
      </c>
    </row>
    <row r="4627" spans="1:9" ht="16" x14ac:dyDescent="0.2">
      <c r="A4627" t="s">
        <v>12191</v>
      </c>
      <c r="B4627" t="s">
        <v>12195</v>
      </c>
      <c r="C4627">
        <v>2</v>
      </c>
      <c r="D4627">
        <f>184</f>
        <v>184</v>
      </c>
      <c r="E4627" t="s">
        <v>12</v>
      </c>
      <c r="F4627" s="3" t="s">
        <v>1444</v>
      </c>
      <c r="G4627">
        <v>2024</v>
      </c>
      <c r="H4627" t="s">
        <v>137</v>
      </c>
      <c r="I4627" t="s">
        <v>12194</v>
      </c>
    </row>
    <row r="4628" spans="1:9" ht="32" x14ac:dyDescent="0.2">
      <c r="A4628" t="s">
        <v>12196</v>
      </c>
      <c r="B4628" t="s">
        <v>3974</v>
      </c>
      <c r="C4628">
        <v>1</v>
      </c>
      <c r="D4628">
        <f>85</f>
        <v>85</v>
      </c>
      <c r="E4628" t="s">
        <v>12</v>
      </c>
      <c r="F4628" s="3" t="s">
        <v>12197</v>
      </c>
      <c r="G4628">
        <v>2024</v>
      </c>
      <c r="H4628" t="s">
        <v>3976</v>
      </c>
      <c r="I4628" t="s">
        <v>12198</v>
      </c>
    </row>
    <row r="4629" spans="1:9" ht="16" x14ac:dyDescent="0.2">
      <c r="A4629" t="s">
        <v>12196</v>
      </c>
      <c r="B4629" t="s">
        <v>12199</v>
      </c>
      <c r="C4629">
        <v>2</v>
      </c>
      <c r="D4629" t="s">
        <v>12</v>
      </c>
      <c r="E4629" t="s">
        <v>12</v>
      </c>
      <c r="F4629" s="3" t="s">
        <v>12200</v>
      </c>
      <c r="G4629">
        <v>2024</v>
      </c>
      <c r="H4629" t="s">
        <v>140</v>
      </c>
      <c r="I4629" t="s">
        <v>12198</v>
      </c>
    </row>
    <row r="4630" spans="1:9" ht="32" x14ac:dyDescent="0.2">
      <c r="A4630" t="s">
        <v>12201</v>
      </c>
      <c r="B4630" t="s">
        <v>5121</v>
      </c>
      <c r="C4630">
        <v>1</v>
      </c>
      <c r="D4630" t="s">
        <v>12</v>
      </c>
      <c r="E4630" t="s">
        <v>12</v>
      </c>
      <c r="F4630" s="3" t="s">
        <v>12202</v>
      </c>
      <c r="G4630">
        <v>2024</v>
      </c>
      <c r="H4630" t="s">
        <v>4031</v>
      </c>
      <c r="I4630" t="s">
        <v>12203</v>
      </c>
    </row>
    <row r="4631" spans="1:9" ht="32" x14ac:dyDescent="0.2">
      <c r="A4631" t="s">
        <v>12204</v>
      </c>
      <c r="B4631" t="s">
        <v>12205</v>
      </c>
      <c r="C4631">
        <v>1</v>
      </c>
      <c r="D4631" t="s">
        <v>31</v>
      </c>
      <c r="E4631" t="s">
        <v>12</v>
      </c>
      <c r="F4631" s="3" t="s">
        <v>12206</v>
      </c>
      <c r="G4631">
        <v>2024</v>
      </c>
      <c r="H4631" t="s">
        <v>126</v>
      </c>
      <c r="I4631" t="s">
        <v>12207</v>
      </c>
    </row>
    <row r="4632" spans="1:9" ht="32" x14ac:dyDescent="0.2">
      <c r="A4632" t="s">
        <v>12204</v>
      </c>
      <c r="B4632" t="s">
        <v>9217</v>
      </c>
      <c r="C4632">
        <v>2</v>
      </c>
      <c r="D4632" t="s">
        <v>31</v>
      </c>
      <c r="E4632" t="s">
        <v>12</v>
      </c>
      <c r="F4632" s="3" t="s">
        <v>12206</v>
      </c>
      <c r="G4632">
        <v>2024</v>
      </c>
      <c r="H4632" t="s">
        <v>126</v>
      </c>
      <c r="I4632" t="s">
        <v>12207</v>
      </c>
    </row>
    <row r="4633" spans="1:9" ht="32" x14ac:dyDescent="0.2">
      <c r="A4633" t="s">
        <v>12208</v>
      </c>
      <c r="B4633" t="s">
        <v>12209</v>
      </c>
      <c r="C4633">
        <v>1</v>
      </c>
      <c r="D4633" t="s">
        <v>469</v>
      </c>
      <c r="E4633" t="s">
        <v>12</v>
      </c>
      <c r="F4633" s="3" t="s">
        <v>12210</v>
      </c>
      <c r="G4633">
        <v>2024</v>
      </c>
      <c r="H4633" t="s">
        <v>86</v>
      </c>
      <c r="I4633" t="s">
        <v>12211</v>
      </c>
    </row>
    <row r="4634" spans="1:9" ht="16" x14ac:dyDescent="0.2">
      <c r="A4634" t="s">
        <v>12208</v>
      </c>
      <c r="B4634" t="s">
        <v>12212</v>
      </c>
      <c r="C4634">
        <v>2</v>
      </c>
      <c r="D4634" t="s">
        <v>12</v>
      </c>
      <c r="E4634" t="s">
        <v>168</v>
      </c>
      <c r="F4634" s="3" t="s">
        <v>12213</v>
      </c>
      <c r="G4634">
        <v>2024</v>
      </c>
      <c r="H4634" t="s">
        <v>86</v>
      </c>
      <c r="I4634" t="s">
        <v>12211</v>
      </c>
    </row>
    <row r="4635" spans="1:9" ht="16" x14ac:dyDescent="0.2">
      <c r="A4635" t="s">
        <v>12214</v>
      </c>
      <c r="B4635" t="s">
        <v>12215</v>
      </c>
      <c r="C4635">
        <v>1</v>
      </c>
      <c r="D4635" t="s">
        <v>12</v>
      </c>
      <c r="E4635" t="s">
        <v>12</v>
      </c>
      <c r="F4635" s="3" t="s">
        <v>12216</v>
      </c>
      <c r="G4635">
        <v>2024</v>
      </c>
      <c r="H4635" t="s">
        <v>462</v>
      </c>
      <c r="I4635" t="s">
        <v>12217</v>
      </c>
    </row>
    <row r="4636" spans="1:9" ht="16" x14ac:dyDescent="0.2">
      <c r="A4636" t="s">
        <v>12214</v>
      </c>
      <c r="B4636" t="s">
        <v>12218</v>
      </c>
      <c r="C4636">
        <v>2</v>
      </c>
      <c r="D4636" t="s">
        <v>12</v>
      </c>
      <c r="E4636" t="s">
        <v>2586</v>
      </c>
      <c r="F4636" s="3" t="s">
        <v>12219</v>
      </c>
      <c r="G4636">
        <v>2024</v>
      </c>
      <c r="H4636" t="s">
        <v>1248</v>
      </c>
      <c r="I4636" t="s">
        <v>12217</v>
      </c>
    </row>
    <row r="4637" spans="1:9" ht="16" x14ac:dyDescent="0.2">
      <c r="A4637" t="s">
        <v>12214</v>
      </c>
      <c r="B4637" t="s">
        <v>12220</v>
      </c>
      <c r="C4637">
        <v>3</v>
      </c>
      <c r="D4637" t="s">
        <v>12</v>
      </c>
      <c r="E4637" t="s">
        <v>12</v>
      </c>
      <c r="F4637" s="3" t="s">
        <v>12221</v>
      </c>
      <c r="G4637">
        <v>2024</v>
      </c>
      <c r="H4637" t="s">
        <v>1248</v>
      </c>
      <c r="I4637" t="s">
        <v>12217</v>
      </c>
    </row>
    <row r="4638" spans="1:9" ht="16" x14ac:dyDescent="0.2">
      <c r="A4638" t="s">
        <v>12214</v>
      </c>
      <c r="B4638" t="s">
        <v>12222</v>
      </c>
      <c r="C4638">
        <v>4</v>
      </c>
      <c r="D4638" t="s">
        <v>12</v>
      </c>
      <c r="E4638" t="s">
        <v>12</v>
      </c>
      <c r="F4638" s="3" t="s">
        <v>12223</v>
      </c>
      <c r="G4638">
        <v>2024</v>
      </c>
      <c r="H4638" t="s">
        <v>1248</v>
      </c>
      <c r="I4638" t="s">
        <v>12217</v>
      </c>
    </row>
    <row r="4639" spans="1:9" ht="32" x14ac:dyDescent="0.2">
      <c r="A4639" t="s">
        <v>12224</v>
      </c>
      <c r="B4639" t="s">
        <v>12225</v>
      </c>
      <c r="C4639">
        <v>1</v>
      </c>
      <c r="D4639">
        <f>278</f>
        <v>278</v>
      </c>
      <c r="E4639" t="s">
        <v>12</v>
      </c>
      <c r="F4639" s="3" t="s">
        <v>12226</v>
      </c>
      <c r="G4639">
        <v>2024</v>
      </c>
      <c r="H4639" t="s">
        <v>140</v>
      </c>
      <c r="I4639" t="s">
        <v>12227</v>
      </c>
    </row>
    <row r="4640" spans="1:9" ht="16" x14ac:dyDescent="0.2">
      <c r="A4640" t="s">
        <v>12228</v>
      </c>
      <c r="B4640" t="s">
        <v>12229</v>
      </c>
      <c r="C4640">
        <v>1</v>
      </c>
      <c r="D4640" t="s">
        <v>12</v>
      </c>
      <c r="E4640" t="s">
        <v>12</v>
      </c>
      <c r="F4640" s="3" t="s">
        <v>12230</v>
      </c>
      <c r="G4640">
        <v>2024</v>
      </c>
      <c r="H4640" t="s">
        <v>37</v>
      </c>
      <c r="I4640" t="s">
        <v>12231</v>
      </c>
    </row>
    <row r="4641" spans="1:9" ht="16" x14ac:dyDescent="0.2">
      <c r="A4641" t="s">
        <v>12228</v>
      </c>
      <c r="B4641" t="s">
        <v>12232</v>
      </c>
      <c r="C4641">
        <v>2</v>
      </c>
      <c r="D4641" t="s">
        <v>52</v>
      </c>
      <c r="E4641" t="s">
        <v>12</v>
      </c>
      <c r="F4641" s="3" t="s">
        <v>6377</v>
      </c>
      <c r="G4641">
        <v>2024</v>
      </c>
      <c r="H4641" t="s">
        <v>37</v>
      </c>
      <c r="I4641" t="s">
        <v>12231</v>
      </c>
    </row>
    <row r="4642" spans="1:9" ht="16" x14ac:dyDescent="0.2">
      <c r="A4642" t="s">
        <v>12228</v>
      </c>
      <c r="B4642" t="s">
        <v>5046</v>
      </c>
      <c r="C4642">
        <v>3</v>
      </c>
      <c r="D4642" t="s">
        <v>12</v>
      </c>
      <c r="E4642" t="s">
        <v>12</v>
      </c>
      <c r="F4642" s="3" t="s">
        <v>12233</v>
      </c>
      <c r="G4642">
        <v>2024</v>
      </c>
      <c r="H4642" t="s">
        <v>37</v>
      </c>
      <c r="I4642" t="s">
        <v>12231</v>
      </c>
    </row>
    <row r="4643" spans="1:9" ht="32" x14ac:dyDescent="0.2">
      <c r="A4643" t="s">
        <v>12234</v>
      </c>
      <c r="B4643" t="s">
        <v>12235</v>
      </c>
      <c r="C4643">
        <v>1</v>
      </c>
      <c r="D4643">
        <f>556</f>
        <v>556</v>
      </c>
      <c r="E4643" t="s">
        <v>1171</v>
      </c>
      <c r="F4643" s="3" t="s">
        <v>12236</v>
      </c>
      <c r="G4643">
        <v>2024</v>
      </c>
      <c r="H4643" t="s">
        <v>140</v>
      </c>
      <c r="I4643" t="s">
        <v>12237</v>
      </c>
    </row>
    <row r="4644" spans="1:9" ht="32" x14ac:dyDescent="0.2">
      <c r="A4644" t="s">
        <v>12234</v>
      </c>
      <c r="B4644" t="s">
        <v>12238</v>
      </c>
      <c r="C4644">
        <v>2</v>
      </c>
      <c r="D4644" t="s">
        <v>142</v>
      </c>
      <c r="E4644" t="s">
        <v>12</v>
      </c>
      <c r="F4644" s="3" t="s">
        <v>12239</v>
      </c>
      <c r="G4644">
        <v>2024</v>
      </c>
      <c r="H4644" t="s">
        <v>140</v>
      </c>
      <c r="I4644" t="s">
        <v>12237</v>
      </c>
    </row>
    <row r="4645" spans="1:9" ht="16" x14ac:dyDescent="0.2">
      <c r="A4645" t="s">
        <v>12234</v>
      </c>
      <c r="B4645" t="s">
        <v>12240</v>
      </c>
      <c r="C4645">
        <v>3</v>
      </c>
      <c r="D4645" t="s">
        <v>142</v>
      </c>
      <c r="E4645" t="s">
        <v>12</v>
      </c>
      <c r="F4645" s="3" t="s">
        <v>12241</v>
      </c>
      <c r="G4645">
        <v>2024</v>
      </c>
      <c r="H4645" t="s">
        <v>140</v>
      </c>
      <c r="I4645" t="s">
        <v>12237</v>
      </c>
    </row>
    <row r="4646" spans="1:9" ht="32" x14ac:dyDescent="0.2">
      <c r="A4646" t="s">
        <v>12242</v>
      </c>
      <c r="B4646" t="s">
        <v>12243</v>
      </c>
      <c r="C4646">
        <v>1</v>
      </c>
      <c r="D4646" t="s">
        <v>12</v>
      </c>
      <c r="E4646" t="s">
        <v>464</v>
      </c>
      <c r="F4646" s="3" t="s">
        <v>12244</v>
      </c>
      <c r="G4646">
        <v>2024</v>
      </c>
      <c r="H4646" t="s">
        <v>14</v>
      </c>
      <c r="I4646" t="s">
        <v>12245</v>
      </c>
    </row>
    <row r="4647" spans="1:9" ht="32" x14ac:dyDescent="0.2">
      <c r="A4647" t="s">
        <v>12242</v>
      </c>
      <c r="B4647" t="s">
        <v>12246</v>
      </c>
      <c r="C4647">
        <v>2</v>
      </c>
      <c r="D4647">
        <f>575</f>
        <v>575</v>
      </c>
      <c r="E4647" t="s">
        <v>12</v>
      </c>
      <c r="F4647" s="3" t="s">
        <v>12247</v>
      </c>
      <c r="G4647">
        <v>2024</v>
      </c>
      <c r="H4647" t="s">
        <v>140</v>
      </c>
      <c r="I4647" t="s">
        <v>12245</v>
      </c>
    </row>
    <row r="4648" spans="1:9" ht="16" x14ac:dyDescent="0.2">
      <c r="A4648" t="s">
        <v>12242</v>
      </c>
      <c r="B4648" t="s">
        <v>2439</v>
      </c>
      <c r="C4648">
        <v>3</v>
      </c>
      <c r="D4648" t="s">
        <v>12</v>
      </c>
      <c r="E4648" t="s">
        <v>12</v>
      </c>
      <c r="F4648" s="3" t="s">
        <v>12248</v>
      </c>
      <c r="G4648">
        <v>2024</v>
      </c>
      <c r="H4648" t="s">
        <v>14</v>
      </c>
      <c r="I4648" t="s">
        <v>12245</v>
      </c>
    </row>
    <row r="4649" spans="1:9" ht="32" x14ac:dyDescent="0.2">
      <c r="A4649" t="s">
        <v>12249</v>
      </c>
      <c r="B4649" t="s">
        <v>12250</v>
      </c>
      <c r="C4649">
        <v>1</v>
      </c>
      <c r="D4649" t="s">
        <v>12</v>
      </c>
      <c r="E4649" t="s">
        <v>12</v>
      </c>
      <c r="F4649" s="3" t="s">
        <v>12251</v>
      </c>
      <c r="G4649">
        <v>2024</v>
      </c>
      <c r="H4649" t="s">
        <v>761</v>
      </c>
      <c r="I4649" t="s">
        <v>12252</v>
      </c>
    </row>
    <row r="4650" spans="1:9" ht="32" x14ac:dyDescent="0.2">
      <c r="A4650" t="s">
        <v>12253</v>
      </c>
      <c r="B4650" t="s">
        <v>12254</v>
      </c>
      <c r="C4650">
        <v>1</v>
      </c>
      <c r="D4650" t="s">
        <v>12</v>
      </c>
      <c r="E4650" t="s">
        <v>12</v>
      </c>
      <c r="F4650" s="3" t="s">
        <v>12255</v>
      </c>
      <c r="G4650">
        <v>2024</v>
      </c>
      <c r="H4650" t="s">
        <v>256</v>
      </c>
      <c r="I4650" t="s">
        <v>12256</v>
      </c>
    </row>
    <row r="4651" spans="1:9" ht="16" x14ac:dyDescent="0.2">
      <c r="A4651" t="s">
        <v>12253</v>
      </c>
      <c r="B4651" t="s">
        <v>12257</v>
      </c>
      <c r="C4651">
        <v>2</v>
      </c>
      <c r="D4651" s="5" t="s">
        <v>12</v>
      </c>
      <c r="E4651" t="s">
        <v>12</v>
      </c>
      <c r="F4651" s="7" t="s">
        <v>165</v>
      </c>
      <c r="G4651">
        <v>2024</v>
      </c>
      <c r="H4651" t="s">
        <v>37</v>
      </c>
      <c r="I4651" t="s">
        <v>12256</v>
      </c>
    </row>
    <row r="4652" spans="1:9" ht="32" x14ac:dyDescent="0.2">
      <c r="A4652" t="s">
        <v>12253</v>
      </c>
      <c r="B4652" t="s">
        <v>12258</v>
      </c>
      <c r="C4652">
        <v>3</v>
      </c>
      <c r="D4652">
        <f>595</f>
        <v>595</v>
      </c>
      <c r="E4652" t="s">
        <v>12</v>
      </c>
      <c r="F4652" s="3" t="s">
        <v>8670</v>
      </c>
      <c r="G4652">
        <v>2024</v>
      </c>
      <c r="H4652" t="s">
        <v>86</v>
      </c>
      <c r="I4652" t="s">
        <v>12256</v>
      </c>
    </row>
    <row r="4653" spans="1:9" ht="32" x14ac:dyDescent="0.2">
      <c r="A4653" t="s">
        <v>12259</v>
      </c>
      <c r="B4653" t="s">
        <v>12260</v>
      </c>
      <c r="C4653">
        <v>1</v>
      </c>
      <c r="D4653" t="s">
        <v>90</v>
      </c>
      <c r="E4653" t="s">
        <v>12</v>
      </c>
      <c r="F4653" s="7" t="s">
        <v>12261</v>
      </c>
      <c r="G4653">
        <v>2024</v>
      </c>
      <c r="H4653" t="s">
        <v>226</v>
      </c>
      <c r="I4653" t="s">
        <v>12262</v>
      </c>
    </row>
    <row r="4654" spans="1:9" ht="32" x14ac:dyDescent="0.2">
      <c r="A4654" t="s">
        <v>12263</v>
      </c>
      <c r="B4654" t="s">
        <v>12264</v>
      </c>
      <c r="C4654">
        <v>1</v>
      </c>
      <c r="D4654" t="s">
        <v>1818</v>
      </c>
      <c r="E4654" t="s">
        <v>12</v>
      </c>
      <c r="F4654" s="3" t="s">
        <v>12265</v>
      </c>
      <c r="G4654">
        <v>2024</v>
      </c>
      <c r="H4654" t="s">
        <v>323</v>
      </c>
      <c r="I4654" t="s">
        <v>12266</v>
      </c>
    </row>
    <row r="4655" spans="1:9" ht="32" x14ac:dyDescent="0.2">
      <c r="A4655" t="s">
        <v>12263</v>
      </c>
      <c r="B4655" t="s">
        <v>12267</v>
      </c>
      <c r="C4655">
        <v>2</v>
      </c>
      <c r="D4655" t="s">
        <v>12</v>
      </c>
      <c r="E4655" t="s">
        <v>12</v>
      </c>
      <c r="F4655" s="3" t="s">
        <v>12268</v>
      </c>
      <c r="G4655">
        <v>2024</v>
      </c>
      <c r="H4655" t="s">
        <v>368</v>
      </c>
      <c r="I4655" t="s">
        <v>12266</v>
      </c>
    </row>
    <row r="4656" spans="1:9" ht="16" x14ac:dyDescent="0.2">
      <c r="A4656" t="s">
        <v>12263</v>
      </c>
      <c r="B4656" t="s">
        <v>12269</v>
      </c>
      <c r="C4656">
        <v>3</v>
      </c>
      <c r="D4656" t="s">
        <v>12</v>
      </c>
      <c r="E4656" t="s">
        <v>12</v>
      </c>
      <c r="F4656" s="3" t="s">
        <v>11108</v>
      </c>
      <c r="G4656">
        <v>2024</v>
      </c>
      <c r="H4656" t="s">
        <v>323</v>
      </c>
      <c r="I4656" t="s">
        <v>12266</v>
      </c>
    </row>
    <row r="4657" spans="1:9" ht="16" x14ac:dyDescent="0.2">
      <c r="A4657" t="s">
        <v>12270</v>
      </c>
      <c r="B4657" t="s">
        <v>12271</v>
      </c>
      <c r="C4657">
        <v>1</v>
      </c>
      <c r="D4657" t="s">
        <v>12</v>
      </c>
      <c r="E4657" t="s">
        <v>12</v>
      </c>
      <c r="F4657" s="3" t="s">
        <v>12272</v>
      </c>
      <c r="G4657">
        <v>2024</v>
      </c>
      <c r="H4657" t="s">
        <v>37</v>
      </c>
      <c r="I4657" t="s">
        <v>12273</v>
      </c>
    </row>
    <row r="4658" spans="1:9" ht="16" x14ac:dyDescent="0.2">
      <c r="A4658" t="s">
        <v>12270</v>
      </c>
      <c r="B4658" t="s">
        <v>12274</v>
      </c>
      <c r="C4658">
        <v>2</v>
      </c>
      <c r="D4658" t="s">
        <v>12</v>
      </c>
      <c r="E4658" t="s">
        <v>12</v>
      </c>
      <c r="F4658" s="3" t="s">
        <v>12275</v>
      </c>
      <c r="G4658">
        <v>2024</v>
      </c>
      <c r="H4658" t="s">
        <v>37</v>
      </c>
      <c r="I4658" t="s">
        <v>12273</v>
      </c>
    </row>
    <row r="4659" spans="1:9" ht="32" x14ac:dyDescent="0.2">
      <c r="A4659" t="s">
        <v>12276</v>
      </c>
      <c r="B4659" t="s">
        <v>7826</v>
      </c>
      <c r="C4659">
        <v>1</v>
      </c>
      <c r="D4659" t="s">
        <v>1903</v>
      </c>
      <c r="E4659" t="s">
        <v>12</v>
      </c>
      <c r="F4659" s="3" t="s">
        <v>7827</v>
      </c>
      <c r="G4659">
        <v>2024</v>
      </c>
      <c r="H4659" t="s">
        <v>323</v>
      </c>
      <c r="I4659" t="s">
        <v>12277</v>
      </c>
    </row>
    <row r="4660" spans="1:9" ht="32" x14ac:dyDescent="0.2">
      <c r="A4660" t="s">
        <v>12276</v>
      </c>
      <c r="B4660" t="s">
        <v>12278</v>
      </c>
      <c r="C4660">
        <v>2</v>
      </c>
      <c r="D4660" t="s">
        <v>1903</v>
      </c>
      <c r="E4660" t="s">
        <v>12</v>
      </c>
      <c r="F4660" s="3" t="s">
        <v>9692</v>
      </c>
      <c r="G4660">
        <v>2024</v>
      </c>
      <c r="H4660" t="s">
        <v>323</v>
      </c>
      <c r="I4660" t="s">
        <v>12277</v>
      </c>
    </row>
    <row r="4661" spans="1:9" ht="32" x14ac:dyDescent="0.2">
      <c r="A4661" t="s">
        <v>12276</v>
      </c>
      <c r="B4661" t="s">
        <v>7829</v>
      </c>
      <c r="C4661">
        <v>3</v>
      </c>
      <c r="D4661">
        <f>571</f>
        <v>571</v>
      </c>
      <c r="E4661" t="s">
        <v>12</v>
      </c>
      <c r="F4661" s="3" t="s">
        <v>12279</v>
      </c>
      <c r="G4661">
        <v>2024</v>
      </c>
      <c r="H4661" t="s">
        <v>1087</v>
      </c>
      <c r="I4661" t="s">
        <v>12277</v>
      </c>
    </row>
    <row r="4662" spans="1:9" ht="16" x14ac:dyDescent="0.2">
      <c r="A4662" t="s">
        <v>12280</v>
      </c>
      <c r="B4662" t="s">
        <v>12281</v>
      </c>
      <c r="C4662">
        <v>1</v>
      </c>
      <c r="D4662" t="s">
        <v>31</v>
      </c>
      <c r="E4662" t="s">
        <v>12</v>
      </c>
      <c r="F4662" s="3" t="s">
        <v>12282</v>
      </c>
      <c r="G4662">
        <v>2024</v>
      </c>
      <c r="H4662" t="s">
        <v>21</v>
      </c>
      <c r="I4662" t="s">
        <v>12283</v>
      </c>
    </row>
    <row r="4663" spans="1:9" ht="32" x14ac:dyDescent="0.2">
      <c r="A4663" t="s">
        <v>12280</v>
      </c>
      <c r="B4663" t="s">
        <v>12187</v>
      </c>
      <c r="C4663">
        <v>2</v>
      </c>
      <c r="D4663">
        <f>556</f>
        <v>556</v>
      </c>
      <c r="E4663" t="s">
        <v>12</v>
      </c>
      <c r="F4663" s="3" t="s">
        <v>12284</v>
      </c>
      <c r="G4663">
        <v>2024</v>
      </c>
      <c r="H4663" t="s">
        <v>323</v>
      </c>
      <c r="I4663" t="s">
        <v>12283</v>
      </c>
    </row>
    <row r="4664" spans="1:9" ht="16" x14ac:dyDescent="0.2">
      <c r="A4664" t="s">
        <v>12280</v>
      </c>
      <c r="B4664" t="s">
        <v>12285</v>
      </c>
      <c r="C4664">
        <v>3</v>
      </c>
      <c r="D4664">
        <f>498</f>
        <v>498</v>
      </c>
      <c r="E4664" t="s">
        <v>12</v>
      </c>
      <c r="F4664" s="3" t="s">
        <v>11186</v>
      </c>
      <c r="G4664">
        <v>2024</v>
      </c>
      <c r="H4664" t="s">
        <v>215</v>
      </c>
      <c r="I4664" t="s">
        <v>12283</v>
      </c>
    </row>
    <row r="4665" spans="1:9" ht="16" x14ac:dyDescent="0.2">
      <c r="A4665" t="s">
        <v>12280</v>
      </c>
      <c r="B4665" t="s">
        <v>12286</v>
      </c>
      <c r="C4665">
        <v>4</v>
      </c>
      <c r="D4665" t="s">
        <v>344</v>
      </c>
      <c r="E4665" t="s">
        <v>12</v>
      </c>
      <c r="F4665" s="3" t="s">
        <v>12287</v>
      </c>
      <c r="G4665">
        <v>2024</v>
      </c>
      <c r="H4665" t="s">
        <v>859</v>
      </c>
      <c r="I4665" t="s">
        <v>12283</v>
      </c>
    </row>
    <row r="4666" spans="1:9" ht="32" x14ac:dyDescent="0.2">
      <c r="A4666" t="s">
        <v>12280</v>
      </c>
      <c r="B4666" t="s">
        <v>12288</v>
      </c>
      <c r="C4666">
        <v>5</v>
      </c>
      <c r="D4666" t="s">
        <v>12</v>
      </c>
      <c r="E4666" t="s">
        <v>12</v>
      </c>
      <c r="F4666" s="3" t="s">
        <v>12289</v>
      </c>
      <c r="G4666">
        <v>2024</v>
      </c>
      <c r="H4666" t="s">
        <v>215</v>
      </c>
      <c r="I4666" t="s">
        <v>12283</v>
      </c>
    </row>
    <row r="4667" spans="1:9" ht="16" x14ac:dyDescent="0.2">
      <c r="A4667" t="s">
        <v>12290</v>
      </c>
      <c r="B4667" t="s">
        <v>12291</v>
      </c>
      <c r="C4667">
        <v>1</v>
      </c>
      <c r="D4667">
        <f>498</f>
        <v>498</v>
      </c>
      <c r="E4667" t="s">
        <v>12</v>
      </c>
      <c r="F4667" s="3" t="s">
        <v>12292</v>
      </c>
      <c r="G4667">
        <v>2024</v>
      </c>
      <c r="H4667" t="s">
        <v>215</v>
      </c>
      <c r="I4667" t="s">
        <v>12293</v>
      </c>
    </row>
    <row r="4668" spans="1:9" ht="16" x14ac:dyDescent="0.2">
      <c r="A4668" t="s">
        <v>12290</v>
      </c>
      <c r="B4668" t="s">
        <v>12294</v>
      </c>
      <c r="C4668">
        <v>2</v>
      </c>
      <c r="D4668">
        <f>498</f>
        <v>498</v>
      </c>
      <c r="E4668" t="s">
        <v>12</v>
      </c>
      <c r="F4668" s="3" t="s">
        <v>12292</v>
      </c>
      <c r="G4668">
        <v>2024</v>
      </c>
      <c r="H4668" t="s">
        <v>215</v>
      </c>
      <c r="I4668" t="s">
        <v>12293</v>
      </c>
    </row>
    <row r="4669" spans="1:9" ht="16" x14ac:dyDescent="0.2">
      <c r="A4669" t="s">
        <v>12295</v>
      </c>
      <c r="B4669" t="s">
        <v>12296</v>
      </c>
      <c r="C4669">
        <v>1</v>
      </c>
      <c r="D4669" t="s">
        <v>101</v>
      </c>
      <c r="E4669" t="s">
        <v>12</v>
      </c>
      <c r="F4669" s="3" t="s">
        <v>12297</v>
      </c>
      <c r="G4669">
        <v>2024</v>
      </c>
      <c r="H4669" t="s">
        <v>37</v>
      </c>
      <c r="I4669" t="s">
        <v>12298</v>
      </c>
    </row>
    <row r="4670" spans="1:9" ht="32" x14ac:dyDescent="0.2">
      <c r="A4670" t="s">
        <v>12295</v>
      </c>
      <c r="B4670" t="s">
        <v>12299</v>
      </c>
      <c r="C4670">
        <v>2</v>
      </c>
      <c r="D4670" t="s">
        <v>101</v>
      </c>
      <c r="E4670" t="s">
        <v>12</v>
      </c>
      <c r="F4670" s="3" t="s">
        <v>12300</v>
      </c>
      <c r="G4670">
        <v>2024</v>
      </c>
      <c r="H4670" t="s">
        <v>37</v>
      </c>
      <c r="I4670" t="s">
        <v>12298</v>
      </c>
    </row>
    <row r="4671" spans="1:9" ht="32" x14ac:dyDescent="0.2">
      <c r="A4671" t="s">
        <v>12295</v>
      </c>
      <c r="B4671" t="s">
        <v>12301</v>
      </c>
      <c r="C4671">
        <v>3</v>
      </c>
      <c r="D4671" t="s">
        <v>344</v>
      </c>
      <c r="E4671" t="s">
        <v>12</v>
      </c>
      <c r="F4671" s="7" t="s">
        <v>12302</v>
      </c>
      <c r="G4671">
        <v>2024</v>
      </c>
      <c r="H4671" t="s">
        <v>37</v>
      </c>
      <c r="I4671" t="s">
        <v>12298</v>
      </c>
    </row>
    <row r="4672" spans="1:9" ht="16" x14ac:dyDescent="0.2">
      <c r="A4672" t="s">
        <v>12295</v>
      </c>
      <c r="B4672" t="s">
        <v>12303</v>
      </c>
      <c r="C4672">
        <v>4</v>
      </c>
      <c r="D4672" t="s">
        <v>12</v>
      </c>
      <c r="E4672" t="s">
        <v>12</v>
      </c>
      <c r="F4672" s="3" t="s">
        <v>12304</v>
      </c>
      <c r="G4672">
        <v>2024</v>
      </c>
      <c r="H4672" t="s">
        <v>37</v>
      </c>
      <c r="I4672" t="s">
        <v>12298</v>
      </c>
    </row>
    <row r="4673" spans="1:9" ht="32" x14ac:dyDescent="0.2">
      <c r="A4673" t="s">
        <v>12305</v>
      </c>
      <c r="B4673" t="s">
        <v>12306</v>
      </c>
      <c r="C4673">
        <v>1</v>
      </c>
      <c r="D4673" t="s">
        <v>90</v>
      </c>
      <c r="E4673" t="s">
        <v>12</v>
      </c>
      <c r="F4673" s="3" t="s">
        <v>12307</v>
      </c>
      <c r="G4673">
        <v>2024</v>
      </c>
      <c r="H4673" t="s">
        <v>779</v>
      </c>
      <c r="I4673" t="s">
        <v>12308</v>
      </c>
    </row>
    <row r="4674" spans="1:9" ht="16" x14ac:dyDescent="0.2">
      <c r="A4674" t="s">
        <v>12309</v>
      </c>
      <c r="B4674" t="s">
        <v>12310</v>
      </c>
      <c r="C4674">
        <v>1</v>
      </c>
      <c r="D4674" t="s">
        <v>6121</v>
      </c>
      <c r="E4674" t="s">
        <v>12</v>
      </c>
      <c r="F4674" s="3" t="s">
        <v>7095</v>
      </c>
      <c r="G4674">
        <v>2024</v>
      </c>
      <c r="H4674" t="s">
        <v>140</v>
      </c>
      <c r="I4674" t="s">
        <v>12311</v>
      </c>
    </row>
    <row r="4675" spans="1:9" ht="16" x14ac:dyDescent="0.2">
      <c r="A4675" t="s">
        <v>12309</v>
      </c>
      <c r="B4675" t="s">
        <v>12312</v>
      </c>
      <c r="C4675">
        <v>2</v>
      </c>
      <c r="D4675" t="s">
        <v>6121</v>
      </c>
      <c r="E4675" t="s">
        <v>12</v>
      </c>
      <c r="F4675" s="3" t="s">
        <v>7095</v>
      </c>
      <c r="G4675">
        <v>2024</v>
      </c>
      <c r="H4675" t="s">
        <v>140</v>
      </c>
      <c r="I4675" t="s">
        <v>12311</v>
      </c>
    </row>
    <row r="4676" spans="1:9" ht="32" x14ac:dyDescent="0.2">
      <c r="A4676" t="s">
        <v>12313</v>
      </c>
      <c r="B4676" t="s">
        <v>12314</v>
      </c>
      <c r="C4676">
        <v>1</v>
      </c>
      <c r="D4676" t="s">
        <v>193</v>
      </c>
      <c r="E4676" t="s">
        <v>12</v>
      </c>
      <c r="F4676" s="3" t="s">
        <v>12315</v>
      </c>
      <c r="G4676">
        <v>2024</v>
      </c>
      <c r="H4676" t="s">
        <v>195</v>
      </c>
      <c r="I4676" t="s">
        <v>12316</v>
      </c>
    </row>
    <row r="4677" spans="1:9" ht="16" x14ac:dyDescent="0.2">
      <c r="A4677" t="s">
        <v>12313</v>
      </c>
      <c r="B4677" t="s">
        <v>12317</v>
      </c>
      <c r="C4677">
        <v>2</v>
      </c>
      <c r="D4677" t="s">
        <v>12</v>
      </c>
      <c r="E4677" t="s">
        <v>12</v>
      </c>
      <c r="F4677" s="3" t="s">
        <v>12318</v>
      </c>
      <c r="G4677">
        <v>2024</v>
      </c>
      <c r="H4677" t="s">
        <v>3662</v>
      </c>
      <c r="I4677" t="s">
        <v>12316</v>
      </c>
    </row>
    <row r="4678" spans="1:9" ht="16" x14ac:dyDescent="0.2">
      <c r="A4678" t="s">
        <v>12319</v>
      </c>
      <c r="B4678" t="s">
        <v>12320</v>
      </c>
      <c r="C4678">
        <v>1</v>
      </c>
      <c r="D4678" t="s">
        <v>52</v>
      </c>
      <c r="E4678" t="s">
        <v>12</v>
      </c>
      <c r="F4678" s="3" t="s">
        <v>9907</v>
      </c>
      <c r="G4678">
        <v>2024</v>
      </c>
      <c r="H4678" t="s">
        <v>323</v>
      </c>
      <c r="I4678" t="s">
        <v>12321</v>
      </c>
    </row>
    <row r="4679" spans="1:9" ht="16" x14ac:dyDescent="0.2">
      <c r="A4679" t="s">
        <v>12319</v>
      </c>
      <c r="B4679" t="s">
        <v>12322</v>
      </c>
      <c r="C4679">
        <v>2</v>
      </c>
      <c r="D4679" t="s">
        <v>12</v>
      </c>
      <c r="E4679" t="s">
        <v>12</v>
      </c>
      <c r="F4679" s="3" t="s">
        <v>12323</v>
      </c>
      <c r="G4679">
        <v>2024</v>
      </c>
      <c r="H4679" t="s">
        <v>323</v>
      </c>
      <c r="I4679" t="s">
        <v>12321</v>
      </c>
    </row>
    <row r="4680" spans="1:9" ht="32" x14ac:dyDescent="0.2">
      <c r="A4680" t="s">
        <v>12324</v>
      </c>
      <c r="B4680" t="s">
        <v>12325</v>
      </c>
      <c r="C4680">
        <v>1</v>
      </c>
      <c r="D4680" t="s">
        <v>31</v>
      </c>
      <c r="E4680" t="s">
        <v>12</v>
      </c>
      <c r="F4680" s="3" t="s">
        <v>7551</v>
      </c>
      <c r="G4680">
        <v>2024</v>
      </c>
      <c r="H4680" t="s">
        <v>21</v>
      </c>
      <c r="I4680" t="s">
        <v>12326</v>
      </c>
    </row>
    <row r="4681" spans="1:9" ht="32" x14ac:dyDescent="0.2">
      <c r="A4681" t="s">
        <v>12324</v>
      </c>
      <c r="B4681" t="s">
        <v>12327</v>
      </c>
      <c r="C4681">
        <v>2</v>
      </c>
      <c r="D4681" t="s">
        <v>90</v>
      </c>
      <c r="E4681" t="s">
        <v>12</v>
      </c>
      <c r="F4681" s="3" t="s">
        <v>12328</v>
      </c>
      <c r="G4681">
        <v>2024</v>
      </c>
      <c r="H4681" t="s">
        <v>779</v>
      </c>
      <c r="I4681" t="s">
        <v>12326</v>
      </c>
    </row>
    <row r="4682" spans="1:9" ht="16" x14ac:dyDescent="0.2">
      <c r="A4682" t="s">
        <v>12324</v>
      </c>
      <c r="B4682" t="s">
        <v>12329</v>
      </c>
      <c r="C4682">
        <v>3</v>
      </c>
      <c r="D4682" t="s">
        <v>12</v>
      </c>
      <c r="E4682" t="s">
        <v>12</v>
      </c>
      <c r="F4682" s="3" t="s">
        <v>12330</v>
      </c>
      <c r="G4682">
        <v>2024</v>
      </c>
      <c r="H4682" t="s">
        <v>21</v>
      </c>
      <c r="I4682" t="s">
        <v>12326</v>
      </c>
    </row>
    <row r="4683" spans="1:9" ht="32" x14ac:dyDescent="0.2">
      <c r="A4683" t="s">
        <v>12324</v>
      </c>
      <c r="B4683" t="s">
        <v>12331</v>
      </c>
      <c r="C4683">
        <v>4</v>
      </c>
      <c r="D4683" t="s">
        <v>52</v>
      </c>
      <c r="E4683" t="s">
        <v>12</v>
      </c>
      <c r="F4683" s="3" t="s">
        <v>12332</v>
      </c>
      <c r="G4683">
        <v>2024</v>
      </c>
      <c r="H4683" t="s">
        <v>438</v>
      </c>
      <c r="I4683" t="s">
        <v>12326</v>
      </c>
    </row>
    <row r="4684" spans="1:9" ht="32" x14ac:dyDescent="0.2">
      <c r="A4684" t="s">
        <v>12324</v>
      </c>
      <c r="B4684" t="s">
        <v>12333</v>
      </c>
      <c r="C4684">
        <v>5</v>
      </c>
      <c r="D4684" t="s">
        <v>52</v>
      </c>
      <c r="E4684" t="s">
        <v>12</v>
      </c>
      <c r="F4684" s="3" t="s">
        <v>12334</v>
      </c>
      <c r="G4684">
        <v>2024</v>
      </c>
      <c r="H4684" t="s">
        <v>779</v>
      </c>
      <c r="I4684" t="s">
        <v>12326</v>
      </c>
    </row>
    <row r="4685" spans="1:9" ht="16" x14ac:dyDescent="0.2">
      <c r="A4685" t="s">
        <v>12324</v>
      </c>
      <c r="B4685" t="s">
        <v>12335</v>
      </c>
      <c r="C4685">
        <v>6</v>
      </c>
      <c r="D4685" t="s">
        <v>12</v>
      </c>
      <c r="E4685" t="s">
        <v>12</v>
      </c>
      <c r="F4685" s="3" t="s">
        <v>12336</v>
      </c>
      <c r="G4685">
        <v>2024</v>
      </c>
      <c r="H4685" t="s">
        <v>779</v>
      </c>
      <c r="I4685" t="s">
        <v>12326</v>
      </c>
    </row>
    <row r="4686" spans="1:9" ht="16" x14ac:dyDescent="0.2">
      <c r="A4686" t="s">
        <v>12337</v>
      </c>
      <c r="B4686" t="s">
        <v>12338</v>
      </c>
      <c r="C4686">
        <v>1</v>
      </c>
      <c r="D4686" t="s">
        <v>316</v>
      </c>
      <c r="E4686" t="s">
        <v>12</v>
      </c>
      <c r="F4686" s="3" t="s">
        <v>848</v>
      </c>
      <c r="G4686">
        <v>2024</v>
      </c>
      <c r="H4686" t="s">
        <v>845</v>
      </c>
      <c r="I4686" t="s">
        <v>12339</v>
      </c>
    </row>
    <row r="4687" spans="1:9" ht="16" x14ac:dyDescent="0.2">
      <c r="A4687" t="s">
        <v>12337</v>
      </c>
      <c r="B4687" t="s">
        <v>157</v>
      </c>
      <c r="C4687">
        <v>2</v>
      </c>
      <c r="D4687" t="s">
        <v>52</v>
      </c>
      <c r="E4687" t="s">
        <v>12</v>
      </c>
      <c r="F4687" s="3" t="s">
        <v>8910</v>
      </c>
      <c r="G4687">
        <v>2024</v>
      </c>
      <c r="H4687" t="s">
        <v>226</v>
      </c>
      <c r="I4687" t="s">
        <v>12339</v>
      </c>
    </row>
    <row r="4688" spans="1:9" ht="16" x14ac:dyDescent="0.2">
      <c r="A4688" t="s">
        <v>12340</v>
      </c>
      <c r="B4688" t="s">
        <v>12341</v>
      </c>
      <c r="C4688">
        <v>1</v>
      </c>
      <c r="D4688" t="s">
        <v>2738</v>
      </c>
      <c r="E4688" t="s">
        <v>12</v>
      </c>
      <c r="F4688" s="3" t="s">
        <v>2936</v>
      </c>
      <c r="G4688">
        <v>2024</v>
      </c>
      <c r="H4688" t="s">
        <v>318</v>
      </c>
      <c r="I4688" t="s">
        <v>12342</v>
      </c>
    </row>
    <row r="4689" spans="1:9" ht="32" x14ac:dyDescent="0.2">
      <c r="A4689" t="s">
        <v>12343</v>
      </c>
      <c r="B4689" t="s">
        <v>12344</v>
      </c>
      <c r="C4689">
        <v>1</v>
      </c>
      <c r="D4689">
        <f>237</f>
        <v>237</v>
      </c>
      <c r="E4689" t="s">
        <v>12</v>
      </c>
      <c r="F4689" s="3" t="s">
        <v>9729</v>
      </c>
      <c r="G4689">
        <v>2024</v>
      </c>
      <c r="H4689" t="s">
        <v>21</v>
      </c>
      <c r="I4689" t="s">
        <v>12345</v>
      </c>
    </row>
    <row r="4690" spans="1:9" ht="32" x14ac:dyDescent="0.2">
      <c r="A4690" t="s">
        <v>12343</v>
      </c>
      <c r="B4690" t="s">
        <v>12346</v>
      </c>
      <c r="C4690">
        <v>2</v>
      </c>
      <c r="D4690" t="s">
        <v>12</v>
      </c>
      <c r="E4690" t="s">
        <v>12</v>
      </c>
      <c r="F4690" s="3" t="s">
        <v>12347</v>
      </c>
      <c r="G4690">
        <v>2024</v>
      </c>
      <c r="H4690" t="s">
        <v>21</v>
      </c>
      <c r="I4690" t="s">
        <v>12345</v>
      </c>
    </row>
    <row r="4691" spans="1:9" ht="32" x14ac:dyDescent="0.2">
      <c r="A4691" t="s">
        <v>12348</v>
      </c>
      <c r="B4691" t="s">
        <v>4361</v>
      </c>
      <c r="C4691">
        <v>1</v>
      </c>
      <c r="D4691" t="s">
        <v>12</v>
      </c>
      <c r="E4691" t="s">
        <v>334</v>
      </c>
      <c r="F4691" s="3" t="s">
        <v>12349</v>
      </c>
      <c r="G4691">
        <v>2024</v>
      </c>
      <c r="H4691" t="s">
        <v>14</v>
      </c>
      <c r="I4691" t="s">
        <v>12350</v>
      </c>
    </row>
    <row r="4692" spans="1:9" ht="16" x14ac:dyDescent="0.2">
      <c r="A4692" t="s">
        <v>12351</v>
      </c>
      <c r="B4692" t="s">
        <v>12352</v>
      </c>
      <c r="C4692">
        <v>1</v>
      </c>
      <c r="D4692" t="s">
        <v>344</v>
      </c>
      <c r="E4692" t="s">
        <v>12</v>
      </c>
      <c r="F4692" s="3" t="s">
        <v>12353</v>
      </c>
      <c r="G4692">
        <v>2024</v>
      </c>
      <c r="H4692" t="s">
        <v>323</v>
      </c>
      <c r="I4692" t="s">
        <v>12354</v>
      </c>
    </row>
    <row r="4693" spans="1:9" ht="16" x14ac:dyDescent="0.2">
      <c r="A4693" t="s">
        <v>12351</v>
      </c>
      <c r="B4693" t="s">
        <v>12355</v>
      </c>
      <c r="C4693">
        <v>2</v>
      </c>
      <c r="D4693" t="s">
        <v>52</v>
      </c>
      <c r="E4693" t="s">
        <v>12</v>
      </c>
      <c r="F4693" s="3" t="s">
        <v>12356</v>
      </c>
      <c r="G4693">
        <v>2024</v>
      </c>
      <c r="H4693" t="s">
        <v>21</v>
      </c>
      <c r="I4693" t="s">
        <v>12354</v>
      </c>
    </row>
    <row r="4694" spans="1:9" ht="16" x14ac:dyDescent="0.2">
      <c r="A4694" t="s">
        <v>12351</v>
      </c>
      <c r="B4694" t="s">
        <v>12357</v>
      </c>
      <c r="C4694">
        <v>3</v>
      </c>
      <c r="D4694" t="s">
        <v>90</v>
      </c>
      <c r="E4694" t="s">
        <v>12</v>
      </c>
      <c r="F4694" s="3" t="s">
        <v>6244</v>
      </c>
      <c r="G4694">
        <v>2024</v>
      </c>
      <c r="H4694" t="s">
        <v>1696</v>
      </c>
      <c r="I4694" t="s">
        <v>12354</v>
      </c>
    </row>
    <row r="4695" spans="1:9" ht="16" x14ac:dyDescent="0.2">
      <c r="A4695" t="s">
        <v>12351</v>
      </c>
      <c r="B4695" t="s">
        <v>12358</v>
      </c>
      <c r="C4695">
        <v>4</v>
      </c>
      <c r="D4695" t="s">
        <v>193</v>
      </c>
      <c r="E4695" t="s">
        <v>12</v>
      </c>
      <c r="F4695" s="3" t="s">
        <v>12359</v>
      </c>
      <c r="G4695">
        <v>2024</v>
      </c>
      <c r="H4695" t="s">
        <v>195</v>
      </c>
      <c r="I4695" t="s">
        <v>12354</v>
      </c>
    </row>
    <row r="4696" spans="1:9" ht="16" x14ac:dyDescent="0.2">
      <c r="A4696" t="s">
        <v>12351</v>
      </c>
      <c r="B4696" t="s">
        <v>12360</v>
      </c>
      <c r="C4696">
        <v>5</v>
      </c>
      <c r="D4696">
        <f>159</f>
        <v>159</v>
      </c>
      <c r="E4696" t="s">
        <v>12</v>
      </c>
      <c r="F4696" s="3" t="s">
        <v>2436</v>
      </c>
      <c r="G4696">
        <v>2024</v>
      </c>
      <c r="H4696" t="s">
        <v>323</v>
      </c>
      <c r="I4696" t="s">
        <v>12354</v>
      </c>
    </row>
    <row r="4697" spans="1:9" ht="32" x14ac:dyDescent="0.2">
      <c r="A4697" t="s">
        <v>12361</v>
      </c>
      <c r="B4697" t="s">
        <v>1080</v>
      </c>
      <c r="C4697">
        <v>1</v>
      </c>
      <c r="D4697" t="s">
        <v>1077</v>
      </c>
      <c r="E4697" t="s">
        <v>1081</v>
      </c>
      <c r="F4697" s="3" t="s">
        <v>1082</v>
      </c>
      <c r="G4697">
        <v>2024</v>
      </c>
      <c r="H4697" t="s">
        <v>226</v>
      </c>
      <c r="I4697" t="s">
        <v>12362</v>
      </c>
    </row>
    <row r="4698" spans="1:9" ht="16" x14ac:dyDescent="0.2">
      <c r="A4698" t="s">
        <v>12361</v>
      </c>
      <c r="B4698" t="s">
        <v>9915</v>
      </c>
      <c r="C4698">
        <v>2</v>
      </c>
      <c r="D4698" t="s">
        <v>4069</v>
      </c>
      <c r="E4698" t="s">
        <v>12</v>
      </c>
      <c r="F4698" s="3" t="s">
        <v>12363</v>
      </c>
      <c r="G4698">
        <v>2024</v>
      </c>
      <c r="H4698" t="s">
        <v>1810</v>
      </c>
      <c r="I4698" t="s">
        <v>12362</v>
      </c>
    </row>
    <row r="4699" spans="1:9" ht="16" x14ac:dyDescent="0.2">
      <c r="A4699" t="s">
        <v>12364</v>
      </c>
      <c r="B4699" t="s">
        <v>12365</v>
      </c>
      <c r="C4699">
        <v>1</v>
      </c>
      <c r="D4699">
        <f>404</f>
        <v>404</v>
      </c>
      <c r="E4699" t="s">
        <v>12</v>
      </c>
      <c r="F4699" s="3" t="s">
        <v>12366</v>
      </c>
      <c r="G4699">
        <v>2024</v>
      </c>
      <c r="H4699" t="s">
        <v>313</v>
      </c>
      <c r="I4699" t="s">
        <v>12367</v>
      </c>
    </row>
    <row r="4700" spans="1:9" ht="16" x14ac:dyDescent="0.2">
      <c r="A4700" t="s">
        <v>12368</v>
      </c>
      <c r="B4700" t="s">
        <v>7171</v>
      </c>
      <c r="C4700">
        <v>1</v>
      </c>
      <c r="D4700" s="5" t="s">
        <v>12</v>
      </c>
      <c r="E4700" t="s">
        <v>12</v>
      </c>
      <c r="F4700" s="7" t="s">
        <v>165</v>
      </c>
      <c r="G4700">
        <v>2024</v>
      </c>
      <c r="H4700" t="s">
        <v>37</v>
      </c>
      <c r="I4700" t="s">
        <v>12369</v>
      </c>
    </row>
    <row r="4701" spans="1:9" ht="16" x14ac:dyDescent="0.2">
      <c r="A4701" t="s">
        <v>12370</v>
      </c>
      <c r="B4701" t="s">
        <v>6763</v>
      </c>
      <c r="C4701">
        <v>1</v>
      </c>
      <c r="D4701" s="5" t="s">
        <v>12</v>
      </c>
      <c r="E4701" t="s">
        <v>12</v>
      </c>
      <c r="F4701" s="7" t="s">
        <v>165</v>
      </c>
      <c r="G4701">
        <v>2024</v>
      </c>
      <c r="H4701" t="s">
        <v>37</v>
      </c>
      <c r="I4701" t="s">
        <v>12371</v>
      </c>
    </row>
    <row r="4702" spans="1:9" ht="16" x14ac:dyDescent="0.2">
      <c r="A4702" t="s">
        <v>12372</v>
      </c>
      <c r="B4702" t="s">
        <v>2094</v>
      </c>
      <c r="C4702">
        <v>1</v>
      </c>
      <c r="D4702" t="s">
        <v>12</v>
      </c>
      <c r="E4702" t="s">
        <v>12</v>
      </c>
      <c r="F4702" s="3" t="s">
        <v>12373</v>
      </c>
      <c r="G4702">
        <v>2024</v>
      </c>
      <c r="H4702" t="s">
        <v>368</v>
      </c>
      <c r="I4702" t="s">
        <v>12374</v>
      </c>
    </row>
    <row r="4703" spans="1:9" ht="16" x14ac:dyDescent="0.2">
      <c r="A4703" t="s">
        <v>12375</v>
      </c>
      <c r="B4703" t="s">
        <v>12376</v>
      </c>
      <c r="C4703">
        <v>1</v>
      </c>
      <c r="D4703" s="5" t="s">
        <v>12</v>
      </c>
      <c r="E4703" t="s">
        <v>12</v>
      </c>
      <c r="F4703" s="7" t="s">
        <v>165</v>
      </c>
      <c r="G4703">
        <v>2024</v>
      </c>
      <c r="H4703" t="s">
        <v>37</v>
      </c>
      <c r="I4703" t="s">
        <v>12377</v>
      </c>
    </row>
    <row r="4704" spans="1:9" ht="16" x14ac:dyDescent="0.2">
      <c r="A4704" t="s">
        <v>12378</v>
      </c>
      <c r="B4704" t="s">
        <v>12379</v>
      </c>
      <c r="C4704">
        <v>1</v>
      </c>
      <c r="D4704" t="s">
        <v>408</v>
      </c>
      <c r="E4704" t="s">
        <v>12</v>
      </c>
      <c r="F4704" s="3" t="s">
        <v>3412</v>
      </c>
      <c r="G4704">
        <v>2024</v>
      </c>
      <c r="H4704" t="s">
        <v>140</v>
      </c>
      <c r="I4704" t="s">
        <v>12380</v>
      </c>
    </row>
    <row r="4705" spans="1:9" ht="16" x14ac:dyDescent="0.2">
      <c r="A4705" t="s">
        <v>12378</v>
      </c>
      <c r="B4705" t="s">
        <v>12381</v>
      </c>
      <c r="C4705">
        <v>2</v>
      </c>
      <c r="D4705">
        <f>38</f>
        <v>38</v>
      </c>
      <c r="E4705" t="s">
        <v>12</v>
      </c>
      <c r="F4705" s="3" t="s">
        <v>12382</v>
      </c>
      <c r="G4705">
        <v>2024</v>
      </c>
      <c r="H4705" t="s">
        <v>140</v>
      </c>
      <c r="I4705" t="s">
        <v>12380</v>
      </c>
    </row>
    <row r="4706" spans="1:9" ht="16" x14ac:dyDescent="0.2">
      <c r="A4706" t="s">
        <v>12383</v>
      </c>
      <c r="B4706" t="s">
        <v>12384</v>
      </c>
      <c r="C4706">
        <v>1</v>
      </c>
      <c r="D4706" t="s">
        <v>469</v>
      </c>
      <c r="E4706" t="s">
        <v>12</v>
      </c>
      <c r="F4706" s="3" t="s">
        <v>12385</v>
      </c>
      <c r="G4706">
        <v>2024</v>
      </c>
      <c r="H4706" t="s">
        <v>462</v>
      </c>
      <c r="I4706" t="s">
        <v>12386</v>
      </c>
    </row>
    <row r="4707" spans="1:9" ht="16" x14ac:dyDescent="0.2">
      <c r="A4707" t="s">
        <v>12387</v>
      </c>
      <c r="B4707" t="s">
        <v>12388</v>
      </c>
      <c r="C4707">
        <v>1</v>
      </c>
      <c r="D4707" t="s">
        <v>2828</v>
      </c>
      <c r="E4707" t="s">
        <v>12</v>
      </c>
      <c r="F4707" s="3" t="s">
        <v>8548</v>
      </c>
      <c r="G4707">
        <v>2024</v>
      </c>
      <c r="H4707" t="s">
        <v>323</v>
      </c>
      <c r="I4707" t="s">
        <v>12389</v>
      </c>
    </row>
    <row r="4708" spans="1:9" ht="32" x14ac:dyDescent="0.2">
      <c r="A4708" t="s">
        <v>12390</v>
      </c>
      <c r="B4708" t="s">
        <v>12391</v>
      </c>
      <c r="C4708">
        <v>1</v>
      </c>
      <c r="D4708" t="s">
        <v>316</v>
      </c>
      <c r="E4708" t="s">
        <v>12</v>
      </c>
      <c r="F4708" s="3" t="s">
        <v>12392</v>
      </c>
      <c r="G4708">
        <v>2024</v>
      </c>
      <c r="H4708" t="s">
        <v>518</v>
      </c>
      <c r="I4708" t="s">
        <v>12393</v>
      </c>
    </row>
    <row r="4709" spans="1:9" ht="16" x14ac:dyDescent="0.2">
      <c r="A4709" t="s">
        <v>12390</v>
      </c>
      <c r="B4709" t="s">
        <v>12394</v>
      </c>
      <c r="C4709">
        <v>2</v>
      </c>
      <c r="D4709" t="s">
        <v>52</v>
      </c>
      <c r="E4709" t="s">
        <v>12</v>
      </c>
      <c r="F4709" s="3" t="s">
        <v>12395</v>
      </c>
      <c r="G4709">
        <v>2024</v>
      </c>
      <c r="H4709" t="s">
        <v>462</v>
      </c>
      <c r="I4709" t="s">
        <v>12393</v>
      </c>
    </row>
    <row r="4710" spans="1:9" ht="32" x14ac:dyDescent="0.2">
      <c r="A4710" t="s">
        <v>12396</v>
      </c>
      <c r="B4710" t="s">
        <v>12397</v>
      </c>
      <c r="C4710">
        <v>1</v>
      </c>
      <c r="D4710">
        <f>237</f>
        <v>237</v>
      </c>
      <c r="E4710" t="s">
        <v>12</v>
      </c>
      <c r="F4710" s="3" t="s">
        <v>12398</v>
      </c>
      <c r="G4710">
        <v>2024</v>
      </c>
      <c r="H4710" t="s">
        <v>21</v>
      </c>
      <c r="I4710" t="s">
        <v>12399</v>
      </c>
    </row>
    <row r="4711" spans="1:9" ht="32" x14ac:dyDescent="0.2">
      <c r="A4711" t="s">
        <v>12396</v>
      </c>
      <c r="B4711" t="s">
        <v>10980</v>
      </c>
      <c r="C4711">
        <v>2</v>
      </c>
      <c r="D4711">
        <f>237</f>
        <v>237</v>
      </c>
      <c r="E4711" t="s">
        <v>12</v>
      </c>
      <c r="F4711" s="3" t="s">
        <v>12398</v>
      </c>
      <c r="G4711">
        <v>2024</v>
      </c>
      <c r="H4711" t="s">
        <v>21</v>
      </c>
      <c r="I4711" t="s">
        <v>12399</v>
      </c>
    </row>
    <row r="4712" spans="1:9" ht="16" x14ac:dyDescent="0.2">
      <c r="A4712" t="s">
        <v>12400</v>
      </c>
      <c r="B4712" t="s">
        <v>2278</v>
      </c>
      <c r="C4712">
        <v>1</v>
      </c>
      <c r="D4712">
        <f>65</f>
        <v>65</v>
      </c>
      <c r="E4712" t="s">
        <v>12</v>
      </c>
      <c r="F4712" s="3" t="s">
        <v>2276</v>
      </c>
      <c r="G4712">
        <v>2024</v>
      </c>
      <c r="H4712" t="s">
        <v>323</v>
      </c>
      <c r="I4712" t="s">
        <v>12401</v>
      </c>
    </row>
    <row r="4713" spans="1:9" ht="32" x14ac:dyDescent="0.2">
      <c r="A4713" t="s">
        <v>12402</v>
      </c>
      <c r="B4713" t="s">
        <v>11858</v>
      </c>
      <c r="C4713">
        <v>1</v>
      </c>
      <c r="D4713" t="s">
        <v>1077</v>
      </c>
      <c r="E4713" t="s">
        <v>12</v>
      </c>
      <c r="F4713" s="3" t="s">
        <v>1078</v>
      </c>
      <c r="G4713">
        <v>2024</v>
      </c>
      <c r="H4713" t="s">
        <v>226</v>
      </c>
      <c r="I4713" t="s">
        <v>12403</v>
      </c>
    </row>
    <row r="4714" spans="1:9" ht="32" x14ac:dyDescent="0.2">
      <c r="A4714" t="s">
        <v>12404</v>
      </c>
      <c r="B4714" t="s">
        <v>12405</v>
      </c>
      <c r="C4714">
        <v>1</v>
      </c>
      <c r="D4714" t="s">
        <v>52</v>
      </c>
      <c r="E4714" t="s">
        <v>12</v>
      </c>
      <c r="F4714" s="3" t="s">
        <v>12406</v>
      </c>
      <c r="G4714">
        <v>2024</v>
      </c>
      <c r="H4714" t="s">
        <v>226</v>
      </c>
      <c r="I4714" t="s">
        <v>12407</v>
      </c>
    </row>
    <row r="4715" spans="1:9" ht="16" x14ac:dyDescent="0.2">
      <c r="A4715" t="s">
        <v>12404</v>
      </c>
      <c r="B4715" t="s">
        <v>12408</v>
      </c>
      <c r="C4715">
        <v>2</v>
      </c>
      <c r="D4715" t="s">
        <v>12409</v>
      </c>
      <c r="E4715" t="s">
        <v>12</v>
      </c>
      <c r="F4715" s="3" t="s">
        <v>12410</v>
      </c>
      <c r="G4715">
        <v>2024</v>
      </c>
      <c r="H4715" t="s">
        <v>86</v>
      </c>
      <c r="I4715" t="s">
        <v>12407</v>
      </c>
    </row>
    <row r="4716" spans="1:9" ht="32" x14ac:dyDescent="0.2">
      <c r="A4716" t="s">
        <v>12411</v>
      </c>
      <c r="B4716" t="s">
        <v>1016</v>
      </c>
      <c r="C4716">
        <v>1</v>
      </c>
      <c r="D4716" t="s">
        <v>52</v>
      </c>
      <c r="E4716" t="s">
        <v>12</v>
      </c>
      <c r="F4716" s="3" t="s">
        <v>1017</v>
      </c>
      <c r="G4716">
        <v>2024</v>
      </c>
      <c r="H4716" t="s">
        <v>140</v>
      </c>
      <c r="I4716" t="s">
        <v>12412</v>
      </c>
    </row>
    <row r="4717" spans="1:9" ht="16" x14ac:dyDescent="0.2">
      <c r="A4717" t="s">
        <v>12411</v>
      </c>
      <c r="B4717" t="s">
        <v>5672</v>
      </c>
      <c r="C4717">
        <v>2</v>
      </c>
      <c r="D4717">
        <f>556</f>
        <v>556</v>
      </c>
      <c r="E4717" t="s">
        <v>12</v>
      </c>
      <c r="F4717" s="3" t="s">
        <v>3137</v>
      </c>
      <c r="G4717">
        <v>2024</v>
      </c>
      <c r="H4717" t="s">
        <v>14</v>
      </c>
      <c r="I4717" t="s">
        <v>12412</v>
      </c>
    </row>
    <row r="4718" spans="1:9" ht="32" x14ac:dyDescent="0.2">
      <c r="A4718" t="s">
        <v>12413</v>
      </c>
      <c r="B4718" t="s">
        <v>12414</v>
      </c>
      <c r="C4718">
        <v>1</v>
      </c>
      <c r="D4718">
        <f>534</f>
        <v>534</v>
      </c>
      <c r="E4718" t="s">
        <v>799</v>
      </c>
      <c r="F4718" s="3" t="s">
        <v>12415</v>
      </c>
      <c r="G4718">
        <v>2024</v>
      </c>
      <c r="H4718" t="s">
        <v>801</v>
      </c>
      <c r="I4718" t="s">
        <v>12416</v>
      </c>
    </row>
    <row r="4719" spans="1:9" ht="16" x14ac:dyDescent="0.2">
      <c r="A4719" t="s">
        <v>12417</v>
      </c>
      <c r="B4719" t="s">
        <v>3025</v>
      </c>
      <c r="C4719">
        <v>1</v>
      </c>
      <c r="D4719">
        <f>237</f>
        <v>237</v>
      </c>
      <c r="E4719" t="s">
        <v>12</v>
      </c>
      <c r="F4719" s="3" t="s">
        <v>12418</v>
      </c>
      <c r="G4719">
        <v>2024</v>
      </c>
      <c r="H4719" t="s">
        <v>21</v>
      </c>
      <c r="I4719" t="s">
        <v>12419</v>
      </c>
    </row>
    <row r="4720" spans="1:9" ht="16" x14ac:dyDescent="0.2">
      <c r="A4720" t="s">
        <v>12417</v>
      </c>
      <c r="B4720" t="s">
        <v>12420</v>
      </c>
      <c r="C4720">
        <v>2</v>
      </c>
      <c r="D4720">
        <f>237</f>
        <v>237</v>
      </c>
      <c r="E4720" t="s">
        <v>12</v>
      </c>
      <c r="F4720" s="3" t="s">
        <v>1781</v>
      </c>
      <c r="G4720">
        <v>2024</v>
      </c>
      <c r="H4720" t="s">
        <v>21</v>
      </c>
      <c r="I4720" t="s">
        <v>12419</v>
      </c>
    </row>
    <row r="4721" spans="1:9" ht="32" x14ac:dyDescent="0.2">
      <c r="A4721" t="s">
        <v>12421</v>
      </c>
      <c r="B4721" t="s">
        <v>12422</v>
      </c>
      <c r="C4721">
        <v>1</v>
      </c>
      <c r="D4721" t="s">
        <v>344</v>
      </c>
      <c r="E4721" t="s">
        <v>12</v>
      </c>
      <c r="F4721" s="3" t="s">
        <v>12423</v>
      </c>
      <c r="G4721">
        <v>2024</v>
      </c>
      <c r="H4721" t="s">
        <v>1087</v>
      </c>
      <c r="I4721" t="s">
        <v>12424</v>
      </c>
    </row>
    <row r="4722" spans="1:9" ht="32" x14ac:dyDescent="0.2">
      <c r="A4722" t="s">
        <v>12425</v>
      </c>
      <c r="B4722" t="s">
        <v>12426</v>
      </c>
      <c r="C4722">
        <v>1</v>
      </c>
      <c r="D4722" t="s">
        <v>344</v>
      </c>
      <c r="E4722" t="s">
        <v>12</v>
      </c>
      <c r="F4722" s="3" t="s">
        <v>10625</v>
      </c>
      <c r="G4722">
        <v>2024</v>
      </c>
      <c r="H4722" t="s">
        <v>1663</v>
      </c>
      <c r="I4722" t="s">
        <v>12427</v>
      </c>
    </row>
    <row r="4723" spans="1:9" ht="16" x14ac:dyDescent="0.2">
      <c r="A4723" t="s">
        <v>12428</v>
      </c>
      <c r="B4723" t="s">
        <v>12429</v>
      </c>
      <c r="C4723">
        <v>1</v>
      </c>
      <c r="D4723" t="s">
        <v>863</v>
      </c>
      <c r="E4723" t="s">
        <v>334</v>
      </c>
      <c r="F4723" s="3" t="s">
        <v>12430</v>
      </c>
      <c r="G4723">
        <v>2024</v>
      </c>
      <c r="H4723" t="s">
        <v>318</v>
      </c>
      <c r="I4723" t="s">
        <v>12431</v>
      </c>
    </row>
    <row r="4724" spans="1:9" ht="16" x14ac:dyDescent="0.2">
      <c r="A4724" t="s">
        <v>12432</v>
      </c>
      <c r="B4724" t="s">
        <v>12433</v>
      </c>
      <c r="C4724">
        <v>1</v>
      </c>
      <c r="D4724" t="s">
        <v>12</v>
      </c>
      <c r="E4724" t="s">
        <v>12</v>
      </c>
      <c r="F4724" s="3" t="s">
        <v>12434</v>
      </c>
      <c r="G4724">
        <v>2024</v>
      </c>
      <c r="H4724" t="s">
        <v>37</v>
      </c>
      <c r="I4724" t="s">
        <v>12435</v>
      </c>
    </row>
    <row r="4725" spans="1:9" ht="32" x14ac:dyDescent="0.2">
      <c r="A4725" t="s">
        <v>12436</v>
      </c>
      <c r="B4725" t="s">
        <v>12437</v>
      </c>
      <c r="C4725">
        <v>1</v>
      </c>
      <c r="D4725" t="s">
        <v>52</v>
      </c>
      <c r="E4725" t="s">
        <v>12</v>
      </c>
      <c r="F4725" s="3" t="s">
        <v>12438</v>
      </c>
      <c r="G4725">
        <v>2024</v>
      </c>
      <c r="H4725" t="s">
        <v>226</v>
      </c>
      <c r="I4725" t="s">
        <v>12439</v>
      </c>
    </row>
    <row r="4726" spans="1:9" ht="32" x14ac:dyDescent="0.2">
      <c r="A4726" t="s">
        <v>12436</v>
      </c>
      <c r="B4726" t="s">
        <v>12440</v>
      </c>
      <c r="C4726">
        <v>2</v>
      </c>
      <c r="D4726" t="s">
        <v>52</v>
      </c>
      <c r="E4726" t="s">
        <v>12</v>
      </c>
      <c r="F4726" s="3" t="s">
        <v>12441</v>
      </c>
      <c r="G4726">
        <v>2024</v>
      </c>
      <c r="H4726" t="s">
        <v>226</v>
      </c>
      <c r="I4726" t="s">
        <v>12439</v>
      </c>
    </row>
    <row r="4727" spans="1:9" ht="16" x14ac:dyDescent="0.2">
      <c r="A4727" t="s">
        <v>12442</v>
      </c>
      <c r="B4727" t="s">
        <v>1159</v>
      </c>
      <c r="C4727">
        <v>1</v>
      </c>
      <c r="D4727" t="s">
        <v>344</v>
      </c>
      <c r="E4727" t="s">
        <v>464</v>
      </c>
      <c r="F4727" s="3" t="s">
        <v>2545</v>
      </c>
      <c r="G4727">
        <v>2024</v>
      </c>
      <c r="H4727" t="s">
        <v>14</v>
      </c>
      <c r="I4727" t="s">
        <v>12443</v>
      </c>
    </row>
    <row r="4728" spans="1:9" ht="32" x14ac:dyDescent="0.2">
      <c r="A4728" t="s">
        <v>12444</v>
      </c>
      <c r="B4728" t="s">
        <v>4604</v>
      </c>
      <c r="C4728">
        <v>1</v>
      </c>
      <c r="D4728" t="s">
        <v>656</v>
      </c>
      <c r="E4728" t="s">
        <v>12</v>
      </c>
      <c r="F4728" s="3" t="s">
        <v>12445</v>
      </c>
      <c r="G4728">
        <v>2024</v>
      </c>
      <c r="H4728" t="s">
        <v>140</v>
      </c>
      <c r="I4728" t="s">
        <v>12446</v>
      </c>
    </row>
    <row r="4729" spans="1:9" ht="16" x14ac:dyDescent="0.2">
      <c r="A4729" t="s">
        <v>12444</v>
      </c>
      <c r="B4729" t="s">
        <v>12447</v>
      </c>
      <c r="C4729">
        <v>2</v>
      </c>
      <c r="D4729" t="s">
        <v>1010</v>
      </c>
      <c r="E4729" t="s">
        <v>12</v>
      </c>
      <c r="F4729" s="3" t="s">
        <v>12448</v>
      </c>
      <c r="G4729">
        <v>2024</v>
      </c>
      <c r="H4729" t="s">
        <v>140</v>
      </c>
      <c r="I4729" t="s">
        <v>12446</v>
      </c>
    </row>
    <row r="4730" spans="1:9" ht="32" x14ac:dyDescent="0.2">
      <c r="A4730" t="s">
        <v>12444</v>
      </c>
      <c r="B4730" t="s">
        <v>452</v>
      </c>
      <c r="C4730">
        <v>3</v>
      </c>
      <c r="D4730" t="s">
        <v>12</v>
      </c>
      <c r="E4730" t="s">
        <v>12</v>
      </c>
      <c r="F4730" s="3" t="s">
        <v>12449</v>
      </c>
      <c r="G4730">
        <v>2024</v>
      </c>
      <c r="H4730" t="s">
        <v>140</v>
      </c>
      <c r="I4730" t="s">
        <v>12446</v>
      </c>
    </row>
    <row r="4731" spans="1:9" ht="16" x14ac:dyDescent="0.2">
      <c r="A4731" t="s">
        <v>12450</v>
      </c>
      <c r="B4731" t="s">
        <v>12451</v>
      </c>
      <c r="C4731">
        <v>1</v>
      </c>
      <c r="D4731" t="s">
        <v>12</v>
      </c>
      <c r="E4731" t="s">
        <v>12</v>
      </c>
      <c r="F4731" s="3" t="s">
        <v>12452</v>
      </c>
      <c r="G4731">
        <v>2024</v>
      </c>
      <c r="H4731" t="s">
        <v>420</v>
      </c>
      <c r="I4731" t="s">
        <v>12453</v>
      </c>
    </row>
    <row r="4732" spans="1:9" ht="16" x14ac:dyDescent="0.2">
      <c r="A4732" t="s">
        <v>12450</v>
      </c>
      <c r="B4732" t="s">
        <v>12454</v>
      </c>
      <c r="C4732">
        <v>2</v>
      </c>
      <c r="D4732" t="s">
        <v>31</v>
      </c>
      <c r="E4732" t="s">
        <v>12</v>
      </c>
      <c r="F4732" s="3" t="s">
        <v>12455</v>
      </c>
      <c r="G4732">
        <v>2024</v>
      </c>
      <c r="H4732" t="s">
        <v>420</v>
      </c>
      <c r="I4732" t="s">
        <v>12453</v>
      </c>
    </row>
    <row r="4733" spans="1:9" ht="16" x14ac:dyDescent="0.2">
      <c r="A4733" t="s">
        <v>12450</v>
      </c>
      <c r="B4733" t="s">
        <v>12456</v>
      </c>
      <c r="C4733">
        <v>3</v>
      </c>
      <c r="D4733" t="s">
        <v>193</v>
      </c>
      <c r="E4733" t="s">
        <v>12</v>
      </c>
      <c r="F4733" s="3" t="s">
        <v>12457</v>
      </c>
      <c r="G4733">
        <v>2024</v>
      </c>
      <c r="H4733" t="s">
        <v>195</v>
      </c>
      <c r="I4733" t="s">
        <v>12453</v>
      </c>
    </row>
    <row r="4734" spans="1:9" ht="32" x14ac:dyDescent="0.2">
      <c r="A4734" t="s">
        <v>12450</v>
      </c>
      <c r="B4734" t="s">
        <v>12458</v>
      </c>
      <c r="C4734">
        <v>4</v>
      </c>
      <c r="D4734" t="s">
        <v>52</v>
      </c>
      <c r="E4734" t="s">
        <v>12</v>
      </c>
      <c r="F4734" s="3" t="s">
        <v>12459</v>
      </c>
      <c r="G4734">
        <v>2024</v>
      </c>
      <c r="H4734" t="s">
        <v>21</v>
      </c>
      <c r="I4734" t="s">
        <v>12453</v>
      </c>
    </row>
    <row r="4735" spans="1:9" ht="32" x14ac:dyDescent="0.2">
      <c r="A4735" t="s">
        <v>12450</v>
      </c>
      <c r="B4735" t="s">
        <v>1503</v>
      </c>
      <c r="C4735">
        <v>5</v>
      </c>
      <c r="D4735" t="s">
        <v>193</v>
      </c>
      <c r="E4735" t="s">
        <v>12</v>
      </c>
      <c r="F4735" s="3" t="s">
        <v>1504</v>
      </c>
      <c r="G4735">
        <v>2024</v>
      </c>
      <c r="H4735" t="s">
        <v>195</v>
      </c>
      <c r="I4735" t="s">
        <v>12453</v>
      </c>
    </row>
    <row r="4736" spans="1:9" ht="32" x14ac:dyDescent="0.2">
      <c r="A4736" t="s">
        <v>12450</v>
      </c>
      <c r="B4736" t="s">
        <v>12460</v>
      </c>
      <c r="C4736">
        <v>6</v>
      </c>
      <c r="D4736" t="s">
        <v>316</v>
      </c>
      <c r="E4736" t="s">
        <v>12</v>
      </c>
      <c r="F4736" s="3" t="s">
        <v>12461</v>
      </c>
      <c r="G4736">
        <v>2024</v>
      </c>
      <c r="H4736" t="s">
        <v>318</v>
      </c>
      <c r="I4736" t="s">
        <v>12453</v>
      </c>
    </row>
    <row r="4737" spans="1:9" ht="32" x14ac:dyDescent="0.2">
      <c r="A4737" t="s">
        <v>12462</v>
      </c>
      <c r="B4737" t="s">
        <v>6949</v>
      </c>
      <c r="C4737">
        <v>1</v>
      </c>
      <c r="D4737" t="s">
        <v>12</v>
      </c>
      <c r="E4737" t="s">
        <v>12</v>
      </c>
      <c r="F4737" s="3" t="s">
        <v>1717</v>
      </c>
      <c r="G4737">
        <v>2024</v>
      </c>
      <c r="H4737" t="s">
        <v>137</v>
      </c>
      <c r="I4737" t="s">
        <v>12463</v>
      </c>
    </row>
    <row r="4738" spans="1:9" ht="16" x14ac:dyDescent="0.2">
      <c r="A4738" t="s">
        <v>12464</v>
      </c>
      <c r="B4738" t="s">
        <v>12465</v>
      </c>
      <c r="C4738">
        <v>1</v>
      </c>
      <c r="D4738" t="s">
        <v>12</v>
      </c>
      <c r="E4738" t="s">
        <v>12</v>
      </c>
      <c r="F4738" s="7" t="s">
        <v>106</v>
      </c>
      <c r="G4738">
        <v>2024</v>
      </c>
      <c r="H4738" t="s">
        <v>37</v>
      </c>
      <c r="I4738" t="s">
        <v>12466</v>
      </c>
    </row>
    <row r="4739" spans="1:9" ht="32" x14ac:dyDescent="0.2">
      <c r="A4739" t="s">
        <v>12467</v>
      </c>
      <c r="B4739" t="s">
        <v>12468</v>
      </c>
      <c r="C4739">
        <v>1</v>
      </c>
      <c r="D4739" t="s">
        <v>12</v>
      </c>
      <c r="E4739" t="s">
        <v>12</v>
      </c>
      <c r="F4739" s="3" t="s">
        <v>12469</v>
      </c>
      <c r="G4739">
        <v>2024</v>
      </c>
      <c r="H4739" t="s">
        <v>14</v>
      </c>
      <c r="I4739" t="s">
        <v>12470</v>
      </c>
    </row>
    <row r="4740" spans="1:9" ht="16" x14ac:dyDescent="0.2">
      <c r="A4740" t="s">
        <v>12467</v>
      </c>
      <c r="B4740" t="s">
        <v>12471</v>
      </c>
      <c r="C4740">
        <v>2</v>
      </c>
      <c r="D4740" t="s">
        <v>12</v>
      </c>
      <c r="E4740" t="s">
        <v>12</v>
      </c>
      <c r="F4740" s="3" t="s">
        <v>5151</v>
      </c>
      <c r="G4740">
        <v>2024</v>
      </c>
      <c r="H4740" t="s">
        <v>14</v>
      </c>
      <c r="I4740" t="s">
        <v>12470</v>
      </c>
    </row>
    <row r="4741" spans="1:9" ht="32" x14ac:dyDescent="0.2">
      <c r="A4741" t="s">
        <v>12467</v>
      </c>
      <c r="B4741" t="s">
        <v>12472</v>
      </c>
      <c r="C4741">
        <v>3</v>
      </c>
      <c r="D4741" t="s">
        <v>12</v>
      </c>
      <c r="E4741" t="s">
        <v>12</v>
      </c>
      <c r="F4741" s="3" t="s">
        <v>4577</v>
      </c>
      <c r="G4741">
        <v>2024</v>
      </c>
      <c r="H4741" t="s">
        <v>14</v>
      </c>
      <c r="I4741" t="s">
        <v>12470</v>
      </c>
    </row>
    <row r="4742" spans="1:9" ht="32" x14ac:dyDescent="0.2">
      <c r="A4742" t="s">
        <v>12473</v>
      </c>
      <c r="B4742" t="s">
        <v>12033</v>
      </c>
      <c r="C4742">
        <v>1</v>
      </c>
      <c r="D4742">
        <f>407</f>
        <v>407</v>
      </c>
      <c r="E4742" t="s">
        <v>12</v>
      </c>
      <c r="F4742" s="3" t="s">
        <v>8773</v>
      </c>
      <c r="G4742">
        <v>2024</v>
      </c>
      <c r="H4742" t="s">
        <v>37</v>
      </c>
      <c r="I4742" t="s">
        <v>12474</v>
      </c>
    </row>
    <row r="4743" spans="1:9" ht="32" x14ac:dyDescent="0.2">
      <c r="A4743" t="s">
        <v>12475</v>
      </c>
      <c r="B4743" t="s">
        <v>12476</v>
      </c>
      <c r="C4743">
        <v>1</v>
      </c>
      <c r="D4743" t="s">
        <v>344</v>
      </c>
      <c r="E4743" t="s">
        <v>12</v>
      </c>
      <c r="F4743" s="3" t="s">
        <v>12477</v>
      </c>
      <c r="G4743">
        <v>2024</v>
      </c>
      <c r="H4743" t="s">
        <v>140</v>
      </c>
      <c r="I4743" t="s">
        <v>12478</v>
      </c>
    </row>
    <row r="4744" spans="1:9" ht="32" x14ac:dyDescent="0.2">
      <c r="A4744" t="s">
        <v>12475</v>
      </c>
      <c r="B4744" t="s">
        <v>12479</v>
      </c>
      <c r="C4744">
        <v>2</v>
      </c>
      <c r="D4744" t="s">
        <v>344</v>
      </c>
      <c r="E4744" t="s">
        <v>12</v>
      </c>
      <c r="F4744" s="3" t="s">
        <v>12480</v>
      </c>
      <c r="G4744">
        <v>2024</v>
      </c>
      <c r="H4744" t="s">
        <v>140</v>
      </c>
      <c r="I4744" t="s">
        <v>12478</v>
      </c>
    </row>
    <row r="4745" spans="1:9" ht="32" x14ac:dyDescent="0.2">
      <c r="A4745" t="s">
        <v>12481</v>
      </c>
      <c r="B4745" t="s">
        <v>1475</v>
      </c>
      <c r="C4745">
        <v>1</v>
      </c>
      <c r="D4745" t="s">
        <v>966</v>
      </c>
      <c r="E4745" t="s">
        <v>12</v>
      </c>
      <c r="F4745" s="3" t="s">
        <v>1476</v>
      </c>
      <c r="G4745">
        <v>2024</v>
      </c>
      <c r="H4745" t="s">
        <v>267</v>
      </c>
      <c r="I4745" t="s">
        <v>12482</v>
      </c>
    </row>
    <row r="4746" spans="1:9" ht="32" x14ac:dyDescent="0.2">
      <c r="A4746" t="s">
        <v>12481</v>
      </c>
      <c r="B4746" t="s">
        <v>1480</v>
      </c>
      <c r="C4746">
        <v>2</v>
      </c>
      <c r="D4746">
        <f>469</f>
        <v>469</v>
      </c>
      <c r="E4746" t="s">
        <v>12</v>
      </c>
      <c r="F4746" s="3" t="s">
        <v>2874</v>
      </c>
      <c r="G4746">
        <v>2024</v>
      </c>
      <c r="H4746" t="s">
        <v>267</v>
      </c>
      <c r="I4746" t="s">
        <v>12482</v>
      </c>
    </row>
    <row r="4747" spans="1:9" ht="32" x14ac:dyDescent="0.2">
      <c r="A4747" t="s">
        <v>12483</v>
      </c>
      <c r="B4747" t="s">
        <v>12484</v>
      </c>
      <c r="C4747">
        <v>1</v>
      </c>
      <c r="D4747" t="s">
        <v>1579</v>
      </c>
      <c r="E4747" t="s">
        <v>12</v>
      </c>
      <c r="F4747" s="3" t="s">
        <v>1580</v>
      </c>
      <c r="G4747">
        <v>2024</v>
      </c>
      <c r="H4747" t="s">
        <v>140</v>
      </c>
      <c r="I4747" t="s">
        <v>12485</v>
      </c>
    </row>
    <row r="4748" spans="1:9" ht="32" x14ac:dyDescent="0.2">
      <c r="A4748" t="s">
        <v>12483</v>
      </c>
      <c r="B4748" t="s">
        <v>12486</v>
      </c>
      <c r="C4748">
        <v>2</v>
      </c>
      <c r="D4748" t="s">
        <v>12</v>
      </c>
      <c r="E4748" t="s">
        <v>12</v>
      </c>
      <c r="F4748" s="3" t="s">
        <v>12487</v>
      </c>
      <c r="G4748">
        <v>2024</v>
      </c>
      <c r="H4748" t="s">
        <v>140</v>
      </c>
      <c r="I4748" t="s">
        <v>12485</v>
      </c>
    </row>
    <row r="4749" spans="1:9" ht="16" x14ac:dyDescent="0.2">
      <c r="A4749" t="s">
        <v>12488</v>
      </c>
      <c r="B4749" t="s">
        <v>5056</v>
      </c>
      <c r="C4749">
        <v>1</v>
      </c>
      <c r="D4749" t="s">
        <v>12</v>
      </c>
      <c r="E4749" t="s">
        <v>168</v>
      </c>
      <c r="F4749" s="3" t="s">
        <v>12213</v>
      </c>
      <c r="G4749">
        <v>2024</v>
      </c>
      <c r="H4749" t="s">
        <v>86</v>
      </c>
      <c r="I4749" t="s">
        <v>12489</v>
      </c>
    </row>
    <row r="4750" spans="1:9" ht="16" x14ac:dyDescent="0.2">
      <c r="A4750" t="s">
        <v>12488</v>
      </c>
      <c r="B4750" t="s">
        <v>4702</v>
      </c>
      <c r="C4750">
        <v>2</v>
      </c>
      <c r="D4750" t="s">
        <v>12</v>
      </c>
      <c r="E4750" t="s">
        <v>3552</v>
      </c>
      <c r="F4750" s="3" t="s">
        <v>12490</v>
      </c>
      <c r="G4750">
        <v>2024</v>
      </c>
      <c r="H4750" t="s">
        <v>14</v>
      </c>
      <c r="I4750" t="s">
        <v>12489</v>
      </c>
    </row>
    <row r="4751" spans="1:9" ht="16" x14ac:dyDescent="0.2">
      <c r="A4751" t="s">
        <v>12488</v>
      </c>
      <c r="B4751" t="s">
        <v>12491</v>
      </c>
      <c r="C4751">
        <v>3</v>
      </c>
      <c r="D4751" t="s">
        <v>12</v>
      </c>
      <c r="E4751" t="s">
        <v>12</v>
      </c>
      <c r="F4751" s="3" t="s">
        <v>12492</v>
      </c>
      <c r="G4751">
        <v>2024</v>
      </c>
      <c r="H4751" t="s">
        <v>14</v>
      </c>
      <c r="I4751" t="s">
        <v>12489</v>
      </c>
    </row>
    <row r="4752" spans="1:9" ht="16" x14ac:dyDescent="0.2">
      <c r="A4752" t="s">
        <v>12493</v>
      </c>
      <c r="B4752" t="s">
        <v>12494</v>
      </c>
      <c r="C4752">
        <v>1</v>
      </c>
      <c r="D4752">
        <f>19</f>
        <v>19</v>
      </c>
      <c r="E4752" t="s">
        <v>1115</v>
      </c>
      <c r="F4752" s="3" t="s">
        <v>12495</v>
      </c>
      <c r="G4752">
        <v>2024</v>
      </c>
      <c r="H4752" t="s">
        <v>368</v>
      </c>
      <c r="I4752" t="s">
        <v>12496</v>
      </c>
    </row>
    <row r="4753" spans="1:9" ht="16" x14ac:dyDescent="0.2">
      <c r="A4753" t="s">
        <v>12493</v>
      </c>
      <c r="B4753" t="s">
        <v>12497</v>
      </c>
      <c r="C4753">
        <v>2</v>
      </c>
      <c r="D4753" t="s">
        <v>12</v>
      </c>
      <c r="E4753" t="s">
        <v>12</v>
      </c>
      <c r="F4753" s="3" t="s">
        <v>12498</v>
      </c>
      <c r="G4753">
        <v>2024</v>
      </c>
      <c r="H4753" t="s">
        <v>140</v>
      </c>
      <c r="I4753" t="s">
        <v>12496</v>
      </c>
    </row>
    <row r="4754" spans="1:9" ht="16" x14ac:dyDescent="0.2">
      <c r="A4754" t="s">
        <v>12493</v>
      </c>
      <c r="B4754" t="s">
        <v>2359</v>
      </c>
      <c r="C4754">
        <v>3</v>
      </c>
      <c r="D4754" t="s">
        <v>12</v>
      </c>
      <c r="E4754" t="s">
        <v>12</v>
      </c>
      <c r="F4754" s="3" t="s">
        <v>2357</v>
      </c>
      <c r="G4754">
        <v>2024</v>
      </c>
      <c r="H4754" t="s">
        <v>368</v>
      </c>
      <c r="I4754" t="s">
        <v>12496</v>
      </c>
    </row>
    <row r="4755" spans="1:9" ht="32" x14ac:dyDescent="0.2">
      <c r="A4755" t="s">
        <v>12493</v>
      </c>
      <c r="B4755" t="s">
        <v>12499</v>
      </c>
      <c r="C4755">
        <v>4</v>
      </c>
      <c r="D4755">
        <f>461</f>
        <v>461</v>
      </c>
      <c r="E4755" t="s">
        <v>12</v>
      </c>
      <c r="F4755" s="3" t="s">
        <v>12500</v>
      </c>
      <c r="G4755">
        <v>2024</v>
      </c>
      <c r="H4755" t="s">
        <v>126</v>
      </c>
      <c r="I4755" t="s">
        <v>12496</v>
      </c>
    </row>
    <row r="4756" spans="1:9" ht="16" x14ac:dyDescent="0.2">
      <c r="A4756" t="s">
        <v>12493</v>
      </c>
      <c r="B4756" t="s">
        <v>4361</v>
      </c>
      <c r="C4756">
        <v>5</v>
      </c>
      <c r="D4756" t="s">
        <v>12</v>
      </c>
      <c r="E4756" t="s">
        <v>3489</v>
      </c>
      <c r="F4756" s="3" t="s">
        <v>12501</v>
      </c>
      <c r="G4756">
        <v>2024</v>
      </c>
      <c r="H4756" t="s">
        <v>368</v>
      </c>
      <c r="I4756" t="s">
        <v>12496</v>
      </c>
    </row>
    <row r="4757" spans="1:9" ht="16" x14ac:dyDescent="0.2">
      <c r="A4757" t="s">
        <v>12502</v>
      </c>
      <c r="B4757" t="s">
        <v>12503</v>
      </c>
      <c r="C4757">
        <v>1</v>
      </c>
      <c r="D4757">
        <f>355</f>
        <v>355</v>
      </c>
      <c r="E4757" t="s">
        <v>12</v>
      </c>
      <c r="F4757" s="3" t="s">
        <v>5675</v>
      </c>
      <c r="G4757">
        <v>2024</v>
      </c>
      <c r="H4757" t="s">
        <v>14</v>
      </c>
      <c r="I4757" t="s">
        <v>12504</v>
      </c>
    </row>
    <row r="4758" spans="1:9" ht="32" x14ac:dyDescent="0.2">
      <c r="A4758" t="s">
        <v>12502</v>
      </c>
      <c r="B4758" t="s">
        <v>12505</v>
      </c>
      <c r="C4758">
        <v>2</v>
      </c>
      <c r="D4758" t="s">
        <v>12</v>
      </c>
      <c r="E4758" t="s">
        <v>12</v>
      </c>
      <c r="F4758" s="3" t="s">
        <v>12506</v>
      </c>
      <c r="G4758">
        <v>2024</v>
      </c>
      <c r="H4758" t="s">
        <v>14</v>
      </c>
      <c r="I4758" t="s">
        <v>12504</v>
      </c>
    </row>
    <row r="4759" spans="1:9" ht="16" x14ac:dyDescent="0.2">
      <c r="A4759" t="s">
        <v>12502</v>
      </c>
      <c r="B4759" t="s">
        <v>12507</v>
      </c>
      <c r="C4759">
        <v>3</v>
      </c>
      <c r="D4759" t="s">
        <v>12</v>
      </c>
      <c r="E4759" t="s">
        <v>12</v>
      </c>
      <c r="F4759" s="3" t="s">
        <v>12508</v>
      </c>
      <c r="G4759">
        <v>2024</v>
      </c>
      <c r="H4759" t="s">
        <v>14</v>
      </c>
      <c r="I4759" t="s">
        <v>12504</v>
      </c>
    </row>
    <row r="4760" spans="1:9" ht="16" x14ac:dyDescent="0.2">
      <c r="A4760" t="s">
        <v>12509</v>
      </c>
      <c r="B4760" t="s">
        <v>12510</v>
      </c>
      <c r="C4760">
        <v>1</v>
      </c>
      <c r="D4760" t="s">
        <v>1512</v>
      </c>
      <c r="E4760" t="s">
        <v>12</v>
      </c>
      <c r="F4760" s="3" t="s">
        <v>12511</v>
      </c>
      <c r="G4760">
        <v>2024</v>
      </c>
      <c r="H4760" t="s">
        <v>438</v>
      </c>
      <c r="I4760" t="s">
        <v>12512</v>
      </c>
    </row>
    <row r="4761" spans="1:9" ht="16" x14ac:dyDescent="0.2">
      <c r="A4761" t="s">
        <v>12513</v>
      </c>
      <c r="B4761" t="s">
        <v>12514</v>
      </c>
      <c r="C4761">
        <v>1</v>
      </c>
      <c r="D4761" t="s">
        <v>344</v>
      </c>
      <c r="E4761" t="s">
        <v>12</v>
      </c>
      <c r="F4761" s="3" t="s">
        <v>12515</v>
      </c>
      <c r="G4761">
        <v>2024</v>
      </c>
      <c r="H4761" t="s">
        <v>67</v>
      </c>
      <c r="I4761" t="s">
        <v>12516</v>
      </c>
    </row>
    <row r="4762" spans="1:9" ht="16" x14ac:dyDescent="0.2">
      <c r="A4762" t="s">
        <v>12513</v>
      </c>
      <c r="B4762" t="s">
        <v>12517</v>
      </c>
      <c r="C4762">
        <v>2</v>
      </c>
      <c r="D4762" t="s">
        <v>3956</v>
      </c>
      <c r="E4762" t="s">
        <v>12</v>
      </c>
      <c r="F4762" s="3" t="s">
        <v>12518</v>
      </c>
      <c r="G4762">
        <v>2024</v>
      </c>
      <c r="H4762" t="s">
        <v>67</v>
      </c>
      <c r="I4762" t="s">
        <v>12516</v>
      </c>
    </row>
    <row r="4763" spans="1:9" ht="16" x14ac:dyDescent="0.2">
      <c r="A4763" t="s">
        <v>12513</v>
      </c>
      <c r="B4763" t="s">
        <v>12519</v>
      </c>
      <c r="C4763">
        <v>3</v>
      </c>
      <c r="D4763" t="s">
        <v>1416</v>
      </c>
      <c r="E4763" t="s">
        <v>12</v>
      </c>
      <c r="F4763" s="3" t="s">
        <v>12520</v>
      </c>
      <c r="G4763">
        <v>2024</v>
      </c>
      <c r="H4763" t="s">
        <v>67</v>
      </c>
      <c r="I4763" t="s">
        <v>12516</v>
      </c>
    </row>
    <row r="4764" spans="1:9" ht="16" x14ac:dyDescent="0.2">
      <c r="A4764" t="s">
        <v>12521</v>
      </c>
      <c r="B4764" t="s">
        <v>12522</v>
      </c>
      <c r="C4764">
        <v>1</v>
      </c>
      <c r="D4764" t="s">
        <v>12</v>
      </c>
      <c r="E4764" t="s">
        <v>12</v>
      </c>
      <c r="F4764" s="3" t="s">
        <v>12523</v>
      </c>
      <c r="G4764">
        <v>2024</v>
      </c>
      <c r="H4764" t="s">
        <v>37</v>
      </c>
      <c r="I4764" t="s">
        <v>12524</v>
      </c>
    </row>
    <row r="4765" spans="1:9" ht="32" x14ac:dyDescent="0.2">
      <c r="A4765" t="s">
        <v>12521</v>
      </c>
      <c r="B4765" t="s">
        <v>12525</v>
      </c>
      <c r="C4765">
        <v>2</v>
      </c>
      <c r="D4765" t="s">
        <v>12</v>
      </c>
      <c r="E4765" t="s">
        <v>12</v>
      </c>
      <c r="F4765" s="3" t="s">
        <v>12526</v>
      </c>
      <c r="G4765">
        <v>2024</v>
      </c>
      <c r="H4765" t="s">
        <v>37</v>
      </c>
      <c r="I4765" t="s">
        <v>12524</v>
      </c>
    </row>
    <row r="4766" spans="1:9" ht="16" x14ac:dyDescent="0.2">
      <c r="A4766" t="s">
        <v>12527</v>
      </c>
      <c r="B4766" t="s">
        <v>12528</v>
      </c>
      <c r="C4766">
        <v>1</v>
      </c>
      <c r="D4766" t="s">
        <v>1481</v>
      </c>
      <c r="E4766" t="s">
        <v>12</v>
      </c>
      <c r="F4766" s="3" t="s">
        <v>12529</v>
      </c>
      <c r="G4766">
        <v>2024</v>
      </c>
      <c r="H4766" t="s">
        <v>267</v>
      </c>
      <c r="I4766" t="s">
        <v>12530</v>
      </c>
    </row>
    <row r="4767" spans="1:9" ht="16" x14ac:dyDescent="0.2">
      <c r="A4767" t="s">
        <v>12531</v>
      </c>
      <c r="B4767" t="s">
        <v>12532</v>
      </c>
      <c r="C4767">
        <v>1</v>
      </c>
      <c r="D4767" t="s">
        <v>344</v>
      </c>
      <c r="E4767" t="s">
        <v>12</v>
      </c>
      <c r="F4767" s="3" t="s">
        <v>12533</v>
      </c>
      <c r="G4767">
        <v>2024</v>
      </c>
      <c r="H4767" t="s">
        <v>438</v>
      </c>
      <c r="I4767" t="s">
        <v>12534</v>
      </c>
    </row>
    <row r="4768" spans="1:9" ht="32" x14ac:dyDescent="0.2">
      <c r="A4768" t="s">
        <v>12535</v>
      </c>
      <c r="B4768" t="s">
        <v>9978</v>
      </c>
      <c r="C4768">
        <v>1</v>
      </c>
      <c r="D4768" t="s">
        <v>12</v>
      </c>
      <c r="E4768" t="s">
        <v>12</v>
      </c>
      <c r="F4768" s="3" t="s">
        <v>12536</v>
      </c>
      <c r="G4768">
        <v>2024</v>
      </c>
      <c r="H4768" t="s">
        <v>14</v>
      </c>
      <c r="I4768" t="s">
        <v>12537</v>
      </c>
    </row>
    <row r="4769" spans="1:9" ht="16" x14ac:dyDescent="0.2">
      <c r="A4769" t="s">
        <v>12535</v>
      </c>
      <c r="B4769" t="s">
        <v>1711</v>
      </c>
      <c r="C4769">
        <v>2</v>
      </c>
      <c r="D4769" t="s">
        <v>12</v>
      </c>
      <c r="E4769" t="s">
        <v>12</v>
      </c>
      <c r="F4769" s="3" t="s">
        <v>12538</v>
      </c>
      <c r="G4769">
        <v>2024</v>
      </c>
      <c r="H4769" t="s">
        <v>14</v>
      </c>
      <c r="I4769" t="s">
        <v>12537</v>
      </c>
    </row>
    <row r="4770" spans="1:9" ht="32" x14ac:dyDescent="0.2">
      <c r="A4770" t="s">
        <v>12539</v>
      </c>
      <c r="B4770" t="s">
        <v>12540</v>
      </c>
      <c r="C4770">
        <v>1</v>
      </c>
      <c r="D4770" t="s">
        <v>12</v>
      </c>
      <c r="E4770" t="s">
        <v>12</v>
      </c>
      <c r="F4770" s="3" t="s">
        <v>12541</v>
      </c>
      <c r="G4770">
        <v>2024</v>
      </c>
      <c r="H4770" t="s">
        <v>14</v>
      </c>
      <c r="I4770" t="s">
        <v>12542</v>
      </c>
    </row>
    <row r="4771" spans="1:9" ht="32" x14ac:dyDescent="0.2">
      <c r="A4771" t="s">
        <v>12539</v>
      </c>
      <c r="B4771" t="s">
        <v>12543</v>
      </c>
      <c r="C4771">
        <v>2</v>
      </c>
      <c r="D4771" t="s">
        <v>12</v>
      </c>
      <c r="E4771" t="s">
        <v>12</v>
      </c>
      <c r="F4771" s="3" t="s">
        <v>12544</v>
      </c>
      <c r="G4771">
        <v>2024</v>
      </c>
      <c r="H4771" t="s">
        <v>1327</v>
      </c>
      <c r="I4771" t="s">
        <v>12542</v>
      </c>
    </row>
    <row r="4772" spans="1:9" ht="32" x14ac:dyDescent="0.2">
      <c r="A4772" t="s">
        <v>12539</v>
      </c>
      <c r="B4772" t="s">
        <v>12545</v>
      </c>
      <c r="C4772">
        <v>3</v>
      </c>
      <c r="D4772" t="s">
        <v>12</v>
      </c>
      <c r="E4772" t="s">
        <v>12</v>
      </c>
      <c r="F4772" s="3" t="s">
        <v>12546</v>
      </c>
      <c r="G4772">
        <v>2024</v>
      </c>
      <c r="H4772" t="s">
        <v>1327</v>
      </c>
      <c r="I4772" t="s">
        <v>12542</v>
      </c>
    </row>
    <row r="4773" spans="1:9" ht="32" x14ac:dyDescent="0.2">
      <c r="A4773" t="s">
        <v>12547</v>
      </c>
      <c r="B4773" t="s">
        <v>1420</v>
      </c>
      <c r="C4773">
        <v>1</v>
      </c>
      <c r="D4773" t="s">
        <v>12</v>
      </c>
      <c r="E4773" t="s">
        <v>41</v>
      </c>
      <c r="F4773" s="3" t="s">
        <v>12548</v>
      </c>
      <c r="G4773">
        <v>2024</v>
      </c>
      <c r="H4773" t="s">
        <v>14</v>
      </c>
      <c r="I4773" t="s">
        <v>12549</v>
      </c>
    </row>
    <row r="4774" spans="1:9" ht="16" x14ac:dyDescent="0.2">
      <c r="A4774" t="s">
        <v>12547</v>
      </c>
      <c r="B4774" t="s">
        <v>12550</v>
      </c>
      <c r="C4774">
        <v>2</v>
      </c>
      <c r="D4774" t="s">
        <v>12</v>
      </c>
      <c r="E4774" t="s">
        <v>12</v>
      </c>
      <c r="F4774" s="3" t="s">
        <v>12551</v>
      </c>
      <c r="G4774">
        <v>2024</v>
      </c>
      <c r="H4774" t="s">
        <v>1022</v>
      </c>
      <c r="I4774" t="s">
        <v>12549</v>
      </c>
    </row>
    <row r="4775" spans="1:9" ht="32" x14ac:dyDescent="0.2">
      <c r="A4775" t="s">
        <v>12552</v>
      </c>
      <c r="B4775" t="s">
        <v>12553</v>
      </c>
      <c r="C4775">
        <v>1</v>
      </c>
      <c r="D4775" t="s">
        <v>52</v>
      </c>
      <c r="E4775" t="s">
        <v>12</v>
      </c>
      <c r="F4775" s="3" t="s">
        <v>12554</v>
      </c>
      <c r="G4775">
        <v>2024</v>
      </c>
      <c r="H4775" t="s">
        <v>137</v>
      </c>
      <c r="I4775" t="s">
        <v>12555</v>
      </c>
    </row>
    <row r="4776" spans="1:9" ht="16" x14ac:dyDescent="0.2">
      <c r="A4776" t="s">
        <v>12552</v>
      </c>
      <c r="B4776" t="s">
        <v>2103</v>
      </c>
      <c r="C4776">
        <v>2</v>
      </c>
      <c r="D4776" t="s">
        <v>90</v>
      </c>
      <c r="E4776" t="s">
        <v>12</v>
      </c>
      <c r="F4776" s="3" t="s">
        <v>2104</v>
      </c>
      <c r="G4776">
        <v>2024</v>
      </c>
      <c r="H4776" t="s">
        <v>2105</v>
      </c>
      <c r="I4776" t="s">
        <v>12555</v>
      </c>
    </row>
    <row r="4777" spans="1:9" ht="32" x14ac:dyDescent="0.2">
      <c r="A4777" t="s">
        <v>12552</v>
      </c>
      <c r="B4777" t="s">
        <v>12556</v>
      </c>
      <c r="C4777">
        <v>3</v>
      </c>
      <c r="D4777" t="s">
        <v>31</v>
      </c>
      <c r="E4777" t="s">
        <v>12</v>
      </c>
      <c r="F4777" s="3" t="s">
        <v>12557</v>
      </c>
      <c r="G4777">
        <v>2024</v>
      </c>
      <c r="H4777" t="s">
        <v>1404</v>
      </c>
      <c r="I4777" t="s">
        <v>12555</v>
      </c>
    </row>
    <row r="4778" spans="1:9" ht="16" x14ac:dyDescent="0.2">
      <c r="A4778" t="s">
        <v>12558</v>
      </c>
      <c r="B4778" t="s">
        <v>12559</v>
      </c>
      <c r="C4778">
        <v>1</v>
      </c>
      <c r="D4778" t="s">
        <v>12</v>
      </c>
      <c r="E4778" t="s">
        <v>12</v>
      </c>
      <c r="F4778" s="3" t="s">
        <v>8737</v>
      </c>
      <c r="G4778">
        <v>2024</v>
      </c>
      <c r="H4778" t="s">
        <v>6820</v>
      </c>
      <c r="I4778" t="s">
        <v>12560</v>
      </c>
    </row>
    <row r="4779" spans="1:9" ht="16" x14ac:dyDescent="0.2">
      <c r="A4779" t="s">
        <v>12558</v>
      </c>
      <c r="B4779" t="s">
        <v>12561</v>
      </c>
      <c r="C4779">
        <v>2</v>
      </c>
      <c r="D4779" t="s">
        <v>316</v>
      </c>
      <c r="E4779" t="s">
        <v>12</v>
      </c>
      <c r="F4779" s="3" t="s">
        <v>2939</v>
      </c>
      <c r="G4779">
        <v>2024</v>
      </c>
      <c r="H4779" t="s">
        <v>318</v>
      </c>
      <c r="I4779" t="s">
        <v>12560</v>
      </c>
    </row>
    <row r="4780" spans="1:9" ht="16" x14ac:dyDescent="0.2">
      <c r="A4780" t="s">
        <v>12558</v>
      </c>
      <c r="B4780" t="s">
        <v>12562</v>
      </c>
      <c r="C4780">
        <v>3</v>
      </c>
      <c r="D4780" t="s">
        <v>90</v>
      </c>
      <c r="E4780" t="s">
        <v>12</v>
      </c>
      <c r="F4780" s="3" t="s">
        <v>12563</v>
      </c>
      <c r="G4780">
        <v>2024</v>
      </c>
      <c r="H4780" t="s">
        <v>832</v>
      </c>
      <c r="I4780" t="s">
        <v>12560</v>
      </c>
    </row>
    <row r="4781" spans="1:9" ht="32" x14ac:dyDescent="0.2">
      <c r="A4781" t="s">
        <v>12564</v>
      </c>
      <c r="B4781" t="s">
        <v>2337</v>
      </c>
      <c r="C4781">
        <v>1</v>
      </c>
      <c r="D4781" t="s">
        <v>12</v>
      </c>
      <c r="E4781" t="s">
        <v>12</v>
      </c>
      <c r="F4781" s="3" t="s">
        <v>12565</v>
      </c>
      <c r="G4781">
        <v>2024</v>
      </c>
      <c r="H4781" t="s">
        <v>14</v>
      </c>
      <c r="I4781" t="s">
        <v>12566</v>
      </c>
    </row>
    <row r="4782" spans="1:9" ht="16" x14ac:dyDescent="0.2">
      <c r="A4782" t="s">
        <v>12567</v>
      </c>
      <c r="B4782" t="s">
        <v>12568</v>
      </c>
      <c r="C4782">
        <v>1</v>
      </c>
      <c r="D4782">
        <f>461</f>
        <v>461</v>
      </c>
      <c r="E4782" t="s">
        <v>12</v>
      </c>
      <c r="F4782" s="3" t="s">
        <v>12569</v>
      </c>
      <c r="G4782">
        <v>2024</v>
      </c>
      <c r="H4782" t="s">
        <v>140</v>
      </c>
      <c r="I4782" t="s">
        <v>12570</v>
      </c>
    </row>
    <row r="4783" spans="1:9" ht="16" x14ac:dyDescent="0.2">
      <c r="A4783" t="s">
        <v>12567</v>
      </c>
      <c r="B4783" t="s">
        <v>12571</v>
      </c>
      <c r="C4783">
        <v>2</v>
      </c>
      <c r="D4783" t="s">
        <v>2621</v>
      </c>
      <c r="E4783" t="s">
        <v>12</v>
      </c>
      <c r="F4783" s="3" t="s">
        <v>12572</v>
      </c>
      <c r="G4783">
        <v>2024</v>
      </c>
      <c r="H4783" t="s">
        <v>140</v>
      </c>
      <c r="I4783" t="s">
        <v>12570</v>
      </c>
    </row>
    <row r="4784" spans="1:9" ht="16" x14ac:dyDescent="0.2">
      <c r="A4784" t="s">
        <v>12567</v>
      </c>
      <c r="B4784" t="s">
        <v>12573</v>
      </c>
      <c r="C4784">
        <v>3</v>
      </c>
      <c r="D4784" t="s">
        <v>4805</v>
      </c>
      <c r="E4784" t="s">
        <v>12</v>
      </c>
      <c r="F4784" s="3" t="s">
        <v>12574</v>
      </c>
      <c r="G4784">
        <v>2024</v>
      </c>
      <c r="H4784" t="s">
        <v>140</v>
      </c>
      <c r="I4784" t="s">
        <v>12570</v>
      </c>
    </row>
    <row r="4785" spans="1:9" ht="16" x14ac:dyDescent="0.2">
      <c r="A4785" t="s">
        <v>12575</v>
      </c>
      <c r="B4785" t="s">
        <v>12576</v>
      </c>
      <c r="C4785">
        <v>1</v>
      </c>
      <c r="D4785">
        <f>407</f>
        <v>407</v>
      </c>
      <c r="E4785" t="s">
        <v>12</v>
      </c>
      <c r="F4785" s="3" t="s">
        <v>12577</v>
      </c>
      <c r="G4785">
        <v>2024</v>
      </c>
      <c r="H4785" t="s">
        <v>37</v>
      </c>
      <c r="I4785" t="s">
        <v>12578</v>
      </c>
    </row>
    <row r="4786" spans="1:9" ht="16" x14ac:dyDescent="0.2">
      <c r="A4786" t="s">
        <v>12579</v>
      </c>
      <c r="B4786" t="s">
        <v>12580</v>
      </c>
      <c r="C4786">
        <v>1</v>
      </c>
      <c r="D4786" t="s">
        <v>12</v>
      </c>
      <c r="E4786" t="s">
        <v>12</v>
      </c>
      <c r="F4786" s="3" t="s">
        <v>12581</v>
      </c>
      <c r="G4786">
        <v>2024</v>
      </c>
      <c r="H4786" t="s">
        <v>37</v>
      </c>
      <c r="I4786" t="s">
        <v>12582</v>
      </c>
    </row>
    <row r="4787" spans="1:9" ht="16" x14ac:dyDescent="0.2">
      <c r="A4787" t="s">
        <v>12583</v>
      </c>
      <c r="B4787" t="s">
        <v>12584</v>
      </c>
      <c r="C4787">
        <v>1</v>
      </c>
      <c r="D4787" t="s">
        <v>12</v>
      </c>
      <c r="E4787" t="s">
        <v>12</v>
      </c>
      <c r="F4787" s="3" t="s">
        <v>12585</v>
      </c>
      <c r="G4787">
        <v>2024</v>
      </c>
      <c r="H4787" t="s">
        <v>14</v>
      </c>
      <c r="I4787" t="s">
        <v>12586</v>
      </c>
    </row>
    <row r="4788" spans="1:9" ht="32" x14ac:dyDescent="0.2">
      <c r="A4788" t="s">
        <v>12587</v>
      </c>
      <c r="B4788" t="s">
        <v>12588</v>
      </c>
      <c r="C4788">
        <v>1</v>
      </c>
      <c r="D4788">
        <f>264</f>
        <v>264</v>
      </c>
      <c r="E4788" t="s">
        <v>12</v>
      </c>
      <c r="F4788" s="3" t="s">
        <v>12589</v>
      </c>
      <c r="G4788">
        <v>2024</v>
      </c>
      <c r="H4788" t="s">
        <v>318</v>
      </c>
      <c r="I4788" t="s">
        <v>12590</v>
      </c>
    </row>
    <row r="4789" spans="1:9" ht="32" x14ac:dyDescent="0.2">
      <c r="A4789" t="s">
        <v>12591</v>
      </c>
      <c r="B4789" t="s">
        <v>382</v>
      </c>
      <c r="C4789">
        <v>1</v>
      </c>
      <c r="D4789" t="s">
        <v>12</v>
      </c>
      <c r="E4789" t="s">
        <v>12</v>
      </c>
      <c r="F4789" s="7" t="s">
        <v>383</v>
      </c>
      <c r="G4789">
        <v>2024</v>
      </c>
      <c r="H4789" t="s">
        <v>14</v>
      </c>
      <c r="I4789" t="s">
        <v>12592</v>
      </c>
    </row>
    <row r="4790" spans="1:9" ht="16" x14ac:dyDescent="0.2">
      <c r="A4790" t="s">
        <v>12593</v>
      </c>
      <c r="B4790" t="s">
        <v>4918</v>
      </c>
      <c r="C4790">
        <v>1</v>
      </c>
      <c r="D4790">
        <f>276</f>
        <v>276</v>
      </c>
      <c r="E4790" t="s">
        <v>4919</v>
      </c>
      <c r="F4790" s="3" t="s">
        <v>4920</v>
      </c>
      <c r="G4790">
        <v>2024</v>
      </c>
      <c r="H4790" t="s">
        <v>267</v>
      </c>
      <c r="I4790" t="s">
        <v>12594</v>
      </c>
    </row>
    <row r="4791" spans="1:9" ht="16" x14ac:dyDescent="0.2">
      <c r="A4791" t="s">
        <v>12593</v>
      </c>
      <c r="B4791" t="s">
        <v>4922</v>
      </c>
      <c r="C4791">
        <v>2</v>
      </c>
      <c r="D4791">
        <f>469</f>
        <v>469</v>
      </c>
      <c r="E4791" t="s">
        <v>12</v>
      </c>
      <c r="F4791" s="3" t="s">
        <v>4923</v>
      </c>
      <c r="G4791">
        <v>2024</v>
      </c>
      <c r="H4791" t="s">
        <v>267</v>
      </c>
      <c r="I4791" t="s">
        <v>12594</v>
      </c>
    </row>
    <row r="4792" spans="1:9" ht="16" x14ac:dyDescent="0.2">
      <c r="A4792" t="s">
        <v>12595</v>
      </c>
      <c r="B4792" t="s">
        <v>12596</v>
      </c>
      <c r="C4792">
        <v>1</v>
      </c>
      <c r="D4792">
        <f>91</f>
        <v>91</v>
      </c>
      <c r="E4792" t="s">
        <v>12</v>
      </c>
      <c r="F4792" s="3" t="s">
        <v>12597</v>
      </c>
      <c r="G4792">
        <v>2024</v>
      </c>
      <c r="H4792" t="s">
        <v>250</v>
      </c>
      <c r="I4792" t="s">
        <v>12598</v>
      </c>
    </row>
    <row r="4793" spans="1:9" ht="32" x14ac:dyDescent="0.2">
      <c r="A4793" t="s">
        <v>12599</v>
      </c>
      <c r="B4793" t="s">
        <v>3444</v>
      </c>
      <c r="C4793">
        <v>1</v>
      </c>
      <c r="D4793">
        <f>407</f>
        <v>407</v>
      </c>
      <c r="E4793" t="s">
        <v>12</v>
      </c>
      <c r="F4793" s="3" t="s">
        <v>12600</v>
      </c>
      <c r="G4793">
        <v>2024</v>
      </c>
      <c r="H4793" t="s">
        <v>37</v>
      </c>
      <c r="I4793" t="s">
        <v>12601</v>
      </c>
    </row>
    <row r="4794" spans="1:9" ht="32" x14ac:dyDescent="0.2">
      <c r="A4794" t="s">
        <v>12602</v>
      </c>
      <c r="B4794" t="s">
        <v>12603</v>
      </c>
      <c r="C4794">
        <v>1</v>
      </c>
      <c r="D4794" t="s">
        <v>12</v>
      </c>
      <c r="E4794" t="s">
        <v>12</v>
      </c>
      <c r="F4794" s="3" t="s">
        <v>12604</v>
      </c>
      <c r="G4794">
        <v>2024</v>
      </c>
      <c r="H4794" t="s">
        <v>256</v>
      </c>
      <c r="I4794" t="s">
        <v>12605</v>
      </c>
    </row>
    <row r="4795" spans="1:9" ht="16" x14ac:dyDescent="0.2">
      <c r="A4795" t="s">
        <v>12602</v>
      </c>
      <c r="B4795" t="s">
        <v>12606</v>
      </c>
      <c r="C4795">
        <v>2</v>
      </c>
      <c r="D4795" t="s">
        <v>12</v>
      </c>
      <c r="E4795" t="s">
        <v>3798</v>
      </c>
      <c r="F4795" s="3" t="s">
        <v>12607</v>
      </c>
      <c r="G4795">
        <v>2024</v>
      </c>
      <c r="H4795" t="s">
        <v>37</v>
      </c>
      <c r="I4795" t="s">
        <v>12605</v>
      </c>
    </row>
    <row r="4796" spans="1:9" ht="16" x14ac:dyDescent="0.2">
      <c r="A4796" t="s">
        <v>12608</v>
      </c>
      <c r="B4796" t="s">
        <v>12609</v>
      </c>
      <c r="C4796">
        <v>1</v>
      </c>
      <c r="D4796">
        <f>498</f>
        <v>498</v>
      </c>
      <c r="E4796" t="s">
        <v>12</v>
      </c>
      <c r="F4796" s="3" t="s">
        <v>12610</v>
      </c>
      <c r="G4796">
        <v>2024</v>
      </c>
      <c r="H4796" t="s">
        <v>215</v>
      </c>
      <c r="I4796" t="s">
        <v>12611</v>
      </c>
    </row>
    <row r="4797" spans="1:9" ht="32" x14ac:dyDescent="0.2">
      <c r="A4797" t="s">
        <v>12608</v>
      </c>
      <c r="B4797" t="s">
        <v>12612</v>
      </c>
      <c r="C4797">
        <v>2</v>
      </c>
      <c r="D4797" t="s">
        <v>52</v>
      </c>
      <c r="E4797" t="s">
        <v>12</v>
      </c>
      <c r="F4797" s="3" t="s">
        <v>12613</v>
      </c>
      <c r="G4797">
        <v>2024</v>
      </c>
      <c r="H4797" t="s">
        <v>215</v>
      </c>
      <c r="I4797" t="s">
        <v>12611</v>
      </c>
    </row>
    <row r="4798" spans="1:9" ht="32" x14ac:dyDescent="0.2">
      <c r="A4798" t="s">
        <v>12608</v>
      </c>
      <c r="B4798" t="s">
        <v>12614</v>
      </c>
      <c r="C4798">
        <v>3</v>
      </c>
      <c r="D4798" t="s">
        <v>408</v>
      </c>
      <c r="E4798" t="s">
        <v>12</v>
      </c>
      <c r="F4798" s="3" t="s">
        <v>12615</v>
      </c>
      <c r="G4798">
        <v>2024</v>
      </c>
      <c r="H4798" t="s">
        <v>215</v>
      </c>
      <c r="I4798" t="s">
        <v>12611</v>
      </c>
    </row>
    <row r="4799" spans="1:9" ht="16" x14ac:dyDescent="0.2">
      <c r="A4799" t="s">
        <v>12616</v>
      </c>
      <c r="B4799" t="s">
        <v>12617</v>
      </c>
      <c r="C4799">
        <v>1</v>
      </c>
      <c r="D4799" t="s">
        <v>12</v>
      </c>
      <c r="E4799" t="s">
        <v>12</v>
      </c>
      <c r="F4799" s="3" t="s">
        <v>12618</v>
      </c>
      <c r="G4799">
        <v>2024</v>
      </c>
      <c r="H4799" t="s">
        <v>140</v>
      </c>
      <c r="I4799" t="s">
        <v>12619</v>
      </c>
    </row>
    <row r="4800" spans="1:9" ht="16" x14ac:dyDescent="0.2">
      <c r="A4800" t="s">
        <v>12616</v>
      </c>
      <c r="B4800" t="s">
        <v>12620</v>
      </c>
      <c r="C4800">
        <v>2</v>
      </c>
      <c r="D4800" t="s">
        <v>12</v>
      </c>
      <c r="E4800" t="s">
        <v>12</v>
      </c>
      <c r="F4800" s="3" t="s">
        <v>12621</v>
      </c>
      <c r="G4800">
        <v>2024</v>
      </c>
      <c r="H4800" t="s">
        <v>140</v>
      </c>
      <c r="I4800" t="s">
        <v>12619</v>
      </c>
    </row>
    <row r="4801" spans="1:9" ht="16" x14ac:dyDescent="0.2">
      <c r="A4801" t="s">
        <v>12622</v>
      </c>
      <c r="B4801" t="s">
        <v>12623</v>
      </c>
      <c r="C4801">
        <v>1</v>
      </c>
      <c r="D4801" t="s">
        <v>2738</v>
      </c>
      <c r="E4801" t="s">
        <v>12</v>
      </c>
      <c r="F4801" s="3" t="s">
        <v>12624</v>
      </c>
      <c r="G4801">
        <v>2024</v>
      </c>
      <c r="H4801" t="s">
        <v>318</v>
      </c>
      <c r="I4801" t="s">
        <v>12625</v>
      </c>
    </row>
    <row r="4802" spans="1:9" ht="16" x14ac:dyDescent="0.2">
      <c r="A4802" t="s">
        <v>12626</v>
      </c>
      <c r="B4802" t="s">
        <v>12627</v>
      </c>
      <c r="C4802">
        <v>1</v>
      </c>
      <c r="D4802" t="s">
        <v>12</v>
      </c>
      <c r="E4802" t="s">
        <v>12</v>
      </c>
      <c r="F4802" s="7" t="s">
        <v>106</v>
      </c>
      <c r="G4802">
        <v>2024</v>
      </c>
      <c r="H4802" t="s">
        <v>37</v>
      </c>
      <c r="I4802" t="s">
        <v>12628</v>
      </c>
    </row>
    <row r="4803" spans="1:9" ht="32" x14ac:dyDescent="0.2">
      <c r="A4803" t="s">
        <v>12626</v>
      </c>
      <c r="B4803" t="s">
        <v>12629</v>
      </c>
      <c r="C4803">
        <v>2</v>
      </c>
      <c r="D4803" t="s">
        <v>12</v>
      </c>
      <c r="E4803" t="s">
        <v>12</v>
      </c>
      <c r="F4803" s="3" t="s">
        <v>12630</v>
      </c>
      <c r="G4803">
        <v>2024</v>
      </c>
      <c r="H4803" t="s">
        <v>37</v>
      </c>
      <c r="I4803" t="s">
        <v>12628</v>
      </c>
    </row>
    <row r="4804" spans="1:9" ht="32" x14ac:dyDescent="0.2">
      <c r="A4804" t="s">
        <v>12626</v>
      </c>
      <c r="B4804" t="s">
        <v>12631</v>
      </c>
      <c r="C4804">
        <v>3</v>
      </c>
      <c r="D4804" t="s">
        <v>12</v>
      </c>
      <c r="E4804" t="s">
        <v>12</v>
      </c>
      <c r="F4804" s="3" t="s">
        <v>12632</v>
      </c>
      <c r="G4804">
        <v>2024</v>
      </c>
      <c r="H4804" t="s">
        <v>37</v>
      </c>
      <c r="I4804" t="s">
        <v>12628</v>
      </c>
    </row>
    <row r="4805" spans="1:9" ht="16" x14ac:dyDescent="0.2">
      <c r="A4805" t="s">
        <v>12626</v>
      </c>
      <c r="B4805" t="s">
        <v>12633</v>
      </c>
      <c r="C4805">
        <v>4</v>
      </c>
      <c r="D4805" t="s">
        <v>12</v>
      </c>
      <c r="E4805" t="s">
        <v>12</v>
      </c>
      <c r="F4805" s="7" t="s">
        <v>106</v>
      </c>
      <c r="G4805">
        <v>2024</v>
      </c>
      <c r="H4805" t="s">
        <v>37</v>
      </c>
      <c r="I4805" t="s">
        <v>12628</v>
      </c>
    </row>
    <row r="4806" spans="1:9" ht="32" x14ac:dyDescent="0.2">
      <c r="A4806" t="s">
        <v>12634</v>
      </c>
      <c r="B4806" t="s">
        <v>12150</v>
      </c>
      <c r="C4806">
        <v>1</v>
      </c>
      <c r="D4806" t="s">
        <v>52</v>
      </c>
      <c r="E4806" t="s">
        <v>12</v>
      </c>
      <c r="F4806" s="3" t="s">
        <v>12635</v>
      </c>
      <c r="G4806">
        <v>2024</v>
      </c>
      <c r="H4806" t="s">
        <v>462</v>
      </c>
      <c r="I4806" t="s">
        <v>12636</v>
      </c>
    </row>
    <row r="4807" spans="1:9" ht="32" x14ac:dyDescent="0.2">
      <c r="A4807" t="s">
        <v>12634</v>
      </c>
      <c r="B4807" t="s">
        <v>4913</v>
      </c>
      <c r="C4807">
        <v>2</v>
      </c>
      <c r="D4807" t="s">
        <v>12</v>
      </c>
      <c r="E4807" t="s">
        <v>12</v>
      </c>
      <c r="F4807" s="3" t="s">
        <v>4911</v>
      </c>
      <c r="G4807">
        <v>2024</v>
      </c>
      <c r="H4807" t="s">
        <v>474</v>
      </c>
      <c r="I4807" t="s">
        <v>12636</v>
      </c>
    </row>
    <row r="4808" spans="1:9" ht="32" x14ac:dyDescent="0.2">
      <c r="A4808" t="s">
        <v>12634</v>
      </c>
      <c r="B4808" t="s">
        <v>4910</v>
      </c>
      <c r="C4808">
        <v>3</v>
      </c>
      <c r="D4808" t="s">
        <v>52</v>
      </c>
      <c r="E4808" t="s">
        <v>12</v>
      </c>
      <c r="F4808" s="3" t="s">
        <v>12637</v>
      </c>
      <c r="G4808">
        <v>2024</v>
      </c>
      <c r="H4808" t="s">
        <v>462</v>
      </c>
      <c r="I4808" t="s">
        <v>12636</v>
      </c>
    </row>
    <row r="4809" spans="1:9" ht="48" x14ac:dyDescent="0.2">
      <c r="A4809" t="s">
        <v>12638</v>
      </c>
      <c r="B4809" t="s">
        <v>12639</v>
      </c>
      <c r="C4809">
        <v>1</v>
      </c>
      <c r="D4809">
        <f>404</f>
        <v>404</v>
      </c>
      <c r="E4809" t="s">
        <v>12</v>
      </c>
      <c r="F4809" s="3" t="s">
        <v>7500</v>
      </c>
      <c r="G4809">
        <v>2024</v>
      </c>
      <c r="H4809" t="s">
        <v>313</v>
      </c>
      <c r="I4809" t="s">
        <v>12640</v>
      </c>
    </row>
    <row r="4810" spans="1:9" ht="32" x14ac:dyDescent="0.2">
      <c r="A4810" t="s">
        <v>12641</v>
      </c>
      <c r="B4810" t="s">
        <v>12642</v>
      </c>
      <c r="C4810">
        <v>1</v>
      </c>
      <c r="D4810" t="s">
        <v>1207</v>
      </c>
      <c r="E4810" t="s">
        <v>12</v>
      </c>
      <c r="F4810" s="3" t="s">
        <v>12643</v>
      </c>
      <c r="G4810">
        <v>2024</v>
      </c>
      <c r="H4810" t="s">
        <v>323</v>
      </c>
      <c r="I4810" t="s">
        <v>12644</v>
      </c>
    </row>
    <row r="4811" spans="1:9" ht="32" x14ac:dyDescent="0.2">
      <c r="A4811" t="s">
        <v>12641</v>
      </c>
      <c r="B4811" t="s">
        <v>12645</v>
      </c>
      <c r="C4811">
        <v>2</v>
      </c>
      <c r="D4811" t="s">
        <v>2828</v>
      </c>
      <c r="E4811" t="s">
        <v>12</v>
      </c>
      <c r="F4811" s="3" t="s">
        <v>2829</v>
      </c>
      <c r="G4811">
        <v>2024</v>
      </c>
      <c r="H4811" t="s">
        <v>323</v>
      </c>
      <c r="I4811" t="s">
        <v>12644</v>
      </c>
    </row>
    <row r="4812" spans="1:9" ht="32" x14ac:dyDescent="0.2">
      <c r="A4812" t="s">
        <v>12646</v>
      </c>
      <c r="B4812" t="s">
        <v>12647</v>
      </c>
      <c r="C4812">
        <v>1</v>
      </c>
      <c r="D4812" t="s">
        <v>2738</v>
      </c>
      <c r="E4812" t="s">
        <v>12</v>
      </c>
      <c r="F4812" s="3" t="s">
        <v>3070</v>
      </c>
      <c r="G4812">
        <v>2024</v>
      </c>
      <c r="H4812" t="s">
        <v>318</v>
      </c>
      <c r="I4812" t="s">
        <v>12648</v>
      </c>
    </row>
    <row r="4813" spans="1:9" ht="32" x14ac:dyDescent="0.2">
      <c r="A4813" t="s">
        <v>12646</v>
      </c>
      <c r="B4813" t="s">
        <v>12649</v>
      </c>
      <c r="C4813">
        <v>2</v>
      </c>
      <c r="D4813" t="s">
        <v>2738</v>
      </c>
      <c r="E4813" t="s">
        <v>12</v>
      </c>
      <c r="F4813" s="3" t="s">
        <v>12650</v>
      </c>
      <c r="G4813">
        <v>2024</v>
      </c>
      <c r="H4813" t="s">
        <v>318</v>
      </c>
      <c r="I4813" t="s">
        <v>12648</v>
      </c>
    </row>
    <row r="4814" spans="1:9" ht="16" x14ac:dyDescent="0.2">
      <c r="A4814" t="s">
        <v>12651</v>
      </c>
      <c r="B4814" t="s">
        <v>11297</v>
      </c>
      <c r="C4814">
        <v>1</v>
      </c>
      <c r="D4814">
        <f>65</f>
        <v>65</v>
      </c>
      <c r="E4814" t="s">
        <v>12</v>
      </c>
      <c r="F4814" s="3" t="s">
        <v>2276</v>
      </c>
      <c r="G4814">
        <v>2024</v>
      </c>
      <c r="H4814" t="s">
        <v>323</v>
      </c>
      <c r="I4814" t="s">
        <v>12652</v>
      </c>
    </row>
    <row r="4815" spans="1:9" ht="32" x14ac:dyDescent="0.2">
      <c r="A4815" t="s">
        <v>12651</v>
      </c>
      <c r="B4815" t="s">
        <v>2278</v>
      </c>
      <c r="C4815">
        <v>2</v>
      </c>
      <c r="D4815" t="s">
        <v>193</v>
      </c>
      <c r="E4815" t="s">
        <v>12</v>
      </c>
      <c r="F4815" s="3" t="s">
        <v>8698</v>
      </c>
      <c r="G4815">
        <v>2024</v>
      </c>
      <c r="H4815" t="s">
        <v>195</v>
      </c>
      <c r="I4815" t="s">
        <v>12652</v>
      </c>
    </row>
    <row r="4816" spans="1:9" ht="16" x14ac:dyDescent="0.2">
      <c r="A4816" t="s">
        <v>12653</v>
      </c>
      <c r="B4816" t="s">
        <v>12654</v>
      </c>
      <c r="C4816">
        <v>1</v>
      </c>
      <c r="D4816" t="s">
        <v>12</v>
      </c>
      <c r="E4816" t="s">
        <v>12</v>
      </c>
      <c r="F4816" s="3" t="s">
        <v>12655</v>
      </c>
      <c r="G4816">
        <v>2024</v>
      </c>
      <c r="H4816" t="s">
        <v>12656</v>
      </c>
      <c r="I4816" t="s">
        <v>12657</v>
      </c>
    </row>
    <row r="4817" spans="1:9" ht="16" x14ac:dyDescent="0.2">
      <c r="A4817" t="s">
        <v>12653</v>
      </c>
      <c r="B4817" t="s">
        <v>12658</v>
      </c>
      <c r="C4817">
        <v>2</v>
      </c>
      <c r="D4817" t="s">
        <v>12</v>
      </c>
      <c r="E4817" t="s">
        <v>12</v>
      </c>
      <c r="F4817" s="3" t="s">
        <v>12659</v>
      </c>
      <c r="G4817">
        <v>2024</v>
      </c>
      <c r="H4817" t="s">
        <v>256</v>
      </c>
      <c r="I4817" t="s">
        <v>12657</v>
      </c>
    </row>
    <row r="4818" spans="1:9" ht="32" x14ac:dyDescent="0.2">
      <c r="A4818" t="s">
        <v>12660</v>
      </c>
      <c r="B4818" t="s">
        <v>12661</v>
      </c>
      <c r="C4818">
        <v>1</v>
      </c>
      <c r="D4818" t="s">
        <v>52</v>
      </c>
      <c r="E4818" t="s">
        <v>12</v>
      </c>
      <c r="F4818" s="3" t="s">
        <v>12662</v>
      </c>
      <c r="G4818">
        <v>2024</v>
      </c>
      <c r="H4818" t="s">
        <v>6423</v>
      </c>
      <c r="I4818" t="s">
        <v>12663</v>
      </c>
    </row>
    <row r="4819" spans="1:9" ht="32" x14ac:dyDescent="0.2">
      <c r="A4819" t="s">
        <v>12664</v>
      </c>
      <c r="B4819" t="s">
        <v>4957</v>
      </c>
      <c r="C4819">
        <v>1</v>
      </c>
      <c r="D4819">
        <f>441</f>
        <v>441</v>
      </c>
      <c r="E4819" t="s">
        <v>12</v>
      </c>
      <c r="F4819" s="3" t="s">
        <v>4958</v>
      </c>
      <c r="G4819">
        <v>2024</v>
      </c>
      <c r="H4819" t="s">
        <v>140</v>
      </c>
      <c r="I4819" t="s">
        <v>12665</v>
      </c>
    </row>
    <row r="4820" spans="1:9" ht="16" x14ac:dyDescent="0.2">
      <c r="A4820" t="s">
        <v>12666</v>
      </c>
      <c r="B4820" t="s">
        <v>12667</v>
      </c>
      <c r="C4820">
        <v>1</v>
      </c>
      <c r="D4820" t="s">
        <v>12</v>
      </c>
      <c r="E4820" t="s">
        <v>334</v>
      </c>
      <c r="F4820" s="3" t="s">
        <v>7717</v>
      </c>
      <c r="G4820">
        <v>2024</v>
      </c>
      <c r="H4820" t="s">
        <v>1810</v>
      </c>
      <c r="I4820" t="s">
        <v>12668</v>
      </c>
    </row>
    <row r="4821" spans="1:9" ht="32" x14ac:dyDescent="0.2">
      <c r="A4821" t="s">
        <v>12669</v>
      </c>
      <c r="B4821" t="s">
        <v>3918</v>
      </c>
      <c r="C4821">
        <v>1</v>
      </c>
      <c r="D4821" t="s">
        <v>52</v>
      </c>
      <c r="E4821" t="s">
        <v>12</v>
      </c>
      <c r="F4821" s="3" t="s">
        <v>12670</v>
      </c>
      <c r="G4821">
        <v>2024</v>
      </c>
      <c r="H4821" t="s">
        <v>140</v>
      </c>
      <c r="I4821" t="s">
        <v>12671</v>
      </c>
    </row>
    <row r="4822" spans="1:9" ht="16" x14ac:dyDescent="0.2">
      <c r="A4822" t="s">
        <v>12672</v>
      </c>
      <c r="B4822" t="s">
        <v>12673</v>
      </c>
      <c r="C4822">
        <v>1</v>
      </c>
      <c r="D4822" t="s">
        <v>344</v>
      </c>
      <c r="E4822" t="s">
        <v>12</v>
      </c>
      <c r="F4822" s="3" t="s">
        <v>12674</v>
      </c>
      <c r="G4822">
        <v>2024</v>
      </c>
      <c r="H4822" t="s">
        <v>37</v>
      </c>
      <c r="I4822" t="s">
        <v>12675</v>
      </c>
    </row>
    <row r="4823" spans="1:9" ht="16" x14ac:dyDescent="0.2">
      <c r="A4823" t="s">
        <v>12672</v>
      </c>
      <c r="B4823" t="s">
        <v>12676</v>
      </c>
      <c r="C4823">
        <v>2</v>
      </c>
      <c r="D4823" t="s">
        <v>101</v>
      </c>
      <c r="E4823" t="s">
        <v>12</v>
      </c>
      <c r="F4823" s="3" t="s">
        <v>12677</v>
      </c>
      <c r="G4823">
        <v>2024</v>
      </c>
      <c r="H4823" t="s">
        <v>37</v>
      </c>
      <c r="I4823" t="s">
        <v>12675</v>
      </c>
    </row>
    <row r="4824" spans="1:9" ht="32" x14ac:dyDescent="0.2">
      <c r="A4824" t="s">
        <v>12678</v>
      </c>
      <c r="B4824" t="s">
        <v>12679</v>
      </c>
      <c r="C4824">
        <v>1</v>
      </c>
      <c r="D4824" t="s">
        <v>101</v>
      </c>
      <c r="E4824" t="s">
        <v>12</v>
      </c>
      <c r="F4824" s="3" t="s">
        <v>12680</v>
      </c>
      <c r="G4824">
        <v>2024</v>
      </c>
      <c r="H4824" t="s">
        <v>37</v>
      </c>
      <c r="I4824" t="s">
        <v>12681</v>
      </c>
    </row>
    <row r="4825" spans="1:9" ht="32" x14ac:dyDescent="0.2">
      <c r="A4825" t="s">
        <v>12678</v>
      </c>
      <c r="B4825" t="s">
        <v>12682</v>
      </c>
      <c r="C4825">
        <v>2</v>
      </c>
      <c r="D4825" t="s">
        <v>101</v>
      </c>
      <c r="E4825" t="s">
        <v>12</v>
      </c>
      <c r="F4825" s="3" t="s">
        <v>12683</v>
      </c>
      <c r="G4825">
        <v>2024</v>
      </c>
      <c r="H4825" t="s">
        <v>37</v>
      </c>
      <c r="I4825" t="s">
        <v>12681</v>
      </c>
    </row>
    <row r="4826" spans="1:9" ht="32" x14ac:dyDescent="0.2">
      <c r="A4826" t="s">
        <v>12684</v>
      </c>
      <c r="B4826" t="s">
        <v>12685</v>
      </c>
      <c r="C4826">
        <v>1</v>
      </c>
      <c r="D4826" t="s">
        <v>12</v>
      </c>
      <c r="E4826" t="s">
        <v>12</v>
      </c>
      <c r="F4826" s="3" t="s">
        <v>12686</v>
      </c>
      <c r="G4826">
        <v>2024</v>
      </c>
      <c r="H4826" t="s">
        <v>239</v>
      </c>
      <c r="I4826" t="s">
        <v>12687</v>
      </c>
    </row>
    <row r="4827" spans="1:9" ht="16" x14ac:dyDescent="0.2">
      <c r="A4827" t="s">
        <v>12688</v>
      </c>
      <c r="B4827" t="s">
        <v>12689</v>
      </c>
      <c r="C4827">
        <v>1</v>
      </c>
      <c r="D4827">
        <f>360</f>
        <v>360</v>
      </c>
      <c r="E4827" t="s">
        <v>12</v>
      </c>
      <c r="F4827" s="3" t="s">
        <v>12690</v>
      </c>
      <c r="G4827">
        <v>2024</v>
      </c>
      <c r="H4827" t="s">
        <v>14</v>
      </c>
      <c r="I4827" t="s">
        <v>12691</v>
      </c>
    </row>
    <row r="4828" spans="1:9" ht="32" x14ac:dyDescent="0.2">
      <c r="A4828" t="s">
        <v>12692</v>
      </c>
      <c r="B4828" t="s">
        <v>12693</v>
      </c>
      <c r="C4828">
        <v>1</v>
      </c>
      <c r="D4828" t="s">
        <v>12</v>
      </c>
      <c r="E4828" t="s">
        <v>12</v>
      </c>
      <c r="F4828" s="3" t="s">
        <v>12694</v>
      </c>
      <c r="G4828">
        <v>2024</v>
      </c>
      <c r="H4828" t="s">
        <v>239</v>
      </c>
      <c r="I4828" t="s">
        <v>12695</v>
      </c>
    </row>
    <row r="4829" spans="1:9" ht="16" x14ac:dyDescent="0.2">
      <c r="A4829" t="s">
        <v>12696</v>
      </c>
      <c r="B4829" t="s">
        <v>12697</v>
      </c>
      <c r="C4829">
        <v>1</v>
      </c>
      <c r="D4829">
        <f>237</f>
        <v>237</v>
      </c>
      <c r="E4829" t="s">
        <v>12</v>
      </c>
      <c r="F4829" s="3" t="s">
        <v>12698</v>
      </c>
      <c r="G4829">
        <v>2024</v>
      </c>
      <c r="H4829" t="s">
        <v>21</v>
      </c>
      <c r="I4829" t="s">
        <v>12699</v>
      </c>
    </row>
    <row r="4830" spans="1:9" ht="16" x14ac:dyDescent="0.2">
      <c r="A4830" t="s">
        <v>12696</v>
      </c>
      <c r="B4830" t="s">
        <v>12700</v>
      </c>
      <c r="C4830">
        <v>2</v>
      </c>
      <c r="D4830">
        <f>237</f>
        <v>237</v>
      </c>
      <c r="E4830" t="s">
        <v>12</v>
      </c>
      <c r="F4830" s="3" t="s">
        <v>1802</v>
      </c>
      <c r="G4830">
        <v>2024</v>
      </c>
      <c r="H4830" t="s">
        <v>21</v>
      </c>
      <c r="I4830" t="s">
        <v>12699</v>
      </c>
    </row>
    <row r="4831" spans="1:9" ht="32" x14ac:dyDescent="0.2">
      <c r="A4831" t="s">
        <v>12701</v>
      </c>
      <c r="B4831" t="s">
        <v>12260</v>
      </c>
      <c r="C4831">
        <v>1</v>
      </c>
      <c r="D4831" t="s">
        <v>90</v>
      </c>
      <c r="E4831" t="s">
        <v>12</v>
      </c>
      <c r="F4831" s="7" t="s">
        <v>12261</v>
      </c>
      <c r="G4831">
        <v>2024</v>
      </c>
      <c r="H4831" t="s">
        <v>226</v>
      </c>
      <c r="I4831" t="s">
        <v>12702</v>
      </c>
    </row>
    <row r="4832" spans="1:9" ht="16" x14ac:dyDescent="0.2">
      <c r="A4832" t="s">
        <v>12703</v>
      </c>
      <c r="B4832" t="s">
        <v>5669</v>
      </c>
      <c r="C4832">
        <v>1</v>
      </c>
      <c r="D4832" t="s">
        <v>12</v>
      </c>
      <c r="E4832" t="s">
        <v>12</v>
      </c>
      <c r="F4832" s="3" t="s">
        <v>12704</v>
      </c>
      <c r="G4832">
        <v>2024</v>
      </c>
      <c r="H4832" t="s">
        <v>14</v>
      </c>
      <c r="I4832" t="s">
        <v>12705</v>
      </c>
    </row>
    <row r="4833" spans="1:9" ht="16" x14ac:dyDescent="0.2">
      <c r="A4833" t="s">
        <v>12703</v>
      </c>
      <c r="B4833" t="s">
        <v>5832</v>
      </c>
      <c r="C4833">
        <v>2</v>
      </c>
      <c r="D4833">
        <f>355</f>
        <v>355</v>
      </c>
      <c r="E4833" t="s">
        <v>12</v>
      </c>
      <c r="F4833" s="3" t="s">
        <v>4987</v>
      </c>
      <c r="G4833">
        <v>2024</v>
      </c>
      <c r="H4833" t="s">
        <v>14</v>
      </c>
      <c r="I4833" t="s">
        <v>12705</v>
      </c>
    </row>
    <row r="4834" spans="1:9" ht="32" x14ac:dyDescent="0.2">
      <c r="A4834" t="s">
        <v>12706</v>
      </c>
      <c r="B4834" t="s">
        <v>10749</v>
      </c>
      <c r="C4834">
        <v>1</v>
      </c>
      <c r="D4834">
        <f>575</f>
        <v>575</v>
      </c>
      <c r="E4834" t="s">
        <v>12</v>
      </c>
      <c r="F4834" s="3" t="s">
        <v>10750</v>
      </c>
      <c r="G4834">
        <v>2024</v>
      </c>
      <c r="H4834" t="s">
        <v>140</v>
      </c>
      <c r="I4834" t="s">
        <v>12707</v>
      </c>
    </row>
    <row r="4835" spans="1:9" ht="16" x14ac:dyDescent="0.2">
      <c r="A4835" t="s">
        <v>12706</v>
      </c>
      <c r="B4835" t="s">
        <v>11125</v>
      </c>
      <c r="C4835">
        <v>2</v>
      </c>
      <c r="D4835">
        <f>285</f>
        <v>285</v>
      </c>
      <c r="E4835" t="s">
        <v>12</v>
      </c>
      <c r="F4835" s="3" t="s">
        <v>11126</v>
      </c>
      <c r="G4835">
        <v>2024</v>
      </c>
      <c r="H4835" t="s">
        <v>140</v>
      </c>
      <c r="I4835" t="s">
        <v>12707</v>
      </c>
    </row>
    <row r="4836" spans="1:9" ht="32" x14ac:dyDescent="0.2">
      <c r="A4836" t="s">
        <v>12706</v>
      </c>
      <c r="B4836" t="s">
        <v>2724</v>
      </c>
      <c r="C4836">
        <v>3</v>
      </c>
      <c r="D4836" t="s">
        <v>4607</v>
      </c>
      <c r="E4836" t="s">
        <v>12</v>
      </c>
      <c r="F4836" s="3" t="s">
        <v>11127</v>
      </c>
      <c r="G4836">
        <v>2024</v>
      </c>
      <c r="H4836" t="s">
        <v>140</v>
      </c>
      <c r="I4836" t="s">
        <v>12707</v>
      </c>
    </row>
    <row r="4837" spans="1:9" ht="16" x14ac:dyDescent="0.2">
      <c r="A4837" t="s">
        <v>12706</v>
      </c>
      <c r="B4837" t="s">
        <v>12708</v>
      </c>
      <c r="C4837">
        <v>4</v>
      </c>
      <c r="D4837" t="s">
        <v>408</v>
      </c>
      <c r="E4837" t="s">
        <v>12</v>
      </c>
      <c r="F4837" s="3" t="s">
        <v>12709</v>
      </c>
      <c r="G4837">
        <v>2024</v>
      </c>
      <c r="H4837" t="s">
        <v>140</v>
      </c>
      <c r="I4837" t="s">
        <v>12707</v>
      </c>
    </row>
    <row r="4838" spans="1:9" ht="16" x14ac:dyDescent="0.2">
      <c r="A4838" t="s">
        <v>12710</v>
      </c>
      <c r="B4838" t="s">
        <v>12711</v>
      </c>
      <c r="C4838">
        <v>1</v>
      </c>
      <c r="D4838" t="s">
        <v>4221</v>
      </c>
      <c r="E4838" t="s">
        <v>11012</v>
      </c>
      <c r="F4838" s="3" t="s">
        <v>12712</v>
      </c>
      <c r="G4838">
        <v>2024</v>
      </c>
      <c r="H4838" t="s">
        <v>4191</v>
      </c>
      <c r="I4838" t="s">
        <v>12713</v>
      </c>
    </row>
    <row r="4839" spans="1:9" ht="32" x14ac:dyDescent="0.2">
      <c r="A4839" t="s">
        <v>12714</v>
      </c>
      <c r="B4839" t="s">
        <v>2097</v>
      </c>
      <c r="C4839">
        <v>1</v>
      </c>
      <c r="D4839" t="s">
        <v>12</v>
      </c>
      <c r="E4839" t="s">
        <v>12</v>
      </c>
      <c r="F4839" s="3" t="s">
        <v>12715</v>
      </c>
      <c r="G4839">
        <v>2024</v>
      </c>
      <c r="H4839" t="s">
        <v>14</v>
      </c>
      <c r="I4839" t="s">
        <v>12716</v>
      </c>
    </row>
    <row r="4840" spans="1:9" ht="16" x14ac:dyDescent="0.2">
      <c r="A4840" t="s">
        <v>12714</v>
      </c>
      <c r="B4840" t="s">
        <v>12717</v>
      </c>
      <c r="C4840">
        <v>2</v>
      </c>
      <c r="D4840" t="s">
        <v>12</v>
      </c>
      <c r="E4840" t="s">
        <v>12</v>
      </c>
      <c r="F4840" s="3" t="s">
        <v>12718</v>
      </c>
      <c r="G4840">
        <v>2024</v>
      </c>
      <c r="H4840" t="s">
        <v>14</v>
      </c>
      <c r="I4840" t="s">
        <v>12716</v>
      </c>
    </row>
    <row r="4841" spans="1:9" ht="16" x14ac:dyDescent="0.2">
      <c r="A4841" t="s">
        <v>12719</v>
      </c>
      <c r="B4841" t="s">
        <v>12720</v>
      </c>
      <c r="C4841">
        <v>1</v>
      </c>
      <c r="D4841">
        <f>285</f>
        <v>285</v>
      </c>
      <c r="E4841" t="s">
        <v>12</v>
      </c>
      <c r="F4841" s="3" t="s">
        <v>11126</v>
      </c>
      <c r="G4841">
        <v>2024</v>
      </c>
      <c r="H4841" t="s">
        <v>140</v>
      </c>
      <c r="I4841" t="s">
        <v>12721</v>
      </c>
    </row>
    <row r="4842" spans="1:9" ht="32" x14ac:dyDescent="0.2">
      <c r="A4842" t="s">
        <v>12719</v>
      </c>
      <c r="B4842" t="s">
        <v>9178</v>
      </c>
      <c r="C4842">
        <v>2</v>
      </c>
      <c r="D4842" t="s">
        <v>408</v>
      </c>
      <c r="E4842" t="s">
        <v>12</v>
      </c>
      <c r="F4842" s="3" t="s">
        <v>3019</v>
      </c>
      <c r="G4842">
        <v>2024</v>
      </c>
      <c r="H4842" t="s">
        <v>140</v>
      </c>
      <c r="I4842" t="s">
        <v>12721</v>
      </c>
    </row>
    <row r="4843" spans="1:9" ht="32" x14ac:dyDescent="0.2">
      <c r="A4843" t="s">
        <v>12719</v>
      </c>
      <c r="B4843" t="s">
        <v>12722</v>
      </c>
      <c r="C4843">
        <v>3</v>
      </c>
      <c r="D4843">
        <f>514</f>
        <v>514</v>
      </c>
      <c r="E4843" t="s">
        <v>12</v>
      </c>
      <c r="F4843" s="3" t="s">
        <v>453</v>
      </c>
      <c r="G4843">
        <v>2024</v>
      </c>
      <c r="H4843" t="s">
        <v>140</v>
      </c>
      <c r="I4843" t="s">
        <v>12721</v>
      </c>
    </row>
    <row r="4844" spans="1:9" ht="32" x14ac:dyDescent="0.2">
      <c r="A4844" t="s">
        <v>12719</v>
      </c>
      <c r="B4844" t="s">
        <v>12723</v>
      </c>
      <c r="C4844">
        <v>4</v>
      </c>
      <c r="D4844" t="s">
        <v>408</v>
      </c>
      <c r="E4844" t="s">
        <v>12</v>
      </c>
      <c r="F4844" s="3" t="s">
        <v>12724</v>
      </c>
      <c r="G4844">
        <v>2024</v>
      </c>
      <c r="H4844" t="s">
        <v>140</v>
      </c>
      <c r="I4844" t="s">
        <v>12721</v>
      </c>
    </row>
    <row r="4845" spans="1:9" ht="32" x14ac:dyDescent="0.2">
      <c r="A4845" t="s">
        <v>12719</v>
      </c>
      <c r="B4845" t="s">
        <v>12725</v>
      </c>
      <c r="C4845">
        <v>5</v>
      </c>
      <c r="D4845" t="s">
        <v>316</v>
      </c>
      <c r="E4845" t="s">
        <v>12</v>
      </c>
      <c r="F4845" s="3" t="s">
        <v>1002</v>
      </c>
      <c r="G4845">
        <v>2024</v>
      </c>
      <c r="H4845" t="s">
        <v>140</v>
      </c>
      <c r="I4845" t="s">
        <v>12721</v>
      </c>
    </row>
    <row r="4846" spans="1:9" ht="32" x14ac:dyDescent="0.2">
      <c r="A4846" t="s">
        <v>12726</v>
      </c>
      <c r="B4846" t="s">
        <v>12727</v>
      </c>
      <c r="C4846">
        <v>1</v>
      </c>
      <c r="D4846" t="s">
        <v>966</v>
      </c>
      <c r="E4846" t="s">
        <v>12</v>
      </c>
      <c r="F4846" s="3" t="s">
        <v>12728</v>
      </c>
      <c r="G4846">
        <v>2024</v>
      </c>
      <c r="H4846" t="s">
        <v>2445</v>
      </c>
      <c r="I4846" t="s">
        <v>12729</v>
      </c>
    </row>
    <row r="4847" spans="1:9" ht="16" x14ac:dyDescent="0.2">
      <c r="A4847" t="s">
        <v>12730</v>
      </c>
      <c r="B4847" t="s">
        <v>12731</v>
      </c>
      <c r="C4847">
        <v>1</v>
      </c>
      <c r="D4847" t="s">
        <v>1025</v>
      </c>
      <c r="E4847" t="s">
        <v>592</v>
      </c>
      <c r="F4847" s="3" t="s">
        <v>12732</v>
      </c>
      <c r="G4847">
        <v>2024</v>
      </c>
      <c r="H4847" t="s">
        <v>267</v>
      </c>
      <c r="I4847" t="s">
        <v>12733</v>
      </c>
    </row>
    <row r="4848" spans="1:9" ht="16" x14ac:dyDescent="0.2">
      <c r="A4848" t="s">
        <v>12730</v>
      </c>
      <c r="B4848" t="s">
        <v>9211</v>
      </c>
      <c r="C4848">
        <v>2</v>
      </c>
      <c r="D4848">
        <f>276</f>
        <v>276</v>
      </c>
      <c r="E4848" t="s">
        <v>12</v>
      </c>
      <c r="F4848" s="3" t="s">
        <v>2900</v>
      </c>
      <c r="G4848">
        <v>2024</v>
      </c>
      <c r="H4848" t="s">
        <v>267</v>
      </c>
      <c r="I4848" t="s">
        <v>12733</v>
      </c>
    </row>
    <row r="4849" spans="1:9" ht="16" x14ac:dyDescent="0.2">
      <c r="A4849" t="s">
        <v>12734</v>
      </c>
      <c r="B4849" t="s">
        <v>12735</v>
      </c>
      <c r="C4849">
        <v>1</v>
      </c>
      <c r="D4849" t="s">
        <v>4601</v>
      </c>
      <c r="E4849" t="s">
        <v>12</v>
      </c>
      <c r="F4849" s="3" t="s">
        <v>12736</v>
      </c>
      <c r="G4849">
        <v>2024</v>
      </c>
      <c r="H4849" t="s">
        <v>462</v>
      </c>
      <c r="I4849" t="s">
        <v>12737</v>
      </c>
    </row>
    <row r="4850" spans="1:9" ht="16" x14ac:dyDescent="0.2">
      <c r="A4850" t="s">
        <v>12734</v>
      </c>
      <c r="B4850" t="s">
        <v>12738</v>
      </c>
      <c r="C4850">
        <v>2</v>
      </c>
      <c r="D4850" t="s">
        <v>469</v>
      </c>
      <c r="E4850" t="s">
        <v>12</v>
      </c>
      <c r="F4850" s="3" t="s">
        <v>12739</v>
      </c>
      <c r="G4850">
        <v>2024</v>
      </c>
      <c r="H4850" t="s">
        <v>462</v>
      </c>
      <c r="I4850" t="s">
        <v>12737</v>
      </c>
    </row>
    <row r="4851" spans="1:9" ht="16" x14ac:dyDescent="0.2">
      <c r="A4851" t="s">
        <v>12740</v>
      </c>
      <c r="B4851" t="s">
        <v>12741</v>
      </c>
      <c r="C4851">
        <v>1</v>
      </c>
      <c r="D4851" t="s">
        <v>12</v>
      </c>
      <c r="E4851" t="s">
        <v>12</v>
      </c>
      <c r="F4851" s="3" t="s">
        <v>12742</v>
      </c>
      <c r="G4851">
        <v>2024</v>
      </c>
      <c r="H4851" t="s">
        <v>239</v>
      </c>
      <c r="I4851" t="s">
        <v>12743</v>
      </c>
    </row>
    <row r="4852" spans="1:9" ht="32" x14ac:dyDescent="0.2">
      <c r="A4852" t="s">
        <v>12744</v>
      </c>
      <c r="B4852" t="s">
        <v>12745</v>
      </c>
      <c r="C4852">
        <v>1</v>
      </c>
      <c r="D4852" t="s">
        <v>2828</v>
      </c>
      <c r="E4852" t="s">
        <v>12</v>
      </c>
      <c r="F4852" s="3" t="s">
        <v>2829</v>
      </c>
      <c r="G4852">
        <v>2024</v>
      </c>
      <c r="H4852" t="s">
        <v>323</v>
      </c>
      <c r="I4852" t="s">
        <v>12746</v>
      </c>
    </row>
    <row r="4853" spans="1:9" ht="16" x14ac:dyDescent="0.2">
      <c r="A4853" t="s">
        <v>12744</v>
      </c>
      <c r="B4853" t="s">
        <v>9329</v>
      </c>
      <c r="C4853">
        <v>2</v>
      </c>
      <c r="D4853" t="s">
        <v>2828</v>
      </c>
      <c r="E4853" t="s">
        <v>12</v>
      </c>
      <c r="F4853" s="3" t="s">
        <v>9331</v>
      </c>
      <c r="G4853">
        <v>2024</v>
      </c>
      <c r="H4853" t="s">
        <v>323</v>
      </c>
      <c r="I4853" t="s">
        <v>12746</v>
      </c>
    </row>
    <row r="4854" spans="1:9" ht="16" x14ac:dyDescent="0.2">
      <c r="A4854" t="s">
        <v>12744</v>
      </c>
      <c r="B4854" t="s">
        <v>9326</v>
      </c>
      <c r="C4854">
        <v>3</v>
      </c>
      <c r="D4854" t="s">
        <v>2828</v>
      </c>
      <c r="E4854" t="s">
        <v>12</v>
      </c>
      <c r="F4854" s="3" t="s">
        <v>8548</v>
      </c>
      <c r="G4854">
        <v>2024</v>
      </c>
      <c r="H4854" t="s">
        <v>323</v>
      </c>
      <c r="I4854" t="s">
        <v>12746</v>
      </c>
    </row>
    <row r="4855" spans="1:9" ht="16" x14ac:dyDescent="0.2">
      <c r="A4855" t="s">
        <v>12744</v>
      </c>
      <c r="B4855" t="s">
        <v>12747</v>
      </c>
      <c r="C4855">
        <v>4</v>
      </c>
      <c r="D4855" t="s">
        <v>2828</v>
      </c>
      <c r="E4855" t="s">
        <v>12</v>
      </c>
      <c r="F4855" s="3" t="s">
        <v>8548</v>
      </c>
      <c r="G4855">
        <v>2024</v>
      </c>
      <c r="H4855" t="s">
        <v>323</v>
      </c>
      <c r="I4855" t="s">
        <v>12746</v>
      </c>
    </row>
    <row r="4856" spans="1:9" ht="16" x14ac:dyDescent="0.2">
      <c r="A4856" t="s">
        <v>12748</v>
      </c>
      <c r="B4856" t="s">
        <v>186</v>
      </c>
      <c r="C4856">
        <v>1</v>
      </c>
      <c r="D4856" t="s">
        <v>187</v>
      </c>
      <c r="E4856" t="s">
        <v>12</v>
      </c>
      <c r="F4856" s="7" t="s">
        <v>12749</v>
      </c>
      <c r="G4856">
        <v>2024</v>
      </c>
      <c r="H4856" t="s">
        <v>126</v>
      </c>
      <c r="I4856" t="s">
        <v>12750</v>
      </c>
    </row>
    <row r="4857" spans="1:9" ht="32" x14ac:dyDescent="0.2">
      <c r="A4857" t="s">
        <v>12748</v>
      </c>
      <c r="B4857" t="s">
        <v>12751</v>
      </c>
      <c r="C4857">
        <v>2</v>
      </c>
      <c r="D4857" t="s">
        <v>12</v>
      </c>
      <c r="E4857" t="s">
        <v>12</v>
      </c>
      <c r="F4857" s="3" t="s">
        <v>12752</v>
      </c>
      <c r="G4857">
        <v>2024</v>
      </c>
      <c r="H4857" t="s">
        <v>779</v>
      </c>
      <c r="I4857" t="s">
        <v>12750</v>
      </c>
    </row>
    <row r="4858" spans="1:9" ht="16" x14ac:dyDescent="0.2">
      <c r="A4858" t="s">
        <v>12753</v>
      </c>
      <c r="B4858" t="s">
        <v>12754</v>
      </c>
      <c r="C4858">
        <v>1</v>
      </c>
      <c r="D4858" t="s">
        <v>70</v>
      </c>
      <c r="E4858" t="s">
        <v>12</v>
      </c>
      <c r="F4858" s="3" t="s">
        <v>12755</v>
      </c>
      <c r="G4858">
        <v>2024</v>
      </c>
      <c r="H4858" t="s">
        <v>72</v>
      </c>
      <c r="I4858" t="s">
        <v>12756</v>
      </c>
    </row>
    <row r="4859" spans="1:9" ht="16" x14ac:dyDescent="0.2">
      <c r="A4859" t="s">
        <v>12753</v>
      </c>
      <c r="B4859" t="s">
        <v>12757</v>
      </c>
      <c r="C4859">
        <v>2</v>
      </c>
      <c r="D4859" t="s">
        <v>3575</v>
      </c>
      <c r="E4859" t="s">
        <v>12</v>
      </c>
      <c r="F4859" s="3" t="s">
        <v>7248</v>
      </c>
      <c r="G4859">
        <v>2024</v>
      </c>
      <c r="H4859" t="s">
        <v>86</v>
      </c>
      <c r="I4859" t="s">
        <v>12756</v>
      </c>
    </row>
    <row r="4860" spans="1:9" ht="32" x14ac:dyDescent="0.2">
      <c r="A4860" t="s">
        <v>12753</v>
      </c>
      <c r="B4860" t="s">
        <v>12758</v>
      </c>
      <c r="C4860">
        <v>3</v>
      </c>
      <c r="D4860">
        <f>85</f>
        <v>85</v>
      </c>
      <c r="E4860" t="s">
        <v>12</v>
      </c>
      <c r="F4860" s="3" t="s">
        <v>12759</v>
      </c>
      <c r="G4860">
        <v>2024</v>
      </c>
      <c r="H4860" t="s">
        <v>3976</v>
      </c>
      <c r="I4860" t="s">
        <v>12756</v>
      </c>
    </row>
    <row r="4861" spans="1:9" ht="32" x14ac:dyDescent="0.2">
      <c r="A4861" t="s">
        <v>12760</v>
      </c>
      <c r="B4861" t="s">
        <v>12761</v>
      </c>
      <c r="C4861">
        <v>1</v>
      </c>
      <c r="D4861" t="s">
        <v>12</v>
      </c>
      <c r="E4861" t="s">
        <v>12</v>
      </c>
      <c r="F4861" s="3" t="s">
        <v>12762</v>
      </c>
      <c r="G4861">
        <v>2024</v>
      </c>
      <c r="H4861" t="s">
        <v>462</v>
      </c>
      <c r="I4861" t="s">
        <v>12763</v>
      </c>
    </row>
    <row r="4862" spans="1:9" ht="32" x14ac:dyDescent="0.2">
      <c r="A4862" t="s">
        <v>12760</v>
      </c>
      <c r="B4862" t="s">
        <v>12764</v>
      </c>
      <c r="C4862">
        <v>2</v>
      </c>
      <c r="D4862" t="s">
        <v>469</v>
      </c>
      <c r="E4862" t="s">
        <v>12</v>
      </c>
      <c r="F4862" s="3" t="s">
        <v>12765</v>
      </c>
      <c r="G4862">
        <v>2024</v>
      </c>
      <c r="H4862" t="s">
        <v>462</v>
      </c>
      <c r="I4862" t="s">
        <v>12763</v>
      </c>
    </row>
    <row r="4863" spans="1:9" ht="32" x14ac:dyDescent="0.2">
      <c r="A4863" t="s">
        <v>12760</v>
      </c>
      <c r="B4863" t="s">
        <v>4339</v>
      </c>
      <c r="C4863">
        <v>3</v>
      </c>
      <c r="D4863" t="s">
        <v>408</v>
      </c>
      <c r="E4863" t="s">
        <v>12</v>
      </c>
      <c r="F4863" s="3" t="s">
        <v>2164</v>
      </c>
      <c r="G4863">
        <v>2024</v>
      </c>
      <c r="H4863" t="s">
        <v>518</v>
      </c>
      <c r="I4863" t="s">
        <v>12763</v>
      </c>
    </row>
    <row r="4864" spans="1:9" ht="32" x14ac:dyDescent="0.2">
      <c r="A4864" t="s">
        <v>12760</v>
      </c>
      <c r="B4864" t="s">
        <v>12766</v>
      </c>
      <c r="C4864">
        <v>4</v>
      </c>
      <c r="D4864" t="s">
        <v>469</v>
      </c>
      <c r="E4864" t="s">
        <v>12</v>
      </c>
      <c r="F4864" s="3" t="s">
        <v>12767</v>
      </c>
      <c r="G4864">
        <v>2024</v>
      </c>
      <c r="H4864" t="s">
        <v>462</v>
      </c>
      <c r="I4864" t="s">
        <v>12763</v>
      </c>
    </row>
    <row r="4865" spans="1:9" ht="32" x14ac:dyDescent="0.2">
      <c r="A4865" t="s">
        <v>12768</v>
      </c>
      <c r="B4865" t="s">
        <v>12769</v>
      </c>
      <c r="C4865">
        <v>1</v>
      </c>
      <c r="D4865">
        <f>159</f>
        <v>159</v>
      </c>
      <c r="E4865" t="s">
        <v>12</v>
      </c>
      <c r="F4865" s="3" t="s">
        <v>2660</v>
      </c>
      <c r="G4865">
        <v>2024</v>
      </c>
      <c r="H4865" t="s">
        <v>323</v>
      </c>
      <c r="I4865" t="s">
        <v>12770</v>
      </c>
    </row>
    <row r="4866" spans="1:9" ht="16" x14ac:dyDescent="0.2">
      <c r="A4866" t="s">
        <v>12771</v>
      </c>
      <c r="B4866" t="s">
        <v>6962</v>
      </c>
      <c r="C4866">
        <v>1</v>
      </c>
      <c r="D4866" t="s">
        <v>90</v>
      </c>
      <c r="E4866" t="s">
        <v>12</v>
      </c>
      <c r="F4866" s="3" t="s">
        <v>12772</v>
      </c>
      <c r="G4866">
        <v>2024</v>
      </c>
      <c r="H4866" t="s">
        <v>832</v>
      </c>
      <c r="I4866" t="s">
        <v>12773</v>
      </c>
    </row>
    <row r="4867" spans="1:9" ht="32" x14ac:dyDescent="0.2">
      <c r="A4867" t="s">
        <v>12771</v>
      </c>
      <c r="B4867" t="s">
        <v>12774</v>
      </c>
      <c r="C4867">
        <v>2</v>
      </c>
      <c r="D4867" t="s">
        <v>90</v>
      </c>
      <c r="E4867" t="s">
        <v>12</v>
      </c>
      <c r="F4867" s="3" t="s">
        <v>12775</v>
      </c>
      <c r="G4867">
        <v>2024</v>
      </c>
      <c r="H4867" t="s">
        <v>832</v>
      </c>
      <c r="I4867" t="s">
        <v>12773</v>
      </c>
    </row>
    <row r="4868" spans="1:9" ht="16" x14ac:dyDescent="0.2">
      <c r="A4868" t="s">
        <v>12776</v>
      </c>
      <c r="B4868" t="s">
        <v>7250</v>
      </c>
      <c r="C4868">
        <v>1</v>
      </c>
      <c r="D4868">
        <f>355</f>
        <v>355</v>
      </c>
      <c r="E4868" t="s">
        <v>12</v>
      </c>
      <c r="F4868" s="3" t="s">
        <v>5675</v>
      </c>
      <c r="G4868">
        <v>2024</v>
      </c>
      <c r="H4868" t="s">
        <v>14</v>
      </c>
      <c r="I4868" t="s">
        <v>12777</v>
      </c>
    </row>
    <row r="4869" spans="1:9" ht="32" x14ac:dyDescent="0.2">
      <c r="A4869" t="s">
        <v>12776</v>
      </c>
      <c r="B4869" t="s">
        <v>2149</v>
      </c>
      <c r="C4869">
        <v>2</v>
      </c>
      <c r="D4869" t="s">
        <v>12</v>
      </c>
      <c r="E4869" t="s">
        <v>41</v>
      </c>
      <c r="F4869" s="3" t="s">
        <v>12778</v>
      </c>
      <c r="G4869">
        <v>2024</v>
      </c>
      <c r="H4869" t="s">
        <v>14</v>
      </c>
      <c r="I4869" t="s">
        <v>12777</v>
      </c>
    </row>
    <row r="4870" spans="1:9" ht="16" x14ac:dyDescent="0.2">
      <c r="A4870" t="s">
        <v>12776</v>
      </c>
      <c r="B4870" t="s">
        <v>12779</v>
      </c>
      <c r="C4870">
        <v>3</v>
      </c>
      <c r="D4870" t="s">
        <v>12</v>
      </c>
      <c r="E4870" t="s">
        <v>12</v>
      </c>
      <c r="F4870" s="3" t="s">
        <v>11112</v>
      </c>
      <c r="G4870">
        <v>2024</v>
      </c>
      <c r="H4870" t="s">
        <v>14</v>
      </c>
      <c r="I4870" t="s">
        <v>12777</v>
      </c>
    </row>
    <row r="4871" spans="1:9" ht="32" x14ac:dyDescent="0.2">
      <c r="A4871" t="s">
        <v>12780</v>
      </c>
      <c r="B4871" t="s">
        <v>1565</v>
      </c>
      <c r="C4871">
        <v>1</v>
      </c>
      <c r="D4871" t="s">
        <v>12</v>
      </c>
      <c r="E4871" t="s">
        <v>12</v>
      </c>
      <c r="F4871" s="3" t="s">
        <v>1566</v>
      </c>
      <c r="G4871">
        <v>2024</v>
      </c>
      <c r="H4871" t="s">
        <v>14</v>
      </c>
      <c r="I4871" t="s">
        <v>12781</v>
      </c>
    </row>
    <row r="4872" spans="1:9" ht="32" x14ac:dyDescent="0.2">
      <c r="A4872" t="s">
        <v>12780</v>
      </c>
      <c r="B4872" t="s">
        <v>12782</v>
      </c>
      <c r="C4872">
        <v>2</v>
      </c>
      <c r="D4872" t="s">
        <v>1049</v>
      </c>
      <c r="E4872" t="s">
        <v>12</v>
      </c>
      <c r="F4872" s="3" t="s">
        <v>12783</v>
      </c>
      <c r="G4872">
        <v>2024</v>
      </c>
      <c r="H4872" t="s">
        <v>140</v>
      </c>
      <c r="I4872" t="s">
        <v>12781</v>
      </c>
    </row>
    <row r="4873" spans="1:9" ht="16" x14ac:dyDescent="0.2">
      <c r="A4873" t="s">
        <v>12780</v>
      </c>
      <c r="B4873" t="s">
        <v>12784</v>
      </c>
      <c r="C4873">
        <v>3</v>
      </c>
      <c r="D4873" t="s">
        <v>11</v>
      </c>
      <c r="E4873" t="s">
        <v>12</v>
      </c>
      <c r="F4873" s="7" t="s">
        <v>13</v>
      </c>
      <c r="G4873">
        <v>2024</v>
      </c>
      <c r="H4873" t="s">
        <v>14</v>
      </c>
      <c r="I4873" t="s">
        <v>12781</v>
      </c>
    </row>
    <row r="4874" spans="1:9" ht="32" x14ac:dyDescent="0.2">
      <c r="A4874" t="s">
        <v>12785</v>
      </c>
      <c r="B4874" t="s">
        <v>12786</v>
      </c>
      <c r="C4874">
        <v>1</v>
      </c>
      <c r="D4874" t="s">
        <v>12</v>
      </c>
      <c r="E4874" t="s">
        <v>12</v>
      </c>
      <c r="F4874" s="3" t="s">
        <v>12787</v>
      </c>
      <c r="G4874">
        <v>2024</v>
      </c>
      <c r="H4874" t="s">
        <v>602</v>
      </c>
      <c r="I4874" t="s">
        <v>12788</v>
      </c>
    </row>
    <row r="4875" spans="1:9" ht="16" x14ac:dyDescent="0.2">
      <c r="A4875" t="s">
        <v>12789</v>
      </c>
      <c r="B4875" t="s">
        <v>10962</v>
      </c>
      <c r="C4875">
        <v>1</v>
      </c>
      <c r="D4875" t="s">
        <v>344</v>
      </c>
      <c r="E4875" t="s">
        <v>12</v>
      </c>
      <c r="F4875" s="3" t="s">
        <v>820</v>
      </c>
      <c r="G4875">
        <v>2024</v>
      </c>
      <c r="H4875" t="s">
        <v>140</v>
      </c>
      <c r="I4875" t="s">
        <v>12790</v>
      </c>
    </row>
    <row r="4876" spans="1:9" ht="32" x14ac:dyDescent="0.2">
      <c r="A4876" t="s">
        <v>12789</v>
      </c>
      <c r="B4876" t="s">
        <v>5714</v>
      </c>
      <c r="C4876">
        <v>2</v>
      </c>
      <c r="D4876" t="s">
        <v>485</v>
      </c>
      <c r="E4876" t="s">
        <v>12</v>
      </c>
      <c r="F4876" s="3" t="s">
        <v>10876</v>
      </c>
      <c r="G4876">
        <v>2024</v>
      </c>
      <c r="H4876" t="s">
        <v>140</v>
      </c>
      <c r="I4876" t="s">
        <v>12790</v>
      </c>
    </row>
    <row r="4877" spans="1:9" ht="16" x14ac:dyDescent="0.2">
      <c r="A4877" t="s">
        <v>12789</v>
      </c>
      <c r="B4877" t="s">
        <v>824</v>
      </c>
      <c r="C4877">
        <v>3</v>
      </c>
      <c r="D4877" t="s">
        <v>12</v>
      </c>
      <c r="E4877" t="s">
        <v>12</v>
      </c>
      <c r="F4877" s="3" t="s">
        <v>825</v>
      </c>
      <c r="G4877">
        <v>2024</v>
      </c>
      <c r="H4877" t="s">
        <v>826</v>
      </c>
      <c r="I4877" t="s">
        <v>12790</v>
      </c>
    </row>
    <row r="4878" spans="1:9" ht="32" x14ac:dyDescent="0.2">
      <c r="A4878" t="s">
        <v>12789</v>
      </c>
      <c r="B4878" t="s">
        <v>10966</v>
      </c>
      <c r="C4878">
        <v>4</v>
      </c>
      <c r="D4878">
        <f>73</f>
        <v>73</v>
      </c>
      <c r="E4878" t="s">
        <v>12</v>
      </c>
      <c r="F4878" s="3" t="s">
        <v>823</v>
      </c>
      <c r="G4878">
        <v>2024</v>
      </c>
      <c r="H4878" t="s">
        <v>140</v>
      </c>
      <c r="I4878" t="s">
        <v>12790</v>
      </c>
    </row>
    <row r="4879" spans="1:9" ht="16" x14ac:dyDescent="0.2">
      <c r="A4879" t="s">
        <v>12791</v>
      </c>
      <c r="B4879" t="s">
        <v>12792</v>
      </c>
      <c r="C4879">
        <v>1</v>
      </c>
      <c r="D4879" t="s">
        <v>344</v>
      </c>
      <c r="E4879" t="s">
        <v>464</v>
      </c>
      <c r="F4879" s="3" t="s">
        <v>2545</v>
      </c>
      <c r="G4879">
        <v>2024</v>
      </c>
      <c r="H4879" t="s">
        <v>14</v>
      </c>
      <c r="I4879" t="s">
        <v>12793</v>
      </c>
    </row>
    <row r="4880" spans="1:9" ht="32" x14ac:dyDescent="0.2">
      <c r="A4880" t="s">
        <v>12791</v>
      </c>
      <c r="B4880" t="s">
        <v>12794</v>
      </c>
      <c r="C4880">
        <v>2</v>
      </c>
      <c r="D4880" t="s">
        <v>12</v>
      </c>
      <c r="E4880" t="s">
        <v>12</v>
      </c>
      <c r="F4880" s="3" t="s">
        <v>12795</v>
      </c>
      <c r="G4880">
        <v>2024</v>
      </c>
      <c r="H4880" t="s">
        <v>14</v>
      </c>
      <c r="I4880" t="s">
        <v>12793</v>
      </c>
    </row>
    <row r="4881" spans="1:9" ht="32" x14ac:dyDescent="0.2">
      <c r="A4881" t="s">
        <v>12796</v>
      </c>
      <c r="B4881" t="s">
        <v>1602</v>
      </c>
      <c r="C4881">
        <v>1</v>
      </c>
      <c r="D4881">
        <f>514</f>
        <v>514</v>
      </c>
      <c r="E4881" t="s">
        <v>12</v>
      </c>
      <c r="F4881" s="3" t="s">
        <v>1603</v>
      </c>
      <c r="G4881">
        <v>2024</v>
      </c>
      <c r="H4881" t="s">
        <v>140</v>
      </c>
      <c r="I4881" t="s">
        <v>12797</v>
      </c>
    </row>
    <row r="4882" spans="1:9" ht="32" x14ac:dyDescent="0.2">
      <c r="A4882" t="s">
        <v>12796</v>
      </c>
      <c r="B4882" t="s">
        <v>1605</v>
      </c>
      <c r="C4882">
        <v>2</v>
      </c>
      <c r="D4882" t="s">
        <v>408</v>
      </c>
      <c r="E4882" t="s">
        <v>12</v>
      </c>
      <c r="F4882" s="3" t="s">
        <v>4289</v>
      </c>
      <c r="G4882">
        <v>2024</v>
      </c>
      <c r="H4882" t="s">
        <v>140</v>
      </c>
      <c r="I4882" t="s">
        <v>12797</v>
      </c>
    </row>
    <row r="4883" spans="1:9" ht="32" x14ac:dyDescent="0.2">
      <c r="A4883" t="s">
        <v>12798</v>
      </c>
      <c r="B4883" t="s">
        <v>12799</v>
      </c>
      <c r="C4883">
        <v>1</v>
      </c>
      <c r="D4883" t="s">
        <v>12</v>
      </c>
      <c r="E4883" t="s">
        <v>12</v>
      </c>
      <c r="F4883" s="3" t="s">
        <v>6945</v>
      </c>
      <c r="G4883">
        <v>2024</v>
      </c>
      <c r="H4883" t="s">
        <v>140</v>
      </c>
      <c r="I4883" t="s">
        <v>12800</v>
      </c>
    </row>
    <row r="4884" spans="1:9" ht="16" x14ac:dyDescent="0.2">
      <c r="A4884" t="s">
        <v>12801</v>
      </c>
      <c r="B4884" t="s">
        <v>12802</v>
      </c>
      <c r="C4884">
        <v>1</v>
      </c>
      <c r="D4884" t="s">
        <v>12</v>
      </c>
      <c r="E4884" t="s">
        <v>12</v>
      </c>
      <c r="F4884" s="3" t="s">
        <v>12803</v>
      </c>
      <c r="G4884">
        <v>2024</v>
      </c>
      <c r="H4884" t="s">
        <v>527</v>
      </c>
      <c r="I4884" t="s">
        <v>12804</v>
      </c>
    </row>
    <row r="4885" spans="1:9" ht="16" x14ac:dyDescent="0.2">
      <c r="A4885" t="s">
        <v>12801</v>
      </c>
      <c r="B4885" t="s">
        <v>12805</v>
      </c>
      <c r="C4885">
        <v>2</v>
      </c>
      <c r="D4885" t="s">
        <v>12</v>
      </c>
      <c r="E4885" t="s">
        <v>12</v>
      </c>
      <c r="F4885" s="3" t="s">
        <v>12806</v>
      </c>
      <c r="G4885">
        <v>2024</v>
      </c>
      <c r="H4885" t="s">
        <v>527</v>
      </c>
      <c r="I4885" t="s">
        <v>12804</v>
      </c>
    </row>
    <row r="4886" spans="1:9" ht="16" x14ac:dyDescent="0.2">
      <c r="A4886" t="s">
        <v>12801</v>
      </c>
      <c r="B4886" t="s">
        <v>12807</v>
      </c>
      <c r="C4886">
        <v>3</v>
      </c>
      <c r="D4886" t="s">
        <v>12</v>
      </c>
      <c r="E4886" t="s">
        <v>12</v>
      </c>
      <c r="F4886" s="3" t="s">
        <v>12808</v>
      </c>
      <c r="G4886">
        <v>2024</v>
      </c>
      <c r="H4886" t="s">
        <v>2868</v>
      </c>
      <c r="I4886" t="s">
        <v>12804</v>
      </c>
    </row>
    <row r="4887" spans="1:9" ht="32" x14ac:dyDescent="0.2">
      <c r="A4887" t="s">
        <v>12809</v>
      </c>
      <c r="B4887" t="s">
        <v>12810</v>
      </c>
      <c r="C4887">
        <v>1</v>
      </c>
      <c r="D4887" t="s">
        <v>52</v>
      </c>
      <c r="E4887" t="s">
        <v>12</v>
      </c>
      <c r="F4887" s="3" t="s">
        <v>12811</v>
      </c>
      <c r="G4887">
        <v>2024</v>
      </c>
      <c r="H4887" t="s">
        <v>86</v>
      </c>
      <c r="I4887" t="s">
        <v>12812</v>
      </c>
    </row>
    <row r="4888" spans="1:9" ht="32" x14ac:dyDescent="0.2">
      <c r="A4888" t="s">
        <v>12813</v>
      </c>
      <c r="B4888" t="s">
        <v>6501</v>
      </c>
      <c r="C4888">
        <v>1</v>
      </c>
      <c r="D4888" t="s">
        <v>1020</v>
      </c>
      <c r="E4888" t="s">
        <v>12</v>
      </c>
      <c r="F4888" s="3" t="s">
        <v>6502</v>
      </c>
      <c r="G4888">
        <v>2024</v>
      </c>
      <c r="H4888" t="s">
        <v>1022</v>
      </c>
      <c r="I4888" t="s">
        <v>12814</v>
      </c>
    </row>
    <row r="4889" spans="1:9" ht="32" x14ac:dyDescent="0.2">
      <c r="A4889" t="s">
        <v>12813</v>
      </c>
      <c r="B4889" t="s">
        <v>1006</v>
      </c>
      <c r="C4889">
        <v>2</v>
      </c>
      <c r="D4889" t="s">
        <v>12</v>
      </c>
      <c r="E4889" t="s">
        <v>12</v>
      </c>
      <c r="F4889" s="3" t="s">
        <v>12449</v>
      </c>
      <c r="G4889">
        <v>2024</v>
      </c>
      <c r="H4889" t="s">
        <v>140</v>
      </c>
      <c r="I4889" t="s">
        <v>12814</v>
      </c>
    </row>
    <row r="4890" spans="1:9" ht="32" x14ac:dyDescent="0.2">
      <c r="A4890" t="s">
        <v>12815</v>
      </c>
      <c r="B4890" t="s">
        <v>1925</v>
      </c>
      <c r="C4890">
        <v>1</v>
      </c>
      <c r="D4890" t="s">
        <v>724</v>
      </c>
      <c r="E4890" t="s">
        <v>12</v>
      </c>
      <c r="F4890" s="3" t="s">
        <v>12816</v>
      </c>
      <c r="G4890">
        <v>2024</v>
      </c>
      <c r="H4890" t="s">
        <v>86</v>
      </c>
      <c r="I4890" t="s">
        <v>12817</v>
      </c>
    </row>
    <row r="4891" spans="1:9" ht="16" x14ac:dyDescent="0.2">
      <c r="A4891" t="s">
        <v>12815</v>
      </c>
      <c r="B4891" t="s">
        <v>12818</v>
      </c>
      <c r="C4891">
        <v>2</v>
      </c>
      <c r="D4891" t="s">
        <v>12</v>
      </c>
      <c r="E4891" t="s">
        <v>12819</v>
      </c>
      <c r="F4891" s="3" t="s">
        <v>12820</v>
      </c>
      <c r="G4891">
        <v>2024</v>
      </c>
      <c r="H4891" t="s">
        <v>86</v>
      </c>
      <c r="I4891" t="s">
        <v>12817</v>
      </c>
    </row>
    <row r="4892" spans="1:9" ht="32" x14ac:dyDescent="0.2">
      <c r="A4892" t="s">
        <v>12821</v>
      </c>
      <c r="B4892" t="s">
        <v>12822</v>
      </c>
      <c r="C4892">
        <v>1</v>
      </c>
      <c r="D4892" t="s">
        <v>344</v>
      </c>
      <c r="E4892" t="s">
        <v>12</v>
      </c>
      <c r="F4892" s="3" t="s">
        <v>11233</v>
      </c>
      <c r="G4892">
        <v>2024</v>
      </c>
      <c r="H4892" t="s">
        <v>37</v>
      </c>
      <c r="I4892" t="s">
        <v>12823</v>
      </c>
    </row>
    <row r="4893" spans="1:9" ht="16" x14ac:dyDescent="0.2">
      <c r="A4893" t="s">
        <v>12824</v>
      </c>
      <c r="B4893" t="s">
        <v>12825</v>
      </c>
      <c r="C4893">
        <v>1</v>
      </c>
      <c r="D4893">
        <f>237</f>
        <v>237</v>
      </c>
      <c r="E4893" t="s">
        <v>12</v>
      </c>
      <c r="F4893" s="3" t="s">
        <v>12826</v>
      </c>
      <c r="G4893">
        <v>2024</v>
      </c>
      <c r="H4893" t="s">
        <v>21</v>
      </c>
      <c r="I4893" t="s">
        <v>12827</v>
      </c>
    </row>
    <row r="4894" spans="1:9" ht="16" x14ac:dyDescent="0.2">
      <c r="A4894" t="s">
        <v>12824</v>
      </c>
      <c r="B4894" t="s">
        <v>12828</v>
      </c>
      <c r="C4894">
        <v>2</v>
      </c>
      <c r="D4894" t="s">
        <v>12</v>
      </c>
      <c r="E4894" t="s">
        <v>12</v>
      </c>
      <c r="F4894" s="3" t="s">
        <v>12829</v>
      </c>
      <c r="G4894">
        <v>2024</v>
      </c>
      <c r="H4894" t="s">
        <v>21</v>
      </c>
      <c r="I4894" t="s">
        <v>12827</v>
      </c>
    </row>
    <row r="4895" spans="1:9" ht="16" x14ac:dyDescent="0.2">
      <c r="A4895" t="s">
        <v>12824</v>
      </c>
      <c r="B4895" t="s">
        <v>12830</v>
      </c>
      <c r="C4895">
        <v>3</v>
      </c>
      <c r="D4895">
        <f>237</f>
        <v>237</v>
      </c>
      <c r="E4895" t="s">
        <v>12</v>
      </c>
      <c r="F4895" s="3" t="s">
        <v>12826</v>
      </c>
      <c r="G4895">
        <v>2024</v>
      </c>
      <c r="H4895" t="s">
        <v>21</v>
      </c>
      <c r="I4895" t="s">
        <v>12827</v>
      </c>
    </row>
    <row r="4896" spans="1:9" ht="16" x14ac:dyDescent="0.2">
      <c r="A4896" t="s">
        <v>12824</v>
      </c>
      <c r="B4896" t="s">
        <v>12831</v>
      </c>
      <c r="C4896">
        <v>4</v>
      </c>
      <c r="D4896">
        <f>237</f>
        <v>237</v>
      </c>
      <c r="E4896" t="s">
        <v>12</v>
      </c>
      <c r="F4896" s="3" t="s">
        <v>12826</v>
      </c>
      <c r="G4896">
        <v>2024</v>
      </c>
      <c r="H4896" t="s">
        <v>21</v>
      </c>
      <c r="I4896" t="s">
        <v>12827</v>
      </c>
    </row>
    <row r="4897" spans="1:9" ht="32" x14ac:dyDescent="0.2">
      <c r="A4897" t="s">
        <v>12832</v>
      </c>
      <c r="B4897" t="s">
        <v>12833</v>
      </c>
      <c r="C4897">
        <v>1</v>
      </c>
      <c r="D4897" t="s">
        <v>344</v>
      </c>
      <c r="E4897" t="s">
        <v>12</v>
      </c>
      <c r="F4897" s="3" t="s">
        <v>12834</v>
      </c>
      <c r="G4897">
        <v>2024</v>
      </c>
      <c r="H4897" t="s">
        <v>423</v>
      </c>
      <c r="I4897" t="s">
        <v>12835</v>
      </c>
    </row>
    <row r="4898" spans="1:9" ht="16" x14ac:dyDescent="0.2">
      <c r="A4898" t="s">
        <v>12832</v>
      </c>
      <c r="B4898" t="s">
        <v>12836</v>
      </c>
      <c r="C4898">
        <v>2</v>
      </c>
      <c r="D4898" t="s">
        <v>52</v>
      </c>
      <c r="E4898" t="s">
        <v>12</v>
      </c>
      <c r="F4898" s="3" t="s">
        <v>12837</v>
      </c>
      <c r="G4898">
        <v>2024</v>
      </c>
      <c r="H4898" t="s">
        <v>423</v>
      </c>
      <c r="I4898" t="s">
        <v>12835</v>
      </c>
    </row>
    <row r="4899" spans="1:9" ht="16" x14ac:dyDescent="0.2">
      <c r="A4899" t="s">
        <v>12832</v>
      </c>
      <c r="B4899" t="s">
        <v>12838</v>
      </c>
      <c r="C4899">
        <v>3</v>
      </c>
      <c r="D4899" t="s">
        <v>344</v>
      </c>
      <c r="E4899" t="s">
        <v>12</v>
      </c>
      <c r="F4899" s="3" t="s">
        <v>12839</v>
      </c>
      <c r="G4899">
        <v>2024</v>
      </c>
      <c r="H4899" t="s">
        <v>423</v>
      </c>
      <c r="I4899" t="s">
        <v>12835</v>
      </c>
    </row>
    <row r="4900" spans="1:9" ht="16" x14ac:dyDescent="0.2">
      <c r="A4900" t="s">
        <v>12840</v>
      </c>
      <c r="B4900" t="s">
        <v>12841</v>
      </c>
      <c r="C4900">
        <v>1</v>
      </c>
      <c r="D4900">
        <f>237</f>
        <v>237</v>
      </c>
      <c r="E4900" t="s">
        <v>12</v>
      </c>
      <c r="F4900" s="3" t="s">
        <v>10196</v>
      </c>
      <c r="G4900">
        <v>2024</v>
      </c>
      <c r="H4900" t="s">
        <v>21</v>
      </c>
      <c r="I4900" t="s">
        <v>12842</v>
      </c>
    </row>
    <row r="4901" spans="1:9" ht="16" x14ac:dyDescent="0.2">
      <c r="A4901" t="s">
        <v>12840</v>
      </c>
      <c r="B4901" t="s">
        <v>12843</v>
      </c>
      <c r="C4901">
        <v>2</v>
      </c>
      <c r="D4901" t="s">
        <v>31</v>
      </c>
      <c r="E4901" t="s">
        <v>12</v>
      </c>
      <c r="F4901" s="3" t="s">
        <v>12844</v>
      </c>
      <c r="G4901">
        <v>2024</v>
      </c>
      <c r="H4901" t="s">
        <v>21</v>
      </c>
      <c r="I4901" t="s">
        <v>12842</v>
      </c>
    </row>
    <row r="4902" spans="1:9" ht="32" x14ac:dyDescent="0.2">
      <c r="A4902" t="s">
        <v>12845</v>
      </c>
      <c r="B4902" t="s">
        <v>12846</v>
      </c>
      <c r="C4902">
        <v>1</v>
      </c>
      <c r="D4902" t="s">
        <v>90</v>
      </c>
      <c r="E4902" t="s">
        <v>12</v>
      </c>
      <c r="F4902" s="3" t="s">
        <v>12847</v>
      </c>
      <c r="G4902">
        <v>2024</v>
      </c>
      <c r="H4902" t="s">
        <v>226</v>
      </c>
      <c r="I4902" t="s">
        <v>12848</v>
      </c>
    </row>
    <row r="4903" spans="1:9" ht="16" x14ac:dyDescent="0.2">
      <c r="A4903" t="s">
        <v>12845</v>
      </c>
      <c r="B4903" t="s">
        <v>12849</v>
      </c>
      <c r="C4903">
        <v>2</v>
      </c>
      <c r="D4903" t="s">
        <v>712</v>
      </c>
      <c r="E4903" t="s">
        <v>12</v>
      </c>
      <c r="F4903" s="3" t="s">
        <v>11588</v>
      </c>
      <c r="G4903">
        <v>2024</v>
      </c>
      <c r="H4903" t="s">
        <v>226</v>
      </c>
      <c r="I4903" t="s">
        <v>12848</v>
      </c>
    </row>
    <row r="4904" spans="1:9" ht="16" x14ac:dyDescent="0.2">
      <c r="A4904" t="s">
        <v>12850</v>
      </c>
      <c r="B4904" t="s">
        <v>12851</v>
      </c>
      <c r="C4904">
        <v>1</v>
      </c>
      <c r="D4904" t="s">
        <v>12</v>
      </c>
      <c r="E4904" t="s">
        <v>12</v>
      </c>
      <c r="F4904" s="3" t="s">
        <v>8817</v>
      </c>
      <c r="G4904">
        <v>2024</v>
      </c>
      <c r="H4904" t="s">
        <v>2773</v>
      </c>
      <c r="I4904" t="s">
        <v>12852</v>
      </c>
    </row>
    <row r="4905" spans="1:9" ht="16" x14ac:dyDescent="0.2">
      <c r="A4905" t="s">
        <v>12850</v>
      </c>
      <c r="B4905" t="s">
        <v>12853</v>
      </c>
      <c r="C4905">
        <v>2</v>
      </c>
      <c r="D4905" t="s">
        <v>12</v>
      </c>
      <c r="E4905" t="s">
        <v>12</v>
      </c>
      <c r="F4905" s="3" t="s">
        <v>12854</v>
      </c>
      <c r="G4905">
        <v>2024</v>
      </c>
      <c r="H4905" t="s">
        <v>2773</v>
      </c>
      <c r="I4905" t="s">
        <v>12852</v>
      </c>
    </row>
    <row r="4906" spans="1:9" ht="32" x14ac:dyDescent="0.2">
      <c r="A4906" t="s">
        <v>12855</v>
      </c>
      <c r="B4906" t="s">
        <v>12856</v>
      </c>
      <c r="C4906">
        <v>1</v>
      </c>
      <c r="D4906">
        <f>237</f>
        <v>237</v>
      </c>
      <c r="E4906" t="s">
        <v>12</v>
      </c>
      <c r="F4906" s="3" t="s">
        <v>12857</v>
      </c>
      <c r="G4906">
        <v>2024</v>
      </c>
      <c r="H4906" t="s">
        <v>21</v>
      </c>
      <c r="I4906" t="s">
        <v>12858</v>
      </c>
    </row>
    <row r="4907" spans="1:9" ht="32" x14ac:dyDescent="0.2">
      <c r="A4907" t="s">
        <v>12855</v>
      </c>
      <c r="B4907" t="s">
        <v>12859</v>
      </c>
      <c r="C4907">
        <v>2</v>
      </c>
      <c r="D4907">
        <f>237</f>
        <v>237</v>
      </c>
      <c r="E4907" t="s">
        <v>12</v>
      </c>
      <c r="F4907" s="3" t="s">
        <v>12860</v>
      </c>
      <c r="G4907">
        <v>2024</v>
      </c>
      <c r="H4907" t="s">
        <v>21</v>
      </c>
      <c r="I4907" t="s">
        <v>12858</v>
      </c>
    </row>
    <row r="4908" spans="1:9" ht="32" x14ac:dyDescent="0.2">
      <c r="A4908" t="s">
        <v>12861</v>
      </c>
      <c r="B4908" t="s">
        <v>3072</v>
      </c>
      <c r="C4908">
        <v>1</v>
      </c>
      <c r="D4908" t="s">
        <v>52</v>
      </c>
      <c r="E4908" t="s">
        <v>12</v>
      </c>
      <c r="F4908" s="3" t="s">
        <v>3073</v>
      </c>
      <c r="G4908">
        <v>2024</v>
      </c>
      <c r="H4908" t="s">
        <v>226</v>
      </c>
      <c r="I4908" t="s">
        <v>12862</v>
      </c>
    </row>
    <row r="4909" spans="1:9" ht="16" x14ac:dyDescent="0.2">
      <c r="A4909" t="s">
        <v>12863</v>
      </c>
      <c r="B4909" t="s">
        <v>918</v>
      </c>
      <c r="C4909">
        <v>1</v>
      </c>
      <c r="D4909">
        <f>65</f>
        <v>65</v>
      </c>
      <c r="E4909" t="s">
        <v>12</v>
      </c>
      <c r="F4909" s="3" t="s">
        <v>6844</v>
      </c>
      <c r="G4909">
        <v>2024</v>
      </c>
      <c r="H4909" t="s">
        <v>323</v>
      </c>
      <c r="I4909" t="s">
        <v>12864</v>
      </c>
    </row>
    <row r="4910" spans="1:9" ht="32" x14ac:dyDescent="0.2">
      <c r="A4910" t="s">
        <v>12863</v>
      </c>
      <c r="B4910" t="s">
        <v>12865</v>
      </c>
      <c r="C4910">
        <v>2</v>
      </c>
      <c r="D4910" t="s">
        <v>469</v>
      </c>
      <c r="E4910" t="s">
        <v>12</v>
      </c>
      <c r="F4910" s="3" t="s">
        <v>12866</v>
      </c>
      <c r="G4910">
        <v>2024</v>
      </c>
      <c r="H4910" t="s">
        <v>462</v>
      </c>
      <c r="I4910" t="s">
        <v>12864</v>
      </c>
    </row>
    <row r="4911" spans="1:9" ht="16" x14ac:dyDescent="0.2">
      <c r="A4911" t="s">
        <v>12863</v>
      </c>
      <c r="B4911" t="s">
        <v>12867</v>
      </c>
      <c r="C4911">
        <v>3</v>
      </c>
      <c r="D4911" t="s">
        <v>12</v>
      </c>
      <c r="E4911" t="s">
        <v>12</v>
      </c>
      <c r="F4911" s="3" t="s">
        <v>12868</v>
      </c>
      <c r="G4911">
        <v>2024</v>
      </c>
      <c r="H4911" t="s">
        <v>462</v>
      </c>
      <c r="I4911" t="s">
        <v>12864</v>
      </c>
    </row>
    <row r="4912" spans="1:9" ht="16" x14ac:dyDescent="0.2">
      <c r="A4912" t="s">
        <v>12863</v>
      </c>
      <c r="B4912" t="s">
        <v>12869</v>
      </c>
      <c r="C4912">
        <v>4</v>
      </c>
      <c r="D4912" t="s">
        <v>344</v>
      </c>
      <c r="E4912" t="s">
        <v>12</v>
      </c>
      <c r="F4912" s="3" t="s">
        <v>12870</v>
      </c>
      <c r="G4912">
        <v>2024</v>
      </c>
      <c r="H4912" t="s">
        <v>462</v>
      </c>
      <c r="I4912" t="s">
        <v>12864</v>
      </c>
    </row>
    <row r="4913" spans="1:9" ht="16" x14ac:dyDescent="0.2">
      <c r="A4913" t="s">
        <v>12863</v>
      </c>
      <c r="B4913" t="s">
        <v>12871</v>
      </c>
      <c r="C4913">
        <v>5</v>
      </c>
      <c r="D4913" t="s">
        <v>4601</v>
      </c>
      <c r="E4913" t="s">
        <v>12</v>
      </c>
      <c r="F4913" s="3" t="s">
        <v>12872</v>
      </c>
      <c r="G4913">
        <v>2024</v>
      </c>
      <c r="H4913" t="s">
        <v>462</v>
      </c>
      <c r="I4913" t="s">
        <v>12864</v>
      </c>
    </row>
    <row r="4914" spans="1:9" ht="32" x14ac:dyDescent="0.2">
      <c r="A4914" t="s">
        <v>12873</v>
      </c>
      <c r="B4914" t="s">
        <v>1293</v>
      </c>
      <c r="C4914">
        <v>1</v>
      </c>
      <c r="D4914">
        <f>407</f>
        <v>407</v>
      </c>
      <c r="E4914" t="s">
        <v>12</v>
      </c>
      <c r="F4914" s="3" t="s">
        <v>1294</v>
      </c>
      <c r="G4914">
        <v>2024</v>
      </c>
      <c r="H4914" t="s">
        <v>37</v>
      </c>
      <c r="I4914" t="s">
        <v>12874</v>
      </c>
    </row>
    <row r="4915" spans="1:9" ht="16" x14ac:dyDescent="0.2">
      <c r="A4915" t="s">
        <v>12875</v>
      </c>
      <c r="B4915" t="s">
        <v>12876</v>
      </c>
      <c r="C4915">
        <v>1</v>
      </c>
      <c r="D4915" t="s">
        <v>90</v>
      </c>
      <c r="E4915" t="s">
        <v>12</v>
      </c>
      <c r="F4915" s="3" t="s">
        <v>12877</v>
      </c>
      <c r="G4915">
        <v>2024</v>
      </c>
      <c r="H4915" t="s">
        <v>6891</v>
      </c>
      <c r="I4915" t="s">
        <v>12878</v>
      </c>
    </row>
    <row r="4916" spans="1:9" ht="16" x14ac:dyDescent="0.2">
      <c r="A4916" t="s">
        <v>12879</v>
      </c>
      <c r="B4916" t="s">
        <v>12880</v>
      </c>
      <c r="C4916">
        <v>1</v>
      </c>
      <c r="D4916" t="s">
        <v>12</v>
      </c>
      <c r="E4916" t="s">
        <v>12</v>
      </c>
      <c r="F4916" s="3" t="s">
        <v>12881</v>
      </c>
      <c r="G4916">
        <v>2024</v>
      </c>
      <c r="H4916" t="s">
        <v>140</v>
      </c>
      <c r="I4916" t="s">
        <v>12882</v>
      </c>
    </row>
    <row r="4917" spans="1:9" ht="16" x14ac:dyDescent="0.2">
      <c r="A4917" t="s">
        <v>12883</v>
      </c>
      <c r="B4917" t="s">
        <v>12884</v>
      </c>
      <c r="C4917">
        <v>1</v>
      </c>
      <c r="D4917" t="s">
        <v>344</v>
      </c>
      <c r="E4917" t="s">
        <v>334</v>
      </c>
      <c r="F4917" s="3" t="s">
        <v>9724</v>
      </c>
      <c r="G4917">
        <v>2024</v>
      </c>
      <c r="H4917" t="s">
        <v>140</v>
      </c>
      <c r="I4917" t="s">
        <v>12885</v>
      </c>
    </row>
    <row r="4918" spans="1:9" ht="16" x14ac:dyDescent="0.2">
      <c r="A4918" t="s">
        <v>12886</v>
      </c>
      <c r="B4918" t="s">
        <v>12887</v>
      </c>
      <c r="C4918">
        <v>1</v>
      </c>
      <c r="D4918" t="s">
        <v>408</v>
      </c>
      <c r="E4918" t="s">
        <v>12</v>
      </c>
      <c r="F4918" s="3" t="s">
        <v>12888</v>
      </c>
      <c r="G4918">
        <v>2024</v>
      </c>
      <c r="H4918" t="s">
        <v>5857</v>
      </c>
      <c r="I4918" t="s">
        <v>12889</v>
      </c>
    </row>
    <row r="4919" spans="1:9" ht="16" x14ac:dyDescent="0.2">
      <c r="A4919" t="s">
        <v>12886</v>
      </c>
      <c r="B4919" t="s">
        <v>12890</v>
      </c>
      <c r="C4919">
        <v>2</v>
      </c>
      <c r="D4919" t="s">
        <v>408</v>
      </c>
      <c r="E4919" t="s">
        <v>12</v>
      </c>
      <c r="F4919" s="3" t="s">
        <v>12891</v>
      </c>
      <c r="G4919">
        <v>2024</v>
      </c>
      <c r="H4919" t="s">
        <v>5857</v>
      </c>
      <c r="I4919" t="s">
        <v>12889</v>
      </c>
    </row>
    <row r="4920" spans="1:9" ht="16" x14ac:dyDescent="0.2">
      <c r="A4920" t="s">
        <v>12892</v>
      </c>
      <c r="B4920" t="s">
        <v>12893</v>
      </c>
      <c r="C4920">
        <v>1</v>
      </c>
      <c r="D4920">
        <f>65</f>
        <v>65</v>
      </c>
      <c r="E4920" t="s">
        <v>12</v>
      </c>
      <c r="F4920" s="3" t="s">
        <v>2276</v>
      </c>
      <c r="G4920">
        <v>2024</v>
      </c>
      <c r="H4920" t="s">
        <v>323</v>
      </c>
      <c r="I4920" t="s">
        <v>12894</v>
      </c>
    </row>
    <row r="4921" spans="1:9" ht="32" x14ac:dyDescent="0.2">
      <c r="A4921" t="s">
        <v>12892</v>
      </c>
      <c r="B4921" t="s">
        <v>2278</v>
      </c>
      <c r="C4921">
        <v>2</v>
      </c>
      <c r="D4921" t="s">
        <v>193</v>
      </c>
      <c r="E4921" t="s">
        <v>12</v>
      </c>
      <c r="F4921" s="3" t="s">
        <v>12895</v>
      </c>
      <c r="G4921">
        <v>2024</v>
      </c>
      <c r="H4921" t="s">
        <v>195</v>
      </c>
      <c r="I4921" t="s">
        <v>12894</v>
      </c>
    </row>
    <row r="4922" spans="1:9" ht="16" x14ac:dyDescent="0.2">
      <c r="A4922" t="s">
        <v>12896</v>
      </c>
      <c r="B4922" t="s">
        <v>12897</v>
      </c>
      <c r="C4922">
        <v>1</v>
      </c>
      <c r="D4922" t="s">
        <v>12</v>
      </c>
      <c r="E4922" t="s">
        <v>12</v>
      </c>
      <c r="F4922" s="3" t="s">
        <v>12898</v>
      </c>
      <c r="G4922">
        <v>2024</v>
      </c>
      <c r="H4922" t="s">
        <v>256</v>
      </c>
      <c r="I4922" t="s">
        <v>12899</v>
      </c>
    </row>
    <row r="4923" spans="1:9" ht="16" x14ac:dyDescent="0.2">
      <c r="A4923" t="s">
        <v>12900</v>
      </c>
      <c r="B4923" t="s">
        <v>11745</v>
      </c>
      <c r="C4923">
        <v>1</v>
      </c>
      <c r="D4923" t="s">
        <v>712</v>
      </c>
      <c r="E4923" t="s">
        <v>12</v>
      </c>
      <c r="F4923" s="3" t="s">
        <v>9816</v>
      </c>
      <c r="G4923">
        <v>2024</v>
      </c>
      <c r="H4923" t="s">
        <v>37</v>
      </c>
      <c r="I4923" t="s">
        <v>12901</v>
      </c>
    </row>
    <row r="4924" spans="1:9" ht="32" x14ac:dyDescent="0.2">
      <c r="A4924" t="s">
        <v>12902</v>
      </c>
      <c r="B4924" t="s">
        <v>3330</v>
      </c>
      <c r="C4924">
        <v>1</v>
      </c>
      <c r="D4924" t="s">
        <v>90</v>
      </c>
      <c r="E4924" t="s">
        <v>12</v>
      </c>
      <c r="F4924" s="3" t="s">
        <v>6321</v>
      </c>
      <c r="G4924">
        <v>2024</v>
      </c>
      <c r="H4924" t="s">
        <v>296</v>
      </c>
      <c r="I4924" t="s">
        <v>12903</v>
      </c>
    </row>
    <row r="4925" spans="1:9" ht="16" x14ac:dyDescent="0.2">
      <c r="A4925" t="s">
        <v>12902</v>
      </c>
      <c r="B4925" t="s">
        <v>3333</v>
      </c>
      <c r="C4925">
        <v>2</v>
      </c>
      <c r="D4925" t="s">
        <v>12</v>
      </c>
      <c r="E4925" t="s">
        <v>12</v>
      </c>
      <c r="F4925" s="3" t="s">
        <v>3334</v>
      </c>
      <c r="G4925">
        <v>2024</v>
      </c>
      <c r="H4925" t="s">
        <v>998</v>
      </c>
      <c r="I4925" t="s">
        <v>12903</v>
      </c>
    </row>
    <row r="4926" spans="1:9" ht="32" x14ac:dyDescent="0.2">
      <c r="A4926" t="s">
        <v>12902</v>
      </c>
      <c r="B4926" t="s">
        <v>12904</v>
      </c>
      <c r="C4926">
        <v>3</v>
      </c>
      <c r="D4926" t="s">
        <v>52</v>
      </c>
      <c r="E4926" t="s">
        <v>1171</v>
      </c>
      <c r="F4926" s="3" t="s">
        <v>3336</v>
      </c>
      <c r="G4926">
        <v>2024</v>
      </c>
      <c r="H4926" t="s">
        <v>998</v>
      </c>
      <c r="I4926" t="s">
        <v>12903</v>
      </c>
    </row>
    <row r="4927" spans="1:9" ht="32" x14ac:dyDescent="0.2">
      <c r="A4927" t="s">
        <v>12902</v>
      </c>
      <c r="B4927" t="s">
        <v>3337</v>
      </c>
      <c r="C4927">
        <v>4</v>
      </c>
      <c r="D4927" t="s">
        <v>12</v>
      </c>
      <c r="E4927" t="s">
        <v>12</v>
      </c>
      <c r="F4927" s="3" t="s">
        <v>12905</v>
      </c>
      <c r="G4927">
        <v>2024</v>
      </c>
      <c r="H4927" t="s">
        <v>1663</v>
      </c>
      <c r="I4927" t="s">
        <v>12903</v>
      </c>
    </row>
    <row r="4928" spans="1:9" ht="16" x14ac:dyDescent="0.2">
      <c r="A4928" t="s">
        <v>12906</v>
      </c>
      <c r="B4928" t="s">
        <v>3276</v>
      </c>
      <c r="C4928">
        <v>1</v>
      </c>
      <c r="D4928" t="s">
        <v>12</v>
      </c>
      <c r="E4928" t="s">
        <v>12</v>
      </c>
      <c r="F4928" s="3" t="s">
        <v>3277</v>
      </c>
      <c r="G4928">
        <v>2024</v>
      </c>
      <c r="H4928" t="s">
        <v>1810</v>
      </c>
      <c r="I4928" t="s">
        <v>12907</v>
      </c>
    </row>
    <row r="4929" spans="1:9" ht="16" x14ac:dyDescent="0.2">
      <c r="A4929" t="s">
        <v>12906</v>
      </c>
      <c r="B4929" t="s">
        <v>3279</v>
      </c>
      <c r="C4929">
        <v>2</v>
      </c>
      <c r="D4929" t="s">
        <v>12</v>
      </c>
      <c r="E4929" t="s">
        <v>12</v>
      </c>
      <c r="F4929" s="3" t="s">
        <v>4467</v>
      </c>
      <c r="G4929">
        <v>2024</v>
      </c>
      <c r="H4929" t="s">
        <v>1810</v>
      </c>
      <c r="I4929" t="s">
        <v>12907</v>
      </c>
    </row>
    <row r="4930" spans="1:9" ht="16" x14ac:dyDescent="0.2">
      <c r="A4930" t="s">
        <v>12906</v>
      </c>
      <c r="B4930" t="s">
        <v>3281</v>
      </c>
      <c r="C4930">
        <v>3</v>
      </c>
      <c r="D4930" t="s">
        <v>12</v>
      </c>
      <c r="E4930" t="s">
        <v>12</v>
      </c>
      <c r="F4930" s="3" t="s">
        <v>3277</v>
      </c>
      <c r="G4930">
        <v>2024</v>
      </c>
      <c r="H4930" t="s">
        <v>1810</v>
      </c>
      <c r="I4930" t="s">
        <v>12907</v>
      </c>
    </row>
    <row r="4931" spans="1:9" ht="16" x14ac:dyDescent="0.2">
      <c r="A4931" t="s">
        <v>12906</v>
      </c>
      <c r="B4931" t="s">
        <v>4466</v>
      </c>
      <c r="C4931">
        <v>4</v>
      </c>
      <c r="D4931" t="s">
        <v>12</v>
      </c>
      <c r="E4931" t="s">
        <v>12</v>
      </c>
      <c r="F4931" s="3" t="s">
        <v>3282</v>
      </c>
      <c r="G4931">
        <v>2024</v>
      </c>
      <c r="H4931" t="s">
        <v>1810</v>
      </c>
      <c r="I4931" t="s">
        <v>12907</v>
      </c>
    </row>
    <row r="4932" spans="1:9" ht="16" x14ac:dyDescent="0.2">
      <c r="A4932" t="s">
        <v>12908</v>
      </c>
      <c r="B4932" t="s">
        <v>12909</v>
      </c>
      <c r="C4932">
        <v>1</v>
      </c>
      <c r="D4932" t="s">
        <v>101</v>
      </c>
      <c r="E4932" t="s">
        <v>12</v>
      </c>
      <c r="F4932" s="3" t="s">
        <v>1669</v>
      </c>
      <c r="G4932">
        <v>2024</v>
      </c>
      <c r="H4932" t="s">
        <v>37</v>
      </c>
      <c r="I4932" t="s">
        <v>12910</v>
      </c>
    </row>
    <row r="4933" spans="1:9" ht="16" x14ac:dyDescent="0.2">
      <c r="A4933" t="s">
        <v>12908</v>
      </c>
      <c r="B4933" t="s">
        <v>12911</v>
      </c>
      <c r="C4933">
        <v>2</v>
      </c>
      <c r="D4933" t="s">
        <v>101</v>
      </c>
      <c r="E4933" t="s">
        <v>12</v>
      </c>
      <c r="F4933" s="3" t="s">
        <v>12912</v>
      </c>
      <c r="G4933">
        <v>2024</v>
      </c>
      <c r="H4933" t="s">
        <v>37</v>
      </c>
      <c r="I4933" t="s">
        <v>12910</v>
      </c>
    </row>
    <row r="4934" spans="1:9" ht="16" x14ac:dyDescent="0.2">
      <c r="A4934" t="s">
        <v>12908</v>
      </c>
      <c r="B4934" t="s">
        <v>12913</v>
      </c>
      <c r="C4934">
        <v>3</v>
      </c>
      <c r="D4934" t="s">
        <v>101</v>
      </c>
      <c r="E4934" t="s">
        <v>12</v>
      </c>
      <c r="F4934" s="3" t="s">
        <v>12914</v>
      </c>
      <c r="G4934">
        <v>2024</v>
      </c>
      <c r="H4934" t="s">
        <v>37</v>
      </c>
      <c r="I4934" t="s">
        <v>12910</v>
      </c>
    </row>
    <row r="4935" spans="1:9" ht="16" x14ac:dyDescent="0.2">
      <c r="A4935" t="s">
        <v>12915</v>
      </c>
      <c r="B4935" t="s">
        <v>3996</v>
      </c>
      <c r="C4935">
        <v>1</v>
      </c>
      <c r="D4935">
        <f>126</f>
        <v>126</v>
      </c>
      <c r="E4935" t="s">
        <v>12</v>
      </c>
      <c r="F4935" s="3" t="s">
        <v>12916</v>
      </c>
      <c r="G4935">
        <v>2024</v>
      </c>
      <c r="H4935" t="s">
        <v>250</v>
      </c>
      <c r="I4935" t="s">
        <v>12917</v>
      </c>
    </row>
    <row r="4936" spans="1:9" ht="32" x14ac:dyDescent="0.2">
      <c r="A4936" t="s">
        <v>12918</v>
      </c>
      <c r="B4936" t="s">
        <v>12919</v>
      </c>
      <c r="C4936">
        <v>1</v>
      </c>
      <c r="D4936" t="s">
        <v>12</v>
      </c>
      <c r="E4936" t="s">
        <v>12</v>
      </c>
      <c r="F4936" s="3" t="s">
        <v>12920</v>
      </c>
      <c r="G4936">
        <v>2024</v>
      </c>
      <c r="H4936" t="s">
        <v>235</v>
      </c>
      <c r="I4936" t="s">
        <v>12921</v>
      </c>
    </row>
    <row r="4937" spans="1:9" ht="16" x14ac:dyDescent="0.2">
      <c r="A4937" t="s">
        <v>12918</v>
      </c>
      <c r="B4937" t="s">
        <v>12922</v>
      </c>
      <c r="C4937">
        <v>2</v>
      </c>
      <c r="D4937" t="s">
        <v>12</v>
      </c>
      <c r="E4937" t="s">
        <v>12</v>
      </c>
      <c r="F4937" s="3" t="s">
        <v>12923</v>
      </c>
      <c r="G4937">
        <v>2024</v>
      </c>
      <c r="H4937" t="s">
        <v>235</v>
      </c>
      <c r="I4937" t="s">
        <v>12921</v>
      </c>
    </row>
    <row r="4938" spans="1:9" ht="16" x14ac:dyDescent="0.2">
      <c r="A4938" t="s">
        <v>12918</v>
      </c>
      <c r="B4938" t="s">
        <v>12924</v>
      </c>
      <c r="C4938">
        <v>3</v>
      </c>
      <c r="D4938" t="s">
        <v>12</v>
      </c>
      <c r="E4938" t="s">
        <v>12</v>
      </c>
      <c r="F4938" s="3" t="s">
        <v>12925</v>
      </c>
      <c r="G4938">
        <v>2024</v>
      </c>
      <c r="H4938" t="s">
        <v>235</v>
      </c>
      <c r="I4938" t="s">
        <v>12921</v>
      </c>
    </row>
    <row r="4939" spans="1:9" ht="32" x14ac:dyDescent="0.2">
      <c r="A4939" t="s">
        <v>12918</v>
      </c>
      <c r="B4939" t="s">
        <v>12926</v>
      </c>
      <c r="C4939">
        <v>4</v>
      </c>
      <c r="D4939" t="s">
        <v>12</v>
      </c>
      <c r="E4939" t="s">
        <v>12</v>
      </c>
      <c r="F4939" s="3" t="s">
        <v>12920</v>
      </c>
      <c r="G4939">
        <v>2024</v>
      </c>
      <c r="H4939" t="s">
        <v>235</v>
      </c>
      <c r="I4939" t="s">
        <v>12921</v>
      </c>
    </row>
    <row r="4940" spans="1:9" ht="32" x14ac:dyDescent="0.2">
      <c r="A4940" t="s">
        <v>12927</v>
      </c>
      <c r="B4940" t="s">
        <v>12928</v>
      </c>
      <c r="C4940">
        <v>1</v>
      </c>
      <c r="D4940" t="s">
        <v>90</v>
      </c>
      <c r="E4940" t="s">
        <v>12</v>
      </c>
      <c r="F4940" s="3" t="s">
        <v>12929</v>
      </c>
      <c r="G4940">
        <v>2024</v>
      </c>
      <c r="H4940" t="s">
        <v>832</v>
      </c>
      <c r="I4940" t="s">
        <v>12930</v>
      </c>
    </row>
    <row r="4941" spans="1:9" ht="16" x14ac:dyDescent="0.2">
      <c r="A4941" t="s">
        <v>12927</v>
      </c>
      <c r="B4941" t="s">
        <v>12931</v>
      </c>
      <c r="C4941">
        <v>2</v>
      </c>
      <c r="D4941" t="s">
        <v>90</v>
      </c>
      <c r="E4941" t="s">
        <v>12</v>
      </c>
      <c r="F4941" s="3" t="s">
        <v>12932</v>
      </c>
      <c r="G4941">
        <v>2024</v>
      </c>
      <c r="H4941" t="s">
        <v>832</v>
      </c>
      <c r="I4941" t="s">
        <v>12930</v>
      </c>
    </row>
    <row r="4942" spans="1:9" ht="16" x14ac:dyDescent="0.2">
      <c r="A4942" t="s">
        <v>12933</v>
      </c>
      <c r="B4942" t="s">
        <v>4734</v>
      </c>
      <c r="C4942">
        <v>1</v>
      </c>
      <c r="D4942" s="5" t="s">
        <v>12</v>
      </c>
      <c r="E4942" t="s">
        <v>12</v>
      </c>
      <c r="F4942" s="7" t="s">
        <v>165</v>
      </c>
      <c r="G4942">
        <v>2024</v>
      </c>
      <c r="H4942" t="s">
        <v>37</v>
      </c>
      <c r="I4942" t="s">
        <v>12934</v>
      </c>
    </row>
    <row r="4943" spans="1:9" ht="16" x14ac:dyDescent="0.2">
      <c r="A4943" t="s">
        <v>12933</v>
      </c>
      <c r="B4943" t="s">
        <v>4736</v>
      </c>
      <c r="C4943">
        <v>2</v>
      </c>
      <c r="D4943" s="5" t="s">
        <v>12</v>
      </c>
      <c r="E4943" t="s">
        <v>12</v>
      </c>
      <c r="F4943" s="7" t="s">
        <v>165</v>
      </c>
      <c r="G4943">
        <v>2024</v>
      </c>
      <c r="H4943" t="s">
        <v>37</v>
      </c>
      <c r="I4943" t="s">
        <v>12934</v>
      </c>
    </row>
    <row r="4944" spans="1:9" ht="16" x14ac:dyDescent="0.2">
      <c r="A4944" t="s">
        <v>12933</v>
      </c>
      <c r="B4944" t="s">
        <v>12935</v>
      </c>
      <c r="C4944">
        <v>3</v>
      </c>
      <c r="D4944" s="5" t="s">
        <v>12</v>
      </c>
      <c r="E4944" t="s">
        <v>12</v>
      </c>
      <c r="F4944" s="7" t="s">
        <v>165</v>
      </c>
      <c r="G4944">
        <v>2024</v>
      </c>
      <c r="H4944" t="s">
        <v>37</v>
      </c>
      <c r="I4944" t="s">
        <v>12934</v>
      </c>
    </row>
    <row r="4945" spans="1:9" ht="32" x14ac:dyDescent="0.2">
      <c r="A4945" t="s">
        <v>12936</v>
      </c>
      <c r="B4945" t="s">
        <v>12937</v>
      </c>
      <c r="C4945">
        <v>1</v>
      </c>
      <c r="D4945" t="s">
        <v>101</v>
      </c>
      <c r="E4945" t="s">
        <v>12</v>
      </c>
      <c r="F4945" s="3" t="s">
        <v>12938</v>
      </c>
      <c r="G4945">
        <v>2024</v>
      </c>
      <c r="H4945" t="s">
        <v>37</v>
      </c>
      <c r="I4945" t="s">
        <v>12939</v>
      </c>
    </row>
    <row r="4946" spans="1:9" ht="16" x14ac:dyDescent="0.2">
      <c r="A4946" t="s">
        <v>12940</v>
      </c>
      <c r="B4946" t="s">
        <v>12941</v>
      </c>
      <c r="C4946">
        <v>1</v>
      </c>
      <c r="D4946" t="s">
        <v>724</v>
      </c>
      <c r="E4946" t="s">
        <v>12942</v>
      </c>
      <c r="F4946" s="3" t="s">
        <v>12943</v>
      </c>
      <c r="G4946">
        <v>2024</v>
      </c>
      <c r="H4946" t="s">
        <v>86</v>
      </c>
      <c r="I4946" t="s">
        <v>12944</v>
      </c>
    </row>
    <row r="4947" spans="1:9" ht="16" x14ac:dyDescent="0.2">
      <c r="A4947" t="s">
        <v>12940</v>
      </c>
      <c r="B4947" t="s">
        <v>2719</v>
      </c>
      <c r="C4947">
        <v>2</v>
      </c>
      <c r="D4947" t="s">
        <v>12</v>
      </c>
      <c r="E4947" t="s">
        <v>9035</v>
      </c>
      <c r="F4947" s="3" t="s">
        <v>9036</v>
      </c>
      <c r="G4947">
        <v>2024</v>
      </c>
      <c r="H4947" t="s">
        <v>86</v>
      </c>
      <c r="I4947" t="s">
        <v>12944</v>
      </c>
    </row>
    <row r="4948" spans="1:9" ht="16" x14ac:dyDescent="0.2">
      <c r="A4948" t="s">
        <v>12940</v>
      </c>
      <c r="B4948" t="s">
        <v>12945</v>
      </c>
      <c r="C4948">
        <v>3</v>
      </c>
      <c r="D4948">
        <f>107</f>
        <v>107</v>
      </c>
      <c r="E4948" t="s">
        <v>2716</v>
      </c>
      <c r="F4948" s="3" t="s">
        <v>2717</v>
      </c>
      <c r="G4948">
        <v>2024</v>
      </c>
      <c r="H4948" t="s">
        <v>522</v>
      </c>
      <c r="I4948" t="s">
        <v>12944</v>
      </c>
    </row>
    <row r="4949" spans="1:9" ht="32" x14ac:dyDescent="0.2">
      <c r="A4949" t="s">
        <v>12946</v>
      </c>
      <c r="B4949" t="s">
        <v>12947</v>
      </c>
      <c r="C4949">
        <v>1</v>
      </c>
      <c r="D4949" t="s">
        <v>101</v>
      </c>
      <c r="E4949" t="s">
        <v>12</v>
      </c>
      <c r="F4949" s="3" t="s">
        <v>12948</v>
      </c>
      <c r="G4949">
        <v>2024</v>
      </c>
      <c r="H4949" t="s">
        <v>37</v>
      </c>
      <c r="I4949" t="s">
        <v>12949</v>
      </c>
    </row>
    <row r="4950" spans="1:9" ht="16" x14ac:dyDescent="0.2">
      <c r="A4950" t="s">
        <v>12946</v>
      </c>
      <c r="B4950" t="s">
        <v>12950</v>
      </c>
      <c r="C4950">
        <v>2</v>
      </c>
      <c r="D4950" t="s">
        <v>12</v>
      </c>
      <c r="E4950" t="s">
        <v>12</v>
      </c>
      <c r="F4950" s="3" t="s">
        <v>12951</v>
      </c>
      <c r="G4950">
        <v>2024</v>
      </c>
      <c r="H4950" t="s">
        <v>37</v>
      </c>
      <c r="I4950" t="s">
        <v>12949</v>
      </c>
    </row>
    <row r="4951" spans="1:9" ht="16" x14ac:dyDescent="0.2">
      <c r="A4951" t="s">
        <v>12946</v>
      </c>
      <c r="B4951" t="s">
        <v>670</v>
      </c>
      <c r="C4951">
        <v>3</v>
      </c>
      <c r="D4951" t="s">
        <v>12</v>
      </c>
      <c r="E4951" t="s">
        <v>12</v>
      </c>
      <c r="F4951" s="3" t="s">
        <v>12952</v>
      </c>
      <c r="G4951">
        <v>2024</v>
      </c>
      <c r="H4951" t="s">
        <v>37</v>
      </c>
      <c r="I4951" t="s">
        <v>12949</v>
      </c>
    </row>
    <row r="4952" spans="1:9" ht="32" x14ac:dyDescent="0.2">
      <c r="A4952" t="s">
        <v>12953</v>
      </c>
      <c r="B4952" t="s">
        <v>12954</v>
      </c>
      <c r="C4952">
        <v>1</v>
      </c>
      <c r="D4952">
        <f>65</f>
        <v>65</v>
      </c>
      <c r="E4952" t="s">
        <v>12</v>
      </c>
      <c r="F4952" s="3" t="s">
        <v>12955</v>
      </c>
      <c r="G4952">
        <v>2024</v>
      </c>
      <c r="H4952" t="s">
        <v>323</v>
      </c>
      <c r="I4952" t="s">
        <v>12956</v>
      </c>
    </row>
    <row r="4953" spans="1:9" ht="16" x14ac:dyDescent="0.2">
      <c r="A4953" t="s">
        <v>12953</v>
      </c>
      <c r="B4953" t="s">
        <v>12957</v>
      </c>
      <c r="C4953">
        <v>2</v>
      </c>
      <c r="D4953">
        <f>65</f>
        <v>65</v>
      </c>
      <c r="E4953" t="s">
        <v>12</v>
      </c>
      <c r="F4953" s="3" t="s">
        <v>12958</v>
      </c>
      <c r="G4953">
        <v>2024</v>
      </c>
      <c r="H4953" t="s">
        <v>323</v>
      </c>
      <c r="I4953" t="s">
        <v>12956</v>
      </c>
    </row>
    <row r="4954" spans="1:9" ht="32" x14ac:dyDescent="0.2">
      <c r="A4954" t="s">
        <v>12959</v>
      </c>
      <c r="B4954" t="s">
        <v>5127</v>
      </c>
      <c r="C4954">
        <v>1</v>
      </c>
      <c r="D4954">
        <f>400</f>
        <v>400</v>
      </c>
      <c r="E4954" t="s">
        <v>12</v>
      </c>
      <c r="F4954" s="3" t="s">
        <v>5128</v>
      </c>
      <c r="G4954">
        <v>2024</v>
      </c>
      <c r="H4954" t="s">
        <v>140</v>
      </c>
      <c r="I4954" t="s">
        <v>12960</v>
      </c>
    </row>
    <row r="4955" spans="1:9" ht="32" x14ac:dyDescent="0.2">
      <c r="A4955" t="s">
        <v>12959</v>
      </c>
      <c r="B4955" t="s">
        <v>5126</v>
      </c>
      <c r="C4955">
        <v>2</v>
      </c>
      <c r="D4955" t="s">
        <v>408</v>
      </c>
      <c r="E4955" t="s">
        <v>12</v>
      </c>
      <c r="F4955" s="3" t="s">
        <v>3019</v>
      </c>
      <c r="G4955">
        <v>2024</v>
      </c>
      <c r="H4955" t="s">
        <v>140</v>
      </c>
      <c r="I4955" t="s">
        <v>12960</v>
      </c>
    </row>
    <row r="4956" spans="1:9" ht="16" x14ac:dyDescent="0.2">
      <c r="A4956" t="s">
        <v>12961</v>
      </c>
      <c r="B4956" t="s">
        <v>12962</v>
      </c>
      <c r="C4956">
        <v>1</v>
      </c>
      <c r="D4956">
        <f>404</f>
        <v>404</v>
      </c>
      <c r="E4956" t="s">
        <v>12</v>
      </c>
      <c r="F4956" s="3" t="s">
        <v>12963</v>
      </c>
      <c r="G4956">
        <v>2024</v>
      </c>
      <c r="H4956" t="s">
        <v>313</v>
      </c>
      <c r="I4956" t="s">
        <v>12964</v>
      </c>
    </row>
    <row r="4957" spans="1:9" ht="16" x14ac:dyDescent="0.2">
      <c r="A4957" t="s">
        <v>12961</v>
      </c>
      <c r="B4957" t="s">
        <v>12965</v>
      </c>
      <c r="C4957">
        <v>2</v>
      </c>
      <c r="D4957">
        <f>404</f>
        <v>404</v>
      </c>
      <c r="E4957" t="s">
        <v>12</v>
      </c>
      <c r="F4957" s="3" t="s">
        <v>12966</v>
      </c>
      <c r="G4957">
        <v>2024</v>
      </c>
      <c r="H4957" t="s">
        <v>313</v>
      </c>
      <c r="I4957" t="s">
        <v>12964</v>
      </c>
    </row>
    <row r="4958" spans="1:9" ht="16" x14ac:dyDescent="0.2">
      <c r="A4958" t="s">
        <v>12967</v>
      </c>
      <c r="B4958" t="s">
        <v>12968</v>
      </c>
      <c r="C4958">
        <v>1</v>
      </c>
      <c r="D4958" t="s">
        <v>12</v>
      </c>
      <c r="E4958" t="s">
        <v>12</v>
      </c>
      <c r="F4958" s="3" t="s">
        <v>12969</v>
      </c>
      <c r="G4958">
        <v>2024</v>
      </c>
      <c r="H4958" t="s">
        <v>37</v>
      </c>
      <c r="I4958" t="s">
        <v>12970</v>
      </c>
    </row>
    <row r="4959" spans="1:9" ht="32" x14ac:dyDescent="0.2">
      <c r="A4959" t="s">
        <v>12971</v>
      </c>
      <c r="B4959" t="s">
        <v>12972</v>
      </c>
      <c r="C4959">
        <v>1</v>
      </c>
      <c r="D4959">
        <f>184</f>
        <v>184</v>
      </c>
      <c r="E4959" t="s">
        <v>12</v>
      </c>
      <c r="F4959" s="3" t="s">
        <v>8886</v>
      </c>
      <c r="G4959">
        <v>2024</v>
      </c>
      <c r="H4959" t="s">
        <v>137</v>
      </c>
      <c r="I4959" t="s">
        <v>12973</v>
      </c>
    </row>
    <row r="4960" spans="1:9" ht="16" x14ac:dyDescent="0.2">
      <c r="A4960" t="s">
        <v>12971</v>
      </c>
      <c r="B4960" t="s">
        <v>12974</v>
      </c>
      <c r="C4960">
        <v>2</v>
      </c>
      <c r="D4960" t="s">
        <v>12</v>
      </c>
      <c r="E4960" t="s">
        <v>12</v>
      </c>
      <c r="F4960" s="3" t="s">
        <v>12975</v>
      </c>
      <c r="G4960">
        <v>2024</v>
      </c>
      <c r="H4960" t="s">
        <v>137</v>
      </c>
      <c r="I4960" t="s">
        <v>12973</v>
      </c>
    </row>
    <row r="4961" spans="1:9" ht="32" x14ac:dyDescent="0.2">
      <c r="A4961" t="s">
        <v>12976</v>
      </c>
      <c r="B4961" t="s">
        <v>12977</v>
      </c>
      <c r="C4961">
        <v>1</v>
      </c>
      <c r="D4961" t="s">
        <v>101</v>
      </c>
      <c r="E4961" t="s">
        <v>12</v>
      </c>
      <c r="F4961" s="3" t="s">
        <v>1352</v>
      </c>
      <c r="G4961">
        <v>2024</v>
      </c>
      <c r="H4961" t="s">
        <v>37</v>
      </c>
      <c r="I4961" t="s">
        <v>12978</v>
      </c>
    </row>
    <row r="4962" spans="1:9" ht="16" x14ac:dyDescent="0.2">
      <c r="A4962" t="s">
        <v>12976</v>
      </c>
      <c r="B4962" t="s">
        <v>1499</v>
      </c>
      <c r="C4962">
        <v>2</v>
      </c>
      <c r="D4962" t="s">
        <v>101</v>
      </c>
      <c r="E4962" t="s">
        <v>12</v>
      </c>
      <c r="F4962" s="3" t="s">
        <v>12979</v>
      </c>
      <c r="G4962">
        <v>2024</v>
      </c>
      <c r="H4962" t="s">
        <v>37</v>
      </c>
      <c r="I4962" t="s">
        <v>12978</v>
      </c>
    </row>
    <row r="4963" spans="1:9" ht="16" x14ac:dyDescent="0.2">
      <c r="A4963" t="s">
        <v>12976</v>
      </c>
      <c r="B4963" t="s">
        <v>12980</v>
      </c>
      <c r="C4963">
        <v>3</v>
      </c>
      <c r="D4963" t="s">
        <v>12</v>
      </c>
      <c r="E4963" t="s">
        <v>12</v>
      </c>
      <c r="F4963" s="3" t="s">
        <v>12981</v>
      </c>
      <c r="G4963">
        <v>2024</v>
      </c>
      <c r="H4963" t="s">
        <v>37</v>
      </c>
      <c r="I4963" t="s">
        <v>12978</v>
      </c>
    </row>
    <row r="4964" spans="1:9" ht="16" x14ac:dyDescent="0.2">
      <c r="A4964" t="s">
        <v>12982</v>
      </c>
      <c r="B4964" t="s">
        <v>12983</v>
      </c>
      <c r="C4964">
        <v>1</v>
      </c>
      <c r="D4964" s="4" t="s">
        <v>316</v>
      </c>
      <c r="E4964" t="s">
        <v>12</v>
      </c>
      <c r="F4964" s="7" t="s">
        <v>12984</v>
      </c>
      <c r="G4964">
        <v>2024</v>
      </c>
      <c r="H4964" t="s">
        <v>318</v>
      </c>
      <c r="I4964" t="s">
        <v>12985</v>
      </c>
    </row>
    <row r="4965" spans="1:9" ht="32" x14ac:dyDescent="0.2">
      <c r="A4965" t="s">
        <v>12986</v>
      </c>
      <c r="B4965" t="s">
        <v>4375</v>
      </c>
      <c r="C4965">
        <v>1</v>
      </c>
      <c r="D4965" t="s">
        <v>12</v>
      </c>
      <c r="E4965" t="s">
        <v>12</v>
      </c>
      <c r="F4965" s="3" t="s">
        <v>12987</v>
      </c>
      <c r="G4965">
        <v>2024</v>
      </c>
      <c r="H4965" t="s">
        <v>140</v>
      </c>
      <c r="I4965" t="s">
        <v>12988</v>
      </c>
    </row>
    <row r="4966" spans="1:9" ht="16" x14ac:dyDescent="0.2">
      <c r="A4966" t="s">
        <v>12989</v>
      </c>
      <c r="B4966" t="s">
        <v>433</v>
      </c>
      <c r="C4966">
        <v>1</v>
      </c>
      <c r="D4966" t="s">
        <v>428</v>
      </c>
      <c r="E4966" t="s">
        <v>12</v>
      </c>
      <c r="F4966" s="3" t="s">
        <v>10180</v>
      </c>
      <c r="G4966">
        <v>2024</v>
      </c>
      <c r="H4966" t="s">
        <v>267</v>
      </c>
      <c r="I4966" t="s">
        <v>12990</v>
      </c>
    </row>
    <row r="4967" spans="1:9" ht="32" x14ac:dyDescent="0.2">
      <c r="A4967" t="s">
        <v>12991</v>
      </c>
      <c r="B4967" t="s">
        <v>12992</v>
      </c>
      <c r="C4967">
        <v>1</v>
      </c>
      <c r="D4967">
        <f>81</f>
        <v>81</v>
      </c>
      <c r="E4967" t="s">
        <v>12</v>
      </c>
      <c r="F4967" s="3" t="s">
        <v>12993</v>
      </c>
      <c r="G4967">
        <v>2024</v>
      </c>
      <c r="H4967" t="s">
        <v>1322</v>
      </c>
      <c r="I4967" t="s">
        <v>12994</v>
      </c>
    </row>
    <row r="4968" spans="1:9" ht="16" x14ac:dyDescent="0.2">
      <c r="A4968" t="s">
        <v>12991</v>
      </c>
      <c r="B4968" t="s">
        <v>12995</v>
      </c>
      <c r="C4968">
        <v>2</v>
      </c>
      <c r="D4968">
        <f>436</f>
        <v>436</v>
      </c>
      <c r="E4968" t="s">
        <v>12</v>
      </c>
      <c r="F4968" s="3" t="s">
        <v>12996</v>
      </c>
      <c r="G4968">
        <v>2024</v>
      </c>
      <c r="H4968" t="s">
        <v>1322</v>
      </c>
      <c r="I4968" t="s">
        <v>12994</v>
      </c>
    </row>
    <row r="4969" spans="1:9" ht="32" x14ac:dyDescent="0.2">
      <c r="A4969" t="s">
        <v>12997</v>
      </c>
      <c r="B4969" t="s">
        <v>12998</v>
      </c>
      <c r="C4969">
        <v>1</v>
      </c>
      <c r="D4969" t="s">
        <v>52</v>
      </c>
      <c r="E4969" t="s">
        <v>12</v>
      </c>
      <c r="F4969" s="3" t="s">
        <v>1995</v>
      </c>
      <c r="G4969">
        <v>2024</v>
      </c>
      <c r="H4969" t="s">
        <v>859</v>
      </c>
      <c r="I4969" t="s">
        <v>12999</v>
      </c>
    </row>
    <row r="4970" spans="1:9" ht="32" x14ac:dyDescent="0.2">
      <c r="A4970" t="s">
        <v>12997</v>
      </c>
      <c r="B4970" t="s">
        <v>13000</v>
      </c>
      <c r="C4970">
        <v>2</v>
      </c>
      <c r="D4970">
        <f>237</f>
        <v>237</v>
      </c>
      <c r="E4970" t="s">
        <v>12</v>
      </c>
      <c r="F4970" s="3" t="s">
        <v>13001</v>
      </c>
      <c r="G4970">
        <v>2024</v>
      </c>
      <c r="H4970" t="s">
        <v>21</v>
      </c>
      <c r="I4970" t="s">
        <v>12999</v>
      </c>
    </row>
    <row r="4971" spans="1:9" ht="32" x14ac:dyDescent="0.2">
      <c r="A4971" t="s">
        <v>12997</v>
      </c>
      <c r="B4971" t="s">
        <v>850</v>
      </c>
      <c r="C4971">
        <v>3</v>
      </c>
      <c r="D4971">
        <f>237</f>
        <v>237</v>
      </c>
      <c r="E4971" t="s">
        <v>12</v>
      </c>
      <c r="F4971" s="3" t="s">
        <v>13002</v>
      </c>
      <c r="G4971">
        <v>2024</v>
      </c>
      <c r="H4971" t="s">
        <v>21</v>
      </c>
      <c r="I4971" t="s">
        <v>12999</v>
      </c>
    </row>
    <row r="4972" spans="1:9" ht="32" x14ac:dyDescent="0.2">
      <c r="A4972" t="s">
        <v>12997</v>
      </c>
      <c r="B4972" t="s">
        <v>13003</v>
      </c>
      <c r="C4972">
        <v>4</v>
      </c>
      <c r="D4972">
        <f>237</f>
        <v>237</v>
      </c>
      <c r="E4972" t="s">
        <v>12</v>
      </c>
      <c r="F4972" s="3" t="s">
        <v>851</v>
      </c>
      <c r="G4972">
        <v>2024</v>
      </c>
      <c r="H4972" t="s">
        <v>21</v>
      </c>
      <c r="I4972" t="s">
        <v>12999</v>
      </c>
    </row>
    <row r="4973" spans="1:9" ht="16" x14ac:dyDescent="0.2">
      <c r="A4973" t="s">
        <v>12997</v>
      </c>
      <c r="B4973" t="s">
        <v>13004</v>
      </c>
      <c r="C4973">
        <v>5</v>
      </c>
      <c r="D4973">
        <f>237</f>
        <v>237</v>
      </c>
      <c r="E4973" t="s">
        <v>12</v>
      </c>
      <c r="F4973" s="3" t="s">
        <v>8451</v>
      </c>
      <c r="G4973">
        <v>2024</v>
      </c>
      <c r="H4973" t="s">
        <v>21</v>
      </c>
      <c r="I4973" t="s">
        <v>12999</v>
      </c>
    </row>
    <row r="4974" spans="1:9" ht="32" x14ac:dyDescent="0.2">
      <c r="A4974" t="s">
        <v>12997</v>
      </c>
      <c r="B4974" t="s">
        <v>13005</v>
      </c>
      <c r="C4974">
        <v>6</v>
      </c>
      <c r="D4974" t="s">
        <v>52</v>
      </c>
      <c r="E4974" t="s">
        <v>12</v>
      </c>
      <c r="F4974" s="3" t="s">
        <v>13006</v>
      </c>
      <c r="G4974">
        <v>2024</v>
      </c>
      <c r="H4974" t="s">
        <v>859</v>
      </c>
      <c r="I4974" t="s">
        <v>12999</v>
      </c>
    </row>
    <row r="4975" spans="1:9" ht="32" x14ac:dyDescent="0.2">
      <c r="A4975" t="s">
        <v>12997</v>
      </c>
      <c r="B4975" t="s">
        <v>13007</v>
      </c>
      <c r="C4975">
        <v>7</v>
      </c>
      <c r="D4975">
        <f>237</f>
        <v>237</v>
      </c>
      <c r="E4975" t="s">
        <v>12</v>
      </c>
      <c r="F4975" s="3" t="s">
        <v>13008</v>
      </c>
      <c r="G4975">
        <v>2024</v>
      </c>
      <c r="H4975" t="s">
        <v>21</v>
      </c>
      <c r="I4975" t="s">
        <v>12999</v>
      </c>
    </row>
    <row r="4976" spans="1:9" ht="32" x14ac:dyDescent="0.2">
      <c r="A4976" t="s">
        <v>13009</v>
      </c>
      <c r="B4976" t="s">
        <v>3529</v>
      </c>
      <c r="C4976">
        <v>1</v>
      </c>
      <c r="D4976" t="s">
        <v>12</v>
      </c>
      <c r="E4976" t="s">
        <v>12</v>
      </c>
      <c r="F4976" s="3" t="s">
        <v>3530</v>
      </c>
      <c r="G4976">
        <v>2024</v>
      </c>
      <c r="H4976" t="s">
        <v>474</v>
      </c>
      <c r="I4976" t="s">
        <v>13010</v>
      </c>
    </row>
    <row r="4977" spans="1:9" ht="16" x14ac:dyDescent="0.2">
      <c r="A4977" t="s">
        <v>13011</v>
      </c>
      <c r="B4977" t="s">
        <v>13012</v>
      </c>
      <c r="C4977">
        <v>1</v>
      </c>
      <c r="D4977" t="s">
        <v>12</v>
      </c>
      <c r="E4977" t="s">
        <v>12</v>
      </c>
      <c r="F4977" s="3" t="s">
        <v>13013</v>
      </c>
      <c r="G4977">
        <v>2024</v>
      </c>
      <c r="H4977" t="s">
        <v>359</v>
      </c>
      <c r="I4977" t="s">
        <v>13014</v>
      </c>
    </row>
    <row r="4978" spans="1:9" ht="32" x14ac:dyDescent="0.2">
      <c r="A4978" t="s">
        <v>13011</v>
      </c>
      <c r="B4978" t="s">
        <v>13015</v>
      </c>
      <c r="C4978">
        <v>2</v>
      </c>
      <c r="D4978" t="s">
        <v>12</v>
      </c>
      <c r="E4978" t="s">
        <v>12</v>
      </c>
      <c r="F4978" s="7" t="s">
        <v>13016</v>
      </c>
      <c r="G4978">
        <v>2024</v>
      </c>
      <c r="H4978" t="s">
        <v>359</v>
      </c>
      <c r="I4978" t="s">
        <v>13014</v>
      </c>
    </row>
    <row r="4979" spans="1:9" ht="32" x14ac:dyDescent="0.2">
      <c r="A4979" t="s">
        <v>13011</v>
      </c>
      <c r="B4979" t="s">
        <v>13017</v>
      </c>
      <c r="C4979">
        <v>3</v>
      </c>
      <c r="D4979" t="s">
        <v>12</v>
      </c>
      <c r="E4979" t="s">
        <v>12</v>
      </c>
      <c r="F4979" s="3" t="s">
        <v>5853</v>
      </c>
      <c r="G4979">
        <v>2024</v>
      </c>
      <c r="H4979" t="s">
        <v>14</v>
      </c>
      <c r="I4979" t="s">
        <v>13014</v>
      </c>
    </row>
    <row r="4980" spans="1:9" x14ac:dyDescent="0.2">
      <c r="A4980" t="s">
        <v>13011</v>
      </c>
      <c r="B4980" t="s">
        <v>13018</v>
      </c>
      <c r="C4980">
        <v>4</v>
      </c>
      <c r="D4980" t="s">
        <v>12</v>
      </c>
      <c r="E4980" t="s">
        <v>12</v>
      </c>
      <c r="F4980" s="8" t="s">
        <v>45815</v>
      </c>
      <c r="G4980">
        <v>2024</v>
      </c>
      <c r="H4980" t="s">
        <v>359</v>
      </c>
      <c r="I4980" t="s">
        <v>13014</v>
      </c>
    </row>
    <row r="4981" spans="1:9" ht="32" x14ac:dyDescent="0.2">
      <c r="A4981" t="s">
        <v>13011</v>
      </c>
      <c r="B4981" t="s">
        <v>13019</v>
      </c>
      <c r="C4981">
        <v>5</v>
      </c>
      <c r="D4981" t="s">
        <v>52</v>
      </c>
      <c r="E4981" t="s">
        <v>12</v>
      </c>
      <c r="F4981" s="3" t="s">
        <v>13020</v>
      </c>
      <c r="G4981">
        <v>2024</v>
      </c>
      <c r="H4981" t="s">
        <v>140</v>
      </c>
      <c r="I4981" t="s">
        <v>13014</v>
      </c>
    </row>
    <row r="4982" spans="1:9" ht="32" x14ac:dyDescent="0.2">
      <c r="A4982" t="s">
        <v>13021</v>
      </c>
      <c r="B4982" t="s">
        <v>575</v>
      </c>
      <c r="C4982">
        <v>1</v>
      </c>
      <c r="D4982" t="s">
        <v>576</v>
      </c>
      <c r="E4982" t="s">
        <v>12</v>
      </c>
      <c r="F4982" s="3" t="s">
        <v>577</v>
      </c>
      <c r="G4982">
        <v>2024</v>
      </c>
      <c r="H4982" t="s">
        <v>140</v>
      </c>
      <c r="I4982" t="s">
        <v>13022</v>
      </c>
    </row>
    <row r="4983" spans="1:9" ht="16" x14ac:dyDescent="0.2">
      <c r="A4983" t="s">
        <v>13021</v>
      </c>
      <c r="B4983" t="s">
        <v>13023</v>
      </c>
      <c r="C4983">
        <v>2</v>
      </c>
      <c r="D4983" t="s">
        <v>12</v>
      </c>
      <c r="E4983" t="s">
        <v>12</v>
      </c>
      <c r="F4983" s="3" t="s">
        <v>580</v>
      </c>
      <c r="G4983">
        <v>2024</v>
      </c>
      <c r="H4983" t="s">
        <v>140</v>
      </c>
      <c r="I4983" t="s">
        <v>13022</v>
      </c>
    </row>
    <row r="4984" spans="1:9" ht="32" x14ac:dyDescent="0.2">
      <c r="A4984" t="s">
        <v>13024</v>
      </c>
      <c r="B4984" t="s">
        <v>13025</v>
      </c>
      <c r="C4984">
        <v>1</v>
      </c>
      <c r="D4984" t="s">
        <v>12</v>
      </c>
      <c r="E4984" t="s">
        <v>12</v>
      </c>
      <c r="F4984" s="3" t="s">
        <v>5084</v>
      </c>
      <c r="G4984">
        <v>2024</v>
      </c>
      <c r="H4984" t="s">
        <v>3976</v>
      </c>
      <c r="I4984" t="s">
        <v>13026</v>
      </c>
    </row>
    <row r="4985" spans="1:9" ht="32" x14ac:dyDescent="0.2">
      <c r="A4985" t="s">
        <v>13024</v>
      </c>
      <c r="B4985" t="s">
        <v>13027</v>
      </c>
      <c r="C4985">
        <v>2</v>
      </c>
      <c r="D4985" t="s">
        <v>12</v>
      </c>
      <c r="E4985" t="s">
        <v>12</v>
      </c>
      <c r="F4985" s="3" t="s">
        <v>13028</v>
      </c>
      <c r="G4985">
        <v>2024</v>
      </c>
      <c r="H4985" t="s">
        <v>3976</v>
      </c>
      <c r="I4985" t="s">
        <v>13026</v>
      </c>
    </row>
    <row r="4986" spans="1:9" ht="16" x14ac:dyDescent="0.2">
      <c r="A4986" t="s">
        <v>13024</v>
      </c>
      <c r="B4986" t="s">
        <v>13029</v>
      </c>
      <c r="C4986">
        <v>3</v>
      </c>
      <c r="D4986" t="s">
        <v>12</v>
      </c>
      <c r="E4986" t="s">
        <v>12</v>
      </c>
      <c r="F4986" s="3" t="s">
        <v>13030</v>
      </c>
      <c r="G4986">
        <v>2024</v>
      </c>
      <c r="H4986" t="s">
        <v>140</v>
      </c>
      <c r="I4986" t="s">
        <v>13026</v>
      </c>
    </row>
    <row r="4987" spans="1:9" ht="32" x14ac:dyDescent="0.2">
      <c r="A4987" t="s">
        <v>13031</v>
      </c>
      <c r="B4987" t="s">
        <v>13032</v>
      </c>
      <c r="C4987">
        <v>1</v>
      </c>
      <c r="D4987">
        <f>538</f>
        <v>538</v>
      </c>
      <c r="E4987" t="s">
        <v>12</v>
      </c>
      <c r="F4987" s="7" t="s">
        <v>13033</v>
      </c>
      <c r="G4987">
        <v>2024</v>
      </c>
      <c r="H4987" t="s">
        <v>323</v>
      </c>
      <c r="I4987" t="s">
        <v>13034</v>
      </c>
    </row>
    <row r="4988" spans="1:9" ht="32" x14ac:dyDescent="0.2">
      <c r="A4988" t="s">
        <v>13031</v>
      </c>
      <c r="B4988" t="s">
        <v>13035</v>
      </c>
      <c r="C4988">
        <v>2</v>
      </c>
      <c r="D4988" t="s">
        <v>90</v>
      </c>
      <c r="E4988" t="s">
        <v>12</v>
      </c>
      <c r="F4988" s="3" t="s">
        <v>5846</v>
      </c>
      <c r="G4988">
        <v>2024</v>
      </c>
      <c r="H4988" t="s">
        <v>323</v>
      </c>
      <c r="I4988" t="s">
        <v>13034</v>
      </c>
    </row>
    <row r="4989" spans="1:9" ht="32" x14ac:dyDescent="0.2">
      <c r="A4989" t="s">
        <v>13036</v>
      </c>
      <c r="B4989" t="s">
        <v>13037</v>
      </c>
      <c r="C4989">
        <v>1</v>
      </c>
      <c r="D4989" t="s">
        <v>12</v>
      </c>
      <c r="E4989" t="s">
        <v>12</v>
      </c>
      <c r="F4989" s="3" t="s">
        <v>13038</v>
      </c>
      <c r="G4989">
        <v>2024</v>
      </c>
      <c r="H4989" t="s">
        <v>4387</v>
      </c>
      <c r="I4989" t="s">
        <v>13039</v>
      </c>
    </row>
    <row r="4990" spans="1:9" ht="16" x14ac:dyDescent="0.2">
      <c r="A4990" t="s">
        <v>13036</v>
      </c>
      <c r="B4990" t="s">
        <v>4385</v>
      </c>
      <c r="C4990">
        <v>2</v>
      </c>
      <c r="D4990" t="s">
        <v>12</v>
      </c>
      <c r="E4990" t="s">
        <v>12</v>
      </c>
      <c r="F4990" s="3" t="s">
        <v>4386</v>
      </c>
      <c r="G4990">
        <v>2024</v>
      </c>
      <c r="H4990" t="s">
        <v>4387</v>
      </c>
      <c r="I4990" t="s">
        <v>13039</v>
      </c>
    </row>
    <row r="4991" spans="1:9" ht="16" x14ac:dyDescent="0.2">
      <c r="A4991" t="s">
        <v>13040</v>
      </c>
      <c r="B4991" t="s">
        <v>13041</v>
      </c>
      <c r="C4991">
        <v>1</v>
      </c>
      <c r="D4991" t="s">
        <v>12</v>
      </c>
      <c r="E4991" t="s">
        <v>12</v>
      </c>
      <c r="F4991" s="3" t="s">
        <v>13042</v>
      </c>
      <c r="G4991">
        <v>2024</v>
      </c>
      <c r="H4991" t="s">
        <v>21</v>
      </c>
      <c r="I4991" t="s">
        <v>13043</v>
      </c>
    </row>
    <row r="4992" spans="1:9" ht="16" x14ac:dyDescent="0.2">
      <c r="A4992" t="s">
        <v>13040</v>
      </c>
      <c r="B4992" t="s">
        <v>13044</v>
      </c>
      <c r="C4992">
        <v>2</v>
      </c>
      <c r="D4992">
        <f>237</f>
        <v>237</v>
      </c>
      <c r="E4992" t="s">
        <v>12</v>
      </c>
      <c r="F4992" s="3" t="s">
        <v>6331</v>
      </c>
      <c r="G4992">
        <v>2024</v>
      </c>
      <c r="H4992" t="s">
        <v>21</v>
      </c>
      <c r="I4992" t="s">
        <v>13043</v>
      </c>
    </row>
    <row r="4993" spans="1:9" ht="32" x14ac:dyDescent="0.2">
      <c r="A4993" t="s">
        <v>13045</v>
      </c>
      <c r="B4993" t="s">
        <v>13046</v>
      </c>
      <c r="C4993">
        <v>1</v>
      </c>
      <c r="D4993" t="s">
        <v>1010</v>
      </c>
      <c r="E4993" t="s">
        <v>12</v>
      </c>
      <c r="F4993" s="3" t="s">
        <v>1011</v>
      </c>
      <c r="G4993">
        <v>2024</v>
      </c>
      <c r="H4993" t="s">
        <v>140</v>
      </c>
      <c r="I4993" t="s">
        <v>13047</v>
      </c>
    </row>
    <row r="4994" spans="1:9" ht="16" x14ac:dyDescent="0.2">
      <c r="A4994" t="s">
        <v>13045</v>
      </c>
      <c r="B4994" t="s">
        <v>5620</v>
      </c>
      <c r="C4994">
        <v>2</v>
      </c>
      <c r="D4994">
        <f>441</f>
        <v>441</v>
      </c>
      <c r="E4994" t="s">
        <v>12</v>
      </c>
      <c r="F4994" s="3" t="s">
        <v>13048</v>
      </c>
      <c r="G4994">
        <v>2024</v>
      </c>
      <c r="H4994" t="s">
        <v>140</v>
      </c>
      <c r="I4994" t="s">
        <v>13047</v>
      </c>
    </row>
    <row r="4995" spans="1:9" ht="16" x14ac:dyDescent="0.2">
      <c r="A4995" t="s">
        <v>13049</v>
      </c>
      <c r="B4995" t="s">
        <v>13050</v>
      </c>
      <c r="C4995">
        <v>1</v>
      </c>
      <c r="D4995" t="s">
        <v>12</v>
      </c>
      <c r="E4995" t="s">
        <v>13051</v>
      </c>
      <c r="F4995" s="3" t="s">
        <v>13052</v>
      </c>
      <c r="G4995">
        <v>2024</v>
      </c>
      <c r="H4995" t="s">
        <v>174</v>
      </c>
      <c r="I4995" t="s">
        <v>13053</v>
      </c>
    </row>
    <row r="4996" spans="1:9" ht="32" x14ac:dyDescent="0.2">
      <c r="A4996" t="s">
        <v>13054</v>
      </c>
      <c r="B4996" t="s">
        <v>13055</v>
      </c>
      <c r="C4996">
        <v>1</v>
      </c>
      <c r="D4996" t="s">
        <v>344</v>
      </c>
      <c r="E4996" t="s">
        <v>12</v>
      </c>
      <c r="F4996" s="3" t="s">
        <v>13056</v>
      </c>
      <c r="G4996">
        <v>2024</v>
      </c>
      <c r="H4996" t="s">
        <v>204</v>
      </c>
      <c r="I4996" t="s">
        <v>13057</v>
      </c>
    </row>
    <row r="4997" spans="1:9" ht="32" x14ac:dyDescent="0.2">
      <c r="A4997" t="s">
        <v>13054</v>
      </c>
      <c r="B4997" t="s">
        <v>13058</v>
      </c>
      <c r="C4997">
        <v>2</v>
      </c>
      <c r="D4997" t="s">
        <v>12</v>
      </c>
      <c r="E4997" t="s">
        <v>12</v>
      </c>
      <c r="F4997" s="3" t="s">
        <v>13059</v>
      </c>
      <c r="G4997">
        <v>2024</v>
      </c>
      <c r="H4997" t="s">
        <v>204</v>
      </c>
      <c r="I4997" t="s">
        <v>13057</v>
      </c>
    </row>
    <row r="4998" spans="1:9" ht="16" x14ac:dyDescent="0.2">
      <c r="A4998" t="s">
        <v>13060</v>
      </c>
      <c r="B4998" t="s">
        <v>1133</v>
      </c>
      <c r="C4998">
        <v>1</v>
      </c>
      <c r="D4998">
        <f>355</f>
        <v>355</v>
      </c>
      <c r="E4998" t="s">
        <v>12</v>
      </c>
      <c r="F4998" s="3" t="s">
        <v>13061</v>
      </c>
      <c r="G4998">
        <v>2024</v>
      </c>
      <c r="H4998" t="s">
        <v>14</v>
      </c>
      <c r="I4998" t="s">
        <v>13062</v>
      </c>
    </row>
    <row r="4999" spans="1:9" ht="32" x14ac:dyDescent="0.2">
      <c r="A4999" t="s">
        <v>13060</v>
      </c>
      <c r="B4999" t="s">
        <v>13063</v>
      </c>
      <c r="C4999">
        <v>2</v>
      </c>
      <c r="D4999" t="s">
        <v>12</v>
      </c>
      <c r="E4999" t="s">
        <v>12</v>
      </c>
      <c r="F4999" s="3" t="s">
        <v>1638</v>
      </c>
      <c r="G4999">
        <v>2024</v>
      </c>
      <c r="H4999" t="s">
        <v>14</v>
      </c>
      <c r="I4999" t="s">
        <v>13062</v>
      </c>
    </row>
    <row r="5000" spans="1:9" ht="16" x14ac:dyDescent="0.2">
      <c r="A5000" t="s">
        <v>13060</v>
      </c>
      <c r="B5000" t="s">
        <v>10407</v>
      </c>
      <c r="C5000">
        <v>3</v>
      </c>
      <c r="D5000">
        <f>355</f>
        <v>355</v>
      </c>
      <c r="E5000" t="s">
        <v>12</v>
      </c>
      <c r="F5000" s="3" t="s">
        <v>13061</v>
      </c>
      <c r="G5000">
        <v>2024</v>
      </c>
      <c r="H5000" t="s">
        <v>14</v>
      </c>
      <c r="I5000" t="s">
        <v>13062</v>
      </c>
    </row>
    <row r="5001" spans="1:9" ht="32" x14ac:dyDescent="0.2">
      <c r="A5001" t="s">
        <v>13064</v>
      </c>
      <c r="B5001" t="s">
        <v>13065</v>
      </c>
      <c r="C5001">
        <v>1</v>
      </c>
      <c r="D5001" t="s">
        <v>12</v>
      </c>
      <c r="E5001" t="s">
        <v>12</v>
      </c>
      <c r="F5001" s="3" t="s">
        <v>432</v>
      </c>
      <c r="G5001">
        <v>2024</v>
      </c>
      <c r="H5001" t="s">
        <v>267</v>
      </c>
      <c r="I5001" t="s">
        <v>13066</v>
      </c>
    </row>
    <row r="5002" spans="1:9" ht="32" x14ac:dyDescent="0.2">
      <c r="A5002" t="s">
        <v>13067</v>
      </c>
      <c r="B5002" t="s">
        <v>13068</v>
      </c>
      <c r="C5002">
        <v>1</v>
      </c>
      <c r="D5002" t="s">
        <v>12</v>
      </c>
      <c r="E5002" t="s">
        <v>12</v>
      </c>
      <c r="F5002" s="3" t="s">
        <v>13069</v>
      </c>
      <c r="G5002">
        <v>2024</v>
      </c>
      <c r="H5002" t="s">
        <v>14</v>
      </c>
      <c r="I5002" t="s">
        <v>13070</v>
      </c>
    </row>
    <row r="5003" spans="1:9" ht="32" x14ac:dyDescent="0.2">
      <c r="A5003" t="s">
        <v>13067</v>
      </c>
      <c r="B5003" t="s">
        <v>2097</v>
      </c>
      <c r="C5003">
        <v>2</v>
      </c>
      <c r="D5003" t="s">
        <v>4805</v>
      </c>
      <c r="E5003" t="s">
        <v>12</v>
      </c>
      <c r="F5003" s="3" t="s">
        <v>13071</v>
      </c>
      <c r="G5003">
        <v>2024</v>
      </c>
      <c r="H5003" t="s">
        <v>140</v>
      </c>
      <c r="I5003" t="s">
        <v>13070</v>
      </c>
    </row>
    <row r="5004" spans="1:9" ht="32" x14ac:dyDescent="0.2">
      <c r="A5004" t="s">
        <v>13067</v>
      </c>
      <c r="B5004" t="s">
        <v>2724</v>
      </c>
      <c r="C5004">
        <v>3</v>
      </c>
      <c r="D5004" t="s">
        <v>52</v>
      </c>
      <c r="E5004" t="s">
        <v>12</v>
      </c>
      <c r="F5004" s="3" t="s">
        <v>13072</v>
      </c>
      <c r="G5004">
        <v>2024</v>
      </c>
      <c r="H5004" t="s">
        <v>140</v>
      </c>
      <c r="I5004" t="s">
        <v>13070</v>
      </c>
    </row>
    <row r="5005" spans="1:9" ht="16" x14ac:dyDescent="0.2">
      <c r="A5005" t="s">
        <v>13073</v>
      </c>
      <c r="B5005" t="s">
        <v>13074</v>
      </c>
      <c r="C5005">
        <v>1</v>
      </c>
      <c r="D5005" t="s">
        <v>12</v>
      </c>
      <c r="E5005" t="s">
        <v>12</v>
      </c>
      <c r="F5005" s="3" t="s">
        <v>13075</v>
      </c>
      <c r="G5005">
        <v>2024</v>
      </c>
      <c r="H5005" t="s">
        <v>14</v>
      </c>
      <c r="I5005" t="s">
        <v>13076</v>
      </c>
    </row>
    <row r="5006" spans="1:9" ht="32" x14ac:dyDescent="0.2">
      <c r="A5006" t="s">
        <v>13073</v>
      </c>
      <c r="B5006" t="s">
        <v>11517</v>
      </c>
      <c r="C5006">
        <v>2</v>
      </c>
      <c r="D5006" t="s">
        <v>12</v>
      </c>
      <c r="E5006" t="s">
        <v>12</v>
      </c>
      <c r="F5006" s="3" t="s">
        <v>13077</v>
      </c>
      <c r="G5006">
        <v>2024</v>
      </c>
      <c r="H5006" t="s">
        <v>14</v>
      </c>
      <c r="I5006" t="s">
        <v>13076</v>
      </c>
    </row>
    <row r="5007" spans="1:9" ht="16" x14ac:dyDescent="0.2">
      <c r="A5007" t="s">
        <v>13073</v>
      </c>
      <c r="B5007" t="s">
        <v>13078</v>
      </c>
      <c r="C5007">
        <v>3</v>
      </c>
      <c r="D5007" t="s">
        <v>52</v>
      </c>
      <c r="E5007" t="s">
        <v>12</v>
      </c>
      <c r="F5007" s="3" t="s">
        <v>13079</v>
      </c>
      <c r="G5007">
        <v>2024</v>
      </c>
      <c r="H5007" t="s">
        <v>14</v>
      </c>
      <c r="I5007" t="s">
        <v>13076</v>
      </c>
    </row>
    <row r="5008" spans="1:9" ht="16" x14ac:dyDescent="0.2">
      <c r="A5008" t="s">
        <v>13080</v>
      </c>
      <c r="B5008" t="s">
        <v>13081</v>
      </c>
      <c r="C5008">
        <v>1</v>
      </c>
      <c r="D5008" t="s">
        <v>13082</v>
      </c>
      <c r="E5008" t="s">
        <v>12</v>
      </c>
      <c r="F5008" s="3" t="s">
        <v>13083</v>
      </c>
      <c r="G5008">
        <v>2024</v>
      </c>
      <c r="H5008" t="s">
        <v>250</v>
      </c>
      <c r="I5008" t="s">
        <v>13084</v>
      </c>
    </row>
    <row r="5009" spans="1:9" ht="16" x14ac:dyDescent="0.2">
      <c r="A5009" t="s">
        <v>13080</v>
      </c>
      <c r="B5009" t="s">
        <v>13085</v>
      </c>
      <c r="C5009">
        <v>2</v>
      </c>
      <c r="D5009">
        <f>328</f>
        <v>328</v>
      </c>
      <c r="E5009" t="s">
        <v>12</v>
      </c>
      <c r="F5009" s="3" t="s">
        <v>13086</v>
      </c>
      <c r="G5009">
        <v>2024</v>
      </c>
      <c r="H5009" t="s">
        <v>250</v>
      </c>
      <c r="I5009" t="s">
        <v>13084</v>
      </c>
    </row>
    <row r="5010" spans="1:9" ht="32" x14ac:dyDescent="0.2">
      <c r="A5010" t="s">
        <v>13080</v>
      </c>
      <c r="B5010" t="s">
        <v>13087</v>
      </c>
      <c r="C5010">
        <v>3</v>
      </c>
      <c r="D5010" t="s">
        <v>12</v>
      </c>
      <c r="E5010" t="s">
        <v>12</v>
      </c>
      <c r="F5010" s="7" t="s">
        <v>13088</v>
      </c>
      <c r="G5010">
        <v>2024</v>
      </c>
      <c r="H5010" t="s">
        <v>250</v>
      </c>
      <c r="I5010" t="s">
        <v>13084</v>
      </c>
    </row>
    <row r="5011" spans="1:9" ht="32" x14ac:dyDescent="0.2">
      <c r="A5011" t="s">
        <v>13089</v>
      </c>
      <c r="B5011" t="s">
        <v>12107</v>
      </c>
      <c r="C5011">
        <v>1</v>
      </c>
      <c r="D5011" t="s">
        <v>12</v>
      </c>
      <c r="E5011" t="s">
        <v>12</v>
      </c>
      <c r="F5011" s="3" t="s">
        <v>13090</v>
      </c>
      <c r="G5011">
        <v>2024</v>
      </c>
      <c r="H5011" t="s">
        <v>14</v>
      </c>
      <c r="I5011" t="s">
        <v>13091</v>
      </c>
    </row>
    <row r="5012" spans="1:9" ht="32" x14ac:dyDescent="0.2">
      <c r="A5012" t="s">
        <v>13089</v>
      </c>
      <c r="B5012" t="s">
        <v>1528</v>
      </c>
      <c r="C5012">
        <v>2</v>
      </c>
      <c r="D5012" t="s">
        <v>12</v>
      </c>
      <c r="E5012" t="s">
        <v>12</v>
      </c>
      <c r="F5012" s="3" t="s">
        <v>1529</v>
      </c>
      <c r="G5012">
        <v>2024</v>
      </c>
      <c r="H5012" t="s">
        <v>14</v>
      </c>
      <c r="I5012" t="s">
        <v>13091</v>
      </c>
    </row>
    <row r="5013" spans="1:9" ht="32" x14ac:dyDescent="0.2">
      <c r="A5013" t="s">
        <v>13089</v>
      </c>
      <c r="B5013" t="s">
        <v>3115</v>
      </c>
      <c r="C5013">
        <v>3</v>
      </c>
      <c r="D5013" t="s">
        <v>12</v>
      </c>
      <c r="E5013" t="s">
        <v>12</v>
      </c>
      <c r="F5013" s="3" t="s">
        <v>13092</v>
      </c>
      <c r="G5013">
        <v>2024</v>
      </c>
      <c r="H5013" t="s">
        <v>14</v>
      </c>
      <c r="I5013" t="s">
        <v>13091</v>
      </c>
    </row>
    <row r="5014" spans="1:9" ht="32" x14ac:dyDescent="0.2">
      <c r="A5014" t="s">
        <v>13093</v>
      </c>
      <c r="B5014" t="s">
        <v>13094</v>
      </c>
      <c r="C5014">
        <v>1</v>
      </c>
      <c r="D5014" t="s">
        <v>90</v>
      </c>
      <c r="E5014" t="s">
        <v>12</v>
      </c>
      <c r="F5014" s="3" t="s">
        <v>13095</v>
      </c>
      <c r="G5014">
        <v>2024</v>
      </c>
      <c r="H5014" t="s">
        <v>832</v>
      </c>
      <c r="I5014" t="s">
        <v>13096</v>
      </c>
    </row>
    <row r="5015" spans="1:9" ht="32" x14ac:dyDescent="0.2">
      <c r="A5015" t="s">
        <v>13093</v>
      </c>
      <c r="B5015" t="s">
        <v>13097</v>
      </c>
      <c r="C5015">
        <v>2</v>
      </c>
      <c r="D5015" t="s">
        <v>90</v>
      </c>
      <c r="E5015" t="s">
        <v>12</v>
      </c>
      <c r="F5015" s="3" t="s">
        <v>13098</v>
      </c>
      <c r="G5015">
        <v>2024</v>
      </c>
      <c r="H5015" t="s">
        <v>832</v>
      </c>
      <c r="I5015" t="s">
        <v>13096</v>
      </c>
    </row>
    <row r="5016" spans="1:9" ht="32" x14ac:dyDescent="0.2">
      <c r="A5016" t="s">
        <v>13093</v>
      </c>
      <c r="B5016" t="s">
        <v>13099</v>
      </c>
      <c r="C5016">
        <v>3</v>
      </c>
      <c r="D5016" t="s">
        <v>90</v>
      </c>
      <c r="E5016" t="s">
        <v>12</v>
      </c>
      <c r="F5016" s="3" t="s">
        <v>13100</v>
      </c>
      <c r="G5016">
        <v>2024</v>
      </c>
      <c r="H5016" t="s">
        <v>832</v>
      </c>
      <c r="I5016" t="s">
        <v>13096</v>
      </c>
    </row>
    <row r="5017" spans="1:9" ht="16" x14ac:dyDescent="0.2">
      <c r="A5017" t="s">
        <v>13101</v>
      </c>
      <c r="B5017" t="s">
        <v>13102</v>
      </c>
      <c r="C5017">
        <v>1</v>
      </c>
      <c r="D5017" t="s">
        <v>12</v>
      </c>
      <c r="E5017" t="s">
        <v>12</v>
      </c>
      <c r="F5017" s="3" t="s">
        <v>13103</v>
      </c>
      <c r="G5017">
        <v>2024</v>
      </c>
      <c r="H5017" t="s">
        <v>1102</v>
      </c>
      <c r="I5017" t="s">
        <v>13104</v>
      </c>
    </row>
    <row r="5018" spans="1:9" ht="32" x14ac:dyDescent="0.2">
      <c r="A5018" t="s">
        <v>13101</v>
      </c>
      <c r="B5018" t="s">
        <v>13105</v>
      </c>
      <c r="C5018">
        <v>2</v>
      </c>
      <c r="D5018" t="s">
        <v>12</v>
      </c>
      <c r="E5018" t="s">
        <v>592</v>
      </c>
      <c r="F5018" s="3" t="s">
        <v>13106</v>
      </c>
      <c r="G5018">
        <v>2024</v>
      </c>
      <c r="H5018" t="s">
        <v>140</v>
      </c>
      <c r="I5018" t="s">
        <v>13104</v>
      </c>
    </row>
    <row r="5019" spans="1:9" ht="16" x14ac:dyDescent="0.2">
      <c r="A5019" t="s">
        <v>13101</v>
      </c>
      <c r="B5019" t="s">
        <v>13107</v>
      </c>
      <c r="C5019">
        <v>3</v>
      </c>
      <c r="D5019" t="s">
        <v>12</v>
      </c>
      <c r="E5019" t="s">
        <v>12</v>
      </c>
      <c r="F5019" s="3" t="s">
        <v>13108</v>
      </c>
      <c r="G5019">
        <v>2024</v>
      </c>
      <c r="H5019" t="s">
        <v>226</v>
      </c>
      <c r="I5019" t="s">
        <v>13104</v>
      </c>
    </row>
    <row r="5020" spans="1:9" ht="16" x14ac:dyDescent="0.2">
      <c r="A5020" t="s">
        <v>13101</v>
      </c>
      <c r="B5020" t="s">
        <v>13109</v>
      </c>
      <c r="C5020">
        <v>4</v>
      </c>
      <c r="D5020" t="s">
        <v>12</v>
      </c>
      <c r="E5020" t="s">
        <v>12</v>
      </c>
      <c r="F5020" s="3" t="s">
        <v>13110</v>
      </c>
      <c r="G5020">
        <v>2024</v>
      </c>
      <c r="H5020" t="s">
        <v>1102</v>
      </c>
      <c r="I5020" t="s">
        <v>13104</v>
      </c>
    </row>
    <row r="5021" spans="1:9" ht="16" x14ac:dyDescent="0.2">
      <c r="A5021" t="s">
        <v>13101</v>
      </c>
      <c r="B5021" t="s">
        <v>13111</v>
      </c>
      <c r="C5021">
        <v>5</v>
      </c>
      <c r="D5021" t="s">
        <v>12</v>
      </c>
      <c r="E5021" t="s">
        <v>12</v>
      </c>
      <c r="F5021" s="3" t="s">
        <v>13112</v>
      </c>
      <c r="G5021">
        <v>2024</v>
      </c>
      <c r="H5021" t="s">
        <v>86</v>
      </c>
      <c r="I5021" t="s">
        <v>13104</v>
      </c>
    </row>
    <row r="5022" spans="1:9" ht="16" x14ac:dyDescent="0.2">
      <c r="A5022" t="s">
        <v>13101</v>
      </c>
      <c r="B5022" t="s">
        <v>8317</v>
      </c>
      <c r="C5022">
        <v>6</v>
      </c>
      <c r="D5022" t="s">
        <v>12</v>
      </c>
      <c r="E5022" t="s">
        <v>12</v>
      </c>
      <c r="F5022" s="3" t="s">
        <v>8314</v>
      </c>
      <c r="G5022">
        <v>2024</v>
      </c>
      <c r="H5022" t="s">
        <v>1102</v>
      </c>
      <c r="I5022" t="s">
        <v>13104</v>
      </c>
    </row>
    <row r="5023" spans="1:9" ht="16" x14ac:dyDescent="0.2">
      <c r="A5023" t="s">
        <v>13113</v>
      </c>
      <c r="B5023" t="s">
        <v>13114</v>
      </c>
      <c r="C5023">
        <v>1</v>
      </c>
      <c r="D5023" t="s">
        <v>90</v>
      </c>
      <c r="E5023" t="s">
        <v>12</v>
      </c>
      <c r="F5023" s="3" t="s">
        <v>9131</v>
      </c>
      <c r="G5023">
        <v>2024</v>
      </c>
      <c r="H5023" t="s">
        <v>6891</v>
      </c>
      <c r="I5023" t="s">
        <v>13115</v>
      </c>
    </row>
    <row r="5024" spans="1:9" ht="32" x14ac:dyDescent="0.2">
      <c r="A5024" t="s">
        <v>13113</v>
      </c>
      <c r="B5024" t="s">
        <v>13116</v>
      </c>
      <c r="C5024">
        <v>2</v>
      </c>
      <c r="D5024" t="s">
        <v>12</v>
      </c>
      <c r="E5024" t="s">
        <v>12</v>
      </c>
      <c r="F5024" s="3" t="s">
        <v>4541</v>
      </c>
      <c r="G5024">
        <v>2024</v>
      </c>
      <c r="H5024" t="s">
        <v>86</v>
      </c>
      <c r="I5024" t="s">
        <v>13115</v>
      </c>
    </row>
    <row r="5025" spans="1:9" ht="16" x14ac:dyDescent="0.2">
      <c r="A5025" t="s">
        <v>13113</v>
      </c>
      <c r="B5025" t="s">
        <v>13117</v>
      </c>
      <c r="C5025">
        <v>3</v>
      </c>
      <c r="D5025" t="s">
        <v>9255</v>
      </c>
      <c r="E5025" t="s">
        <v>12</v>
      </c>
      <c r="F5025" s="3" t="s">
        <v>13118</v>
      </c>
      <c r="G5025">
        <v>2024</v>
      </c>
      <c r="H5025" t="s">
        <v>86</v>
      </c>
      <c r="I5025" t="s">
        <v>13115</v>
      </c>
    </row>
    <row r="5026" spans="1:9" ht="32" x14ac:dyDescent="0.2">
      <c r="A5026" t="s">
        <v>13119</v>
      </c>
      <c r="B5026" t="s">
        <v>8184</v>
      </c>
      <c r="C5026">
        <v>1</v>
      </c>
      <c r="D5026" t="s">
        <v>2877</v>
      </c>
      <c r="E5026" t="s">
        <v>12</v>
      </c>
      <c r="F5026" s="3" t="s">
        <v>13120</v>
      </c>
      <c r="G5026">
        <v>2024</v>
      </c>
      <c r="H5026" t="s">
        <v>267</v>
      </c>
      <c r="I5026" t="s">
        <v>13121</v>
      </c>
    </row>
    <row r="5027" spans="1:9" ht="32" x14ac:dyDescent="0.2">
      <c r="A5027" t="s">
        <v>13119</v>
      </c>
      <c r="B5027" t="s">
        <v>13122</v>
      </c>
      <c r="C5027">
        <v>2</v>
      </c>
      <c r="D5027" t="s">
        <v>1025</v>
      </c>
      <c r="E5027" t="s">
        <v>592</v>
      </c>
      <c r="F5027" s="3" t="s">
        <v>13123</v>
      </c>
      <c r="G5027">
        <v>2024</v>
      </c>
      <c r="H5027" t="s">
        <v>267</v>
      </c>
      <c r="I5027" t="s">
        <v>13121</v>
      </c>
    </row>
    <row r="5028" spans="1:9" ht="32" x14ac:dyDescent="0.2">
      <c r="A5028" t="s">
        <v>13119</v>
      </c>
      <c r="B5028" t="s">
        <v>13124</v>
      </c>
      <c r="C5028">
        <v>3</v>
      </c>
      <c r="D5028">
        <f>489</f>
        <v>489</v>
      </c>
      <c r="E5028" t="s">
        <v>12</v>
      </c>
      <c r="F5028" s="3" t="s">
        <v>13125</v>
      </c>
      <c r="G5028">
        <v>2024</v>
      </c>
      <c r="H5028" t="s">
        <v>267</v>
      </c>
      <c r="I5028" t="s">
        <v>13121</v>
      </c>
    </row>
    <row r="5029" spans="1:9" ht="32" x14ac:dyDescent="0.2">
      <c r="A5029" t="s">
        <v>13126</v>
      </c>
      <c r="B5029" t="s">
        <v>13127</v>
      </c>
      <c r="C5029">
        <v>1</v>
      </c>
      <c r="D5029">
        <f>454</f>
        <v>454</v>
      </c>
      <c r="E5029" t="s">
        <v>12</v>
      </c>
      <c r="F5029" s="3" t="s">
        <v>13128</v>
      </c>
      <c r="G5029">
        <v>2024</v>
      </c>
      <c r="H5029" t="s">
        <v>256</v>
      </c>
      <c r="I5029" t="s">
        <v>13129</v>
      </c>
    </row>
    <row r="5030" spans="1:9" ht="16" x14ac:dyDescent="0.2">
      <c r="A5030" t="s">
        <v>13130</v>
      </c>
      <c r="B5030" t="s">
        <v>10269</v>
      </c>
      <c r="C5030">
        <v>1</v>
      </c>
      <c r="D5030" t="s">
        <v>712</v>
      </c>
      <c r="E5030" t="s">
        <v>12</v>
      </c>
      <c r="F5030" s="3" t="s">
        <v>4942</v>
      </c>
      <c r="G5030">
        <v>2024</v>
      </c>
      <c r="H5030" t="s">
        <v>140</v>
      </c>
      <c r="I5030" t="s">
        <v>13131</v>
      </c>
    </row>
    <row r="5031" spans="1:9" ht="16" x14ac:dyDescent="0.2">
      <c r="A5031" t="s">
        <v>13132</v>
      </c>
      <c r="B5031" t="s">
        <v>13133</v>
      </c>
      <c r="C5031">
        <v>1</v>
      </c>
      <c r="D5031" t="s">
        <v>12</v>
      </c>
      <c r="E5031" t="s">
        <v>13134</v>
      </c>
      <c r="F5031" s="3" t="s">
        <v>13135</v>
      </c>
      <c r="G5031">
        <v>2024</v>
      </c>
      <c r="H5031" t="s">
        <v>1322</v>
      </c>
      <c r="I5031" t="s">
        <v>13136</v>
      </c>
    </row>
    <row r="5032" spans="1:9" ht="16" x14ac:dyDescent="0.2">
      <c r="A5032" t="s">
        <v>13132</v>
      </c>
      <c r="B5032" t="s">
        <v>13137</v>
      </c>
      <c r="C5032">
        <v>2</v>
      </c>
      <c r="D5032">
        <f>81</f>
        <v>81</v>
      </c>
      <c r="E5032" t="s">
        <v>13138</v>
      </c>
      <c r="F5032" s="3" t="s">
        <v>13139</v>
      </c>
      <c r="G5032">
        <v>2024</v>
      </c>
      <c r="H5032" t="s">
        <v>1322</v>
      </c>
      <c r="I5032" t="s">
        <v>13136</v>
      </c>
    </row>
    <row r="5033" spans="1:9" ht="32" x14ac:dyDescent="0.2">
      <c r="A5033" t="s">
        <v>13132</v>
      </c>
      <c r="B5033" t="s">
        <v>13140</v>
      </c>
      <c r="C5033">
        <v>3</v>
      </c>
      <c r="D5033" t="s">
        <v>12</v>
      </c>
      <c r="E5033" t="s">
        <v>12</v>
      </c>
      <c r="F5033" s="3" t="s">
        <v>13141</v>
      </c>
      <c r="G5033">
        <v>2024</v>
      </c>
      <c r="H5033" t="s">
        <v>1322</v>
      </c>
      <c r="I5033" t="s">
        <v>13136</v>
      </c>
    </row>
    <row r="5034" spans="1:9" ht="32" x14ac:dyDescent="0.2">
      <c r="A5034" t="s">
        <v>13142</v>
      </c>
      <c r="B5034" t="s">
        <v>13143</v>
      </c>
      <c r="C5034">
        <v>1</v>
      </c>
      <c r="D5034" t="s">
        <v>12</v>
      </c>
      <c r="E5034" t="s">
        <v>12</v>
      </c>
      <c r="F5034" s="3" t="s">
        <v>13144</v>
      </c>
      <c r="G5034">
        <v>2024</v>
      </c>
      <c r="H5034" t="s">
        <v>267</v>
      </c>
      <c r="I5034" t="s">
        <v>13145</v>
      </c>
    </row>
    <row r="5035" spans="1:9" ht="32" x14ac:dyDescent="0.2">
      <c r="A5035" t="s">
        <v>13146</v>
      </c>
      <c r="B5035" t="s">
        <v>10567</v>
      </c>
      <c r="C5035">
        <v>1</v>
      </c>
      <c r="D5035" t="s">
        <v>12</v>
      </c>
      <c r="E5035" t="s">
        <v>12</v>
      </c>
      <c r="F5035" s="3" t="s">
        <v>10568</v>
      </c>
      <c r="G5035">
        <v>2024</v>
      </c>
      <c r="H5035" t="s">
        <v>14</v>
      </c>
      <c r="I5035" t="s">
        <v>13147</v>
      </c>
    </row>
    <row r="5036" spans="1:9" ht="32" x14ac:dyDescent="0.2">
      <c r="A5036" t="s">
        <v>13148</v>
      </c>
      <c r="B5036" t="s">
        <v>13149</v>
      </c>
      <c r="C5036">
        <v>1</v>
      </c>
      <c r="D5036" t="s">
        <v>966</v>
      </c>
      <c r="E5036" t="s">
        <v>12</v>
      </c>
      <c r="F5036" s="3" t="s">
        <v>13150</v>
      </c>
      <c r="G5036">
        <v>2024</v>
      </c>
      <c r="H5036" t="s">
        <v>518</v>
      </c>
      <c r="I5036" t="s">
        <v>13151</v>
      </c>
    </row>
    <row r="5037" spans="1:9" ht="32" x14ac:dyDescent="0.2">
      <c r="A5037" t="s">
        <v>13148</v>
      </c>
      <c r="B5037" t="s">
        <v>13152</v>
      </c>
      <c r="C5037">
        <v>2</v>
      </c>
      <c r="D5037" t="s">
        <v>12</v>
      </c>
      <c r="E5037" t="s">
        <v>12</v>
      </c>
      <c r="F5037" s="3" t="s">
        <v>9949</v>
      </c>
      <c r="G5037">
        <v>2024</v>
      </c>
      <c r="H5037" t="s">
        <v>1696</v>
      </c>
      <c r="I5037" t="s">
        <v>13151</v>
      </c>
    </row>
    <row r="5038" spans="1:9" ht="32" x14ac:dyDescent="0.2">
      <c r="A5038" t="s">
        <v>13148</v>
      </c>
      <c r="B5038" t="s">
        <v>13153</v>
      </c>
      <c r="C5038">
        <v>3</v>
      </c>
      <c r="D5038" t="s">
        <v>90</v>
      </c>
      <c r="E5038" t="s">
        <v>12</v>
      </c>
      <c r="F5038" s="3" t="s">
        <v>13154</v>
      </c>
      <c r="G5038">
        <v>2024</v>
      </c>
      <c r="H5038" t="s">
        <v>377</v>
      </c>
      <c r="I5038" t="s">
        <v>13151</v>
      </c>
    </row>
    <row r="5039" spans="1:9" ht="32" x14ac:dyDescent="0.2">
      <c r="A5039" t="s">
        <v>13155</v>
      </c>
      <c r="B5039" t="s">
        <v>13156</v>
      </c>
      <c r="C5039">
        <v>1</v>
      </c>
      <c r="D5039">
        <f>494</f>
        <v>494</v>
      </c>
      <c r="E5039" t="s">
        <v>12</v>
      </c>
      <c r="F5039" s="3" t="s">
        <v>13157</v>
      </c>
      <c r="G5039">
        <v>2024</v>
      </c>
      <c r="H5039" t="s">
        <v>226</v>
      </c>
      <c r="I5039" t="s">
        <v>13158</v>
      </c>
    </row>
    <row r="5040" spans="1:9" ht="32" x14ac:dyDescent="0.2">
      <c r="A5040" t="s">
        <v>13155</v>
      </c>
      <c r="B5040" t="s">
        <v>13159</v>
      </c>
      <c r="C5040">
        <v>2</v>
      </c>
      <c r="D5040">
        <f>494</f>
        <v>494</v>
      </c>
      <c r="E5040" t="s">
        <v>12</v>
      </c>
      <c r="F5040" s="3" t="s">
        <v>13160</v>
      </c>
      <c r="G5040">
        <v>2024</v>
      </c>
      <c r="H5040" t="s">
        <v>226</v>
      </c>
      <c r="I5040" t="s">
        <v>13158</v>
      </c>
    </row>
    <row r="5041" spans="1:9" ht="16" x14ac:dyDescent="0.2">
      <c r="A5041" t="s">
        <v>13161</v>
      </c>
      <c r="B5041" t="s">
        <v>13162</v>
      </c>
      <c r="C5041">
        <v>1</v>
      </c>
      <c r="D5041" t="s">
        <v>10222</v>
      </c>
      <c r="E5041" t="s">
        <v>12</v>
      </c>
      <c r="F5041" s="3" t="s">
        <v>13163</v>
      </c>
      <c r="G5041">
        <v>2024</v>
      </c>
      <c r="H5041" t="s">
        <v>67</v>
      </c>
      <c r="I5041" t="s">
        <v>13164</v>
      </c>
    </row>
    <row r="5042" spans="1:9" ht="16" x14ac:dyDescent="0.2">
      <c r="A5042" t="s">
        <v>13161</v>
      </c>
      <c r="B5042" t="s">
        <v>13165</v>
      </c>
      <c r="C5042">
        <v>2</v>
      </c>
      <c r="D5042" t="s">
        <v>10222</v>
      </c>
      <c r="E5042" t="s">
        <v>12</v>
      </c>
      <c r="F5042" s="3" t="s">
        <v>13166</v>
      </c>
      <c r="G5042">
        <v>2024</v>
      </c>
      <c r="H5042" t="s">
        <v>67</v>
      </c>
      <c r="I5042" t="s">
        <v>13164</v>
      </c>
    </row>
    <row r="5043" spans="1:9" ht="16" x14ac:dyDescent="0.2">
      <c r="A5043" t="s">
        <v>13167</v>
      </c>
      <c r="B5043" t="s">
        <v>1159</v>
      </c>
      <c r="C5043">
        <v>1</v>
      </c>
      <c r="D5043" t="s">
        <v>12</v>
      </c>
      <c r="E5043" t="s">
        <v>12</v>
      </c>
      <c r="F5043" s="3" t="s">
        <v>12585</v>
      </c>
      <c r="G5043">
        <v>2024</v>
      </c>
      <c r="H5043" t="s">
        <v>14</v>
      </c>
      <c r="I5043" t="s">
        <v>13168</v>
      </c>
    </row>
    <row r="5044" spans="1:9" ht="32" x14ac:dyDescent="0.2">
      <c r="A5044" t="s">
        <v>13167</v>
      </c>
      <c r="B5044" t="s">
        <v>5054</v>
      </c>
      <c r="C5044">
        <v>2</v>
      </c>
      <c r="D5044" t="s">
        <v>12</v>
      </c>
      <c r="E5044" t="s">
        <v>12</v>
      </c>
      <c r="F5044" s="3" t="s">
        <v>13169</v>
      </c>
      <c r="G5044">
        <v>2024</v>
      </c>
      <c r="H5044" t="s">
        <v>14</v>
      </c>
      <c r="I5044" t="s">
        <v>13168</v>
      </c>
    </row>
    <row r="5045" spans="1:9" ht="32" x14ac:dyDescent="0.2">
      <c r="A5045" t="s">
        <v>13170</v>
      </c>
      <c r="B5045" t="s">
        <v>4481</v>
      </c>
      <c r="C5045">
        <v>1</v>
      </c>
      <c r="D5045">
        <f>441</f>
        <v>441</v>
      </c>
      <c r="E5045" t="s">
        <v>12</v>
      </c>
      <c r="F5045" s="3" t="s">
        <v>4482</v>
      </c>
      <c r="G5045">
        <v>2024</v>
      </c>
      <c r="H5045" t="s">
        <v>140</v>
      </c>
      <c r="I5045" t="s">
        <v>13171</v>
      </c>
    </row>
    <row r="5046" spans="1:9" ht="32" x14ac:dyDescent="0.2">
      <c r="A5046" t="s">
        <v>13172</v>
      </c>
      <c r="B5046" t="s">
        <v>13173</v>
      </c>
      <c r="C5046">
        <v>1</v>
      </c>
      <c r="D5046" t="s">
        <v>12</v>
      </c>
      <c r="E5046" t="s">
        <v>12</v>
      </c>
      <c r="F5046" s="3" t="s">
        <v>13174</v>
      </c>
      <c r="G5046">
        <v>2024</v>
      </c>
      <c r="H5046" t="s">
        <v>14</v>
      </c>
      <c r="I5046" t="s">
        <v>13175</v>
      </c>
    </row>
    <row r="5047" spans="1:9" ht="32" x14ac:dyDescent="0.2">
      <c r="A5047" t="s">
        <v>13172</v>
      </c>
      <c r="B5047" t="s">
        <v>5078</v>
      </c>
      <c r="C5047">
        <v>2</v>
      </c>
      <c r="D5047" t="s">
        <v>12</v>
      </c>
      <c r="E5047" t="s">
        <v>12</v>
      </c>
      <c r="F5047" s="3" t="s">
        <v>13176</v>
      </c>
      <c r="G5047">
        <v>2024</v>
      </c>
      <c r="H5047" t="s">
        <v>14</v>
      </c>
      <c r="I5047" t="s">
        <v>13175</v>
      </c>
    </row>
    <row r="5048" spans="1:9" ht="16" x14ac:dyDescent="0.2">
      <c r="A5048" t="s">
        <v>13172</v>
      </c>
      <c r="B5048" t="s">
        <v>13177</v>
      </c>
      <c r="C5048">
        <v>3</v>
      </c>
      <c r="D5048" t="s">
        <v>12</v>
      </c>
      <c r="E5048" t="s">
        <v>12</v>
      </c>
      <c r="F5048" s="3" t="s">
        <v>13178</v>
      </c>
      <c r="G5048">
        <v>2024</v>
      </c>
      <c r="H5048" t="s">
        <v>801</v>
      </c>
      <c r="I5048" t="s">
        <v>13175</v>
      </c>
    </row>
    <row r="5049" spans="1:9" ht="32" x14ac:dyDescent="0.2">
      <c r="A5049" t="s">
        <v>13172</v>
      </c>
      <c r="B5049" t="s">
        <v>13179</v>
      </c>
      <c r="C5049">
        <v>4</v>
      </c>
      <c r="D5049" t="s">
        <v>12</v>
      </c>
      <c r="E5049" t="s">
        <v>799</v>
      </c>
      <c r="F5049" s="3" t="s">
        <v>13180</v>
      </c>
      <c r="G5049">
        <v>2024</v>
      </c>
      <c r="H5049" t="s">
        <v>801</v>
      </c>
      <c r="I5049" t="s">
        <v>13175</v>
      </c>
    </row>
    <row r="5050" spans="1:9" ht="32" x14ac:dyDescent="0.2">
      <c r="A5050" t="s">
        <v>13181</v>
      </c>
      <c r="B5050" t="s">
        <v>13182</v>
      </c>
      <c r="C5050">
        <v>1</v>
      </c>
      <c r="D5050" t="s">
        <v>12</v>
      </c>
      <c r="E5050" t="s">
        <v>12</v>
      </c>
      <c r="F5050" s="3" t="s">
        <v>13183</v>
      </c>
      <c r="G5050">
        <v>2024</v>
      </c>
      <c r="H5050" t="s">
        <v>37</v>
      </c>
      <c r="I5050" t="s">
        <v>13184</v>
      </c>
    </row>
    <row r="5051" spans="1:9" ht="32" x14ac:dyDescent="0.2">
      <c r="A5051" t="s">
        <v>13185</v>
      </c>
      <c r="B5051" t="s">
        <v>13186</v>
      </c>
      <c r="C5051">
        <v>1</v>
      </c>
      <c r="D5051" t="s">
        <v>12</v>
      </c>
      <c r="E5051" t="s">
        <v>12</v>
      </c>
      <c r="F5051" s="3" t="s">
        <v>13187</v>
      </c>
      <c r="G5051">
        <v>2024</v>
      </c>
      <c r="H5051" t="s">
        <v>1810</v>
      </c>
      <c r="I5051" t="s">
        <v>13188</v>
      </c>
    </row>
    <row r="5052" spans="1:9" ht="32" x14ac:dyDescent="0.2">
      <c r="A5052" t="s">
        <v>13189</v>
      </c>
      <c r="B5052" t="s">
        <v>13190</v>
      </c>
      <c r="C5052">
        <v>1</v>
      </c>
      <c r="D5052" t="s">
        <v>12</v>
      </c>
      <c r="E5052" t="s">
        <v>12</v>
      </c>
      <c r="F5052" s="3" t="s">
        <v>2555</v>
      </c>
      <c r="G5052">
        <v>2024</v>
      </c>
      <c r="H5052" t="s">
        <v>86</v>
      </c>
      <c r="I5052" t="s">
        <v>13191</v>
      </c>
    </row>
    <row r="5053" spans="1:9" ht="32" x14ac:dyDescent="0.2">
      <c r="A5053" t="s">
        <v>13189</v>
      </c>
      <c r="B5053" t="s">
        <v>13192</v>
      </c>
      <c r="C5053">
        <v>2</v>
      </c>
      <c r="D5053">
        <f>595</f>
        <v>595</v>
      </c>
      <c r="E5053" t="s">
        <v>12</v>
      </c>
      <c r="F5053" s="3" t="s">
        <v>8670</v>
      </c>
      <c r="G5053">
        <v>2024</v>
      </c>
      <c r="H5053" t="s">
        <v>86</v>
      </c>
      <c r="I5053" t="s">
        <v>13191</v>
      </c>
    </row>
    <row r="5054" spans="1:9" ht="16" x14ac:dyDescent="0.2">
      <c r="A5054" t="s">
        <v>13193</v>
      </c>
      <c r="B5054" t="s">
        <v>8019</v>
      </c>
      <c r="C5054">
        <v>1</v>
      </c>
      <c r="D5054" t="s">
        <v>5574</v>
      </c>
      <c r="E5054" t="s">
        <v>12</v>
      </c>
      <c r="F5054" s="3" t="s">
        <v>8020</v>
      </c>
      <c r="G5054">
        <v>2024</v>
      </c>
      <c r="H5054" t="s">
        <v>140</v>
      </c>
      <c r="I5054" t="s">
        <v>13194</v>
      </c>
    </row>
    <row r="5055" spans="1:9" ht="16" x14ac:dyDescent="0.2">
      <c r="A5055" t="s">
        <v>13193</v>
      </c>
      <c r="B5055" t="s">
        <v>13195</v>
      </c>
      <c r="C5055">
        <v>2</v>
      </c>
      <c r="D5055" t="s">
        <v>5574</v>
      </c>
      <c r="E5055" t="s">
        <v>12</v>
      </c>
      <c r="F5055" s="3" t="s">
        <v>8020</v>
      </c>
      <c r="G5055">
        <v>2024</v>
      </c>
      <c r="H5055" t="s">
        <v>140</v>
      </c>
      <c r="I5055" t="s">
        <v>13194</v>
      </c>
    </row>
    <row r="5056" spans="1:9" ht="16" x14ac:dyDescent="0.2">
      <c r="A5056" t="s">
        <v>13196</v>
      </c>
      <c r="B5056" t="s">
        <v>505</v>
      </c>
      <c r="C5056">
        <v>1</v>
      </c>
      <c r="D5056">
        <f>410</f>
        <v>410</v>
      </c>
      <c r="E5056" t="s">
        <v>12</v>
      </c>
      <c r="F5056" s="3" t="s">
        <v>13197</v>
      </c>
      <c r="G5056">
        <v>2024</v>
      </c>
      <c r="H5056" t="s">
        <v>140</v>
      </c>
      <c r="I5056" t="s">
        <v>13198</v>
      </c>
    </row>
    <row r="5057" spans="1:9" ht="16" x14ac:dyDescent="0.2">
      <c r="A5057" t="s">
        <v>13199</v>
      </c>
      <c r="B5057" t="s">
        <v>13200</v>
      </c>
      <c r="C5057">
        <v>1</v>
      </c>
      <c r="D5057" t="s">
        <v>31</v>
      </c>
      <c r="E5057" t="s">
        <v>12</v>
      </c>
      <c r="F5057" s="3" t="s">
        <v>4303</v>
      </c>
      <c r="G5057">
        <v>2024</v>
      </c>
      <c r="H5057" t="s">
        <v>37</v>
      </c>
      <c r="I5057" t="s">
        <v>13201</v>
      </c>
    </row>
    <row r="5058" spans="1:9" ht="16" x14ac:dyDescent="0.2">
      <c r="A5058" t="s">
        <v>13199</v>
      </c>
      <c r="B5058" t="s">
        <v>13202</v>
      </c>
      <c r="C5058">
        <v>2</v>
      </c>
      <c r="D5058" t="s">
        <v>31</v>
      </c>
      <c r="E5058" t="s">
        <v>12</v>
      </c>
      <c r="F5058" s="3" t="s">
        <v>4303</v>
      </c>
      <c r="G5058">
        <v>2024</v>
      </c>
      <c r="H5058" t="s">
        <v>37</v>
      </c>
      <c r="I5058" t="s">
        <v>13201</v>
      </c>
    </row>
    <row r="5059" spans="1:9" ht="16" x14ac:dyDescent="0.2">
      <c r="A5059" t="s">
        <v>13199</v>
      </c>
      <c r="B5059" t="s">
        <v>13203</v>
      </c>
      <c r="C5059">
        <v>3</v>
      </c>
      <c r="D5059" t="s">
        <v>52</v>
      </c>
      <c r="E5059" t="s">
        <v>12</v>
      </c>
      <c r="F5059" s="3" t="s">
        <v>8461</v>
      </c>
      <c r="G5059">
        <v>2024</v>
      </c>
      <c r="H5059" t="s">
        <v>859</v>
      </c>
      <c r="I5059" t="s">
        <v>13201</v>
      </c>
    </row>
    <row r="5060" spans="1:9" ht="32" x14ac:dyDescent="0.2">
      <c r="A5060" t="s">
        <v>13204</v>
      </c>
      <c r="B5060" t="s">
        <v>3084</v>
      </c>
      <c r="C5060">
        <v>1</v>
      </c>
      <c r="D5060" t="s">
        <v>12</v>
      </c>
      <c r="E5060" t="s">
        <v>41</v>
      </c>
      <c r="F5060" s="3" t="s">
        <v>5808</v>
      </c>
      <c r="G5060">
        <v>2024</v>
      </c>
      <c r="H5060" t="s">
        <v>14</v>
      </c>
      <c r="I5060" t="s">
        <v>13205</v>
      </c>
    </row>
    <row r="5061" spans="1:9" ht="32" x14ac:dyDescent="0.2">
      <c r="A5061" t="s">
        <v>13204</v>
      </c>
      <c r="B5061" t="s">
        <v>13206</v>
      </c>
      <c r="C5061">
        <v>2</v>
      </c>
      <c r="D5061" t="s">
        <v>12</v>
      </c>
      <c r="E5061" t="s">
        <v>464</v>
      </c>
      <c r="F5061" s="3" t="s">
        <v>13207</v>
      </c>
      <c r="G5061">
        <v>2024</v>
      </c>
      <c r="H5061" t="s">
        <v>14</v>
      </c>
      <c r="I5061" t="s">
        <v>13205</v>
      </c>
    </row>
    <row r="5062" spans="1:9" ht="32" x14ac:dyDescent="0.2">
      <c r="A5062" t="s">
        <v>13204</v>
      </c>
      <c r="B5062" t="s">
        <v>13208</v>
      </c>
      <c r="C5062">
        <v>3</v>
      </c>
      <c r="D5062">
        <f>151</f>
        <v>151</v>
      </c>
      <c r="E5062" t="s">
        <v>12</v>
      </c>
      <c r="F5062" s="3" t="s">
        <v>13209</v>
      </c>
      <c r="G5062">
        <v>2024</v>
      </c>
      <c r="H5062" t="s">
        <v>522</v>
      </c>
      <c r="I5062" t="s">
        <v>13205</v>
      </c>
    </row>
    <row r="5063" spans="1:9" ht="16" x14ac:dyDescent="0.2">
      <c r="A5063" t="s">
        <v>13210</v>
      </c>
      <c r="B5063" t="s">
        <v>5950</v>
      </c>
      <c r="C5063">
        <v>1</v>
      </c>
      <c r="D5063" t="s">
        <v>12</v>
      </c>
      <c r="E5063" t="s">
        <v>12</v>
      </c>
      <c r="F5063" s="3" t="s">
        <v>3597</v>
      </c>
      <c r="G5063">
        <v>2024</v>
      </c>
      <c r="H5063" t="s">
        <v>37</v>
      </c>
      <c r="I5063" t="s">
        <v>13211</v>
      </c>
    </row>
    <row r="5064" spans="1:9" ht="16" x14ac:dyDescent="0.2">
      <c r="A5064" t="s">
        <v>13210</v>
      </c>
      <c r="B5064" t="s">
        <v>5953</v>
      </c>
      <c r="C5064">
        <v>2</v>
      </c>
      <c r="D5064" t="s">
        <v>12</v>
      </c>
      <c r="E5064" t="s">
        <v>12</v>
      </c>
      <c r="F5064" s="3" t="s">
        <v>13212</v>
      </c>
      <c r="G5064">
        <v>2024</v>
      </c>
      <c r="H5064" t="s">
        <v>37</v>
      </c>
      <c r="I5064" t="s">
        <v>13211</v>
      </c>
    </row>
    <row r="5065" spans="1:9" ht="16" x14ac:dyDescent="0.2">
      <c r="A5065" t="s">
        <v>13210</v>
      </c>
      <c r="B5065" t="s">
        <v>13213</v>
      </c>
      <c r="C5065">
        <v>3</v>
      </c>
      <c r="D5065" t="s">
        <v>1085</v>
      </c>
      <c r="E5065" t="s">
        <v>12</v>
      </c>
      <c r="F5065" s="3" t="s">
        <v>13214</v>
      </c>
      <c r="G5065">
        <v>2024</v>
      </c>
      <c r="H5065" t="s">
        <v>37</v>
      </c>
      <c r="I5065" t="s">
        <v>13211</v>
      </c>
    </row>
    <row r="5066" spans="1:9" ht="16" x14ac:dyDescent="0.2">
      <c r="A5066" t="s">
        <v>13215</v>
      </c>
      <c r="B5066" t="s">
        <v>13216</v>
      </c>
      <c r="C5066">
        <v>1</v>
      </c>
      <c r="D5066" t="s">
        <v>12</v>
      </c>
      <c r="E5066" t="s">
        <v>12</v>
      </c>
      <c r="F5066" s="3" t="s">
        <v>13217</v>
      </c>
      <c r="G5066">
        <v>2024</v>
      </c>
      <c r="H5066" t="s">
        <v>86</v>
      </c>
      <c r="I5066" t="s">
        <v>13218</v>
      </c>
    </row>
    <row r="5067" spans="1:9" ht="32" x14ac:dyDescent="0.2">
      <c r="A5067" t="s">
        <v>13215</v>
      </c>
      <c r="B5067" t="s">
        <v>2262</v>
      </c>
      <c r="C5067">
        <v>2</v>
      </c>
      <c r="D5067" t="s">
        <v>316</v>
      </c>
      <c r="E5067" t="s">
        <v>12</v>
      </c>
      <c r="F5067" s="3" t="s">
        <v>1002</v>
      </c>
      <c r="G5067">
        <v>2024</v>
      </c>
      <c r="H5067" t="s">
        <v>140</v>
      </c>
      <c r="I5067" t="s">
        <v>13218</v>
      </c>
    </row>
    <row r="5068" spans="1:9" ht="16" x14ac:dyDescent="0.2">
      <c r="A5068" t="s">
        <v>13219</v>
      </c>
      <c r="B5068" t="s">
        <v>13220</v>
      </c>
      <c r="C5068">
        <v>1</v>
      </c>
      <c r="D5068" t="s">
        <v>12</v>
      </c>
      <c r="E5068" t="s">
        <v>12</v>
      </c>
      <c r="F5068" s="3" t="s">
        <v>13221</v>
      </c>
      <c r="G5068">
        <v>2024</v>
      </c>
      <c r="H5068" t="s">
        <v>37</v>
      </c>
      <c r="I5068" t="s">
        <v>13222</v>
      </c>
    </row>
    <row r="5069" spans="1:9" ht="16" x14ac:dyDescent="0.2">
      <c r="A5069" t="s">
        <v>13219</v>
      </c>
      <c r="B5069" t="s">
        <v>2919</v>
      </c>
      <c r="C5069">
        <v>2</v>
      </c>
      <c r="D5069" t="s">
        <v>12</v>
      </c>
      <c r="E5069" t="s">
        <v>12</v>
      </c>
      <c r="F5069" s="3" t="s">
        <v>13223</v>
      </c>
      <c r="G5069">
        <v>2024</v>
      </c>
      <c r="H5069" t="s">
        <v>37</v>
      </c>
      <c r="I5069" t="s">
        <v>13222</v>
      </c>
    </row>
    <row r="5070" spans="1:9" ht="32" x14ac:dyDescent="0.2">
      <c r="A5070" t="s">
        <v>13224</v>
      </c>
      <c r="B5070" t="s">
        <v>850</v>
      </c>
      <c r="C5070">
        <v>1</v>
      </c>
      <c r="D5070" t="s">
        <v>52</v>
      </c>
      <c r="E5070" t="s">
        <v>12</v>
      </c>
      <c r="F5070" s="3" t="s">
        <v>1995</v>
      </c>
      <c r="G5070">
        <v>2024</v>
      </c>
      <c r="H5070" t="s">
        <v>859</v>
      </c>
      <c r="I5070" t="s">
        <v>13225</v>
      </c>
    </row>
    <row r="5071" spans="1:9" ht="32" x14ac:dyDescent="0.2">
      <c r="A5071" t="s">
        <v>13224</v>
      </c>
      <c r="B5071" t="s">
        <v>13226</v>
      </c>
      <c r="C5071">
        <v>2</v>
      </c>
      <c r="D5071">
        <f>237</f>
        <v>237</v>
      </c>
      <c r="E5071" t="s">
        <v>12</v>
      </c>
      <c r="F5071" s="3" t="s">
        <v>851</v>
      </c>
      <c r="G5071">
        <v>2024</v>
      </c>
      <c r="H5071" t="s">
        <v>21</v>
      </c>
      <c r="I5071" t="s">
        <v>13225</v>
      </c>
    </row>
    <row r="5072" spans="1:9" ht="32" x14ac:dyDescent="0.2">
      <c r="A5072" t="s">
        <v>13224</v>
      </c>
      <c r="B5072" t="s">
        <v>13227</v>
      </c>
      <c r="C5072">
        <v>3</v>
      </c>
      <c r="D5072" t="s">
        <v>12</v>
      </c>
      <c r="E5072" t="s">
        <v>12</v>
      </c>
      <c r="F5072" s="3" t="s">
        <v>13228</v>
      </c>
      <c r="G5072">
        <v>2024</v>
      </c>
      <c r="H5072" t="s">
        <v>859</v>
      </c>
      <c r="I5072" t="s">
        <v>13225</v>
      </c>
    </row>
    <row r="5073" spans="1:9" ht="32" x14ac:dyDescent="0.2">
      <c r="A5073" t="s">
        <v>13224</v>
      </c>
      <c r="B5073" t="s">
        <v>13229</v>
      </c>
      <c r="C5073">
        <v>4</v>
      </c>
      <c r="D5073">
        <f>494</f>
        <v>494</v>
      </c>
      <c r="E5073" t="s">
        <v>12</v>
      </c>
      <c r="F5073" s="3" t="s">
        <v>13230</v>
      </c>
      <c r="G5073">
        <v>2024</v>
      </c>
      <c r="H5073" t="s">
        <v>226</v>
      </c>
      <c r="I5073" t="s">
        <v>13225</v>
      </c>
    </row>
    <row r="5074" spans="1:9" ht="16" x14ac:dyDescent="0.2">
      <c r="A5074" t="s">
        <v>13224</v>
      </c>
      <c r="B5074" t="s">
        <v>862</v>
      </c>
      <c r="C5074">
        <v>5</v>
      </c>
      <c r="D5074" t="s">
        <v>12</v>
      </c>
      <c r="E5074" t="s">
        <v>12</v>
      </c>
      <c r="F5074" s="3" t="s">
        <v>13231</v>
      </c>
      <c r="G5074">
        <v>2024</v>
      </c>
      <c r="H5074" t="s">
        <v>21</v>
      </c>
      <c r="I5074" t="s">
        <v>13225</v>
      </c>
    </row>
    <row r="5075" spans="1:9" ht="16" x14ac:dyDescent="0.2">
      <c r="A5075" t="s">
        <v>13224</v>
      </c>
      <c r="B5075" t="s">
        <v>865</v>
      </c>
      <c r="C5075">
        <v>6</v>
      </c>
      <c r="D5075" t="s">
        <v>52</v>
      </c>
      <c r="E5075" t="s">
        <v>12</v>
      </c>
      <c r="F5075" s="3" t="s">
        <v>866</v>
      </c>
      <c r="G5075">
        <v>2024</v>
      </c>
      <c r="H5075" t="s">
        <v>323</v>
      </c>
      <c r="I5075" t="s">
        <v>13225</v>
      </c>
    </row>
    <row r="5076" spans="1:9" ht="32" x14ac:dyDescent="0.2">
      <c r="A5076" t="s">
        <v>13232</v>
      </c>
      <c r="B5076" t="s">
        <v>3411</v>
      </c>
      <c r="C5076">
        <v>1</v>
      </c>
      <c r="D5076" t="s">
        <v>408</v>
      </c>
      <c r="E5076" t="s">
        <v>12</v>
      </c>
      <c r="F5076" s="3" t="s">
        <v>13233</v>
      </c>
      <c r="G5076">
        <v>2024</v>
      </c>
      <c r="H5076" t="s">
        <v>140</v>
      </c>
      <c r="I5076" t="s">
        <v>13234</v>
      </c>
    </row>
    <row r="5077" spans="1:9" ht="32" x14ac:dyDescent="0.2">
      <c r="A5077" t="s">
        <v>13235</v>
      </c>
      <c r="B5077" t="s">
        <v>13236</v>
      </c>
      <c r="C5077">
        <v>1</v>
      </c>
      <c r="D5077" t="s">
        <v>52</v>
      </c>
      <c r="E5077" t="s">
        <v>1171</v>
      </c>
      <c r="F5077" s="3" t="s">
        <v>13237</v>
      </c>
      <c r="G5077">
        <v>2024</v>
      </c>
      <c r="H5077" t="s">
        <v>140</v>
      </c>
      <c r="I5077" t="s">
        <v>13238</v>
      </c>
    </row>
    <row r="5078" spans="1:9" ht="32" x14ac:dyDescent="0.2">
      <c r="A5078" t="s">
        <v>13235</v>
      </c>
      <c r="B5078" t="s">
        <v>13239</v>
      </c>
      <c r="C5078">
        <v>2</v>
      </c>
      <c r="D5078" t="s">
        <v>52</v>
      </c>
      <c r="E5078" t="s">
        <v>1171</v>
      </c>
      <c r="F5078" s="3" t="s">
        <v>13237</v>
      </c>
      <c r="G5078">
        <v>2024</v>
      </c>
      <c r="H5078" t="s">
        <v>140</v>
      </c>
      <c r="I5078" t="s">
        <v>13238</v>
      </c>
    </row>
    <row r="5079" spans="1:9" ht="32" x14ac:dyDescent="0.2">
      <c r="A5079" t="s">
        <v>13240</v>
      </c>
      <c r="B5079" t="s">
        <v>13241</v>
      </c>
      <c r="C5079">
        <v>1</v>
      </c>
      <c r="D5079" t="s">
        <v>12</v>
      </c>
      <c r="E5079" t="s">
        <v>12</v>
      </c>
      <c r="F5079" s="3" t="s">
        <v>4706</v>
      </c>
      <c r="G5079">
        <v>2024</v>
      </c>
      <c r="H5079" t="s">
        <v>14</v>
      </c>
      <c r="I5079" t="s">
        <v>13242</v>
      </c>
    </row>
    <row r="5080" spans="1:9" ht="16" x14ac:dyDescent="0.2">
      <c r="A5080" t="s">
        <v>13240</v>
      </c>
      <c r="B5080" t="s">
        <v>13243</v>
      </c>
      <c r="C5080">
        <v>2</v>
      </c>
      <c r="D5080" t="s">
        <v>469</v>
      </c>
      <c r="E5080" t="s">
        <v>12</v>
      </c>
      <c r="F5080" s="3" t="s">
        <v>13244</v>
      </c>
      <c r="G5080">
        <v>2024</v>
      </c>
      <c r="H5080" t="s">
        <v>462</v>
      </c>
      <c r="I5080" t="s">
        <v>13242</v>
      </c>
    </row>
    <row r="5081" spans="1:9" ht="16" x14ac:dyDescent="0.2">
      <c r="A5081" t="s">
        <v>13245</v>
      </c>
      <c r="B5081" t="s">
        <v>13246</v>
      </c>
      <c r="C5081">
        <v>1</v>
      </c>
      <c r="D5081">
        <f>400</f>
        <v>400</v>
      </c>
      <c r="E5081" t="s">
        <v>12</v>
      </c>
      <c r="F5081" s="3" t="s">
        <v>13247</v>
      </c>
      <c r="G5081">
        <v>2024</v>
      </c>
      <c r="H5081" t="s">
        <v>140</v>
      </c>
      <c r="I5081" t="s">
        <v>13248</v>
      </c>
    </row>
    <row r="5082" spans="1:9" ht="16" x14ac:dyDescent="0.2">
      <c r="A5082" t="s">
        <v>13245</v>
      </c>
      <c r="B5082" t="s">
        <v>13249</v>
      </c>
      <c r="C5082">
        <v>2</v>
      </c>
      <c r="D5082" t="s">
        <v>12</v>
      </c>
      <c r="E5082" t="s">
        <v>12</v>
      </c>
      <c r="F5082" s="3" t="s">
        <v>13250</v>
      </c>
      <c r="G5082">
        <v>2024</v>
      </c>
      <c r="H5082" t="s">
        <v>140</v>
      </c>
      <c r="I5082" t="s">
        <v>13248</v>
      </c>
    </row>
    <row r="5083" spans="1:9" ht="16" x14ac:dyDescent="0.2">
      <c r="A5083" t="s">
        <v>13251</v>
      </c>
      <c r="B5083" t="s">
        <v>13252</v>
      </c>
      <c r="C5083">
        <v>1</v>
      </c>
      <c r="D5083" t="s">
        <v>12</v>
      </c>
      <c r="E5083" t="s">
        <v>12</v>
      </c>
      <c r="F5083" s="3" t="s">
        <v>13253</v>
      </c>
      <c r="G5083">
        <v>2024</v>
      </c>
      <c r="H5083" t="s">
        <v>21</v>
      </c>
      <c r="I5083" t="s">
        <v>13254</v>
      </c>
    </row>
    <row r="5084" spans="1:9" ht="32" x14ac:dyDescent="0.2">
      <c r="A5084" t="s">
        <v>13251</v>
      </c>
      <c r="B5084" t="s">
        <v>13255</v>
      </c>
      <c r="C5084">
        <v>2</v>
      </c>
      <c r="D5084">
        <f>237</f>
        <v>237</v>
      </c>
      <c r="E5084" t="s">
        <v>12</v>
      </c>
      <c r="F5084" s="3" t="s">
        <v>13256</v>
      </c>
      <c r="G5084">
        <v>2024</v>
      </c>
      <c r="H5084" t="s">
        <v>21</v>
      </c>
      <c r="I5084" t="s">
        <v>13254</v>
      </c>
    </row>
    <row r="5085" spans="1:9" ht="16" x14ac:dyDescent="0.2">
      <c r="A5085" t="s">
        <v>13251</v>
      </c>
      <c r="B5085" t="s">
        <v>13257</v>
      </c>
      <c r="C5085">
        <v>3</v>
      </c>
      <c r="D5085" t="s">
        <v>90</v>
      </c>
      <c r="E5085" t="s">
        <v>12</v>
      </c>
      <c r="F5085" s="3" t="s">
        <v>3247</v>
      </c>
      <c r="G5085">
        <v>2024</v>
      </c>
      <c r="H5085" t="s">
        <v>323</v>
      </c>
      <c r="I5085" t="s">
        <v>13254</v>
      </c>
    </row>
    <row r="5086" spans="1:9" ht="32" x14ac:dyDescent="0.2">
      <c r="A5086" t="s">
        <v>13258</v>
      </c>
      <c r="B5086" t="s">
        <v>13259</v>
      </c>
      <c r="C5086">
        <v>1</v>
      </c>
      <c r="D5086" t="s">
        <v>12</v>
      </c>
      <c r="E5086" t="s">
        <v>12</v>
      </c>
      <c r="F5086" s="3" t="s">
        <v>13260</v>
      </c>
      <c r="G5086">
        <v>2024</v>
      </c>
      <c r="H5086" t="s">
        <v>37</v>
      </c>
      <c r="I5086" t="s">
        <v>13261</v>
      </c>
    </row>
    <row r="5087" spans="1:9" ht="32" x14ac:dyDescent="0.2">
      <c r="A5087" t="s">
        <v>13258</v>
      </c>
      <c r="B5087" t="s">
        <v>13262</v>
      </c>
      <c r="C5087">
        <v>2</v>
      </c>
      <c r="D5087" t="s">
        <v>12</v>
      </c>
      <c r="E5087" t="s">
        <v>12</v>
      </c>
      <c r="F5087" s="3" t="s">
        <v>13263</v>
      </c>
      <c r="G5087">
        <v>2024</v>
      </c>
      <c r="H5087" t="s">
        <v>37</v>
      </c>
      <c r="I5087" t="s">
        <v>13261</v>
      </c>
    </row>
    <row r="5088" spans="1:9" ht="16" x14ac:dyDescent="0.2">
      <c r="A5088" t="s">
        <v>13264</v>
      </c>
      <c r="B5088" t="s">
        <v>13265</v>
      </c>
      <c r="C5088">
        <v>1</v>
      </c>
      <c r="D5088" t="s">
        <v>52</v>
      </c>
      <c r="E5088" t="s">
        <v>12</v>
      </c>
      <c r="F5088" s="3" t="s">
        <v>13266</v>
      </c>
      <c r="G5088">
        <v>2024</v>
      </c>
      <c r="H5088" t="s">
        <v>438</v>
      </c>
      <c r="I5088" t="s">
        <v>13267</v>
      </c>
    </row>
    <row r="5089" spans="1:9" ht="32" x14ac:dyDescent="0.2">
      <c r="A5089" t="s">
        <v>13264</v>
      </c>
      <c r="B5089" t="s">
        <v>13268</v>
      </c>
      <c r="C5089">
        <v>2</v>
      </c>
      <c r="D5089" t="s">
        <v>344</v>
      </c>
      <c r="E5089" t="s">
        <v>12</v>
      </c>
      <c r="F5089" s="3" t="s">
        <v>13269</v>
      </c>
      <c r="G5089">
        <v>2024</v>
      </c>
      <c r="H5089" t="s">
        <v>438</v>
      </c>
      <c r="I5089" t="s">
        <v>13267</v>
      </c>
    </row>
    <row r="5090" spans="1:9" ht="16" x14ac:dyDescent="0.2">
      <c r="A5090" t="s">
        <v>13264</v>
      </c>
      <c r="B5090" t="s">
        <v>13270</v>
      </c>
      <c r="C5090">
        <v>3</v>
      </c>
      <c r="D5090" t="s">
        <v>1818</v>
      </c>
      <c r="E5090" t="s">
        <v>12</v>
      </c>
      <c r="F5090" s="3" t="s">
        <v>6041</v>
      </c>
      <c r="G5090">
        <v>2024</v>
      </c>
      <c r="H5090" t="s">
        <v>323</v>
      </c>
      <c r="I5090" t="s">
        <v>13267</v>
      </c>
    </row>
    <row r="5091" spans="1:9" ht="32" x14ac:dyDescent="0.2">
      <c r="A5091" t="s">
        <v>13264</v>
      </c>
      <c r="B5091" t="s">
        <v>13271</v>
      </c>
      <c r="C5091">
        <v>4</v>
      </c>
      <c r="D5091">
        <f>143</f>
        <v>143</v>
      </c>
      <c r="E5091" t="s">
        <v>12</v>
      </c>
      <c r="F5091" s="3" t="s">
        <v>13272</v>
      </c>
      <c r="G5091">
        <v>2024</v>
      </c>
      <c r="H5091" t="s">
        <v>518</v>
      </c>
      <c r="I5091" t="s">
        <v>13267</v>
      </c>
    </row>
    <row r="5092" spans="1:9" ht="32" x14ac:dyDescent="0.2">
      <c r="A5092" t="s">
        <v>13264</v>
      </c>
      <c r="B5092" t="s">
        <v>13273</v>
      </c>
      <c r="C5092">
        <v>5</v>
      </c>
      <c r="D5092" t="s">
        <v>52</v>
      </c>
      <c r="E5092" t="s">
        <v>12</v>
      </c>
      <c r="F5092" s="3" t="s">
        <v>13274</v>
      </c>
      <c r="G5092">
        <v>2024</v>
      </c>
      <c r="H5092" t="s">
        <v>438</v>
      </c>
      <c r="I5092" t="s">
        <v>13267</v>
      </c>
    </row>
    <row r="5093" spans="1:9" ht="32" x14ac:dyDescent="0.2">
      <c r="A5093" t="s">
        <v>13275</v>
      </c>
      <c r="B5093" t="s">
        <v>6567</v>
      </c>
      <c r="C5093">
        <v>1</v>
      </c>
      <c r="D5093">
        <f>407</f>
        <v>407</v>
      </c>
      <c r="E5093" t="s">
        <v>12</v>
      </c>
      <c r="F5093" s="3" t="s">
        <v>1895</v>
      </c>
      <c r="G5093">
        <v>2024</v>
      </c>
      <c r="H5093" t="s">
        <v>37</v>
      </c>
      <c r="I5093" t="s">
        <v>13276</v>
      </c>
    </row>
    <row r="5094" spans="1:9" ht="16" x14ac:dyDescent="0.2">
      <c r="A5094" t="s">
        <v>13277</v>
      </c>
      <c r="B5094" t="s">
        <v>13278</v>
      </c>
      <c r="C5094">
        <v>1</v>
      </c>
      <c r="D5094" t="s">
        <v>12</v>
      </c>
      <c r="E5094" t="s">
        <v>12</v>
      </c>
      <c r="F5094" s="3" t="s">
        <v>12304</v>
      </c>
      <c r="G5094">
        <v>2024</v>
      </c>
      <c r="H5094" t="s">
        <v>37</v>
      </c>
      <c r="I5094" t="s">
        <v>13279</v>
      </c>
    </row>
    <row r="5095" spans="1:9" ht="16" x14ac:dyDescent="0.2">
      <c r="A5095" t="s">
        <v>13280</v>
      </c>
      <c r="B5095" t="s">
        <v>13281</v>
      </c>
      <c r="C5095">
        <v>1</v>
      </c>
      <c r="D5095" t="s">
        <v>12</v>
      </c>
      <c r="E5095" t="s">
        <v>12</v>
      </c>
      <c r="F5095" s="3" t="s">
        <v>13282</v>
      </c>
      <c r="G5095">
        <v>2024</v>
      </c>
      <c r="H5095" t="s">
        <v>37</v>
      </c>
      <c r="I5095" t="s">
        <v>13283</v>
      </c>
    </row>
    <row r="5096" spans="1:9" ht="32" x14ac:dyDescent="0.2">
      <c r="A5096" t="s">
        <v>13280</v>
      </c>
      <c r="B5096" t="s">
        <v>3641</v>
      </c>
      <c r="C5096">
        <v>2</v>
      </c>
      <c r="D5096" t="s">
        <v>12</v>
      </c>
      <c r="E5096" t="s">
        <v>12</v>
      </c>
      <c r="F5096" s="3" t="s">
        <v>13284</v>
      </c>
      <c r="G5096">
        <v>2024</v>
      </c>
      <c r="H5096" t="s">
        <v>37</v>
      </c>
      <c r="I5096" t="s">
        <v>13283</v>
      </c>
    </row>
    <row r="5097" spans="1:9" ht="16" x14ac:dyDescent="0.2">
      <c r="A5097" t="s">
        <v>13280</v>
      </c>
      <c r="B5097" t="s">
        <v>13285</v>
      </c>
      <c r="C5097">
        <v>3</v>
      </c>
      <c r="D5097" t="s">
        <v>101</v>
      </c>
      <c r="E5097" t="s">
        <v>12</v>
      </c>
      <c r="F5097" s="3" t="s">
        <v>5273</v>
      </c>
      <c r="G5097">
        <v>2024</v>
      </c>
      <c r="H5097" t="s">
        <v>37</v>
      </c>
      <c r="I5097" t="s">
        <v>13283</v>
      </c>
    </row>
    <row r="5098" spans="1:9" ht="16" x14ac:dyDescent="0.2">
      <c r="A5098" t="s">
        <v>13286</v>
      </c>
      <c r="B5098" t="s">
        <v>13287</v>
      </c>
      <c r="C5098">
        <v>1</v>
      </c>
      <c r="D5098" t="s">
        <v>12</v>
      </c>
      <c r="E5098" t="s">
        <v>12</v>
      </c>
      <c r="F5098" s="3" t="s">
        <v>13288</v>
      </c>
      <c r="G5098">
        <v>2024</v>
      </c>
      <c r="H5098" t="s">
        <v>256</v>
      </c>
      <c r="I5098" t="s">
        <v>13289</v>
      </c>
    </row>
    <row r="5099" spans="1:9" ht="16" x14ac:dyDescent="0.2">
      <c r="A5099" t="s">
        <v>13286</v>
      </c>
      <c r="B5099" t="s">
        <v>13290</v>
      </c>
      <c r="C5099">
        <v>2</v>
      </c>
      <c r="D5099" t="s">
        <v>12</v>
      </c>
      <c r="E5099" t="s">
        <v>12</v>
      </c>
      <c r="F5099" s="3" t="s">
        <v>13291</v>
      </c>
      <c r="G5099">
        <v>2024</v>
      </c>
      <c r="H5099" t="s">
        <v>37</v>
      </c>
      <c r="I5099" t="s">
        <v>13289</v>
      </c>
    </row>
    <row r="5100" spans="1:9" ht="16" x14ac:dyDescent="0.2">
      <c r="A5100" t="s">
        <v>13286</v>
      </c>
      <c r="B5100" t="s">
        <v>637</v>
      </c>
      <c r="C5100">
        <v>3</v>
      </c>
      <c r="D5100" t="s">
        <v>101</v>
      </c>
      <c r="E5100" t="s">
        <v>12</v>
      </c>
      <c r="F5100" s="3" t="s">
        <v>1669</v>
      </c>
      <c r="G5100">
        <v>2024</v>
      </c>
      <c r="H5100" t="s">
        <v>37</v>
      </c>
      <c r="I5100" t="s">
        <v>13289</v>
      </c>
    </row>
    <row r="5101" spans="1:9" ht="16" x14ac:dyDescent="0.2">
      <c r="A5101" t="s">
        <v>13286</v>
      </c>
      <c r="B5101" t="s">
        <v>13292</v>
      </c>
      <c r="C5101">
        <v>4</v>
      </c>
      <c r="D5101" t="s">
        <v>408</v>
      </c>
      <c r="E5101" t="s">
        <v>12</v>
      </c>
      <c r="F5101" s="3" t="s">
        <v>13293</v>
      </c>
      <c r="G5101">
        <v>2024</v>
      </c>
      <c r="H5101" t="s">
        <v>518</v>
      </c>
      <c r="I5101" t="s">
        <v>13289</v>
      </c>
    </row>
    <row r="5102" spans="1:9" ht="16" x14ac:dyDescent="0.2">
      <c r="A5102" t="s">
        <v>13294</v>
      </c>
      <c r="B5102" t="s">
        <v>12909</v>
      </c>
      <c r="C5102">
        <v>1</v>
      </c>
      <c r="D5102" t="s">
        <v>101</v>
      </c>
      <c r="E5102" t="s">
        <v>12</v>
      </c>
      <c r="F5102" s="3" t="s">
        <v>1669</v>
      </c>
      <c r="G5102">
        <v>2024</v>
      </c>
      <c r="H5102" t="s">
        <v>37</v>
      </c>
      <c r="I5102" t="s">
        <v>13295</v>
      </c>
    </row>
    <row r="5103" spans="1:9" ht="16" x14ac:dyDescent="0.2">
      <c r="A5103" t="s">
        <v>13296</v>
      </c>
      <c r="B5103" t="s">
        <v>13297</v>
      </c>
      <c r="C5103">
        <v>1</v>
      </c>
      <c r="D5103" t="s">
        <v>628</v>
      </c>
      <c r="E5103" t="s">
        <v>12</v>
      </c>
      <c r="F5103" s="3" t="s">
        <v>756</v>
      </c>
      <c r="G5103">
        <v>2024</v>
      </c>
      <c r="H5103" t="s">
        <v>37</v>
      </c>
      <c r="I5103" t="s">
        <v>13298</v>
      </c>
    </row>
    <row r="5104" spans="1:9" ht="16" x14ac:dyDescent="0.2">
      <c r="A5104" t="s">
        <v>13296</v>
      </c>
      <c r="B5104" t="s">
        <v>13299</v>
      </c>
      <c r="C5104">
        <v>2</v>
      </c>
      <c r="D5104" t="s">
        <v>2738</v>
      </c>
      <c r="E5104" t="s">
        <v>12</v>
      </c>
      <c r="F5104" s="3" t="s">
        <v>2936</v>
      </c>
      <c r="G5104">
        <v>2024</v>
      </c>
      <c r="H5104" t="s">
        <v>318</v>
      </c>
      <c r="I5104" t="s">
        <v>13298</v>
      </c>
    </row>
    <row r="5105" spans="1:9" ht="16" x14ac:dyDescent="0.2">
      <c r="A5105" t="s">
        <v>13296</v>
      </c>
      <c r="B5105" t="s">
        <v>13300</v>
      </c>
      <c r="C5105">
        <v>3</v>
      </c>
      <c r="D5105" t="s">
        <v>101</v>
      </c>
      <c r="E5105" t="s">
        <v>12</v>
      </c>
      <c r="F5105" s="3" t="s">
        <v>4127</v>
      </c>
      <c r="G5105">
        <v>2024</v>
      </c>
      <c r="H5105" t="s">
        <v>37</v>
      </c>
      <c r="I5105" t="s">
        <v>13298</v>
      </c>
    </row>
    <row r="5106" spans="1:9" ht="16" x14ac:dyDescent="0.2">
      <c r="A5106" t="s">
        <v>13301</v>
      </c>
      <c r="B5106" t="s">
        <v>13302</v>
      </c>
      <c r="C5106">
        <v>1</v>
      </c>
      <c r="D5106" t="s">
        <v>101</v>
      </c>
      <c r="E5106" t="s">
        <v>12</v>
      </c>
      <c r="F5106" s="3" t="s">
        <v>13303</v>
      </c>
      <c r="G5106">
        <v>2024</v>
      </c>
      <c r="H5106" t="s">
        <v>37</v>
      </c>
      <c r="I5106" t="s">
        <v>13304</v>
      </c>
    </row>
    <row r="5107" spans="1:9" ht="16" x14ac:dyDescent="0.2">
      <c r="A5107" t="s">
        <v>13301</v>
      </c>
      <c r="B5107" t="s">
        <v>13305</v>
      </c>
      <c r="C5107">
        <v>2</v>
      </c>
      <c r="D5107" t="s">
        <v>12</v>
      </c>
      <c r="E5107" t="s">
        <v>12</v>
      </c>
      <c r="F5107" s="3" t="s">
        <v>13306</v>
      </c>
      <c r="G5107">
        <v>2024</v>
      </c>
      <c r="H5107" t="s">
        <v>37</v>
      </c>
      <c r="I5107" t="s">
        <v>13304</v>
      </c>
    </row>
    <row r="5108" spans="1:9" ht="16" x14ac:dyDescent="0.2">
      <c r="A5108" t="s">
        <v>13301</v>
      </c>
      <c r="B5108" t="s">
        <v>13307</v>
      </c>
      <c r="C5108">
        <v>3</v>
      </c>
      <c r="D5108" t="s">
        <v>12</v>
      </c>
      <c r="E5108" t="s">
        <v>12</v>
      </c>
      <c r="F5108" s="3" t="s">
        <v>1758</v>
      </c>
      <c r="G5108">
        <v>2024</v>
      </c>
      <c r="H5108" t="s">
        <v>37</v>
      </c>
      <c r="I5108" t="s">
        <v>13304</v>
      </c>
    </row>
    <row r="5109" spans="1:9" ht="16" x14ac:dyDescent="0.2">
      <c r="A5109" t="s">
        <v>13301</v>
      </c>
      <c r="B5109" t="s">
        <v>13308</v>
      </c>
      <c r="C5109">
        <v>4</v>
      </c>
      <c r="D5109" t="s">
        <v>101</v>
      </c>
      <c r="E5109" t="s">
        <v>12</v>
      </c>
      <c r="F5109" s="3" t="s">
        <v>2783</v>
      </c>
      <c r="G5109">
        <v>2024</v>
      </c>
      <c r="H5109" t="s">
        <v>37</v>
      </c>
      <c r="I5109" t="s">
        <v>13304</v>
      </c>
    </row>
    <row r="5110" spans="1:9" ht="16" x14ac:dyDescent="0.2">
      <c r="A5110" t="s">
        <v>13301</v>
      </c>
      <c r="B5110" t="s">
        <v>13309</v>
      </c>
      <c r="C5110">
        <v>5</v>
      </c>
      <c r="D5110" t="s">
        <v>101</v>
      </c>
      <c r="E5110" t="s">
        <v>12</v>
      </c>
      <c r="F5110" s="3" t="s">
        <v>13310</v>
      </c>
      <c r="G5110">
        <v>2024</v>
      </c>
      <c r="H5110" t="s">
        <v>37</v>
      </c>
      <c r="I5110" t="s">
        <v>13304</v>
      </c>
    </row>
    <row r="5111" spans="1:9" x14ac:dyDescent="0.2">
      <c r="A5111" t="s">
        <v>13311</v>
      </c>
      <c r="B5111" t="s">
        <v>13312</v>
      </c>
      <c r="C5111">
        <v>1</v>
      </c>
      <c r="D5111" t="s">
        <v>101</v>
      </c>
      <c r="E5111" t="s">
        <v>12</v>
      </c>
      <c r="F5111" s="5" t="s">
        <v>12</v>
      </c>
      <c r="G5111">
        <v>2024</v>
      </c>
      <c r="H5111" t="s">
        <v>37</v>
      </c>
      <c r="I5111" t="s">
        <v>13313</v>
      </c>
    </row>
    <row r="5112" spans="1:9" ht="16" x14ac:dyDescent="0.2">
      <c r="A5112" t="s">
        <v>13311</v>
      </c>
      <c r="B5112" t="s">
        <v>155</v>
      </c>
      <c r="C5112">
        <v>2</v>
      </c>
      <c r="D5112" t="s">
        <v>12</v>
      </c>
      <c r="E5112" t="s">
        <v>12</v>
      </c>
      <c r="F5112" s="3" t="s">
        <v>4939</v>
      </c>
      <c r="G5112">
        <v>2024</v>
      </c>
      <c r="H5112" t="s">
        <v>256</v>
      </c>
      <c r="I5112" t="s">
        <v>13313</v>
      </c>
    </row>
    <row r="5113" spans="1:9" ht="16" x14ac:dyDescent="0.2">
      <c r="A5113" t="s">
        <v>13314</v>
      </c>
      <c r="B5113" t="s">
        <v>7156</v>
      </c>
      <c r="C5113">
        <v>1</v>
      </c>
      <c r="D5113" t="s">
        <v>12</v>
      </c>
      <c r="E5113" t="s">
        <v>12</v>
      </c>
      <c r="F5113" s="3" t="s">
        <v>7157</v>
      </c>
      <c r="G5113">
        <v>2024</v>
      </c>
      <c r="H5113" t="s">
        <v>37</v>
      </c>
      <c r="I5113" t="s">
        <v>13315</v>
      </c>
    </row>
    <row r="5114" spans="1:9" ht="16" x14ac:dyDescent="0.2">
      <c r="A5114" t="s">
        <v>13314</v>
      </c>
      <c r="B5114" t="s">
        <v>13316</v>
      </c>
      <c r="C5114">
        <v>2</v>
      </c>
      <c r="D5114" t="s">
        <v>12</v>
      </c>
      <c r="E5114" t="s">
        <v>12</v>
      </c>
      <c r="F5114" s="3" t="s">
        <v>13317</v>
      </c>
      <c r="G5114">
        <v>2024</v>
      </c>
      <c r="H5114" t="s">
        <v>37</v>
      </c>
      <c r="I5114" t="s">
        <v>13315</v>
      </c>
    </row>
    <row r="5115" spans="1:9" ht="16" x14ac:dyDescent="0.2">
      <c r="A5115" t="s">
        <v>13318</v>
      </c>
      <c r="B5115" t="s">
        <v>13319</v>
      </c>
      <c r="C5115">
        <v>1</v>
      </c>
      <c r="D5115" t="s">
        <v>1025</v>
      </c>
      <c r="E5115" t="s">
        <v>302</v>
      </c>
      <c r="F5115" s="3" t="s">
        <v>13320</v>
      </c>
      <c r="G5115">
        <v>2024</v>
      </c>
      <c r="H5115" t="s">
        <v>462</v>
      </c>
      <c r="I5115" t="s">
        <v>13321</v>
      </c>
    </row>
    <row r="5116" spans="1:9" ht="32" x14ac:dyDescent="0.2">
      <c r="A5116" t="s">
        <v>13318</v>
      </c>
      <c r="B5116" t="s">
        <v>13322</v>
      </c>
      <c r="C5116">
        <v>2</v>
      </c>
      <c r="D5116">
        <f>173</f>
        <v>173</v>
      </c>
      <c r="E5116" t="s">
        <v>12</v>
      </c>
      <c r="F5116" s="3" t="s">
        <v>13323</v>
      </c>
      <c r="G5116">
        <v>2024</v>
      </c>
      <c r="H5116" t="s">
        <v>2793</v>
      </c>
      <c r="I5116" t="s">
        <v>13321</v>
      </c>
    </row>
    <row r="5117" spans="1:9" ht="16" x14ac:dyDescent="0.2">
      <c r="A5117" t="s">
        <v>13324</v>
      </c>
      <c r="B5117" t="s">
        <v>13325</v>
      </c>
      <c r="C5117">
        <v>1</v>
      </c>
      <c r="D5117" t="s">
        <v>12</v>
      </c>
      <c r="E5117" t="s">
        <v>12</v>
      </c>
      <c r="F5117" s="3" t="s">
        <v>7521</v>
      </c>
      <c r="G5117">
        <v>2024</v>
      </c>
      <c r="H5117" t="s">
        <v>37</v>
      </c>
      <c r="I5117" t="s">
        <v>13326</v>
      </c>
    </row>
    <row r="5118" spans="1:9" ht="16" x14ac:dyDescent="0.2">
      <c r="A5118" t="s">
        <v>13327</v>
      </c>
      <c r="B5118" t="s">
        <v>13328</v>
      </c>
      <c r="C5118">
        <v>1</v>
      </c>
      <c r="D5118" t="s">
        <v>12</v>
      </c>
      <c r="E5118" t="s">
        <v>12</v>
      </c>
      <c r="F5118" s="3" t="s">
        <v>7521</v>
      </c>
      <c r="G5118">
        <v>2024</v>
      </c>
      <c r="H5118" t="s">
        <v>37</v>
      </c>
      <c r="I5118" t="s">
        <v>13329</v>
      </c>
    </row>
    <row r="5119" spans="1:9" ht="16" x14ac:dyDescent="0.2">
      <c r="A5119" t="s">
        <v>13330</v>
      </c>
      <c r="B5119" t="s">
        <v>13331</v>
      </c>
      <c r="C5119">
        <v>1</v>
      </c>
      <c r="D5119" t="s">
        <v>52</v>
      </c>
      <c r="E5119" t="s">
        <v>12</v>
      </c>
      <c r="F5119" s="3" t="s">
        <v>1753</v>
      </c>
      <c r="G5119">
        <v>2024</v>
      </c>
      <c r="H5119" t="s">
        <v>37</v>
      </c>
      <c r="I5119" t="s">
        <v>13332</v>
      </c>
    </row>
    <row r="5120" spans="1:9" ht="16" x14ac:dyDescent="0.2">
      <c r="A5120" t="s">
        <v>13330</v>
      </c>
      <c r="B5120" t="s">
        <v>1501</v>
      </c>
      <c r="C5120">
        <v>2</v>
      </c>
      <c r="D5120" t="s">
        <v>52</v>
      </c>
      <c r="E5120" t="s">
        <v>12</v>
      </c>
      <c r="F5120" s="3" t="s">
        <v>1753</v>
      </c>
      <c r="G5120">
        <v>2024</v>
      </c>
      <c r="H5120" t="s">
        <v>37</v>
      </c>
      <c r="I5120" t="s">
        <v>13332</v>
      </c>
    </row>
    <row r="5121" spans="1:9" ht="16" x14ac:dyDescent="0.2">
      <c r="A5121" t="s">
        <v>13333</v>
      </c>
      <c r="B5121" t="s">
        <v>5732</v>
      </c>
      <c r="C5121">
        <v>1</v>
      </c>
      <c r="D5121" t="s">
        <v>12</v>
      </c>
      <c r="E5121" t="s">
        <v>12</v>
      </c>
      <c r="F5121" s="3" t="s">
        <v>13334</v>
      </c>
      <c r="G5121">
        <v>2024</v>
      </c>
      <c r="H5121" t="s">
        <v>420</v>
      </c>
      <c r="I5121" t="s">
        <v>13335</v>
      </c>
    </row>
    <row r="5122" spans="1:9" ht="16" x14ac:dyDescent="0.2">
      <c r="A5122" t="s">
        <v>13336</v>
      </c>
      <c r="B5122" t="s">
        <v>13337</v>
      </c>
      <c r="C5122">
        <v>1</v>
      </c>
      <c r="D5122" s="5" t="s">
        <v>12</v>
      </c>
      <c r="E5122" t="s">
        <v>12</v>
      </c>
      <c r="F5122" s="7" t="s">
        <v>165</v>
      </c>
      <c r="G5122">
        <v>2024</v>
      </c>
      <c r="H5122" t="s">
        <v>37</v>
      </c>
      <c r="I5122" t="s">
        <v>13338</v>
      </c>
    </row>
    <row r="5123" spans="1:9" ht="16" x14ac:dyDescent="0.2">
      <c r="A5123" t="s">
        <v>13336</v>
      </c>
      <c r="B5123" t="s">
        <v>13339</v>
      </c>
      <c r="C5123">
        <v>2</v>
      </c>
      <c r="D5123" t="s">
        <v>12</v>
      </c>
      <c r="E5123" t="s">
        <v>12</v>
      </c>
      <c r="F5123" s="3" t="s">
        <v>13340</v>
      </c>
      <c r="G5123">
        <v>2024</v>
      </c>
      <c r="H5123" t="s">
        <v>256</v>
      </c>
      <c r="I5123" t="s">
        <v>13338</v>
      </c>
    </row>
    <row r="5124" spans="1:9" ht="16" x14ac:dyDescent="0.2">
      <c r="A5124" t="s">
        <v>13341</v>
      </c>
      <c r="B5124" t="s">
        <v>10056</v>
      </c>
      <c r="C5124">
        <v>1</v>
      </c>
      <c r="D5124" t="s">
        <v>12</v>
      </c>
      <c r="E5124" t="s">
        <v>12</v>
      </c>
      <c r="F5124" s="7" t="s">
        <v>203</v>
      </c>
      <c r="G5124">
        <v>2024</v>
      </c>
      <c r="H5124" t="s">
        <v>204</v>
      </c>
      <c r="I5124" t="s">
        <v>13342</v>
      </c>
    </row>
    <row r="5125" spans="1:9" ht="32" x14ac:dyDescent="0.2">
      <c r="A5125" t="s">
        <v>13341</v>
      </c>
      <c r="B5125" t="s">
        <v>13343</v>
      </c>
      <c r="C5125">
        <v>2</v>
      </c>
      <c r="D5125" t="s">
        <v>12</v>
      </c>
      <c r="E5125" t="s">
        <v>12</v>
      </c>
      <c r="F5125" s="3" t="s">
        <v>7628</v>
      </c>
      <c r="G5125">
        <v>2024</v>
      </c>
      <c r="H5125" t="s">
        <v>204</v>
      </c>
      <c r="I5125" t="s">
        <v>13342</v>
      </c>
    </row>
    <row r="5126" spans="1:9" ht="16" x14ac:dyDescent="0.2">
      <c r="A5126" t="s">
        <v>13341</v>
      </c>
      <c r="B5126" t="s">
        <v>10765</v>
      </c>
      <c r="C5126">
        <v>3</v>
      </c>
      <c r="D5126" t="s">
        <v>12</v>
      </c>
      <c r="E5126" t="s">
        <v>12</v>
      </c>
      <c r="F5126" s="3" t="s">
        <v>13344</v>
      </c>
      <c r="G5126">
        <v>2024</v>
      </c>
      <c r="H5126" t="s">
        <v>204</v>
      </c>
      <c r="I5126" t="s">
        <v>13342</v>
      </c>
    </row>
    <row r="5127" spans="1:9" ht="16" x14ac:dyDescent="0.2">
      <c r="A5127" t="s">
        <v>13345</v>
      </c>
      <c r="B5127" t="s">
        <v>7171</v>
      </c>
      <c r="C5127">
        <v>1</v>
      </c>
      <c r="D5127" s="5" t="s">
        <v>12</v>
      </c>
      <c r="E5127" t="s">
        <v>12</v>
      </c>
      <c r="F5127" s="7" t="s">
        <v>165</v>
      </c>
      <c r="G5127">
        <v>2024</v>
      </c>
      <c r="H5127" t="s">
        <v>37</v>
      </c>
      <c r="I5127" t="s">
        <v>13346</v>
      </c>
    </row>
    <row r="5128" spans="1:9" ht="16" x14ac:dyDescent="0.2">
      <c r="A5128" t="s">
        <v>13347</v>
      </c>
      <c r="B5128" t="s">
        <v>741</v>
      </c>
      <c r="C5128">
        <v>1</v>
      </c>
      <c r="D5128">
        <f>392</f>
        <v>392</v>
      </c>
      <c r="E5128" t="s">
        <v>12</v>
      </c>
      <c r="F5128" s="3" t="s">
        <v>13348</v>
      </c>
      <c r="G5128">
        <v>2024</v>
      </c>
      <c r="H5128" t="s">
        <v>14</v>
      </c>
      <c r="I5128" t="s">
        <v>13349</v>
      </c>
    </row>
    <row r="5129" spans="1:9" ht="16" x14ac:dyDescent="0.2">
      <c r="A5129" t="s">
        <v>13347</v>
      </c>
      <c r="B5129" t="s">
        <v>13350</v>
      </c>
      <c r="C5129">
        <v>2</v>
      </c>
      <c r="D5129" t="s">
        <v>12</v>
      </c>
      <c r="E5129" t="s">
        <v>12</v>
      </c>
      <c r="F5129" s="3" t="s">
        <v>13351</v>
      </c>
      <c r="G5129">
        <v>2024</v>
      </c>
      <c r="H5129" t="s">
        <v>14</v>
      </c>
      <c r="I5129" t="s">
        <v>13349</v>
      </c>
    </row>
    <row r="5130" spans="1:9" ht="16" x14ac:dyDescent="0.2">
      <c r="A5130" t="s">
        <v>13347</v>
      </c>
      <c r="B5130" t="s">
        <v>1549</v>
      </c>
      <c r="C5130">
        <v>3</v>
      </c>
      <c r="D5130" t="s">
        <v>12</v>
      </c>
      <c r="E5130" t="s">
        <v>12</v>
      </c>
      <c r="F5130" s="3" t="s">
        <v>13352</v>
      </c>
      <c r="G5130">
        <v>2024</v>
      </c>
      <c r="H5130" t="s">
        <v>14</v>
      </c>
      <c r="I5130" t="s">
        <v>13349</v>
      </c>
    </row>
    <row r="5131" spans="1:9" ht="16" x14ac:dyDescent="0.2">
      <c r="A5131" t="s">
        <v>13353</v>
      </c>
      <c r="B5131" t="s">
        <v>13354</v>
      </c>
      <c r="C5131">
        <v>1</v>
      </c>
      <c r="D5131" t="s">
        <v>11398</v>
      </c>
      <c r="E5131" t="s">
        <v>12</v>
      </c>
      <c r="F5131" s="3" t="s">
        <v>13355</v>
      </c>
      <c r="G5131">
        <v>2024</v>
      </c>
      <c r="H5131" t="s">
        <v>140</v>
      </c>
      <c r="I5131" t="s">
        <v>13356</v>
      </c>
    </row>
    <row r="5132" spans="1:9" ht="16" x14ac:dyDescent="0.2">
      <c r="A5132" t="s">
        <v>13357</v>
      </c>
      <c r="B5132" t="s">
        <v>4629</v>
      </c>
      <c r="C5132">
        <v>1</v>
      </c>
      <c r="D5132" t="s">
        <v>12</v>
      </c>
      <c r="E5132" t="s">
        <v>12</v>
      </c>
      <c r="F5132" s="3" t="s">
        <v>13358</v>
      </c>
      <c r="G5132">
        <v>2024</v>
      </c>
      <c r="H5132" t="s">
        <v>998</v>
      </c>
      <c r="I5132" t="s">
        <v>13359</v>
      </c>
    </row>
    <row r="5133" spans="1:9" ht="16" x14ac:dyDescent="0.2">
      <c r="A5133" t="s">
        <v>13357</v>
      </c>
      <c r="B5133" t="s">
        <v>13360</v>
      </c>
      <c r="C5133">
        <v>2</v>
      </c>
      <c r="D5133" t="s">
        <v>12</v>
      </c>
      <c r="E5133" t="s">
        <v>3798</v>
      </c>
      <c r="F5133" s="3" t="s">
        <v>13361</v>
      </c>
      <c r="G5133">
        <v>2024</v>
      </c>
      <c r="H5133" t="s">
        <v>998</v>
      </c>
      <c r="I5133" t="s">
        <v>13359</v>
      </c>
    </row>
    <row r="5134" spans="1:9" ht="16" x14ac:dyDescent="0.2">
      <c r="A5134" t="s">
        <v>13357</v>
      </c>
      <c r="B5134" t="s">
        <v>13362</v>
      </c>
      <c r="C5134">
        <v>3</v>
      </c>
      <c r="D5134">
        <f>545</f>
        <v>545</v>
      </c>
      <c r="E5134" t="s">
        <v>7100</v>
      </c>
      <c r="F5134" s="3" t="s">
        <v>7101</v>
      </c>
      <c r="G5134">
        <v>2024</v>
      </c>
      <c r="H5134" t="s">
        <v>371</v>
      </c>
      <c r="I5134" t="s">
        <v>13359</v>
      </c>
    </row>
    <row r="5135" spans="1:9" ht="16" x14ac:dyDescent="0.2">
      <c r="A5135" t="s">
        <v>13357</v>
      </c>
      <c r="B5135" t="s">
        <v>13363</v>
      </c>
      <c r="C5135">
        <v>4</v>
      </c>
      <c r="D5135" t="s">
        <v>12</v>
      </c>
      <c r="E5135" t="s">
        <v>12</v>
      </c>
      <c r="F5135" s="3" t="s">
        <v>13364</v>
      </c>
      <c r="G5135">
        <v>2024</v>
      </c>
      <c r="H5135" t="s">
        <v>140</v>
      </c>
      <c r="I5135" t="s">
        <v>13359</v>
      </c>
    </row>
    <row r="5136" spans="1:9" ht="32" x14ac:dyDescent="0.2">
      <c r="A5136" t="s">
        <v>13365</v>
      </c>
      <c r="B5136" t="s">
        <v>4268</v>
      </c>
      <c r="C5136">
        <v>1</v>
      </c>
      <c r="D5136" t="s">
        <v>1085</v>
      </c>
      <c r="E5136" t="s">
        <v>12</v>
      </c>
      <c r="F5136" s="3" t="s">
        <v>4269</v>
      </c>
      <c r="G5136">
        <v>2024</v>
      </c>
      <c r="H5136" t="s">
        <v>1663</v>
      </c>
      <c r="I5136" t="s">
        <v>13366</v>
      </c>
    </row>
    <row r="5137" spans="1:9" ht="16" x14ac:dyDescent="0.2">
      <c r="A5137" t="s">
        <v>13365</v>
      </c>
      <c r="B5137" t="s">
        <v>13367</v>
      </c>
      <c r="C5137">
        <v>2</v>
      </c>
      <c r="D5137" t="s">
        <v>1085</v>
      </c>
      <c r="E5137" t="s">
        <v>12</v>
      </c>
      <c r="F5137" s="3" t="s">
        <v>4274</v>
      </c>
      <c r="G5137">
        <v>2024</v>
      </c>
      <c r="H5137" t="s">
        <v>1663</v>
      </c>
      <c r="I5137" t="s">
        <v>13366</v>
      </c>
    </row>
    <row r="5138" spans="1:9" ht="32" x14ac:dyDescent="0.2">
      <c r="A5138" t="s">
        <v>13368</v>
      </c>
      <c r="B5138" t="s">
        <v>6628</v>
      </c>
      <c r="C5138">
        <v>1</v>
      </c>
      <c r="D5138">
        <f>362</f>
        <v>362</v>
      </c>
      <c r="E5138" t="s">
        <v>12</v>
      </c>
      <c r="F5138" s="3" t="s">
        <v>13369</v>
      </c>
      <c r="G5138">
        <v>2024</v>
      </c>
      <c r="H5138" t="s">
        <v>4191</v>
      </c>
      <c r="I5138" t="s">
        <v>13370</v>
      </c>
    </row>
    <row r="5139" spans="1:9" ht="16" x14ac:dyDescent="0.2">
      <c r="A5139" t="s">
        <v>13368</v>
      </c>
      <c r="B5139" t="s">
        <v>13371</v>
      </c>
      <c r="C5139">
        <v>2</v>
      </c>
      <c r="D5139" t="s">
        <v>12</v>
      </c>
      <c r="E5139" t="s">
        <v>12</v>
      </c>
      <c r="F5139" s="3" t="s">
        <v>6401</v>
      </c>
      <c r="G5139">
        <v>2024</v>
      </c>
      <c r="H5139" t="s">
        <v>235</v>
      </c>
      <c r="I5139" t="s">
        <v>13370</v>
      </c>
    </row>
    <row r="5140" spans="1:9" ht="16" x14ac:dyDescent="0.2">
      <c r="A5140" t="s">
        <v>13372</v>
      </c>
      <c r="B5140" t="s">
        <v>5758</v>
      </c>
      <c r="C5140">
        <v>1</v>
      </c>
      <c r="D5140">
        <f>514</f>
        <v>514</v>
      </c>
      <c r="E5140" t="s">
        <v>12</v>
      </c>
      <c r="F5140" s="3" t="s">
        <v>501</v>
      </c>
      <c r="G5140">
        <v>2024</v>
      </c>
      <c r="H5140" t="s">
        <v>140</v>
      </c>
      <c r="I5140" t="s">
        <v>13373</v>
      </c>
    </row>
    <row r="5141" spans="1:9" ht="32" x14ac:dyDescent="0.2">
      <c r="A5141" t="s">
        <v>13374</v>
      </c>
      <c r="B5141" t="s">
        <v>1475</v>
      </c>
      <c r="C5141">
        <v>1</v>
      </c>
      <c r="D5141" t="s">
        <v>966</v>
      </c>
      <c r="E5141" t="s">
        <v>12</v>
      </c>
      <c r="F5141" s="3" t="s">
        <v>1476</v>
      </c>
      <c r="G5141">
        <v>2024</v>
      </c>
      <c r="H5141" t="s">
        <v>267</v>
      </c>
      <c r="I5141" t="s">
        <v>13375</v>
      </c>
    </row>
    <row r="5142" spans="1:9" ht="32" x14ac:dyDescent="0.2">
      <c r="A5142" t="s">
        <v>13376</v>
      </c>
      <c r="B5142" t="s">
        <v>13377</v>
      </c>
      <c r="C5142">
        <v>1</v>
      </c>
      <c r="D5142" t="s">
        <v>12</v>
      </c>
      <c r="E5142" t="s">
        <v>12</v>
      </c>
      <c r="F5142" s="3" t="s">
        <v>13378</v>
      </c>
      <c r="G5142">
        <v>2024</v>
      </c>
      <c r="H5142" t="s">
        <v>2747</v>
      </c>
      <c r="I5142" t="s">
        <v>13379</v>
      </c>
    </row>
    <row r="5143" spans="1:9" ht="32" x14ac:dyDescent="0.2">
      <c r="A5143" t="s">
        <v>13380</v>
      </c>
      <c r="B5143" t="s">
        <v>2170</v>
      </c>
      <c r="C5143">
        <v>1</v>
      </c>
      <c r="D5143">
        <f>441</f>
        <v>441</v>
      </c>
      <c r="E5143" t="s">
        <v>12</v>
      </c>
      <c r="F5143" s="3" t="s">
        <v>13381</v>
      </c>
      <c r="G5143">
        <v>2024</v>
      </c>
      <c r="H5143" t="s">
        <v>140</v>
      </c>
      <c r="I5143" t="s">
        <v>13382</v>
      </c>
    </row>
    <row r="5144" spans="1:9" ht="32" x14ac:dyDescent="0.2">
      <c r="A5144" t="s">
        <v>13380</v>
      </c>
      <c r="B5144" t="s">
        <v>1016</v>
      </c>
      <c r="C5144">
        <v>2</v>
      </c>
      <c r="D5144" t="s">
        <v>52</v>
      </c>
      <c r="E5144" t="s">
        <v>12</v>
      </c>
      <c r="F5144" s="3" t="s">
        <v>1017</v>
      </c>
      <c r="G5144">
        <v>2024</v>
      </c>
      <c r="H5144" t="s">
        <v>140</v>
      </c>
      <c r="I5144" t="s">
        <v>13382</v>
      </c>
    </row>
    <row r="5145" spans="1:9" ht="32" x14ac:dyDescent="0.2">
      <c r="A5145" t="s">
        <v>13383</v>
      </c>
      <c r="B5145" t="s">
        <v>13384</v>
      </c>
      <c r="C5145">
        <v>1</v>
      </c>
      <c r="D5145" t="s">
        <v>12</v>
      </c>
      <c r="E5145" t="s">
        <v>12</v>
      </c>
      <c r="F5145" s="3" t="s">
        <v>13385</v>
      </c>
      <c r="G5145">
        <v>2024</v>
      </c>
      <c r="H5145" t="s">
        <v>174</v>
      </c>
      <c r="I5145" t="s">
        <v>13386</v>
      </c>
    </row>
    <row r="5146" spans="1:9" ht="16" x14ac:dyDescent="0.2">
      <c r="A5146" t="s">
        <v>13383</v>
      </c>
      <c r="B5146" t="s">
        <v>13387</v>
      </c>
      <c r="C5146">
        <v>2</v>
      </c>
      <c r="D5146" t="s">
        <v>12</v>
      </c>
      <c r="E5146" t="s">
        <v>12</v>
      </c>
      <c r="F5146" s="3" t="s">
        <v>13388</v>
      </c>
      <c r="G5146">
        <v>2024</v>
      </c>
      <c r="H5146" t="s">
        <v>174</v>
      </c>
      <c r="I5146" t="s">
        <v>13386</v>
      </c>
    </row>
    <row r="5147" spans="1:9" ht="16" x14ac:dyDescent="0.2">
      <c r="A5147" t="s">
        <v>13389</v>
      </c>
      <c r="B5147" t="s">
        <v>13390</v>
      </c>
      <c r="C5147">
        <v>1</v>
      </c>
      <c r="D5147">
        <f>184</f>
        <v>184</v>
      </c>
      <c r="E5147" t="s">
        <v>2628</v>
      </c>
      <c r="F5147" s="3" t="s">
        <v>2629</v>
      </c>
      <c r="G5147">
        <v>2024</v>
      </c>
      <c r="H5147" t="s">
        <v>2316</v>
      </c>
      <c r="I5147" t="s">
        <v>13391</v>
      </c>
    </row>
    <row r="5148" spans="1:9" ht="32" x14ac:dyDescent="0.2">
      <c r="A5148" t="s">
        <v>13392</v>
      </c>
      <c r="B5148" t="s">
        <v>13393</v>
      </c>
      <c r="C5148">
        <v>1</v>
      </c>
      <c r="D5148">
        <f>184</f>
        <v>184</v>
      </c>
      <c r="E5148" t="s">
        <v>12</v>
      </c>
      <c r="F5148" s="3" t="s">
        <v>13394</v>
      </c>
      <c r="G5148">
        <v>2024</v>
      </c>
      <c r="H5148" t="s">
        <v>2316</v>
      </c>
      <c r="I5148" t="s">
        <v>13395</v>
      </c>
    </row>
    <row r="5149" spans="1:9" ht="16" x14ac:dyDescent="0.2">
      <c r="A5149" t="s">
        <v>13392</v>
      </c>
      <c r="B5149" t="s">
        <v>13396</v>
      </c>
      <c r="C5149">
        <v>2</v>
      </c>
      <c r="D5149">
        <f>184</f>
        <v>184</v>
      </c>
      <c r="E5149" t="s">
        <v>2628</v>
      </c>
      <c r="F5149" s="3" t="s">
        <v>2629</v>
      </c>
      <c r="G5149">
        <v>2024</v>
      </c>
      <c r="H5149" t="s">
        <v>2316</v>
      </c>
      <c r="I5149" t="s">
        <v>13395</v>
      </c>
    </row>
    <row r="5150" spans="1:9" ht="16" x14ac:dyDescent="0.2">
      <c r="A5150" t="s">
        <v>13397</v>
      </c>
      <c r="B5150" t="s">
        <v>13398</v>
      </c>
      <c r="C5150">
        <v>1</v>
      </c>
      <c r="D5150" t="s">
        <v>90</v>
      </c>
      <c r="E5150" t="s">
        <v>12</v>
      </c>
      <c r="F5150" s="3" t="s">
        <v>13399</v>
      </c>
      <c r="G5150">
        <v>2024</v>
      </c>
      <c r="H5150" t="s">
        <v>1087</v>
      </c>
      <c r="I5150" t="s">
        <v>13400</v>
      </c>
    </row>
    <row r="5151" spans="1:9" ht="32" x14ac:dyDescent="0.2">
      <c r="A5151" t="s">
        <v>13401</v>
      </c>
      <c r="B5151" t="s">
        <v>13402</v>
      </c>
      <c r="C5151">
        <v>1</v>
      </c>
      <c r="D5151" t="s">
        <v>90</v>
      </c>
      <c r="E5151" t="s">
        <v>12</v>
      </c>
      <c r="F5151" s="3" t="s">
        <v>13403</v>
      </c>
      <c r="G5151">
        <v>2024</v>
      </c>
      <c r="H5151" t="s">
        <v>54</v>
      </c>
      <c r="I5151" t="s">
        <v>13404</v>
      </c>
    </row>
    <row r="5152" spans="1:9" ht="32" x14ac:dyDescent="0.2">
      <c r="A5152" t="s">
        <v>13401</v>
      </c>
      <c r="B5152" t="s">
        <v>13405</v>
      </c>
      <c r="C5152">
        <v>2</v>
      </c>
      <c r="D5152" t="s">
        <v>12</v>
      </c>
      <c r="E5152" t="s">
        <v>12</v>
      </c>
      <c r="F5152" s="3" t="s">
        <v>13406</v>
      </c>
      <c r="G5152">
        <v>2024</v>
      </c>
      <c r="H5152" t="s">
        <v>54</v>
      </c>
      <c r="I5152" t="s">
        <v>13404</v>
      </c>
    </row>
    <row r="5153" spans="1:9" ht="32" x14ac:dyDescent="0.2">
      <c r="A5153" t="s">
        <v>13401</v>
      </c>
      <c r="B5153" t="s">
        <v>13407</v>
      </c>
      <c r="C5153">
        <v>3</v>
      </c>
      <c r="D5153" t="s">
        <v>52</v>
      </c>
      <c r="E5153" t="s">
        <v>12</v>
      </c>
      <c r="F5153" s="3" t="s">
        <v>13408</v>
      </c>
      <c r="G5153">
        <v>2024</v>
      </c>
      <c r="H5153" t="s">
        <v>54</v>
      </c>
      <c r="I5153" t="s">
        <v>13404</v>
      </c>
    </row>
    <row r="5154" spans="1:9" ht="32" x14ac:dyDescent="0.2">
      <c r="A5154" t="s">
        <v>13401</v>
      </c>
      <c r="B5154" t="s">
        <v>13409</v>
      </c>
      <c r="C5154">
        <v>4</v>
      </c>
      <c r="D5154" t="s">
        <v>90</v>
      </c>
      <c r="E5154" t="s">
        <v>12</v>
      </c>
      <c r="F5154" s="3" t="s">
        <v>13410</v>
      </c>
      <c r="G5154">
        <v>2024</v>
      </c>
      <c r="H5154" t="s">
        <v>54</v>
      </c>
      <c r="I5154" t="s">
        <v>13404</v>
      </c>
    </row>
    <row r="5155" spans="1:9" ht="16" x14ac:dyDescent="0.2">
      <c r="A5155" t="s">
        <v>13401</v>
      </c>
      <c r="B5155" t="s">
        <v>13411</v>
      </c>
      <c r="C5155">
        <v>5</v>
      </c>
      <c r="D5155" t="s">
        <v>52</v>
      </c>
      <c r="E5155" t="s">
        <v>12</v>
      </c>
      <c r="F5155" s="3" t="s">
        <v>13412</v>
      </c>
      <c r="G5155">
        <v>2024</v>
      </c>
      <c r="H5155" t="s">
        <v>54</v>
      </c>
      <c r="I5155" t="s">
        <v>13404</v>
      </c>
    </row>
    <row r="5156" spans="1:9" ht="32" x14ac:dyDescent="0.2">
      <c r="A5156" t="s">
        <v>13401</v>
      </c>
      <c r="B5156" t="s">
        <v>13413</v>
      </c>
      <c r="C5156">
        <v>6</v>
      </c>
      <c r="D5156" t="s">
        <v>52</v>
      </c>
      <c r="E5156" t="s">
        <v>12</v>
      </c>
      <c r="F5156" s="3" t="s">
        <v>13414</v>
      </c>
      <c r="G5156">
        <v>2024</v>
      </c>
      <c r="H5156" t="s">
        <v>54</v>
      </c>
      <c r="I5156" t="s">
        <v>13404</v>
      </c>
    </row>
    <row r="5157" spans="1:9" ht="32" x14ac:dyDescent="0.2">
      <c r="A5157" t="s">
        <v>13401</v>
      </c>
      <c r="B5157" t="s">
        <v>13415</v>
      </c>
      <c r="C5157">
        <v>7</v>
      </c>
      <c r="D5157" t="s">
        <v>52</v>
      </c>
      <c r="E5157" t="s">
        <v>12</v>
      </c>
      <c r="F5157" s="3" t="s">
        <v>13416</v>
      </c>
      <c r="G5157">
        <v>2024</v>
      </c>
      <c r="H5157" t="s">
        <v>54</v>
      </c>
      <c r="I5157" t="s">
        <v>13404</v>
      </c>
    </row>
    <row r="5158" spans="1:9" ht="32" x14ac:dyDescent="0.2">
      <c r="A5158" t="s">
        <v>13417</v>
      </c>
      <c r="B5158" t="s">
        <v>5473</v>
      </c>
      <c r="C5158">
        <v>1</v>
      </c>
      <c r="D5158" t="s">
        <v>5139</v>
      </c>
      <c r="E5158" t="s">
        <v>12</v>
      </c>
      <c r="F5158" s="3" t="s">
        <v>5475</v>
      </c>
      <c r="G5158">
        <v>2024</v>
      </c>
      <c r="H5158" t="s">
        <v>1810</v>
      </c>
      <c r="I5158" t="s">
        <v>13418</v>
      </c>
    </row>
    <row r="5159" spans="1:9" ht="32" x14ac:dyDescent="0.2">
      <c r="A5159" t="s">
        <v>13417</v>
      </c>
      <c r="B5159" t="s">
        <v>13419</v>
      </c>
      <c r="C5159">
        <v>2</v>
      </c>
      <c r="D5159" t="s">
        <v>12</v>
      </c>
      <c r="E5159" t="s">
        <v>12</v>
      </c>
      <c r="F5159" s="3" t="s">
        <v>11946</v>
      </c>
      <c r="G5159">
        <v>2024</v>
      </c>
      <c r="H5159" t="s">
        <v>1810</v>
      </c>
      <c r="I5159" t="s">
        <v>13418</v>
      </c>
    </row>
    <row r="5160" spans="1:9" ht="32" x14ac:dyDescent="0.2">
      <c r="A5160" t="s">
        <v>13417</v>
      </c>
      <c r="B5160" t="s">
        <v>13420</v>
      </c>
      <c r="C5160">
        <v>3</v>
      </c>
      <c r="D5160" t="s">
        <v>4069</v>
      </c>
      <c r="E5160" t="s">
        <v>12</v>
      </c>
      <c r="F5160" s="3" t="s">
        <v>4324</v>
      </c>
      <c r="G5160">
        <v>2024</v>
      </c>
      <c r="H5160" t="s">
        <v>1810</v>
      </c>
      <c r="I5160" t="s">
        <v>13418</v>
      </c>
    </row>
    <row r="5161" spans="1:9" ht="16" x14ac:dyDescent="0.2">
      <c r="A5161" t="s">
        <v>13421</v>
      </c>
      <c r="B5161" t="s">
        <v>13422</v>
      </c>
      <c r="C5161">
        <v>1</v>
      </c>
      <c r="D5161" t="s">
        <v>4607</v>
      </c>
      <c r="E5161" t="s">
        <v>12</v>
      </c>
      <c r="F5161" s="3" t="s">
        <v>13423</v>
      </c>
      <c r="G5161">
        <v>2024</v>
      </c>
      <c r="H5161" t="s">
        <v>140</v>
      </c>
      <c r="I5161" t="s">
        <v>13424</v>
      </c>
    </row>
    <row r="5162" spans="1:9" ht="16" x14ac:dyDescent="0.2">
      <c r="A5162" t="s">
        <v>13421</v>
      </c>
      <c r="B5162" t="s">
        <v>10306</v>
      </c>
      <c r="C5162">
        <v>2</v>
      </c>
      <c r="D5162" t="s">
        <v>4607</v>
      </c>
      <c r="E5162" t="s">
        <v>12</v>
      </c>
      <c r="F5162" s="3" t="s">
        <v>13425</v>
      </c>
      <c r="G5162">
        <v>2024</v>
      </c>
      <c r="H5162" t="s">
        <v>140</v>
      </c>
      <c r="I5162" t="s">
        <v>13424</v>
      </c>
    </row>
    <row r="5163" spans="1:9" ht="16" x14ac:dyDescent="0.2">
      <c r="A5163" t="s">
        <v>13421</v>
      </c>
      <c r="B5163" t="s">
        <v>13426</v>
      </c>
      <c r="C5163">
        <v>3</v>
      </c>
      <c r="D5163" t="s">
        <v>12</v>
      </c>
      <c r="E5163" t="s">
        <v>12</v>
      </c>
      <c r="F5163" s="3" t="s">
        <v>13427</v>
      </c>
      <c r="G5163">
        <v>2024</v>
      </c>
      <c r="H5163" t="s">
        <v>140</v>
      </c>
      <c r="I5163" t="s">
        <v>13424</v>
      </c>
    </row>
    <row r="5164" spans="1:9" ht="16" x14ac:dyDescent="0.2">
      <c r="A5164" t="s">
        <v>13421</v>
      </c>
      <c r="B5164" t="s">
        <v>13428</v>
      </c>
      <c r="C5164">
        <v>4</v>
      </c>
      <c r="D5164" t="s">
        <v>485</v>
      </c>
      <c r="E5164" t="s">
        <v>12</v>
      </c>
      <c r="F5164" s="3" t="s">
        <v>13429</v>
      </c>
      <c r="G5164">
        <v>2024</v>
      </c>
      <c r="H5164" t="s">
        <v>140</v>
      </c>
      <c r="I5164" t="s">
        <v>13424</v>
      </c>
    </row>
    <row r="5165" spans="1:9" ht="32" x14ac:dyDescent="0.2">
      <c r="A5165" t="s">
        <v>13421</v>
      </c>
      <c r="B5165" t="s">
        <v>13430</v>
      </c>
      <c r="C5165">
        <v>5</v>
      </c>
      <c r="D5165" t="s">
        <v>12</v>
      </c>
      <c r="E5165" t="s">
        <v>12</v>
      </c>
      <c r="F5165" s="3" t="s">
        <v>13431</v>
      </c>
      <c r="G5165">
        <v>2024</v>
      </c>
      <c r="H5165" t="s">
        <v>140</v>
      </c>
      <c r="I5165" t="s">
        <v>13424</v>
      </c>
    </row>
    <row r="5166" spans="1:9" ht="32" x14ac:dyDescent="0.2">
      <c r="A5166" t="s">
        <v>13432</v>
      </c>
      <c r="B5166" t="s">
        <v>13433</v>
      </c>
      <c r="C5166">
        <v>1</v>
      </c>
      <c r="D5166" t="s">
        <v>52</v>
      </c>
      <c r="E5166" t="s">
        <v>12</v>
      </c>
      <c r="F5166" s="3" t="s">
        <v>4017</v>
      </c>
      <c r="G5166">
        <v>2024</v>
      </c>
      <c r="H5166" t="s">
        <v>21</v>
      </c>
      <c r="I5166" t="s">
        <v>13434</v>
      </c>
    </row>
    <row r="5167" spans="1:9" ht="32" x14ac:dyDescent="0.2">
      <c r="A5167" t="s">
        <v>13432</v>
      </c>
      <c r="B5167" t="s">
        <v>13435</v>
      </c>
      <c r="C5167">
        <v>2</v>
      </c>
      <c r="D5167" t="s">
        <v>12</v>
      </c>
      <c r="E5167" t="s">
        <v>12</v>
      </c>
      <c r="F5167" s="3" t="s">
        <v>13436</v>
      </c>
      <c r="G5167">
        <v>2024</v>
      </c>
      <c r="H5167" t="s">
        <v>256</v>
      </c>
      <c r="I5167" t="s">
        <v>13434</v>
      </c>
    </row>
    <row r="5168" spans="1:9" ht="32" x14ac:dyDescent="0.2">
      <c r="A5168" t="s">
        <v>13432</v>
      </c>
      <c r="B5168" t="s">
        <v>13437</v>
      </c>
      <c r="C5168">
        <v>3</v>
      </c>
      <c r="D5168" t="s">
        <v>12</v>
      </c>
      <c r="E5168" t="s">
        <v>12</v>
      </c>
      <c r="F5168" s="3" t="s">
        <v>13438</v>
      </c>
      <c r="G5168">
        <v>2024</v>
      </c>
      <c r="H5168" t="s">
        <v>804</v>
      </c>
      <c r="I5168" t="s">
        <v>13434</v>
      </c>
    </row>
    <row r="5169" spans="1:9" ht="32" x14ac:dyDescent="0.2">
      <c r="A5169" t="s">
        <v>13439</v>
      </c>
      <c r="B5169" t="s">
        <v>13440</v>
      </c>
      <c r="C5169">
        <v>1</v>
      </c>
      <c r="D5169" t="s">
        <v>5139</v>
      </c>
      <c r="E5169" t="s">
        <v>12</v>
      </c>
      <c r="F5169" s="3" t="s">
        <v>13441</v>
      </c>
      <c r="G5169">
        <v>2024</v>
      </c>
      <c r="H5169" t="s">
        <v>1810</v>
      </c>
      <c r="I5169" t="s">
        <v>13442</v>
      </c>
    </row>
    <row r="5170" spans="1:9" ht="32" x14ac:dyDescent="0.2">
      <c r="A5170" t="s">
        <v>13439</v>
      </c>
      <c r="B5170" t="s">
        <v>13443</v>
      </c>
      <c r="C5170">
        <v>2</v>
      </c>
      <c r="D5170" t="s">
        <v>12</v>
      </c>
      <c r="E5170" t="s">
        <v>12</v>
      </c>
      <c r="F5170" s="3" t="s">
        <v>13444</v>
      </c>
      <c r="G5170">
        <v>2024</v>
      </c>
      <c r="H5170" t="s">
        <v>1810</v>
      </c>
      <c r="I5170" t="s">
        <v>13442</v>
      </c>
    </row>
    <row r="5171" spans="1:9" ht="48" x14ac:dyDescent="0.2">
      <c r="A5171" t="s">
        <v>13439</v>
      </c>
      <c r="B5171" t="s">
        <v>13445</v>
      </c>
      <c r="C5171">
        <v>3</v>
      </c>
      <c r="D5171" t="s">
        <v>12</v>
      </c>
      <c r="E5171" t="s">
        <v>12</v>
      </c>
      <c r="F5171" s="3" t="s">
        <v>3000</v>
      </c>
      <c r="G5171">
        <v>2024</v>
      </c>
      <c r="H5171" t="s">
        <v>1810</v>
      </c>
      <c r="I5171" t="s">
        <v>13442</v>
      </c>
    </row>
    <row r="5172" spans="1:9" ht="32" x14ac:dyDescent="0.2">
      <c r="A5172" t="s">
        <v>13446</v>
      </c>
      <c r="B5172" t="s">
        <v>13447</v>
      </c>
      <c r="C5172">
        <v>1</v>
      </c>
      <c r="D5172" t="s">
        <v>5574</v>
      </c>
      <c r="E5172" t="s">
        <v>12</v>
      </c>
      <c r="F5172" s="3" t="s">
        <v>13448</v>
      </c>
      <c r="G5172">
        <v>2024</v>
      </c>
      <c r="H5172" t="s">
        <v>140</v>
      </c>
      <c r="I5172" t="s">
        <v>13449</v>
      </c>
    </row>
    <row r="5173" spans="1:9" ht="32" x14ac:dyDescent="0.2">
      <c r="A5173" t="s">
        <v>13450</v>
      </c>
      <c r="B5173" t="s">
        <v>13451</v>
      </c>
      <c r="C5173">
        <v>1</v>
      </c>
      <c r="D5173" t="s">
        <v>12</v>
      </c>
      <c r="E5173" t="s">
        <v>12</v>
      </c>
      <c r="F5173" s="3" t="s">
        <v>13452</v>
      </c>
      <c r="G5173">
        <v>2024</v>
      </c>
      <c r="H5173" t="s">
        <v>37</v>
      </c>
      <c r="I5173" t="s">
        <v>13453</v>
      </c>
    </row>
    <row r="5174" spans="1:9" ht="32" x14ac:dyDescent="0.2">
      <c r="A5174" t="s">
        <v>13450</v>
      </c>
      <c r="B5174" t="s">
        <v>13454</v>
      </c>
      <c r="C5174">
        <v>2</v>
      </c>
      <c r="D5174" t="s">
        <v>12</v>
      </c>
      <c r="E5174" t="s">
        <v>12</v>
      </c>
      <c r="F5174" s="3" t="s">
        <v>13455</v>
      </c>
      <c r="G5174">
        <v>2024</v>
      </c>
      <c r="H5174" t="s">
        <v>37</v>
      </c>
      <c r="I5174" t="s">
        <v>13453</v>
      </c>
    </row>
    <row r="5175" spans="1:9" ht="32" x14ac:dyDescent="0.2">
      <c r="A5175" t="s">
        <v>13456</v>
      </c>
      <c r="B5175" t="s">
        <v>13457</v>
      </c>
      <c r="C5175">
        <v>1</v>
      </c>
      <c r="D5175" t="s">
        <v>12</v>
      </c>
      <c r="E5175" t="s">
        <v>12</v>
      </c>
      <c r="F5175" s="3" t="s">
        <v>13458</v>
      </c>
      <c r="G5175">
        <v>2024</v>
      </c>
      <c r="H5175" t="s">
        <v>14</v>
      </c>
      <c r="I5175" t="s">
        <v>13459</v>
      </c>
    </row>
    <row r="5176" spans="1:9" ht="16" x14ac:dyDescent="0.2">
      <c r="A5176" t="s">
        <v>13456</v>
      </c>
      <c r="B5176" t="s">
        <v>5674</v>
      </c>
      <c r="C5176">
        <v>2</v>
      </c>
      <c r="D5176">
        <f>360</f>
        <v>360</v>
      </c>
      <c r="E5176" t="s">
        <v>12</v>
      </c>
      <c r="F5176" s="3" t="s">
        <v>12690</v>
      </c>
      <c r="G5176">
        <v>2024</v>
      </c>
      <c r="H5176" t="s">
        <v>14</v>
      </c>
      <c r="I5176" t="s">
        <v>13459</v>
      </c>
    </row>
    <row r="5177" spans="1:9" ht="32" x14ac:dyDescent="0.2">
      <c r="A5177" t="s">
        <v>13456</v>
      </c>
      <c r="B5177" t="s">
        <v>13460</v>
      </c>
      <c r="C5177">
        <v>3</v>
      </c>
      <c r="D5177" t="s">
        <v>1020</v>
      </c>
      <c r="E5177" t="s">
        <v>12</v>
      </c>
      <c r="F5177" s="3" t="s">
        <v>13461</v>
      </c>
      <c r="G5177">
        <v>2024</v>
      </c>
      <c r="H5177" t="s">
        <v>1022</v>
      </c>
      <c r="I5177" t="s">
        <v>13459</v>
      </c>
    </row>
    <row r="5178" spans="1:9" ht="32" x14ac:dyDescent="0.2">
      <c r="A5178" t="s">
        <v>13462</v>
      </c>
      <c r="B5178" t="s">
        <v>10474</v>
      </c>
      <c r="C5178">
        <v>1</v>
      </c>
      <c r="D5178" t="s">
        <v>12</v>
      </c>
      <c r="E5178" t="s">
        <v>12</v>
      </c>
      <c r="F5178" s="3" t="s">
        <v>8042</v>
      </c>
      <c r="G5178">
        <v>2024</v>
      </c>
      <c r="H5178" t="s">
        <v>14</v>
      </c>
      <c r="I5178" t="s">
        <v>13463</v>
      </c>
    </row>
    <row r="5179" spans="1:9" ht="32" x14ac:dyDescent="0.2">
      <c r="A5179" t="s">
        <v>13462</v>
      </c>
      <c r="B5179" t="s">
        <v>13464</v>
      </c>
      <c r="C5179">
        <v>2</v>
      </c>
      <c r="D5179" t="s">
        <v>12</v>
      </c>
      <c r="E5179" t="s">
        <v>12</v>
      </c>
      <c r="F5179" s="3" t="s">
        <v>1532</v>
      </c>
      <c r="G5179">
        <v>2024</v>
      </c>
      <c r="H5179" t="s">
        <v>14</v>
      </c>
      <c r="I5179" t="s">
        <v>13463</v>
      </c>
    </row>
    <row r="5180" spans="1:9" ht="16" x14ac:dyDescent="0.2">
      <c r="A5180" t="s">
        <v>13462</v>
      </c>
      <c r="B5180" t="s">
        <v>1133</v>
      </c>
      <c r="C5180">
        <v>3</v>
      </c>
      <c r="D5180">
        <f>523</f>
        <v>523</v>
      </c>
      <c r="E5180" t="s">
        <v>12</v>
      </c>
      <c r="F5180" s="3" t="s">
        <v>13465</v>
      </c>
      <c r="G5180">
        <v>2024</v>
      </c>
      <c r="H5180" t="s">
        <v>86</v>
      </c>
      <c r="I5180" t="s">
        <v>13463</v>
      </c>
    </row>
    <row r="5181" spans="1:9" ht="32" x14ac:dyDescent="0.2">
      <c r="A5181" t="s">
        <v>13466</v>
      </c>
      <c r="B5181" t="s">
        <v>5798</v>
      </c>
      <c r="C5181">
        <v>1</v>
      </c>
      <c r="D5181">
        <f>469</f>
        <v>469</v>
      </c>
      <c r="E5181" t="s">
        <v>12</v>
      </c>
      <c r="F5181" s="3" t="s">
        <v>2874</v>
      </c>
      <c r="G5181">
        <v>2024</v>
      </c>
      <c r="H5181" t="s">
        <v>267</v>
      </c>
      <c r="I5181" t="s">
        <v>13467</v>
      </c>
    </row>
    <row r="5182" spans="1:9" ht="32" x14ac:dyDescent="0.2">
      <c r="A5182" t="s">
        <v>13468</v>
      </c>
      <c r="B5182" t="s">
        <v>13469</v>
      </c>
      <c r="C5182">
        <v>1</v>
      </c>
      <c r="D5182">
        <f>237</f>
        <v>237</v>
      </c>
      <c r="E5182" t="s">
        <v>12</v>
      </c>
      <c r="F5182" s="3" t="s">
        <v>13470</v>
      </c>
      <c r="G5182">
        <v>2024</v>
      </c>
      <c r="H5182" t="s">
        <v>21</v>
      </c>
      <c r="I5182" t="s">
        <v>13471</v>
      </c>
    </row>
    <row r="5183" spans="1:9" ht="16" x14ac:dyDescent="0.2">
      <c r="A5183" t="s">
        <v>13472</v>
      </c>
      <c r="B5183" t="s">
        <v>13473</v>
      </c>
      <c r="C5183">
        <v>1</v>
      </c>
      <c r="D5183" t="s">
        <v>12</v>
      </c>
      <c r="E5183" t="s">
        <v>12</v>
      </c>
      <c r="F5183" s="3" t="s">
        <v>11439</v>
      </c>
      <c r="G5183">
        <v>2024</v>
      </c>
      <c r="H5183" t="s">
        <v>553</v>
      </c>
      <c r="I5183" t="s">
        <v>13474</v>
      </c>
    </row>
    <row r="5184" spans="1:9" ht="32" x14ac:dyDescent="0.2">
      <c r="A5184" t="s">
        <v>13472</v>
      </c>
      <c r="B5184" t="s">
        <v>13475</v>
      </c>
      <c r="C5184">
        <v>2</v>
      </c>
      <c r="D5184" t="s">
        <v>12</v>
      </c>
      <c r="E5184" t="s">
        <v>12</v>
      </c>
      <c r="F5184" s="3" t="s">
        <v>13476</v>
      </c>
      <c r="G5184">
        <v>2024</v>
      </c>
      <c r="H5184" t="s">
        <v>553</v>
      </c>
      <c r="I5184" t="s">
        <v>13474</v>
      </c>
    </row>
    <row r="5185" spans="1:9" ht="32" x14ac:dyDescent="0.2">
      <c r="A5185" t="s">
        <v>13477</v>
      </c>
      <c r="B5185" t="s">
        <v>13478</v>
      </c>
      <c r="C5185">
        <v>1</v>
      </c>
      <c r="D5185" t="s">
        <v>12</v>
      </c>
      <c r="E5185" t="s">
        <v>12</v>
      </c>
      <c r="F5185" s="3" t="s">
        <v>13479</v>
      </c>
      <c r="G5185">
        <v>2024</v>
      </c>
      <c r="H5185" t="s">
        <v>14</v>
      </c>
      <c r="I5185" t="s">
        <v>13480</v>
      </c>
    </row>
    <row r="5186" spans="1:9" ht="16" x14ac:dyDescent="0.2">
      <c r="A5186" t="s">
        <v>13477</v>
      </c>
      <c r="B5186" t="s">
        <v>2149</v>
      </c>
      <c r="C5186">
        <v>2</v>
      </c>
      <c r="D5186" t="s">
        <v>12</v>
      </c>
      <c r="E5186" t="s">
        <v>4003</v>
      </c>
      <c r="F5186" s="3" t="s">
        <v>11465</v>
      </c>
      <c r="G5186">
        <v>2024</v>
      </c>
      <c r="H5186" t="s">
        <v>14</v>
      </c>
      <c r="I5186" t="s">
        <v>13480</v>
      </c>
    </row>
    <row r="5187" spans="1:9" ht="32" x14ac:dyDescent="0.2">
      <c r="A5187" t="s">
        <v>13477</v>
      </c>
      <c r="B5187" t="s">
        <v>4859</v>
      </c>
      <c r="C5187">
        <v>3</v>
      </c>
      <c r="D5187" t="s">
        <v>12</v>
      </c>
      <c r="E5187" t="s">
        <v>12</v>
      </c>
      <c r="F5187" s="3" t="s">
        <v>13481</v>
      </c>
      <c r="G5187">
        <v>2024</v>
      </c>
      <c r="H5187" t="s">
        <v>14</v>
      </c>
      <c r="I5187" t="s">
        <v>13480</v>
      </c>
    </row>
    <row r="5188" spans="1:9" ht="32" x14ac:dyDescent="0.2">
      <c r="A5188" t="s">
        <v>13482</v>
      </c>
      <c r="B5188" t="s">
        <v>3072</v>
      </c>
      <c r="C5188">
        <v>1</v>
      </c>
      <c r="D5188" t="s">
        <v>12</v>
      </c>
      <c r="E5188" t="s">
        <v>1171</v>
      </c>
      <c r="F5188" s="3" t="s">
        <v>13483</v>
      </c>
      <c r="G5188">
        <v>2024</v>
      </c>
      <c r="H5188" t="s">
        <v>226</v>
      </c>
      <c r="I5188" t="s">
        <v>13484</v>
      </c>
    </row>
    <row r="5189" spans="1:9" ht="32" x14ac:dyDescent="0.2">
      <c r="A5189" t="s">
        <v>13485</v>
      </c>
      <c r="B5189" t="s">
        <v>13486</v>
      </c>
      <c r="C5189">
        <v>1</v>
      </c>
      <c r="D5189" t="s">
        <v>12</v>
      </c>
      <c r="E5189" t="s">
        <v>12</v>
      </c>
      <c r="F5189" s="3" t="s">
        <v>13487</v>
      </c>
      <c r="G5189">
        <v>2024</v>
      </c>
      <c r="H5189" t="s">
        <v>37</v>
      </c>
      <c r="I5189" t="s">
        <v>13488</v>
      </c>
    </row>
    <row r="5190" spans="1:9" ht="32" x14ac:dyDescent="0.2">
      <c r="A5190" t="s">
        <v>13485</v>
      </c>
      <c r="B5190" t="s">
        <v>13489</v>
      </c>
      <c r="C5190">
        <v>2</v>
      </c>
      <c r="D5190" t="s">
        <v>12</v>
      </c>
      <c r="E5190" t="s">
        <v>12</v>
      </c>
      <c r="F5190" s="3" t="s">
        <v>13490</v>
      </c>
      <c r="G5190">
        <v>2024</v>
      </c>
      <c r="H5190" t="s">
        <v>37</v>
      </c>
      <c r="I5190" t="s">
        <v>13488</v>
      </c>
    </row>
    <row r="5191" spans="1:9" ht="16" x14ac:dyDescent="0.2">
      <c r="A5191" t="s">
        <v>13491</v>
      </c>
      <c r="B5191" t="s">
        <v>13492</v>
      </c>
      <c r="C5191">
        <v>1</v>
      </c>
      <c r="D5191" t="s">
        <v>12</v>
      </c>
      <c r="E5191" t="s">
        <v>12</v>
      </c>
      <c r="F5191" s="3" t="s">
        <v>5148</v>
      </c>
      <c r="G5191">
        <v>2024</v>
      </c>
      <c r="H5191" t="s">
        <v>14</v>
      </c>
      <c r="I5191" t="s">
        <v>13493</v>
      </c>
    </row>
    <row r="5192" spans="1:9" ht="32" x14ac:dyDescent="0.2">
      <c r="A5192" t="s">
        <v>13491</v>
      </c>
      <c r="B5192" t="s">
        <v>6830</v>
      </c>
      <c r="C5192">
        <v>2</v>
      </c>
      <c r="D5192" t="s">
        <v>12</v>
      </c>
      <c r="E5192" t="s">
        <v>12</v>
      </c>
      <c r="F5192" s="3" t="s">
        <v>13494</v>
      </c>
      <c r="G5192">
        <v>2024</v>
      </c>
      <c r="H5192" t="s">
        <v>474</v>
      </c>
      <c r="I5192" t="s">
        <v>13493</v>
      </c>
    </row>
    <row r="5193" spans="1:9" ht="16" x14ac:dyDescent="0.2">
      <c r="A5193" t="s">
        <v>13495</v>
      </c>
      <c r="B5193" t="s">
        <v>13496</v>
      </c>
      <c r="C5193">
        <v>1</v>
      </c>
      <c r="D5193" t="s">
        <v>12</v>
      </c>
      <c r="E5193" t="s">
        <v>12</v>
      </c>
      <c r="F5193" s="3" t="s">
        <v>13497</v>
      </c>
      <c r="G5193">
        <v>2024</v>
      </c>
      <c r="H5193" t="s">
        <v>250</v>
      </c>
      <c r="I5193" t="s">
        <v>13498</v>
      </c>
    </row>
    <row r="5194" spans="1:9" ht="32" x14ac:dyDescent="0.2">
      <c r="A5194" t="s">
        <v>13499</v>
      </c>
      <c r="B5194" t="s">
        <v>13500</v>
      </c>
      <c r="C5194">
        <v>1</v>
      </c>
      <c r="D5194" t="s">
        <v>10222</v>
      </c>
      <c r="E5194" t="s">
        <v>12</v>
      </c>
      <c r="F5194" s="3" t="s">
        <v>13501</v>
      </c>
      <c r="G5194">
        <v>2024</v>
      </c>
      <c r="H5194" t="s">
        <v>140</v>
      </c>
      <c r="I5194" t="s">
        <v>13502</v>
      </c>
    </row>
    <row r="5195" spans="1:9" ht="32" x14ac:dyDescent="0.2">
      <c r="A5195" t="s">
        <v>13499</v>
      </c>
      <c r="B5195" t="s">
        <v>13503</v>
      </c>
      <c r="C5195">
        <v>2</v>
      </c>
      <c r="D5195" t="s">
        <v>12</v>
      </c>
      <c r="E5195" t="s">
        <v>12</v>
      </c>
      <c r="F5195" s="3" t="s">
        <v>13504</v>
      </c>
      <c r="G5195">
        <v>2024</v>
      </c>
      <c r="H5195" t="s">
        <v>140</v>
      </c>
      <c r="I5195" t="s">
        <v>13502</v>
      </c>
    </row>
    <row r="5196" spans="1:9" ht="16" x14ac:dyDescent="0.2">
      <c r="A5196" t="s">
        <v>13499</v>
      </c>
      <c r="B5196" t="s">
        <v>13505</v>
      </c>
      <c r="C5196">
        <v>3</v>
      </c>
      <c r="D5196" t="s">
        <v>12</v>
      </c>
      <c r="E5196" t="s">
        <v>12</v>
      </c>
      <c r="F5196" s="3" t="s">
        <v>13506</v>
      </c>
      <c r="G5196">
        <v>2024</v>
      </c>
      <c r="H5196" t="s">
        <v>140</v>
      </c>
      <c r="I5196" t="s">
        <v>13502</v>
      </c>
    </row>
    <row r="5197" spans="1:9" ht="16" x14ac:dyDescent="0.2">
      <c r="A5197" t="s">
        <v>13499</v>
      </c>
      <c r="B5197" t="s">
        <v>13507</v>
      </c>
      <c r="C5197">
        <v>4</v>
      </c>
      <c r="D5197" t="s">
        <v>12</v>
      </c>
      <c r="E5197" t="s">
        <v>12</v>
      </c>
      <c r="F5197" s="3" t="s">
        <v>13508</v>
      </c>
      <c r="G5197">
        <v>2024</v>
      </c>
      <c r="H5197" t="s">
        <v>602</v>
      </c>
      <c r="I5197" t="s">
        <v>13502</v>
      </c>
    </row>
    <row r="5198" spans="1:9" ht="16" x14ac:dyDescent="0.2">
      <c r="A5198" t="s">
        <v>13499</v>
      </c>
      <c r="B5198" t="s">
        <v>13509</v>
      </c>
      <c r="C5198">
        <v>5</v>
      </c>
      <c r="D5198" t="s">
        <v>12</v>
      </c>
      <c r="E5198" t="s">
        <v>12</v>
      </c>
      <c r="F5198" s="3" t="s">
        <v>13510</v>
      </c>
      <c r="G5198">
        <v>2024</v>
      </c>
      <c r="H5198" t="s">
        <v>140</v>
      </c>
      <c r="I5198" t="s">
        <v>13502</v>
      </c>
    </row>
    <row r="5199" spans="1:9" ht="16" x14ac:dyDescent="0.2">
      <c r="A5199" t="s">
        <v>13511</v>
      </c>
      <c r="B5199" t="s">
        <v>13512</v>
      </c>
      <c r="C5199">
        <v>1</v>
      </c>
      <c r="D5199" t="s">
        <v>12</v>
      </c>
      <c r="E5199" t="s">
        <v>12</v>
      </c>
      <c r="F5199" s="3" t="s">
        <v>3157</v>
      </c>
      <c r="G5199">
        <v>2024</v>
      </c>
      <c r="H5199" t="s">
        <v>140</v>
      </c>
      <c r="I5199" t="s">
        <v>13513</v>
      </c>
    </row>
    <row r="5200" spans="1:9" ht="16" x14ac:dyDescent="0.2">
      <c r="A5200" t="s">
        <v>13511</v>
      </c>
      <c r="B5200" t="s">
        <v>13514</v>
      </c>
      <c r="C5200">
        <v>2</v>
      </c>
      <c r="D5200" t="s">
        <v>12</v>
      </c>
      <c r="E5200" t="s">
        <v>12</v>
      </c>
      <c r="F5200" s="3" t="s">
        <v>3157</v>
      </c>
      <c r="G5200">
        <v>2024</v>
      </c>
      <c r="H5200" t="s">
        <v>140</v>
      </c>
      <c r="I5200" t="s">
        <v>13513</v>
      </c>
    </row>
    <row r="5201" spans="1:9" ht="32" x14ac:dyDescent="0.2">
      <c r="A5201" t="s">
        <v>13515</v>
      </c>
      <c r="B5201" t="s">
        <v>1133</v>
      </c>
      <c r="C5201">
        <v>1</v>
      </c>
      <c r="D5201" t="s">
        <v>12</v>
      </c>
      <c r="E5201" t="s">
        <v>12</v>
      </c>
      <c r="F5201" s="3" t="s">
        <v>13516</v>
      </c>
      <c r="G5201">
        <v>2024</v>
      </c>
      <c r="H5201" t="s">
        <v>14</v>
      </c>
      <c r="I5201" t="s">
        <v>13517</v>
      </c>
    </row>
    <row r="5202" spans="1:9" ht="16" x14ac:dyDescent="0.2">
      <c r="A5202" t="s">
        <v>13515</v>
      </c>
      <c r="B5202" t="s">
        <v>13518</v>
      </c>
      <c r="C5202">
        <v>2</v>
      </c>
      <c r="D5202" t="s">
        <v>12</v>
      </c>
      <c r="E5202" t="s">
        <v>12</v>
      </c>
      <c r="F5202" s="3" t="s">
        <v>13519</v>
      </c>
      <c r="G5202">
        <v>2024</v>
      </c>
      <c r="H5202" t="s">
        <v>14</v>
      </c>
      <c r="I5202" t="s">
        <v>13517</v>
      </c>
    </row>
    <row r="5203" spans="1:9" ht="16" x14ac:dyDescent="0.2">
      <c r="A5203" t="s">
        <v>13515</v>
      </c>
      <c r="B5203" t="s">
        <v>11469</v>
      </c>
      <c r="C5203">
        <v>3</v>
      </c>
      <c r="D5203" t="s">
        <v>12</v>
      </c>
      <c r="E5203" t="s">
        <v>12</v>
      </c>
      <c r="F5203" s="3" t="s">
        <v>13520</v>
      </c>
      <c r="G5203">
        <v>2024</v>
      </c>
      <c r="H5203" t="s">
        <v>14</v>
      </c>
      <c r="I5203" t="s">
        <v>13517</v>
      </c>
    </row>
    <row r="5204" spans="1:9" ht="32" x14ac:dyDescent="0.2">
      <c r="A5204" t="s">
        <v>13521</v>
      </c>
      <c r="B5204" t="s">
        <v>13522</v>
      </c>
      <c r="C5204">
        <v>1</v>
      </c>
      <c r="D5204" t="s">
        <v>12</v>
      </c>
      <c r="E5204" t="s">
        <v>12</v>
      </c>
      <c r="F5204" s="3" t="s">
        <v>1888</v>
      </c>
      <c r="G5204">
        <v>2024</v>
      </c>
      <c r="H5204" t="s">
        <v>37</v>
      </c>
      <c r="I5204" t="s">
        <v>13523</v>
      </c>
    </row>
    <row r="5205" spans="1:9" ht="16" x14ac:dyDescent="0.2">
      <c r="A5205" t="s">
        <v>13521</v>
      </c>
      <c r="B5205" t="s">
        <v>13524</v>
      </c>
      <c r="C5205">
        <v>2</v>
      </c>
      <c r="D5205" t="s">
        <v>101</v>
      </c>
      <c r="E5205" t="s">
        <v>12</v>
      </c>
      <c r="F5205" s="3" t="s">
        <v>13525</v>
      </c>
      <c r="G5205">
        <v>2024</v>
      </c>
      <c r="H5205" t="s">
        <v>37</v>
      </c>
      <c r="I5205" t="s">
        <v>13523</v>
      </c>
    </row>
    <row r="5206" spans="1:9" ht="32" x14ac:dyDescent="0.2">
      <c r="A5206" t="s">
        <v>13526</v>
      </c>
      <c r="B5206" t="s">
        <v>13527</v>
      </c>
      <c r="C5206">
        <v>1</v>
      </c>
      <c r="D5206" t="s">
        <v>12</v>
      </c>
      <c r="E5206" t="s">
        <v>12</v>
      </c>
      <c r="F5206" s="3" t="s">
        <v>13528</v>
      </c>
      <c r="G5206">
        <v>2024</v>
      </c>
      <c r="H5206" t="s">
        <v>14</v>
      </c>
      <c r="I5206" t="s">
        <v>13529</v>
      </c>
    </row>
    <row r="5207" spans="1:9" ht="32" x14ac:dyDescent="0.2">
      <c r="A5207" t="s">
        <v>13526</v>
      </c>
      <c r="B5207" t="s">
        <v>13530</v>
      </c>
      <c r="C5207">
        <v>2</v>
      </c>
      <c r="D5207" t="s">
        <v>12</v>
      </c>
      <c r="E5207" t="s">
        <v>12</v>
      </c>
      <c r="F5207" s="3" t="s">
        <v>13531</v>
      </c>
      <c r="G5207">
        <v>2024</v>
      </c>
      <c r="H5207" t="s">
        <v>438</v>
      </c>
      <c r="I5207" t="s">
        <v>13529</v>
      </c>
    </row>
    <row r="5208" spans="1:9" ht="16" x14ac:dyDescent="0.2">
      <c r="A5208" t="s">
        <v>13526</v>
      </c>
      <c r="B5208" t="s">
        <v>13532</v>
      </c>
      <c r="C5208">
        <v>3</v>
      </c>
      <c r="D5208" t="s">
        <v>344</v>
      </c>
      <c r="E5208" t="s">
        <v>12</v>
      </c>
      <c r="F5208" s="3" t="s">
        <v>13533</v>
      </c>
      <c r="G5208">
        <v>2024</v>
      </c>
      <c r="H5208" t="s">
        <v>438</v>
      </c>
      <c r="I5208" t="s">
        <v>13529</v>
      </c>
    </row>
    <row r="5209" spans="1:9" ht="16" x14ac:dyDescent="0.2">
      <c r="A5209" t="s">
        <v>13526</v>
      </c>
      <c r="B5209" t="s">
        <v>3313</v>
      </c>
      <c r="C5209">
        <v>4</v>
      </c>
      <c r="D5209" t="s">
        <v>70</v>
      </c>
      <c r="E5209" t="s">
        <v>12</v>
      </c>
      <c r="F5209" s="3" t="s">
        <v>13534</v>
      </c>
      <c r="G5209">
        <v>2024</v>
      </c>
      <c r="H5209" t="s">
        <v>72</v>
      </c>
      <c r="I5209" t="s">
        <v>13529</v>
      </c>
    </row>
    <row r="5210" spans="1:9" ht="32" x14ac:dyDescent="0.2">
      <c r="A5210" t="s">
        <v>13535</v>
      </c>
      <c r="B5210" t="s">
        <v>13536</v>
      </c>
      <c r="C5210">
        <v>1</v>
      </c>
      <c r="D5210" t="s">
        <v>12</v>
      </c>
      <c r="E5210" t="s">
        <v>12</v>
      </c>
      <c r="F5210" s="3" t="s">
        <v>13537</v>
      </c>
      <c r="G5210">
        <v>2024</v>
      </c>
      <c r="H5210" t="s">
        <v>140</v>
      </c>
      <c r="I5210" t="s">
        <v>13538</v>
      </c>
    </row>
    <row r="5211" spans="1:9" ht="32" x14ac:dyDescent="0.2">
      <c r="A5211" t="s">
        <v>13539</v>
      </c>
      <c r="B5211" t="s">
        <v>13540</v>
      </c>
      <c r="C5211">
        <v>1</v>
      </c>
      <c r="D5211" t="s">
        <v>52</v>
      </c>
      <c r="E5211" t="s">
        <v>12</v>
      </c>
      <c r="F5211" s="3" t="s">
        <v>13541</v>
      </c>
      <c r="G5211">
        <v>2024</v>
      </c>
      <c r="H5211" t="s">
        <v>972</v>
      </c>
      <c r="I5211" t="s">
        <v>13542</v>
      </c>
    </row>
    <row r="5212" spans="1:9" ht="32" x14ac:dyDescent="0.2">
      <c r="A5212" t="s">
        <v>13539</v>
      </c>
      <c r="B5212" t="s">
        <v>13543</v>
      </c>
      <c r="C5212">
        <v>2</v>
      </c>
      <c r="D5212" t="s">
        <v>52</v>
      </c>
      <c r="E5212" t="s">
        <v>12</v>
      </c>
      <c r="F5212" s="3" t="s">
        <v>13544</v>
      </c>
      <c r="G5212">
        <v>2024</v>
      </c>
      <c r="H5212" t="s">
        <v>972</v>
      </c>
      <c r="I5212" t="s">
        <v>13542</v>
      </c>
    </row>
    <row r="5213" spans="1:9" ht="32" x14ac:dyDescent="0.2">
      <c r="A5213" t="s">
        <v>13539</v>
      </c>
      <c r="B5213" t="s">
        <v>13545</v>
      </c>
      <c r="C5213">
        <v>3</v>
      </c>
      <c r="D5213" t="s">
        <v>12</v>
      </c>
      <c r="E5213" t="s">
        <v>12</v>
      </c>
      <c r="F5213" s="3" t="s">
        <v>13546</v>
      </c>
      <c r="G5213">
        <v>2024</v>
      </c>
      <c r="H5213" t="s">
        <v>972</v>
      </c>
      <c r="I5213" t="s">
        <v>13542</v>
      </c>
    </row>
    <row r="5214" spans="1:9" ht="16" x14ac:dyDescent="0.2">
      <c r="A5214" t="s">
        <v>13539</v>
      </c>
      <c r="B5214" t="s">
        <v>13547</v>
      </c>
      <c r="C5214">
        <v>4</v>
      </c>
      <c r="D5214" t="s">
        <v>52</v>
      </c>
      <c r="E5214" t="s">
        <v>12</v>
      </c>
      <c r="F5214" s="3" t="s">
        <v>13548</v>
      </c>
      <c r="G5214">
        <v>2024</v>
      </c>
      <c r="H5214" t="s">
        <v>972</v>
      </c>
      <c r="I5214" t="s">
        <v>13542</v>
      </c>
    </row>
    <row r="5215" spans="1:9" ht="32" x14ac:dyDescent="0.2">
      <c r="A5215" t="s">
        <v>13549</v>
      </c>
      <c r="B5215" t="s">
        <v>3269</v>
      </c>
      <c r="C5215">
        <v>1</v>
      </c>
      <c r="D5215" t="s">
        <v>316</v>
      </c>
      <c r="E5215" t="s">
        <v>12</v>
      </c>
      <c r="F5215" s="3" t="s">
        <v>13550</v>
      </c>
      <c r="G5215">
        <v>2024</v>
      </c>
      <c r="H5215" t="s">
        <v>845</v>
      </c>
      <c r="I5215" t="s">
        <v>13551</v>
      </c>
    </row>
    <row r="5216" spans="1:9" ht="32" x14ac:dyDescent="0.2">
      <c r="A5216" t="s">
        <v>13549</v>
      </c>
      <c r="B5216" t="s">
        <v>13552</v>
      </c>
      <c r="C5216">
        <v>2</v>
      </c>
      <c r="D5216" t="s">
        <v>344</v>
      </c>
      <c r="E5216" t="s">
        <v>12</v>
      </c>
      <c r="F5216" s="3" t="s">
        <v>13553</v>
      </c>
      <c r="G5216">
        <v>2024</v>
      </c>
      <c r="H5216" t="s">
        <v>438</v>
      </c>
      <c r="I5216" t="s">
        <v>13551</v>
      </c>
    </row>
    <row r="5217" spans="1:9" ht="32" x14ac:dyDescent="0.2">
      <c r="A5217" t="s">
        <v>13549</v>
      </c>
      <c r="B5217" t="s">
        <v>13554</v>
      </c>
      <c r="C5217">
        <v>3</v>
      </c>
      <c r="D5217">
        <f>441</f>
        <v>441</v>
      </c>
      <c r="E5217" t="s">
        <v>12</v>
      </c>
      <c r="F5217" s="3" t="s">
        <v>13555</v>
      </c>
      <c r="G5217">
        <v>2024</v>
      </c>
      <c r="H5217" t="s">
        <v>140</v>
      </c>
      <c r="I5217" t="s">
        <v>13551</v>
      </c>
    </row>
    <row r="5218" spans="1:9" ht="32" x14ac:dyDescent="0.2">
      <c r="A5218" t="s">
        <v>13556</v>
      </c>
      <c r="B5218" t="s">
        <v>13557</v>
      </c>
      <c r="C5218">
        <v>1</v>
      </c>
      <c r="D5218" t="s">
        <v>12</v>
      </c>
      <c r="E5218" t="s">
        <v>12</v>
      </c>
      <c r="F5218" s="3" t="s">
        <v>13558</v>
      </c>
      <c r="G5218">
        <v>2024</v>
      </c>
      <c r="H5218" t="s">
        <v>37</v>
      </c>
      <c r="I5218" t="s">
        <v>13559</v>
      </c>
    </row>
    <row r="5219" spans="1:9" ht="16" x14ac:dyDescent="0.2">
      <c r="A5219" t="s">
        <v>13560</v>
      </c>
      <c r="B5219" t="s">
        <v>13561</v>
      </c>
      <c r="C5219">
        <v>1</v>
      </c>
      <c r="D5219" t="s">
        <v>12</v>
      </c>
      <c r="E5219" t="s">
        <v>334</v>
      </c>
      <c r="F5219" s="3" t="s">
        <v>13562</v>
      </c>
      <c r="G5219">
        <v>2024</v>
      </c>
      <c r="H5219" t="s">
        <v>4031</v>
      </c>
      <c r="I5219" t="s">
        <v>13563</v>
      </c>
    </row>
    <row r="5220" spans="1:9" ht="16" x14ac:dyDescent="0.2">
      <c r="A5220" t="s">
        <v>13560</v>
      </c>
      <c r="B5220" t="s">
        <v>2149</v>
      </c>
      <c r="C5220">
        <v>2</v>
      </c>
      <c r="D5220" t="s">
        <v>12</v>
      </c>
      <c r="E5220" t="s">
        <v>12</v>
      </c>
      <c r="F5220" s="3" t="s">
        <v>13564</v>
      </c>
      <c r="G5220">
        <v>2024</v>
      </c>
      <c r="H5220" t="s">
        <v>4031</v>
      </c>
      <c r="I5220" t="s">
        <v>13563</v>
      </c>
    </row>
    <row r="5221" spans="1:9" ht="16" x14ac:dyDescent="0.2">
      <c r="A5221" t="s">
        <v>13560</v>
      </c>
      <c r="B5221" t="s">
        <v>13565</v>
      </c>
      <c r="C5221">
        <v>3</v>
      </c>
      <c r="D5221" t="s">
        <v>12</v>
      </c>
      <c r="E5221" t="s">
        <v>12</v>
      </c>
      <c r="F5221" s="3" t="s">
        <v>13566</v>
      </c>
      <c r="G5221">
        <v>2024</v>
      </c>
      <c r="H5221" t="s">
        <v>4031</v>
      </c>
      <c r="I5221" t="s">
        <v>13563</v>
      </c>
    </row>
    <row r="5222" spans="1:9" ht="16" x14ac:dyDescent="0.2">
      <c r="A5222" t="s">
        <v>13560</v>
      </c>
      <c r="B5222" t="s">
        <v>13567</v>
      </c>
      <c r="C5222">
        <v>4</v>
      </c>
      <c r="D5222" t="s">
        <v>12</v>
      </c>
      <c r="E5222" t="s">
        <v>12</v>
      </c>
      <c r="F5222" s="3" t="s">
        <v>13568</v>
      </c>
      <c r="G5222">
        <v>2024</v>
      </c>
      <c r="H5222" t="s">
        <v>14</v>
      </c>
      <c r="I5222" t="s">
        <v>13563</v>
      </c>
    </row>
    <row r="5223" spans="1:9" ht="32" x14ac:dyDescent="0.2">
      <c r="A5223" t="s">
        <v>13569</v>
      </c>
      <c r="B5223" t="s">
        <v>9326</v>
      </c>
      <c r="C5223">
        <v>1</v>
      </c>
      <c r="D5223" t="s">
        <v>2828</v>
      </c>
      <c r="E5223" t="s">
        <v>12</v>
      </c>
      <c r="F5223" s="3" t="s">
        <v>9327</v>
      </c>
      <c r="G5223">
        <v>2024</v>
      </c>
      <c r="H5223" t="s">
        <v>323</v>
      </c>
      <c r="I5223" t="s">
        <v>13570</v>
      </c>
    </row>
    <row r="5224" spans="1:9" ht="32" x14ac:dyDescent="0.2">
      <c r="A5224" t="s">
        <v>13569</v>
      </c>
      <c r="B5224" t="s">
        <v>13571</v>
      </c>
      <c r="C5224">
        <v>2</v>
      </c>
      <c r="D5224" t="s">
        <v>52</v>
      </c>
      <c r="E5224" t="s">
        <v>12</v>
      </c>
      <c r="F5224" s="3" t="s">
        <v>13572</v>
      </c>
      <c r="G5224">
        <v>2024</v>
      </c>
      <c r="H5224" t="s">
        <v>323</v>
      </c>
      <c r="I5224" t="s">
        <v>13570</v>
      </c>
    </row>
    <row r="5225" spans="1:9" ht="32" x14ac:dyDescent="0.2">
      <c r="A5225" t="s">
        <v>13569</v>
      </c>
      <c r="B5225" t="s">
        <v>13573</v>
      </c>
      <c r="C5225">
        <v>3</v>
      </c>
      <c r="D5225" t="s">
        <v>2828</v>
      </c>
      <c r="E5225" t="s">
        <v>12</v>
      </c>
      <c r="F5225" s="3" t="s">
        <v>6214</v>
      </c>
      <c r="G5225">
        <v>2024</v>
      </c>
      <c r="H5225" t="s">
        <v>323</v>
      </c>
      <c r="I5225" t="s">
        <v>13570</v>
      </c>
    </row>
    <row r="5226" spans="1:9" ht="16" x14ac:dyDescent="0.2">
      <c r="A5226" t="s">
        <v>13574</v>
      </c>
      <c r="B5226" t="s">
        <v>13575</v>
      </c>
      <c r="C5226">
        <v>1</v>
      </c>
      <c r="D5226" t="s">
        <v>12</v>
      </c>
      <c r="E5226" t="s">
        <v>12</v>
      </c>
      <c r="F5226" s="3" t="s">
        <v>13576</v>
      </c>
      <c r="G5226">
        <v>2024</v>
      </c>
      <c r="H5226" t="s">
        <v>37</v>
      </c>
      <c r="I5226" t="s">
        <v>13577</v>
      </c>
    </row>
    <row r="5227" spans="1:9" ht="16" x14ac:dyDescent="0.2">
      <c r="A5227" t="s">
        <v>13574</v>
      </c>
      <c r="B5227" t="s">
        <v>13578</v>
      </c>
      <c r="C5227">
        <v>2</v>
      </c>
      <c r="D5227" t="s">
        <v>12</v>
      </c>
      <c r="E5227" t="s">
        <v>12</v>
      </c>
      <c r="F5227" s="3" t="s">
        <v>13579</v>
      </c>
      <c r="G5227">
        <v>2024</v>
      </c>
      <c r="H5227" t="s">
        <v>37</v>
      </c>
      <c r="I5227" t="s">
        <v>13577</v>
      </c>
    </row>
    <row r="5228" spans="1:9" ht="16" x14ac:dyDescent="0.2">
      <c r="A5228" t="s">
        <v>13574</v>
      </c>
      <c r="B5228" t="s">
        <v>13580</v>
      </c>
      <c r="C5228">
        <v>3</v>
      </c>
      <c r="D5228" t="s">
        <v>90</v>
      </c>
      <c r="E5228" t="s">
        <v>12</v>
      </c>
      <c r="F5228" s="3" t="s">
        <v>1644</v>
      </c>
      <c r="G5228">
        <v>2024</v>
      </c>
      <c r="H5228" t="s">
        <v>37</v>
      </c>
      <c r="I5228" t="s">
        <v>13577</v>
      </c>
    </row>
    <row r="5229" spans="1:9" ht="16" x14ac:dyDescent="0.2">
      <c r="A5229" t="s">
        <v>13574</v>
      </c>
      <c r="B5229" t="s">
        <v>13581</v>
      </c>
      <c r="C5229">
        <v>4</v>
      </c>
      <c r="D5229" t="s">
        <v>31</v>
      </c>
      <c r="E5229" t="s">
        <v>12</v>
      </c>
      <c r="F5229" s="3" t="s">
        <v>13582</v>
      </c>
      <c r="G5229">
        <v>2024</v>
      </c>
      <c r="H5229" t="s">
        <v>553</v>
      </c>
      <c r="I5229" t="s">
        <v>13577</v>
      </c>
    </row>
    <row r="5230" spans="1:9" ht="32" x14ac:dyDescent="0.2">
      <c r="A5230" t="s">
        <v>13574</v>
      </c>
      <c r="B5230" t="s">
        <v>13583</v>
      </c>
      <c r="C5230">
        <v>5</v>
      </c>
      <c r="D5230" t="s">
        <v>31</v>
      </c>
      <c r="E5230" t="s">
        <v>12</v>
      </c>
      <c r="F5230" s="3" t="s">
        <v>13584</v>
      </c>
      <c r="G5230">
        <v>2024</v>
      </c>
      <c r="H5230" t="s">
        <v>553</v>
      </c>
      <c r="I5230" t="s">
        <v>13577</v>
      </c>
    </row>
    <row r="5231" spans="1:9" ht="16" x14ac:dyDescent="0.2">
      <c r="A5231" t="s">
        <v>13574</v>
      </c>
      <c r="B5231" t="s">
        <v>9069</v>
      </c>
      <c r="C5231">
        <v>6</v>
      </c>
      <c r="D5231" t="s">
        <v>31</v>
      </c>
      <c r="E5231" t="s">
        <v>12</v>
      </c>
      <c r="F5231" s="3" t="s">
        <v>9072</v>
      </c>
      <c r="G5231">
        <v>2024</v>
      </c>
      <c r="H5231" t="s">
        <v>553</v>
      </c>
      <c r="I5231" t="s">
        <v>13577</v>
      </c>
    </row>
    <row r="5232" spans="1:9" ht="32" x14ac:dyDescent="0.2">
      <c r="A5232" t="s">
        <v>13585</v>
      </c>
      <c r="B5232" t="s">
        <v>13586</v>
      </c>
      <c r="C5232">
        <v>1</v>
      </c>
      <c r="D5232" t="s">
        <v>12</v>
      </c>
      <c r="E5232" t="s">
        <v>12</v>
      </c>
      <c r="F5232" s="3" t="s">
        <v>13587</v>
      </c>
      <c r="G5232">
        <v>2024</v>
      </c>
      <c r="H5232" t="s">
        <v>420</v>
      </c>
      <c r="I5232" t="s">
        <v>13588</v>
      </c>
    </row>
    <row r="5233" spans="1:9" ht="16" x14ac:dyDescent="0.2">
      <c r="A5233" t="s">
        <v>13585</v>
      </c>
      <c r="B5233" t="s">
        <v>13589</v>
      </c>
      <c r="C5233">
        <v>2</v>
      </c>
      <c r="D5233" t="s">
        <v>31</v>
      </c>
      <c r="E5233" t="s">
        <v>12</v>
      </c>
      <c r="F5233" s="3" t="s">
        <v>13590</v>
      </c>
      <c r="G5233">
        <v>2024</v>
      </c>
      <c r="H5233" t="s">
        <v>420</v>
      </c>
      <c r="I5233" t="s">
        <v>13588</v>
      </c>
    </row>
    <row r="5234" spans="1:9" ht="16" x14ac:dyDescent="0.2">
      <c r="A5234" t="s">
        <v>13585</v>
      </c>
      <c r="B5234" t="s">
        <v>13591</v>
      </c>
      <c r="C5234">
        <v>3</v>
      </c>
      <c r="D5234" t="s">
        <v>31</v>
      </c>
      <c r="E5234" t="s">
        <v>12</v>
      </c>
      <c r="F5234" s="3" t="s">
        <v>13592</v>
      </c>
      <c r="G5234">
        <v>2024</v>
      </c>
      <c r="H5234" t="s">
        <v>420</v>
      </c>
      <c r="I5234" t="s">
        <v>13588</v>
      </c>
    </row>
    <row r="5235" spans="1:9" ht="32" x14ac:dyDescent="0.2">
      <c r="A5235" t="s">
        <v>13585</v>
      </c>
      <c r="B5235" t="s">
        <v>13593</v>
      </c>
      <c r="C5235">
        <v>4</v>
      </c>
      <c r="D5235" t="s">
        <v>31</v>
      </c>
      <c r="E5235" t="s">
        <v>12</v>
      </c>
      <c r="F5235" s="3" t="s">
        <v>13594</v>
      </c>
      <c r="G5235">
        <v>2024</v>
      </c>
      <c r="H5235" t="s">
        <v>420</v>
      </c>
      <c r="I5235" t="s">
        <v>13588</v>
      </c>
    </row>
    <row r="5236" spans="1:9" ht="16" x14ac:dyDescent="0.2">
      <c r="A5236" t="s">
        <v>13595</v>
      </c>
      <c r="B5236" t="s">
        <v>13596</v>
      </c>
      <c r="C5236">
        <v>1</v>
      </c>
      <c r="D5236" t="s">
        <v>101</v>
      </c>
      <c r="E5236" t="s">
        <v>12</v>
      </c>
      <c r="F5236" s="3" t="s">
        <v>4127</v>
      </c>
      <c r="G5236">
        <v>2024</v>
      </c>
      <c r="H5236" t="s">
        <v>37</v>
      </c>
      <c r="I5236" t="s">
        <v>13597</v>
      </c>
    </row>
    <row r="5237" spans="1:9" ht="16" x14ac:dyDescent="0.2">
      <c r="A5237" t="s">
        <v>13598</v>
      </c>
      <c r="B5237" t="s">
        <v>13599</v>
      </c>
      <c r="C5237">
        <v>1</v>
      </c>
      <c r="D5237" t="s">
        <v>628</v>
      </c>
      <c r="E5237" t="s">
        <v>12</v>
      </c>
      <c r="F5237" s="3" t="s">
        <v>756</v>
      </c>
      <c r="G5237">
        <v>2024</v>
      </c>
      <c r="H5237" t="s">
        <v>37</v>
      </c>
      <c r="I5237" t="s">
        <v>13600</v>
      </c>
    </row>
    <row r="5238" spans="1:9" ht="16" x14ac:dyDescent="0.2">
      <c r="A5238" t="s">
        <v>13598</v>
      </c>
      <c r="B5238" t="s">
        <v>13297</v>
      </c>
      <c r="C5238">
        <v>2</v>
      </c>
      <c r="D5238" t="s">
        <v>101</v>
      </c>
      <c r="E5238" t="s">
        <v>12</v>
      </c>
      <c r="F5238" s="3" t="s">
        <v>13601</v>
      </c>
      <c r="G5238">
        <v>2024</v>
      </c>
      <c r="H5238" t="s">
        <v>37</v>
      </c>
      <c r="I5238" t="s">
        <v>13600</v>
      </c>
    </row>
    <row r="5239" spans="1:9" ht="16" x14ac:dyDescent="0.2">
      <c r="A5239" t="s">
        <v>13602</v>
      </c>
      <c r="B5239" t="s">
        <v>13603</v>
      </c>
      <c r="C5239">
        <v>1</v>
      </c>
      <c r="D5239" t="s">
        <v>12</v>
      </c>
      <c r="E5239" t="s">
        <v>12</v>
      </c>
      <c r="F5239" s="3" t="s">
        <v>13604</v>
      </c>
      <c r="G5239">
        <v>2024</v>
      </c>
      <c r="H5239" t="s">
        <v>21</v>
      </c>
      <c r="I5239" t="s">
        <v>13605</v>
      </c>
    </row>
    <row r="5240" spans="1:9" ht="32" x14ac:dyDescent="0.2">
      <c r="A5240" t="s">
        <v>13602</v>
      </c>
      <c r="B5240" t="s">
        <v>13606</v>
      </c>
      <c r="C5240">
        <v>2</v>
      </c>
      <c r="D5240">
        <f>237</f>
        <v>237</v>
      </c>
      <c r="E5240" t="s">
        <v>12</v>
      </c>
      <c r="F5240" s="3" t="s">
        <v>13607</v>
      </c>
      <c r="G5240">
        <v>2024</v>
      </c>
      <c r="H5240" t="s">
        <v>21</v>
      </c>
      <c r="I5240" t="s">
        <v>13605</v>
      </c>
    </row>
    <row r="5241" spans="1:9" ht="16" x14ac:dyDescent="0.2">
      <c r="A5241" t="s">
        <v>13602</v>
      </c>
      <c r="B5241" t="s">
        <v>6290</v>
      </c>
      <c r="C5241">
        <v>3</v>
      </c>
      <c r="D5241" t="s">
        <v>12</v>
      </c>
      <c r="E5241" t="s">
        <v>12</v>
      </c>
      <c r="F5241" s="3" t="s">
        <v>13608</v>
      </c>
      <c r="G5241">
        <v>2024</v>
      </c>
      <c r="H5241" t="s">
        <v>21</v>
      </c>
      <c r="I5241" t="s">
        <v>13605</v>
      </c>
    </row>
    <row r="5242" spans="1:9" ht="32" x14ac:dyDescent="0.2">
      <c r="A5242" t="s">
        <v>13609</v>
      </c>
      <c r="B5242" t="s">
        <v>6287</v>
      </c>
      <c r="C5242">
        <v>1</v>
      </c>
      <c r="D5242">
        <f>237</f>
        <v>237</v>
      </c>
      <c r="E5242" t="s">
        <v>12</v>
      </c>
      <c r="F5242" s="3" t="s">
        <v>13610</v>
      </c>
      <c r="G5242">
        <v>2024</v>
      </c>
      <c r="H5242" t="s">
        <v>21</v>
      </c>
      <c r="I5242" t="s">
        <v>13611</v>
      </c>
    </row>
    <row r="5243" spans="1:9" ht="16" x14ac:dyDescent="0.2">
      <c r="A5243" t="s">
        <v>13609</v>
      </c>
      <c r="B5243" t="s">
        <v>6290</v>
      </c>
      <c r="C5243">
        <v>2</v>
      </c>
      <c r="D5243">
        <f>237</f>
        <v>237</v>
      </c>
      <c r="E5243" t="s">
        <v>12</v>
      </c>
      <c r="F5243" s="3" t="s">
        <v>13612</v>
      </c>
      <c r="G5243">
        <v>2024</v>
      </c>
      <c r="H5243" t="s">
        <v>21</v>
      </c>
      <c r="I5243" t="s">
        <v>13611</v>
      </c>
    </row>
    <row r="5244" spans="1:9" ht="16" x14ac:dyDescent="0.2">
      <c r="A5244" t="s">
        <v>13609</v>
      </c>
      <c r="B5244" t="s">
        <v>13613</v>
      </c>
      <c r="C5244">
        <v>3</v>
      </c>
      <c r="D5244">
        <f>237</f>
        <v>237</v>
      </c>
      <c r="E5244" t="s">
        <v>12</v>
      </c>
      <c r="F5244" s="3" t="s">
        <v>1799</v>
      </c>
      <c r="G5244">
        <v>2024</v>
      </c>
      <c r="H5244" t="s">
        <v>21</v>
      </c>
      <c r="I5244" t="s">
        <v>13611</v>
      </c>
    </row>
    <row r="5245" spans="1:9" ht="16" x14ac:dyDescent="0.2">
      <c r="A5245" t="s">
        <v>13609</v>
      </c>
      <c r="B5245" t="s">
        <v>13614</v>
      </c>
      <c r="C5245">
        <v>4</v>
      </c>
      <c r="D5245">
        <f>237</f>
        <v>237</v>
      </c>
      <c r="E5245" t="s">
        <v>12</v>
      </c>
      <c r="F5245" s="3" t="s">
        <v>1802</v>
      </c>
      <c r="G5245">
        <v>2024</v>
      </c>
      <c r="H5245" t="s">
        <v>21</v>
      </c>
      <c r="I5245" t="s">
        <v>13611</v>
      </c>
    </row>
    <row r="5246" spans="1:9" ht="32" x14ac:dyDescent="0.2">
      <c r="A5246" t="s">
        <v>13615</v>
      </c>
      <c r="B5246" t="s">
        <v>13616</v>
      </c>
      <c r="C5246">
        <v>1</v>
      </c>
      <c r="D5246" t="s">
        <v>2828</v>
      </c>
      <c r="E5246" t="s">
        <v>12</v>
      </c>
      <c r="F5246" s="3" t="s">
        <v>13617</v>
      </c>
      <c r="G5246">
        <v>2024</v>
      </c>
      <c r="H5246" t="s">
        <v>323</v>
      </c>
      <c r="I5246" t="s">
        <v>13618</v>
      </c>
    </row>
    <row r="5247" spans="1:9" ht="32" x14ac:dyDescent="0.2">
      <c r="A5247" t="s">
        <v>13619</v>
      </c>
      <c r="B5247" t="s">
        <v>13620</v>
      </c>
      <c r="C5247">
        <v>1</v>
      </c>
      <c r="D5247" t="s">
        <v>12</v>
      </c>
      <c r="E5247" t="s">
        <v>12</v>
      </c>
      <c r="F5247" s="7" t="s">
        <v>13621</v>
      </c>
      <c r="G5247">
        <v>2024</v>
      </c>
      <c r="H5247" t="s">
        <v>215</v>
      </c>
      <c r="I5247" t="s">
        <v>13622</v>
      </c>
    </row>
    <row r="5248" spans="1:9" ht="16" x14ac:dyDescent="0.2">
      <c r="A5248" t="s">
        <v>13623</v>
      </c>
      <c r="B5248" t="s">
        <v>13624</v>
      </c>
      <c r="C5248">
        <v>1</v>
      </c>
      <c r="D5248" t="s">
        <v>576</v>
      </c>
      <c r="E5248" t="s">
        <v>12</v>
      </c>
      <c r="F5248" s="3" t="s">
        <v>13625</v>
      </c>
      <c r="G5248">
        <v>2024</v>
      </c>
      <c r="H5248" t="s">
        <v>174</v>
      </c>
      <c r="I5248" t="s">
        <v>13626</v>
      </c>
    </row>
    <row r="5249" spans="1:9" ht="16" x14ac:dyDescent="0.2">
      <c r="A5249" t="s">
        <v>13627</v>
      </c>
      <c r="B5249" t="s">
        <v>13331</v>
      </c>
      <c r="C5249">
        <v>3</v>
      </c>
      <c r="D5249" t="s">
        <v>52</v>
      </c>
      <c r="E5249" t="s">
        <v>12</v>
      </c>
      <c r="F5249" s="3" t="s">
        <v>1753</v>
      </c>
      <c r="G5249">
        <v>2024</v>
      </c>
      <c r="H5249" t="s">
        <v>37</v>
      </c>
      <c r="I5249" t="s">
        <v>13332</v>
      </c>
    </row>
    <row r="5250" spans="1:9" ht="32" x14ac:dyDescent="0.2">
      <c r="A5250" t="s">
        <v>13628</v>
      </c>
      <c r="B5250" t="s">
        <v>13629</v>
      </c>
      <c r="C5250">
        <v>1</v>
      </c>
      <c r="D5250" t="s">
        <v>12</v>
      </c>
      <c r="E5250" t="s">
        <v>12</v>
      </c>
      <c r="F5250" s="3" t="s">
        <v>13630</v>
      </c>
      <c r="G5250">
        <v>2024</v>
      </c>
      <c r="H5250" t="s">
        <v>10817</v>
      </c>
      <c r="I5250" t="s">
        <v>13631</v>
      </c>
    </row>
    <row r="5251" spans="1:9" ht="16" x14ac:dyDescent="0.2">
      <c r="A5251" t="s">
        <v>13632</v>
      </c>
      <c r="B5251" t="s">
        <v>13633</v>
      </c>
      <c r="C5251">
        <v>1</v>
      </c>
      <c r="D5251" t="s">
        <v>7998</v>
      </c>
      <c r="E5251" t="s">
        <v>12</v>
      </c>
      <c r="F5251" s="3" t="s">
        <v>13634</v>
      </c>
      <c r="G5251">
        <v>2024</v>
      </c>
      <c r="H5251" t="s">
        <v>368</v>
      </c>
      <c r="I5251" t="s">
        <v>13635</v>
      </c>
    </row>
    <row r="5252" spans="1:9" ht="16" x14ac:dyDescent="0.2">
      <c r="A5252" t="s">
        <v>13636</v>
      </c>
      <c r="B5252" t="s">
        <v>2235</v>
      </c>
      <c r="C5252">
        <v>1</v>
      </c>
      <c r="D5252" t="s">
        <v>12</v>
      </c>
      <c r="E5252" t="s">
        <v>12</v>
      </c>
      <c r="F5252" s="3" t="s">
        <v>1535</v>
      </c>
      <c r="G5252">
        <v>2024</v>
      </c>
      <c r="H5252" t="s">
        <v>37</v>
      </c>
      <c r="I5252" t="s">
        <v>13637</v>
      </c>
    </row>
    <row r="5253" spans="1:9" ht="16" x14ac:dyDescent="0.2">
      <c r="A5253" t="s">
        <v>13636</v>
      </c>
      <c r="B5253" t="s">
        <v>2237</v>
      </c>
      <c r="C5253">
        <v>2</v>
      </c>
      <c r="D5253" t="s">
        <v>101</v>
      </c>
      <c r="E5253" t="s">
        <v>12</v>
      </c>
      <c r="F5253" s="3" t="s">
        <v>2238</v>
      </c>
      <c r="G5253">
        <v>2024</v>
      </c>
      <c r="H5253" t="s">
        <v>37</v>
      </c>
      <c r="I5253" t="s">
        <v>13637</v>
      </c>
    </row>
    <row r="5254" spans="1:9" ht="16" x14ac:dyDescent="0.2">
      <c r="A5254" t="s">
        <v>13638</v>
      </c>
      <c r="B5254" t="s">
        <v>13639</v>
      </c>
      <c r="C5254">
        <v>1</v>
      </c>
      <c r="D5254" t="s">
        <v>12</v>
      </c>
      <c r="E5254" t="s">
        <v>12</v>
      </c>
      <c r="F5254" s="7" t="s">
        <v>25</v>
      </c>
      <c r="G5254">
        <v>2024</v>
      </c>
      <c r="H5254" t="s">
        <v>21</v>
      </c>
      <c r="I5254" t="s">
        <v>13640</v>
      </c>
    </row>
    <row r="5255" spans="1:9" ht="32" x14ac:dyDescent="0.2">
      <c r="A5255" t="s">
        <v>13638</v>
      </c>
      <c r="B5255" t="s">
        <v>2955</v>
      </c>
      <c r="C5255">
        <v>2</v>
      </c>
      <c r="D5255">
        <f>237</f>
        <v>237</v>
      </c>
      <c r="E5255" t="s">
        <v>12</v>
      </c>
      <c r="F5255" s="3" t="s">
        <v>13641</v>
      </c>
      <c r="G5255">
        <v>2024</v>
      </c>
      <c r="H5255" t="s">
        <v>21</v>
      </c>
      <c r="I5255" t="s">
        <v>13640</v>
      </c>
    </row>
    <row r="5256" spans="1:9" ht="16" x14ac:dyDescent="0.2">
      <c r="A5256" t="s">
        <v>13638</v>
      </c>
      <c r="B5256" t="s">
        <v>13642</v>
      </c>
      <c r="C5256">
        <v>3</v>
      </c>
      <c r="D5256" t="s">
        <v>12</v>
      </c>
      <c r="E5256" t="s">
        <v>12</v>
      </c>
      <c r="F5256" s="7" t="s">
        <v>25</v>
      </c>
      <c r="G5256">
        <v>2024</v>
      </c>
      <c r="H5256" t="s">
        <v>21</v>
      </c>
      <c r="I5256" t="s">
        <v>13640</v>
      </c>
    </row>
    <row r="5257" spans="1:9" ht="32" x14ac:dyDescent="0.2">
      <c r="A5257" t="s">
        <v>13643</v>
      </c>
      <c r="B5257" t="s">
        <v>13644</v>
      </c>
      <c r="C5257">
        <v>1</v>
      </c>
      <c r="D5257" t="s">
        <v>12</v>
      </c>
      <c r="E5257" t="s">
        <v>12</v>
      </c>
      <c r="F5257" s="3" t="s">
        <v>13645</v>
      </c>
      <c r="G5257">
        <v>2024</v>
      </c>
      <c r="H5257" t="s">
        <v>1810</v>
      </c>
      <c r="I5257" t="s">
        <v>13646</v>
      </c>
    </row>
    <row r="5258" spans="1:9" ht="16" x14ac:dyDescent="0.2">
      <c r="A5258" t="s">
        <v>13643</v>
      </c>
      <c r="B5258" t="s">
        <v>13647</v>
      </c>
      <c r="C5258">
        <v>2</v>
      </c>
      <c r="D5258" t="s">
        <v>12</v>
      </c>
      <c r="E5258" t="s">
        <v>12</v>
      </c>
      <c r="F5258" s="3" t="s">
        <v>13648</v>
      </c>
      <c r="G5258">
        <v>2024</v>
      </c>
      <c r="H5258" t="s">
        <v>1810</v>
      </c>
      <c r="I5258" t="s">
        <v>13646</v>
      </c>
    </row>
    <row r="5259" spans="1:9" ht="16" x14ac:dyDescent="0.2">
      <c r="A5259" t="s">
        <v>13643</v>
      </c>
      <c r="B5259" t="s">
        <v>13649</v>
      </c>
      <c r="C5259">
        <v>3</v>
      </c>
      <c r="D5259" t="s">
        <v>12</v>
      </c>
      <c r="E5259" t="s">
        <v>12</v>
      </c>
      <c r="F5259" s="3" t="s">
        <v>2474</v>
      </c>
      <c r="G5259">
        <v>2024</v>
      </c>
      <c r="H5259" t="s">
        <v>1810</v>
      </c>
      <c r="I5259" t="s">
        <v>13646</v>
      </c>
    </row>
    <row r="5260" spans="1:9" ht="16" x14ac:dyDescent="0.2">
      <c r="A5260" t="s">
        <v>13650</v>
      </c>
      <c r="B5260" t="s">
        <v>9205</v>
      </c>
      <c r="C5260">
        <v>1</v>
      </c>
      <c r="D5260" t="s">
        <v>12</v>
      </c>
      <c r="E5260" t="s">
        <v>12</v>
      </c>
      <c r="F5260" s="3" t="s">
        <v>9206</v>
      </c>
      <c r="G5260">
        <v>2024</v>
      </c>
      <c r="H5260" t="s">
        <v>235</v>
      </c>
      <c r="I5260" t="s">
        <v>13651</v>
      </c>
    </row>
    <row r="5261" spans="1:9" ht="16" x14ac:dyDescent="0.2">
      <c r="A5261" t="s">
        <v>13650</v>
      </c>
      <c r="B5261" t="s">
        <v>13652</v>
      </c>
      <c r="C5261">
        <v>2</v>
      </c>
      <c r="D5261" t="s">
        <v>12</v>
      </c>
      <c r="E5261" t="s">
        <v>12</v>
      </c>
      <c r="F5261" s="3" t="s">
        <v>13653</v>
      </c>
      <c r="G5261">
        <v>2024</v>
      </c>
      <c r="H5261" t="s">
        <v>235</v>
      </c>
      <c r="I5261" t="s">
        <v>13651</v>
      </c>
    </row>
    <row r="5262" spans="1:9" ht="16" x14ac:dyDescent="0.2">
      <c r="A5262" t="s">
        <v>13654</v>
      </c>
      <c r="B5262" t="s">
        <v>13655</v>
      </c>
      <c r="C5262">
        <v>1</v>
      </c>
      <c r="D5262" t="s">
        <v>52</v>
      </c>
      <c r="E5262" t="s">
        <v>12</v>
      </c>
      <c r="F5262" s="3" t="s">
        <v>3667</v>
      </c>
      <c r="G5262">
        <v>2024</v>
      </c>
      <c r="H5262" t="s">
        <v>21</v>
      </c>
      <c r="I5262" t="s">
        <v>13656</v>
      </c>
    </row>
    <row r="5263" spans="1:9" ht="32" x14ac:dyDescent="0.2">
      <c r="A5263" t="s">
        <v>13657</v>
      </c>
      <c r="B5263" t="s">
        <v>3330</v>
      </c>
      <c r="C5263">
        <v>1</v>
      </c>
      <c r="D5263" t="s">
        <v>90</v>
      </c>
      <c r="E5263" t="s">
        <v>12</v>
      </c>
      <c r="F5263" s="3" t="s">
        <v>3331</v>
      </c>
      <c r="G5263">
        <v>2024</v>
      </c>
      <c r="H5263" t="s">
        <v>296</v>
      </c>
      <c r="I5263" t="s">
        <v>13658</v>
      </c>
    </row>
    <row r="5264" spans="1:9" ht="32" x14ac:dyDescent="0.2">
      <c r="A5264" t="s">
        <v>13657</v>
      </c>
      <c r="B5264" t="s">
        <v>3337</v>
      </c>
      <c r="C5264">
        <v>2</v>
      </c>
      <c r="D5264" t="s">
        <v>12</v>
      </c>
      <c r="E5264" t="s">
        <v>12</v>
      </c>
      <c r="F5264" s="3" t="s">
        <v>3338</v>
      </c>
      <c r="G5264">
        <v>2024</v>
      </c>
      <c r="H5264" t="s">
        <v>3339</v>
      </c>
      <c r="I5264" t="s">
        <v>13658</v>
      </c>
    </row>
    <row r="5265" spans="1:9" ht="32" x14ac:dyDescent="0.2">
      <c r="A5265" t="s">
        <v>13657</v>
      </c>
      <c r="B5265" t="s">
        <v>6327</v>
      </c>
      <c r="C5265">
        <v>3</v>
      </c>
      <c r="D5265" t="s">
        <v>12</v>
      </c>
      <c r="E5265" t="s">
        <v>12</v>
      </c>
      <c r="F5265" s="3" t="s">
        <v>6328</v>
      </c>
      <c r="G5265">
        <v>2024</v>
      </c>
      <c r="H5265" t="s">
        <v>588</v>
      </c>
      <c r="I5265" t="s">
        <v>13658</v>
      </c>
    </row>
    <row r="5266" spans="1:9" ht="16" x14ac:dyDescent="0.2">
      <c r="A5266" t="s">
        <v>13657</v>
      </c>
      <c r="B5266" t="s">
        <v>6325</v>
      </c>
      <c r="C5266">
        <v>4</v>
      </c>
      <c r="D5266" t="s">
        <v>12</v>
      </c>
      <c r="E5266" t="s">
        <v>12</v>
      </c>
      <c r="F5266" s="3" t="s">
        <v>13659</v>
      </c>
      <c r="G5266">
        <v>2024</v>
      </c>
      <c r="H5266" t="s">
        <v>296</v>
      </c>
      <c r="I5266" t="s">
        <v>13658</v>
      </c>
    </row>
    <row r="5267" spans="1:9" ht="16" x14ac:dyDescent="0.2">
      <c r="A5267" t="s">
        <v>13660</v>
      </c>
      <c r="B5267" t="s">
        <v>1159</v>
      </c>
      <c r="C5267">
        <v>1</v>
      </c>
      <c r="D5267" t="s">
        <v>12</v>
      </c>
      <c r="E5267" t="s">
        <v>3964</v>
      </c>
      <c r="F5267" s="3" t="s">
        <v>3965</v>
      </c>
      <c r="G5267">
        <v>2024</v>
      </c>
      <c r="H5267" t="s">
        <v>86</v>
      </c>
      <c r="I5267" t="s">
        <v>13661</v>
      </c>
    </row>
    <row r="5268" spans="1:9" ht="16" x14ac:dyDescent="0.2">
      <c r="A5268" t="s">
        <v>13662</v>
      </c>
      <c r="B5268" t="s">
        <v>3299</v>
      </c>
      <c r="C5268">
        <v>1</v>
      </c>
      <c r="D5268">
        <f>184</f>
        <v>184</v>
      </c>
      <c r="E5268" t="s">
        <v>12</v>
      </c>
      <c r="F5268" s="3" t="s">
        <v>3298</v>
      </c>
      <c r="G5268">
        <v>2024</v>
      </c>
      <c r="H5268" t="s">
        <v>137</v>
      </c>
      <c r="I5268" t="s">
        <v>13663</v>
      </c>
    </row>
    <row r="5269" spans="1:9" ht="32" x14ac:dyDescent="0.2">
      <c r="A5269" t="s">
        <v>13664</v>
      </c>
      <c r="B5269" t="s">
        <v>5285</v>
      </c>
      <c r="C5269">
        <v>1</v>
      </c>
      <c r="D5269" t="s">
        <v>12</v>
      </c>
      <c r="E5269" t="s">
        <v>12</v>
      </c>
      <c r="F5269" s="3" t="s">
        <v>4580</v>
      </c>
      <c r="G5269">
        <v>2024</v>
      </c>
      <c r="H5269" t="s">
        <v>37</v>
      </c>
      <c r="I5269" t="s">
        <v>13665</v>
      </c>
    </row>
    <row r="5270" spans="1:9" ht="16" x14ac:dyDescent="0.2">
      <c r="A5270" t="s">
        <v>13664</v>
      </c>
      <c r="B5270" t="s">
        <v>5281</v>
      </c>
      <c r="C5270">
        <v>2</v>
      </c>
      <c r="D5270" t="s">
        <v>12</v>
      </c>
      <c r="E5270" t="s">
        <v>12</v>
      </c>
      <c r="F5270" s="3" t="s">
        <v>2374</v>
      </c>
      <c r="G5270">
        <v>2024</v>
      </c>
      <c r="H5270" t="s">
        <v>37</v>
      </c>
      <c r="I5270" t="s">
        <v>13665</v>
      </c>
    </row>
    <row r="5271" spans="1:9" ht="16" x14ac:dyDescent="0.2">
      <c r="A5271" t="s">
        <v>13664</v>
      </c>
      <c r="B5271" t="s">
        <v>5283</v>
      </c>
      <c r="C5271">
        <v>3</v>
      </c>
      <c r="D5271" t="s">
        <v>12</v>
      </c>
      <c r="E5271" t="s">
        <v>12</v>
      </c>
      <c r="F5271" s="3" t="s">
        <v>5284</v>
      </c>
      <c r="G5271">
        <v>2024</v>
      </c>
      <c r="H5271" t="s">
        <v>256</v>
      </c>
      <c r="I5271" t="s">
        <v>13665</v>
      </c>
    </row>
    <row r="5272" spans="1:9" ht="32" x14ac:dyDescent="0.2">
      <c r="A5272" t="s">
        <v>13666</v>
      </c>
      <c r="B5272" t="s">
        <v>13667</v>
      </c>
      <c r="C5272">
        <v>1</v>
      </c>
      <c r="D5272" t="s">
        <v>12</v>
      </c>
      <c r="E5272" t="s">
        <v>12</v>
      </c>
      <c r="F5272" s="3" t="s">
        <v>13668</v>
      </c>
      <c r="G5272">
        <v>2024</v>
      </c>
      <c r="H5272" t="s">
        <v>13669</v>
      </c>
      <c r="I5272" t="s">
        <v>13670</v>
      </c>
    </row>
    <row r="5273" spans="1:9" ht="32" x14ac:dyDescent="0.2">
      <c r="A5273" t="s">
        <v>13671</v>
      </c>
      <c r="B5273" t="s">
        <v>13149</v>
      </c>
      <c r="C5273">
        <v>1</v>
      </c>
      <c r="D5273" t="s">
        <v>966</v>
      </c>
      <c r="E5273" t="s">
        <v>12</v>
      </c>
      <c r="F5273" s="3" t="s">
        <v>13672</v>
      </c>
      <c r="G5273">
        <v>2024</v>
      </c>
      <c r="H5273" t="s">
        <v>518</v>
      </c>
      <c r="I5273" t="s">
        <v>13673</v>
      </c>
    </row>
    <row r="5274" spans="1:9" ht="16" x14ac:dyDescent="0.2">
      <c r="A5274" t="s">
        <v>13671</v>
      </c>
      <c r="B5274" t="s">
        <v>13152</v>
      </c>
      <c r="C5274">
        <v>2</v>
      </c>
      <c r="D5274" t="s">
        <v>12</v>
      </c>
      <c r="E5274" t="s">
        <v>12</v>
      </c>
      <c r="F5274" s="3" t="s">
        <v>13674</v>
      </c>
      <c r="G5274">
        <v>2024</v>
      </c>
      <c r="H5274" t="s">
        <v>1696</v>
      </c>
      <c r="I5274" t="s">
        <v>13673</v>
      </c>
    </row>
    <row r="5275" spans="1:9" ht="16" x14ac:dyDescent="0.2">
      <c r="A5275" t="s">
        <v>13675</v>
      </c>
      <c r="B5275" t="s">
        <v>13676</v>
      </c>
      <c r="C5275">
        <v>1</v>
      </c>
      <c r="D5275" t="s">
        <v>316</v>
      </c>
      <c r="E5275" t="s">
        <v>12</v>
      </c>
      <c r="F5275" s="3" t="s">
        <v>13677</v>
      </c>
      <c r="G5275">
        <v>2024</v>
      </c>
      <c r="H5275" t="s">
        <v>318</v>
      </c>
      <c r="I5275" t="s">
        <v>13678</v>
      </c>
    </row>
    <row r="5276" spans="1:9" ht="16" x14ac:dyDescent="0.2">
      <c r="A5276" t="s">
        <v>13679</v>
      </c>
      <c r="B5276" t="s">
        <v>2170</v>
      </c>
      <c r="C5276">
        <v>1</v>
      </c>
      <c r="D5276">
        <f>441</f>
        <v>441</v>
      </c>
      <c r="E5276" t="s">
        <v>12</v>
      </c>
      <c r="F5276" s="3" t="s">
        <v>11288</v>
      </c>
      <c r="G5276">
        <v>2024</v>
      </c>
      <c r="H5276" t="s">
        <v>140</v>
      </c>
      <c r="I5276" t="s">
        <v>13680</v>
      </c>
    </row>
    <row r="5277" spans="1:9" ht="16" x14ac:dyDescent="0.2">
      <c r="A5277" t="s">
        <v>13679</v>
      </c>
      <c r="B5277" t="s">
        <v>5936</v>
      </c>
      <c r="C5277">
        <v>2</v>
      </c>
      <c r="D5277" t="s">
        <v>1020</v>
      </c>
      <c r="E5277" t="s">
        <v>12</v>
      </c>
      <c r="F5277" s="3" t="s">
        <v>13681</v>
      </c>
      <c r="G5277">
        <v>2024</v>
      </c>
      <c r="H5277" t="s">
        <v>1022</v>
      </c>
      <c r="I5277" t="s">
        <v>13680</v>
      </c>
    </row>
    <row r="5278" spans="1:9" ht="16" x14ac:dyDescent="0.2">
      <c r="A5278" t="s">
        <v>13682</v>
      </c>
      <c r="B5278" t="s">
        <v>13683</v>
      </c>
      <c r="C5278">
        <v>1</v>
      </c>
      <c r="D5278" t="s">
        <v>31</v>
      </c>
      <c r="E5278" t="s">
        <v>12</v>
      </c>
      <c r="F5278" s="3" t="s">
        <v>13684</v>
      </c>
      <c r="G5278">
        <v>2024</v>
      </c>
      <c r="H5278" t="s">
        <v>420</v>
      </c>
      <c r="I5278" t="s">
        <v>13685</v>
      </c>
    </row>
    <row r="5279" spans="1:9" ht="16" x14ac:dyDescent="0.2">
      <c r="A5279" t="s">
        <v>13682</v>
      </c>
      <c r="B5279" t="s">
        <v>13686</v>
      </c>
      <c r="C5279">
        <v>2</v>
      </c>
      <c r="D5279" t="s">
        <v>12</v>
      </c>
      <c r="E5279" t="s">
        <v>12</v>
      </c>
      <c r="F5279" s="3" t="s">
        <v>13687</v>
      </c>
      <c r="G5279">
        <v>2024</v>
      </c>
      <c r="H5279" t="s">
        <v>420</v>
      </c>
      <c r="I5279" t="s">
        <v>13685</v>
      </c>
    </row>
    <row r="5280" spans="1:9" ht="16" x14ac:dyDescent="0.2">
      <c r="A5280" t="s">
        <v>13688</v>
      </c>
      <c r="B5280" t="s">
        <v>5590</v>
      </c>
      <c r="C5280">
        <v>1</v>
      </c>
      <c r="D5280" t="s">
        <v>1020</v>
      </c>
      <c r="E5280" t="s">
        <v>12</v>
      </c>
      <c r="F5280" s="3" t="s">
        <v>5937</v>
      </c>
      <c r="G5280">
        <v>2024</v>
      </c>
      <c r="H5280" t="s">
        <v>1022</v>
      </c>
      <c r="I5280" t="s">
        <v>13689</v>
      </c>
    </row>
    <row r="5281" spans="1:9" ht="32" x14ac:dyDescent="0.2">
      <c r="A5281" t="s">
        <v>13690</v>
      </c>
      <c r="B5281" t="s">
        <v>13691</v>
      </c>
      <c r="C5281">
        <v>1</v>
      </c>
      <c r="D5281" t="s">
        <v>52</v>
      </c>
      <c r="E5281" t="s">
        <v>12</v>
      </c>
      <c r="F5281" s="3" t="s">
        <v>13692</v>
      </c>
      <c r="G5281">
        <v>2024</v>
      </c>
      <c r="H5281" t="s">
        <v>140</v>
      </c>
      <c r="I5281" t="s">
        <v>13693</v>
      </c>
    </row>
    <row r="5282" spans="1:9" ht="32" x14ac:dyDescent="0.2">
      <c r="A5282" t="s">
        <v>13690</v>
      </c>
      <c r="B5282" t="s">
        <v>13694</v>
      </c>
      <c r="C5282">
        <v>2</v>
      </c>
      <c r="D5282">
        <f>514</f>
        <v>514</v>
      </c>
      <c r="E5282" t="s">
        <v>12</v>
      </c>
      <c r="F5282" s="3" t="s">
        <v>453</v>
      </c>
      <c r="G5282">
        <v>2024</v>
      </c>
      <c r="H5282" t="s">
        <v>140</v>
      </c>
      <c r="I5282" t="s">
        <v>13693</v>
      </c>
    </row>
    <row r="5283" spans="1:9" ht="32" x14ac:dyDescent="0.2">
      <c r="A5283" t="s">
        <v>13695</v>
      </c>
      <c r="B5283" t="s">
        <v>13696</v>
      </c>
      <c r="C5283">
        <v>1</v>
      </c>
      <c r="D5283" t="s">
        <v>52</v>
      </c>
      <c r="E5283" t="s">
        <v>12</v>
      </c>
      <c r="F5283" s="3" t="s">
        <v>13697</v>
      </c>
      <c r="G5283">
        <v>2024</v>
      </c>
      <c r="H5283" t="s">
        <v>2123</v>
      </c>
      <c r="I5283" t="s">
        <v>13698</v>
      </c>
    </row>
    <row r="5284" spans="1:9" ht="32" x14ac:dyDescent="0.2">
      <c r="A5284" t="s">
        <v>13695</v>
      </c>
      <c r="B5284" t="s">
        <v>13699</v>
      </c>
      <c r="C5284">
        <v>2</v>
      </c>
      <c r="D5284" t="s">
        <v>12</v>
      </c>
      <c r="E5284" t="s">
        <v>12</v>
      </c>
      <c r="F5284" s="3" t="s">
        <v>13700</v>
      </c>
      <c r="G5284">
        <v>2024</v>
      </c>
      <c r="H5284" t="s">
        <v>2123</v>
      </c>
      <c r="I5284" t="s">
        <v>13698</v>
      </c>
    </row>
    <row r="5285" spans="1:9" ht="32" x14ac:dyDescent="0.2">
      <c r="A5285" t="s">
        <v>13701</v>
      </c>
      <c r="B5285" t="s">
        <v>13702</v>
      </c>
      <c r="C5285">
        <v>1</v>
      </c>
      <c r="D5285">
        <f>347</f>
        <v>347</v>
      </c>
      <c r="E5285" t="s">
        <v>12</v>
      </c>
      <c r="F5285" s="3" t="s">
        <v>13703</v>
      </c>
      <c r="G5285">
        <v>2024</v>
      </c>
      <c r="H5285" t="s">
        <v>2773</v>
      </c>
      <c r="I5285" t="s">
        <v>13704</v>
      </c>
    </row>
    <row r="5286" spans="1:9" ht="32" x14ac:dyDescent="0.2">
      <c r="A5286" t="s">
        <v>13701</v>
      </c>
      <c r="B5286" t="s">
        <v>13705</v>
      </c>
      <c r="C5286">
        <v>2</v>
      </c>
      <c r="D5286">
        <f>226</f>
        <v>226</v>
      </c>
      <c r="E5286" t="s">
        <v>12</v>
      </c>
      <c r="F5286" s="3" t="s">
        <v>13706</v>
      </c>
      <c r="G5286">
        <v>2024</v>
      </c>
      <c r="H5286" t="s">
        <v>2773</v>
      </c>
      <c r="I5286" t="s">
        <v>13704</v>
      </c>
    </row>
    <row r="5287" spans="1:9" ht="16" x14ac:dyDescent="0.2">
      <c r="A5287" t="s">
        <v>13707</v>
      </c>
      <c r="B5287" t="s">
        <v>12792</v>
      </c>
      <c r="C5287">
        <v>1</v>
      </c>
      <c r="D5287" t="s">
        <v>344</v>
      </c>
      <c r="E5287" t="s">
        <v>464</v>
      </c>
      <c r="F5287" s="3" t="s">
        <v>2545</v>
      </c>
      <c r="G5287">
        <v>2024</v>
      </c>
      <c r="H5287" t="s">
        <v>14</v>
      </c>
      <c r="I5287" t="s">
        <v>13708</v>
      </c>
    </row>
    <row r="5288" spans="1:9" ht="32" x14ac:dyDescent="0.2">
      <c r="A5288" t="s">
        <v>13707</v>
      </c>
      <c r="B5288" t="s">
        <v>13709</v>
      </c>
      <c r="C5288">
        <v>2</v>
      </c>
      <c r="D5288" t="s">
        <v>12</v>
      </c>
      <c r="E5288" t="s">
        <v>12</v>
      </c>
      <c r="F5288" s="3" t="s">
        <v>12795</v>
      </c>
      <c r="G5288">
        <v>2024</v>
      </c>
      <c r="H5288" t="s">
        <v>14</v>
      </c>
      <c r="I5288" t="s">
        <v>13708</v>
      </c>
    </row>
    <row r="5289" spans="1:9" ht="16" x14ac:dyDescent="0.2">
      <c r="A5289" t="s">
        <v>13707</v>
      </c>
      <c r="B5289" t="s">
        <v>12794</v>
      </c>
      <c r="C5289">
        <v>3</v>
      </c>
      <c r="D5289" t="s">
        <v>12</v>
      </c>
      <c r="E5289" t="s">
        <v>12</v>
      </c>
      <c r="F5289" s="3" t="s">
        <v>13710</v>
      </c>
      <c r="G5289">
        <v>2024</v>
      </c>
      <c r="H5289" t="s">
        <v>14</v>
      </c>
      <c r="I5289" t="s">
        <v>13708</v>
      </c>
    </row>
    <row r="5290" spans="1:9" ht="32" x14ac:dyDescent="0.2">
      <c r="A5290" t="s">
        <v>13711</v>
      </c>
      <c r="B5290" t="s">
        <v>13712</v>
      </c>
      <c r="C5290">
        <v>1</v>
      </c>
      <c r="D5290" t="s">
        <v>12</v>
      </c>
      <c r="E5290" t="s">
        <v>12</v>
      </c>
      <c r="F5290" s="3" t="s">
        <v>13713</v>
      </c>
      <c r="G5290">
        <v>2024</v>
      </c>
      <c r="H5290" t="s">
        <v>602</v>
      </c>
      <c r="I5290" t="s">
        <v>13714</v>
      </c>
    </row>
    <row r="5291" spans="1:9" ht="16" x14ac:dyDescent="0.2">
      <c r="A5291" t="s">
        <v>13715</v>
      </c>
      <c r="B5291" t="s">
        <v>13716</v>
      </c>
      <c r="C5291">
        <v>1</v>
      </c>
      <c r="D5291" t="s">
        <v>12</v>
      </c>
      <c r="E5291" t="s">
        <v>12</v>
      </c>
      <c r="F5291" s="3" t="s">
        <v>13717</v>
      </c>
      <c r="G5291">
        <v>2024</v>
      </c>
      <c r="H5291" t="s">
        <v>323</v>
      </c>
      <c r="I5291" t="s">
        <v>13718</v>
      </c>
    </row>
    <row r="5292" spans="1:9" ht="32" x14ac:dyDescent="0.2">
      <c r="A5292" t="s">
        <v>13715</v>
      </c>
      <c r="B5292" t="s">
        <v>13719</v>
      </c>
      <c r="C5292">
        <v>2</v>
      </c>
      <c r="D5292">
        <f>159</f>
        <v>159</v>
      </c>
      <c r="E5292" t="s">
        <v>12</v>
      </c>
      <c r="F5292" s="3" t="s">
        <v>919</v>
      </c>
      <c r="G5292">
        <v>2024</v>
      </c>
      <c r="H5292" t="s">
        <v>323</v>
      </c>
      <c r="I5292" t="s">
        <v>13718</v>
      </c>
    </row>
    <row r="5293" spans="1:9" ht="32" x14ac:dyDescent="0.2">
      <c r="A5293" t="s">
        <v>13715</v>
      </c>
      <c r="B5293" t="s">
        <v>13720</v>
      </c>
      <c r="C5293">
        <v>3</v>
      </c>
      <c r="D5293">
        <f>159</f>
        <v>159</v>
      </c>
      <c r="E5293" t="s">
        <v>12</v>
      </c>
      <c r="F5293" s="3" t="s">
        <v>919</v>
      </c>
      <c r="G5293">
        <v>2024</v>
      </c>
      <c r="H5293" t="s">
        <v>323</v>
      </c>
      <c r="I5293" t="s">
        <v>13718</v>
      </c>
    </row>
    <row r="5294" spans="1:9" ht="32" x14ac:dyDescent="0.2">
      <c r="A5294" t="s">
        <v>13721</v>
      </c>
      <c r="B5294" t="s">
        <v>13722</v>
      </c>
      <c r="C5294">
        <v>1</v>
      </c>
      <c r="D5294" t="s">
        <v>101</v>
      </c>
      <c r="E5294" t="s">
        <v>12</v>
      </c>
      <c r="F5294" s="3" t="s">
        <v>13723</v>
      </c>
      <c r="G5294">
        <v>2024</v>
      </c>
      <c r="H5294" t="s">
        <v>37</v>
      </c>
      <c r="I5294" t="s">
        <v>13724</v>
      </c>
    </row>
    <row r="5295" spans="1:9" ht="32" x14ac:dyDescent="0.2">
      <c r="A5295" t="s">
        <v>13721</v>
      </c>
      <c r="B5295" t="s">
        <v>13725</v>
      </c>
      <c r="C5295">
        <v>2</v>
      </c>
      <c r="D5295" t="s">
        <v>101</v>
      </c>
      <c r="E5295" t="s">
        <v>12</v>
      </c>
      <c r="F5295" s="3" t="s">
        <v>13726</v>
      </c>
      <c r="G5295">
        <v>2024</v>
      </c>
      <c r="H5295" t="s">
        <v>37</v>
      </c>
      <c r="I5295" t="s">
        <v>13724</v>
      </c>
    </row>
    <row r="5296" spans="1:9" ht="32" x14ac:dyDescent="0.2">
      <c r="A5296" t="s">
        <v>13721</v>
      </c>
      <c r="B5296" t="s">
        <v>13727</v>
      </c>
      <c r="C5296">
        <v>3</v>
      </c>
      <c r="D5296" t="s">
        <v>101</v>
      </c>
      <c r="E5296" t="s">
        <v>12</v>
      </c>
      <c r="F5296" s="3" t="s">
        <v>13728</v>
      </c>
      <c r="G5296">
        <v>2024</v>
      </c>
      <c r="H5296" t="s">
        <v>37</v>
      </c>
      <c r="I5296" t="s">
        <v>13724</v>
      </c>
    </row>
    <row r="5297" spans="1:9" ht="16" x14ac:dyDescent="0.2">
      <c r="A5297" t="s">
        <v>13729</v>
      </c>
      <c r="B5297" t="s">
        <v>13730</v>
      </c>
      <c r="C5297">
        <v>1</v>
      </c>
      <c r="D5297" t="s">
        <v>12</v>
      </c>
      <c r="E5297" t="s">
        <v>12</v>
      </c>
      <c r="F5297" s="3" t="s">
        <v>13731</v>
      </c>
      <c r="G5297">
        <v>2024</v>
      </c>
      <c r="H5297" t="s">
        <v>21</v>
      </c>
      <c r="I5297" t="s">
        <v>13732</v>
      </c>
    </row>
    <row r="5298" spans="1:9" ht="32" x14ac:dyDescent="0.2">
      <c r="A5298" t="s">
        <v>13733</v>
      </c>
      <c r="B5298" t="s">
        <v>13734</v>
      </c>
      <c r="C5298">
        <v>1</v>
      </c>
      <c r="D5298">
        <f>65</f>
        <v>65</v>
      </c>
      <c r="E5298" t="s">
        <v>12</v>
      </c>
      <c r="F5298" s="3" t="s">
        <v>12955</v>
      </c>
      <c r="G5298">
        <v>2024</v>
      </c>
      <c r="H5298" t="s">
        <v>323</v>
      </c>
      <c r="I5298" t="s">
        <v>13735</v>
      </c>
    </row>
    <row r="5299" spans="1:9" ht="32" x14ac:dyDescent="0.2">
      <c r="A5299" t="s">
        <v>13736</v>
      </c>
      <c r="B5299" t="s">
        <v>2097</v>
      </c>
      <c r="C5299">
        <v>1</v>
      </c>
      <c r="D5299" t="s">
        <v>12</v>
      </c>
      <c r="E5299" t="s">
        <v>12</v>
      </c>
      <c r="F5299" s="3" t="s">
        <v>4860</v>
      </c>
      <c r="G5299">
        <v>2024</v>
      </c>
      <c r="H5299" t="s">
        <v>14</v>
      </c>
      <c r="I5299" t="s">
        <v>13737</v>
      </c>
    </row>
    <row r="5300" spans="1:9" ht="32" x14ac:dyDescent="0.2">
      <c r="A5300" t="s">
        <v>13736</v>
      </c>
      <c r="B5300" t="s">
        <v>13738</v>
      </c>
      <c r="C5300">
        <v>2</v>
      </c>
      <c r="D5300" t="s">
        <v>12</v>
      </c>
      <c r="E5300" t="s">
        <v>12</v>
      </c>
      <c r="F5300" s="3" t="s">
        <v>887</v>
      </c>
      <c r="G5300">
        <v>2024</v>
      </c>
      <c r="H5300" t="s">
        <v>14</v>
      </c>
      <c r="I5300" t="s">
        <v>13737</v>
      </c>
    </row>
    <row r="5301" spans="1:9" ht="16" x14ac:dyDescent="0.2">
      <c r="A5301" t="s">
        <v>13736</v>
      </c>
      <c r="B5301" t="s">
        <v>13739</v>
      </c>
      <c r="C5301">
        <v>3</v>
      </c>
      <c r="D5301" t="s">
        <v>12</v>
      </c>
      <c r="E5301" t="s">
        <v>12</v>
      </c>
      <c r="F5301" s="3" t="s">
        <v>13740</v>
      </c>
      <c r="G5301">
        <v>2024</v>
      </c>
      <c r="H5301" t="s">
        <v>14</v>
      </c>
      <c r="I5301" t="s">
        <v>13737</v>
      </c>
    </row>
    <row r="5302" spans="1:9" ht="16" x14ac:dyDescent="0.2">
      <c r="A5302" t="s">
        <v>13736</v>
      </c>
      <c r="B5302" t="s">
        <v>478</v>
      </c>
      <c r="C5302">
        <v>4</v>
      </c>
      <c r="D5302" t="s">
        <v>12</v>
      </c>
      <c r="E5302" t="s">
        <v>12</v>
      </c>
      <c r="F5302" s="3" t="s">
        <v>9736</v>
      </c>
      <c r="G5302">
        <v>2024</v>
      </c>
      <c r="H5302" t="s">
        <v>14</v>
      </c>
      <c r="I5302" t="s">
        <v>13737</v>
      </c>
    </row>
    <row r="5303" spans="1:9" ht="32" x14ac:dyDescent="0.2">
      <c r="A5303" t="s">
        <v>13741</v>
      </c>
      <c r="B5303" t="s">
        <v>13742</v>
      </c>
      <c r="C5303">
        <v>1</v>
      </c>
      <c r="D5303" t="s">
        <v>12</v>
      </c>
      <c r="E5303" t="s">
        <v>12</v>
      </c>
      <c r="F5303" s="3" t="s">
        <v>13743</v>
      </c>
      <c r="G5303">
        <v>2024</v>
      </c>
      <c r="H5303" t="s">
        <v>14</v>
      </c>
      <c r="I5303" t="s">
        <v>13744</v>
      </c>
    </row>
    <row r="5304" spans="1:9" ht="32" x14ac:dyDescent="0.2">
      <c r="A5304" t="s">
        <v>13741</v>
      </c>
      <c r="B5304" t="s">
        <v>1528</v>
      </c>
      <c r="C5304">
        <v>2</v>
      </c>
      <c r="D5304" t="s">
        <v>12</v>
      </c>
      <c r="E5304" t="s">
        <v>12</v>
      </c>
      <c r="F5304" s="3" t="s">
        <v>1529</v>
      </c>
      <c r="G5304">
        <v>2024</v>
      </c>
      <c r="H5304" t="s">
        <v>14</v>
      </c>
      <c r="I5304" t="s">
        <v>13744</v>
      </c>
    </row>
    <row r="5305" spans="1:9" ht="32" x14ac:dyDescent="0.2">
      <c r="A5305" t="s">
        <v>13741</v>
      </c>
      <c r="B5305" t="s">
        <v>741</v>
      </c>
      <c r="C5305">
        <v>3</v>
      </c>
      <c r="D5305" t="s">
        <v>12</v>
      </c>
      <c r="E5305" t="s">
        <v>12</v>
      </c>
      <c r="F5305" s="3" t="s">
        <v>13745</v>
      </c>
      <c r="G5305">
        <v>2024</v>
      </c>
      <c r="H5305" t="s">
        <v>14</v>
      </c>
      <c r="I5305" t="s">
        <v>13744</v>
      </c>
    </row>
    <row r="5306" spans="1:9" ht="16" x14ac:dyDescent="0.2">
      <c r="A5306" t="s">
        <v>13746</v>
      </c>
      <c r="B5306" t="s">
        <v>13747</v>
      </c>
      <c r="C5306">
        <v>1</v>
      </c>
      <c r="D5306" t="s">
        <v>12</v>
      </c>
      <c r="E5306" t="s">
        <v>12</v>
      </c>
      <c r="F5306" s="3" t="s">
        <v>13748</v>
      </c>
      <c r="G5306">
        <v>2024</v>
      </c>
      <c r="H5306" t="s">
        <v>998</v>
      </c>
      <c r="I5306" t="s">
        <v>13749</v>
      </c>
    </row>
    <row r="5307" spans="1:9" ht="32" x14ac:dyDescent="0.2">
      <c r="A5307" t="s">
        <v>13746</v>
      </c>
      <c r="B5307" t="s">
        <v>13750</v>
      </c>
      <c r="C5307">
        <v>2</v>
      </c>
      <c r="D5307" t="s">
        <v>3897</v>
      </c>
      <c r="E5307" t="s">
        <v>12</v>
      </c>
      <c r="F5307" s="3" t="s">
        <v>13751</v>
      </c>
      <c r="G5307">
        <v>2024</v>
      </c>
      <c r="H5307" t="s">
        <v>998</v>
      </c>
      <c r="I5307" t="s">
        <v>13749</v>
      </c>
    </row>
    <row r="5308" spans="1:9" ht="16" x14ac:dyDescent="0.2">
      <c r="A5308" t="s">
        <v>13752</v>
      </c>
      <c r="B5308" t="s">
        <v>13753</v>
      </c>
      <c r="C5308">
        <v>1</v>
      </c>
      <c r="D5308" t="s">
        <v>12</v>
      </c>
      <c r="E5308" t="s">
        <v>12</v>
      </c>
      <c r="F5308" s="3" t="s">
        <v>13110</v>
      </c>
      <c r="G5308">
        <v>2024</v>
      </c>
      <c r="H5308" t="s">
        <v>1102</v>
      </c>
      <c r="I5308" t="s">
        <v>13754</v>
      </c>
    </row>
    <row r="5309" spans="1:9" ht="32" x14ac:dyDescent="0.2">
      <c r="A5309" t="s">
        <v>13752</v>
      </c>
      <c r="B5309" t="s">
        <v>13755</v>
      </c>
      <c r="C5309">
        <v>2</v>
      </c>
      <c r="D5309" t="s">
        <v>12</v>
      </c>
      <c r="E5309" t="s">
        <v>12</v>
      </c>
      <c r="F5309" s="3" t="s">
        <v>13756</v>
      </c>
      <c r="G5309">
        <v>2024</v>
      </c>
      <c r="H5309" t="s">
        <v>140</v>
      </c>
      <c r="I5309" t="s">
        <v>13754</v>
      </c>
    </row>
    <row r="5310" spans="1:9" ht="32" x14ac:dyDescent="0.2">
      <c r="A5310" t="s">
        <v>13757</v>
      </c>
      <c r="B5310" t="s">
        <v>2320</v>
      </c>
      <c r="C5310">
        <v>1</v>
      </c>
      <c r="D5310" t="s">
        <v>1903</v>
      </c>
      <c r="E5310" t="s">
        <v>12</v>
      </c>
      <c r="F5310" s="3" t="s">
        <v>9692</v>
      </c>
      <c r="G5310">
        <v>2024</v>
      </c>
      <c r="H5310" t="s">
        <v>323</v>
      </c>
      <c r="I5310" t="s">
        <v>13758</v>
      </c>
    </row>
    <row r="5311" spans="1:9" ht="16" x14ac:dyDescent="0.2">
      <c r="A5311" t="s">
        <v>13759</v>
      </c>
      <c r="B5311" t="s">
        <v>13760</v>
      </c>
      <c r="C5311">
        <v>1</v>
      </c>
      <c r="D5311" t="s">
        <v>12</v>
      </c>
      <c r="E5311" t="s">
        <v>12</v>
      </c>
      <c r="F5311" s="3" t="s">
        <v>13761</v>
      </c>
      <c r="G5311">
        <v>2024</v>
      </c>
      <c r="H5311" t="s">
        <v>1157</v>
      </c>
      <c r="I5311" t="s">
        <v>13762</v>
      </c>
    </row>
    <row r="5312" spans="1:9" ht="16" x14ac:dyDescent="0.2">
      <c r="A5312" t="s">
        <v>13759</v>
      </c>
      <c r="B5312" t="s">
        <v>13763</v>
      </c>
      <c r="C5312">
        <v>2</v>
      </c>
      <c r="D5312" t="s">
        <v>12</v>
      </c>
      <c r="E5312" t="s">
        <v>415</v>
      </c>
      <c r="F5312" s="3" t="s">
        <v>13764</v>
      </c>
      <c r="G5312">
        <v>2024</v>
      </c>
      <c r="H5312" t="s">
        <v>571</v>
      </c>
      <c r="I5312" t="s">
        <v>13762</v>
      </c>
    </row>
    <row r="5313" spans="1:9" ht="32" x14ac:dyDescent="0.2">
      <c r="A5313" t="s">
        <v>13765</v>
      </c>
      <c r="B5313" t="s">
        <v>13766</v>
      </c>
      <c r="C5313">
        <v>1</v>
      </c>
      <c r="D5313" t="s">
        <v>12</v>
      </c>
      <c r="E5313" t="s">
        <v>41</v>
      </c>
      <c r="F5313" s="3" t="s">
        <v>13767</v>
      </c>
      <c r="G5313">
        <v>2024</v>
      </c>
      <c r="H5313" t="s">
        <v>14</v>
      </c>
      <c r="I5313" t="s">
        <v>13768</v>
      </c>
    </row>
    <row r="5314" spans="1:9" ht="16" x14ac:dyDescent="0.2">
      <c r="A5314" t="s">
        <v>13765</v>
      </c>
      <c r="B5314" t="s">
        <v>13769</v>
      </c>
      <c r="C5314">
        <v>2</v>
      </c>
      <c r="D5314" t="s">
        <v>12</v>
      </c>
      <c r="E5314" t="s">
        <v>12</v>
      </c>
      <c r="F5314" s="3" t="s">
        <v>13770</v>
      </c>
      <c r="G5314">
        <v>2024</v>
      </c>
      <c r="H5314" t="s">
        <v>14</v>
      </c>
      <c r="I5314" t="s">
        <v>13768</v>
      </c>
    </row>
    <row r="5315" spans="1:9" ht="32" x14ac:dyDescent="0.2">
      <c r="A5315" t="s">
        <v>13765</v>
      </c>
      <c r="B5315" t="s">
        <v>13771</v>
      </c>
      <c r="C5315">
        <v>3</v>
      </c>
      <c r="D5315" t="s">
        <v>12</v>
      </c>
      <c r="E5315" t="s">
        <v>12</v>
      </c>
      <c r="F5315" s="3" t="s">
        <v>13772</v>
      </c>
      <c r="G5315">
        <v>2024</v>
      </c>
      <c r="H5315" t="s">
        <v>14</v>
      </c>
      <c r="I5315" t="s">
        <v>13768</v>
      </c>
    </row>
    <row r="5316" spans="1:9" ht="16" x14ac:dyDescent="0.2">
      <c r="A5316" t="s">
        <v>13773</v>
      </c>
      <c r="B5316" t="s">
        <v>13774</v>
      </c>
      <c r="C5316">
        <v>1</v>
      </c>
      <c r="D5316" t="s">
        <v>12</v>
      </c>
      <c r="E5316" t="s">
        <v>12</v>
      </c>
      <c r="F5316" s="3" t="s">
        <v>13775</v>
      </c>
      <c r="G5316">
        <v>2024</v>
      </c>
      <c r="H5316" t="s">
        <v>140</v>
      </c>
      <c r="I5316" t="s">
        <v>13776</v>
      </c>
    </row>
    <row r="5317" spans="1:9" ht="32" x14ac:dyDescent="0.2">
      <c r="A5317" t="s">
        <v>13773</v>
      </c>
      <c r="B5317" t="s">
        <v>13777</v>
      </c>
      <c r="C5317">
        <v>2</v>
      </c>
      <c r="D5317">
        <f>151</f>
        <v>151</v>
      </c>
      <c r="E5317" t="s">
        <v>12</v>
      </c>
      <c r="F5317" s="3" t="s">
        <v>13778</v>
      </c>
      <c r="G5317">
        <v>2024</v>
      </c>
      <c r="H5317" t="s">
        <v>140</v>
      </c>
      <c r="I5317" t="s">
        <v>13776</v>
      </c>
    </row>
    <row r="5318" spans="1:9" ht="16" x14ac:dyDescent="0.2">
      <c r="A5318" t="s">
        <v>13773</v>
      </c>
      <c r="B5318" t="s">
        <v>13779</v>
      </c>
      <c r="C5318">
        <v>3</v>
      </c>
      <c r="D5318" t="s">
        <v>12</v>
      </c>
      <c r="E5318" t="s">
        <v>12</v>
      </c>
      <c r="F5318" s="3" t="s">
        <v>13780</v>
      </c>
      <c r="G5318">
        <v>2024</v>
      </c>
      <c r="H5318" t="s">
        <v>140</v>
      </c>
      <c r="I5318" t="s">
        <v>13776</v>
      </c>
    </row>
    <row r="5319" spans="1:9" ht="32" x14ac:dyDescent="0.2">
      <c r="A5319" t="s">
        <v>13773</v>
      </c>
      <c r="B5319" t="s">
        <v>13781</v>
      </c>
      <c r="C5319">
        <v>4</v>
      </c>
      <c r="D5319" t="s">
        <v>52</v>
      </c>
      <c r="E5319" t="s">
        <v>12</v>
      </c>
      <c r="F5319" s="3" t="s">
        <v>13782</v>
      </c>
      <c r="G5319">
        <v>2024</v>
      </c>
      <c r="H5319" t="s">
        <v>140</v>
      </c>
      <c r="I5319" t="s">
        <v>13776</v>
      </c>
    </row>
    <row r="5320" spans="1:9" ht="16" x14ac:dyDescent="0.2">
      <c r="A5320" t="s">
        <v>13783</v>
      </c>
      <c r="B5320" t="s">
        <v>13784</v>
      </c>
      <c r="C5320">
        <v>1</v>
      </c>
      <c r="D5320" t="s">
        <v>52</v>
      </c>
      <c r="E5320" t="s">
        <v>12</v>
      </c>
      <c r="F5320" s="3" t="s">
        <v>13785</v>
      </c>
      <c r="G5320">
        <v>2024</v>
      </c>
      <c r="H5320" t="s">
        <v>267</v>
      </c>
      <c r="I5320" t="s">
        <v>13786</v>
      </c>
    </row>
    <row r="5321" spans="1:9" ht="16" x14ac:dyDescent="0.2">
      <c r="A5321" t="s">
        <v>13783</v>
      </c>
      <c r="B5321" t="s">
        <v>13787</v>
      </c>
      <c r="C5321">
        <v>2</v>
      </c>
      <c r="D5321" t="s">
        <v>12</v>
      </c>
      <c r="E5321" t="s">
        <v>12</v>
      </c>
      <c r="F5321" s="3" t="s">
        <v>4463</v>
      </c>
      <c r="G5321">
        <v>2024</v>
      </c>
      <c r="H5321" t="s">
        <v>86</v>
      </c>
      <c r="I5321" t="s">
        <v>13786</v>
      </c>
    </row>
    <row r="5322" spans="1:9" ht="32" x14ac:dyDescent="0.2">
      <c r="A5322" t="s">
        <v>13783</v>
      </c>
      <c r="B5322" t="s">
        <v>13788</v>
      </c>
      <c r="C5322">
        <v>3</v>
      </c>
      <c r="D5322" t="s">
        <v>52</v>
      </c>
      <c r="E5322" t="s">
        <v>12</v>
      </c>
      <c r="F5322" s="3" t="s">
        <v>13789</v>
      </c>
      <c r="G5322">
        <v>2024</v>
      </c>
      <c r="H5322" t="s">
        <v>267</v>
      </c>
      <c r="I5322" t="s">
        <v>13786</v>
      </c>
    </row>
    <row r="5323" spans="1:9" ht="16" x14ac:dyDescent="0.2">
      <c r="A5323" t="s">
        <v>13790</v>
      </c>
      <c r="B5323" t="s">
        <v>12584</v>
      </c>
      <c r="C5323">
        <v>1</v>
      </c>
      <c r="D5323" t="s">
        <v>12</v>
      </c>
      <c r="E5323" t="s">
        <v>12</v>
      </c>
      <c r="F5323" s="3" t="s">
        <v>12585</v>
      </c>
      <c r="G5323">
        <v>2024</v>
      </c>
      <c r="H5323" t="s">
        <v>14</v>
      </c>
      <c r="I5323" t="s">
        <v>13791</v>
      </c>
    </row>
    <row r="5324" spans="1:9" ht="32" x14ac:dyDescent="0.2">
      <c r="A5324" t="s">
        <v>13792</v>
      </c>
      <c r="B5324" t="s">
        <v>1016</v>
      </c>
      <c r="C5324">
        <v>1</v>
      </c>
      <c r="D5324" t="s">
        <v>52</v>
      </c>
      <c r="E5324" t="s">
        <v>12</v>
      </c>
      <c r="F5324" s="3" t="s">
        <v>1017</v>
      </c>
      <c r="G5324">
        <v>2024</v>
      </c>
      <c r="H5324" t="s">
        <v>140</v>
      </c>
      <c r="I5324" t="s">
        <v>13793</v>
      </c>
    </row>
    <row r="5325" spans="1:9" ht="16" x14ac:dyDescent="0.2">
      <c r="A5325" t="s">
        <v>13792</v>
      </c>
      <c r="B5325" t="s">
        <v>2170</v>
      </c>
      <c r="C5325">
        <v>2</v>
      </c>
      <c r="D5325" t="s">
        <v>12</v>
      </c>
      <c r="E5325" t="s">
        <v>12</v>
      </c>
      <c r="F5325" s="3" t="s">
        <v>583</v>
      </c>
      <c r="G5325">
        <v>2024</v>
      </c>
      <c r="H5325" t="s">
        <v>140</v>
      </c>
      <c r="I5325" t="s">
        <v>13793</v>
      </c>
    </row>
    <row r="5326" spans="1:9" ht="16" x14ac:dyDescent="0.2">
      <c r="A5326" t="s">
        <v>13792</v>
      </c>
      <c r="B5326" t="s">
        <v>13794</v>
      </c>
      <c r="C5326">
        <v>3</v>
      </c>
      <c r="D5326" t="s">
        <v>996</v>
      </c>
      <c r="E5326" t="s">
        <v>12</v>
      </c>
      <c r="F5326" s="3" t="s">
        <v>997</v>
      </c>
      <c r="G5326">
        <v>2024</v>
      </c>
      <c r="H5326" t="s">
        <v>998</v>
      </c>
      <c r="I5326" t="s">
        <v>13793</v>
      </c>
    </row>
    <row r="5327" spans="1:9" ht="16" x14ac:dyDescent="0.2">
      <c r="A5327" t="s">
        <v>13795</v>
      </c>
      <c r="B5327" t="s">
        <v>13796</v>
      </c>
      <c r="C5327">
        <v>1</v>
      </c>
      <c r="D5327" t="s">
        <v>31</v>
      </c>
      <c r="E5327" t="s">
        <v>334</v>
      </c>
      <c r="F5327" s="3" t="s">
        <v>13797</v>
      </c>
      <c r="G5327">
        <v>2024</v>
      </c>
      <c r="H5327" t="s">
        <v>1524</v>
      </c>
      <c r="I5327" t="s">
        <v>13798</v>
      </c>
    </row>
    <row r="5328" spans="1:9" ht="32" x14ac:dyDescent="0.2">
      <c r="A5328" t="s">
        <v>13795</v>
      </c>
      <c r="B5328" t="s">
        <v>13799</v>
      </c>
      <c r="C5328">
        <v>2</v>
      </c>
      <c r="D5328">
        <f>159</f>
        <v>159</v>
      </c>
      <c r="E5328" t="s">
        <v>12</v>
      </c>
      <c r="F5328" s="3" t="s">
        <v>13800</v>
      </c>
      <c r="G5328">
        <v>2024</v>
      </c>
      <c r="H5328" t="s">
        <v>1524</v>
      </c>
      <c r="I5328" t="s">
        <v>13798</v>
      </c>
    </row>
    <row r="5329" spans="1:9" ht="16" x14ac:dyDescent="0.2">
      <c r="A5329" t="s">
        <v>13801</v>
      </c>
      <c r="B5329" t="s">
        <v>13802</v>
      </c>
      <c r="C5329">
        <v>1</v>
      </c>
      <c r="D5329">
        <f>481</f>
        <v>481</v>
      </c>
      <c r="E5329" t="s">
        <v>12</v>
      </c>
      <c r="F5329" s="3" t="s">
        <v>13803</v>
      </c>
      <c r="G5329">
        <v>2024</v>
      </c>
      <c r="H5329" t="s">
        <v>86</v>
      </c>
      <c r="I5329" t="s">
        <v>13804</v>
      </c>
    </row>
    <row r="5330" spans="1:9" ht="16" x14ac:dyDescent="0.2">
      <c r="A5330" t="s">
        <v>13801</v>
      </c>
      <c r="B5330" t="s">
        <v>13805</v>
      </c>
      <c r="C5330">
        <v>2</v>
      </c>
      <c r="D5330" t="s">
        <v>12</v>
      </c>
      <c r="E5330" t="s">
        <v>12</v>
      </c>
      <c r="F5330" s="3" t="s">
        <v>13806</v>
      </c>
      <c r="G5330">
        <v>2024</v>
      </c>
      <c r="H5330" t="s">
        <v>86</v>
      </c>
      <c r="I5330" t="s">
        <v>13804</v>
      </c>
    </row>
    <row r="5331" spans="1:9" ht="16" x14ac:dyDescent="0.2">
      <c r="A5331" t="s">
        <v>13807</v>
      </c>
      <c r="B5331" t="s">
        <v>13808</v>
      </c>
      <c r="C5331">
        <v>1</v>
      </c>
      <c r="D5331" t="s">
        <v>101</v>
      </c>
      <c r="E5331" t="s">
        <v>12</v>
      </c>
      <c r="F5331" s="3" t="s">
        <v>13809</v>
      </c>
      <c r="G5331">
        <v>2024</v>
      </c>
      <c r="H5331" t="s">
        <v>37</v>
      </c>
      <c r="I5331" t="s">
        <v>13810</v>
      </c>
    </row>
    <row r="5332" spans="1:9" ht="16" x14ac:dyDescent="0.2">
      <c r="A5332" t="s">
        <v>13807</v>
      </c>
      <c r="B5332" t="s">
        <v>13811</v>
      </c>
      <c r="C5332">
        <v>2</v>
      </c>
      <c r="D5332" t="s">
        <v>101</v>
      </c>
      <c r="E5332" t="s">
        <v>12</v>
      </c>
      <c r="F5332" s="3" t="s">
        <v>13812</v>
      </c>
      <c r="G5332">
        <v>2024</v>
      </c>
      <c r="H5332" t="s">
        <v>37</v>
      </c>
      <c r="I5332" t="s">
        <v>13810</v>
      </c>
    </row>
    <row r="5333" spans="1:9" ht="32" x14ac:dyDescent="0.2">
      <c r="A5333" t="s">
        <v>13813</v>
      </c>
      <c r="B5333" t="s">
        <v>13814</v>
      </c>
      <c r="C5333">
        <v>1</v>
      </c>
      <c r="D5333" t="s">
        <v>12</v>
      </c>
      <c r="E5333" t="s">
        <v>12</v>
      </c>
      <c r="F5333" s="3" t="s">
        <v>13815</v>
      </c>
      <c r="G5333">
        <v>2024</v>
      </c>
      <c r="H5333" t="s">
        <v>368</v>
      </c>
      <c r="I5333" t="s">
        <v>13816</v>
      </c>
    </row>
    <row r="5334" spans="1:9" ht="16" x14ac:dyDescent="0.2">
      <c r="A5334" t="s">
        <v>13813</v>
      </c>
      <c r="B5334" t="s">
        <v>13817</v>
      </c>
      <c r="C5334">
        <v>2</v>
      </c>
      <c r="D5334" t="s">
        <v>12</v>
      </c>
      <c r="E5334" t="s">
        <v>12</v>
      </c>
      <c r="F5334" s="3" t="s">
        <v>13818</v>
      </c>
      <c r="G5334">
        <v>2024</v>
      </c>
      <c r="H5334" t="s">
        <v>368</v>
      </c>
      <c r="I5334" t="s">
        <v>13816</v>
      </c>
    </row>
    <row r="5335" spans="1:9" ht="16" x14ac:dyDescent="0.2">
      <c r="A5335" t="s">
        <v>13813</v>
      </c>
      <c r="B5335" t="s">
        <v>12212</v>
      </c>
      <c r="C5335">
        <v>3</v>
      </c>
      <c r="D5335" t="s">
        <v>12</v>
      </c>
      <c r="E5335" t="s">
        <v>168</v>
      </c>
      <c r="F5335" s="3" t="s">
        <v>12213</v>
      </c>
      <c r="G5335">
        <v>2024</v>
      </c>
      <c r="H5335" t="s">
        <v>86</v>
      </c>
      <c r="I5335" t="s">
        <v>13816</v>
      </c>
    </row>
    <row r="5336" spans="1:9" ht="16" x14ac:dyDescent="0.2">
      <c r="A5336" t="s">
        <v>13819</v>
      </c>
      <c r="B5336" t="s">
        <v>13820</v>
      </c>
      <c r="C5336">
        <v>1</v>
      </c>
      <c r="D5336" t="s">
        <v>2877</v>
      </c>
      <c r="E5336" t="s">
        <v>12</v>
      </c>
      <c r="F5336" s="3" t="s">
        <v>13821</v>
      </c>
      <c r="G5336">
        <v>2024</v>
      </c>
      <c r="H5336" t="s">
        <v>140</v>
      </c>
      <c r="I5336" t="s">
        <v>13822</v>
      </c>
    </row>
    <row r="5337" spans="1:9" ht="16" x14ac:dyDescent="0.2">
      <c r="A5337" t="s">
        <v>13819</v>
      </c>
      <c r="B5337" t="s">
        <v>13823</v>
      </c>
      <c r="C5337">
        <v>2</v>
      </c>
      <c r="D5337" t="s">
        <v>1085</v>
      </c>
      <c r="E5337" t="s">
        <v>12</v>
      </c>
      <c r="F5337" s="3" t="s">
        <v>13824</v>
      </c>
      <c r="G5337">
        <v>2024</v>
      </c>
      <c r="H5337" t="s">
        <v>140</v>
      </c>
      <c r="I5337" t="s">
        <v>13822</v>
      </c>
    </row>
    <row r="5338" spans="1:9" ht="16" x14ac:dyDescent="0.2">
      <c r="A5338" t="s">
        <v>13819</v>
      </c>
      <c r="B5338" t="s">
        <v>13825</v>
      </c>
      <c r="C5338">
        <v>3</v>
      </c>
      <c r="D5338" t="s">
        <v>1128</v>
      </c>
      <c r="E5338" t="s">
        <v>12</v>
      </c>
      <c r="F5338" s="3" t="s">
        <v>13826</v>
      </c>
      <c r="G5338">
        <v>2024</v>
      </c>
      <c r="H5338" t="s">
        <v>140</v>
      </c>
      <c r="I5338" t="s">
        <v>13822</v>
      </c>
    </row>
    <row r="5339" spans="1:9" ht="16" x14ac:dyDescent="0.2">
      <c r="A5339" t="s">
        <v>13819</v>
      </c>
      <c r="B5339" t="s">
        <v>13827</v>
      </c>
      <c r="C5339">
        <v>4</v>
      </c>
      <c r="D5339" t="s">
        <v>1512</v>
      </c>
      <c r="E5339" t="s">
        <v>12</v>
      </c>
      <c r="F5339" s="3" t="s">
        <v>10271</v>
      </c>
      <c r="G5339">
        <v>2024</v>
      </c>
      <c r="H5339" t="s">
        <v>140</v>
      </c>
      <c r="I5339" t="s">
        <v>13822</v>
      </c>
    </row>
    <row r="5340" spans="1:9" ht="16" x14ac:dyDescent="0.2">
      <c r="A5340" t="s">
        <v>13828</v>
      </c>
      <c r="B5340" t="s">
        <v>13829</v>
      </c>
      <c r="C5340">
        <v>1</v>
      </c>
      <c r="D5340" t="s">
        <v>101</v>
      </c>
      <c r="E5340" t="s">
        <v>12</v>
      </c>
      <c r="F5340" s="3" t="s">
        <v>13830</v>
      </c>
      <c r="G5340">
        <v>2024</v>
      </c>
      <c r="H5340" t="s">
        <v>37</v>
      </c>
      <c r="I5340" t="s">
        <v>13831</v>
      </c>
    </row>
    <row r="5341" spans="1:9" ht="32" x14ac:dyDescent="0.2">
      <c r="A5341" t="s">
        <v>13832</v>
      </c>
      <c r="B5341" t="s">
        <v>13833</v>
      </c>
      <c r="C5341">
        <v>1</v>
      </c>
      <c r="D5341" t="s">
        <v>12</v>
      </c>
      <c r="E5341" t="s">
        <v>4403</v>
      </c>
      <c r="F5341" s="3" t="s">
        <v>13834</v>
      </c>
      <c r="G5341">
        <v>2024</v>
      </c>
      <c r="H5341" t="s">
        <v>1327</v>
      </c>
      <c r="I5341" t="s">
        <v>13835</v>
      </c>
    </row>
    <row r="5342" spans="1:9" ht="32" x14ac:dyDescent="0.2">
      <c r="A5342" t="s">
        <v>13832</v>
      </c>
      <c r="B5342" t="s">
        <v>13836</v>
      </c>
      <c r="C5342">
        <v>2</v>
      </c>
      <c r="D5342" t="s">
        <v>12</v>
      </c>
      <c r="E5342" t="s">
        <v>12</v>
      </c>
      <c r="F5342" s="3" t="s">
        <v>13837</v>
      </c>
      <c r="G5342">
        <v>2024</v>
      </c>
      <c r="H5342" t="s">
        <v>1327</v>
      </c>
      <c r="I5342" t="s">
        <v>13835</v>
      </c>
    </row>
    <row r="5343" spans="1:9" ht="32" x14ac:dyDescent="0.2">
      <c r="A5343" t="s">
        <v>13832</v>
      </c>
      <c r="B5343" t="s">
        <v>13838</v>
      </c>
      <c r="C5343">
        <v>3</v>
      </c>
      <c r="D5343" t="s">
        <v>12</v>
      </c>
      <c r="E5343" t="s">
        <v>12</v>
      </c>
      <c r="F5343" s="3" t="s">
        <v>13839</v>
      </c>
      <c r="G5343">
        <v>2024</v>
      </c>
      <c r="H5343" t="s">
        <v>1327</v>
      </c>
      <c r="I5343" t="s">
        <v>13835</v>
      </c>
    </row>
    <row r="5344" spans="1:9" ht="32" x14ac:dyDescent="0.2">
      <c r="A5344" t="s">
        <v>13832</v>
      </c>
      <c r="B5344" t="s">
        <v>13840</v>
      </c>
      <c r="C5344">
        <v>4</v>
      </c>
      <c r="D5344" t="s">
        <v>12</v>
      </c>
      <c r="E5344" t="s">
        <v>12</v>
      </c>
      <c r="F5344" s="3" t="s">
        <v>13841</v>
      </c>
      <c r="G5344">
        <v>2024</v>
      </c>
      <c r="H5344" t="s">
        <v>1327</v>
      </c>
      <c r="I5344" t="s">
        <v>13835</v>
      </c>
    </row>
    <row r="5345" spans="1:9" ht="16" x14ac:dyDescent="0.2">
      <c r="A5345" t="s">
        <v>13842</v>
      </c>
      <c r="B5345" t="s">
        <v>13843</v>
      </c>
      <c r="C5345">
        <v>1</v>
      </c>
      <c r="D5345" t="s">
        <v>1512</v>
      </c>
      <c r="E5345" t="s">
        <v>12</v>
      </c>
      <c r="F5345" s="3" t="s">
        <v>13844</v>
      </c>
      <c r="G5345">
        <v>2024</v>
      </c>
      <c r="H5345" t="s">
        <v>2445</v>
      </c>
      <c r="I5345" t="s">
        <v>13845</v>
      </c>
    </row>
    <row r="5346" spans="1:9" ht="16" x14ac:dyDescent="0.2">
      <c r="A5346" t="s">
        <v>13842</v>
      </c>
      <c r="B5346" t="s">
        <v>13846</v>
      </c>
      <c r="C5346">
        <v>2</v>
      </c>
      <c r="D5346" t="s">
        <v>12</v>
      </c>
      <c r="E5346" t="s">
        <v>12</v>
      </c>
      <c r="F5346" s="3" t="s">
        <v>13847</v>
      </c>
      <c r="G5346">
        <v>2024</v>
      </c>
      <c r="H5346" t="s">
        <v>2445</v>
      </c>
      <c r="I5346" t="s">
        <v>13845</v>
      </c>
    </row>
    <row r="5347" spans="1:9" ht="16" x14ac:dyDescent="0.2">
      <c r="A5347" t="s">
        <v>13842</v>
      </c>
      <c r="B5347" t="s">
        <v>13848</v>
      </c>
      <c r="C5347">
        <v>3</v>
      </c>
      <c r="D5347" t="s">
        <v>12</v>
      </c>
      <c r="E5347" t="s">
        <v>12</v>
      </c>
      <c r="F5347" s="3" t="s">
        <v>13849</v>
      </c>
      <c r="G5347">
        <v>2024</v>
      </c>
      <c r="H5347" t="s">
        <v>2445</v>
      </c>
      <c r="I5347" t="s">
        <v>13845</v>
      </c>
    </row>
    <row r="5348" spans="1:9" ht="16" x14ac:dyDescent="0.2">
      <c r="A5348" t="s">
        <v>13842</v>
      </c>
      <c r="B5348" t="s">
        <v>13850</v>
      </c>
      <c r="C5348">
        <v>4</v>
      </c>
      <c r="D5348" t="s">
        <v>408</v>
      </c>
      <c r="E5348" t="s">
        <v>12</v>
      </c>
      <c r="F5348" s="3" t="s">
        <v>13851</v>
      </c>
      <c r="G5348">
        <v>2024</v>
      </c>
      <c r="H5348" t="s">
        <v>2445</v>
      </c>
      <c r="I5348" t="s">
        <v>13845</v>
      </c>
    </row>
    <row r="5349" spans="1:9" ht="32" x14ac:dyDescent="0.2">
      <c r="A5349" t="s">
        <v>13852</v>
      </c>
      <c r="B5349" t="s">
        <v>11125</v>
      </c>
      <c r="C5349">
        <v>1</v>
      </c>
      <c r="D5349">
        <f>285</f>
        <v>285</v>
      </c>
      <c r="E5349" t="s">
        <v>12</v>
      </c>
      <c r="F5349" s="3" t="s">
        <v>11236</v>
      </c>
      <c r="G5349">
        <v>2024</v>
      </c>
      <c r="H5349" t="s">
        <v>140</v>
      </c>
      <c r="I5349" t="s">
        <v>13853</v>
      </c>
    </row>
    <row r="5350" spans="1:9" ht="16" x14ac:dyDescent="0.2">
      <c r="A5350" t="s">
        <v>13854</v>
      </c>
      <c r="B5350" t="s">
        <v>13855</v>
      </c>
      <c r="C5350">
        <v>1</v>
      </c>
      <c r="D5350" t="s">
        <v>52</v>
      </c>
      <c r="E5350" t="s">
        <v>12</v>
      </c>
      <c r="F5350" s="3" t="s">
        <v>13856</v>
      </c>
      <c r="G5350">
        <v>2024</v>
      </c>
      <c r="H5350" t="s">
        <v>54</v>
      </c>
      <c r="I5350" t="s">
        <v>13857</v>
      </c>
    </row>
    <row r="5351" spans="1:9" ht="32" x14ac:dyDescent="0.2">
      <c r="A5351" t="s">
        <v>13854</v>
      </c>
      <c r="B5351" t="s">
        <v>13858</v>
      </c>
      <c r="C5351">
        <v>2</v>
      </c>
      <c r="D5351" t="s">
        <v>52</v>
      </c>
      <c r="E5351" t="s">
        <v>12</v>
      </c>
      <c r="F5351" s="3" t="s">
        <v>13859</v>
      </c>
      <c r="G5351">
        <v>2024</v>
      </c>
      <c r="H5351" t="s">
        <v>137</v>
      </c>
      <c r="I5351" t="s">
        <v>13857</v>
      </c>
    </row>
    <row r="5352" spans="1:9" ht="32" x14ac:dyDescent="0.2">
      <c r="A5352" t="s">
        <v>13854</v>
      </c>
      <c r="B5352" t="s">
        <v>13860</v>
      </c>
      <c r="C5352">
        <v>3</v>
      </c>
      <c r="D5352" t="s">
        <v>3743</v>
      </c>
      <c r="E5352" t="s">
        <v>12</v>
      </c>
      <c r="F5352" s="3" t="s">
        <v>13861</v>
      </c>
      <c r="G5352">
        <v>2024</v>
      </c>
      <c r="H5352" t="s">
        <v>2773</v>
      </c>
      <c r="I5352" t="s">
        <v>13857</v>
      </c>
    </row>
    <row r="5353" spans="1:9" ht="16" x14ac:dyDescent="0.2">
      <c r="A5353" t="s">
        <v>13862</v>
      </c>
      <c r="B5353" t="s">
        <v>13863</v>
      </c>
      <c r="C5353">
        <v>1</v>
      </c>
      <c r="D5353">
        <f>571</f>
        <v>571</v>
      </c>
      <c r="E5353" t="s">
        <v>12</v>
      </c>
      <c r="F5353" s="3" t="s">
        <v>13864</v>
      </c>
      <c r="G5353">
        <v>2024</v>
      </c>
      <c r="H5353" t="s">
        <v>86</v>
      </c>
      <c r="I5353" t="s">
        <v>13865</v>
      </c>
    </row>
    <row r="5354" spans="1:9" ht="16" x14ac:dyDescent="0.2">
      <c r="A5354" t="s">
        <v>13866</v>
      </c>
      <c r="B5354" t="s">
        <v>13863</v>
      </c>
      <c r="C5354">
        <v>1</v>
      </c>
      <c r="D5354">
        <f>571</f>
        <v>571</v>
      </c>
      <c r="E5354" t="s">
        <v>12</v>
      </c>
      <c r="F5354" s="3" t="s">
        <v>13864</v>
      </c>
      <c r="G5354">
        <v>2024</v>
      </c>
      <c r="H5354" t="s">
        <v>86</v>
      </c>
      <c r="I5354" t="s">
        <v>13867</v>
      </c>
    </row>
    <row r="5355" spans="1:9" ht="32" x14ac:dyDescent="0.2">
      <c r="A5355" t="s">
        <v>13868</v>
      </c>
      <c r="B5355" t="s">
        <v>13869</v>
      </c>
      <c r="C5355">
        <v>1</v>
      </c>
      <c r="D5355" t="s">
        <v>52</v>
      </c>
      <c r="E5355" t="s">
        <v>12</v>
      </c>
      <c r="F5355" s="3" t="s">
        <v>13870</v>
      </c>
      <c r="G5355">
        <v>2024</v>
      </c>
      <c r="H5355" t="s">
        <v>323</v>
      </c>
      <c r="I5355" t="s">
        <v>13871</v>
      </c>
    </row>
    <row r="5356" spans="1:9" ht="16" x14ac:dyDescent="0.2">
      <c r="A5356" t="s">
        <v>13868</v>
      </c>
      <c r="B5356" t="s">
        <v>13872</v>
      </c>
      <c r="C5356">
        <v>2</v>
      </c>
      <c r="D5356">
        <f>237</f>
        <v>237</v>
      </c>
      <c r="E5356" t="s">
        <v>12</v>
      </c>
      <c r="F5356" s="3" t="s">
        <v>13873</v>
      </c>
      <c r="G5356">
        <v>2024</v>
      </c>
      <c r="H5356" t="s">
        <v>21</v>
      </c>
      <c r="I5356" t="s">
        <v>13871</v>
      </c>
    </row>
    <row r="5357" spans="1:9" ht="16" x14ac:dyDescent="0.2">
      <c r="A5357" t="s">
        <v>13874</v>
      </c>
      <c r="B5357" t="s">
        <v>13875</v>
      </c>
      <c r="C5357">
        <v>1</v>
      </c>
      <c r="D5357" t="s">
        <v>90</v>
      </c>
      <c r="E5357" t="s">
        <v>12</v>
      </c>
      <c r="F5357" s="3" t="s">
        <v>2728</v>
      </c>
      <c r="G5357">
        <v>2024</v>
      </c>
      <c r="H5357" t="s">
        <v>37</v>
      </c>
      <c r="I5357" t="s">
        <v>13876</v>
      </c>
    </row>
    <row r="5358" spans="1:9" ht="16" x14ac:dyDescent="0.2">
      <c r="A5358" t="s">
        <v>13877</v>
      </c>
      <c r="B5358" t="s">
        <v>13878</v>
      </c>
      <c r="C5358">
        <v>1</v>
      </c>
      <c r="D5358" t="s">
        <v>311</v>
      </c>
      <c r="E5358" t="s">
        <v>12</v>
      </c>
      <c r="F5358" s="3" t="s">
        <v>13879</v>
      </c>
      <c r="G5358">
        <v>2024</v>
      </c>
      <c r="H5358" t="s">
        <v>313</v>
      </c>
      <c r="I5358" t="s">
        <v>13880</v>
      </c>
    </row>
    <row r="5359" spans="1:9" ht="16" x14ac:dyDescent="0.2">
      <c r="A5359" t="s">
        <v>13881</v>
      </c>
      <c r="B5359" t="s">
        <v>13882</v>
      </c>
      <c r="C5359">
        <v>1</v>
      </c>
      <c r="D5359" t="s">
        <v>316</v>
      </c>
      <c r="E5359" t="s">
        <v>12</v>
      </c>
      <c r="F5359" s="3" t="s">
        <v>13883</v>
      </c>
      <c r="G5359">
        <v>2024</v>
      </c>
      <c r="H5359" t="s">
        <v>318</v>
      </c>
      <c r="I5359" t="s">
        <v>13884</v>
      </c>
    </row>
    <row r="5360" spans="1:9" ht="32" x14ac:dyDescent="0.2">
      <c r="A5360" t="s">
        <v>13885</v>
      </c>
      <c r="B5360" t="s">
        <v>5304</v>
      </c>
      <c r="C5360">
        <v>1</v>
      </c>
      <c r="D5360" t="s">
        <v>52</v>
      </c>
      <c r="E5360" t="s">
        <v>12</v>
      </c>
      <c r="F5360" s="3" t="s">
        <v>13886</v>
      </c>
      <c r="G5360">
        <v>2024</v>
      </c>
      <c r="H5360" t="s">
        <v>54</v>
      </c>
      <c r="I5360" t="s">
        <v>13887</v>
      </c>
    </row>
    <row r="5361" spans="1:9" ht="32" x14ac:dyDescent="0.2">
      <c r="A5361" t="s">
        <v>13885</v>
      </c>
      <c r="B5361" t="s">
        <v>5307</v>
      </c>
      <c r="C5361">
        <v>2</v>
      </c>
      <c r="D5361" t="s">
        <v>52</v>
      </c>
      <c r="E5361" t="s">
        <v>12</v>
      </c>
      <c r="F5361" s="3" t="s">
        <v>13888</v>
      </c>
      <c r="G5361">
        <v>2024</v>
      </c>
      <c r="H5361" t="s">
        <v>54</v>
      </c>
      <c r="I5361" t="s">
        <v>13887</v>
      </c>
    </row>
    <row r="5362" spans="1:9" ht="32" x14ac:dyDescent="0.2">
      <c r="A5362" t="s">
        <v>13885</v>
      </c>
      <c r="B5362" t="s">
        <v>13889</v>
      </c>
      <c r="C5362">
        <v>3</v>
      </c>
      <c r="D5362" t="s">
        <v>90</v>
      </c>
      <c r="E5362" t="s">
        <v>12</v>
      </c>
      <c r="F5362" s="3" t="s">
        <v>13890</v>
      </c>
      <c r="G5362">
        <v>2024</v>
      </c>
      <c r="H5362" t="s">
        <v>54</v>
      </c>
      <c r="I5362" t="s">
        <v>13887</v>
      </c>
    </row>
    <row r="5363" spans="1:9" ht="32" x14ac:dyDescent="0.2">
      <c r="A5363" t="s">
        <v>13891</v>
      </c>
      <c r="B5363" t="s">
        <v>13892</v>
      </c>
      <c r="C5363">
        <v>1</v>
      </c>
      <c r="D5363" t="s">
        <v>576</v>
      </c>
      <c r="E5363" t="s">
        <v>12</v>
      </c>
      <c r="F5363" s="3" t="s">
        <v>13893</v>
      </c>
      <c r="G5363">
        <v>2024</v>
      </c>
      <c r="H5363" t="s">
        <v>359</v>
      </c>
      <c r="I5363" t="s">
        <v>13894</v>
      </c>
    </row>
    <row r="5364" spans="1:9" ht="16" x14ac:dyDescent="0.2">
      <c r="A5364" t="s">
        <v>13891</v>
      </c>
      <c r="B5364" t="s">
        <v>13895</v>
      </c>
      <c r="C5364">
        <v>2</v>
      </c>
      <c r="D5364" t="s">
        <v>344</v>
      </c>
      <c r="E5364" t="s">
        <v>12</v>
      </c>
      <c r="F5364" s="3" t="s">
        <v>13896</v>
      </c>
      <c r="G5364">
        <v>2024</v>
      </c>
      <c r="H5364" t="s">
        <v>359</v>
      </c>
      <c r="I5364" t="s">
        <v>13894</v>
      </c>
    </row>
    <row r="5365" spans="1:9" ht="32" x14ac:dyDescent="0.2">
      <c r="A5365" t="s">
        <v>13897</v>
      </c>
      <c r="B5365" t="s">
        <v>13898</v>
      </c>
      <c r="C5365">
        <v>1</v>
      </c>
      <c r="D5365" t="s">
        <v>2738</v>
      </c>
      <c r="E5365" t="s">
        <v>12</v>
      </c>
      <c r="F5365" s="3" t="s">
        <v>13899</v>
      </c>
      <c r="G5365">
        <v>2024</v>
      </c>
      <c r="H5365" t="s">
        <v>21</v>
      </c>
      <c r="I5365" t="s">
        <v>13900</v>
      </c>
    </row>
    <row r="5366" spans="1:9" ht="16" x14ac:dyDescent="0.2">
      <c r="A5366" t="s">
        <v>13901</v>
      </c>
      <c r="B5366" t="s">
        <v>13902</v>
      </c>
      <c r="C5366">
        <v>1</v>
      </c>
      <c r="D5366" t="s">
        <v>12</v>
      </c>
      <c r="E5366" t="s">
        <v>12</v>
      </c>
      <c r="F5366" s="3" t="s">
        <v>13903</v>
      </c>
      <c r="G5366">
        <v>2024</v>
      </c>
      <c r="H5366" t="s">
        <v>14</v>
      </c>
      <c r="I5366" t="s">
        <v>13904</v>
      </c>
    </row>
    <row r="5367" spans="1:9" ht="32" x14ac:dyDescent="0.2">
      <c r="A5367" t="s">
        <v>13901</v>
      </c>
      <c r="B5367" t="s">
        <v>13905</v>
      </c>
      <c r="C5367">
        <v>2</v>
      </c>
      <c r="D5367" t="s">
        <v>12</v>
      </c>
      <c r="E5367" t="s">
        <v>12</v>
      </c>
      <c r="F5367" s="3" t="s">
        <v>13906</v>
      </c>
      <c r="G5367">
        <v>2024</v>
      </c>
      <c r="H5367" t="s">
        <v>239</v>
      </c>
      <c r="I5367" t="s">
        <v>13904</v>
      </c>
    </row>
    <row r="5368" spans="1:9" ht="32" x14ac:dyDescent="0.2">
      <c r="A5368" t="s">
        <v>13901</v>
      </c>
      <c r="B5368" t="s">
        <v>13907</v>
      </c>
      <c r="C5368">
        <v>3</v>
      </c>
      <c r="D5368" t="s">
        <v>12</v>
      </c>
      <c r="E5368" t="s">
        <v>12</v>
      </c>
      <c r="F5368" s="3" t="s">
        <v>13908</v>
      </c>
      <c r="G5368">
        <v>2024</v>
      </c>
      <c r="H5368" t="s">
        <v>239</v>
      </c>
      <c r="I5368" t="s">
        <v>13904</v>
      </c>
    </row>
    <row r="5369" spans="1:9" ht="32" x14ac:dyDescent="0.2">
      <c r="A5369" t="s">
        <v>13909</v>
      </c>
      <c r="B5369" t="s">
        <v>13910</v>
      </c>
      <c r="C5369">
        <v>1</v>
      </c>
      <c r="D5369" t="s">
        <v>90</v>
      </c>
      <c r="E5369" t="s">
        <v>12</v>
      </c>
      <c r="F5369" s="3" t="s">
        <v>1119</v>
      </c>
      <c r="G5369">
        <v>2024</v>
      </c>
      <c r="H5369" t="s">
        <v>832</v>
      </c>
      <c r="I5369" t="s">
        <v>13911</v>
      </c>
    </row>
    <row r="5370" spans="1:9" ht="32" x14ac:dyDescent="0.2">
      <c r="A5370" t="s">
        <v>13909</v>
      </c>
      <c r="B5370" t="s">
        <v>1118</v>
      </c>
      <c r="C5370">
        <v>2</v>
      </c>
      <c r="D5370" t="s">
        <v>90</v>
      </c>
      <c r="E5370" t="s">
        <v>12</v>
      </c>
      <c r="F5370" s="3" t="s">
        <v>13912</v>
      </c>
      <c r="G5370">
        <v>2024</v>
      </c>
      <c r="H5370" t="s">
        <v>832</v>
      </c>
      <c r="I5370" t="s">
        <v>13911</v>
      </c>
    </row>
    <row r="5371" spans="1:9" ht="16" x14ac:dyDescent="0.2">
      <c r="A5371" t="s">
        <v>13913</v>
      </c>
      <c r="B5371" t="s">
        <v>13914</v>
      </c>
      <c r="C5371">
        <v>1</v>
      </c>
      <c r="D5371" t="s">
        <v>408</v>
      </c>
      <c r="E5371" t="s">
        <v>12</v>
      </c>
      <c r="F5371" s="3" t="s">
        <v>7207</v>
      </c>
      <c r="G5371">
        <v>2024</v>
      </c>
      <c r="H5371" t="s">
        <v>318</v>
      </c>
      <c r="I5371" t="s">
        <v>13915</v>
      </c>
    </row>
    <row r="5372" spans="1:9" ht="32" x14ac:dyDescent="0.2">
      <c r="A5372" t="s">
        <v>13916</v>
      </c>
      <c r="B5372" t="s">
        <v>13917</v>
      </c>
      <c r="C5372">
        <v>1</v>
      </c>
      <c r="D5372">
        <f>469</f>
        <v>469</v>
      </c>
      <c r="E5372" t="s">
        <v>12</v>
      </c>
      <c r="F5372" s="3" t="s">
        <v>3542</v>
      </c>
      <c r="G5372">
        <v>2024</v>
      </c>
      <c r="H5372" t="s">
        <v>267</v>
      </c>
      <c r="I5372" t="s">
        <v>13918</v>
      </c>
    </row>
    <row r="5373" spans="1:9" ht="32" x14ac:dyDescent="0.2">
      <c r="A5373" t="s">
        <v>13916</v>
      </c>
      <c r="B5373" t="s">
        <v>3541</v>
      </c>
      <c r="C5373">
        <v>2</v>
      </c>
      <c r="D5373" t="s">
        <v>52</v>
      </c>
      <c r="E5373" t="s">
        <v>12</v>
      </c>
      <c r="F5373" s="3" t="s">
        <v>3545</v>
      </c>
      <c r="G5373">
        <v>2024</v>
      </c>
      <c r="H5373" t="s">
        <v>226</v>
      </c>
      <c r="I5373" t="s">
        <v>13918</v>
      </c>
    </row>
    <row r="5374" spans="1:9" ht="32" x14ac:dyDescent="0.2">
      <c r="A5374" t="s">
        <v>13919</v>
      </c>
      <c r="B5374" t="s">
        <v>13920</v>
      </c>
      <c r="C5374">
        <v>1</v>
      </c>
      <c r="D5374" t="s">
        <v>12</v>
      </c>
      <c r="E5374" t="s">
        <v>12</v>
      </c>
      <c r="F5374" s="3" t="s">
        <v>13921</v>
      </c>
      <c r="G5374">
        <v>2024</v>
      </c>
      <c r="H5374" t="s">
        <v>126</v>
      </c>
      <c r="I5374" t="s">
        <v>13922</v>
      </c>
    </row>
    <row r="5375" spans="1:9" ht="48" x14ac:dyDescent="0.2">
      <c r="A5375" t="s">
        <v>13919</v>
      </c>
      <c r="B5375" t="s">
        <v>13923</v>
      </c>
      <c r="C5375">
        <v>2</v>
      </c>
      <c r="D5375" t="s">
        <v>12</v>
      </c>
      <c r="E5375" t="s">
        <v>12</v>
      </c>
      <c r="F5375" s="3" t="s">
        <v>13924</v>
      </c>
      <c r="G5375">
        <v>2024</v>
      </c>
      <c r="H5375" t="s">
        <v>462</v>
      </c>
      <c r="I5375" t="s">
        <v>13922</v>
      </c>
    </row>
    <row r="5376" spans="1:9" ht="32" x14ac:dyDescent="0.2">
      <c r="A5376" t="s">
        <v>13919</v>
      </c>
      <c r="B5376" t="s">
        <v>13925</v>
      </c>
      <c r="C5376">
        <v>3</v>
      </c>
      <c r="D5376" t="s">
        <v>12</v>
      </c>
      <c r="E5376" t="s">
        <v>12</v>
      </c>
      <c r="F5376" s="3" t="s">
        <v>13926</v>
      </c>
      <c r="G5376">
        <v>2024</v>
      </c>
      <c r="H5376" t="s">
        <v>126</v>
      </c>
      <c r="I5376" t="s">
        <v>13922</v>
      </c>
    </row>
    <row r="5377" spans="1:9" ht="32" x14ac:dyDescent="0.2">
      <c r="A5377" t="s">
        <v>13927</v>
      </c>
      <c r="B5377" t="s">
        <v>13928</v>
      </c>
      <c r="C5377">
        <v>1</v>
      </c>
      <c r="D5377" t="s">
        <v>12</v>
      </c>
      <c r="E5377" t="s">
        <v>12</v>
      </c>
      <c r="F5377" s="3" t="s">
        <v>13929</v>
      </c>
      <c r="G5377">
        <v>2024</v>
      </c>
      <c r="H5377" t="s">
        <v>37</v>
      </c>
      <c r="I5377" t="s">
        <v>13930</v>
      </c>
    </row>
    <row r="5378" spans="1:9" ht="32" x14ac:dyDescent="0.2">
      <c r="A5378" t="s">
        <v>13927</v>
      </c>
      <c r="B5378" t="s">
        <v>13931</v>
      </c>
      <c r="C5378">
        <v>2</v>
      </c>
      <c r="D5378" t="s">
        <v>193</v>
      </c>
      <c r="E5378" t="s">
        <v>12</v>
      </c>
      <c r="F5378" s="3" t="s">
        <v>13932</v>
      </c>
      <c r="G5378">
        <v>2024</v>
      </c>
      <c r="H5378" t="s">
        <v>195</v>
      </c>
      <c r="I5378" t="s">
        <v>13930</v>
      </c>
    </row>
    <row r="5379" spans="1:9" ht="32" x14ac:dyDescent="0.2">
      <c r="A5379" t="s">
        <v>13933</v>
      </c>
      <c r="B5379" t="s">
        <v>13934</v>
      </c>
      <c r="C5379">
        <v>1</v>
      </c>
      <c r="D5379" t="s">
        <v>9255</v>
      </c>
      <c r="E5379" t="s">
        <v>12</v>
      </c>
      <c r="F5379" s="3" t="s">
        <v>9256</v>
      </c>
      <c r="G5379">
        <v>2024</v>
      </c>
      <c r="H5379" t="s">
        <v>86</v>
      </c>
      <c r="I5379" t="s">
        <v>13935</v>
      </c>
    </row>
    <row r="5380" spans="1:9" ht="32" x14ac:dyDescent="0.2">
      <c r="A5380" t="s">
        <v>13936</v>
      </c>
      <c r="B5380" t="s">
        <v>13937</v>
      </c>
      <c r="C5380">
        <v>1</v>
      </c>
      <c r="D5380">
        <f>237</f>
        <v>237</v>
      </c>
      <c r="E5380" t="s">
        <v>12</v>
      </c>
      <c r="F5380" s="3" t="s">
        <v>13938</v>
      </c>
      <c r="G5380">
        <v>2024</v>
      </c>
      <c r="H5380" t="s">
        <v>21</v>
      </c>
      <c r="I5380" t="s">
        <v>13939</v>
      </c>
    </row>
    <row r="5381" spans="1:9" ht="32" x14ac:dyDescent="0.2">
      <c r="A5381" t="s">
        <v>13936</v>
      </c>
      <c r="B5381" t="s">
        <v>13940</v>
      </c>
      <c r="C5381">
        <v>2</v>
      </c>
      <c r="D5381">
        <f>237</f>
        <v>237</v>
      </c>
      <c r="E5381" t="s">
        <v>12</v>
      </c>
      <c r="F5381" s="3" t="s">
        <v>13941</v>
      </c>
      <c r="G5381">
        <v>2024</v>
      </c>
      <c r="H5381" t="s">
        <v>21</v>
      </c>
      <c r="I5381" t="s">
        <v>13939</v>
      </c>
    </row>
    <row r="5382" spans="1:9" ht="32" x14ac:dyDescent="0.2">
      <c r="A5382" t="s">
        <v>13936</v>
      </c>
      <c r="B5382" t="s">
        <v>13942</v>
      </c>
      <c r="C5382">
        <v>3</v>
      </c>
      <c r="D5382" t="s">
        <v>1207</v>
      </c>
      <c r="E5382" t="s">
        <v>12</v>
      </c>
      <c r="F5382" s="3" t="s">
        <v>13943</v>
      </c>
      <c r="G5382">
        <v>2024</v>
      </c>
      <c r="H5382" t="s">
        <v>323</v>
      </c>
      <c r="I5382" t="s">
        <v>13939</v>
      </c>
    </row>
    <row r="5383" spans="1:9" ht="32" x14ac:dyDescent="0.2">
      <c r="A5383" t="s">
        <v>13936</v>
      </c>
      <c r="B5383" t="s">
        <v>13944</v>
      </c>
      <c r="C5383">
        <v>4</v>
      </c>
      <c r="D5383" t="s">
        <v>52</v>
      </c>
      <c r="E5383" t="s">
        <v>12</v>
      </c>
      <c r="F5383" s="3" t="s">
        <v>4017</v>
      </c>
      <c r="G5383">
        <v>2024</v>
      </c>
      <c r="H5383" t="s">
        <v>21</v>
      </c>
      <c r="I5383" t="s">
        <v>13939</v>
      </c>
    </row>
    <row r="5384" spans="1:9" ht="32" x14ac:dyDescent="0.2">
      <c r="A5384" t="s">
        <v>13945</v>
      </c>
      <c r="B5384" t="s">
        <v>7083</v>
      </c>
      <c r="C5384">
        <v>1</v>
      </c>
      <c r="D5384" t="s">
        <v>90</v>
      </c>
      <c r="E5384" t="s">
        <v>12</v>
      </c>
      <c r="F5384" s="3" t="s">
        <v>7084</v>
      </c>
      <c r="G5384">
        <v>2024</v>
      </c>
      <c r="H5384" t="s">
        <v>832</v>
      </c>
      <c r="I5384" t="s">
        <v>13946</v>
      </c>
    </row>
    <row r="5385" spans="1:9" ht="32" x14ac:dyDescent="0.2">
      <c r="A5385" t="s">
        <v>13947</v>
      </c>
      <c r="B5385" t="s">
        <v>13948</v>
      </c>
      <c r="C5385">
        <v>1</v>
      </c>
      <c r="D5385" t="s">
        <v>712</v>
      </c>
      <c r="E5385" t="s">
        <v>12</v>
      </c>
      <c r="F5385" s="3" t="s">
        <v>13949</v>
      </c>
      <c r="G5385">
        <v>2024</v>
      </c>
      <c r="H5385" t="s">
        <v>1087</v>
      </c>
      <c r="I5385" t="s">
        <v>13950</v>
      </c>
    </row>
    <row r="5386" spans="1:9" ht="16" x14ac:dyDescent="0.2">
      <c r="A5386" t="s">
        <v>13951</v>
      </c>
      <c r="B5386" t="s">
        <v>13952</v>
      </c>
      <c r="C5386">
        <v>1</v>
      </c>
      <c r="D5386" t="s">
        <v>52</v>
      </c>
      <c r="E5386" t="s">
        <v>12</v>
      </c>
      <c r="F5386" s="3" t="s">
        <v>13953</v>
      </c>
      <c r="G5386">
        <v>2024</v>
      </c>
      <c r="H5386" t="s">
        <v>37</v>
      </c>
      <c r="I5386" t="s">
        <v>13954</v>
      </c>
    </row>
    <row r="5387" spans="1:9" ht="32" x14ac:dyDescent="0.2">
      <c r="A5387" t="s">
        <v>13955</v>
      </c>
      <c r="B5387" t="s">
        <v>13956</v>
      </c>
      <c r="C5387">
        <v>1</v>
      </c>
      <c r="D5387">
        <f>407</f>
        <v>407</v>
      </c>
      <c r="E5387" t="s">
        <v>12</v>
      </c>
      <c r="F5387" s="3" t="s">
        <v>8773</v>
      </c>
      <c r="G5387">
        <v>2024</v>
      </c>
      <c r="H5387" t="s">
        <v>37</v>
      </c>
      <c r="I5387" t="s">
        <v>13957</v>
      </c>
    </row>
    <row r="5388" spans="1:9" ht="16" x14ac:dyDescent="0.2">
      <c r="A5388" t="s">
        <v>13958</v>
      </c>
      <c r="B5388" t="s">
        <v>11469</v>
      </c>
      <c r="C5388">
        <v>1</v>
      </c>
      <c r="D5388" t="s">
        <v>12</v>
      </c>
      <c r="E5388" t="s">
        <v>12</v>
      </c>
      <c r="F5388" s="3" t="s">
        <v>13959</v>
      </c>
      <c r="G5388">
        <v>2024</v>
      </c>
      <c r="H5388" t="s">
        <v>14</v>
      </c>
      <c r="I5388" t="s">
        <v>13960</v>
      </c>
    </row>
    <row r="5389" spans="1:9" ht="16" x14ac:dyDescent="0.2">
      <c r="A5389" t="s">
        <v>13958</v>
      </c>
      <c r="B5389" t="s">
        <v>4235</v>
      </c>
      <c r="C5389">
        <v>2</v>
      </c>
      <c r="D5389" t="s">
        <v>12</v>
      </c>
      <c r="E5389" t="s">
        <v>12</v>
      </c>
      <c r="F5389" s="3" t="s">
        <v>13961</v>
      </c>
      <c r="G5389">
        <v>2024</v>
      </c>
      <c r="H5389" t="s">
        <v>14</v>
      </c>
      <c r="I5389" t="s">
        <v>13960</v>
      </c>
    </row>
    <row r="5390" spans="1:9" ht="16" x14ac:dyDescent="0.2">
      <c r="A5390" t="s">
        <v>13958</v>
      </c>
      <c r="B5390" t="s">
        <v>13962</v>
      </c>
      <c r="C5390">
        <v>3</v>
      </c>
      <c r="D5390" t="s">
        <v>12</v>
      </c>
      <c r="E5390" t="s">
        <v>12</v>
      </c>
      <c r="F5390" s="3" t="s">
        <v>13963</v>
      </c>
      <c r="G5390">
        <v>2024</v>
      </c>
      <c r="H5390" t="s">
        <v>14</v>
      </c>
      <c r="I5390" t="s">
        <v>13960</v>
      </c>
    </row>
    <row r="5391" spans="1:9" ht="16" x14ac:dyDescent="0.2">
      <c r="A5391" t="s">
        <v>13964</v>
      </c>
      <c r="B5391" t="s">
        <v>13965</v>
      </c>
      <c r="C5391">
        <v>1</v>
      </c>
      <c r="D5391">
        <f>431</f>
        <v>431</v>
      </c>
      <c r="E5391" t="s">
        <v>12</v>
      </c>
      <c r="F5391" s="3" t="s">
        <v>13966</v>
      </c>
      <c r="G5391">
        <v>2024</v>
      </c>
      <c r="H5391" t="s">
        <v>714</v>
      </c>
      <c r="I5391" t="s">
        <v>13967</v>
      </c>
    </row>
    <row r="5392" spans="1:9" ht="16" x14ac:dyDescent="0.2">
      <c r="A5392" t="s">
        <v>13964</v>
      </c>
      <c r="B5392" t="s">
        <v>13968</v>
      </c>
      <c r="C5392">
        <v>2</v>
      </c>
      <c r="D5392" t="s">
        <v>3877</v>
      </c>
      <c r="E5392" t="s">
        <v>12</v>
      </c>
      <c r="F5392" s="3" t="s">
        <v>13969</v>
      </c>
      <c r="G5392">
        <v>2024</v>
      </c>
      <c r="H5392" t="s">
        <v>714</v>
      </c>
      <c r="I5392" t="s">
        <v>13967</v>
      </c>
    </row>
    <row r="5393" spans="1:9" ht="16" x14ac:dyDescent="0.2">
      <c r="A5393" t="s">
        <v>13964</v>
      </c>
      <c r="B5393" t="s">
        <v>13970</v>
      </c>
      <c r="C5393">
        <v>3</v>
      </c>
      <c r="D5393">
        <f>577</f>
        <v>577</v>
      </c>
      <c r="E5393" t="s">
        <v>12</v>
      </c>
      <c r="F5393" s="3" t="s">
        <v>13971</v>
      </c>
      <c r="G5393">
        <v>2024</v>
      </c>
      <c r="H5393" t="s">
        <v>714</v>
      </c>
      <c r="I5393" t="s">
        <v>13967</v>
      </c>
    </row>
    <row r="5394" spans="1:9" ht="16" x14ac:dyDescent="0.2">
      <c r="A5394" t="s">
        <v>13972</v>
      </c>
      <c r="B5394" t="s">
        <v>13973</v>
      </c>
      <c r="C5394">
        <v>1</v>
      </c>
      <c r="D5394" t="s">
        <v>656</v>
      </c>
      <c r="E5394" t="s">
        <v>12</v>
      </c>
      <c r="F5394" s="3" t="s">
        <v>5792</v>
      </c>
      <c r="G5394">
        <v>2024</v>
      </c>
      <c r="H5394" t="s">
        <v>140</v>
      </c>
      <c r="I5394" t="s">
        <v>13974</v>
      </c>
    </row>
    <row r="5395" spans="1:9" ht="16" x14ac:dyDescent="0.2">
      <c r="A5395" t="s">
        <v>13975</v>
      </c>
      <c r="B5395" t="s">
        <v>13976</v>
      </c>
      <c r="C5395">
        <v>1</v>
      </c>
      <c r="D5395" t="s">
        <v>12</v>
      </c>
      <c r="E5395" t="s">
        <v>12</v>
      </c>
      <c r="F5395" s="3" t="s">
        <v>13977</v>
      </c>
      <c r="G5395">
        <v>2024</v>
      </c>
      <c r="H5395" t="s">
        <v>1157</v>
      </c>
      <c r="I5395" t="s">
        <v>13978</v>
      </c>
    </row>
    <row r="5396" spans="1:9" ht="32" x14ac:dyDescent="0.2">
      <c r="A5396" t="s">
        <v>13979</v>
      </c>
      <c r="B5396" t="s">
        <v>13980</v>
      </c>
      <c r="C5396">
        <v>1</v>
      </c>
      <c r="D5396" t="s">
        <v>90</v>
      </c>
      <c r="E5396" t="s">
        <v>12</v>
      </c>
      <c r="F5396" s="3" t="s">
        <v>1122</v>
      </c>
      <c r="G5396">
        <v>2024</v>
      </c>
      <c r="H5396" t="s">
        <v>832</v>
      </c>
      <c r="I5396" t="s">
        <v>13981</v>
      </c>
    </row>
    <row r="5397" spans="1:9" ht="48" x14ac:dyDescent="0.2">
      <c r="A5397" t="s">
        <v>13982</v>
      </c>
      <c r="B5397" t="s">
        <v>13983</v>
      </c>
      <c r="C5397">
        <v>1</v>
      </c>
      <c r="D5397" t="s">
        <v>12</v>
      </c>
      <c r="E5397" t="s">
        <v>12</v>
      </c>
      <c r="F5397" s="3" t="s">
        <v>13984</v>
      </c>
      <c r="G5397">
        <v>2024</v>
      </c>
      <c r="H5397" t="s">
        <v>239</v>
      </c>
      <c r="I5397" t="s">
        <v>13985</v>
      </c>
    </row>
    <row r="5398" spans="1:9" ht="32" x14ac:dyDescent="0.2">
      <c r="A5398" t="s">
        <v>13986</v>
      </c>
      <c r="B5398" t="s">
        <v>478</v>
      </c>
      <c r="C5398">
        <v>1</v>
      </c>
      <c r="D5398" t="s">
        <v>12</v>
      </c>
      <c r="E5398" t="s">
        <v>12</v>
      </c>
      <c r="F5398" s="3" t="s">
        <v>5822</v>
      </c>
      <c r="G5398">
        <v>2024</v>
      </c>
      <c r="H5398" t="s">
        <v>14</v>
      </c>
      <c r="I5398" t="s">
        <v>13987</v>
      </c>
    </row>
    <row r="5399" spans="1:9" ht="32" x14ac:dyDescent="0.2">
      <c r="A5399" t="s">
        <v>13986</v>
      </c>
      <c r="B5399" t="s">
        <v>741</v>
      </c>
      <c r="C5399">
        <v>2</v>
      </c>
      <c r="D5399" t="s">
        <v>12</v>
      </c>
      <c r="E5399" t="s">
        <v>12</v>
      </c>
      <c r="F5399" s="3" t="s">
        <v>5825</v>
      </c>
      <c r="G5399">
        <v>2024</v>
      </c>
      <c r="H5399" t="s">
        <v>14</v>
      </c>
      <c r="I5399" t="s">
        <v>13987</v>
      </c>
    </row>
    <row r="5400" spans="1:9" ht="16" x14ac:dyDescent="0.2">
      <c r="A5400" t="s">
        <v>13986</v>
      </c>
      <c r="B5400" t="s">
        <v>13988</v>
      </c>
      <c r="C5400">
        <v>3</v>
      </c>
      <c r="D5400">
        <f>514</f>
        <v>514</v>
      </c>
      <c r="E5400" t="s">
        <v>1171</v>
      </c>
      <c r="F5400" s="3" t="s">
        <v>10218</v>
      </c>
      <c r="G5400">
        <v>2024</v>
      </c>
      <c r="H5400" t="s">
        <v>14</v>
      </c>
      <c r="I5400" t="s">
        <v>13987</v>
      </c>
    </row>
    <row r="5401" spans="1:9" ht="32" x14ac:dyDescent="0.2">
      <c r="A5401" t="s">
        <v>13986</v>
      </c>
      <c r="B5401" t="s">
        <v>13989</v>
      </c>
      <c r="C5401">
        <v>4</v>
      </c>
      <c r="D5401" t="s">
        <v>12</v>
      </c>
      <c r="E5401" t="s">
        <v>41</v>
      </c>
      <c r="F5401" s="3" t="s">
        <v>13990</v>
      </c>
      <c r="G5401">
        <v>2024</v>
      </c>
      <c r="H5401" t="s">
        <v>14</v>
      </c>
      <c r="I5401" t="s">
        <v>13987</v>
      </c>
    </row>
    <row r="5402" spans="1:9" ht="16" x14ac:dyDescent="0.2">
      <c r="A5402" t="s">
        <v>13991</v>
      </c>
      <c r="B5402" t="s">
        <v>4612</v>
      </c>
      <c r="C5402">
        <v>1</v>
      </c>
      <c r="D5402" t="s">
        <v>12</v>
      </c>
      <c r="E5402" t="s">
        <v>12</v>
      </c>
      <c r="F5402" s="3" t="s">
        <v>4613</v>
      </c>
      <c r="G5402">
        <v>2024</v>
      </c>
      <c r="H5402" t="s">
        <v>140</v>
      </c>
      <c r="I5402" t="s">
        <v>13992</v>
      </c>
    </row>
    <row r="5403" spans="1:9" ht="32" x14ac:dyDescent="0.2">
      <c r="A5403" t="s">
        <v>13991</v>
      </c>
      <c r="B5403" t="s">
        <v>1578</v>
      </c>
      <c r="C5403">
        <v>2</v>
      </c>
      <c r="D5403" t="s">
        <v>1579</v>
      </c>
      <c r="E5403" t="s">
        <v>12</v>
      </c>
      <c r="F5403" s="3" t="s">
        <v>1580</v>
      </c>
      <c r="G5403">
        <v>2024</v>
      </c>
      <c r="H5403" t="s">
        <v>140</v>
      </c>
      <c r="I5403" t="s">
        <v>13992</v>
      </c>
    </row>
    <row r="5404" spans="1:9" ht="32" x14ac:dyDescent="0.2">
      <c r="A5404" t="s">
        <v>13993</v>
      </c>
      <c r="B5404" t="s">
        <v>13994</v>
      </c>
      <c r="C5404">
        <v>1</v>
      </c>
      <c r="D5404" t="s">
        <v>2738</v>
      </c>
      <c r="E5404" t="s">
        <v>12</v>
      </c>
      <c r="F5404" s="3" t="s">
        <v>13995</v>
      </c>
      <c r="G5404">
        <v>2024</v>
      </c>
      <c r="H5404" t="s">
        <v>318</v>
      </c>
      <c r="I5404" t="s">
        <v>13996</v>
      </c>
    </row>
    <row r="5405" spans="1:9" ht="32" x14ac:dyDescent="0.2">
      <c r="A5405" t="s">
        <v>13997</v>
      </c>
      <c r="B5405" t="s">
        <v>12723</v>
      </c>
      <c r="C5405">
        <v>1</v>
      </c>
      <c r="D5405" t="s">
        <v>408</v>
      </c>
      <c r="E5405" t="s">
        <v>12</v>
      </c>
      <c r="F5405" s="3" t="s">
        <v>13998</v>
      </c>
      <c r="G5405">
        <v>2024</v>
      </c>
      <c r="H5405" t="s">
        <v>140</v>
      </c>
      <c r="I5405" t="s">
        <v>13999</v>
      </c>
    </row>
    <row r="5406" spans="1:9" ht="32" x14ac:dyDescent="0.2">
      <c r="A5406" t="s">
        <v>13997</v>
      </c>
      <c r="B5406" t="s">
        <v>12708</v>
      </c>
      <c r="C5406">
        <v>2</v>
      </c>
      <c r="D5406" t="s">
        <v>408</v>
      </c>
      <c r="E5406" t="s">
        <v>12</v>
      </c>
      <c r="F5406" s="3" t="s">
        <v>14000</v>
      </c>
      <c r="G5406">
        <v>2024</v>
      </c>
      <c r="H5406" t="s">
        <v>140</v>
      </c>
      <c r="I5406" t="s">
        <v>13999</v>
      </c>
    </row>
    <row r="5407" spans="1:9" ht="16" x14ac:dyDescent="0.2">
      <c r="A5407" t="s">
        <v>14001</v>
      </c>
      <c r="B5407" t="s">
        <v>9281</v>
      </c>
      <c r="C5407">
        <v>1</v>
      </c>
      <c r="D5407" t="s">
        <v>408</v>
      </c>
      <c r="E5407" t="s">
        <v>12</v>
      </c>
      <c r="F5407" s="3" t="s">
        <v>12891</v>
      </c>
      <c r="G5407">
        <v>2024</v>
      </c>
      <c r="H5407" t="s">
        <v>5857</v>
      </c>
      <c r="I5407" t="s">
        <v>14002</v>
      </c>
    </row>
    <row r="5408" spans="1:9" ht="32" x14ac:dyDescent="0.2">
      <c r="A5408" t="s">
        <v>14003</v>
      </c>
      <c r="B5408" t="s">
        <v>8681</v>
      </c>
      <c r="C5408">
        <v>1</v>
      </c>
      <c r="D5408" t="s">
        <v>52</v>
      </c>
      <c r="E5408" t="s">
        <v>12</v>
      </c>
      <c r="F5408" s="3" t="s">
        <v>14004</v>
      </c>
      <c r="G5408">
        <v>2024</v>
      </c>
      <c r="H5408" t="s">
        <v>54</v>
      </c>
      <c r="I5408" t="s">
        <v>14005</v>
      </c>
    </row>
    <row r="5409" spans="1:9" ht="32" x14ac:dyDescent="0.2">
      <c r="A5409" t="s">
        <v>14003</v>
      </c>
      <c r="B5409" t="s">
        <v>8688</v>
      </c>
      <c r="C5409">
        <v>2</v>
      </c>
      <c r="D5409" t="s">
        <v>712</v>
      </c>
      <c r="E5409" t="s">
        <v>12</v>
      </c>
      <c r="F5409" s="3" t="s">
        <v>14006</v>
      </c>
      <c r="G5409">
        <v>2024</v>
      </c>
      <c r="H5409" t="s">
        <v>54</v>
      </c>
      <c r="I5409" t="s">
        <v>14005</v>
      </c>
    </row>
    <row r="5410" spans="1:9" ht="32" x14ac:dyDescent="0.2">
      <c r="A5410" t="s">
        <v>14003</v>
      </c>
      <c r="B5410" t="s">
        <v>8684</v>
      </c>
      <c r="C5410">
        <v>3</v>
      </c>
      <c r="D5410" t="s">
        <v>31</v>
      </c>
      <c r="E5410" t="s">
        <v>12</v>
      </c>
      <c r="F5410" s="3" t="s">
        <v>14007</v>
      </c>
      <c r="G5410">
        <v>2024</v>
      </c>
      <c r="H5410" t="s">
        <v>137</v>
      </c>
      <c r="I5410" t="s">
        <v>14005</v>
      </c>
    </row>
    <row r="5411" spans="1:9" ht="32" x14ac:dyDescent="0.2">
      <c r="A5411" t="s">
        <v>14003</v>
      </c>
      <c r="B5411" t="s">
        <v>14008</v>
      </c>
      <c r="C5411">
        <v>4</v>
      </c>
      <c r="D5411" t="s">
        <v>52</v>
      </c>
      <c r="E5411" t="s">
        <v>12</v>
      </c>
      <c r="F5411" s="3" t="s">
        <v>14009</v>
      </c>
      <c r="G5411">
        <v>2024</v>
      </c>
      <c r="H5411" t="s">
        <v>54</v>
      </c>
      <c r="I5411" t="s">
        <v>14005</v>
      </c>
    </row>
    <row r="5412" spans="1:9" ht="32" x14ac:dyDescent="0.2">
      <c r="A5412" t="s">
        <v>14010</v>
      </c>
      <c r="B5412" t="s">
        <v>14011</v>
      </c>
      <c r="C5412">
        <v>1</v>
      </c>
      <c r="D5412" t="s">
        <v>90</v>
      </c>
      <c r="E5412" t="s">
        <v>12</v>
      </c>
      <c r="F5412" s="3" t="s">
        <v>14012</v>
      </c>
      <c r="G5412">
        <v>2024</v>
      </c>
      <c r="H5412" t="s">
        <v>146</v>
      </c>
      <c r="I5412" t="s">
        <v>14013</v>
      </c>
    </row>
    <row r="5413" spans="1:9" ht="16" x14ac:dyDescent="0.2">
      <c r="A5413" t="s">
        <v>14010</v>
      </c>
      <c r="B5413" t="s">
        <v>10713</v>
      </c>
      <c r="C5413">
        <v>2</v>
      </c>
      <c r="D5413">
        <f>159</f>
        <v>159</v>
      </c>
      <c r="E5413" t="s">
        <v>12</v>
      </c>
      <c r="F5413" s="3" t="s">
        <v>10717</v>
      </c>
      <c r="G5413">
        <v>2024</v>
      </c>
      <c r="H5413" t="s">
        <v>1524</v>
      </c>
      <c r="I5413" t="s">
        <v>14013</v>
      </c>
    </row>
    <row r="5414" spans="1:9" ht="32" x14ac:dyDescent="0.2">
      <c r="A5414" t="s">
        <v>14014</v>
      </c>
      <c r="B5414" t="s">
        <v>14015</v>
      </c>
      <c r="C5414">
        <v>1</v>
      </c>
      <c r="D5414" t="s">
        <v>12</v>
      </c>
      <c r="E5414" t="s">
        <v>12</v>
      </c>
      <c r="F5414" s="3" t="s">
        <v>14016</v>
      </c>
      <c r="G5414">
        <v>2024</v>
      </c>
      <c r="H5414" t="s">
        <v>21</v>
      </c>
      <c r="I5414" t="s">
        <v>14017</v>
      </c>
    </row>
    <row r="5415" spans="1:9" ht="16" x14ac:dyDescent="0.2">
      <c r="A5415" t="s">
        <v>14014</v>
      </c>
      <c r="B5415" t="s">
        <v>14018</v>
      </c>
      <c r="C5415">
        <v>2</v>
      </c>
      <c r="D5415" t="s">
        <v>12</v>
      </c>
      <c r="E5415" t="s">
        <v>12</v>
      </c>
      <c r="F5415" s="3" t="s">
        <v>14019</v>
      </c>
      <c r="G5415">
        <v>2024</v>
      </c>
      <c r="H5415" t="s">
        <v>21</v>
      </c>
      <c r="I5415" t="s">
        <v>14017</v>
      </c>
    </row>
    <row r="5416" spans="1:9" ht="32" x14ac:dyDescent="0.2">
      <c r="A5416" t="s">
        <v>14020</v>
      </c>
      <c r="B5416" t="s">
        <v>14021</v>
      </c>
      <c r="C5416">
        <v>1</v>
      </c>
      <c r="D5416" t="s">
        <v>101</v>
      </c>
      <c r="E5416" t="s">
        <v>12</v>
      </c>
      <c r="F5416" s="3" t="s">
        <v>14022</v>
      </c>
      <c r="G5416">
        <v>2024</v>
      </c>
      <c r="H5416" t="s">
        <v>37</v>
      </c>
      <c r="I5416" t="s">
        <v>14023</v>
      </c>
    </row>
    <row r="5417" spans="1:9" ht="32" x14ac:dyDescent="0.2">
      <c r="A5417" t="s">
        <v>14020</v>
      </c>
      <c r="B5417" t="s">
        <v>14024</v>
      </c>
      <c r="C5417">
        <v>2</v>
      </c>
      <c r="D5417" t="s">
        <v>408</v>
      </c>
      <c r="E5417" t="s">
        <v>12</v>
      </c>
      <c r="F5417" s="3" t="s">
        <v>14025</v>
      </c>
      <c r="G5417">
        <v>2024</v>
      </c>
      <c r="H5417" t="s">
        <v>140</v>
      </c>
      <c r="I5417" t="s">
        <v>14023</v>
      </c>
    </row>
    <row r="5418" spans="1:9" ht="16" x14ac:dyDescent="0.2">
      <c r="A5418" t="s">
        <v>14026</v>
      </c>
      <c r="B5418" t="s">
        <v>11740</v>
      </c>
      <c r="C5418">
        <v>1</v>
      </c>
      <c r="D5418" t="s">
        <v>712</v>
      </c>
      <c r="E5418" t="s">
        <v>12</v>
      </c>
      <c r="F5418" s="3" t="s">
        <v>9816</v>
      </c>
      <c r="G5418">
        <v>2024</v>
      </c>
      <c r="H5418" t="s">
        <v>37</v>
      </c>
      <c r="I5418" t="s">
        <v>14027</v>
      </c>
    </row>
    <row r="5419" spans="1:9" ht="32" x14ac:dyDescent="0.2">
      <c r="A5419" t="s">
        <v>14026</v>
      </c>
      <c r="B5419" t="s">
        <v>11745</v>
      </c>
      <c r="C5419">
        <v>2</v>
      </c>
      <c r="D5419" t="s">
        <v>101</v>
      </c>
      <c r="E5419" t="s">
        <v>12</v>
      </c>
      <c r="F5419" s="3" t="s">
        <v>563</v>
      </c>
      <c r="G5419">
        <v>2024</v>
      </c>
      <c r="H5419" t="s">
        <v>37</v>
      </c>
      <c r="I5419" t="s">
        <v>14027</v>
      </c>
    </row>
    <row r="5420" spans="1:9" ht="32" x14ac:dyDescent="0.2">
      <c r="A5420" t="s">
        <v>14026</v>
      </c>
      <c r="B5420" t="s">
        <v>11742</v>
      </c>
      <c r="C5420">
        <v>3</v>
      </c>
      <c r="D5420">
        <f>85</f>
        <v>85</v>
      </c>
      <c r="E5420" t="s">
        <v>12</v>
      </c>
      <c r="F5420" s="3" t="s">
        <v>14028</v>
      </c>
      <c r="G5420">
        <v>2024</v>
      </c>
      <c r="H5420" t="s">
        <v>174</v>
      </c>
      <c r="I5420" t="s">
        <v>14027</v>
      </c>
    </row>
    <row r="5421" spans="1:9" ht="16" x14ac:dyDescent="0.2">
      <c r="A5421" t="s">
        <v>14026</v>
      </c>
      <c r="B5421" t="s">
        <v>14029</v>
      </c>
      <c r="C5421">
        <v>4</v>
      </c>
      <c r="D5421" t="s">
        <v>712</v>
      </c>
      <c r="E5421" t="s">
        <v>12</v>
      </c>
      <c r="F5421" s="3" t="s">
        <v>9816</v>
      </c>
      <c r="G5421">
        <v>2024</v>
      </c>
      <c r="H5421" t="s">
        <v>37</v>
      </c>
      <c r="I5421" t="s">
        <v>14027</v>
      </c>
    </row>
    <row r="5422" spans="1:9" ht="32" x14ac:dyDescent="0.2">
      <c r="A5422" t="s">
        <v>14030</v>
      </c>
      <c r="B5422" t="s">
        <v>14031</v>
      </c>
      <c r="C5422">
        <v>1</v>
      </c>
      <c r="D5422" t="s">
        <v>12</v>
      </c>
      <c r="E5422" t="s">
        <v>12</v>
      </c>
      <c r="F5422" s="3" t="s">
        <v>14032</v>
      </c>
      <c r="G5422">
        <v>2024</v>
      </c>
      <c r="H5422" t="s">
        <v>2773</v>
      </c>
      <c r="I5422" t="s">
        <v>14033</v>
      </c>
    </row>
    <row r="5423" spans="1:9" ht="32" x14ac:dyDescent="0.2">
      <c r="A5423" t="s">
        <v>14034</v>
      </c>
      <c r="B5423" t="s">
        <v>1182</v>
      </c>
      <c r="C5423">
        <v>1</v>
      </c>
      <c r="D5423" t="s">
        <v>12</v>
      </c>
      <c r="E5423" t="s">
        <v>12</v>
      </c>
      <c r="F5423" s="3" t="s">
        <v>887</v>
      </c>
      <c r="G5423">
        <v>2024</v>
      </c>
      <c r="H5423" t="s">
        <v>14</v>
      </c>
      <c r="I5423" t="s">
        <v>14035</v>
      </c>
    </row>
    <row r="5424" spans="1:9" ht="16" x14ac:dyDescent="0.2">
      <c r="A5424" t="s">
        <v>14034</v>
      </c>
      <c r="B5424" t="s">
        <v>6655</v>
      </c>
      <c r="C5424">
        <v>2</v>
      </c>
      <c r="D5424" t="s">
        <v>12</v>
      </c>
      <c r="E5424" t="s">
        <v>12</v>
      </c>
      <c r="F5424" s="3" t="s">
        <v>9736</v>
      </c>
      <c r="G5424">
        <v>2024</v>
      </c>
      <c r="H5424" t="s">
        <v>14</v>
      </c>
      <c r="I5424" t="s">
        <v>14035</v>
      </c>
    </row>
    <row r="5425" spans="1:9" ht="32" x14ac:dyDescent="0.2">
      <c r="A5425" t="s">
        <v>14036</v>
      </c>
      <c r="B5425" t="s">
        <v>14037</v>
      </c>
      <c r="C5425">
        <v>1</v>
      </c>
      <c r="D5425" t="s">
        <v>12</v>
      </c>
      <c r="E5425" t="s">
        <v>12</v>
      </c>
      <c r="F5425" s="3" t="s">
        <v>14038</v>
      </c>
      <c r="G5425">
        <v>2024</v>
      </c>
      <c r="H5425" t="s">
        <v>571</v>
      </c>
      <c r="I5425" t="s">
        <v>14039</v>
      </c>
    </row>
    <row r="5426" spans="1:9" ht="16" x14ac:dyDescent="0.2">
      <c r="A5426" t="s">
        <v>14036</v>
      </c>
      <c r="B5426" t="s">
        <v>14040</v>
      </c>
      <c r="C5426">
        <v>2</v>
      </c>
      <c r="D5426" t="s">
        <v>408</v>
      </c>
      <c r="E5426" t="s">
        <v>12</v>
      </c>
      <c r="F5426" s="3" t="s">
        <v>14041</v>
      </c>
      <c r="G5426">
        <v>2024</v>
      </c>
      <c r="H5426" t="s">
        <v>267</v>
      </c>
      <c r="I5426" t="s">
        <v>14039</v>
      </c>
    </row>
    <row r="5427" spans="1:9" ht="32" x14ac:dyDescent="0.2">
      <c r="A5427" t="s">
        <v>14036</v>
      </c>
      <c r="B5427" t="s">
        <v>14042</v>
      </c>
      <c r="C5427">
        <v>3</v>
      </c>
      <c r="D5427" t="s">
        <v>12</v>
      </c>
      <c r="E5427" t="s">
        <v>12</v>
      </c>
      <c r="F5427" s="3" t="s">
        <v>14043</v>
      </c>
      <c r="G5427">
        <v>2024</v>
      </c>
      <c r="H5427" t="s">
        <v>86</v>
      </c>
      <c r="I5427" t="s">
        <v>14039</v>
      </c>
    </row>
    <row r="5428" spans="1:9" ht="32" x14ac:dyDescent="0.2">
      <c r="A5428" t="s">
        <v>14036</v>
      </c>
      <c r="B5428" t="s">
        <v>14044</v>
      </c>
      <c r="C5428">
        <v>4</v>
      </c>
      <c r="D5428" t="s">
        <v>12</v>
      </c>
      <c r="E5428" t="s">
        <v>12</v>
      </c>
      <c r="F5428" s="3" t="s">
        <v>14045</v>
      </c>
      <c r="G5428">
        <v>2024</v>
      </c>
      <c r="H5428" t="s">
        <v>86</v>
      </c>
      <c r="I5428" t="s">
        <v>14039</v>
      </c>
    </row>
    <row r="5429" spans="1:9" ht="32" x14ac:dyDescent="0.2">
      <c r="A5429" t="s">
        <v>14046</v>
      </c>
      <c r="B5429" t="s">
        <v>14047</v>
      </c>
      <c r="C5429">
        <v>1</v>
      </c>
      <c r="D5429" t="s">
        <v>1020</v>
      </c>
      <c r="E5429" t="s">
        <v>12</v>
      </c>
      <c r="F5429" s="3" t="s">
        <v>14048</v>
      </c>
      <c r="G5429">
        <v>2024</v>
      </c>
      <c r="H5429" t="s">
        <v>1022</v>
      </c>
      <c r="I5429" t="s">
        <v>14049</v>
      </c>
    </row>
    <row r="5430" spans="1:9" ht="32" x14ac:dyDescent="0.2">
      <c r="A5430" t="s">
        <v>14046</v>
      </c>
      <c r="B5430" t="s">
        <v>14050</v>
      </c>
      <c r="C5430">
        <v>2</v>
      </c>
      <c r="D5430" t="s">
        <v>1020</v>
      </c>
      <c r="E5430" t="s">
        <v>12</v>
      </c>
      <c r="F5430" s="3" t="s">
        <v>14051</v>
      </c>
      <c r="G5430">
        <v>2024</v>
      </c>
      <c r="H5430" t="s">
        <v>1022</v>
      </c>
      <c r="I5430" t="s">
        <v>14049</v>
      </c>
    </row>
    <row r="5431" spans="1:9" ht="16" x14ac:dyDescent="0.2">
      <c r="A5431" t="s">
        <v>14046</v>
      </c>
      <c r="B5431" t="s">
        <v>14052</v>
      </c>
      <c r="C5431">
        <v>3</v>
      </c>
      <c r="D5431" t="s">
        <v>12</v>
      </c>
      <c r="E5431" t="s">
        <v>12</v>
      </c>
      <c r="F5431" s="3" t="s">
        <v>14053</v>
      </c>
      <c r="G5431">
        <v>2024</v>
      </c>
      <c r="H5431" t="s">
        <v>1022</v>
      </c>
      <c r="I5431" t="s">
        <v>14049</v>
      </c>
    </row>
    <row r="5432" spans="1:9" ht="32" x14ac:dyDescent="0.2">
      <c r="A5432" t="s">
        <v>14054</v>
      </c>
      <c r="B5432" t="s">
        <v>14055</v>
      </c>
      <c r="C5432">
        <v>1</v>
      </c>
      <c r="D5432" t="s">
        <v>12</v>
      </c>
      <c r="E5432" t="s">
        <v>12</v>
      </c>
      <c r="F5432" s="3" t="s">
        <v>14056</v>
      </c>
      <c r="G5432">
        <v>2024</v>
      </c>
      <c r="H5432" t="s">
        <v>1157</v>
      </c>
      <c r="I5432" t="s">
        <v>14057</v>
      </c>
    </row>
    <row r="5433" spans="1:9" ht="16" x14ac:dyDescent="0.2">
      <c r="A5433" t="s">
        <v>14058</v>
      </c>
      <c r="B5433" t="s">
        <v>1374</v>
      </c>
      <c r="C5433">
        <v>1</v>
      </c>
      <c r="D5433" t="s">
        <v>344</v>
      </c>
      <c r="E5433" t="s">
        <v>12</v>
      </c>
      <c r="F5433" s="7" t="s">
        <v>3829</v>
      </c>
      <c r="G5433">
        <v>2024</v>
      </c>
      <c r="H5433" t="s">
        <v>174</v>
      </c>
      <c r="I5433" t="s">
        <v>14059</v>
      </c>
    </row>
    <row r="5434" spans="1:9" ht="16" x14ac:dyDescent="0.2">
      <c r="A5434" t="s">
        <v>14058</v>
      </c>
      <c r="B5434" t="s">
        <v>10782</v>
      </c>
      <c r="C5434">
        <v>2</v>
      </c>
      <c r="D5434" t="s">
        <v>408</v>
      </c>
      <c r="E5434" t="s">
        <v>12</v>
      </c>
      <c r="F5434" s="7" t="s">
        <v>3831</v>
      </c>
      <c r="G5434">
        <v>2024</v>
      </c>
      <c r="H5434" t="s">
        <v>174</v>
      </c>
      <c r="I5434" t="s">
        <v>14059</v>
      </c>
    </row>
    <row r="5435" spans="1:9" ht="16" x14ac:dyDescent="0.2">
      <c r="A5435" t="s">
        <v>14058</v>
      </c>
      <c r="B5435" t="s">
        <v>411</v>
      </c>
      <c r="C5435">
        <v>3</v>
      </c>
      <c r="D5435" t="s">
        <v>576</v>
      </c>
      <c r="E5435" t="s">
        <v>12</v>
      </c>
      <c r="F5435" s="3" t="s">
        <v>14060</v>
      </c>
      <c r="G5435">
        <v>2024</v>
      </c>
      <c r="H5435" t="s">
        <v>174</v>
      </c>
      <c r="I5435" t="s">
        <v>14059</v>
      </c>
    </row>
    <row r="5436" spans="1:9" ht="32" x14ac:dyDescent="0.2">
      <c r="A5436" t="s">
        <v>14061</v>
      </c>
      <c r="B5436" t="s">
        <v>14062</v>
      </c>
      <c r="C5436">
        <v>1</v>
      </c>
      <c r="D5436" t="s">
        <v>31</v>
      </c>
      <c r="E5436" t="s">
        <v>12</v>
      </c>
      <c r="F5436" s="3" t="s">
        <v>14063</v>
      </c>
      <c r="G5436">
        <v>2024</v>
      </c>
      <c r="H5436" t="s">
        <v>174</v>
      </c>
      <c r="I5436" t="s">
        <v>14064</v>
      </c>
    </row>
    <row r="5437" spans="1:9" ht="32" x14ac:dyDescent="0.2">
      <c r="A5437" t="s">
        <v>14061</v>
      </c>
      <c r="B5437" t="s">
        <v>14065</v>
      </c>
      <c r="C5437">
        <v>2</v>
      </c>
      <c r="D5437" t="s">
        <v>31</v>
      </c>
      <c r="E5437" t="s">
        <v>12</v>
      </c>
      <c r="F5437" s="3" t="s">
        <v>14066</v>
      </c>
      <c r="G5437">
        <v>2024</v>
      </c>
      <c r="H5437" t="s">
        <v>174</v>
      </c>
      <c r="I5437" t="s">
        <v>14064</v>
      </c>
    </row>
    <row r="5438" spans="1:9" ht="32" x14ac:dyDescent="0.2">
      <c r="A5438" t="s">
        <v>14061</v>
      </c>
      <c r="B5438" t="s">
        <v>14067</v>
      </c>
      <c r="C5438">
        <v>3</v>
      </c>
      <c r="D5438" t="s">
        <v>31</v>
      </c>
      <c r="E5438" t="s">
        <v>12</v>
      </c>
      <c r="F5438" s="3" t="s">
        <v>14068</v>
      </c>
      <c r="G5438">
        <v>2024</v>
      </c>
      <c r="H5438" t="s">
        <v>174</v>
      </c>
      <c r="I5438" t="s">
        <v>14064</v>
      </c>
    </row>
    <row r="5439" spans="1:9" ht="32" x14ac:dyDescent="0.2">
      <c r="A5439" t="s">
        <v>14069</v>
      </c>
      <c r="B5439" t="s">
        <v>14070</v>
      </c>
      <c r="C5439">
        <v>1</v>
      </c>
      <c r="D5439" t="s">
        <v>2828</v>
      </c>
      <c r="E5439" t="s">
        <v>12</v>
      </c>
      <c r="F5439" s="3" t="s">
        <v>6214</v>
      </c>
      <c r="G5439">
        <v>2024</v>
      </c>
      <c r="H5439" t="s">
        <v>323</v>
      </c>
      <c r="I5439" t="s">
        <v>14071</v>
      </c>
    </row>
    <row r="5440" spans="1:9" ht="32" x14ac:dyDescent="0.2">
      <c r="A5440" t="s">
        <v>14069</v>
      </c>
      <c r="B5440" t="s">
        <v>14072</v>
      </c>
      <c r="C5440">
        <v>2</v>
      </c>
      <c r="D5440" t="s">
        <v>52</v>
      </c>
      <c r="E5440" t="s">
        <v>12</v>
      </c>
      <c r="F5440" s="3" t="s">
        <v>5172</v>
      </c>
      <c r="G5440">
        <v>2024</v>
      </c>
      <c r="H5440" t="s">
        <v>323</v>
      </c>
      <c r="I5440" t="s">
        <v>14071</v>
      </c>
    </row>
    <row r="5441" spans="1:9" ht="32" x14ac:dyDescent="0.2">
      <c r="A5441" t="s">
        <v>14069</v>
      </c>
      <c r="B5441" t="s">
        <v>14073</v>
      </c>
      <c r="C5441">
        <v>3</v>
      </c>
      <c r="D5441" t="s">
        <v>1207</v>
      </c>
      <c r="E5441" t="s">
        <v>12</v>
      </c>
      <c r="F5441" s="3" t="s">
        <v>13943</v>
      </c>
      <c r="G5441">
        <v>2024</v>
      </c>
      <c r="H5441" t="s">
        <v>323</v>
      </c>
      <c r="I5441" t="s">
        <v>14071</v>
      </c>
    </row>
    <row r="5442" spans="1:9" ht="32" x14ac:dyDescent="0.2">
      <c r="A5442" t="s">
        <v>14069</v>
      </c>
      <c r="B5442" t="s">
        <v>14074</v>
      </c>
      <c r="C5442">
        <v>4</v>
      </c>
      <c r="D5442" t="s">
        <v>2828</v>
      </c>
      <c r="E5442" t="s">
        <v>12</v>
      </c>
      <c r="F5442" s="3" t="s">
        <v>14075</v>
      </c>
      <c r="G5442">
        <v>2024</v>
      </c>
      <c r="H5442" t="s">
        <v>323</v>
      </c>
      <c r="I5442" t="s">
        <v>14071</v>
      </c>
    </row>
    <row r="5443" spans="1:9" ht="16" x14ac:dyDescent="0.2">
      <c r="A5443" t="s">
        <v>14076</v>
      </c>
      <c r="B5443" t="s">
        <v>5202</v>
      </c>
      <c r="C5443">
        <v>1</v>
      </c>
      <c r="D5443">
        <f>489</f>
        <v>489</v>
      </c>
      <c r="E5443" t="s">
        <v>2574</v>
      </c>
      <c r="F5443" s="3" t="s">
        <v>5206</v>
      </c>
      <c r="G5443">
        <v>2024</v>
      </c>
      <c r="H5443" t="s">
        <v>267</v>
      </c>
      <c r="I5443" t="s">
        <v>14077</v>
      </c>
    </row>
    <row r="5444" spans="1:9" ht="16" x14ac:dyDescent="0.2">
      <c r="A5444" t="s">
        <v>14076</v>
      </c>
      <c r="B5444" t="s">
        <v>5205</v>
      </c>
      <c r="C5444">
        <v>2</v>
      </c>
      <c r="D5444" t="s">
        <v>712</v>
      </c>
      <c r="E5444" t="s">
        <v>12</v>
      </c>
      <c r="F5444" s="3" t="s">
        <v>5203</v>
      </c>
      <c r="G5444">
        <v>2024</v>
      </c>
      <c r="H5444" t="s">
        <v>267</v>
      </c>
      <c r="I5444" t="s">
        <v>14077</v>
      </c>
    </row>
    <row r="5445" spans="1:9" ht="32" x14ac:dyDescent="0.2">
      <c r="A5445" t="s">
        <v>14078</v>
      </c>
      <c r="B5445" t="s">
        <v>7881</v>
      </c>
      <c r="C5445">
        <v>1</v>
      </c>
      <c r="D5445" t="s">
        <v>4550</v>
      </c>
      <c r="E5445" t="s">
        <v>12</v>
      </c>
      <c r="F5445" s="3" t="s">
        <v>7885</v>
      </c>
      <c r="G5445">
        <v>2024</v>
      </c>
      <c r="H5445" t="s">
        <v>998</v>
      </c>
      <c r="I5445" t="s">
        <v>14079</v>
      </c>
    </row>
    <row r="5446" spans="1:9" ht="16" x14ac:dyDescent="0.2">
      <c r="A5446" t="s">
        <v>14078</v>
      </c>
      <c r="B5446" t="s">
        <v>7886</v>
      </c>
      <c r="C5446">
        <v>2</v>
      </c>
      <c r="D5446" t="s">
        <v>12</v>
      </c>
      <c r="E5446" t="s">
        <v>12</v>
      </c>
      <c r="F5446" s="3" t="s">
        <v>7887</v>
      </c>
      <c r="G5446">
        <v>2024</v>
      </c>
      <c r="H5446" t="s">
        <v>998</v>
      </c>
      <c r="I5446" t="s">
        <v>14079</v>
      </c>
    </row>
    <row r="5447" spans="1:9" ht="32" x14ac:dyDescent="0.2">
      <c r="A5447" t="s">
        <v>14078</v>
      </c>
      <c r="B5447" t="s">
        <v>7888</v>
      </c>
      <c r="C5447">
        <v>3</v>
      </c>
      <c r="D5447" t="s">
        <v>4550</v>
      </c>
      <c r="E5447" t="s">
        <v>12</v>
      </c>
      <c r="F5447" s="3" t="s">
        <v>7889</v>
      </c>
      <c r="G5447">
        <v>2024</v>
      </c>
      <c r="H5447" t="s">
        <v>998</v>
      </c>
      <c r="I5447" t="s">
        <v>14079</v>
      </c>
    </row>
    <row r="5448" spans="1:9" ht="32" x14ac:dyDescent="0.2">
      <c r="A5448" t="s">
        <v>14078</v>
      </c>
      <c r="B5448" t="s">
        <v>14080</v>
      </c>
      <c r="C5448">
        <v>4</v>
      </c>
      <c r="D5448" t="s">
        <v>4550</v>
      </c>
      <c r="E5448" t="s">
        <v>12</v>
      </c>
      <c r="F5448" s="3" t="s">
        <v>14081</v>
      </c>
      <c r="G5448">
        <v>2024</v>
      </c>
      <c r="H5448" t="s">
        <v>998</v>
      </c>
      <c r="I5448" t="s">
        <v>14079</v>
      </c>
    </row>
    <row r="5449" spans="1:9" ht="32" x14ac:dyDescent="0.2">
      <c r="A5449" t="s">
        <v>14078</v>
      </c>
      <c r="B5449" t="s">
        <v>14082</v>
      </c>
      <c r="C5449">
        <v>5</v>
      </c>
      <c r="D5449" t="s">
        <v>4550</v>
      </c>
      <c r="E5449" t="s">
        <v>12</v>
      </c>
      <c r="F5449" s="3" t="s">
        <v>14083</v>
      </c>
      <c r="G5449">
        <v>2024</v>
      </c>
      <c r="H5449" t="s">
        <v>998</v>
      </c>
      <c r="I5449" t="s">
        <v>14079</v>
      </c>
    </row>
    <row r="5450" spans="1:9" ht="32" x14ac:dyDescent="0.2">
      <c r="A5450" t="s">
        <v>14078</v>
      </c>
      <c r="B5450" t="s">
        <v>14084</v>
      </c>
      <c r="C5450">
        <v>6</v>
      </c>
      <c r="D5450" t="s">
        <v>996</v>
      </c>
      <c r="E5450" t="s">
        <v>12</v>
      </c>
      <c r="F5450" s="3" t="s">
        <v>14085</v>
      </c>
      <c r="G5450">
        <v>2024</v>
      </c>
      <c r="H5450" t="s">
        <v>998</v>
      </c>
      <c r="I5450" t="s">
        <v>14079</v>
      </c>
    </row>
    <row r="5451" spans="1:9" ht="32" x14ac:dyDescent="0.2">
      <c r="A5451" t="s">
        <v>14086</v>
      </c>
      <c r="B5451" t="s">
        <v>14087</v>
      </c>
      <c r="C5451">
        <v>1</v>
      </c>
      <c r="D5451">
        <f>542</f>
        <v>542</v>
      </c>
      <c r="E5451" t="s">
        <v>12</v>
      </c>
      <c r="F5451" s="3" t="s">
        <v>14088</v>
      </c>
      <c r="G5451">
        <v>2024</v>
      </c>
      <c r="H5451" t="s">
        <v>126</v>
      </c>
      <c r="I5451" t="s">
        <v>14089</v>
      </c>
    </row>
    <row r="5452" spans="1:9" ht="32" x14ac:dyDescent="0.2">
      <c r="A5452" t="s">
        <v>14090</v>
      </c>
      <c r="B5452" t="s">
        <v>14091</v>
      </c>
      <c r="C5452">
        <v>1</v>
      </c>
      <c r="D5452" t="s">
        <v>996</v>
      </c>
      <c r="E5452" t="s">
        <v>12</v>
      </c>
      <c r="F5452" s="3" t="s">
        <v>14092</v>
      </c>
      <c r="G5452">
        <v>2024</v>
      </c>
      <c r="H5452" t="s">
        <v>998</v>
      </c>
      <c r="I5452" t="s">
        <v>14093</v>
      </c>
    </row>
    <row r="5453" spans="1:9" ht="32" x14ac:dyDescent="0.2">
      <c r="A5453" t="s">
        <v>14090</v>
      </c>
      <c r="B5453" t="s">
        <v>14094</v>
      </c>
      <c r="C5453">
        <v>2</v>
      </c>
      <c r="D5453" t="s">
        <v>4550</v>
      </c>
      <c r="E5453" t="s">
        <v>5139</v>
      </c>
      <c r="F5453" s="3" t="s">
        <v>14095</v>
      </c>
      <c r="G5453">
        <v>2024</v>
      </c>
      <c r="H5453" t="s">
        <v>998</v>
      </c>
      <c r="I5453" t="s">
        <v>14093</v>
      </c>
    </row>
    <row r="5454" spans="1:9" ht="16" x14ac:dyDescent="0.2">
      <c r="A5454" t="s">
        <v>14090</v>
      </c>
      <c r="B5454" t="s">
        <v>14096</v>
      </c>
      <c r="C5454">
        <v>3</v>
      </c>
      <c r="D5454" t="s">
        <v>996</v>
      </c>
      <c r="E5454" t="s">
        <v>12</v>
      </c>
      <c r="F5454" s="3" t="s">
        <v>14097</v>
      </c>
      <c r="G5454">
        <v>2024</v>
      </c>
      <c r="H5454" t="s">
        <v>998</v>
      </c>
      <c r="I5454" t="s">
        <v>14093</v>
      </c>
    </row>
    <row r="5455" spans="1:9" ht="32" x14ac:dyDescent="0.2">
      <c r="A5455" t="s">
        <v>14098</v>
      </c>
      <c r="B5455" t="s">
        <v>14099</v>
      </c>
      <c r="C5455">
        <v>1</v>
      </c>
      <c r="D5455" t="s">
        <v>9622</v>
      </c>
      <c r="E5455" t="s">
        <v>12</v>
      </c>
      <c r="F5455" s="3" t="s">
        <v>14100</v>
      </c>
      <c r="G5455">
        <v>2024</v>
      </c>
      <c r="H5455" t="s">
        <v>140</v>
      </c>
      <c r="I5455" t="s">
        <v>14101</v>
      </c>
    </row>
    <row r="5456" spans="1:9" ht="32" x14ac:dyDescent="0.2">
      <c r="A5456" t="s">
        <v>14098</v>
      </c>
      <c r="B5456" t="s">
        <v>14102</v>
      </c>
      <c r="C5456">
        <v>2</v>
      </c>
      <c r="D5456" t="s">
        <v>9622</v>
      </c>
      <c r="E5456" t="s">
        <v>12</v>
      </c>
      <c r="F5456" s="3" t="s">
        <v>14103</v>
      </c>
      <c r="G5456">
        <v>2024</v>
      </c>
      <c r="H5456" t="s">
        <v>140</v>
      </c>
      <c r="I5456" t="s">
        <v>14101</v>
      </c>
    </row>
    <row r="5457" spans="1:9" ht="32" x14ac:dyDescent="0.2">
      <c r="A5457" t="s">
        <v>14098</v>
      </c>
      <c r="B5457" t="s">
        <v>14104</v>
      </c>
      <c r="C5457">
        <v>3</v>
      </c>
      <c r="D5457" t="s">
        <v>12</v>
      </c>
      <c r="E5457" t="s">
        <v>12</v>
      </c>
      <c r="F5457" s="3" t="s">
        <v>14105</v>
      </c>
      <c r="G5457">
        <v>2024</v>
      </c>
      <c r="H5457" t="s">
        <v>140</v>
      </c>
      <c r="I5457" t="s">
        <v>14101</v>
      </c>
    </row>
    <row r="5458" spans="1:9" ht="16" x14ac:dyDescent="0.2">
      <c r="A5458" t="s">
        <v>14106</v>
      </c>
      <c r="B5458" t="s">
        <v>14107</v>
      </c>
      <c r="C5458">
        <v>1</v>
      </c>
      <c r="D5458">
        <f>237</f>
        <v>237</v>
      </c>
      <c r="E5458" t="s">
        <v>12</v>
      </c>
      <c r="F5458" s="3" t="s">
        <v>13612</v>
      </c>
      <c r="G5458">
        <v>2024</v>
      </c>
      <c r="H5458" t="s">
        <v>21</v>
      </c>
      <c r="I5458" t="s">
        <v>14108</v>
      </c>
    </row>
    <row r="5459" spans="1:9" ht="16" x14ac:dyDescent="0.2">
      <c r="A5459" t="s">
        <v>14106</v>
      </c>
      <c r="B5459" t="s">
        <v>14109</v>
      </c>
      <c r="C5459">
        <v>2</v>
      </c>
      <c r="D5459">
        <f>237</f>
        <v>237</v>
      </c>
      <c r="E5459" t="s">
        <v>12</v>
      </c>
      <c r="F5459" s="3" t="s">
        <v>14110</v>
      </c>
      <c r="G5459">
        <v>2024</v>
      </c>
      <c r="H5459" t="s">
        <v>21</v>
      </c>
      <c r="I5459" t="s">
        <v>14108</v>
      </c>
    </row>
    <row r="5460" spans="1:9" ht="32" x14ac:dyDescent="0.2">
      <c r="A5460" t="s">
        <v>14106</v>
      </c>
      <c r="B5460" t="s">
        <v>14111</v>
      </c>
      <c r="C5460">
        <v>3</v>
      </c>
      <c r="D5460" t="s">
        <v>12</v>
      </c>
      <c r="E5460" t="s">
        <v>12</v>
      </c>
      <c r="F5460" s="3" t="s">
        <v>14112</v>
      </c>
      <c r="G5460">
        <v>2024</v>
      </c>
      <c r="H5460" t="s">
        <v>423</v>
      </c>
      <c r="I5460" t="s">
        <v>14108</v>
      </c>
    </row>
    <row r="5461" spans="1:9" ht="32" x14ac:dyDescent="0.2">
      <c r="A5461" t="s">
        <v>14106</v>
      </c>
      <c r="B5461" t="s">
        <v>14113</v>
      </c>
      <c r="C5461">
        <v>4</v>
      </c>
      <c r="D5461" t="s">
        <v>52</v>
      </c>
      <c r="E5461" t="s">
        <v>12</v>
      </c>
      <c r="F5461" s="3" t="s">
        <v>1995</v>
      </c>
      <c r="G5461">
        <v>2024</v>
      </c>
      <c r="H5461" t="s">
        <v>859</v>
      </c>
      <c r="I5461" t="s">
        <v>14108</v>
      </c>
    </row>
    <row r="5462" spans="1:9" ht="32" x14ac:dyDescent="0.2">
      <c r="A5462" t="s">
        <v>14106</v>
      </c>
      <c r="B5462" t="s">
        <v>14114</v>
      </c>
      <c r="C5462">
        <v>5</v>
      </c>
      <c r="D5462" t="s">
        <v>12</v>
      </c>
      <c r="E5462" t="s">
        <v>12</v>
      </c>
      <c r="F5462" s="3" t="s">
        <v>14115</v>
      </c>
      <c r="G5462">
        <v>2024</v>
      </c>
      <c r="H5462" t="s">
        <v>859</v>
      </c>
      <c r="I5462" t="s">
        <v>14108</v>
      </c>
    </row>
    <row r="5463" spans="1:9" ht="32" x14ac:dyDescent="0.2">
      <c r="A5463" t="s">
        <v>14106</v>
      </c>
      <c r="B5463" t="s">
        <v>857</v>
      </c>
      <c r="C5463">
        <v>6</v>
      </c>
      <c r="D5463" t="s">
        <v>12</v>
      </c>
      <c r="E5463" t="s">
        <v>12</v>
      </c>
      <c r="F5463" s="7" t="s">
        <v>854</v>
      </c>
      <c r="G5463">
        <v>2024</v>
      </c>
      <c r="H5463" t="s">
        <v>21</v>
      </c>
      <c r="I5463" t="s">
        <v>14108</v>
      </c>
    </row>
    <row r="5464" spans="1:9" ht="32" x14ac:dyDescent="0.2">
      <c r="A5464" t="s">
        <v>14106</v>
      </c>
      <c r="B5464" t="s">
        <v>850</v>
      </c>
      <c r="C5464">
        <v>7</v>
      </c>
      <c r="D5464">
        <f>237</f>
        <v>237</v>
      </c>
      <c r="E5464" t="s">
        <v>12</v>
      </c>
      <c r="F5464" s="3" t="s">
        <v>851</v>
      </c>
      <c r="G5464">
        <v>2024</v>
      </c>
      <c r="H5464" t="s">
        <v>21</v>
      </c>
      <c r="I5464" t="s">
        <v>14108</v>
      </c>
    </row>
    <row r="5465" spans="1:9" ht="16" x14ac:dyDescent="0.2">
      <c r="A5465" t="s">
        <v>14116</v>
      </c>
      <c r="B5465" t="s">
        <v>749</v>
      </c>
      <c r="C5465">
        <v>1</v>
      </c>
      <c r="D5465" t="s">
        <v>101</v>
      </c>
      <c r="E5465" t="s">
        <v>12</v>
      </c>
      <c r="F5465" s="3" t="s">
        <v>750</v>
      </c>
      <c r="G5465">
        <v>2024</v>
      </c>
      <c r="H5465" t="s">
        <v>37</v>
      </c>
      <c r="I5465" t="s">
        <v>14117</v>
      </c>
    </row>
    <row r="5466" spans="1:9" ht="32" x14ac:dyDescent="0.2">
      <c r="A5466" t="s">
        <v>14116</v>
      </c>
      <c r="B5466" t="s">
        <v>752</v>
      </c>
      <c r="C5466">
        <v>2</v>
      </c>
      <c r="D5466" t="s">
        <v>52</v>
      </c>
      <c r="E5466" t="s">
        <v>12</v>
      </c>
      <c r="F5466" s="3" t="s">
        <v>753</v>
      </c>
      <c r="G5466">
        <v>2024</v>
      </c>
      <c r="H5466" t="s">
        <v>754</v>
      </c>
      <c r="I5466" t="s">
        <v>14117</v>
      </c>
    </row>
    <row r="5467" spans="1:9" ht="16" x14ac:dyDescent="0.2">
      <c r="A5467" t="s">
        <v>14118</v>
      </c>
      <c r="B5467" t="s">
        <v>14119</v>
      </c>
      <c r="C5467">
        <v>1</v>
      </c>
      <c r="D5467" t="s">
        <v>12</v>
      </c>
      <c r="E5467" t="s">
        <v>12</v>
      </c>
      <c r="F5467" s="3" t="s">
        <v>14120</v>
      </c>
      <c r="G5467">
        <v>2024</v>
      </c>
      <c r="H5467" t="s">
        <v>527</v>
      </c>
      <c r="I5467" t="s">
        <v>14121</v>
      </c>
    </row>
    <row r="5468" spans="1:9" ht="16" x14ac:dyDescent="0.2">
      <c r="A5468" t="s">
        <v>14122</v>
      </c>
      <c r="B5468" t="s">
        <v>14123</v>
      </c>
      <c r="C5468">
        <v>1</v>
      </c>
      <c r="D5468" t="s">
        <v>12</v>
      </c>
      <c r="E5468" t="s">
        <v>12</v>
      </c>
      <c r="F5468" s="3" t="s">
        <v>14124</v>
      </c>
      <c r="G5468">
        <v>2024</v>
      </c>
      <c r="H5468" t="s">
        <v>140</v>
      </c>
      <c r="I5468" t="s">
        <v>14125</v>
      </c>
    </row>
    <row r="5469" spans="1:9" ht="32" x14ac:dyDescent="0.2">
      <c r="A5469" t="s">
        <v>14122</v>
      </c>
      <c r="B5469" t="s">
        <v>12111</v>
      </c>
      <c r="C5469">
        <v>2</v>
      </c>
      <c r="D5469" t="s">
        <v>344</v>
      </c>
      <c r="E5469" t="s">
        <v>12</v>
      </c>
      <c r="F5469" s="3" t="s">
        <v>14126</v>
      </c>
      <c r="G5469">
        <v>2024</v>
      </c>
      <c r="H5469" t="s">
        <v>140</v>
      </c>
      <c r="I5469" t="s">
        <v>14125</v>
      </c>
    </row>
    <row r="5470" spans="1:9" ht="16" x14ac:dyDescent="0.2">
      <c r="A5470" t="s">
        <v>14127</v>
      </c>
      <c r="B5470" t="s">
        <v>13814</v>
      </c>
      <c r="C5470">
        <v>1</v>
      </c>
      <c r="D5470" t="s">
        <v>12</v>
      </c>
      <c r="E5470" t="s">
        <v>12</v>
      </c>
      <c r="F5470" s="3" t="s">
        <v>4117</v>
      </c>
      <c r="G5470">
        <v>2024</v>
      </c>
      <c r="H5470" t="s">
        <v>368</v>
      </c>
      <c r="I5470" t="s">
        <v>14128</v>
      </c>
    </row>
    <row r="5471" spans="1:9" ht="16" x14ac:dyDescent="0.2">
      <c r="A5471" t="s">
        <v>14127</v>
      </c>
      <c r="B5471" t="s">
        <v>12212</v>
      </c>
      <c r="C5471">
        <v>2</v>
      </c>
      <c r="D5471" t="s">
        <v>12</v>
      </c>
      <c r="E5471" t="s">
        <v>168</v>
      </c>
      <c r="F5471" s="3" t="s">
        <v>12213</v>
      </c>
      <c r="G5471">
        <v>2024</v>
      </c>
      <c r="H5471" t="s">
        <v>86</v>
      </c>
      <c r="I5471" t="s">
        <v>14128</v>
      </c>
    </row>
    <row r="5472" spans="1:9" ht="16" x14ac:dyDescent="0.2">
      <c r="A5472" t="s">
        <v>14129</v>
      </c>
      <c r="B5472" t="s">
        <v>2675</v>
      </c>
      <c r="C5472">
        <v>1</v>
      </c>
      <c r="D5472" t="s">
        <v>12</v>
      </c>
      <c r="E5472" t="s">
        <v>12</v>
      </c>
      <c r="F5472" s="3" t="s">
        <v>2676</v>
      </c>
      <c r="G5472">
        <v>2024</v>
      </c>
      <c r="H5472" t="s">
        <v>368</v>
      </c>
      <c r="I5472" t="s">
        <v>14130</v>
      </c>
    </row>
    <row r="5473" spans="1:9" ht="32" x14ac:dyDescent="0.2">
      <c r="A5473" t="s">
        <v>14129</v>
      </c>
      <c r="B5473" t="s">
        <v>2678</v>
      </c>
      <c r="C5473">
        <v>2</v>
      </c>
      <c r="D5473" t="s">
        <v>12</v>
      </c>
      <c r="E5473" t="s">
        <v>12</v>
      </c>
      <c r="F5473" s="3" t="s">
        <v>2679</v>
      </c>
      <c r="G5473">
        <v>2024</v>
      </c>
      <c r="H5473" t="s">
        <v>368</v>
      </c>
      <c r="I5473" t="s">
        <v>14130</v>
      </c>
    </row>
    <row r="5474" spans="1:9" ht="16" x14ac:dyDescent="0.2">
      <c r="A5474" t="s">
        <v>14129</v>
      </c>
      <c r="B5474" t="s">
        <v>2680</v>
      </c>
      <c r="C5474">
        <v>3</v>
      </c>
      <c r="D5474" t="s">
        <v>12</v>
      </c>
      <c r="E5474" t="s">
        <v>12</v>
      </c>
      <c r="F5474" s="3" t="s">
        <v>2681</v>
      </c>
      <c r="G5474">
        <v>2024</v>
      </c>
      <c r="H5474" t="s">
        <v>368</v>
      </c>
      <c r="I5474" t="s">
        <v>14130</v>
      </c>
    </row>
    <row r="5475" spans="1:9" ht="16" x14ac:dyDescent="0.2">
      <c r="A5475" t="s">
        <v>14131</v>
      </c>
      <c r="B5475" t="s">
        <v>14132</v>
      </c>
      <c r="C5475">
        <v>1</v>
      </c>
      <c r="D5475" t="s">
        <v>2738</v>
      </c>
      <c r="E5475" t="s">
        <v>12</v>
      </c>
      <c r="F5475" s="3" t="s">
        <v>2855</v>
      </c>
      <c r="G5475">
        <v>2024</v>
      </c>
      <c r="H5475" t="s">
        <v>14</v>
      </c>
      <c r="I5475" t="s">
        <v>14133</v>
      </c>
    </row>
    <row r="5476" spans="1:9" ht="16" x14ac:dyDescent="0.2">
      <c r="A5476" t="s">
        <v>14131</v>
      </c>
      <c r="B5476" t="s">
        <v>1420</v>
      </c>
      <c r="C5476">
        <v>2</v>
      </c>
      <c r="D5476" t="s">
        <v>12</v>
      </c>
      <c r="E5476" t="s">
        <v>12</v>
      </c>
      <c r="F5476" s="3" t="s">
        <v>14134</v>
      </c>
      <c r="G5476">
        <v>2024</v>
      </c>
      <c r="H5476" t="s">
        <v>14</v>
      </c>
      <c r="I5476" t="s">
        <v>14133</v>
      </c>
    </row>
    <row r="5477" spans="1:9" ht="32" x14ac:dyDescent="0.2">
      <c r="A5477" t="s">
        <v>14131</v>
      </c>
      <c r="B5477" t="s">
        <v>14135</v>
      </c>
      <c r="C5477">
        <v>3</v>
      </c>
      <c r="D5477" t="s">
        <v>12</v>
      </c>
      <c r="E5477" t="s">
        <v>12</v>
      </c>
      <c r="F5477" s="3" t="s">
        <v>14136</v>
      </c>
      <c r="G5477">
        <v>2024</v>
      </c>
      <c r="H5477" t="s">
        <v>14</v>
      </c>
      <c r="I5477" t="s">
        <v>14133</v>
      </c>
    </row>
    <row r="5478" spans="1:9" ht="16" x14ac:dyDescent="0.2">
      <c r="A5478" t="s">
        <v>14137</v>
      </c>
      <c r="B5478" t="s">
        <v>14138</v>
      </c>
      <c r="C5478">
        <v>1</v>
      </c>
      <c r="D5478" t="s">
        <v>12</v>
      </c>
      <c r="E5478" t="s">
        <v>12</v>
      </c>
      <c r="F5478" s="3" t="s">
        <v>14139</v>
      </c>
      <c r="G5478">
        <v>2024</v>
      </c>
      <c r="H5478" t="s">
        <v>14</v>
      </c>
      <c r="I5478" t="s">
        <v>14140</v>
      </c>
    </row>
    <row r="5479" spans="1:9" ht="16" x14ac:dyDescent="0.2">
      <c r="A5479" t="s">
        <v>14137</v>
      </c>
      <c r="B5479" t="s">
        <v>13492</v>
      </c>
      <c r="C5479">
        <v>2</v>
      </c>
      <c r="D5479" t="s">
        <v>12</v>
      </c>
      <c r="E5479" t="s">
        <v>12</v>
      </c>
      <c r="F5479" s="3" t="s">
        <v>5148</v>
      </c>
      <c r="G5479">
        <v>2024</v>
      </c>
      <c r="H5479" t="s">
        <v>14</v>
      </c>
      <c r="I5479" t="s">
        <v>14140</v>
      </c>
    </row>
    <row r="5480" spans="1:9" ht="32" x14ac:dyDescent="0.2">
      <c r="A5480" t="s">
        <v>14137</v>
      </c>
      <c r="B5480" t="s">
        <v>6830</v>
      </c>
      <c r="C5480">
        <v>3</v>
      </c>
      <c r="D5480" t="s">
        <v>12</v>
      </c>
      <c r="E5480" t="s">
        <v>12</v>
      </c>
      <c r="F5480" s="3" t="s">
        <v>13494</v>
      </c>
      <c r="G5480">
        <v>2024</v>
      </c>
      <c r="H5480" t="s">
        <v>474</v>
      </c>
      <c r="I5480" t="s">
        <v>14140</v>
      </c>
    </row>
    <row r="5481" spans="1:9" ht="32" x14ac:dyDescent="0.2">
      <c r="A5481" t="s">
        <v>14137</v>
      </c>
      <c r="B5481" t="s">
        <v>12507</v>
      </c>
      <c r="C5481">
        <v>4</v>
      </c>
      <c r="D5481" t="s">
        <v>12</v>
      </c>
      <c r="E5481" t="s">
        <v>12</v>
      </c>
      <c r="F5481" s="3" t="s">
        <v>14141</v>
      </c>
      <c r="G5481">
        <v>2024</v>
      </c>
      <c r="H5481" t="s">
        <v>14</v>
      </c>
      <c r="I5481" t="s">
        <v>14140</v>
      </c>
    </row>
    <row r="5482" spans="1:9" ht="16" x14ac:dyDescent="0.2">
      <c r="A5482" t="s">
        <v>14142</v>
      </c>
      <c r="B5482" t="s">
        <v>8361</v>
      </c>
      <c r="C5482">
        <v>1</v>
      </c>
      <c r="D5482" t="s">
        <v>12</v>
      </c>
      <c r="E5482" t="s">
        <v>12</v>
      </c>
      <c r="F5482" s="3" t="s">
        <v>14143</v>
      </c>
      <c r="G5482">
        <v>2024</v>
      </c>
      <c r="H5482" t="s">
        <v>14</v>
      </c>
      <c r="I5482" t="s">
        <v>14144</v>
      </c>
    </row>
    <row r="5483" spans="1:9" ht="16" x14ac:dyDescent="0.2">
      <c r="A5483" t="s">
        <v>14142</v>
      </c>
      <c r="B5483" t="s">
        <v>1531</v>
      </c>
      <c r="C5483">
        <v>2</v>
      </c>
      <c r="D5483" t="s">
        <v>12</v>
      </c>
      <c r="E5483" t="s">
        <v>12</v>
      </c>
      <c r="F5483" s="3" t="s">
        <v>14145</v>
      </c>
      <c r="G5483">
        <v>2024</v>
      </c>
      <c r="H5483" t="s">
        <v>86</v>
      </c>
      <c r="I5483" t="s">
        <v>14144</v>
      </c>
    </row>
    <row r="5484" spans="1:9" ht="32" x14ac:dyDescent="0.2">
      <c r="A5484" t="s">
        <v>14146</v>
      </c>
      <c r="B5484" t="s">
        <v>14147</v>
      </c>
      <c r="C5484">
        <v>1</v>
      </c>
      <c r="D5484" t="s">
        <v>12</v>
      </c>
      <c r="E5484" t="s">
        <v>334</v>
      </c>
      <c r="F5484" s="3" t="s">
        <v>14148</v>
      </c>
      <c r="G5484">
        <v>2024</v>
      </c>
      <c r="H5484" t="s">
        <v>14</v>
      </c>
      <c r="I5484" t="s">
        <v>14149</v>
      </c>
    </row>
    <row r="5485" spans="1:9" ht="32" x14ac:dyDescent="0.2">
      <c r="A5485" t="s">
        <v>14146</v>
      </c>
      <c r="B5485" t="s">
        <v>9838</v>
      </c>
      <c r="C5485">
        <v>2</v>
      </c>
      <c r="D5485" t="s">
        <v>12</v>
      </c>
      <c r="E5485" t="s">
        <v>12</v>
      </c>
      <c r="F5485" s="3" t="s">
        <v>14150</v>
      </c>
      <c r="G5485">
        <v>2024</v>
      </c>
      <c r="H5485" t="s">
        <v>14</v>
      </c>
      <c r="I5485" t="s">
        <v>14149</v>
      </c>
    </row>
    <row r="5486" spans="1:9" ht="32" x14ac:dyDescent="0.2">
      <c r="A5486" t="s">
        <v>14151</v>
      </c>
      <c r="B5486" t="s">
        <v>13742</v>
      </c>
      <c r="C5486">
        <v>1</v>
      </c>
      <c r="D5486" t="s">
        <v>12</v>
      </c>
      <c r="E5486" t="s">
        <v>12</v>
      </c>
      <c r="F5486" s="3" t="s">
        <v>14152</v>
      </c>
      <c r="G5486">
        <v>2024</v>
      </c>
      <c r="H5486" t="s">
        <v>14</v>
      </c>
      <c r="I5486" t="s">
        <v>14153</v>
      </c>
    </row>
    <row r="5487" spans="1:9" ht="32" x14ac:dyDescent="0.2">
      <c r="A5487" t="s">
        <v>14151</v>
      </c>
      <c r="B5487" t="s">
        <v>1528</v>
      </c>
      <c r="C5487">
        <v>2</v>
      </c>
      <c r="D5487" t="s">
        <v>12</v>
      </c>
      <c r="E5487" t="s">
        <v>12</v>
      </c>
      <c r="F5487" s="3" t="s">
        <v>1529</v>
      </c>
      <c r="G5487">
        <v>2024</v>
      </c>
      <c r="H5487" t="s">
        <v>14</v>
      </c>
      <c r="I5487" t="s">
        <v>14153</v>
      </c>
    </row>
    <row r="5488" spans="1:9" ht="32" x14ac:dyDescent="0.2">
      <c r="A5488" t="s">
        <v>14151</v>
      </c>
      <c r="B5488" t="s">
        <v>14154</v>
      </c>
      <c r="C5488">
        <v>3</v>
      </c>
      <c r="D5488" t="s">
        <v>12</v>
      </c>
      <c r="E5488" t="s">
        <v>1171</v>
      </c>
      <c r="F5488" s="3" t="s">
        <v>14155</v>
      </c>
      <c r="G5488">
        <v>2024</v>
      </c>
      <c r="H5488" t="s">
        <v>14</v>
      </c>
      <c r="I5488" t="s">
        <v>14153</v>
      </c>
    </row>
    <row r="5489" spans="1:9" ht="16" x14ac:dyDescent="0.2">
      <c r="A5489" t="s">
        <v>14156</v>
      </c>
      <c r="B5489" t="s">
        <v>14157</v>
      </c>
      <c r="C5489">
        <v>1</v>
      </c>
      <c r="D5489" t="s">
        <v>12</v>
      </c>
      <c r="E5489" t="s">
        <v>12</v>
      </c>
      <c r="F5489" s="3" t="s">
        <v>14158</v>
      </c>
      <c r="G5489">
        <v>2024</v>
      </c>
      <c r="H5489" t="s">
        <v>140</v>
      </c>
      <c r="I5489" t="s">
        <v>14159</v>
      </c>
    </row>
    <row r="5490" spans="1:9" ht="16" x14ac:dyDescent="0.2">
      <c r="A5490" t="s">
        <v>14156</v>
      </c>
      <c r="B5490" t="s">
        <v>14160</v>
      </c>
      <c r="C5490">
        <v>2</v>
      </c>
      <c r="D5490" t="s">
        <v>12</v>
      </c>
      <c r="E5490" t="s">
        <v>12</v>
      </c>
      <c r="F5490" s="3" t="s">
        <v>14161</v>
      </c>
      <c r="G5490">
        <v>2024</v>
      </c>
      <c r="H5490" t="s">
        <v>140</v>
      </c>
      <c r="I5490" t="s">
        <v>14159</v>
      </c>
    </row>
    <row r="5491" spans="1:9" ht="32" x14ac:dyDescent="0.2">
      <c r="A5491" t="s">
        <v>14162</v>
      </c>
      <c r="B5491" t="s">
        <v>1151</v>
      </c>
      <c r="C5491">
        <v>1</v>
      </c>
      <c r="D5491" t="s">
        <v>366</v>
      </c>
      <c r="E5491" t="s">
        <v>12</v>
      </c>
      <c r="F5491" s="7" t="s">
        <v>1152</v>
      </c>
      <c r="G5491">
        <v>2024</v>
      </c>
      <c r="H5491" t="s">
        <v>368</v>
      </c>
      <c r="I5491" t="s">
        <v>14163</v>
      </c>
    </row>
    <row r="5492" spans="1:9" ht="32" x14ac:dyDescent="0.2">
      <c r="A5492" t="s">
        <v>14164</v>
      </c>
      <c r="B5492" t="s">
        <v>14165</v>
      </c>
      <c r="C5492">
        <v>1</v>
      </c>
      <c r="D5492">
        <f>545</f>
        <v>545</v>
      </c>
      <c r="E5492" t="s">
        <v>12</v>
      </c>
      <c r="F5492" s="3" t="s">
        <v>14166</v>
      </c>
      <c r="G5492">
        <v>2024</v>
      </c>
      <c r="H5492" t="s">
        <v>371</v>
      </c>
      <c r="I5492" t="s">
        <v>14167</v>
      </c>
    </row>
    <row r="5493" spans="1:9" ht="16" x14ac:dyDescent="0.2">
      <c r="A5493" t="s">
        <v>14164</v>
      </c>
      <c r="B5493" t="s">
        <v>14168</v>
      </c>
      <c r="C5493">
        <v>2</v>
      </c>
      <c r="D5493" t="s">
        <v>12</v>
      </c>
      <c r="E5493" t="s">
        <v>12</v>
      </c>
      <c r="F5493" s="3" t="s">
        <v>14169</v>
      </c>
      <c r="G5493">
        <v>2024</v>
      </c>
      <c r="H5493" t="s">
        <v>14</v>
      </c>
      <c r="I5493" t="s">
        <v>14167</v>
      </c>
    </row>
    <row r="5494" spans="1:9" ht="16" x14ac:dyDescent="0.2">
      <c r="A5494" t="s">
        <v>14170</v>
      </c>
      <c r="B5494" t="s">
        <v>5485</v>
      </c>
      <c r="C5494">
        <v>1</v>
      </c>
      <c r="D5494" t="s">
        <v>12</v>
      </c>
      <c r="E5494" t="s">
        <v>12</v>
      </c>
      <c r="F5494" s="3" t="s">
        <v>14171</v>
      </c>
      <c r="G5494">
        <v>2024</v>
      </c>
      <c r="H5494" t="s">
        <v>14</v>
      </c>
      <c r="I5494" t="s">
        <v>14172</v>
      </c>
    </row>
    <row r="5495" spans="1:9" ht="16" x14ac:dyDescent="0.2">
      <c r="A5495" t="s">
        <v>14170</v>
      </c>
      <c r="B5495" t="s">
        <v>741</v>
      </c>
      <c r="C5495">
        <v>2</v>
      </c>
      <c r="D5495">
        <f>141</f>
        <v>141</v>
      </c>
      <c r="E5495" t="s">
        <v>12</v>
      </c>
      <c r="F5495" s="3" t="s">
        <v>14173</v>
      </c>
      <c r="G5495">
        <v>2024</v>
      </c>
      <c r="H5495" t="s">
        <v>14</v>
      </c>
      <c r="I5495" t="s">
        <v>14172</v>
      </c>
    </row>
    <row r="5496" spans="1:9" ht="32" x14ac:dyDescent="0.2">
      <c r="A5496" t="s">
        <v>14174</v>
      </c>
      <c r="B5496" t="s">
        <v>14175</v>
      </c>
      <c r="C5496">
        <v>1</v>
      </c>
      <c r="D5496">
        <f>538</f>
        <v>538</v>
      </c>
      <c r="E5496" t="s">
        <v>12</v>
      </c>
      <c r="F5496" s="7" t="s">
        <v>10854</v>
      </c>
      <c r="G5496">
        <v>2024</v>
      </c>
      <c r="H5496" t="s">
        <v>323</v>
      </c>
      <c r="I5496" t="s">
        <v>14176</v>
      </c>
    </row>
    <row r="5497" spans="1:9" ht="32" x14ac:dyDescent="0.2">
      <c r="A5497" t="s">
        <v>14174</v>
      </c>
      <c r="B5497" t="s">
        <v>14177</v>
      </c>
      <c r="C5497">
        <v>2</v>
      </c>
      <c r="D5497" t="s">
        <v>52</v>
      </c>
      <c r="E5497" t="s">
        <v>12</v>
      </c>
      <c r="F5497" s="3" t="s">
        <v>14178</v>
      </c>
      <c r="G5497">
        <v>2024</v>
      </c>
      <c r="H5497" t="s">
        <v>323</v>
      </c>
      <c r="I5497" t="s">
        <v>14176</v>
      </c>
    </row>
    <row r="5498" spans="1:9" ht="32" x14ac:dyDescent="0.2">
      <c r="A5498" t="s">
        <v>14179</v>
      </c>
      <c r="B5498" t="s">
        <v>14180</v>
      </c>
      <c r="C5498">
        <v>1</v>
      </c>
      <c r="D5498" t="s">
        <v>12</v>
      </c>
      <c r="E5498" t="s">
        <v>12</v>
      </c>
      <c r="F5498" s="3" t="s">
        <v>14181</v>
      </c>
      <c r="G5498">
        <v>2024</v>
      </c>
      <c r="H5498" t="s">
        <v>140</v>
      </c>
      <c r="I5498" t="s">
        <v>14182</v>
      </c>
    </row>
    <row r="5499" spans="1:9" ht="16" x14ac:dyDescent="0.2">
      <c r="A5499" t="s">
        <v>14179</v>
      </c>
      <c r="B5499" t="s">
        <v>14183</v>
      </c>
      <c r="C5499">
        <v>2</v>
      </c>
      <c r="D5499" t="s">
        <v>12</v>
      </c>
      <c r="E5499" t="s">
        <v>12</v>
      </c>
      <c r="F5499" s="3" t="s">
        <v>12498</v>
      </c>
      <c r="G5499">
        <v>2024</v>
      </c>
      <c r="H5499" t="s">
        <v>140</v>
      </c>
      <c r="I5499" t="s">
        <v>14182</v>
      </c>
    </row>
    <row r="5500" spans="1:9" ht="32" x14ac:dyDescent="0.2">
      <c r="A5500" t="s">
        <v>14184</v>
      </c>
      <c r="B5500" t="s">
        <v>14185</v>
      </c>
      <c r="C5500">
        <v>1</v>
      </c>
      <c r="D5500">
        <f>151</f>
        <v>151</v>
      </c>
      <c r="E5500" t="s">
        <v>12</v>
      </c>
      <c r="F5500" s="3" t="s">
        <v>14186</v>
      </c>
      <c r="G5500">
        <v>2024</v>
      </c>
      <c r="H5500" t="s">
        <v>140</v>
      </c>
      <c r="I5500" t="s">
        <v>14187</v>
      </c>
    </row>
    <row r="5501" spans="1:9" ht="16" x14ac:dyDescent="0.2">
      <c r="A5501" t="s">
        <v>14184</v>
      </c>
      <c r="B5501" t="s">
        <v>14188</v>
      </c>
      <c r="C5501">
        <v>2</v>
      </c>
      <c r="D5501" t="s">
        <v>12</v>
      </c>
      <c r="E5501" t="s">
        <v>12</v>
      </c>
      <c r="F5501" s="3" t="s">
        <v>13775</v>
      </c>
      <c r="G5501">
        <v>2024</v>
      </c>
      <c r="H5501" t="s">
        <v>140</v>
      </c>
      <c r="I5501" t="s">
        <v>14187</v>
      </c>
    </row>
    <row r="5502" spans="1:9" ht="16" x14ac:dyDescent="0.2">
      <c r="A5502" t="s">
        <v>14189</v>
      </c>
      <c r="B5502" t="s">
        <v>14190</v>
      </c>
      <c r="C5502">
        <v>1</v>
      </c>
      <c r="D5502" t="s">
        <v>1818</v>
      </c>
      <c r="E5502" t="s">
        <v>12</v>
      </c>
      <c r="F5502" s="3" t="s">
        <v>14191</v>
      </c>
      <c r="G5502">
        <v>2024</v>
      </c>
      <c r="H5502" t="s">
        <v>323</v>
      </c>
      <c r="I5502" t="s">
        <v>14192</v>
      </c>
    </row>
    <row r="5503" spans="1:9" ht="32" x14ac:dyDescent="0.2">
      <c r="A5503" t="s">
        <v>14193</v>
      </c>
      <c r="B5503" t="s">
        <v>14194</v>
      </c>
      <c r="C5503">
        <v>1</v>
      </c>
      <c r="D5503" t="s">
        <v>12</v>
      </c>
      <c r="E5503" t="s">
        <v>12</v>
      </c>
      <c r="F5503" s="3" t="s">
        <v>14195</v>
      </c>
      <c r="G5503">
        <v>2024</v>
      </c>
      <c r="H5503" t="s">
        <v>14</v>
      </c>
      <c r="I5503" t="s">
        <v>14196</v>
      </c>
    </row>
    <row r="5504" spans="1:9" ht="16" x14ac:dyDescent="0.2">
      <c r="A5504" t="s">
        <v>14193</v>
      </c>
      <c r="B5504" t="s">
        <v>10567</v>
      </c>
      <c r="C5504">
        <v>2</v>
      </c>
      <c r="D5504" t="s">
        <v>12</v>
      </c>
      <c r="E5504" t="s">
        <v>12</v>
      </c>
      <c r="F5504" s="3" t="s">
        <v>14197</v>
      </c>
      <c r="G5504">
        <v>2024</v>
      </c>
      <c r="H5504" t="s">
        <v>140</v>
      </c>
      <c r="I5504" t="s">
        <v>14196</v>
      </c>
    </row>
    <row r="5505" spans="1:9" ht="16" x14ac:dyDescent="0.2">
      <c r="A5505" t="s">
        <v>14193</v>
      </c>
      <c r="B5505" t="s">
        <v>14194</v>
      </c>
      <c r="C5505">
        <v>3</v>
      </c>
      <c r="D5505" t="s">
        <v>12</v>
      </c>
      <c r="E5505" t="s">
        <v>12</v>
      </c>
      <c r="F5505" s="3" t="s">
        <v>14198</v>
      </c>
      <c r="G5505">
        <v>2024</v>
      </c>
      <c r="H5505" t="s">
        <v>14</v>
      </c>
      <c r="I5505" t="s">
        <v>14196</v>
      </c>
    </row>
    <row r="5506" spans="1:9" ht="16" x14ac:dyDescent="0.2">
      <c r="A5506" t="s">
        <v>14199</v>
      </c>
      <c r="B5506" t="s">
        <v>6065</v>
      </c>
      <c r="C5506">
        <v>1</v>
      </c>
      <c r="D5506" t="s">
        <v>12</v>
      </c>
      <c r="E5506" t="s">
        <v>12</v>
      </c>
      <c r="F5506" s="7" t="s">
        <v>908</v>
      </c>
      <c r="G5506">
        <v>2024</v>
      </c>
      <c r="H5506" t="s">
        <v>215</v>
      </c>
      <c r="I5506" t="s">
        <v>14200</v>
      </c>
    </row>
    <row r="5507" spans="1:9" ht="16" x14ac:dyDescent="0.2">
      <c r="A5507" t="s">
        <v>14199</v>
      </c>
      <c r="B5507" t="s">
        <v>14201</v>
      </c>
      <c r="C5507">
        <v>2</v>
      </c>
      <c r="D5507" t="s">
        <v>3968</v>
      </c>
      <c r="E5507" t="s">
        <v>12</v>
      </c>
      <c r="F5507" s="3" t="s">
        <v>4184</v>
      </c>
      <c r="G5507">
        <v>2024</v>
      </c>
      <c r="H5507" t="s">
        <v>226</v>
      </c>
      <c r="I5507" t="s">
        <v>14200</v>
      </c>
    </row>
    <row r="5508" spans="1:9" ht="16" x14ac:dyDescent="0.2">
      <c r="A5508" t="s">
        <v>14202</v>
      </c>
      <c r="B5508" t="s">
        <v>14203</v>
      </c>
      <c r="C5508">
        <v>1</v>
      </c>
      <c r="D5508" t="s">
        <v>12</v>
      </c>
      <c r="E5508" t="s">
        <v>14204</v>
      </c>
      <c r="F5508" s="3" t="s">
        <v>14205</v>
      </c>
      <c r="G5508">
        <v>2024</v>
      </c>
      <c r="H5508" t="s">
        <v>998</v>
      </c>
      <c r="I5508" t="s">
        <v>14206</v>
      </c>
    </row>
    <row r="5509" spans="1:9" ht="32" x14ac:dyDescent="0.2">
      <c r="A5509" t="s">
        <v>14207</v>
      </c>
      <c r="B5509" t="s">
        <v>14208</v>
      </c>
      <c r="C5509">
        <v>1</v>
      </c>
      <c r="D5509">
        <f>237</f>
        <v>237</v>
      </c>
      <c r="E5509" t="s">
        <v>12</v>
      </c>
      <c r="F5509" s="3" t="s">
        <v>1963</v>
      </c>
      <c r="G5509">
        <v>2024</v>
      </c>
      <c r="H5509" t="s">
        <v>21</v>
      </c>
      <c r="I5509" t="s">
        <v>14209</v>
      </c>
    </row>
    <row r="5510" spans="1:9" ht="32" x14ac:dyDescent="0.2">
      <c r="A5510" t="s">
        <v>14210</v>
      </c>
      <c r="B5510" t="s">
        <v>5167</v>
      </c>
      <c r="C5510">
        <v>1</v>
      </c>
      <c r="D5510">
        <f>446</f>
        <v>446</v>
      </c>
      <c r="E5510" t="s">
        <v>12</v>
      </c>
      <c r="F5510" s="3" t="s">
        <v>14211</v>
      </c>
      <c r="G5510">
        <v>2024</v>
      </c>
      <c r="H5510" t="s">
        <v>140</v>
      </c>
      <c r="I5510" t="s">
        <v>14212</v>
      </c>
    </row>
    <row r="5511" spans="1:9" ht="16" x14ac:dyDescent="0.2">
      <c r="A5511" t="s">
        <v>14210</v>
      </c>
      <c r="B5511" t="s">
        <v>10269</v>
      </c>
      <c r="C5511">
        <v>2</v>
      </c>
      <c r="D5511" t="s">
        <v>712</v>
      </c>
      <c r="E5511" t="s">
        <v>12</v>
      </c>
      <c r="F5511" s="3" t="s">
        <v>4942</v>
      </c>
      <c r="G5511">
        <v>2024</v>
      </c>
      <c r="H5511" t="s">
        <v>140</v>
      </c>
      <c r="I5511" t="s">
        <v>14212</v>
      </c>
    </row>
    <row r="5512" spans="1:9" ht="32" x14ac:dyDescent="0.2">
      <c r="A5512" t="s">
        <v>14210</v>
      </c>
      <c r="B5512" t="s">
        <v>14213</v>
      </c>
      <c r="C5512">
        <v>3</v>
      </c>
      <c r="D5512" t="s">
        <v>408</v>
      </c>
      <c r="E5512" t="s">
        <v>12</v>
      </c>
      <c r="F5512" s="3" t="s">
        <v>14214</v>
      </c>
      <c r="G5512">
        <v>2024</v>
      </c>
      <c r="H5512" t="s">
        <v>140</v>
      </c>
      <c r="I5512" t="s">
        <v>14212</v>
      </c>
    </row>
    <row r="5513" spans="1:9" ht="16" x14ac:dyDescent="0.2">
      <c r="A5513" t="s">
        <v>14215</v>
      </c>
      <c r="B5513" t="s">
        <v>14216</v>
      </c>
      <c r="C5513">
        <v>1</v>
      </c>
      <c r="D5513" t="s">
        <v>12</v>
      </c>
      <c r="E5513" t="s">
        <v>12</v>
      </c>
      <c r="F5513" s="3" t="s">
        <v>14217</v>
      </c>
      <c r="G5513">
        <v>2024</v>
      </c>
      <c r="H5513" t="s">
        <v>76</v>
      </c>
      <c r="I5513" t="s">
        <v>14218</v>
      </c>
    </row>
    <row r="5514" spans="1:9" ht="32" x14ac:dyDescent="0.2">
      <c r="A5514" t="s">
        <v>14215</v>
      </c>
      <c r="B5514" t="s">
        <v>14219</v>
      </c>
      <c r="C5514">
        <v>2</v>
      </c>
      <c r="D5514" t="s">
        <v>12</v>
      </c>
      <c r="E5514" t="s">
        <v>12</v>
      </c>
      <c r="F5514" s="3" t="s">
        <v>14220</v>
      </c>
      <c r="G5514">
        <v>2024</v>
      </c>
      <c r="H5514" t="s">
        <v>2868</v>
      </c>
      <c r="I5514" t="s">
        <v>14218</v>
      </c>
    </row>
    <row r="5515" spans="1:9" ht="32" x14ac:dyDescent="0.2">
      <c r="A5515" t="s">
        <v>14221</v>
      </c>
      <c r="B5515" t="s">
        <v>3529</v>
      </c>
      <c r="C5515">
        <v>1</v>
      </c>
      <c r="D5515" t="s">
        <v>12</v>
      </c>
      <c r="E5515" t="s">
        <v>12</v>
      </c>
      <c r="F5515" s="3" t="s">
        <v>13494</v>
      </c>
      <c r="G5515">
        <v>2024</v>
      </c>
      <c r="H5515" t="s">
        <v>474</v>
      </c>
      <c r="I5515" t="s">
        <v>14222</v>
      </c>
    </row>
    <row r="5516" spans="1:9" ht="16" x14ac:dyDescent="0.2">
      <c r="A5516" t="s">
        <v>14223</v>
      </c>
      <c r="B5516" t="s">
        <v>2476</v>
      </c>
      <c r="C5516">
        <v>1</v>
      </c>
      <c r="D5516">
        <f>461</f>
        <v>461</v>
      </c>
      <c r="E5516" t="s">
        <v>12</v>
      </c>
      <c r="F5516" s="3" t="s">
        <v>14224</v>
      </c>
      <c r="G5516">
        <v>2024</v>
      </c>
      <c r="H5516" t="s">
        <v>126</v>
      </c>
      <c r="I5516" t="s">
        <v>14225</v>
      </c>
    </row>
    <row r="5517" spans="1:9" ht="16" x14ac:dyDescent="0.2">
      <c r="A5517" t="s">
        <v>14223</v>
      </c>
      <c r="B5517" t="s">
        <v>2479</v>
      </c>
      <c r="C5517">
        <v>2</v>
      </c>
      <c r="D5517" t="s">
        <v>12</v>
      </c>
      <c r="E5517" t="s">
        <v>12</v>
      </c>
      <c r="F5517" s="3" t="s">
        <v>14226</v>
      </c>
      <c r="G5517">
        <v>2024</v>
      </c>
      <c r="H5517" t="s">
        <v>2483</v>
      </c>
      <c r="I5517" t="s">
        <v>14225</v>
      </c>
    </row>
    <row r="5518" spans="1:9" ht="32" x14ac:dyDescent="0.2">
      <c r="A5518" t="s">
        <v>14227</v>
      </c>
      <c r="B5518" t="s">
        <v>14228</v>
      </c>
      <c r="C5518">
        <v>1</v>
      </c>
      <c r="D5518" t="s">
        <v>344</v>
      </c>
      <c r="E5518" t="s">
        <v>12</v>
      </c>
      <c r="F5518" s="3" t="s">
        <v>14229</v>
      </c>
      <c r="G5518">
        <v>2024</v>
      </c>
      <c r="H5518" t="s">
        <v>267</v>
      </c>
      <c r="I5518" t="s">
        <v>14230</v>
      </c>
    </row>
    <row r="5519" spans="1:9" ht="16" x14ac:dyDescent="0.2">
      <c r="A5519" t="s">
        <v>14227</v>
      </c>
      <c r="B5519" t="s">
        <v>14231</v>
      </c>
      <c r="C5519">
        <v>2</v>
      </c>
      <c r="D5519" t="s">
        <v>408</v>
      </c>
      <c r="E5519" t="s">
        <v>12</v>
      </c>
      <c r="F5519" s="3" t="s">
        <v>14232</v>
      </c>
      <c r="G5519">
        <v>2024</v>
      </c>
      <c r="H5519" t="s">
        <v>267</v>
      </c>
      <c r="I5519" t="s">
        <v>14230</v>
      </c>
    </row>
    <row r="5520" spans="1:9" ht="32" x14ac:dyDescent="0.2">
      <c r="A5520" t="s">
        <v>14227</v>
      </c>
      <c r="B5520" t="s">
        <v>14233</v>
      </c>
      <c r="C5520">
        <v>3</v>
      </c>
      <c r="D5520" t="s">
        <v>12</v>
      </c>
      <c r="E5520" t="s">
        <v>12</v>
      </c>
      <c r="F5520" s="3" t="s">
        <v>14234</v>
      </c>
      <c r="G5520">
        <v>2024</v>
      </c>
      <c r="H5520" t="s">
        <v>126</v>
      </c>
      <c r="I5520" t="s">
        <v>14230</v>
      </c>
    </row>
    <row r="5521" spans="1:9" ht="16" x14ac:dyDescent="0.2">
      <c r="A5521" t="s">
        <v>14235</v>
      </c>
      <c r="B5521" t="s">
        <v>14236</v>
      </c>
      <c r="C5521">
        <v>1</v>
      </c>
      <c r="D5521" t="s">
        <v>12</v>
      </c>
      <c r="E5521" t="s">
        <v>12</v>
      </c>
      <c r="F5521" s="3" t="s">
        <v>6623</v>
      </c>
      <c r="G5521">
        <v>2024</v>
      </c>
      <c r="H5521" t="s">
        <v>14</v>
      </c>
      <c r="I5521" t="s">
        <v>14237</v>
      </c>
    </row>
    <row r="5522" spans="1:9" ht="32" x14ac:dyDescent="0.2">
      <c r="A5522" t="s">
        <v>14235</v>
      </c>
      <c r="B5522" t="s">
        <v>14238</v>
      </c>
      <c r="C5522">
        <v>2</v>
      </c>
      <c r="D5522" t="s">
        <v>12</v>
      </c>
      <c r="E5522" t="s">
        <v>12</v>
      </c>
      <c r="F5522" s="3" t="s">
        <v>14239</v>
      </c>
      <c r="G5522">
        <v>2024</v>
      </c>
      <c r="H5522" t="s">
        <v>14</v>
      </c>
      <c r="I5522" t="s">
        <v>14237</v>
      </c>
    </row>
    <row r="5523" spans="1:9" ht="16" x14ac:dyDescent="0.2">
      <c r="A5523" t="s">
        <v>14235</v>
      </c>
      <c r="B5523" t="s">
        <v>3852</v>
      </c>
      <c r="C5523">
        <v>3</v>
      </c>
      <c r="D5523" t="s">
        <v>12</v>
      </c>
      <c r="E5523" t="s">
        <v>12</v>
      </c>
      <c r="F5523" s="3" t="s">
        <v>14240</v>
      </c>
      <c r="G5523">
        <v>2024</v>
      </c>
      <c r="H5523" t="s">
        <v>998</v>
      </c>
      <c r="I5523" t="s">
        <v>14237</v>
      </c>
    </row>
    <row r="5524" spans="1:9" ht="32" x14ac:dyDescent="0.2">
      <c r="A5524" t="s">
        <v>14241</v>
      </c>
      <c r="B5524" t="s">
        <v>2724</v>
      </c>
      <c r="C5524">
        <v>1</v>
      </c>
      <c r="D5524" t="s">
        <v>12</v>
      </c>
      <c r="E5524" t="s">
        <v>12</v>
      </c>
      <c r="F5524" s="3" t="s">
        <v>14242</v>
      </c>
      <c r="G5524">
        <v>2024</v>
      </c>
      <c r="H5524" t="s">
        <v>14</v>
      </c>
      <c r="I5524" t="s">
        <v>14243</v>
      </c>
    </row>
    <row r="5525" spans="1:9" ht="16" x14ac:dyDescent="0.2">
      <c r="A5525" t="s">
        <v>14244</v>
      </c>
      <c r="B5525" t="s">
        <v>14245</v>
      </c>
      <c r="C5525">
        <v>1</v>
      </c>
      <c r="D5525" t="s">
        <v>12</v>
      </c>
      <c r="E5525" t="s">
        <v>12</v>
      </c>
      <c r="F5525" s="3" t="s">
        <v>14246</v>
      </c>
      <c r="G5525">
        <v>2024</v>
      </c>
      <c r="H5525" t="s">
        <v>140</v>
      </c>
      <c r="I5525" t="s">
        <v>14247</v>
      </c>
    </row>
    <row r="5526" spans="1:9" ht="32" x14ac:dyDescent="0.2">
      <c r="A5526" t="s">
        <v>14248</v>
      </c>
      <c r="B5526" t="s">
        <v>14249</v>
      </c>
      <c r="C5526">
        <v>1</v>
      </c>
      <c r="D5526">
        <f>514</f>
        <v>514</v>
      </c>
      <c r="E5526" t="s">
        <v>12</v>
      </c>
      <c r="F5526" s="3" t="s">
        <v>14250</v>
      </c>
      <c r="G5526">
        <v>2024</v>
      </c>
      <c r="H5526" t="s">
        <v>140</v>
      </c>
      <c r="I5526" t="s">
        <v>14251</v>
      </c>
    </row>
    <row r="5527" spans="1:9" ht="32" x14ac:dyDescent="0.2">
      <c r="A5527" t="s">
        <v>14248</v>
      </c>
      <c r="B5527" t="s">
        <v>14252</v>
      </c>
      <c r="C5527">
        <v>2</v>
      </c>
      <c r="D5527" t="s">
        <v>12</v>
      </c>
      <c r="E5527" t="s">
        <v>12</v>
      </c>
      <c r="F5527" s="3" t="s">
        <v>12449</v>
      </c>
      <c r="G5527">
        <v>2024</v>
      </c>
      <c r="H5527" t="s">
        <v>140</v>
      </c>
      <c r="I5527" t="s">
        <v>14251</v>
      </c>
    </row>
    <row r="5528" spans="1:9" ht="16" x14ac:dyDescent="0.2">
      <c r="A5528" t="s">
        <v>14253</v>
      </c>
      <c r="B5528" t="s">
        <v>14254</v>
      </c>
      <c r="C5528">
        <v>1</v>
      </c>
      <c r="D5528" t="s">
        <v>12</v>
      </c>
      <c r="E5528" t="s">
        <v>12</v>
      </c>
      <c r="F5528" s="3" t="s">
        <v>3642</v>
      </c>
      <c r="G5528">
        <v>2024</v>
      </c>
      <c r="H5528" t="s">
        <v>37</v>
      </c>
      <c r="I5528" t="s">
        <v>14255</v>
      </c>
    </row>
    <row r="5529" spans="1:9" ht="32" x14ac:dyDescent="0.2">
      <c r="A5529" t="s">
        <v>14253</v>
      </c>
      <c r="B5529" t="s">
        <v>14256</v>
      </c>
      <c r="C5529">
        <v>2</v>
      </c>
      <c r="D5529" t="s">
        <v>101</v>
      </c>
      <c r="E5529" t="s">
        <v>12</v>
      </c>
      <c r="F5529" s="3" t="s">
        <v>14257</v>
      </c>
      <c r="G5529">
        <v>2024</v>
      </c>
      <c r="H5529" t="s">
        <v>37</v>
      </c>
      <c r="I5529" t="s">
        <v>14255</v>
      </c>
    </row>
    <row r="5530" spans="1:9" ht="32" x14ac:dyDescent="0.2">
      <c r="A5530" t="s">
        <v>14253</v>
      </c>
      <c r="B5530" t="s">
        <v>14258</v>
      </c>
      <c r="C5530">
        <v>3</v>
      </c>
      <c r="D5530" t="s">
        <v>408</v>
      </c>
      <c r="E5530" t="s">
        <v>12</v>
      </c>
      <c r="F5530" s="3" t="s">
        <v>14025</v>
      </c>
      <c r="G5530">
        <v>2024</v>
      </c>
      <c r="H5530" t="s">
        <v>140</v>
      </c>
      <c r="I5530" t="s">
        <v>14255</v>
      </c>
    </row>
    <row r="5531" spans="1:9" ht="32" x14ac:dyDescent="0.2">
      <c r="A5531" t="s">
        <v>14259</v>
      </c>
      <c r="B5531" t="s">
        <v>14260</v>
      </c>
      <c r="C5531">
        <v>1</v>
      </c>
      <c r="D5531" t="s">
        <v>12</v>
      </c>
      <c r="E5531" t="s">
        <v>12</v>
      </c>
      <c r="F5531" s="3" t="s">
        <v>14261</v>
      </c>
      <c r="G5531">
        <v>2024</v>
      </c>
      <c r="H5531" t="s">
        <v>14</v>
      </c>
      <c r="I5531" t="s">
        <v>14262</v>
      </c>
    </row>
    <row r="5532" spans="1:9" ht="32" x14ac:dyDescent="0.2">
      <c r="A5532" t="s">
        <v>14259</v>
      </c>
      <c r="B5532" t="s">
        <v>14263</v>
      </c>
      <c r="C5532">
        <v>2</v>
      </c>
      <c r="D5532" t="s">
        <v>4601</v>
      </c>
      <c r="E5532" t="s">
        <v>12</v>
      </c>
      <c r="F5532" s="3" t="s">
        <v>14264</v>
      </c>
      <c r="G5532">
        <v>2024</v>
      </c>
      <c r="H5532" t="s">
        <v>462</v>
      </c>
      <c r="I5532" t="s">
        <v>14262</v>
      </c>
    </row>
    <row r="5533" spans="1:9" ht="32" x14ac:dyDescent="0.2">
      <c r="A5533" t="s">
        <v>14259</v>
      </c>
      <c r="B5533" t="s">
        <v>14265</v>
      </c>
      <c r="C5533">
        <v>3</v>
      </c>
      <c r="D5533" t="s">
        <v>469</v>
      </c>
      <c r="E5533" t="s">
        <v>12</v>
      </c>
      <c r="F5533" s="3" t="s">
        <v>14266</v>
      </c>
      <c r="G5533">
        <v>2024</v>
      </c>
      <c r="H5533" t="s">
        <v>462</v>
      </c>
      <c r="I5533" t="s">
        <v>14262</v>
      </c>
    </row>
    <row r="5534" spans="1:9" ht="32" x14ac:dyDescent="0.2">
      <c r="A5534" t="s">
        <v>14259</v>
      </c>
      <c r="B5534" t="s">
        <v>14267</v>
      </c>
      <c r="C5534">
        <v>4</v>
      </c>
      <c r="D5534" t="s">
        <v>52</v>
      </c>
      <c r="E5534" t="s">
        <v>12</v>
      </c>
      <c r="F5534" s="3" t="s">
        <v>14268</v>
      </c>
      <c r="G5534">
        <v>2024</v>
      </c>
      <c r="H5534" t="s">
        <v>462</v>
      </c>
      <c r="I5534" t="s">
        <v>14262</v>
      </c>
    </row>
    <row r="5535" spans="1:9" ht="16" x14ac:dyDescent="0.2">
      <c r="A5535" t="s">
        <v>14259</v>
      </c>
      <c r="B5535" t="s">
        <v>14269</v>
      </c>
      <c r="C5535">
        <v>5</v>
      </c>
      <c r="D5535" t="s">
        <v>52</v>
      </c>
      <c r="E5535" t="s">
        <v>12</v>
      </c>
      <c r="F5535" s="3" t="s">
        <v>14270</v>
      </c>
      <c r="G5535">
        <v>2024</v>
      </c>
      <c r="H5535" t="s">
        <v>462</v>
      </c>
      <c r="I5535" t="s">
        <v>14262</v>
      </c>
    </row>
    <row r="5536" spans="1:9" ht="32" x14ac:dyDescent="0.2">
      <c r="A5536" t="s">
        <v>14271</v>
      </c>
      <c r="B5536" t="s">
        <v>14272</v>
      </c>
      <c r="C5536">
        <v>1</v>
      </c>
      <c r="D5536" t="s">
        <v>52</v>
      </c>
      <c r="E5536" t="s">
        <v>12</v>
      </c>
      <c r="F5536" s="3" t="s">
        <v>3545</v>
      </c>
      <c r="G5536">
        <v>2024</v>
      </c>
      <c r="H5536" t="s">
        <v>226</v>
      </c>
      <c r="I5536" t="s">
        <v>14273</v>
      </c>
    </row>
    <row r="5537" spans="1:9" ht="32" x14ac:dyDescent="0.2">
      <c r="A5537" t="s">
        <v>14274</v>
      </c>
      <c r="B5537" t="s">
        <v>14275</v>
      </c>
      <c r="C5537">
        <v>1</v>
      </c>
      <c r="D5537" t="s">
        <v>12</v>
      </c>
      <c r="E5537" t="s">
        <v>12</v>
      </c>
      <c r="F5537" s="3" t="s">
        <v>14276</v>
      </c>
      <c r="G5537">
        <v>2024</v>
      </c>
      <c r="H5537" t="s">
        <v>235</v>
      </c>
      <c r="I5537" t="s">
        <v>14277</v>
      </c>
    </row>
    <row r="5538" spans="1:9" ht="32" x14ac:dyDescent="0.2">
      <c r="A5538" t="s">
        <v>14274</v>
      </c>
      <c r="B5538" t="s">
        <v>4561</v>
      </c>
      <c r="C5538">
        <v>2</v>
      </c>
      <c r="D5538" t="s">
        <v>12</v>
      </c>
      <c r="E5538" t="s">
        <v>12</v>
      </c>
      <c r="F5538" s="3" t="s">
        <v>4562</v>
      </c>
      <c r="G5538">
        <v>2024</v>
      </c>
      <c r="H5538" t="s">
        <v>235</v>
      </c>
      <c r="I5538" t="s">
        <v>14277</v>
      </c>
    </row>
    <row r="5539" spans="1:9" ht="32" x14ac:dyDescent="0.2">
      <c r="A5539" t="s">
        <v>14274</v>
      </c>
      <c r="B5539" t="s">
        <v>14278</v>
      </c>
      <c r="C5539">
        <v>3</v>
      </c>
      <c r="D5539" t="s">
        <v>4221</v>
      </c>
      <c r="E5539" t="s">
        <v>12</v>
      </c>
      <c r="F5539" s="3" t="s">
        <v>14279</v>
      </c>
      <c r="G5539">
        <v>2024</v>
      </c>
      <c r="H5539" t="s">
        <v>4191</v>
      </c>
      <c r="I5539" t="s">
        <v>14277</v>
      </c>
    </row>
    <row r="5540" spans="1:9" ht="32" x14ac:dyDescent="0.2">
      <c r="A5540" t="s">
        <v>14274</v>
      </c>
      <c r="B5540" t="s">
        <v>10418</v>
      </c>
      <c r="C5540">
        <v>4</v>
      </c>
      <c r="D5540" t="s">
        <v>12</v>
      </c>
      <c r="E5540" t="s">
        <v>334</v>
      </c>
      <c r="F5540" s="3" t="s">
        <v>14280</v>
      </c>
      <c r="G5540">
        <v>2024</v>
      </c>
      <c r="H5540" t="s">
        <v>235</v>
      </c>
      <c r="I5540" t="s">
        <v>14277</v>
      </c>
    </row>
    <row r="5541" spans="1:9" ht="16" x14ac:dyDescent="0.2">
      <c r="A5541" t="s">
        <v>14281</v>
      </c>
      <c r="B5541" t="s">
        <v>14282</v>
      </c>
      <c r="C5541">
        <v>1</v>
      </c>
      <c r="D5541" t="s">
        <v>6388</v>
      </c>
      <c r="E5541" t="s">
        <v>3056</v>
      </c>
      <c r="F5541" s="3" t="s">
        <v>14283</v>
      </c>
      <c r="G5541">
        <v>2024</v>
      </c>
      <c r="H5541" t="s">
        <v>371</v>
      </c>
      <c r="I5541" t="s">
        <v>14284</v>
      </c>
    </row>
    <row r="5542" spans="1:9" ht="16" x14ac:dyDescent="0.2">
      <c r="A5542" t="s">
        <v>14281</v>
      </c>
      <c r="B5542" t="s">
        <v>14285</v>
      </c>
      <c r="C5542">
        <v>2</v>
      </c>
      <c r="D5542">
        <f>154</f>
        <v>154</v>
      </c>
      <c r="E5542" t="s">
        <v>12</v>
      </c>
      <c r="F5542" s="3" t="s">
        <v>2230</v>
      </c>
      <c r="G5542">
        <v>2024</v>
      </c>
      <c r="H5542" t="s">
        <v>140</v>
      </c>
      <c r="I5542" t="s">
        <v>14284</v>
      </c>
    </row>
    <row r="5543" spans="1:9" ht="32" x14ac:dyDescent="0.2">
      <c r="A5543" t="s">
        <v>14286</v>
      </c>
      <c r="B5543" t="s">
        <v>9211</v>
      </c>
      <c r="C5543">
        <v>1</v>
      </c>
      <c r="D5543" t="s">
        <v>12</v>
      </c>
      <c r="E5543" t="s">
        <v>12</v>
      </c>
      <c r="F5543" s="3" t="s">
        <v>14287</v>
      </c>
      <c r="G5543">
        <v>2024</v>
      </c>
      <c r="H5543" t="s">
        <v>140</v>
      </c>
      <c r="I5543" t="s">
        <v>14288</v>
      </c>
    </row>
    <row r="5544" spans="1:9" ht="32" x14ac:dyDescent="0.2">
      <c r="A5544" t="s">
        <v>14289</v>
      </c>
      <c r="B5544" t="s">
        <v>3805</v>
      </c>
      <c r="C5544">
        <v>1</v>
      </c>
      <c r="D5544">
        <f>407</f>
        <v>407</v>
      </c>
      <c r="E5544" t="s">
        <v>12</v>
      </c>
      <c r="F5544" s="3" t="s">
        <v>2203</v>
      </c>
      <c r="G5544">
        <v>2024</v>
      </c>
      <c r="H5544" t="s">
        <v>37</v>
      </c>
      <c r="I5544" t="s">
        <v>14290</v>
      </c>
    </row>
    <row r="5545" spans="1:9" ht="32" x14ac:dyDescent="0.2">
      <c r="A5545" t="s">
        <v>14289</v>
      </c>
      <c r="B5545" t="s">
        <v>3808</v>
      </c>
      <c r="C5545">
        <v>2</v>
      </c>
      <c r="D5545">
        <f>407</f>
        <v>407</v>
      </c>
      <c r="E5545" t="s">
        <v>12</v>
      </c>
      <c r="F5545" s="3" t="s">
        <v>2203</v>
      </c>
      <c r="G5545">
        <v>2024</v>
      </c>
      <c r="H5545" t="s">
        <v>37</v>
      </c>
      <c r="I5545" t="s">
        <v>14290</v>
      </c>
    </row>
    <row r="5546" spans="1:9" ht="32" x14ac:dyDescent="0.2">
      <c r="A5546" t="s">
        <v>14291</v>
      </c>
      <c r="B5546" t="s">
        <v>14292</v>
      </c>
      <c r="C5546">
        <v>1</v>
      </c>
      <c r="D5546" t="s">
        <v>12409</v>
      </c>
      <c r="E5546" t="s">
        <v>12</v>
      </c>
      <c r="F5546" s="3" t="s">
        <v>14293</v>
      </c>
      <c r="G5546">
        <v>2024</v>
      </c>
      <c r="H5546" t="s">
        <v>86</v>
      </c>
      <c r="I5546" t="s">
        <v>14294</v>
      </c>
    </row>
    <row r="5547" spans="1:9" ht="16" x14ac:dyDescent="0.2">
      <c r="A5547" t="s">
        <v>14291</v>
      </c>
      <c r="B5547" t="s">
        <v>14295</v>
      </c>
      <c r="C5547">
        <v>2</v>
      </c>
      <c r="D5547" t="s">
        <v>12</v>
      </c>
      <c r="E5547" t="s">
        <v>1171</v>
      </c>
      <c r="F5547" s="3" t="s">
        <v>14296</v>
      </c>
      <c r="G5547">
        <v>2024</v>
      </c>
      <c r="H5547" t="s">
        <v>86</v>
      </c>
      <c r="I5547" t="s">
        <v>14294</v>
      </c>
    </row>
    <row r="5548" spans="1:9" ht="32" x14ac:dyDescent="0.2">
      <c r="A5548" t="s">
        <v>14291</v>
      </c>
      <c r="B5548" t="s">
        <v>14297</v>
      </c>
      <c r="C5548">
        <v>3</v>
      </c>
      <c r="D5548" s="4" t="s">
        <v>316</v>
      </c>
      <c r="E5548" t="s">
        <v>12</v>
      </c>
      <c r="F5548" s="7" t="s">
        <v>14298</v>
      </c>
      <c r="G5548">
        <v>2024</v>
      </c>
      <c r="H5548" t="s">
        <v>318</v>
      </c>
      <c r="I5548" t="s">
        <v>14294</v>
      </c>
    </row>
    <row r="5549" spans="1:9" ht="16" x14ac:dyDescent="0.2">
      <c r="A5549" t="s">
        <v>14299</v>
      </c>
      <c r="B5549" t="s">
        <v>14300</v>
      </c>
      <c r="C5549">
        <v>1</v>
      </c>
      <c r="D5549">
        <f>561</f>
        <v>561</v>
      </c>
      <c r="E5549" t="s">
        <v>12</v>
      </c>
      <c r="F5549" s="3" t="s">
        <v>728</v>
      </c>
      <c r="G5549">
        <v>2024</v>
      </c>
      <c r="H5549" t="s">
        <v>14</v>
      </c>
      <c r="I5549" t="s">
        <v>14301</v>
      </c>
    </row>
    <row r="5550" spans="1:9" ht="32" x14ac:dyDescent="0.2">
      <c r="A5550" t="s">
        <v>14302</v>
      </c>
      <c r="B5550" t="s">
        <v>14303</v>
      </c>
      <c r="C5550">
        <v>1</v>
      </c>
      <c r="D5550" t="s">
        <v>12</v>
      </c>
      <c r="E5550" t="s">
        <v>12</v>
      </c>
      <c r="F5550" s="3" t="s">
        <v>14304</v>
      </c>
      <c r="G5550">
        <v>2024</v>
      </c>
      <c r="H5550" t="s">
        <v>602</v>
      </c>
      <c r="I5550" t="s">
        <v>14305</v>
      </c>
    </row>
    <row r="5551" spans="1:9" ht="32" x14ac:dyDescent="0.2">
      <c r="A5551" t="s">
        <v>14306</v>
      </c>
      <c r="B5551" t="s">
        <v>14307</v>
      </c>
      <c r="C5551">
        <v>1</v>
      </c>
      <c r="D5551" t="s">
        <v>12</v>
      </c>
      <c r="E5551" t="s">
        <v>12</v>
      </c>
      <c r="F5551" s="3" t="s">
        <v>650</v>
      </c>
      <c r="G5551">
        <v>2024</v>
      </c>
      <c r="H5551" t="s">
        <v>37</v>
      </c>
      <c r="I5551" t="s">
        <v>14308</v>
      </c>
    </row>
    <row r="5552" spans="1:9" ht="32" x14ac:dyDescent="0.2">
      <c r="A5552" t="s">
        <v>14309</v>
      </c>
      <c r="B5552" t="s">
        <v>14310</v>
      </c>
      <c r="C5552">
        <v>1</v>
      </c>
      <c r="D5552" t="s">
        <v>12</v>
      </c>
      <c r="E5552" t="s">
        <v>12</v>
      </c>
      <c r="F5552" s="3" t="s">
        <v>14311</v>
      </c>
      <c r="G5552">
        <v>2024</v>
      </c>
      <c r="H5552" t="s">
        <v>1696</v>
      </c>
      <c r="I5552" t="s">
        <v>14312</v>
      </c>
    </row>
    <row r="5553" spans="1:9" ht="32" x14ac:dyDescent="0.2">
      <c r="A5553" t="s">
        <v>14313</v>
      </c>
      <c r="B5553" t="s">
        <v>14314</v>
      </c>
      <c r="C5553">
        <v>1</v>
      </c>
      <c r="D5553" t="s">
        <v>344</v>
      </c>
      <c r="E5553" t="s">
        <v>12</v>
      </c>
      <c r="F5553" s="3" t="s">
        <v>14315</v>
      </c>
      <c r="G5553">
        <v>2024</v>
      </c>
      <c r="H5553" t="s">
        <v>779</v>
      </c>
      <c r="I5553" t="s">
        <v>14316</v>
      </c>
    </row>
    <row r="5554" spans="1:9" ht="32" x14ac:dyDescent="0.2">
      <c r="A5554" t="s">
        <v>14313</v>
      </c>
      <c r="B5554" t="s">
        <v>14317</v>
      </c>
      <c r="C5554">
        <v>2</v>
      </c>
      <c r="D5554" t="s">
        <v>12</v>
      </c>
      <c r="E5554" t="s">
        <v>12</v>
      </c>
      <c r="F5554" s="3" t="s">
        <v>14318</v>
      </c>
      <c r="G5554">
        <v>2024</v>
      </c>
      <c r="H5554" t="s">
        <v>779</v>
      </c>
      <c r="I5554" t="s">
        <v>14316</v>
      </c>
    </row>
    <row r="5555" spans="1:9" ht="32" x14ac:dyDescent="0.2">
      <c r="A5555" t="s">
        <v>14313</v>
      </c>
      <c r="B5555" t="s">
        <v>14319</v>
      </c>
      <c r="C5555">
        <v>3</v>
      </c>
      <c r="D5555" t="s">
        <v>12</v>
      </c>
      <c r="E5555" t="s">
        <v>12</v>
      </c>
      <c r="F5555" s="3" t="s">
        <v>6149</v>
      </c>
      <c r="G5555">
        <v>2024</v>
      </c>
      <c r="H5555" t="s">
        <v>779</v>
      </c>
      <c r="I5555" t="s">
        <v>14316</v>
      </c>
    </row>
    <row r="5556" spans="1:9" ht="16" x14ac:dyDescent="0.2">
      <c r="A5556" t="s">
        <v>14313</v>
      </c>
      <c r="B5556" t="s">
        <v>14320</v>
      </c>
      <c r="C5556">
        <v>4</v>
      </c>
      <c r="D5556" t="s">
        <v>12</v>
      </c>
      <c r="E5556" t="s">
        <v>12</v>
      </c>
      <c r="F5556" s="3" t="s">
        <v>14321</v>
      </c>
      <c r="G5556">
        <v>2024</v>
      </c>
      <c r="H5556" t="s">
        <v>779</v>
      </c>
      <c r="I5556" t="s">
        <v>14316</v>
      </c>
    </row>
    <row r="5557" spans="1:9" ht="48" x14ac:dyDescent="0.2">
      <c r="A5557" t="s">
        <v>14313</v>
      </c>
      <c r="B5557" t="s">
        <v>14322</v>
      </c>
      <c r="C5557">
        <v>5</v>
      </c>
      <c r="D5557" t="s">
        <v>12</v>
      </c>
      <c r="E5557" t="s">
        <v>12</v>
      </c>
      <c r="F5557" s="3" t="s">
        <v>14323</v>
      </c>
      <c r="G5557">
        <v>2024</v>
      </c>
      <c r="H5557" t="s">
        <v>779</v>
      </c>
      <c r="I5557" t="s">
        <v>14316</v>
      </c>
    </row>
    <row r="5558" spans="1:9" ht="32" x14ac:dyDescent="0.2">
      <c r="A5558" t="s">
        <v>14313</v>
      </c>
      <c r="B5558" t="s">
        <v>14324</v>
      </c>
      <c r="C5558">
        <v>6</v>
      </c>
      <c r="D5558" t="s">
        <v>12</v>
      </c>
      <c r="E5558" t="s">
        <v>12</v>
      </c>
      <c r="F5558" s="3" t="s">
        <v>14325</v>
      </c>
      <c r="G5558">
        <v>2024</v>
      </c>
      <c r="H5558" t="s">
        <v>779</v>
      </c>
      <c r="I5558" t="s">
        <v>14316</v>
      </c>
    </row>
    <row r="5559" spans="1:9" ht="32" x14ac:dyDescent="0.2">
      <c r="A5559" t="s">
        <v>14326</v>
      </c>
      <c r="B5559" t="s">
        <v>14327</v>
      </c>
      <c r="C5559">
        <v>1</v>
      </c>
      <c r="D5559" t="s">
        <v>12</v>
      </c>
      <c r="E5559" t="s">
        <v>12</v>
      </c>
      <c r="F5559" s="3" t="s">
        <v>14328</v>
      </c>
      <c r="G5559">
        <v>2024</v>
      </c>
      <c r="H5559" t="s">
        <v>779</v>
      </c>
      <c r="I5559" t="s">
        <v>14329</v>
      </c>
    </row>
    <row r="5560" spans="1:9" ht="32" x14ac:dyDescent="0.2">
      <c r="A5560" t="s">
        <v>14326</v>
      </c>
      <c r="B5560" t="s">
        <v>14330</v>
      </c>
      <c r="C5560">
        <v>2</v>
      </c>
      <c r="D5560" t="s">
        <v>12</v>
      </c>
      <c r="E5560" t="s">
        <v>12</v>
      </c>
      <c r="F5560" s="3" t="s">
        <v>14328</v>
      </c>
      <c r="G5560">
        <v>2024</v>
      </c>
      <c r="H5560" t="s">
        <v>779</v>
      </c>
      <c r="I5560" t="s">
        <v>14329</v>
      </c>
    </row>
    <row r="5561" spans="1:9" ht="48" x14ac:dyDescent="0.2">
      <c r="A5561" t="s">
        <v>14326</v>
      </c>
      <c r="B5561" t="s">
        <v>14331</v>
      </c>
      <c r="C5561">
        <v>3</v>
      </c>
      <c r="D5561" t="s">
        <v>12</v>
      </c>
      <c r="E5561" t="s">
        <v>12</v>
      </c>
      <c r="F5561" s="3" t="s">
        <v>14332</v>
      </c>
      <c r="G5561">
        <v>2024</v>
      </c>
      <c r="H5561" t="s">
        <v>779</v>
      </c>
      <c r="I5561" t="s">
        <v>14329</v>
      </c>
    </row>
    <row r="5562" spans="1:9" ht="48" x14ac:dyDescent="0.2">
      <c r="A5562" t="s">
        <v>14326</v>
      </c>
      <c r="B5562" t="s">
        <v>14333</v>
      </c>
      <c r="C5562">
        <v>4</v>
      </c>
      <c r="D5562" t="s">
        <v>12</v>
      </c>
      <c r="E5562" t="s">
        <v>12</v>
      </c>
      <c r="F5562" s="3" t="s">
        <v>14334</v>
      </c>
      <c r="G5562">
        <v>2024</v>
      </c>
      <c r="H5562" t="s">
        <v>779</v>
      </c>
      <c r="I5562" t="s">
        <v>14329</v>
      </c>
    </row>
    <row r="5563" spans="1:9" ht="16" x14ac:dyDescent="0.2">
      <c r="A5563" t="s">
        <v>14335</v>
      </c>
      <c r="B5563" t="s">
        <v>14336</v>
      </c>
      <c r="C5563">
        <v>1</v>
      </c>
      <c r="D5563" t="s">
        <v>12</v>
      </c>
      <c r="E5563" t="s">
        <v>12</v>
      </c>
      <c r="F5563" s="3" t="s">
        <v>14337</v>
      </c>
      <c r="G5563">
        <v>2024</v>
      </c>
      <c r="H5563" t="s">
        <v>235</v>
      </c>
      <c r="I5563" t="s">
        <v>14338</v>
      </c>
    </row>
    <row r="5564" spans="1:9" ht="16" x14ac:dyDescent="0.2">
      <c r="A5564" t="s">
        <v>14335</v>
      </c>
      <c r="B5564" t="s">
        <v>14339</v>
      </c>
      <c r="C5564">
        <v>2</v>
      </c>
      <c r="D5564" t="s">
        <v>12</v>
      </c>
      <c r="E5564" t="s">
        <v>12</v>
      </c>
      <c r="F5564" s="3" t="s">
        <v>14340</v>
      </c>
      <c r="G5564">
        <v>2024</v>
      </c>
      <c r="H5564" t="s">
        <v>754</v>
      </c>
      <c r="I5564" t="s">
        <v>14338</v>
      </c>
    </row>
    <row r="5565" spans="1:9" ht="32" x14ac:dyDescent="0.2">
      <c r="A5565" t="s">
        <v>14341</v>
      </c>
      <c r="B5565" t="s">
        <v>11232</v>
      </c>
      <c r="C5565">
        <v>1</v>
      </c>
      <c r="D5565" t="s">
        <v>344</v>
      </c>
      <c r="E5565" t="s">
        <v>12</v>
      </c>
      <c r="F5565" s="3" t="s">
        <v>14342</v>
      </c>
      <c r="G5565">
        <v>2024</v>
      </c>
      <c r="H5565" t="s">
        <v>37</v>
      </c>
      <c r="I5565" t="s">
        <v>14343</v>
      </c>
    </row>
    <row r="5566" spans="1:9" ht="16" x14ac:dyDescent="0.2">
      <c r="A5566" t="s">
        <v>14341</v>
      </c>
      <c r="B5566" t="s">
        <v>14344</v>
      </c>
      <c r="C5566">
        <v>2</v>
      </c>
      <c r="D5566" t="s">
        <v>344</v>
      </c>
      <c r="E5566" t="s">
        <v>12</v>
      </c>
      <c r="F5566" s="3" t="s">
        <v>11845</v>
      </c>
      <c r="G5566">
        <v>2024</v>
      </c>
      <c r="H5566" t="s">
        <v>37</v>
      </c>
      <c r="I5566" t="s">
        <v>14343</v>
      </c>
    </row>
    <row r="5567" spans="1:9" ht="16" x14ac:dyDescent="0.2">
      <c r="A5567" t="s">
        <v>14345</v>
      </c>
      <c r="B5567" t="s">
        <v>14346</v>
      </c>
      <c r="C5567">
        <v>1</v>
      </c>
      <c r="D5567" t="s">
        <v>1219</v>
      </c>
      <c r="E5567" t="s">
        <v>12</v>
      </c>
      <c r="F5567" s="3" t="s">
        <v>14347</v>
      </c>
      <c r="G5567">
        <v>2024</v>
      </c>
      <c r="H5567" t="s">
        <v>2773</v>
      </c>
      <c r="I5567" t="s">
        <v>14348</v>
      </c>
    </row>
    <row r="5568" spans="1:9" ht="32" x14ac:dyDescent="0.2">
      <c r="A5568" t="s">
        <v>14345</v>
      </c>
      <c r="B5568" t="s">
        <v>14349</v>
      </c>
      <c r="C5568">
        <v>2</v>
      </c>
      <c r="D5568" t="s">
        <v>1219</v>
      </c>
      <c r="E5568" t="s">
        <v>12</v>
      </c>
      <c r="F5568" s="3" t="s">
        <v>14350</v>
      </c>
      <c r="G5568">
        <v>2024</v>
      </c>
      <c r="H5568" t="s">
        <v>2773</v>
      </c>
      <c r="I5568" t="s">
        <v>14348</v>
      </c>
    </row>
    <row r="5569" spans="1:9" ht="32" x14ac:dyDescent="0.2">
      <c r="A5569" t="s">
        <v>14345</v>
      </c>
      <c r="B5569" t="s">
        <v>14351</v>
      </c>
      <c r="C5569">
        <v>3</v>
      </c>
      <c r="D5569" t="s">
        <v>1219</v>
      </c>
      <c r="E5569" t="s">
        <v>12</v>
      </c>
      <c r="F5569" s="3" t="s">
        <v>14350</v>
      </c>
      <c r="G5569">
        <v>2024</v>
      </c>
      <c r="H5569" t="s">
        <v>2773</v>
      </c>
      <c r="I5569" t="s">
        <v>14348</v>
      </c>
    </row>
    <row r="5570" spans="1:9" ht="32" x14ac:dyDescent="0.2">
      <c r="A5570" t="s">
        <v>14345</v>
      </c>
      <c r="B5570" t="s">
        <v>14352</v>
      </c>
      <c r="C5570">
        <v>4</v>
      </c>
      <c r="D5570" t="s">
        <v>1077</v>
      </c>
      <c r="E5570" t="s">
        <v>12</v>
      </c>
      <c r="F5570" s="3" t="s">
        <v>14353</v>
      </c>
      <c r="G5570">
        <v>2024</v>
      </c>
      <c r="H5570" t="s">
        <v>2773</v>
      </c>
      <c r="I5570" t="s">
        <v>14348</v>
      </c>
    </row>
    <row r="5571" spans="1:9" ht="32" x14ac:dyDescent="0.2">
      <c r="A5571" t="s">
        <v>14354</v>
      </c>
      <c r="B5571" t="s">
        <v>14355</v>
      </c>
      <c r="C5571">
        <v>1</v>
      </c>
      <c r="D5571">
        <f>237</f>
        <v>237</v>
      </c>
      <c r="E5571" t="s">
        <v>12</v>
      </c>
      <c r="F5571" s="3" t="s">
        <v>14356</v>
      </c>
      <c r="G5571">
        <v>2024</v>
      </c>
      <c r="H5571" t="s">
        <v>21</v>
      </c>
      <c r="I5571" t="s">
        <v>14357</v>
      </c>
    </row>
    <row r="5572" spans="1:9" ht="16" x14ac:dyDescent="0.2">
      <c r="A5572" t="s">
        <v>14358</v>
      </c>
      <c r="B5572" t="s">
        <v>1585</v>
      </c>
      <c r="C5572">
        <v>1</v>
      </c>
      <c r="D5572">
        <f>76</f>
        <v>76</v>
      </c>
      <c r="E5572" t="s">
        <v>168</v>
      </c>
      <c r="F5572" s="7" t="s">
        <v>169</v>
      </c>
      <c r="G5572">
        <v>2024</v>
      </c>
      <c r="H5572" t="s">
        <v>86</v>
      </c>
      <c r="I5572" t="s">
        <v>14359</v>
      </c>
    </row>
    <row r="5573" spans="1:9" ht="16" x14ac:dyDescent="0.2">
      <c r="A5573" t="s">
        <v>14358</v>
      </c>
      <c r="B5573" t="s">
        <v>2149</v>
      </c>
      <c r="C5573">
        <v>2</v>
      </c>
      <c r="D5573">
        <f>534</f>
        <v>534</v>
      </c>
      <c r="E5573" t="s">
        <v>12</v>
      </c>
      <c r="F5573" s="3" t="s">
        <v>14360</v>
      </c>
      <c r="G5573">
        <v>2024</v>
      </c>
      <c r="H5573" t="s">
        <v>14</v>
      </c>
      <c r="I5573" t="s">
        <v>14359</v>
      </c>
    </row>
    <row r="5574" spans="1:9" ht="32" x14ac:dyDescent="0.2">
      <c r="A5574" t="s">
        <v>14361</v>
      </c>
      <c r="B5574" t="s">
        <v>14362</v>
      </c>
      <c r="C5574">
        <v>1</v>
      </c>
      <c r="D5574">
        <f>237</f>
        <v>237</v>
      </c>
      <c r="E5574" t="s">
        <v>12</v>
      </c>
      <c r="F5574" s="3" t="s">
        <v>14363</v>
      </c>
      <c r="G5574">
        <v>2024</v>
      </c>
      <c r="H5574" t="s">
        <v>21</v>
      </c>
      <c r="I5574" t="s">
        <v>14364</v>
      </c>
    </row>
    <row r="5575" spans="1:9" ht="16" x14ac:dyDescent="0.2">
      <c r="A5575" t="s">
        <v>14361</v>
      </c>
      <c r="B5575" t="s">
        <v>14365</v>
      </c>
      <c r="C5575">
        <v>2</v>
      </c>
      <c r="D5575">
        <f>237</f>
        <v>237</v>
      </c>
      <c r="E5575" t="s">
        <v>12</v>
      </c>
      <c r="F5575" s="3" t="s">
        <v>2704</v>
      </c>
      <c r="G5575">
        <v>2024</v>
      </c>
      <c r="H5575" t="s">
        <v>21</v>
      </c>
      <c r="I5575" t="s">
        <v>14364</v>
      </c>
    </row>
    <row r="5576" spans="1:9" ht="32" x14ac:dyDescent="0.2">
      <c r="A5576" t="s">
        <v>14361</v>
      </c>
      <c r="B5576" t="s">
        <v>192</v>
      </c>
      <c r="C5576">
        <v>3</v>
      </c>
      <c r="D5576">
        <f>237</f>
        <v>237</v>
      </c>
      <c r="E5576" t="s">
        <v>12</v>
      </c>
      <c r="F5576" s="3" t="s">
        <v>2569</v>
      </c>
      <c r="G5576">
        <v>2024</v>
      </c>
      <c r="H5576" t="s">
        <v>21</v>
      </c>
      <c r="I5576" t="s">
        <v>14364</v>
      </c>
    </row>
    <row r="5577" spans="1:9" ht="16" x14ac:dyDescent="0.2">
      <c r="A5577" t="s">
        <v>14366</v>
      </c>
      <c r="B5577" t="s">
        <v>14367</v>
      </c>
      <c r="C5577">
        <v>1</v>
      </c>
      <c r="D5577" t="s">
        <v>12</v>
      </c>
      <c r="E5577" t="s">
        <v>12</v>
      </c>
      <c r="F5577" s="3" t="s">
        <v>14368</v>
      </c>
      <c r="G5577">
        <v>2024</v>
      </c>
      <c r="H5577" t="s">
        <v>140</v>
      </c>
      <c r="I5577" t="s">
        <v>14369</v>
      </c>
    </row>
    <row r="5578" spans="1:9" ht="16" x14ac:dyDescent="0.2">
      <c r="A5578" t="s">
        <v>14366</v>
      </c>
      <c r="B5578" t="s">
        <v>14370</v>
      </c>
      <c r="C5578">
        <v>2</v>
      </c>
      <c r="D5578">
        <f>17</f>
        <v>17</v>
      </c>
      <c r="E5578" t="s">
        <v>12</v>
      </c>
      <c r="F5578" s="3" t="s">
        <v>14371</v>
      </c>
      <c r="G5578">
        <v>2024</v>
      </c>
      <c r="H5578" t="s">
        <v>140</v>
      </c>
      <c r="I5578" t="s">
        <v>14369</v>
      </c>
    </row>
    <row r="5579" spans="1:9" ht="16" x14ac:dyDescent="0.2">
      <c r="A5579" t="s">
        <v>14366</v>
      </c>
      <c r="B5579" t="s">
        <v>14372</v>
      </c>
      <c r="C5579">
        <v>3</v>
      </c>
      <c r="D5579">
        <f>332</f>
        <v>332</v>
      </c>
      <c r="E5579" t="s">
        <v>12</v>
      </c>
      <c r="F5579" s="3" t="s">
        <v>14373</v>
      </c>
      <c r="G5579">
        <v>2024</v>
      </c>
      <c r="H5579" t="s">
        <v>140</v>
      </c>
      <c r="I5579" t="s">
        <v>14369</v>
      </c>
    </row>
    <row r="5580" spans="1:9" ht="32" x14ac:dyDescent="0.2">
      <c r="A5580" t="s">
        <v>14374</v>
      </c>
      <c r="B5580" t="s">
        <v>14375</v>
      </c>
      <c r="C5580">
        <v>1</v>
      </c>
      <c r="D5580" t="s">
        <v>12</v>
      </c>
      <c r="E5580" t="s">
        <v>12</v>
      </c>
      <c r="F5580" s="3" t="s">
        <v>14376</v>
      </c>
      <c r="G5580">
        <v>2024</v>
      </c>
      <c r="H5580" t="s">
        <v>239</v>
      </c>
      <c r="I5580" t="s">
        <v>14377</v>
      </c>
    </row>
    <row r="5581" spans="1:9" ht="32" x14ac:dyDescent="0.2">
      <c r="A5581" t="s">
        <v>14378</v>
      </c>
      <c r="B5581" t="s">
        <v>14379</v>
      </c>
      <c r="C5581">
        <v>1</v>
      </c>
      <c r="D5581">
        <f>404</f>
        <v>404</v>
      </c>
      <c r="E5581" t="s">
        <v>12</v>
      </c>
      <c r="F5581" s="3" t="s">
        <v>14380</v>
      </c>
      <c r="G5581">
        <v>2024</v>
      </c>
      <c r="H5581" t="s">
        <v>313</v>
      </c>
      <c r="I5581" t="s">
        <v>14381</v>
      </c>
    </row>
    <row r="5582" spans="1:9" ht="32" x14ac:dyDescent="0.2">
      <c r="A5582" t="s">
        <v>14382</v>
      </c>
      <c r="B5582" t="s">
        <v>14383</v>
      </c>
      <c r="C5582">
        <v>1</v>
      </c>
      <c r="D5582" t="s">
        <v>90</v>
      </c>
      <c r="E5582" t="s">
        <v>12</v>
      </c>
      <c r="F5582" s="3" t="s">
        <v>5837</v>
      </c>
      <c r="G5582">
        <v>2024</v>
      </c>
      <c r="H5582" t="s">
        <v>323</v>
      </c>
      <c r="I5582" t="s">
        <v>14384</v>
      </c>
    </row>
    <row r="5583" spans="1:9" ht="16" x14ac:dyDescent="0.2">
      <c r="A5583" t="s">
        <v>14382</v>
      </c>
      <c r="B5583" t="s">
        <v>14385</v>
      </c>
      <c r="C5583">
        <v>2</v>
      </c>
      <c r="D5583" t="s">
        <v>1818</v>
      </c>
      <c r="E5583" t="s">
        <v>12</v>
      </c>
      <c r="F5583" s="3" t="s">
        <v>14386</v>
      </c>
      <c r="G5583">
        <v>2024</v>
      </c>
      <c r="H5583" t="s">
        <v>323</v>
      </c>
      <c r="I5583" t="s">
        <v>14384</v>
      </c>
    </row>
    <row r="5584" spans="1:9" ht="32" x14ac:dyDescent="0.2">
      <c r="A5584" t="s">
        <v>14382</v>
      </c>
      <c r="B5584" t="s">
        <v>14387</v>
      </c>
      <c r="C5584">
        <v>3</v>
      </c>
      <c r="D5584" t="s">
        <v>90</v>
      </c>
      <c r="E5584" t="s">
        <v>12</v>
      </c>
      <c r="F5584" s="3" t="s">
        <v>14388</v>
      </c>
      <c r="G5584">
        <v>2024</v>
      </c>
      <c r="H5584" t="s">
        <v>323</v>
      </c>
      <c r="I5584" t="s">
        <v>14384</v>
      </c>
    </row>
    <row r="5585" spans="1:9" ht="32" x14ac:dyDescent="0.2">
      <c r="A5585" t="s">
        <v>14389</v>
      </c>
      <c r="B5585" t="s">
        <v>14390</v>
      </c>
      <c r="C5585">
        <v>1</v>
      </c>
      <c r="D5585" t="s">
        <v>1818</v>
      </c>
      <c r="E5585" t="s">
        <v>12</v>
      </c>
      <c r="F5585" s="3" t="s">
        <v>2882</v>
      </c>
      <c r="G5585">
        <v>2024</v>
      </c>
      <c r="H5585" t="s">
        <v>323</v>
      </c>
      <c r="I5585" t="s">
        <v>14391</v>
      </c>
    </row>
    <row r="5586" spans="1:9" ht="48" x14ac:dyDescent="0.2">
      <c r="A5586" t="s">
        <v>14389</v>
      </c>
      <c r="B5586" t="s">
        <v>14392</v>
      </c>
      <c r="C5586">
        <v>2</v>
      </c>
      <c r="D5586" t="s">
        <v>1818</v>
      </c>
      <c r="E5586" t="s">
        <v>12</v>
      </c>
      <c r="F5586" s="3" t="s">
        <v>14393</v>
      </c>
      <c r="G5586">
        <v>2024</v>
      </c>
      <c r="H5586" t="s">
        <v>323</v>
      </c>
      <c r="I5586" t="s">
        <v>14391</v>
      </c>
    </row>
    <row r="5587" spans="1:9" ht="32" x14ac:dyDescent="0.2">
      <c r="A5587" t="s">
        <v>14394</v>
      </c>
      <c r="B5587" t="s">
        <v>14395</v>
      </c>
      <c r="C5587">
        <v>1</v>
      </c>
      <c r="D5587" t="s">
        <v>1020</v>
      </c>
      <c r="E5587" t="s">
        <v>12</v>
      </c>
      <c r="F5587" s="3" t="s">
        <v>14396</v>
      </c>
      <c r="G5587">
        <v>2024</v>
      </c>
      <c r="H5587" t="s">
        <v>1022</v>
      </c>
      <c r="I5587" t="s">
        <v>14397</v>
      </c>
    </row>
    <row r="5588" spans="1:9" ht="32" x14ac:dyDescent="0.2">
      <c r="A5588" t="s">
        <v>14394</v>
      </c>
      <c r="B5588" t="s">
        <v>14398</v>
      </c>
      <c r="C5588">
        <v>2</v>
      </c>
      <c r="D5588" t="s">
        <v>1020</v>
      </c>
      <c r="E5588" t="s">
        <v>12</v>
      </c>
      <c r="F5588" s="3" t="s">
        <v>14399</v>
      </c>
      <c r="G5588">
        <v>2024</v>
      </c>
      <c r="H5588" t="s">
        <v>1022</v>
      </c>
      <c r="I5588" t="s">
        <v>14397</v>
      </c>
    </row>
    <row r="5589" spans="1:9" ht="32" x14ac:dyDescent="0.2">
      <c r="A5589" t="s">
        <v>14400</v>
      </c>
      <c r="B5589" t="s">
        <v>4423</v>
      </c>
      <c r="C5589">
        <v>1</v>
      </c>
      <c r="D5589" t="s">
        <v>12</v>
      </c>
      <c r="E5589" t="s">
        <v>12</v>
      </c>
      <c r="F5589" s="3" t="s">
        <v>14401</v>
      </c>
      <c r="G5589">
        <v>2024</v>
      </c>
      <c r="H5589" t="s">
        <v>14</v>
      </c>
      <c r="I5589" t="s">
        <v>14402</v>
      </c>
    </row>
    <row r="5590" spans="1:9" ht="32" x14ac:dyDescent="0.2">
      <c r="A5590" t="s">
        <v>14400</v>
      </c>
      <c r="B5590" t="s">
        <v>1622</v>
      </c>
      <c r="C5590">
        <v>2</v>
      </c>
      <c r="D5590" t="s">
        <v>12</v>
      </c>
      <c r="E5590" t="s">
        <v>12</v>
      </c>
      <c r="F5590" s="3" t="s">
        <v>14403</v>
      </c>
      <c r="G5590">
        <v>2024</v>
      </c>
      <c r="H5590" t="s">
        <v>14</v>
      </c>
      <c r="I5590" t="s">
        <v>14402</v>
      </c>
    </row>
    <row r="5591" spans="1:9" ht="16" x14ac:dyDescent="0.2">
      <c r="A5591" t="s">
        <v>14404</v>
      </c>
      <c r="B5591" t="s">
        <v>14405</v>
      </c>
      <c r="C5591">
        <v>1</v>
      </c>
      <c r="D5591" t="s">
        <v>52</v>
      </c>
      <c r="E5591" t="s">
        <v>12</v>
      </c>
      <c r="F5591" s="3" t="s">
        <v>14406</v>
      </c>
      <c r="G5591">
        <v>2024</v>
      </c>
      <c r="H5591" t="s">
        <v>162</v>
      </c>
      <c r="I5591" t="s">
        <v>14407</v>
      </c>
    </row>
    <row r="5592" spans="1:9" ht="32" x14ac:dyDescent="0.2">
      <c r="A5592" t="s">
        <v>14404</v>
      </c>
      <c r="B5592" t="s">
        <v>14408</v>
      </c>
      <c r="C5592">
        <v>2</v>
      </c>
      <c r="D5592" t="s">
        <v>4403</v>
      </c>
      <c r="E5592" t="s">
        <v>12</v>
      </c>
      <c r="F5592" s="3" t="s">
        <v>14409</v>
      </c>
      <c r="G5592">
        <v>2024</v>
      </c>
      <c r="H5592" t="s">
        <v>86</v>
      </c>
      <c r="I5592" t="s">
        <v>14407</v>
      </c>
    </row>
    <row r="5593" spans="1:9" ht="32" x14ac:dyDescent="0.2">
      <c r="A5593" t="s">
        <v>14404</v>
      </c>
      <c r="B5593" t="s">
        <v>14410</v>
      </c>
      <c r="C5593">
        <v>3</v>
      </c>
      <c r="D5593">
        <f>571</f>
        <v>571</v>
      </c>
      <c r="E5593" t="s">
        <v>12</v>
      </c>
      <c r="F5593" s="3" t="s">
        <v>14411</v>
      </c>
      <c r="G5593">
        <v>2024</v>
      </c>
      <c r="H5593" t="s">
        <v>86</v>
      </c>
      <c r="I5593" t="s">
        <v>14407</v>
      </c>
    </row>
    <row r="5594" spans="1:9" ht="16" x14ac:dyDescent="0.2">
      <c r="A5594" t="s">
        <v>14412</v>
      </c>
      <c r="B5594" t="s">
        <v>14413</v>
      </c>
      <c r="C5594">
        <v>1</v>
      </c>
      <c r="D5594" t="s">
        <v>12</v>
      </c>
      <c r="E5594" t="s">
        <v>12</v>
      </c>
      <c r="F5594" s="3" t="s">
        <v>14414</v>
      </c>
      <c r="G5594">
        <v>2024</v>
      </c>
      <c r="H5594" t="s">
        <v>137</v>
      </c>
      <c r="I5594" t="s">
        <v>14415</v>
      </c>
    </row>
    <row r="5595" spans="1:9" ht="16" x14ac:dyDescent="0.2">
      <c r="A5595" t="s">
        <v>14416</v>
      </c>
      <c r="B5595" t="s">
        <v>14417</v>
      </c>
      <c r="C5595">
        <v>1</v>
      </c>
      <c r="D5595" t="s">
        <v>12</v>
      </c>
      <c r="E5595" t="s">
        <v>12</v>
      </c>
      <c r="F5595" s="3" t="s">
        <v>14418</v>
      </c>
      <c r="G5595">
        <v>2024</v>
      </c>
      <c r="H5595" t="s">
        <v>1248</v>
      </c>
      <c r="I5595" t="s">
        <v>14419</v>
      </c>
    </row>
    <row r="5596" spans="1:9" ht="32" x14ac:dyDescent="0.2">
      <c r="A5596" t="s">
        <v>14420</v>
      </c>
      <c r="B5596" t="s">
        <v>11805</v>
      </c>
      <c r="C5596">
        <v>1</v>
      </c>
      <c r="D5596" t="s">
        <v>12</v>
      </c>
      <c r="E5596" t="s">
        <v>41</v>
      </c>
      <c r="F5596" s="7" t="s">
        <v>42</v>
      </c>
      <c r="G5596">
        <v>2024</v>
      </c>
      <c r="H5596" t="s">
        <v>14</v>
      </c>
      <c r="I5596" t="s">
        <v>14421</v>
      </c>
    </row>
    <row r="5597" spans="1:9" ht="16" x14ac:dyDescent="0.2">
      <c r="A5597" t="s">
        <v>14420</v>
      </c>
      <c r="B5597" t="s">
        <v>9390</v>
      </c>
      <c r="C5597">
        <v>2</v>
      </c>
      <c r="D5597" t="s">
        <v>12</v>
      </c>
      <c r="E5597" t="s">
        <v>12</v>
      </c>
      <c r="F5597" s="7" t="s">
        <v>14422</v>
      </c>
      <c r="G5597">
        <v>2024</v>
      </c>
      <c r="H5597" t="s">
        <v>14</v>
      </c>
      <c r="I5597" t="s">
        <v>14421</v>
      </c>
    </row>
    <row r="5598" spans="1:9" ht="32" x14ac:dyDescent="0.2">
      <c r="A5598" t="s">
        <v>14420</v>
      </c>
      <c r="B5598" t="s">
        <v>13478</v>
      </c>
      <c r="C5598">
        <v>3</v>
      </c>
      <c r="D5598" t="s">
        <v>12</v>
      </c>
      <c r="E5598" t="s">
        <v>41</v>
      </c>
      <c r="F5598" s="3" t="s">
        <v>14423</v>
      </c>
      <c r="G5598">
        <v>2024</v>
      </c>
      <c r="H5598" t="s">
        <v>14</v>
      </c>
      <c r="I5598" t="s">
        <v>14421</v>
      </c>
    </row>
    <row r="5599" spans="1:9" ht="16" x14ac:dyDescent="0.2">
      <c r="A5599" t="s">
        <v>14424</v>
      </c>
      <c r="B5599" t="s">
        <v>5054</v>
      </c>
      <c r="C5599">
        <v>1</v>
      </c>
      <c r="D5599" t="s">
        <v>12</v>
      </c>
      <c r="E5599" t="s">
        <v>12</v>
      </c>
      <c r="F5599" s="3" t="s">
        <v>14425</v>
      </c>
      <c r="G5599">
        <v>2024</v>
      </c>
      <c r="H5599" t="s">
        <v>14</v>
      </c>
      <c r="I5599" t="s">
        <v>14426</v>
      </c>
    </row>
    <row r="5600" spans="1:9" ht="32" x14ac:dyDescent="0.2">
      <c r="A5600" t="s">
        <v>14424</v>
      </c>
      <c r="B5600" t="s">
        <v>3136</v>
      </c>
      <c r="C5600">
        <v>2</v>
      </c>
      <c r="D5600" t="s">
        <v>12</v>
      </c>
      <c r="E5600" t="s">
        <v>12</v>
      </c>
      <c r="F5600" s="3" t="s">
        <v>14427</v>
      </c>
      <c r="G5600">
        <v>2024</v>
      </c>
      <c r="H5600" t="s">
        <v>1022</v>
      </c>
      <c r="I5600" t="s">
        <v>14426</v>
      </c>
    </row>
    <row r="5601" spans="1:9" ht="32" x14ac:dyDescent="0.2">
      <c r="A5601" t="s">
        <v>14424</v>
      </c>
      <c r="B5601" t="s">
        <v>14428</v>
      </c>
      <c r="C5601">
        <v>3</v>
      </c>
      <c r="D5601" t="s">
        <v>12</v>
      </c>
      <c r="E5601" t="s">
        <v>12</v>
      </c>
      <c r="F5601" s="3" t="s">
        <v>14429</v>
      </c>
      <c r="G5601">
        <v>2024</v>
      </c>
      <c r="H5601" t="s">
        <v>14</v>
      </c>
      <c r="I5601" t="s">
        <v>14426</v>
      </c>
    </row>
    <row r="5602" spans="1:9" ht="16" x14ac:dyDescent="0.2">
      <c r="A5602" t="s">
        <v>14430</v>
      </c>
      <c r="B5602" t="s">
        <v>14431</v>
      </c>
      <c r="C5602">
        <v>1</v>
      </c>
      <c r="D5602">
        <f>248</f>
        <v>248</v>
      </c>
      <c r="E5602" t="s">
        <v>12</v>
      </c>
      <c r="F5602" s="3" t="s">
        <v>14432</v>
      </c>
      <c r="G5602">
        <v>2024</v>
      </c>
      <c r="H5602" t="s">
        <v>423</v>
      </c>
      <c r="I5602" t="s">
        <v>14433</v>
      </c>
    </row>
    <row r="5603" spans="1:9" ht="32" x14ac:dyDescent="0.2">
      <c r="A5603" t="s">
        <v>14430</v>
      </c>
      <c r="B5603" t="s">
        <v>14434</v>
      </c>
      <c r="C5603">
        <v>2</v>
      </c>
      <c r="D5603">
        <f>130</f>
        <v>130</v>
      </c>
      <c r="E5603" t="s">
        <v>12</v>
      </c>
      <c r="F5603" s="3" t="s">
        <v>14435</v>
      </c>
      <c r="G5603">
        <v>2024</v>
      </c>
      <c r="H5603" t="s">
        <v>2316</v>
      </c>
      <c r="I5603" t="s">
        <v>14433</v>
      </c>
    </row>
    <row r="5604" spans="1:9" ht="16" x14ac:dyDescent="0.2">
      <c r="A5604" t="s">
        <v>14436</v>
      </c>
      <c r="B5604" t="s">
        <v>6809</v>
      </c>
      <c r="C5604">
        <v>1</v>
      </c>
      <c r="D5604" t="s">
        <v>12</v>
      </c>
      <c r="E5604" t="s">
        <v>12</v>
      </c>
      <c r="F5604" s="3" t="s">
        <v>1891</v>
      </c>
      <c r="G5604">
        <v>2024</v>
      </c>
      <c r="H5604" t="s">
        <v>37</v>
      </c>
      <c r="I5604" t="s">
        <v>14437</v>
      </c>
    </row>
    <row r="5605" spans="1:9" ht="32" x14ac:dyDescent="0.2">
      <c r="A5605" t="s">
        <v>14438</v>
      </c>
      <c r="B5605" t="s">
        <v>14439</v>
      </c>
      <c r="C5605">
        <v>1</v>
      </c>
      <c r="D5605" t="s">
        <v>12</v>
      </c>
      <c r="E5605" t="s">
        <v>12</v>
      </c>
      <c r="F5605" s="3" t="s">
        <v>14440</v>
      </c>
      <c r="G5605">
        <v>2024</v>
      </c>
      <c r="H5605" t="s">
        <v>140</v>
      </c>
      <c r="I5605" t="s">
        <v>14441</v>
      </c>
    </row>
    <row r="5606" spans="1:9" ht="32" x14ac:dyDescent="0.2">
      <c r="A5606" t="s">
        <v>14438</v>
      </c>
      <c r="B5606" t="s">
        <v>14442</v>
      </c>
      <c r="C5606">
        <v>2</v>
      </c>
      <c r="D5606" t="s">
        <v>12</v>
      </c>
      <c r="E5606" t="s">
        <v>12</v>
      </c>
      <c r="F5606" s="3" t="s">
        <v>14440</v>
      </c>
      <c r="G5606">
        <v>2024</v>
      </c>
      <c r="H5606" t="s">
        <v>140</v>
      </c>
      <c r="I5606" t="s">
        <v>14441</v>
      </c>
    </row>
    <row r="5607" spans="1:9" ht="32" x14ac:dyDescent="0.2">
      <c r="A5607" t="s">
        <v>14443</v>
      </c>
      <c r="B5607" t="s">
        <v>14444</v>
      </c>
      <c r="C5607">
        <v>1</v>
      </c>
      <c r="D5607" t="s">
        <v>12</v>
      </c>
      <c r="E5607" t="s">
        <v>12</v>
      </c>
      <c r="F5607" s="3" t="s">
        <v>14445</v>
      </c>
      <c r="G5607">
        <v>2024</v>
      </c>
      <c r="H5607" t="s">
        <v>1327</v>
      </c>
      <c r="I5607" t="s">
        <v>14446</v>
      </c>
    </row>
    <row r="5608" spans="1:9" ht="16" x14ac:dyDescent="0.2">
      <c r="A5608" t="s">
        <v>14443</v>
      </c>
      <c r="B5608" t="s">
        <v>14447</v>
      </c>
      <c r="C5608">
        <v>2</v>
      </c>
      <c r="D5608" t="s">
        <v>12</v>
      </c>
      <c r="E5608" t="s">
        <v>12</v>
      </c>
      <c r="F5608" s="3" t="s">
        <v>14448</v>
      </c>
      <c r="G5608">
        <v>2024</v>
      </c>
      <c r="H5608" t="s">
        <v>1327</v>
      </c>
      <c r="I5608" t="s">
        <v>14446</v>
      </c>
    </row>
    <row r="5609" spans="1:9" ht="32" x14ac:dyDescent="0.2">
      <c r="A5609" t="s">
        <v>14443</v>
      </c>
      <c r="B5609" t="s">
        <v>14449</v>
      </c>
      <c r="C5609">
        <v>3</v>
      </c>
      <c r="D5609" t="s">
        <v>12</v>
      </c>
      <c r="E5609" t="s">
        <v>12</v>
      </c>
      <c r="F5609" s="3" t="s">
        <v>14450</v>
      </c>
      <c r="G5609">
        <v>2024</v>
      </c>
      <c r="H5609" t="s">
        <v>1327</v>
      </c>
      <c r="I5609" t="s">
        <v>14446</v>
      </c>
    </row>
    <row r="5610" spans="1:9" ht="16" x14ac:dyDescent="0.2">
      <c r="A5610" t="s">
        <v>14451</v>
      </c>
      <c r="B5610" t="s">
        <v>14452</v>
      </c>
      <c r="C5610">
        <v>1</v>
      </c>
      <c r="D5610" t="s">
        <v>12</v>
      </c>
      <c r="E5610" t="s">
        <v>12</v>
      </c>
      <c r="F5610" s="3" t="s">
        <v>14453</v>
      </c>
      <c r="G5610">
        <v>2024</v>
      </c>
      <c r="H5610" t="s">
        <v>14</v>
      </c>
      <c r="I5610" t="s">
        <v>14454</v>
      </c>
    </row>
    <row r="5611" spans="1:9" ht="16" x14ac:dyDescent="0.2">
      <c r="A5611" t="s">
        <v>14451</v>
      </c>
      <c r="B5611" t="s">
        <v>14455</v>
      </c>
      <c r="C5611">
        <v>2</v>
      </c>
      <c r="D5611">
        <f>137</f>
        <v>137</v>
      </c>
      <c r="E5611" t="s">
        <v>12</v>
      </c>
      <c r="F5611" s="3" t="s">
        <v>14456</v>
      </c>
      <c r="G5611">
        <v>2024</v>
      </c>
      <c r="H5611" t="s">
        <v>14</v>
      </c>
      <c r="I5611" t="s">
        <v>14454</v>
      </c>
    </row>
    <row r="5612" spans="1:9" ht="16" x14ac:dyDescent="0.2">
      <c r="A5612" t="s">
        <v>14451</v>
      </c>
      <c r="B5612" t="s">
        <v>14457</v>
      </c>
      <c r="C5612">
        <v>3</v>
      </c>
      <c r="D5612" t="s">
        <v>12</v>
      </c>
      <c r="E5612" t="s">
        <v>12</v>
      </c>
      <c r="F5612" s="3" t="s">
        <v>14458</v>
      </c>
      <c r="G5612">
        <v>2024</v>
      </c>
      <c r="H5612" t="s">
        <v>14</v>
      </c>
      <c r="I5612" t="s">
        <v>14454</v>
      </c>
    </row>
    <row r="5613" spans="1:9" ht="32" x14ac:dyDescent="0.2">
      <c r="A5613" t="s">
        <v>14459</v>
      </c>
      <c r="B5613" t="s">
        <v>14460</v>
      </c>
      <c r="C5613">
        <v>1</v>
      </c>
      <c r="D5613">
        <f>404</f>
        <v>404</v>
      </c>
      <c r="E5613" t="s">
        <v>12</v>
      </c>
      <c r="F5613" s="3" t="s">
        <v>14461</v>
      </c>
      <c r="G5613">
        <v>2024</v>
      </c>
      <c r="H5613" t="s">
        <v>313</v>
      </c>
      <c r="I5613" t="s">
        <v>14462</v>
      </c>
    </row>
    <row r="5614" spans="1:9" ht="16" x14ac:dyDescent="0.2">
      <c r="A5614" t="s">
        <v>14463</v>
      </c>
      <c r="B5614" t="s">
        <v>14464</v>
      </c>
      <c r="C5614">
        <v>1</v>
      </c>
      <c r="D5614" t="s">
        <v>1512</v>
      </c>
      <c r="E5614" t="s">
        <v>12</v>
      </c>
      <c r="F5614" s="3" t="s">
        <v>14465</v>
      </c>
      <c r="G5614">
        <v>2024</v>
      </c>
      <c r="H5614" t="s">
        <v>438</v>
      </c>
      <c r="I5614" t="s">
        <v>14466</v>
      </c>
    </row>
    <row r="5615" spans="1:9" ht="32" x14ac:dyDescent="0.2">
      <c r="A5615" t="s">
        <v>14467</v>
      </c>
      <c r="B5615" t="s">
        <v>14468</v>
      </c>
      <c r="C5615">
        <v>1</v>
      </c>
      <c r="D5615">
        <f>237</f>
        <v>237</v>
      </c>
      <c r="E5615" t="s">
        <v>12</v>
      </c>
      <c r="F5615" s="3" t="s">
        <v>14469</v>
      </c>
      <c r="G5615">
        <v>2024</v>
      </c>
      <c r="H5615" t="s">
        <v>21</v>
      </c>
      <c r="I5615" t="s">
        <v>14470</v>
      </c>
    </row>
    <row r="5616" spans="1:9" ht="32" x14ac:dyDescent="0.2">
      <c r="A5616" t="s">
        <v>14467</v>
      </c>
      <c r="B5616" t="s">
        <v>14471</v>
      </c>
      <c r="C5616">
        <v>2</v>
      </c>
      <c r="D5616">
        <f>237</f>
        <v>237</v>
      </c>
      <c r="E5616" t="s">
        <v>12</v>
      </c>
      <c r="F5616" s="3" t="s">
        <v>14472</v>
      </c>
      <c r="G5616">
        <v>2024</v>
      </c>
      <c r="H5616" t="s">
        <v>21</v>
      </c>
      <c r="I5616" t="s">
        <v>14470</v>
      </c>
    </row>
    <row r="5617" spans="1:9" ht="32" x14ac:dyDescent="0.2">
      <c r="A5617" t="s">
        <v>14473</v>
      </c>
      <c r="B5617" t="s">
        <v>14474</v>
      </c>
      <c r="C5617">
        <v>1</v>
      </c>
      <c r="D5617" t="s">
        <v>12</v>
      </c>
      <c r="E5617" t="s">
        <v>12</v>
      </c>
      <c r="F5617" s="3" t="s">
        <v>14475</v>
      </c>
      <c r="G5617">
        <v>2024</v>
      </c>
      <c r="H5617" t="s">
        <v>37</v>
      </c>
      <c r="I5617" t="s">
        <v>14476</v>
      </c>
    </row>
    <row r="5618" spans="1:9" ht="16" x14ac:dyDescent="0.2">
      <c r="A5618" t="s">
        <v>14477</v>
      </c>
      <c r="B5618" t="s">
        <v>14478</v>
      </c>
      <c r="C5618">
        <v>1</v>
      </c>
      <c r="D5618" t="s">
        <v>408</v>
      </c>
      <c r="E5618" t="s">
        <v>12</v>
      </c>
      <c r="F5618" s="3" t="s">
        <v>14479</v>
      </c>
      <c r="G5618">
        <v>2024</v>
      </c>
      <c r="H5618" t="s">
        <v>37</v>
      </c>
      <c r="I5618" t="s">
        <v>14480</v>
      </c>
    </row>
    <row r="5619" spans="1:9" ht="32" x14ac:dyDescent="0.2">
      <c r="A5619" t="s">
        <v>14481</v>
      </c>
      <c r="B5619" t="s">
        <v>14265</v>
      </c>
      <c r="C5619">
        <v>1</v>
      </c>
      <c r="D5619" t="s">
        <v>469</v>
      </c>
      <c r="E5619" t="s">
        <v>12</v>
      </c>
      <c r="F5619" s="3" t="s">
        <v>14266</v>
      </c>
      <c r="G5619">
        <v>2024</v>
      </c>
      <c r="H5619" t="s">
        <v>462</v>
      </c>
      <c r="I5619" t="s">
        <v>14482</v>
      </c>
    </row>
    <row r="5620" spans="1:9" ht="32" x14ac:dyDescent="0.2">
      <c r="A5620" t="s">
        <v>14481</v>
      </c>
      <c r="B5620" t="s">
        <v>14260</v>
      </c>
      <c r="C5620">
        <v>2</v>
      </c>
      <c r="D5620" t="s">
        <v>12</v>
      </c>
      <c r="E5620" t="s">
        <v>12</v>
      </c>
      <c r="F5620" s="3" t="s">
        <v>14261</v>
      </c>
      <c r="G5620">
        <v>2024</v>
      </c>
      <c r="H5620" t="s">
        <v>14</v>
      </c>
      <c r="I5620" t="s">
        <v>14482</v>
      </c>
    </row>
    <row r="5621" spans="1:9" ht="32" x14ac:dyDescent="0.2">
      <c r="A5621" t="s">
        <v>14481</v>
      </c>
      <c r="B5621" t="s">
        <v>14483</v>
      </c>
      <c r="C5621">
        <v>3</v>
      </c>
      <c r="D5621" t="s">
        <v>469</v>
      </c>
      <c r="E5621" t="s">
        <v>12</v>
      </c>
      <c r="F5621" s="3" t="s">
        <v>14484</v>
      </c>
      <c r="G5621">
        <v>2024</v>
      </c>
      <c r="H5621" t="s">
        <v>462</v>
      </c>
      <c r="I5621" t="s">
        <v>14482</v>
      </c>
    </row>
    <row r="5622" spans="1:9" ht="16" x14ac:dyDescent="0.2">
      <c r="A5622" t="s">
        <v>14485</v>
      </c>
      <c r="B5622" t="s">
        <v>14486</v>
      </c>
      <c r="C5622">
        <v>1</v>
      </c>
      <c r="D5622" t="s">
        <v>12</v>
      </c>
      <c r="E5622" t="s">
        <v>12</v>
      </c>
      <c r="F5622" s="3" t="s">
        <v>14487</v>
      </c>
      <c r="G5622">
        <v>2024</v>
      </c>
      <c r="H5622" t="s">
        <v>571</v>
      </c>
      <c r="I5622" t="s">
        <v>14488</v>
      </c>
    </row>
    <row r="5623" spans="1:9" ht="32" x14ac:dyDescent="0.2">
      <c r="A5623" t="s">
        <v>14489</v>
      </c>
      <c r="B5623" t="s">
        <v>14490</v>
      </c>
      <c r="C5623">
        <v>1</v>
      </c>
      <c r="D5623" t="s">
        <v>12</v>
      </c>
      <c r="E5623" t="s">
        <v>12</v>
      </c>
      <c r="F5623" s="3" t="s">
        <v>14491</v>
      </c>
      <c r="G5623">
        <v>2024</v>
      </c>
      <c r="H5623" t="s">
        <v>497</v>
      </c>
      <c r="I5623" t="s">
        <v>14492</v>
      </c>
    </row>
    <row r="5624" spans="1:9" ht="32" x14ac:dyDescent="0.2">
      <c r="A5624" t="s">
        <v>14489</v>
      </c>
      <c r="B5624" t="s">
        <v>14493</v>
      </c>
      <c r="C5624">
        <v>2</v>
      </c>
      <c r="D5624">
        <f>538</f>
        <v>538</v>
      </c>
      <c r="E5624" t="s">
        <v>12</v>
      </c>
      <c r="F5624" s="7" t="s">
        <v>14494</v>
      </c>
      <c r="G5624">
        <v>2024</v>
      </c>
      <c r="H5624" t="s">
        <v>323</v>
      </c>
      <c r="I5624" t="s">
        <v>14492</v>
      </c>
    </row>
    <row r="5625" spans="1:9" ht="16" x14ac:dyDescent="0.2">
      <c r="A5625" t="s">
        <v>14495</v>
      </c>
      <c r="B5625" t="s">
        <v>14496</v>
      </c>
      <c r="C5625">
        <v>1</v>
      </c>
      <c r="D5625" t="s">
        <v>101</v>
      </c>
      <c r="E5625" t="s">
        <v>12</v>
      </c>
      <c r="F5625" s="3" t="s">
        <v>14497</v>
      </c>
      <c r="G5625">
        <v>2024</v>
      </c>
      <c r="H5625" t="s">
        <v>37</v>
      </c>
      <c r="I5625" t="s">
        <v>14498</v>
      </c>
    </row>
    <row r="5626" spans="1:9" ht="16" x14ac:dyDescent="0.2">
      <c r="A5626" t="s">
        <v>14495</v>
      </c>
      <c r="B5626" t="s">
        <v>14499</v>
      </c>
      <c r="C5626">
        <v>2</v>
      </c>
      <c r="D5626" t="s">
        <v>101</v>
      </c>
      <c r="E5626" t="s">
        <v>12</v>
      </c>
      <c r="F5626" s="3" t="s">
        <v>14500</v>
      </c>
      <c r="G5626">
        <v>2024</v>
      </c>
      <c r="H5626" t="s">
        <v>37</v>
      </c>
      <c r="I5626" t="s">
        <v>14498</v>
      </c>
    </row>
    <row r="5627" spans="1:9" ht="32" x14ac:dyDescent="0.2">
      <c r="A5627" t="s">
        <v>14501</v>
      </c>
      <c r="B5627" t="s">
        <v>13820</v>
      </c>
      <c r="C5627">
        <v>1</v>
      </c>
      <c r="D5627" t="s">
        <v>2877</v>
      </c>
      <c r="E5627" t="s">
        <v>12</v>
      </c>
      <c r="F5627" s="3" t="s">
        <v>14502</v>
      </c>
      <c r="G5627">
        <v>2024</v>
      </c>
      <c r="H5627" t="s">
        <v>140</v>
      </c>
      <c r="I5627" t="s">
        <v>14503</v>
      </c>
    </row>
    <row r="5628" spans="1:9" ht="32" x14ac:dyDescent="0.2">
      <c r="A5628" t="s">
        <v>14504</v>
      </c>
      <c r="B5628" t="s">
        <v>14505</v>
      </c>
      <c r="C5628">
        <v>1</v>
      </c>
      <c r="D5628" t="s">
        <v>786</v>
      </c>
      <c r="E5628" t="s">
        <v>787</v>
      </c>
      <c r="F5628" s="3" t="s">
        <v>788</v>
      </c>
      <c r="G5628">
        <v>2024</v>
      </c>
      <c r="H5628" t="s">
        <v>86</v>
      </c>
      <c r="I5628" t="s">
        <v>14506</v>
      </c>
    </row>
    <row r="5629" spans="1:9" ht="16" x14ac:dyDescent="0.2">
      <c r="A5629" t="s">
        <v>14507</v>
      </c>
      <c r="B5629" t="s">
        <v>14508</v>
      </c>
      <c r="C5629">
        <v>1</v>
      </c>
      <c r="D5629" t="s">
        <v>52</v>
      </c>
      <c r="E5629" t="s">
        <v>12</v>
      </c>
      <c r="F5629" s="3" t="s">
        <v>14509</v>
      </c>
      <c r="G5629">
        <v>2024</v>
      </c>
      <c r="H5629" t="s">
        <v>54</v>
      </c>
      <c r="I5629" t="s">
        <v>14510</v>
      </c>
    </row>
    <row r="5630" spans="1:9" ht="32" x14ac:dyDescent="0.2">
      <c r="A5630" t="s">
        <v>14507</v>
      </c>
      <c r="B5630" t="s">
        <v>14511</v>
      </c>
      <c r="C5630">
        <v>2</v>
      </c>
      <c r="D5630" t="s">
        <v>52</v>
      </c>
      <c r="E5630" t="s">
        <v>12</v>
      </c>
      <c r="F5630" s="3" t="s">
        <v>14512</v>
      </c>
      <c r="G5630">
        <v>2024</v>
      </c>
      <c r="H5630" t="s">
        <v>54</v>
      </c>
      <c r="I5630" t="s">
        <v>14510</v>
      </c>
    </row>
    <row r="5631" spans="1:9" ht="16" x14ac:dyDescent="0.2">
      <c r="A5631" t="s">
        <v>14507</v>
      </c>
      <c r="B5631" t="s">
        <v>14513</v>
      </c>
      <c r="C5631">
        <v>3</v>
      </c>
      <c r="D5631" t="s">
        <v>12</v>
      </c>
      <c r="E5631" t="s">
        <v>12</v>
      </c>
      <c r="F5631" s="7" t="s">
        <v>53</v>
      </c>
      <c r="G5631">
        <v>2024</v>
      </c>
      <c r="H5631" t="s">
        <v>54</v>
      </c>
      <c r="I5631" t="s">
        <v>14510</v>
      </c>
    </row>
    <row r="5632" spans="1:9" ht="16" x14ac:dyDescent="0.2">
      <c r="A5632" t="s">
        <v>14507</v>
      </c>
      <c r="B5632" t="s">
        <v>14514</v>
      </c>
      <c r="C5632">
        <v>4</v>
      </c>
      <c r="D5632" t="s">
        <v>52</v>
      </c>
      <c r="E5632" t="s">
        <v>12</v>
      </c>
      <c r="F5632" s="3" t="s">
        <v>14515</v>
      </c>
      <c r="G5632">
        <v>2024</v>
      </c>
      <c r="H5632" t="s">
        <v>54</v>
      </c>
      <c r="I5632" t="s">
        <v>14510</v>
      </c>
    </row>
    <row r="5633" spans="1:9" ht="16" x14ac:dyDescent="0.2">
      <c r="A5633" t="s">
        <v>14507</v>
      </c>
      <c r="B5633" t="s">
        <v>7634</v>
      </c>
      <c r="C5633">
        <v>5</v>
      </c>
      <c r="D5633" t="s">
        <v>52</v>
      </c>
      <c r="E5633" t="s">
        <v>12</v>
      </c>
      <c r="F5633" s="3" t="s">
        <v>5305</v>
      </c>
      <c r="G5633">
        <v>2024</v>
      </c>
      <c r="H5633" t="s">
        <v>54</v>
      </c>
      <c r="I5633" t="s">
        <v>14510</v>
      </c>
    </row>
    <row r="5634" spans="1:9" ht="16" x14ac:dyDescent="0.2">
      <c r="A5634" t="s">
        <v>14516</v>
      </c>
      <c r="B5634" t="s">
        <v>14517</v>
      </c>
      <c r="C5634">
        <v>1</v>
      </c>
      <c r="D5634" t="s">
        <v>12</v>
      </c>
      <c r="E5634" t="s">
        <v>12</v>
      </c>
      <c r="F5634" s="3" t="s">
        <v>8737</v>
      </c>
      <c r="G5634">
        <v>2024</v>
      </c>
      <c r="H5634" t="s">
        <v>6820</v>
      </c>
      <c r="I5634" t="s">
        <v>14518</v>
      </c>
    </row>
    <row r="5635" spans="1:9" ht="16" x14ac:dyDescent="0.2">
      <c r="A5635" t="s">
        <v>14519</v>
      </c>
      <c r="B5635" t="s">
        <v>6058</v>
      </c>
      <c r="C5635">
        <v>1</v>
      </c>
      <c r="D5635" t="s">
        <v>12</v>
      </c>
      <c r="E5635" t="s">
        <v>12</v>
      </c>
      <c r="F5635" s="7" t="s">
        <v>14520</v>
      </c>
      <c r="G5635">
        <v>2024</v>
      </c>
      <c r="H5635" t="s">
        <v>37</v>
      </c>
      <c r="I5635" t="s">
        <v>14521</v>
      </c>
    </row>
    <row r="5636" spans="1:9" ht="16" x14ac:dyDescent="0.2">
      <c r="A5636" t="s">
        <v>14519</v>
      </c>
      <c r="B5636" t="s">
        <v>3605</v>
      </c>
      <c r="C5636">
        <v>2</v>
      </c>
      <c r="D5636" s="5" t="s">
        <v>12</v>
      </c>
      <c r="E5636" t="s">
        <v>12</v>
      </c>
      <c r="F5636" s="7" t="s">
        <v>14522</v>
      </c>
      <c r="G5636">
        <v>2024</v>
      </c>
      <c r="H5636" t="s">
        <v>37</v>
      </c>
      <c r="I5636" t="s">
        <v>14521</v>
      </c>
    </row>
    <row r="5637" spans="1:9" ht="16" x14ac:dyDescent="0.2">
      <c r="A5637" t="s">
        <v>14519</v>
      </c>
      <c r="B5637" t="s">
        <v>14523</v>
      </c>
      <c r="C5637">
        <v>3</v>
      </c>
      <c r="D5637" t="s">
        <v>52</v>
      </c>
      <c r="E5637" t="s">
        <v>12</v>
      </c>
      <c r="F5637" s="3" t="s">
        <v>1753</v>
      </c>
      <c r="G5637">
        <v>2024</v>
      </c>
      <c r="H5637" t="s">
        <v>37</v>
      </c>
      <c r="I5637" t="s">
        <v>14521</v>
      </c>
    </row>
    <row r="5638" spans="1:9" ht="32" x14ac:dyDescent="0.2">
      <c r="A5638" t="s">
        <v>14524</v>
      </c>
      <c r="B5638" t="s">
        <v>14525</v>
      </c>
      <c r="C5638">
        <v>1</v>
      </c>
      <c r="D5638">
        <f>237</f>
        <v>237</v>
      </c>
      <c r="E5638" t="s">
        <v>12</v>
      </c>
      <c r="F5638" s="3" t="s">
        <v>3228</v>
      </c>
      <c r="G5638">
        <v>2024</v>
      </c>
      <c r="H5638" t="s">
        <v>21</v>
      </c>
      <c r="I5638" t="s">
        <v>14526</v>
      </c>
    </row>
    <row r="5639" spans="1:9" ht="16" x14ac:dyDescent="0.2">
      <c r="A5639" t="s">
        <v>14524</v>
      </c>
      <c r="B5639" t="s">
        <v>14527</v>
      </c>
      <c r="C5639">
        <v>2</v>
      </c>
      <c r="D5639">
        <f>159</f>
        <v>159</v>
      </c>
      <c r="E5639" t="s">
        <v>12</v>
      </c>
      <c r="F5639" s="3" t="s">
        <v>2436</v>
      </c>
      <c r="G5639">
        <v>2024</v>
      </c>
      <c r="H5639" t="s">
        <v>323</v>
      </c>
      <c r="I5639" t="s">
        <v>14526</v>
      </c>
    </row>
    <row r="5640" spans="1:9" ht="32" x14ac:dyDescent="0.2">
      <c r="A5640" t="s">
        <v>14524</v>
      </c>
      <c r="B5640" t="s">
        <v>14528</v>
      </c>
      <c r="C5640">
        <v>3</v>
      </c>
      <c r="D5640">
        <f>237</f>
        <v>237</v>
      </c>
      <c r="E5640" t="s">
        <v>12</v>
      </c>
      <c r="F5640" s="3" t="s">
        <v>14529</v>
      </c>
      <c r="G5640">
        <v>2024</v>
      </c>
      <c r="H5640" t="s">
        <v>21</v>
      </c>
      <c r="I5640" t="s">
        <v>14526</v>
      </c>
    </row>
    <row r="5641" spans="1:9" ht="32" x14ac:dyDescent="0.2">
      <c r="A5641" t="s">
        <v>14530</v>
      </c>
      <c r="B5641" t="s">
        <v>3377</v>
      </c>
      <c r="C5641">
        <v>1</v>
      </c>
      <c r="D5641" t="s">
        <v>12</v>
      </c>
      <c r="E5641" t="s">
        <v>12</v>
      </c>
      <c r="F5641" s="3" t="s">
        <v>3378</v>
      </c>
      <c r="G5641">
        <v>2024</v>
      </c>
      <c r="H5641" t="s">
        <v>37</v>
      </c>
      <c r="I5641" t="s">
        <v>14531</v>
      </c>
    </row>
    <row r="5642" spans="1:9" ht="16" x14ac:dyDescent="0.2">
      <c r="A5642" t="s">
        <v>14532</v>
      </c>
      <c r="B5642" t="s">
        <v>14533</v>
      </c>
      <c r="C5642">
        <v>1</v>
      </c>
      <c r="D5642">
        <f>237</f>
        <v>237</v>
      </c>
      <c r="E5642" t="s">
        <v>12</v>
      </c>
      <c r="F5642" s="3" t="s">
        <v>2704</v>
      </c>
      <c r="G5642">
        <v>2024</v>
      </c>
      <c r="H5642" t="s">
        <v>21</v>
      </c>
      <c r="I5642" t="s">
        <v>14534</v>
      </c>
    </row>
    <row r="5643" spans="1:9" ht="16" x14ac:dyDescent="0.2">
      <c r="A5643" t="s">
        <v>14532</v>
      </c>
      <c r="B5643" t="s">
        <v>14535</v>
      </c>
      <c r="C5643">
        <v>2</v>
      </c>
      <c r="D5643" t="s">
        <v>12</v>
      </c>
      <c r="E5643" t="s">
        <v>12</v>
      </c>
      <c r="F5643" s="3" t="s">
        <v>14536</v>
      </c>
      <c r="G5643">
        <v>2024</v>
      </c>
      <c r="H5643" t="s">
        <v>21</v>
      </c>
      <c r="I5643" t="s">
        <v>14534</v>
      </c>
    </row>
    <row r="5644" spans="1:9" ht="16" x14ac:dyDescent="0.2">
      <c r="A5644" t="s">
        <v>14537</v>
      </c>
      <c r="B5644" t="s">
        <v>14538</v>
      </c>
      <c r="C5644">
        <v>1</v>
      </c>
      <c r="D5644" t="s">
        <v>12</v>
      </c>
      <c r="E5644" t="s">
        <v>12</v>
      </c>
      <c r="F5644" s="3" t="s">
        <v>14539</v>
      </c>
      <c r="G5644">
        <v>2024</v>
      </c>
      <c r="H5644" t="s">
        <v>137</v>
      </c>
      <c r="I5644" t="s">
        <v>14540</v>
      </c>
    </row>
    <row r="5645" spans="1:9" ht="16" x14ac:dyDescent="0.2">
      <c r="A5645" t="s">
        <v>14537</v>
      </c>
      <c r="B5645" t="s">
        <v>14541</v>
      </c>
      <c r="C5645">
        <v>2</v>
      </c>
      <c r="D5645" t="s">
        <v>12</v>
      </c>
      <c r="E5645" t="s">
        <v>12</v>
      </c>
      <c r="F5645" s="3" t="s">
        <v>14542</v>
      </c>
      <c r="G5645">
        <v>2024</v>
      </c>
      <c r="H5645" t="s">
        <v>226</v>
      </c>
      <c r="I5645" t="s">
        <v>14540</v>
      </c>
    </row>
    <row r="5646" spans="1:9" ht="16" x14ac:dyDescent="0.2">
      <c r="A5646" t="s">
        <v>14543</v>
      </c>
      <c r="B5646" t="s">
        <v>14544</v>
      </c>
      <c r="C5646">
        <v>1</v>
      </c>
      <c r="D5646" t="s">
        <v>12</v>
      </c>
      <c r="E5646" t="s">
        <v>12</v>
      </c>
      <c r="F5646" s="3" t="s">
        <v>14545</v>
      </c>
      <c r="G5646">
        <v>2024</v>
      </c>
      <c r="H5646" t="s">
        <v>420</v>
      </c>
      <c r="I5646" t="s">
        <v>14546</v>
      </c>
    </row>
    <row r="5647" spans="1:9" ht="16" x14ac:dyDescent="0.2">
      <c r="A5647" t="s">
        <v>14547</v>
      </c>
      <c r="B5647" t="s">
        <v>14548</v>
      </c>
      <c r="C5647">
        <v>1</v>
      </c>
      <c r="D5647" t="s">
        <v>12</v>
      </c>
      <c r="E5647" t="s">
        <v>12</v>
      </c>
      <c r="F5647" s="3" t="s">
        <v>14549</v>
      </c>
      <c r="G5647">
        <v>2024</v>
      </c>
      <c r="H5647" t="s">
        <v>37</v>
      </c>
      <c r="I5647" t="s">
        <v>14550</v>
      </c>
    </row>
    <row r="5648" spans="1:9" ht="32" x14ac:dyDescent="0.2">
      <c r="A5648" t="s">
        <v>14551</v>
      </c>
      <c r="B5648" t="s">
        <v>14552</v>
      </c>
      <c r="C5648">
        <v>1</v>
      </c>
      <c r="D5648" t="s">
        <v>2828</v>
      </c>
      <c r="E5648" t="s">
        <v>12</v>
      </c>
      <c r="F5648" s="3" t="s">
        <v>2829</v>
      </c>
      <c r="G5648">
        <v>2024</v>
      </c>
      <c r="H5648" t="s">
        <v>323</v>
      </c>
      <c r="I5648" t="s">
        <v>14553</v>
      </c>
    </row>
    <row r="5649" spans="1:9" ht="32" x14ac:dyDescent="0.2">
      <c r="A5649" t="s">
        <v>14551</v>
      </c>
      <c r="B5649" t="s">
        <v>14554</v>
      </c>
      <c r="C5649">
        <v>2</v>
      </c>
      <c r="D5649" t="s">
        <v>1735</v>
      </c>
      <c r="E5649" t="s">
        <v>12</v>
      </c>
      <c r="F5649" s="3" t="s">
        <v>14555</v>
      </c>
      <c r="G5649">
        <v>2024</v>
      </c>
      <c r="H5649" t="s">
        <v>323</v>
      </c>
      <c r="I5649" t="s">
        <v>14553</v>
      </c>
    </row>
    <row r="5650" spans="1:9" ht="16" x14ac:dyDescent="0.2">
      <c r="A5650" t="s">
        <v>14556</v>
      </c>
      <c r="B5650" t="s">
        <v>14557</v>
      </c>
      <c r="C5650">
        <v>1</v>
      </c>
      <c r="D5650" t="s">
        <v>12</v>
      </c>
      <c r="E5650" t="s">
        <v>12</v>
      </c>
      <c r="F5650" s="3" t="s">
        <v>14558</v>
      </c>
      <c r="G5650">
        <v>2024</v>
      </c>
      <c r="H5650" t="s">
        <v>462</v>
      </c>
      <c r="I5650" t="s">
        <v>14559</v>
      </c>
    </row>
    <row r="5651" spans="1:9" ht="32" x14ac:dyDescent="0.2">
      <c r="A5651" t="s">
        <v>14560</v>
      </c>
      <c r="B5651" t="s">
        <v>14561</v>
      </c>
      <c r="C5651">
        <v>1</v>
      </c>
      <c r="D5651" t="s">
        <v>344</v>
      </c>
      <c r="E5651" t="s">
        <v>12</v>
      </c>
      <c r="F5651" s="3" t="s">
        <v>14562</v>
      </c>
      <c r="G5651">
        <v>2024</v>
      </c>
      <c r="H5651" t="s">
        <v>137</v>
      </c>
      <c r="I5651" t="s">
        <v>14563</v>
      </c>
    </row>
    <row r="5652" spans="1:9" ht="32" x14ac:dyDescent="0.2">
      <c r="A5652" t="s">
        <v>14560</v>
      </c>
      <c r="B5652" t="s">
        <v>14564</v>
      </c>
      <c r="C5652">
        <v>2</v>
      </c>
      <c r="D5652" t="s">
        <v>344</v>
      </c>
      <c r="E5652" t="s">
        <v>12</v>
      </c>
      <c r="F5652" s="3" t="s">
        <v>14565</v>
      </c>
      <c r="G5652">
        <v>2024</v>
      </c>
      <c r="H5652" t="s">
        <v>137</v>
      </c>
      <c r="I5652" t="s">
        <v>14563</v>
      </c>
    </row>
    <row r="5653" spans="1:9" ht="16" x14ac:dyDescent="0.2">
      <c r="A5653" t="s">
        <v>14560</v>
      </c>
      <c r="B5653" t="s">
        <v>14566</v>
      </c>
      <c r="C5653">
        <v>3</v>
      </c>
      <c r="D5653" t="s">
        <v>4601</v>
      </c>
      <c r="E5653" t="s">
        <v>12</v>
      </c>
      <c r="F5653" s="3" t="s">
        <v>14567</v>
      </c>
      <c r="G5653">
        <v>2024</v>
      </c>
      <c r="H5653" t="s">
        <v>137</v>
      </c>
      <c r="I5653" t="s">
        <v>14563</v>
      </c>
    </row>
    <row r="5654" spans="1:9" ht="16" x14ac:dyDescent="0.2">
      <c r="A5654" t="s">
        <v>14568</v>
      </c>
      <c r="B5654" t="s">
        <v>14569</v>
      </c>
      <c r="C5654">
        <v>1</v>
      </c>
      <c r="D5654" t="s">
        <v>408</v>
      </c>
      <c r="E5654" t="s">
        <v>12</v>
      </c>
      <c r="F5654" s="3" t="s">
        <v>7207</v>
      </c>
      <c r="G5654">
        <v>2024</v>
      </c>
      <c r="H5654" t="s">
        <v>318</v>
      </c>
      <c r="I5654" t="s">
        <v>14570</v>
      </c>
    </row>
    <row r="5655" spans="1:9" ht="32" x14ac:dyDescent="0.2">
      <c r="A5655" t="s">
        <v>14571</v>
      </c>
      <c r="B5655" t="s">
        <v>14572</v>
      </c>
      <c r="C5655">
        <v>1</v>
      </c>
      <c r="D5655" t="s">
        <v>344</v>
      </c>
      <c r="E5655" t="s">
        <v>12</v>
      </c>
      <c r="F5655" s="3" t="s">
        <v>984</v>
      </c>
      <c r="G5655">
        <v>2024</v>
      </c>
      <c r="H5655" t="s">
        <v>323</v>
      </c>
      <c r="I5655" t="s">
        <v>14573</v>
      </c>
    </row>
    <row r="5656" spans="1:9" ht="32" x14ac:dyDescent="0.2">
      <c r="A5656" t="s">
        <v>14571</v>
      </c>
      <c r="B5656" t="s">
        <v>14574</v>
      </c>
      <c r="C5656">
        <v>2</v>
      </c>
      <c r="D5656" t="s">
        <v>344</v>
      </c>
      <c r="E5656" t="s">
        <v>12</v>
      </c>
      <c r="F5656" s="3" t="s">
        <v>14575</v>
      </c>
      <c r="G5656">
        <v>2024</v>
      </c>
      <c r="H5656" t="s">
        <v>323</v>
      </c>
      <c r="I5656" t="s">
        <v>14573</v>
      </c>
    </row>
    <row r="5657" spans="1:9" ht="32" x14ac:dyDescent="0.2">
      <c r="A5657" t="s">
        <v>14576</v>
      </c>
      <c r="B5657" t="s">
        <v>14577</v>
      </c>
      <c r="C5657">
        <v>1</v>
      </c>
      <c r="D5657" t="s">
        <v>2828</v>
      </c>
      <c r="E5657" t="s">
        <v>12</v>
      </c>
      <c r="F5657" s="3" t="s">
        <v>14578</v>
      </c>
      <c r="G5657">
        <v>2024</v>
      </c>
      <c r="H5657" t="s">
        <v>323</v>
      </c>
      <c r="I5657" t="s">
        <v>14579</v>
      </c>
    </row>
    <row r="5658" spans="1:9" ht="16" x14ac:dyDescent="0.2">
      <c r="A5658" t="s">
        <v>14576</v>
      </c>
      <c r="B5658" t="s">
        <v>14580</v>
      </c>
      <c r="C5658">
        <v>2</v>
      </c>
      <c r="D5658" t="s">
        <v>2828</v>
      </c>
      <c r="E5658" t="s">
        <v>12</v>
      </c>
      <c r="F5658" s="3" t="s">
        <v>8548</v>
      </c>
      <c r="G5658">
        <v>2024</v>
      </c>
      <c r="H5658" t="s">
        <v>323</v>
      </c>
      <c r="I5658" t="s">
        <v>14579</v>
      </c>
    </row>
    <row r="5659" spans="1:9" ht="32" x14ac:dyDescent="0.2">
      <c r="A5659" t="s">
        <v>14576</v>
      </c>
      <c r="B5659" t="s">
        <v>14581</v>
      </c>
      <c r="C5659">
        <v>3</v>
      </c>
      <c r="D5659" t="s">
        <v>12</v>
      </c>
      <c r="E5659" t="s">
        <v>12</v>
      </c>
      <c r="F5659" s="3" t="s">
        <v>14582</v>
      </c>
      <c r="G5659">
        <v>2024</v>
      </c>
      <c r="H5659" t="s">
        <v>571</v>
      </c>
      <c r="I5659" t="s">
        <v>14579</v>
      </c>
    </row>
    <row r="5660" spans="1:9" ht="32" x14ac:dyDescent="0.2">
      <c r="A5660" t="s">
        <v>14576</v>
      </c>
      <c r="B5660" t="s">
        <v>14583</v>
      </c>
      <c r="C5660">
        <v>4</v>
      </c>
      <c r="D5660" t="s">
        <v>2828</v>
      </c>
      <c r="E5660" t="s">
        <v>12</v>
      </c>
      <c r="F5660" s="3" t="s">
        <v>14578</v>
      </c>
      <c r="G5660">
        <v>2024</v>
      </c>
      <c r="H5660" t="s">
        <v>323</v>
      </c>
      <c r="I5660" t="s">
        <v>14579</v>
      </c>
    </row>
    <row r="5661" spans="1:9" ht="16" x14ac:dyDescent="0.2">
      <c r="A5661" t="s">
        <v>14576</v>
      </c>
      <c r="B5661" t="s">
        <v>14584</v>
      </c>
      <c r="C5661">
        <v>5</v>
      </c>
      <c r="D5661" t="s">
        <v>2828</v>
      </c>
      <c r="E5661" t="s">
        <v>12</v>
      </c>
      <c r="F5661" s="3" t="s">
        <v>8548</v>
      </c>
      <c r="G5661">
        <v>2024</v>
      </c>
      <c r="H5661" t="s">
        <v>323</v>
      </c>
      <c r="I5661" t="s">
        <v>14579</v>
      </c>
    </row>
    <row r="5662" spans="1:9" ht="32" x14ac:dyDescent="0.2">
      <c r="A5662" t="s">
        <v>14576</v>
      </c>
      <c r="B5662" t="s">
        <v>14585</v>
      </c>
      <c r="C5662">
        <v>6</v>
      </c>
      <c r="D5662" t="s">
        <v>12</v>
      </c>
      <c r="E5662" t="s">
        <v>12</v>
      </c>
      <c r="F5662" s="3" t="s">
        <v>14586</v>
      </c>
      <c r="G5662">
        <v>2024</v>
      </c>
      <c r="H5662" t="s">
        <v>323</v>
      </c>
      <c r="I5662" t="s">
        <v>14579</v>
      </c>
    </row>
    <row r="5663" spans="1:9" ht="32" x14ac:dyDescent="0.2">
      <c r="A5663" t="s">
        <v>14587</v>
      </c>
      <c r="B5663" t="s">
        <v>14588</v>
      </c>
      <c r="C5663">
        <v>1</v>
      </c>
      <c r="D5663">
        <f>264</f>
        <v>264</v>
      </c>
      <c r="E5663" t="s">
        <v>12</v>
      </c>
      <c r="F5663" s="3" t="s">
        <v>14589</v>
      </c>
      <c r="G5663">
        <v>2024</v>
      </c>
      <c r="H5663" t="s">
        <v>318</v>
      </c>
      <c r="I5663" t="s">
        <v>14590</v>
      </c>
    </row>
    <row r="5664" spans="1:9" ht="16" x14ac:dyDescent="0.2">
      <c r="A5664" t="s">
        <v>14591</v>
      </c>
      <c r="B5664" t="s">
        <v>3284</v>
      </c>
      <c r="C5664">
        <v>1</v>
      </c>
      <c r="D5664" t="s">
        <v>52</v>
      </c>
      <c r="E5664" t="s">
        <v>12</v>
      </c>
      <c r="F5664" s="3" t="s">
        <v>13953</v>
      </c>
      <c r="G5664">
        <v>2024</v>
      </c>
      <c r="H5664" t="s">
        <v>37</v>
      </c>
      <c r="I5664" t="s">
        <v>14592</v>
      </c>
    </row>
    <row r="5665" spans="1:9" ht="32" x14ac:dyDescent="0.2">
      <c r="A5665" t="s">
        <v>14593</v>
      </c>
      <c r="B5665" t="s">
        <v>14594</v>
      </c>
      <c r="C5665">
        <v>1</v>
      </c>
      <c r="D5665">
        <f>264</f>
        <v>264</v>
      </c>
      <c r="E5665" t="s">
        <v>12</v>
      </c>
      <c r="F5665" s="3" t="s">
        <v>10011</v>
      </c>
      <c r="G5665">
        <v>2024</v>
      </c>
      <c r="H5665" t="s">
        <v>318</v>
      </c>
      <c r="I5665" t="s">
        <v>14595</v>
      </c>
    </row>
    <row r="5666" spans="1:9" ht="32" x14ac:dyDescent="0.2">
      <c r="A5666" t="s">
        <v>14593</v>
      </c>
      <c r="B5666" t="s">
        <v>14596</v>
      </c>
      <c r="C5666">
        <v>2</v>
      </c>
      <c r="D5666" t="s">
        <v>12</v>
      </c>
      <c r="E5666" t="s">
        <v>12</v>
      </c>
      <c r="F5666" s="3" t="s">
        <v>14597</v>
      </c>
      <c r="G5666">
        <v>2024</v>
      </c>
      <c r="H5666" t="s">
        <v>14598</v>
      </c>
      <c r="I5666" t="s">
        <v>14595</v>
      </c>
    </row>
    <row r="5667" spans="1:9" ht="16" x14ac:dyDescent="0.2">
      <c r="A5667" t="s">
        <v>14599</v>
      </c>
      <c r="B5667" t="s">
        <v>14600</v>
      </c>
      <c r="C5667">
        <v>1</v>
      </c>
      <c r="D5667">
        <f>237</f>
        <v>237</v>
      </c>
      <c r="E5667" t="s">
        <v>12</v>
      </c>
      <c r="F5667" s="3" t="s">
        <v>1802</v>
      </c>
      <c r="G5667">
        <v>2024</v>
      </c>
      <c r="H5667" t="s">
        <v>21</v>
      </c>
      <c r="I5667" t="s">
        <v>14601</v>
      </c>
    </row>
    <row r="5668" spans="1:9" ht="32" x14ac:dyDescent="0.2">
      <c r="A5668" t="s">
        <v>14602</v>
      </c>
      <c r="B5668" t="s">
        <v>14603</v>
      </c>
      <c r="C5668">
        <v>1</v>
      </c>
      <c r="D5668" t="s">
        <v>52</v>
      </c>
      <c r="E5668" t="s">
        <v>12</v>
      </c>
      <c r="F5668" s="3" t="s">
        <v>14604</v>
      </c>
      <c r="G5668">
        <v>2024</v>
      </c>
      <c r="H5668" t="s">
        <v>438</v>
      </c>
      <c r="I5668" t="s">
        <v>14605</v>
      </c>
    </row>
    <row r="5669" spans="1:9" ht="32" x14ac:dyDescent="0.2">
      <c r="A5669" t="s">
        <v>14602</v>
      </c>
      <c r="B5669" t="s">
        <v>8113</v>
      </c>
      <c r="C5669">
        <v>2</v>
      </c>
      <c r="D5669" t="s">
        <v>52</v>
      </c>
      <c r="E5669" t="s">
        <v>12</v>
      </c>
      <c r="F5669" s="3" t="s">
        <v>8114</v>
      </c>
      <c r="G5669">
        <v>2024</v>
      </c>
      <c r="H5669" t="s">
        <v>438</v>
      </c>
      <c r="I5669" t="s">
        <v>14605</v>
      </c>
    </row>
    <row r="5670" spans="1:9" ht="32" x14ac:dyDescent="0.2">
      <c r="A5670" t="s">
        <v>14606</v>
      </c>
      <c r="B5670" t="s">
        <v>14607</v>
      </c>
      <c r="C5670">
        <v>1</v>
      </c>
      <c r="D5670">
        <f>292</f>
        <v>292</v>
      </c>
      <c r="E5670" t="s">
        <v>12</v>
      </c>
      <c r="F5670" s="3" t="s">
        <v>14608</v>
      </c>
      <c r="G5670">
        <v>2024</v>
      </c>
      <c r="H5670" t="s">
        <v>1322</v>
      </c>
      <c r="I5670" t="s">
        <v>14609</v>
      </c>
    </row>
    <row r="5671" spans="1:9" ht="32" x14ac:dyDescent="0.2">
      <c r="A5671" t="s">
        <v>14610</v>
      </c>
      <c r="B5671" t="s">
        <v>14611</v>
      </c>
      <c r="C5671">
        <v>1</v>
      </c>
      <c r="D5671" t="s">
        <v>52</v>
      </c>
      <c r="E5671" t="s">
        <v>12</v>
      </c>
      <c r="F5671" s="3" t="s">
        <v>14612</v>
      </c>
      <c r="G5671">
        <v>2024</v>
      </c>
      <c r="H5671" t="s">
        <v>323</v>
      </c>
      <c r="I5671" t="s">
        <v>14613</v>
      </c>
    </row>
    <row r="5672" spans="1:9" ht="32" x14ac:dyDescent="0.2">
      <c r="A5672" t="s">
        <v>14610</v>
      </c>
      <c r="B5672" t="s">
        <v>14614</v>
      </c>
      <c r="C5672">
        <v>2</v>
      </c>
      <c r="D5672">
        <f>159</f>
        <v>159</v>
      </c>
      <c r="E5672" t="s">
        <v>12</v>
      </c>
      <c r="F5672" s="3" t="s">
        <v>14615</v>
      </c>
      <c r="G5672">
        <v>2024</v>
      </c>
      <c r="H5672" t="s">
        <v>323</v>
      </c>
      <c r="I5672" t="s">
        <v>14613</v>
      </c>
    </row>
    <row r="5673" spans="1:9" ht="16" x14ac:dyDescent="0.2">
      <c r="A5673" t="s">
        <v>14610</v>
      </c>
      <c r="B5673" t="s">
        <v>14616</v>
      </c>
      <c r="C5673">
        <v>3</v>
      </c>
      <c r="D5673" t="s">
        <v>12</v>
      </c>
      <c r="E5673" t="s">
        <v>12</v>
      </c>
      <c r="F5673" s="3" t="s">
        <v>14617</v>
      </c>
      <c r="G5673">
        <v>2024</v>
      </c>
      <c r="H5673" t="s">
        <v>323</v>
      </c>
      <c r="I5673" t="s">
        <v>14613</v>
      </c>
    </row>
    <row r="5674" spans="1:9" ht="16" x14ac:dyDescent="0.2">
      <c r="A5674" t="s">
        <v>14618</v>
      </c>
      <c r="B5674" t="s">
        <v>14619</v>
      </c>
      <c r="C5674">
        <v>1</v>
      </c>
      <c r="D5674" t="s">
        <v>90</v>
      </c>
      <c r="E5674" t="s">
        <v>12</v>
      </c>
      <c r="F5674" s="3" t="s">
        <v>14620</v>
      </c>
      <c r="G5674">
        <v>2024</v>
      </c>
      <c r="H5674" t="s">
        <v>6891</v>
      </c>
      <c r="I5674" t="s">
        <v>14621</v>
      </c>
    </row>
    <row r="5675" spans="1:9" ht="16" x14ac:dyDescent="0.2">
      <c r="A5675" t="s">
        <v>14618</v>
      </c>
      <c r="B5675" t="s">
        <v>14622</v>
      </c>
      <c r="C5675">
        <v>2</v>
      </c>
      <c r="D5675" t="s">
        <v>90</v>
      </c>
      <c r="E5675" t="s">
        <v>12</v>
      </c>
      <c r="F5675" s="3" t="s">
        <v>14623</v>
      </c>
      <c r="G5675">
        <v>2024</v>
      </c>
      <c r="H5675" t="s">
        <v>6891</v>
      </c>
      <c r="I5675" t="s">
        <v>14621</v>
      </c>
    </row>
    <row r="5676" spans="1:9" ht="16" x14ac:dyDescent="0.2">
      <c r="A5676" t="s">
        <v>14624</v>
      </c>
      <c r="B5676" t="s">
        <v>14625</v>
      </c>
      <c r="C5676">
        <v>1</v>
      </c>
      <c r="D5676" t="s">
        <v>12</v>
      </c>
      <c r="E5676" t="s">
        <v>12</v>
      </c>
      <c r="F5676" s="3" t="s">
        <v>14626</v>
      </c>
      <c r="G5676">
        <v>2024</v>
      </c>
      <c r="H5676" t="s">
        <v>37</v>
      </c>
      <c r="I5676" t="s">
        <v>14627</v>
      </c>
    </row>
    <row r="5677" spans="1:9" ht="16" x14ac:dyDescent="0.2">
      <c r="A5677" t="s">
        <v>14624</v>
      </c>
      <c r="B5677" t="s">
        <v>14628</v>
      </c>
      <c r="C5677">
        <v>2</v>
      </c>
      <c r="D5677" t="s">
        <v>12</v>
      </c>
      <c r="E5677" t="s">
        <v>12</v>
      </c>
      <c r="F5677" s="3" t="s">
        <v>1756</v>
      </c>
      <c r="G5677">
        <v>2024</v>
      </c>
      <c r="H5677" t="s">
        <v>37</v>
      </c>
      <c r="I5677" t="s">
        <v>14627</v>
      </c>
    </row>
    <row r="5678" spans="1:9" ht="16" x14ac:dyDescent="0.2">
      <c r="A5678" t="s">
        <v>14624</v>
      </c>
      <c r="B5678" t="s">
        <v>14629</v>
      </c>
      <c r="C5678">
        <v>3</v>
      </c>
      <c r="D5678" t="s">
        <v>193</v>
      </c>
      <c r="E5678" t="s">
        <v>12</v>
      </c>
      <c r="F5678" s="3" t="s">
        <v>14630</v>
      </c>
      <c r="G5678">
        <v>2024</v>
      </c>
      <c r="H5678" t="s">
        <v>195</v>
      </c>
      <c r="I5678" t="s">
        <v>14627</v>
      </c>
    </row>
    <row r="5679" spans="1:9" ht="16" x14ac:dyDescent="0.2">
      <c r="A5679" t="s">
        <v>14624</v>
      </c>
      <c r="B5679" t="s">
        <v>14631</v>
      </c>
      <c r="C5679">
        <v>4</v>
      </c>
      <c r="D5679" t="s">
        <v>12</v>
      </c>
      <c r="E5679" t="s">
        <v>12</v>
      </c>
      <c r="F5679" s="3" t="s">
        <v>1756</v>
      </c>
      <c r="G5679">
        <v>2024</v>
      </c>
      <c r="H5679" t="s">
        <v>37</v>
      </c>
      <c r="I5679" t="s">
        <v>14627</v>
      </c>
    </row>
    <row r="5680" spans="1:9" ht="16" x14ac:dyDescent="0.2">
      <c r="A5680" t="s">
        <v>14624</v>
      </c>
      <c r="B5680" t="s">
        <v>14632</v>
      </c>
      <c r="C5680">
        <v>5</v>
      </c>
      <c r="D5680" t="s">
        <v>12</v>
      </c>
      <c r="E5680" t="s">
        <v>12</v>
      </c>
      <c r="F5680" s="3" t="s">
        <v>14633</v>
      </c>
      <c r="G5680">
        <v>2024</v>
      </c>
      <c r="H5680" t="s">
        <v>37</v>
      </c>
      <c r="I5680" t="s">
        <v>14627</v>
      </c>
    </row>
    <row r="5681" spans="1:9" ht="16" x14ac:dyDescent="0.2">
      <c r="A5681" t="s">
        <v>14624</v>
      </c>
      <c r="B5681" t="s">
        <v>14634</v>
      </c>
      <c r="C5681">
        <v>6</v>
      </c>
      <c r="D5681" t="s">
        <v>12</v>
      </c>
      <c r="E5681" t="s">
        <v>12</v>
      </c>
      <c r="F5681" s="3" t="s">
        <v>7141</v>
      </c>
      <c r="G5681">
        <v>2024</v>
      </c>
      <c r="H5681" t="s">
        <v>37</v>
      </c>
      <c r="I5681" t="s">
        <v>14627</v>
      </c>
    </row>
    <row r="5682" spans="1:9" ht="32" x14ac:dyDescent="0.2">
      <c r="A5682" t="s">
        <v>14624</v>
      </c>
      <c r="B5682" t="s">
        <v>14635</v>
      </c>
      <c r="C5682">
        <v>7</v>
      </c>
      <c r="D5682" t="s">
        <v>101</v>
      </c>
      <c r="E5682" t="s">
        <v>12</v>
      </c>
      <c r="F5682" s="3" t="s">
        <v>14636</v>
      </c>
      <c r="G5682">
        <v>2024</v>
      </c>
      <c r="H5682" t="s">
        <v>37</v>
      </c>
      <c r="I5682" t="s">
        <v>14627</v>
      </c>
    </row>
    <row r="5683" spans="1:9" ht="16" x14ac:dyDescent="0.2">
      <c r="A5683" t="s">
        <v>14624</v>
      </c>
      <c r="B5683" t="s">
        <v>14632</v>
      </c>
      <c r="C5683">
        <v>8</v>
      </c>
      <c r="D5683" t="s">
        <v>101</v>
      </c>
      <c r="E5683" t="s">
        <v>12</v>
      </c>
      <c r="F5683" s="3" t="s">
        <v>14637</v>
      </c>
      <c r="G5683">
        <v>2024</v>
      </c>
      <c r="H5683" t="s">
        <v>37</v>
      </c>
      <c r="I5683" t="s">
        <v>14627</v>
      </c>
    </row>
    <row r="5684" spans="1:9" ht="16" x14ac:dyDescent="0.2">
      <c r="A5684" t="s">
        <v>14638</v>
      </c>
      <c r="B5684" t="s">
        <v>2466</v>
      </c>
      <c r="C5684">
        <v>1</v>
      </c>
      <c r="D5684">
        <f>441</f>
        <v>441</v>
      </c>
      <c r="E5684" t="s">
        <v>12</v>
      </c>
      <c r="F5684" s="3" t="s">
        <v>14639</v>
      </c>
      <c r="G5684">
        <v>2024</v>
      </c>
      <c r="H5684" t="s">
        <v>140</v>
      </c>
      <c r="I5684" t="s">
        <v>14640</v>
      </c>
    </row>
    <row r="5685" spans="1:9" ht="32" x14ac:dyDescent="0.2">
      <c r="A5685" t="s">
        <v>14638</v>
      </c>
      <c r="B5685" t="s">
        <v>14641</v>
      </c>
      <c r="C5685">
        <v>2</v>
      </c>
      <c r="D5685" t="s">
        <v>12</v>
      </c>
      <c r="E5685" t="s">
        <v>12</v>
      </c>
      <c r="F5685" s="3" t="s">
        <v>14642</v>
      </c>
      <c r="G5685">
        <v>2024</v>
      </c>
      <c r="H5685" t="s">
        <v>37</v>
      </c>
      <c r="I5685" t="s">
        <v>14640</v>
      </c>
    </row>
    <row r="5686" spans="1:9" ht="16" x14ac:dyDescent="0.2">
      <c r="A5686" t="s">
        <v>14643</v>
      </c>
      <c r="B5686" t="s">
        <v>14644</v>
      </c>
      <c r="C5686">
        <v>1</v>
      </c>
      <c r="D5686" t="s">
        <v>12</v>
      </c>
      <c r="E5686" t="s">
        <v>12</v>
      </c>
      <c r="F5686" s="3" t="s">
        <v>14645</v>
      </c>
      <c r="G5686">
        <v>2024</v>
      </c>
      <c r="H5686" t="s">
        <v>37</v>
      </c>
      <c r="I5686" t="s">
        <v>14646</v>
      </c>
    </row>
    <row r="5687" spans="1:9" ht="32" x14ac:dyDescent="0.2">
      <c r="A5687" t="s">
        <v>14647</v>
      </c>
      <c r="B5687" t="s">
        <v>14648</v>
      </c>
      <c r="C5687">
        <v>1</v>
      </c>
      <c r="D5687">
        <f>407</f>
        <v>407</v>
      </c>
      <c r="E5687" t="s">
        <v>12</v>
      </c>
      <c r="F5687" s="3" t="s">
        <v>14649</v>
      </c>
      <c r="G5687">
        <v>2024</v>
      </c>
      <c r="H5687" t="s">
        <v>37</v>
      </c>
      <c r="I5687" t="s">
        <v>14650</v>
      </c>
    </row>
    <row r="5688" spans="1:9" ht="16" x14ac:dyDescent="0.2">
      <c r="A5688" t="s">
        <v>14647</v>
      </c>
      <c r="B5688" t="s">
        <v>14651</v>
      </c>
      <c r="C5688">
        <v>2</v>
      </c>
      <c r="D5688">
        <f>407</f>
        <v>407</v>
      </c>
      <c r="E5688" t="s">
        <v>12</v>
      </c>
      <c r="F5688" s="3" t="s">
        <v>14652</v>
      </c>
      <c r="G5688">
        <v>2024</v>
      </c>
      <c r="H5688" t="s">
        <v>37</v>
      </c>
      <c r="I5688" t="s">
        <v>14650</v>
      </c>
    </row>
    <row r="5689" spans="1:9" ht="32" x14ac:dyDescent="0.2">
      <c r="A5689" t="s">
        <v>14653</v>
      </c>
      <c r="B5689" t="s">
        <v>14654</v>
      </c>
      <c r="C5689">
        <v>1</v>
      </c>
      <c r="D5689" t="s">
        <v>101</v>
      </c>
      <c r="E5689" t="s">
        <v>12</v>
      </c>
      <c r="F5689" s="3" t="s">
        <v>14655</v>
      </c>
      <c r="G5689">
        <v>2024</v>
      </c>
      <c r="H5689" t="s">
        <v>37</v>
      </c>
      <c r="I5689" t="s">
        <v>14656</v>
      </c>
    </row>
    <row r="5690" spans="1:9" ht="16" x14ac:dyDescent="0.2">
      <c r="A5690" t="s">
        <v>14653</v>
      </c>
      <c r="B5690" t="s">
        <v>1484</v>
      </c>
      <c r="C5690">
        <v>2</v>
      </c>
      <c r="D5690" t="s">
        <v>12</v>
      </c>
      <c r="E5690" t="s">
        <v>12</v>
      </c>
      <c r="F5690" s="3" t="s">
        <v>14657</v>
      </c>
      <c r="G5690">
        <v>2024</v>
      </c>
      <c r="H5690" t="s">
        <v>37</v>
      </c>
      <c r="I5690" t="s">
        <v>14656</v>
      </c>
    </row>
    <row r="5691" spans="1:9" ht="16" x14ac:dyDescent="0.2">
      <c r="A5691" t="s">
        <v>14653</v>
      </c>
      <c r="B5691" t="s">
        <v>14658</v>
      </c>
      <c r="C5691">
        <v>3</v>
      </c>
      <c r="D5691" t="s">
        <v>101</v>
      </c>
      <c r="E5691" t="s">
        <v>12</v>
      </c>
      <c r="F5691" s="3" t="s">
        <v>2980</v>
      </c>
      <c r="G5691">
        <v>2024</v>
      </c>
      <c r="H5691" t="s">
        <v>37</v>
      </c>
      <c r="I5691" t="s">
        <v>14656</v>
      </c>
    </row>
    <row r="5692" spans="1:9" ht="16" x14ac:dyDescent="0.2">
      <c r="A5692" t="s">
        <v>14653</v>
      </c>
      <c r="B5692" t="s">
        <v>14659</v>
      </c>
      <c r="C5692">
        <v>4</v>
      </c>
      <c r="D5692" t="s">
        <v>12</v>
      </c>
      <c r="E5692" t="s">
        <v>12</v>
      </c>
      <c r="F5692" s="3" t="s">
        <v>14660</v>
      </c>
      <c r="G5692">
        <v>2024</v>
      </c>
      <c r="H5692" t="s">
        <v>37</v>
      </c>
      <c r="I5692" t="s">
        <v>14656</v>
      </c>
    </row>
    <row r="5693" spans="1:9" ht="16" x14ac:dyDescent="0.2">
      <c r="A5693" t="s">
        <v>14661</v>
      </c>
      <c r="B5693" t="s">
        <v>14662</v>
      </c>
      <c r="C5693">
        <v>1</v>
      </c>
      <c r="D5693" t="s">
        <v>12</v>
      </c>
      <c r="E5693" t="s">
        <v>12</v>
      </c>
      <c r="F5693" s="3" t="s">
        <v>14663</v>
      </c>
      <c r="G5693">
        <v>2024</v>
      </c>
      <c r="H5693" t="s">
        <v>37</v>
      </c>
      <c r="I5693" t="s">
        <v>14664</v>
      </c>
    </row>
    <row r="5694" spans="1:9" ht="32" x14ac:dyDescent="0.2">
      <c r="A5694" t="s">
        <v>14661</v>
      </c>
      <c r="B5694" t="s">
        <v>14665</v>
      </c>
      <c r="C5694">
        <v>2</v>
      </c>
      <c r="D5694" t="s">
        <v>12</v>
      </c>
      <c r="E5694" t="s">
        <v>12</v>
      </c>
      <c r="F5694" s="3" t="s">
        <v>14666</v>
      </c>
      <c r="G5694">
        <v>2024</v>
      </c>
      <c r="H5694" t="s">
        <v>37</v>
      </c>
      <c r="I5694" t="s">
        <v>14664</v>
      </c>
    </row>
    <row r="5695" spans="1:9" ht="32" x14ac:dyDescent="0.2">
      <c r="A5695" t="s">
        <v>14661</v>
      </c>
      <c r="B5695" t="s">
        <v>14667</v>
      </c>
      <c r="C5695">
        <v>3</v>
      </c>
      <c r="D5695" t="s">
        <v>12</v>
      </c>
      <c r="E5695" t="s">
        <v>12</v>
      </c>
      <c r="F5695" s="3" t="s">
        <v>14668</v>
      </c>
      <c r="G5695">
        <v>2024</v>
      </c>
      <c r="H5695" t="s">
        <v>37</v>
      </c>
      <c r="I5695" t="s">
        <v>14664</v>
      </c>
    </row>
    <row r="5696" spans="1:9" ht="32" x14ac:dyDescent="0.2">
      <c r="A5696" t="s">
        <v>14661</v>
      </c>
      <c r="B5696" t="s">
        <v>14669</v>
      </c>
      <c r="C5696">
        <v>4</v>
      </c>
      <c r="D5696" t="s">
        <v>90</v>
      </c>
      <c r="E5696" t="s">
        <v>12</v>
      </c>
      <c r="F5696" s="3" t="s">
        <v>2378</v>
      </c>
      <c r="G5696">
        <v>2024</v>
      </c>
      <c r="H5696" t="s">
        <v>37</v>
      </c>
      <c r="I5696" t="s">
        <v>14664</v>
      </c>
    </row>
    <row r="5697" spans="1:9" ht="32" x14ac:dyDescent="0.2">
      <c r="A5697" t="s">
        <v>14661</v>
      </c>
      <c r="B5697" t="s">
        <v>14670</v>
      </c>
      <c r="C5697">
        <v>5</v>
      </c>
      <c r="D5697" t="s">
        <v>12</v>
      </c>
      <c r="E5697" t="s">
        <v>12</v>
      </c>
      <c r="F5697" s="3" t="s">
        <v>14671</v>
      </c>
      <c r="G5697">
        <v>2024</v>
      </c>
      <c r="H5697" t="s">
        <v>37</v>
      </c>
      <c r="I5697" t="s">
        <v>14664</v>
      </c>
    </row>
    <row r="5698" spans="1:9" ht="16" x14ac:dyDescent="0.2">
      <c r="A5698" t="s">
        <v>14661</v>
      </c>
      <c r="B5698" t="s">
        <v>14672</v>
      </c>
      <c r="C5698">
        <v>6</v>
      </c>
      <c r="D5698" t="s">
        <v>101</v>
      </c>
      <c r="E5698" t="s">
        <v>12</v>
      </c>
      <c r="F5698" s="3" t="s">
        <v>14673</v>
      </c>
      <c r="G5698">
        <v>2024</v>
      </c>
      <c r="H5698" t="s">
        <v>37</v>
      </c>
      <c r="I5698" t="s">
        <v>14664</v>
      </c>
    </row>
    <row r="5699" spans="1:9" ht="32" x14ac:dyDescent="0.2">
      <c r="A5699" t="s">
        <v>14674</v>
      </c>
      <c r="B5699" t="s">
        <v>4016</v>
      </c>
      <c r="C5699">
        <v>1</v>
      </c>
      <c r="D5699" t="s">
        <v>52</v>
      </c>
      <c r="E5699" t="s">
        <v>12</v>
      </c>
      <c r="F5699" s="3" t="s">
        <v>4017</v>
      </c>
      <c r="G5699">
        <v>2024</v>
      </c>
      <c r="H5699" t="s">
        <v>21</v>
      </c>
      <c r="I5699" t="s">
        <v>14675</v>
      </c>
    </row>
    <row r="5700" spans="1:9" ht="32" x14ac:dyDescent="0.2">
      <c r="A5700" t="s">
        <v>14674</v>
      </c>
      <c r="B5700" t="s">
        <v>4022</v>
      </c>
      <c r="C5700">
        <v>2</v>
      </c>
      <c r="D5700" t="s">
        <v>52</v>
      </c>
      <c r="E5700" t="s">
        <v>12</v>
      </c>
      <c r="F5700" s="3" t="s">
        <v>14676</v>
      </c>
      <c r="G5700">
        <v>2024</v>
      </c>
      <c r="H5700" t="s">
        <v>21</v>
      </c>
      <c r="I5700" t="s">
        <v>14675</v>
      </c>
    </row>
    <row r="5701" spans="1:9" ht="16" x14ac:dyDescent="0.2">
      <c r="A5701" t="s">
        <v>14674</v>
      </c>
      <c r="B5701" t="s">
        <v>4018</v>
      </c>
      <c r="C5701">
        <v>3</v>
      </c>
      <c r="D5701" t="s">
        <v>12</v>
      </c>
      <c r="E5701" t="s">
        <v>12</v>
      </c>
      <c r="F5701" s="3" t="s">
        <v>14677</v>
      </c>
      <c r="G5701">
        <v>2024</v>
      </c>
      <c r="H5701" t="s">
        <v>21</v>
      </c>
      <c r="I5701" t="s">
        <v>14675</v>
      </c>
    </row>
    <row r="5702" spans="1:9" ht="16" x14ac:dyDescent="0.2">
      <c r="A5702" t="s">
        <v>14678</v>
      </c>
      <c r="B5702" t="s">
        <v>14679</v>
      </c>
      <c r="C5702">
        <v>1</v>
      </c>
      <c r="D5702" t="s">
        <v>12</v>
      </c>
      <c r="E5702" t="s">
        <v>12</v>
      </c>
      <c r="F5702" s="3" t="s">
        <v>14680</v>
      </c>
      <c r="G5702">
        <v>2024</v>
      </c>
      <c r="H5702" t="s">
        <v>1102</v>
      </c>
      <c r="I5702" t="s">
        <v>14681</v>
      </c>
    </row>
    <row r="5703" spans="1:9" ht="16" x14ac:dyDescent="0.2">
      <c r="A5703" t="s">
        <v>14678</v>
      </c>
      <c r="B5703" t="s">
        <v>14682</v>
      </c>
      <c r="C5703">
        <v>2</v>
      </c>
      <c r="D5703" t="s">
        <v>12</v>
      </c>
      <c r="E5703" t="s">
        <v>12</v>
      </c>
      <c r="F5703" s="3" t="s">
        <v>14683</v>
      </c>
      <c r="G5703">
        <v>2024</v>
      </c>
      <c r="H5703" t="s">
        <v>998</v>
      </c>
      <c r="I5703" t="s">
        <v>14681</v>
      </c>
    </row>
    <row r="5704" spans="1:9" ht="16" x14ac:dyDescent="0.2">
      <c r="A5704" t="s">
        <v>14678</v>
      </c>
      <c r="B5704" t="s">
        <v>14684</v>
      </c>
      <c r="C5704">
        <v>3</v>
      </c>
      <c r="D5704" t="s">
        <v>12</v>
      </c>
      <c r="E5704" t="s">
        <v>12</v>
      </c>
      <c r="F5704" s="3" t="s">
        <v>14680</v>
      </c>
      <c r="G5704">
        <v>2024</v>
      </c>
      <c r="H5704" t="s">
        <v>1102</v>
      </c>
      <c r="I5704" t="s">
        <v>14681</v>
      </c>
    </row>
    <row r="5705" spans="1:9" ht="32" x14ac:dyDescent="0.2">
      <c r="A5705" t="s">
        <v>14685</v>
      </c>
      <c r="B5705" t="s">
        <v>14686</v>
      </c>
      <c r="C5705">
        <v>1</v>
      </c>
      <c r="D5705" t="s">
        <v>101</v>
      </c>
      <c r="E5705" t="s">
        <v>12</v>
      </c>
      <c r="F5705" s="3" t="s">
        <v>14687</v>
      </c>
      <c r="G5705">
        <v>2024</v>
      </c>
      <c r="H5705" t="s">
        <v>37</v>
      </c>
      <c r="I5705" t="s">
        <v>14688</v>
      </c>
    </row>
    <row r="5706" spans="1:9" ht="16" x14ac:dyDescent="0.2">
      <c r="A5706" t="s">
        <v>14685</v>
      </c>
      <c r="B5706" t="s">
        <v>14689</v>
      </c>
      <c r="C5706">
        <v>2</v>
      </c>
      <c r="D5706" t="s">
        <v>90</v>
      </c>
      <c r="E5706" t="s">
        <v>12</v>
      </c>
      <c r="F5706" s="3" t="s">
        <v>14690</v>
      </c>
      <c r="G5706">
        <v>2024</v>
      </c>
      <c r="H5706" t="s">
        <v>37</v>
      </c>
      <c r="I5706" t="s">
        <v>14688</v>
      </c>
    </row>
    <row r="5707" spans="1:9" ht="16" x14ac:dyDescent="0.2">
      <c r="A5707" t="s">
        <v>14685</v>
      </c>
      <c r="B5707" t="s">
        <v>14691</v>
      </c>
      <c r="C5707">
        <v>3</v>
      </c>
      <c r="D5707" t="s">
        <v>101</v>
      </c>
      <c r="E5707" t="s">
        <v>12</v>
      </c>
      <c r="F5707" s="3" t="s">
        <v>14692</v>
      </c>
      <c r="G5707">
        <v>2024</v>
      </c>
      <c r="H5707" t="s">
        <v>37</v>
      </c>
      <c r="I5707" t="s">
        <v>14688</v>
      </c>
    </row>
    <row r="5708" spans="1:9" ht="32" x14ac:dyDescent="0.2">
      <c r="A5708" t="s">
        <v>14693</v>
      </c>
      <c r="B5708" t="s">
        <v>14694</v>
      </c>
      <c r="C5708">
        <v>1</v>
      </c>
      <c r="D5708" t="s">
        <v>52</v>
      </c>
      <c r="E5708" t="s">
        <v>12</v>
      </c>
      <c r="F5708" s="3" t="s">
        <v>11934</v>
      </c>
      <c r="G5708">
        <v>2024</v>
      </c>
      <c r="H5708" t="s">
        <v>21</v>
      </c>
      <c r="I5708" t="s">
        <v>14695</v>
      </c>
    </row>
    <row r="5709" spans="1:9" ht="32" x14ac:dyDescent="0.2">
      <c r="A5709" t="s">
        <v>14696</v>
      </c>
      <c r="B5709" t="s">
        <v>14697</v>
      </c>
      <c r="C5709">
        <v>1</v>
      </c>
      <c r="D5709" t="s">
        <v>52</v>
      </c>
      <c r="E5709" t="s">
        <v>12</v>
      </c>
      <c r="F5709" s="3" t="s">
        <v>6358</v>
      </c>
      <c r="G5709">
        <v>2024</v>
      </c>
      <c r="H5709" t="s">
        <v>21</v>
      </c>
      <c r="I5709" t="s">
        <v>14698</v>
      </c>
    </row>
    <row r="5710" spans="1:9" ht="32" x14ac:dyDescent="0.2">
      <c r="A5710" t="s">
        <v>14699</v>
      </c>
      <c r="B5710" t="s">
        <v>14700</v>
      </c>
      <c r="C5710">
        <v>1</v>
      </c>
      <c r="D5710" t="s">
        <v>52</v>
      </c>
      <c r="E5710" t="s">
        <v>12</v>
      </c>
      <c r="F5710" s="3" t="s">
        <v>14701</v>
      </c>
      <c r="G5710">
        <v>2024</v>
      </c>
      <c r="H5710" t="s">
        <v>754</v>
      </c>
      <c r="I5710" t="s">
        <v>14702</v>
      </c>
    </row>
    <row r="5711" spans="1:9" ht="32" x14ac:dyDescent="0.2">
      <c r="A5711" t="s">
        <v>14699</v>
      </c>
      <c r="B5711" t="s">
        <v>14703</v>
      </c>
      <c r="C5711">
        <v>2</v>
      </c>
      <c r="D5711">
        <f>561</f>
        <v>561</v>
      </c>
      <c r="E5711" t="s">
        <v>12</v>
      </c>
      <c r="F5711" s="3" t="s">
        <v>14704</v>
      </c>
      <c r="G5711">
        <v>2024</v>
      </c>
      <c r="H5711" t="s">
        <v>86</v>
      </c>
      <c r="I5711" t="s">
        <v>14702</v>
      </c>
    </row>
    <row r="5712" spans="1:9" ht="16" x14ac:dyDescent="0.2">
      <c r="A5712" t="s">
        <v>14705</v>
      </c>
      <c r="B5712" t="s">
        <v>9994</v>
      </c>
      <c r="C5712">
        <v>1</v>
      </c>
      <c r="D5712" t="s">
        <v>9995</v>
      </c>
      <c r="E5712" t="s">
        <v>12</v>
      </c>
      <c r="F5712" s="3" t="s">
        <v>9996</v>
      </c>
      <c r="G5712">
        <v>2024</v>
      </c>
      <c r="H5712" t="s">
        <v>527</v>
      </c>
      <c r="I5712" t="s">
        <v>14706</v>
      </c>
    </row>
    <row r="5713" spans="1:9" ht="16" x14ac:dyDescent="0.2">
      <c r="A5713" t="s">
        <v>14705</v>
      </c>
      <c r="B5713" t="s">
        <v>9992</v>
      </c>
      <c r="C5713">
        <v>2</v>
      </c>
      <c r="D5713" t="s">
        <v>1020</v>
      </c>
      <c r="E5713" t="s">
        <v>12</v>
      </c>
      <c r="F5713" s="3" t="s">
        <v>14707</v>
      </c>
      <c r="G5713">
        <v>2024</v>
      </c>
      <c r="H5713" t="s">
        <v>1022</v>
      </c>
      <c r="I5713" t="s">
        <v>14706</v>
      </c>
    </row>
    <row r="5714" spans="1:9" ht="16" x14ac:dyDescent="0.2">
      <c r="A5714" t="s">
        <v>14708</v>
      </c>
      <c r="B5714" t="s">
        <v>14709</v>
      </c>
      <c r="C5714">
        <v>1</v>
      </c>
      <c r="D5714" t="s">
        <v>12</v>
      </c>
      <c r="E5714" t="s">
        <v>12</v>
      </c>
      <c r="F5714" s="3" t="s">
        <v>14549</v>
      </c>
      <c r="G5714">
        <v>2024</v>
      </c>
      <c r="H5714" t="s">
        <v>37</v>
      </c>
      <c r="I5714" t="s">
        <v>14710</v>
      </c>
    </row>
    <row r="5715" spans="1:9" ht="32" x14ac:dyDescent="0.2">
      <c r="A5715" t="s">
        <v>14708</v>
      </c>
      <c r="B5715" t="s">
        <v>14711</v>
      </c>
      <c r="C5715">
        <v>2</v>
      </c>
      <c r="D5715" t="s">
        <v>12</v>
      </c>
      <c r="E5715" t="s">
        <v>12</v>
      </c>
      <c r="F5715" s="3" t="s">
        <v>4333</v>
      </c>
      <c r="G5715">
        <v>2024</v>
      </c>
      <c r="H5715" t="s">
        <v>37</v>
      </c>
      <c r="I5715" t="s">
        <v>14710</v>
      </c>
    </row>
    <row r="5716" spans="1:9" ht="16" x14ac:dyDescent="0.2">
      <c r="A5716" t="s">
        <v>14708</v>
      </c>
      <c r="B5716" t="s">
        <v>14712</v>
      </c>
      <c r="C5716">
        <v>3</v>
      </c>
      <c r="D5716" t="s">
        <v>101</v>
      </c>
      <c r="E5716" t="s">
        <v>12</v>
      </c>
      <c r="F5716" s="3" t="s">
        <v>14713</v>
      </c>
      <c r="G5716">
        <v>2024</v>
      </c>
      <c r="H5716" t="s">
        <v>37</v>
      </c>
      <c r="I5716" t="s">
        <v>14710</v>
      </c>
    </row>
    <row r="5717" spans="1:9" ht="32" x14ac:dyDescent="0.2">
      <c r="A5717" t="s">
        <v>14708</v>
      </c>
      <c r="B5717" t="s">
        <v>14714</v>
      </c>
      <c r="C5717">
        <v>4</v>
      </c>
      <c r="D5717" t="s">
        <v>12</v>
      </c>
      <c r="E5717" t="s">
        <v>12</v>
      </c>
      <c r="F5717" s="3" t="s">
        <v>4333</v>
      </c>
      <c r="G5717">
        <v>2024</v>
      </c>
      <c r="H5717" t="s">
        <v>37</v>
      </c>
      <c r="I5717" t="s">
        <v>14710</v>
      </c>
    </row>
    <row r="5718" spans="1:9" ht="16" x14ac:dyDescent="0.2">
      <c r="A5718" t="s">
        <v>14715</v>
      </c>
      <c r="B5718" t="s">
        <v>14716</v>
      </c>
      <c r="C5718">
        <v>1</v>
      </c>
      <c r="D5718" t="s">
        <v>12</v>
      </c>
      <c r="E5718" t="s">
        <v>12</v>
      </c>
      <c r="F5718" s="3" t="s">
        <v>12230</v>
      </c>
      <c r="G5718">
        <v>2024</v>
      </c>
      <c r="H5718" t="s">
        <v>37</v>
      </c>
      <c r="I5718" t="s">
        <v>14717</v>
      </c>
    </row>
    <row r="5719" spans="1:9" ht="16" x14ac:dyDescent="0.2">
      <c r="A5719" t="s">
        <v>14715</v>
      </c>
      <c r="B5719" t="s">
        <v>13309</v>
      </c>
      <c r="C5719">
        <v>2</v>
      </c>
      <c r="D5719" t="s">
        <v>12</v>
      </c>
      <c r="E5719" t="s">
        <v>12</v>
      </c>
      <c r="F5719" s="3" t="s">
        <v>14718</v>
      </c>
      <c r="G5719">
        <v>2024</v>
      </c>
      <c r="H5719" t="s">
        <v>998</v>
      </c>
      <c r="I5719" t="s">
        <v>14717</v>
      </c>
    </row>
    <row r="5720" spans="1:9" ht="16" x14ac:dyDescent="0.2">
      <c r="A5720" t="s">
        <v>14719</v>
      </c>
      <c r="B5720" t="s">
        <v>14720</v>
      </c>
      <c r="C5720">
        <v>1</v>
      </c>
      <c r="D5720" t="s">
        <v>101</v>
      </c>
      <c r="E5720" t="s">
        <v>12</v>
      </c>
      <c r="F5720" s="3" t="s">
        <v>14721</v>
      </c>
      <c r="G5720">
        <v>2024</v>
      </c>
      <c r="H5720" t="s">
        <v>37</v>
      </c>
      <c r="I5720" t="s">
        <v>14722</v>
      </c>
    </row>
    <row r="5721" spans="1:9" ht="16" x14ac:dyDescent="0.2">
      <c r="A5721" t="s">
        <v>14719</v>
      </c>
      <c r="B5721" t="s">
        <v>13309</v>
      </c>
      <c r="C5721">
        <v>2</v>
      </c>
      <c r="D5721" t="s">
        <v>12</v>
      </c>
      <c r="E5721" t="s">
        <v>12</v>
      </c>
      <c r="F5721" s="3" t="s">
        <v>4305</v>
      </c>
      <c r="G5721">
        <v>2024</v>
      </c>
      <c r="H5721" t="s">
        <v>37</v>
      </c>
      <c r="I5721" t="s">
        <v>14722</v>
      </c>
    </row>
    <row r="5722" spans="1:9" ht="16" x14ac:dyDescent="0.2">
      <c r="A5722" t="s">
        <v>14719</v>
      </c>
      <c r="B5722" t="s">
        <v>14723</v>
      </c>
      <c r="C5722">
        <v>3</v>
      </c>
      <c r="D5722" t="s">
        <v>12</v>
      </c>
      <c r="E5722" t="s">
        <v>12</v>
      </c>
      <c r="F5722" s="3" t="s">
        <v>14724</v>
      </c>
      <c r="G5722">
        <v>2024</v>
      </c>
      <c r="H5722" t="s">
        <v>420</v>
      </c>
      <c r="I5722" t="s">
        <v>14722</v>
      </c>
    </row>
    <row r="5723" spans="1:9" ht="16" x14ac:dyDescent="0.2">
      <c r="A5723" t="s">
        <v>14719</v>
      </c>
      <c r="B5723" t="s">
        <v>14725</v>
      </c>
      <c r="C5723">
        <v>4</v>
      </c>
      <c r="D5723" t="s">
        <v>12</v>
      </c>
      <c r="E5723" t="s">
        <v>12</v>
      </c>
      <c r="F5723" s="3" t="s">
        <v>14726</v>
      </c>
      <c r="G5723">
        <v>2024</v>
      </c>
      <c r="H5723" t="s">
        <v>37</v>
      </c>
      <c r="I5723" t="s">
        <v>14722</v>
      </c>
    </row>
    <row r="5724" spans="1:9" ht="16" x14ac:dyDescent="0.2">
      <c r="A5724" t="s">
        <v>14719</v>
      </c>
      <c r="B5724" t="s">
        <v>672</v>
      </c>
      <c r="C5724">
        <v>5</v>
      </c>
      <c r="D5724" t="s">
        <v>12</v>
      </c>
      <c r="E5724" t="s">
        <v>12</v>
      </c>
      <c r="F5724" s="3" t="s">
        <v>14727</v>
      </c>
      <c r="G5724">
        <v>2024</v>
      </c>
      <c r="H5724" t="s">
        <v>37</v>
      </c>
      <c r="I5724" t="s">
        <v>14722</v>
      </c>
    </row>
    <row r="5725" spans="1:9" ht="16" x14ac:dyDescent="0.2">
      <c r="A5725" t="s">
        <v>14728</v>
      </c>
      <c r="B5725" t="s">
        <v>14729</v>
      </c>
      <c r="C5725">
        <v>1</v>
      </c>
      <c r="D5725" t="s">
        <v>1207</v>
      </c>
      <c r="E5725" t="s">
        <v>12</v>
      </c>
      <c r="F5725" s="3" t="s">
        <v>14730</v>
      </c>
      <c r="G5725">
        <v>2024</v>
      </c>
      <c r="H5725" t="s">
        <v>37</v>
      </c>
      <c r="I5725" t="s">
        <v>14731</v>
      </c>
    </row>
    <row r="5726" spans="1:9" ht="16" x14ac:dyDescent="0.2">
      <c r="A5726" t="s">
        <v>14728</v>
      </c>
      <c r="B5726" t="s">
        <v>14732</v>
      </c>
      <c r="C5726">
        <v>2</v>
      </c>
      <c r="D5726" t="s">
        <v>101</v>
      </c>
      <c r="E5726" t="s">
        <v>12</v>
      </c>
      <c r="F5726" s="3" t="s">
        <v>14733</v>
      </c>
      <c r="G5726">
        <v>2024</v>
      </c>
      <c r="H5726" t="s">
        <v>37</v>
      </c>
      <c r="I5726" t="s">
        <v>14731</v>
      </c>
    </row>
    <row r="5727" spans="1:9" ht="16" x14ac:dyDescent="0.2">
      <c r="A5727" t="s">
        <v>14734</v>
      </c>
      <c r="B5727" t="s">
        <v>4736</v>
      </c>
      <c r="C5727">
        <v>1</v>
      </c>
      <c r="D5727" t="s">
        <v>101</v>
      </c>
      <c r="E5727" t="s">
        <v>12</v>
      </c>
      <c r="F5727" s="3" t="s">
        <v>14735</v>
      </c>
      <c r="G5727">
        <v>2024</v>
      </c>
      <c r="H5727" t="s">
        <v>37</v>
      </c>
      <c r="I5727" t="s">
        <v>14736</v>
      </c>
    </row>
    <row r="5728" spans="1:9" ht="16" x14ac:dyDescent="0.2">
      <c r="A5728" t="s">
        <v>14737</v>
      </c>
      <c r="B5728" t="s">
        <v>14738</v>
      </c>
      <c r="C5728">
        <v>1</v>
      </c>
      <c r="D5728" t="s">
        <v>1512</v>
      </c>
      <c r="E5728" t="s">
        <v>12</v>
      </c>
      <c r="F5728" s="3" t="s">
        <v>14739</v>
      </c>
      <c r="G5728">
        <v>2024</v>
      </c>
      <c r="H5728" t="s">
        <v>998</v>
      </c>
      <c r="I5728" t="s">
        <v>14740</v>
      </c>
    </row>
    <row r="5729" spans="1:9" ht="32" x14ac:dyDescent="0.2">
      <c r="A5729" t="s">
        <v>14737</v>
      </c>
      <c r="B5729" t="s">
        <v>4829</v>
      </c>
      <c r="C5729">
        <v>2</v>
      </c>
      <c r="D5729" t="s">
        <v>1512</v>
      </c>
      <c r="E5729" t="s">
        <v>5139</v>
      </c>
      <c r="F5729" s="3" t="s">
        <v>14741</v>
      </c>
      <c r="G5729">
        <v>2024</v>
      </c>
      <c r="H5729" t="s">
        <v>998</v>
      </c>
      <c r="I5729" t="s">
        <v>14740</v>
      </c>
    </row>
    <row r="5730" spans="1:9" ht="16" x14ac:dyDescent="0.2">
      <c r="A5730" t="s">
        <v>14742</v>
      </c>
      <c r="B5730" t="s">
        <v>14743</v>
      </c>
      <c r="C5730">
        <v>1</v>
      </c>
      <c r="D5730" t="s">
        <v>12</v>
      </c>
      <c r="E5730" t="s">
        <v>12</v>
      </c>
      <c r="F5730" s="3" t="s">
        <v>14744</v>
      </c>
      <c r="G5730">
        <v>2024</v>
      </c>
      <c r="H5730" t="s">
        <v>14</v>
      </c>
      <c r="I5730" t="s">
        <v>14745</v>
      </c>
    </row>
    <row r="5731" spans="1:9" ht="16" x14ac:dyDescent="0.2">
      <c r="A5731" t="s">
        <v>14742</v>
      </c>
      <c r="B5731" t="s">
        <v>14746</v>
      </c>
      <c r="C5731">
        <v>2</v>
      </c>
      <c r="D5731">
        <f>44</f>
        <v>44</v>
      </c>
      <c r="E5731" t="s">
        <v>12</v>
      </c>
      <c r="F5731" s="3" t="s">
        <v>4236</v>
      </c>
      <c r="G5731">
        <v>2024</v>
      </c>
      <c r="H5731" t="s">
        <v>14</v>
      </c>
      <c r="I5731" t="s">
        <v>14745</v>
      </c>
    </row>
    <row r="5732" spans="1:9" ht="16" x14ac:dyDescent="0.2">
      <c r="A5732" t="s">
        <v>14747</v>
      </c>
      <c r="B5732" t="s">
        <v>11214</v>
      </c>
      <c r="C5732">
        <v>1</v>
      </c>
      <c r="D5732" t="s">
        <v>12</v>
      </c>
      <c r="E5732" t="s">
        <v>12</v>
      </c>
      <c r="F5732" s="3" t="s">
        <v>11215</v>
      </c>
      <c r="G5732">
        <v>2024</v>
      </c>
      <c r="H5732" t="s">
        <v>859</v>
      </c>
      <c r="I5732" t="s">
        <v>14748</v>
      </c>
    </row>
    <row r="5733" spans="1:9" ht="16" x14ac:dyDescent="0.2">
      <c r="A5733" t="s">
        <v>14749</v>
      </c>
      <c r="B5733" t="s">
        <v>14750</v>
      </c>
      <c r="C5733">
        <v>1</v>
      </c>
      <c r="D5733" t="s">
        <v>12</v>
      </c>
      <c r="E5733" t="s">
        <v>12</v>
      </c>
      <c r="F5733" s="3" t="s">
        <v>14751</v>
      </c>
      <c r="G5733">
        <v>2024</v>
      </c>
      <c r="H5733" t="s">
        <v>37</v>
      </c>
      <c r="I5733" t="s">
        <v>14752</v>
      </c>
    </row>
    <row r="5734" spans="1:9" ht="16" x14ac:dyDescent="0.2">
      <c r="A5734" t="s">
        <v>14749</v>
      </c>
      <c r="B5734" t="s">
        <v>14753</v>
      </c>
      <c r="C5734">
        <v>2</v>
      </c>
      <c r="D5734" t="s">
        <v>12</v>
      </c>
      <c r="E5734" t="s">
        <v>12</v>
      </c>
      <c r="F5734" s="3" t="s">
        <v>14754</v>
      </c>
      <c r="G5734">
        <v>2024</v>
      </c>
      <c r="H5734" t="s">
        <v>37</v>
      </c>
      <c r="I5734" t="s">
        <v>14752</v>
      </c>
    </row>
    <row r="5735" spans="1:9" ht="16" x14ac:dyDescent="0.2">
      <c r="A5735" t="s">
        <v>14755</v>
      </c>
      <c r="B5735" t="s">
        <v>5548</v>
      </c>
      <c r="C5735">
        <v>1</v>
      </c>
      <c r="D5735" t="s">
        <v>12</v>
      </c>
      <c r="E5735" t="s">
        <v>12</v>
      </c>
      <c r="F5735" s="3" t="s">
        <v>5549</v>
      </c>
      <c r="G5735">
        <v>2024</v>
      </c>
      <c r="H5735" t="s">
        <v>162</v>
      </c>
      <c r="I5735" t="s">
        <v>14756</v>
      </c>
    </row>
    <row r="5736" spans="1:9" ht="16" x14ac:dyDescent="0.2">
      <c r="A5736" t="s">
        <v>14755</v>
      </c>
      <c r="B5736" t="s">
        <v>14757</v>
      </c>
      <c r="C5736">
        <v>2</v>
      </c>
      <c r="D5736" t="s">
        <v>12</v>
      </c>
      <c r="E5736" t="s">
        <v>12</v>
      </c>
      <c r="F5736" s="3" t="s">
        <v>14758</v>
      </c>
      <c r="G5736">
        <v>2024</v>
      </c>
      <c r="H5736" t="s">
        <v>140</v>
      </c>
      <c r="I5736" t="s">
        <v>14756</v>
      </c>
    </row>
    <row r="5737" spans="1:9" ht="32" x14ac:dyDescent="0.2">
      <c r="A5737" t="s">
        <v>14755</v>
      </c>
      <c r="B5737" t="s">
        <v>14759</v>
      </c>
      <c r="C5737">
        <v>3</v>
      </c>
      <c r="D5737" t="s">
        <v>344</v>
      </c>
      <c r="E5737" t="s">
        <v>12</v>
      </c>
      <c r="F5737" s="3" t="s">
        <v>14760</v>
      </c>
      <c r="G5737">
        <v>2024</v>
      </c>
      <c r="H5737" t="s">
        <v>438</v>
      </c>
      <c r="I5737" t="s">
        <v>14756</v>
      </c>
    </row>
    <row r="5738" spans="1:9" ht="16" x14ac:dyDescent="0.2">
      <c r="A5738" t="s">
        <v>14755</v>
      </c>
      <c r="B5738" t="s">
        <v>14761</v>
      </c>
      <c r="C5738">
        <v>4</v>
      </c>
      <c r="D5738" t="s">
        <v>12</v>
      </c>
      <c r="E5738" t="s">
        <v>12</v>
      </c>
      <c r="F5738" s="3" t="s">
        <v>14762</v>
      </c>
      <c r="G5738">
        <v>2024</v>
      </c>
      <c r="H5738" t="s">
        <v>162</v>
      </c>
      <c r="I5738" t="s">
        <v>14756</v>
      </c>
    </row>
    <row r="5739" spans="1:9" ht="16" x14ac:dyDescent="0.2">
      <c r="A5739" t="s">
        <v>14763</v>
      </c>
      <c r="B5739" t="s">
        <v>14764</v>
      </c>
      <c r="C5739">
        <v>1</v>
      </c>
      <c r="D5739" t="s">
        <v>90</v>
      </c>
      <c r="E5739" t="s">
        <v>12</v>
      </c>
      <c r="F5739" s="3" t="s">
        <v>3824</v>
      </c>
      <c r="G5739">
        <v>2024</v>
      </c>
      <c r="H5739" t="s">
        <v>296</v>
      </c>
      <c r="I5739" t="s">
        <v>14765</v>
      </c>
    </row>
    <row r="5740" spans="1:9" ht="16" x14ac:dyDescent="0.2">
      <c r="A5740" t="s">
        <v>14766</v>
      </c>
      <c r="B5740" t="s">
        <v>14767</v>
      </c>
      <c r="C5740">
        <v>1</v>
      </c>
      <c r="D5740">
        <f>176</f>
        <v>176</v>
      </c>
      <c r="E5740" t="s">
        <v>12</v>
      </c>
      <c r="F5740" s="3" t="s">
        <v>14768</v>
      </c>
      <c r="G5740">
        <v>2024</v>
      </c>
      <c r="H5740" t="s">
        <v>67</v>
      </c>
      <c r="I5740" t="s">
        <v>14769</v>
      </c>
    </row>
    <row r="5741" spans="1:9" ht="16" x14ac:dyDescent="0.2">
      <c r="A5741" t="s">
        <v>14766</v>
      </c>
      <c r="B5741" t="s">
        <v>14770</v>
      </c>
      <c r="C5741">
        <v>2</v>
      </c>
      <c r="D5741" t="s">
        <v>10222</v>
      </c>
      <c r="E5741" t="s">
        <v>12</v>
      </c>
      <c r="F5741" s="3" t="s">
        <v>14771</v>
      </c>
      <c r="G5741">
        <v>2024</v>
      </c>
      <c r="H5741" t="s">
        <v>67</v>
      </c>
      <c r="I5741" t="s">
        <v>14769</v>
      </c>
    </row>
    <row r="5742" spans="1:9" ht="32" x14ac:dyDescent="0.2">
      <c r="A5742" t="s">
        <v>14772</v>
      </c>
      <c r="B5742" t="s">
        <v>14773</v>
      </c>
      <c r="C5742">
        <v>1</v>
      </c>
      <c r="D5742">
        <f>237</f>
        <v>237</v>
      </c>
      <c r="E5742" t="s">
        <v>12</v>
      </c>
      <c r="F5742" s="3" t="s">
        <v>14356</v>
      </c>
      <c r="G5742">
        <v>2024</v>
      </c>
      <c r="H5742" t="s">
        <v>21</v>
      </c>
      <c r="I5742" t="s">
        <v>14774</v>
      </c>
    </row>
    <row r="5743" spans="1:9" ht="32" x14ac:dyDescent="0.2">
      <c r="A5743" t="s">
        <v>14772</v>
      </c>
      <c r="B5743" t="s">
        <v>14775</v>
      </c>
      <c r="C5743">
        <v>2</v>
      </c>
      <c r="D5743">
        <f>237</f>
        <v>237</v>
      </c>
      <c r="E5743" t="s">
        <v>12</v>
      </c>
      <c r="F5743" s="3" t="s">
        <v>2942</v>
      </c>
      <c r="G5743">
        <v>2024</v>
      </c>
      <c r="H5743" t="s">
        <v>21</v>
      </c>
      <c r="I5743" t="s">
        <v>14774</v>
      </c>
    </row>
    <row r="5744" spans="1:9" ht="32" x14ac:dyDescent="0.2">
      <c r="A5744" t="s">
        <v>14776</v>
      </c>
      <c r="B5744" t="s">
        <v>14777</v>
      </c>
      <c r="C5744">
        <v>1</v>
      </c>
      <c r="D5744" t="s">
        <v>101</v>
      </c>
      <c r="E5744" t="s">
        <v>12</v>
      </c>
      <c r="F5744" s="3" t="s">
        <v>14778</v>
      </c>
      <c r="G5744">
        <v>2024</v>
      </c>
      <c r="H5744" t="s">
        <v>37</v>
      </c>
      <c r="I5744" t="s">
        <v>14779</v>
      </c>
    </row>
    <row r="5745" spans="1:9" ht="32" x14ac:dyDescent="0.2">
      <c r="A5745" t="s">
        <v>14776</v>
      </c>
      <c r="B5745" t="s">
        <v>14780</v>
      </c>
      <c r="C5745">
        <v>2</v>
      </c>
      <c r="D5745" t="s">
        <v>344</v>
      </c>
      <c r="E5745" t="s">
        <v>12</v>
      </c>
      <c r="F5745" s="3" t="s">
        <v>14781</v>
      </c>
      <c r="G5745">
        <v>2024</v>
      </c>
      <c r="H5745" t="s">
        <v>37</v>
      </c>
      <c r="I5745" t="s">
        <v>14779</v>
      </c>
    </row>
    <row r="5746" spans="1:9" ht="32" x14ac:dyDescent="0.2">
      <c r="A5746" t="s">
        <v>14776</v>
      </c>
      <c r="B5746" t="s">
        <v>14782</v>
      </c>
      <c r="C5746">
        <v>3</v>
      </c>
      <c r="D5746" t="s">
        <v>12</v>
      </c>
      <c r="E5746" t="s">
        <v>12</v>
      </c>
      <c r="F5746" s="3" t="s">
        <v>14783</v>
      </c>
      <c r="G5746">
        <v>2024</v>
      </c>
      <c r="H5746" t="s">
        <v>37</v>
      </c>
      <c r="I5746" t="s">
        <v>14779</v>
      </c>
    </row>
    <row r="5747" spans="1:9" ht="32" x14ac:dyDescent="0.2">
      <c r="A5747" t="s">
        <v>14776</v>
      </c>
      <c r="B5747" t="s">
        <v>14784</v>
      </c>
      <c r="C5747">
        <v>4</v>
      </c>
      <c r="D5747" t="s">
        <v>12</v>
      </c>
      <c r="E5747" t="s">
        <v>12</v>
      </c>
      <c r="F5747" s="3" t="s">
        <v>14785</v>
      </c>
      <c r="G5747">
        <v>2024</v>
      </c>
      <c r="H5747" t="s">
        <v>37</v>
      </c>
      <c r="I5747" t="s">
        <v>14779</v>
      </c>
    </row>
    <row r="5748" spans="1:9" ht="32" x14ac:dyDescent="0.2">
      <c r="A5748" t="s">
        <v>14776</v>
      </c>
      <c r="B5748" t="s">
        <v>14786</v>
      </c>
      <c r="C5748">
        <v>5</v>
      </c>
      <c r="D5748" t="s">
        <v>12</v>
      </c>
      <c r="E5748" t="s">
        <v>12</v>
      </c>
      <c r="F5748" s="3" t="s">
        <v>14787</v>
      </c>
      <c r="G5748">
        <v>2024</v>
      </c>
      <c r="H5748" t="s">
        <v>37</v>
      </c>
      <c r="I5748" t="s">
        <v>14779</v>
      </c>
    </row>
    <row r="5749" spans="1:9" ht="32" x14ac:dyDescent="0.2">
      <c r="A5749" t="s">
        <v>14788</v>
      </c>
      <c r="B5749" t="s">
        <v>14789</v>
      </c>
      <c r="C5749">
        <v>1</v>
      </c>
      <c r="D5749" t="s">
        <v>12</v>
      </c>
      <c r="E5749" t="s">
        <v>12</v>
      </c>
      <c r="F5749" s="3" t="s">
        <v>14790</v>
      </c>
      <c r="G5749">
        <v>2024</v>
      </c>
      <c r="H5749" t="s">
        <v>602</v>
      </c>
      <c r="I5749" t="s">
        <v>14791</v>
      </c>
    </row>
    <row r="5750" spans="1:9" ht="32" x14ac:dyDescent="0.2">
      <c r="A5750" t="s">
        <v>14788</v>
      </c>
      <c r="B5750" t="s">
        <v>14792</v>
      </c>
      <c r="C5750">
        <v>2</v>
      </c>
      <c r="D5750" t="s">
        <v>12</v>
      </c>
      <c r="E5750" t="s">
        <v>12</v>
      </c>
      <c r="F5750" s="3" t="s">
        <v>14793</v>
      </c>
      <c r="G5750">
        <v>2024</v>
      </c>
      <c r="H5750" t="s">
        <v>602</v>
      </c>
      <c r="I5750" t="s">
        <v>14791</v>
      </c>
    </row>
    <row r="5751" spans="1:9" ht="32" x14ac:dyDescent="0.2">
      <c r="A5751" t="s">
        <v>14794</v>
      </c>
      <c r="B5751" t="s">
        <v>14795</v>
      </c>
      <c r="C5751">
        <v>1</v>
      </c>
      <c r="D5751" t="s">
        <v>344</v>
      </c>
      <c r="E5751" t="s">
        <v>12</v>
      </c>
      <c r="F5751" s="3" t="s">
        <v>1473</v>
      </c>
      <c r="G5751">
        <v>2024</v>
      </c>
      <c r="H5751" t="s">
        <v>714</v>
      </c>
      <c r="I5751" t="s">
        <v>14796</v>
      </c>
    </row>
    <row r="5752" spans="1:9" ht="32" x14ac:dyDescent="0.2">
      <c r="A5752" t="s">
        <v>14794</v>
      </c>
      <c r="B5752" t="s">
        <v>14797</v>
      </c>
      <c r="C5752">
        <v>2</v>
      </c>
      <c r="D5752">
        <f>431</f>
        <v>431</v>
      </c>
      <c r="E5752" t="s">
        <v>12</v>
      </c>
      <c r="F5752" s="3" t="s">
        <v>14798</v>
      </c>
      <c r="G5752">
        <v>2024</v>
      </c>
      <c r="H5752" t="s">
        <v>714</v>
      </c>
      <c r="I5752" t="s">
        <v>14796</v>
      </c>
    </row>
    <row r="5753" spans="1:9" ht="32" x14ac:dyDescent="0.2">
      <c r="A5753" t="s">
        <v>14794</v>
      </c>
      <c r="B5753" t="s">
        <v>14799</v>
      </c>
      <c r="C5753">
        <v>3</v>
      </c>
      <c r="D5753">
        <f>431</f>
        <v>431</v>
      </c>
      <c r="E5753" t="s">
        <v>12</v>
      </c>
      <c r="F5753" s="3" t="s">
        <v>14800</v>
      </c>
      <c r="G5753">
        <v>2024</v>
      </c>
      <c r="H5753" t="s">
        <v>714</v>
      </c>
      <c r="I5753" t="s">
        <v>14796</v>
      </c>
    </row>
    <row r="5754" spans="1:9" ht="32" x14ac:dyDescent="0.2">
      <c r="A5754" t="s">
        <v>14794</v>
      </c>
      <c r="B5754" t="s">
        <v>14801</v>
      </c>
      <c r="C5754">
        <v>4</v>
      </c>
      <c r="D5754" t="s">
        <v>344</v>
      </c>
      <c r="E5754" t="s">
        <v>12</v>
      </c>
      <c r="F5754" s="3" t="s">
        <v>14802</v>
      </c>
      <c r="G5754">
        <v>2024</v>
      </c>
      <c r="H5754" t="s">
        <v>714</v>
      </c>
      <c r="I5754" t="s">
        <v>14796</v>
      </c>
    </row>
    <row r="5755" spans="1:9" ht="32" x14ac:dyDescent="0.2">
      <c r="A5755" t="s">
        <v>14803</v>
      </c>
      <c r="B5755" t="s">
        <v>14804</v>
      </c>
      <c r="C5755">
        <v>1</v>
      </c>
      <c r="D5755" t="s">
        <v>12</v>
      </c>
      <c r="E5755" t="s">
        <v>12</v>
      </c>
      <c r="F5755" s="3" t="s">
        <v>5995</v>
      </c>
      <c r="G5755">
        <v>2024</v>
      </c>
      <c r="H5755" t="s">
        <v>37</v>
      </c>
      <c r="I5755" t="s">
        <v>14805</v>
      </c>
    </row>
    <row r="5756" spans="1:9" ht="32" x14ac:dyDescent="0.2">
      <c r="A5756" t="s">
        <v>14806</v>
      </c>
      <c r="B5756" t="s">
        <v>14807</v>
      </c>
      <c r="C5756">
        <v>1</v>
      </c>
      <c r="D5756" t="s">
        <v>12</v>
      </c>
      <c r="E5756" t="s">
        <v>12</v>
      </c>
      <c r="F5756" s="3" t="s">
        <v>14808</v>
      </c>
      <c r="G5756">
        <v>2024</v>
      </c>
      <c r="H5756" t="s">
        <v>126</v>
      </c>
      <c r="I5756" t="s">
        <v>14809</v>
      </c>
    </row>
    <row r="5757" spans="1:9" ht="16" x14ac:dyDescent="0.2">
      <c r="A5757" t="s">
        <v>14806</v>
      </c>
      <c r="B5757" t="s">
        <v>14810</v>
      </c>
      <c r="C5757">
        <v>2</v>
      </c>
      <c r="D5757">
        <f>336</f>
        <v>336</v>
      </c>
      <c r="E5757" t="s">
        <v>12</v>
      </c>
      <c r="F5757" s="3" t="s">
        <v>14811</v>
      </c>
      <c r="G5757">
        <v>2024</v>
      </c>
      <c r="H5757" t="s">
        <v>2868</v>
      </c>
      <c r="I5757" t="s">
        <v>14809</v>
      </c>
    </row>
    <row r="5758" spans="1:9" ht="16" x14ac:dyDescent="0.2">
      <c r="A5758" t="s">
        <v>14812</v>
      </c>
      <c r="B5758" t="s">
        <v>5119</v>
      </c>
      <c r="C5758">
        <v>1</v>
      </c>
      <c r="D5758" t="s">
        <v>11556</v>
      </c>
      <c r="E5758" t="s">
        <v>12</v>
      </c>
      <c r="F5758" s="3" t="s">
        <v>14813</v>
      </c>
      <c r="G5758">
        <v>2024</v>
      </c>
      <c r="H5758" t="s">
        <v>86</v>
      </c>
      <c r="I5758" t="s">
        <v>14814</v>
      </c>
    </row>
    <row r="5759" spans="1:9" ht="32" x14ac:dyDescent="0.2">
      <c r="A5759" t="s">
        <v>14812</v>
      </c>
      <c r="B5759" t="s">
        <v>14815</v>
      </c>
      <c r="C5759">
        <v>2</v>
      </c>
      <c r="D5759" t="s">
        <v>12</v>
      </c>
      <c r="E5759" t="s">
        <v>12</v>
      </c>
      <c r="F5759" s="3" t="s">
        <v>14816</v>
      </c>
      <c r="G5759">
        <v>2024</v>
      </c>
      <c r="H5759" t="s">
        <v>14</v>
      </c>
      <c r="I5759" t="s">
        <v>14814</v>
      </c>
    </row>
    <row r="5760" spans="1:9" ht="32" x14ac:dyDescent="0.2">
      <c r="A5760" t="s">
        <v>14817</v>
      </c>
      <c r="B5760" t="s">
        <v>14818</v>
      </c>
      <c r="C5760">
        <v>1</v>
      </c>
      <c r="D5760">
        <f>498</f>
        <v>498</v>
      </c>
      <c r="E5760" t="s">
        <v>12</v>
      </c>
      <c r="F5760" s="3" t="s">
        <v>11372</v>
      </c>
      <c r="G5760">
        <v>2024</v>
      </c>
      <c r="H5760" t="s">
        <v>215</v>
      </c>
      <c r="I5760" t="s">
        <v>14819</v>
      </c>
    </row>
    <row r="5761" spans="1:9" ht="32" x14ac:dyDescent="0.2">
      <c r="A5761" t="s">
        <v>14817</v>
      </c>
      <c r="B5761" t="s">
        <v>6067</v>
      </c>
      <c r="C5761">
        <v>2</v>
      </c>
      <c r="D5761" t="s">
        <v>12</v>
      </c>
      <c r="E5761" t="s">
        <v>12</v>
      </c>
      <c r="F5761" s="7" t="s">
        <v>14820</v>
      </c>
      <c r="G5761">
        <v>2024</v>
      </c>
      <c r="H5761" t="s">
        <v>215</v>
      </c>
      <c r="I5761" t="s">
        <v>14819</v>
      </c>
    </row>
    <row r="5762" spans="1:9" ht="16" x14ac:dyDescent="0.2">
      <c r="A5762" t="s">
        <v>14817</v>
      </c>
      <c r="B5762" t="s">
        <v>14821</v>
      </c>
      <c r="C5762">
        <v>3</v>
      </c>
      <c r="D5762" t="s">
        <v>408</v>
      </c>
      <c r="E5762" t="s">
        <v>12</v>
      </c>
      <c r="F5762" s="3" t="s">
        <v>14822</v>
      </c>
      <c r="G5762">
        <v>2024</v>
      </c>
      <c r="H5762" t="s">
        <v>215</v>
      </c>
      <c r="I5762" t="s">
        <v>14819</v>
      </c>
    </row>
    <row r="5763" spans="1:9" ht="32" x14ac:dyDescent="0.2">
      <c r="A5763" t="s">
        <v>14817</v>
      </c>
      <c r="B5763" t="s">
        <v>14823</v>
      </c>
      <c r="C5763">
        <v>4</v>
      </c>
      <c r="D5763">
        <f>582</f>
        <v>582</v>
      </c>
      <c r="E5763" t="s">
        <v>12</v>
      </c>
      <c r="F5763" s="3" t="s">
        <v>14824</v>
      </c>
      <c r="G5763">
        <v>2024</v>
      </c>
      <c r="H5763" t="s">
        <v>6891</v>
      </c>
      <c r="I5763" t="s">
        <v>14819</v>
      </c>
    </row>
    <row r="5764" spans="1:9" ht="16" x14ac:dyDescent="0.2">
      <c r="A5764" t="s">
        <v>14825</v>
      </c>
      <c r="B5764" t="s">
        <v>14826</v>
      </c>
      <c r="C5764">
        <v>1</v>
      </c>
      <c r="D5764" t="s">
        <v>12</v>
      </c>
      <c r="E5764" t="s">
        <v>12</v>
      </c>
      <c r="F5764" s="7" t="s">
        <v>53</v>
      </c>
      <c r="G5764">
        <v>2024</v>
      </c>
      <c r="H5764" t="s">
        <v>54</v>
      </c>
      <c r="I5764" t="s">
        <v>14827</v>
      </c>
    </row>
    <row r="5765" spans="1:9" ht="16" x14ac:dyDescent="0.2">
      <c r="A5765" t="s">
        <v>14828</v>
      </c>
      <c r="B5765" t="s">
        <v>14829</v>
      </c>
      <c r="C5765">
        <v>1</v>
      </c>
      <c r="D5765" t="s">
        <v>52</v>
      </c>
      <c r="E5765" t="s">
        <v>12</v>
      </c>
      <c r="F5765" s="3" t="s">
        <v>14830</v>
      </c>
      <c r="G5765">
        <v>2024</v>
      </c>
      <c r="H5765" t="s">
        <v>54</v>
      </c>
      <c r="I5765" t="s">
        <v>14831</v>
      </c>
    </row>
    <row r="5766" spans="1:9" ht="16" x14ac:dyDescent="0.2">
      <c r="A5766" t="s">
        <v>14832</v>
      </c>
      <c r="B5766" t="s">
        <v>13730</v>
      </c>
      <c r="C5766">
        <v>1</v>
      </c>
      <c r="D5766">
        <f>237</f>
        <v>237</v>
      </c>
      <c r="E5766" t="s">
        <v>12</v>
      </c>
      <c r="F5766" s="3" t="s">
        <v>14833</v>
      </c>
      <c r="G5766">
        <v>2024</v>
      </c>
      <c r="H5766" t="s">
        <v>21</v>
      </c>
      <c r="I5766" t="s">
        <v>14834</v>
      </c>
    </row>
    <row r="5767" spans="1:9" ht="16" x14ac:dyDescent="0.2">
      <c r="A5767" t="s">
        <v>14832</v>
      </c>
      <c r="B5767" t="s">
        <v>14835</v>
      </c>
      <c r="C5767">
        <v>2</v>
      </c>
      <c r="D5767">
        <f>237</f>
        <v>237</v>
      </c>
      <c r="E5767" t="s">
        <v>12</v>
      </c>
      <c r="F5767" s="3" t="s">
        <v>1781</v>
      </c>
      <c r="G5767">
        <v>2024</v>
      </c>
      <c r="H5767" t="s">
        <v>21</v>
      </c>
      <c r="I5767" t="s">
        <v>14834</v>
      </c>
    </row>
    <row r="5768" spans="1:9" ht="16" x14ac:dyDescent="0.2">
      <c r="A5768" t="s">
        <v>14836</v>
      </c>
      <c r="B5768" t="s">
        <v>14837</v>
      </c>
      <c r="C5768">
        <v>1</v>
      </c>
      <c r="D5768" t="s">
        <v>12</v>
      </c>
      <c r="E5768" t="s">
        <v>12</v>
      </c>
      <c r="F5768" s="3" t="s">
        <v>14838</v>
      </c>
      <c r="G5768">
        <v>2024</v>
      </c>
      <c r="H5768" t="s">
        <v>37</v>
      </c>
      <c r="I5768" t="s">
        <v>14839</v>
      </c>
    </row>
    <row r="5769" spans="1:9" ht="16" x14ac:dyDescent="0.2">
      <c r="A5769" t="s">
        <v>14840</v>
      </c>
      <c r="B5769" t="s">
        <v>892</v>
      </c>
      <c r="C5769">
        <v>1</v>
      </c>
      <c r="D5769" t="s">
        <v>1712</v>
      </c>
      <c r="E5769" t="s">
        <v>12</v>
      </c>
      <c r="F5769" s="3" t="s">
        <v>1713</v>
      </c>
      <c r="G5769">
        <v>2024</v>
      </c>
      <c r="H5769" t="s">
        <v>14</v>
      </c>
      <c r="I5769" t="s">
        <v>14841</v>
      </c>
    </row>
    <row r="5770" spans="1:9" ht="16" x14ac:dyDescent="0.2">
      <c r="A5770" t="s">
        <v>14840</v>
      </c>
      <c r="B5770" t="s">
        <v>14842</v>
      </c>
      <c r="C5770">
        <v>2</v>
      </c>
      <c r="D5770" t="s">
        <v>12</v>
      </c>
      <c r="E5770" t="s">
        <v>12</v>
      </c>
      <c r="F5770" s="3" t="s">
        <v>13519</v>
      </c>
      <c r="G5770">
        <v>2024</v>
      </c>
      <c r="H5770" t="s">
        <v>14</v>
      </c>
      <c r="I5770" t="s">
        <v>14841</v>
      </c>
    </row>
    <row r="5771" spans="1:9" ht="32" x14ac:dyDescent="0.2">
      <c r="A5771" t="s">
        <v>14840</v>
      </c>
      <c r="B5771" t="s">
        <v>2149</v>
      </c>
      <c r="C5771">
        <v>3</v>
      </c>
      <c r="D5771" t="s">
        <v>12</v>
      </c>
      <c r="E5771" t="s">
        <v>12</v>
      </c>
      <c r="F5771" s="3" t="s">
        <v>14843</v>
      </c>
      <c r="G5771">
        <v>2024</v>
      </c>
      <c r="H5771" t="s">
        <v>14</v>
      </c>
      <c r="I5771" t="s">
        <v>14841</v>
      </c>
    </row>
    <row r="5772" spans="1:9" ht="16" x14ac:dyDescent="0.2">
      <c r="A5772" t="s">
        <v>14844</v>
      </c>
      <c r="B5772" t="s">
        <v>8697</v>
      </c>
      <c r="C5772">
        <v>1</v>
      </c>
      <c r="D5772" t="s">
        <v>52</v>
      </c>
      <c r="E5772" t="s">
        <v>12</v>
      </c>
      <c r="F5772" s="3" t="s">
        <v>14845</v>
      </c>
      <c r="G5772">
        <v>2024</v>
      </c>
      <c r="H5772" t="s">
        <v>359</v>
      </c>
      <c r="I5772" t="s">
        <v>14846</v>
      </c>
    </row>
    <row r="5773" spans="1:9" ht="32" x14ac:dyDescent="0.2">
      <c r="A5773" t="s">
        <v>14844</v>
      </c>
      <c r="B5773" t="s">
        <v>14847</v>
      </c>
      <c r="C5773">
        <v>2</v>
      </c>
      <c r="D5773" t="s">
        <v>31</v>
      </c>
      <c r="E5773" t="s">
        <v>12</v>
      </c>
      <c r="F5773" s="3" t="s">
        <v>14848</v>
      </c>
      <c r="G5773">
        <v>2024</v>
      </c>
      <c r="H5773" t="s">
        <v>359</v>
      </c>
      <c r="I5773" t="s">
        <v>14846</v>
      </c>
    </row>
    <row r="5774" spans="1:9" ht="16" x14ac:dyDescent="0.2">
      <c r="A5774" t="s">
        <v>14849</v>
      </c>
      <c r="B5774" t="s">
        <v>157</v>
      </c>
      <c r="C5774">
        <v>1</v>
      </c>
      <c r="D5774" t="s">
        <v>12</v>
      </c>
      <c r="E5774" t="s">
        <v>12</v>
      </c>
      <c r="F5774" s="3" t="s">
        <v>14850</v>
      </c>
      <c r="G5774">
        <v>2024</v>
      </c>
      <c r="H5774" t="s">
        <v>37</v>
      </c>
      <c r="I5774" t="s">
        <v>14851</v>
      </c>
    </row>
    <row r="5775" spans="1:9" ht="16" x14ac:dyDescent="0.2">
      <c r="A5775" t="s">
        <v>14849</v>
      </c>
      <c r="B5775" t="s">
        <v>14852</v>
      </c>
      <c r="C5775">
        <v>2</v>
      </c>
      <c r="D5775" t="s">
        <v>12</v>
      </c>
      <c r="E5775" t="s">
        <v>12</v>
      </c>
      <c r="F5775" s="3" t="s">
        <v>14853</v>
      </c>
      <c r="G5775">
        <v>2024</v>
      </c>
      <c r="H5775" t="s">
        <v>37</v>
      </c>
      <c r="I5775" t="s">
        <v>14851</v>
      </c>
    </row>
    <row r="5776" spans="1:9" ht="16" x14ac:dyDescent="0.2">
      <c r="A5776" t="s">
        <v>14849</v>
      </c>
      <c r="B5776" t="s">
        <v>14854</v>
      </c>
      <c r="C5776">
        <v>3</v>
      </c>
      <c r="D5776" t="s">
        <v>12</v>
      </c>
      <c r="E5776" t="s">
        <v>12</v>
      </c>
      <c r="F5776" s="3" t="s">
        <v>14855</v>
      </c>
      <c r="G5776">
        <v>2024</v>
      </c>
      <c r="H5776" t="s">
        <v>420</v>
      </c>
      <c r="I5776" t="s">
        <v>14851</v>
      </c>
    </row>
    <row r="5777" spans="1:9" ht="16" x14ac:dyDescent="0.2">
      <c r="A5777" t="s">
        <v>14856</v>
      </c>
      <c r="B5777" t="s">
        <v>14857</v>
      </c>
      <c r="C5777">
        <v>1</v>
      </c>
      <c r="D5777" t="s">
        <v>12</v>
      </c>
      <c r="E5777" t="s">
        <v>12</v>
      </c>
      <c r="F5777" s="3" t="s">
        <v>4908</v>
      </c>
      <c r="G5777">
        <v>2024</v>
      </c>
      <c r="H5777" t="s">
        <v>37</v>
      </c>
      <c r="I5777" t="s">
        <v>14858</v>
      </c>
    </row>
    <row r="5778" spans="1:9" ht="16" x14ac:dyDescent="0.2">
      <c r="A5778" t="s">
        <v>14856</v>
      </c>
      <c r="B5778" t="s">
        <v>14859</v>
      </c>
      <c r="C5778">
        <v>2</v>
      </c>
      <c r="D5778" t="s">
        <v>344</v>
      </c>
      <c r="E5778" t="s">
        <v>12</v>
      </c>
      <c r="F5778" s="3" t="s">
        <v>4356</v>
      </c>
      <c r="G5778">
        <v>2024</v>
      </c>
      <c r="H5778" t="s">
        <v>37</v>
      </c>
      <c r="I5778" t="s">
        <v>14858</v>
      </c>
    </row>
    <row r="5779" spans="1:9" ht="16" x14ac:dyDescent="0.2">
      <c r="A5779" t="s">
        <v>14860</v>
      </c>
      <c r="B5779" t="s">
        <v>14861</v>
      </c>
      <c r="C5779">
        <v>1</v>
      </c>
      <c r="D5779" t="s">
        <v>316</v>
      </c>
      <c r="E5779" t="s">
        <v>12</v>
      </c>
      <c r="F5779" s="3" t="s">
        <v>14862</v>
      </c>
      <c r="G5779">
        <v>2024</v>
      </c>
      <c r="H5779" t="s">
        <v>140</v>
      </c>
      <c r="I5779" t="s">
        <v>14863</v>
      </c>
    </row>
    <row r="5780" spans="1:9" ht="16" x14ac:dyDescent="0.2">
      <c r="A5780" t="s">
        <v>14864</v>
      </c>
      <c r="B5780" t="s">
        <v>5429</v>
      </c>
      <c r="C5780">
        <v>1</v>
      </c>
      <c r="D5780" t="s">
        <v>12</v>
      </c>
      <c r="E5780" t="s">
        <v>12</v>
      </c>
      <c r="F5780" s="3" t="s">
        <v>14865</v>
      </c>
      <c r="G5780">
        <v>2024</v>
      </c>
      <c r="H5780" t="s">
        <v>239</v>
      </c>
      <c r="I5780" t="s">
        <v>14866</v>
      </c>
    </row>
    <row r="5781" spans="1:9" ht="16" x14ac:dyDescent="0.2">
      <c r="A5781" t="s">
        <v>14864</v>
      </c>
      <c r="B5781" t="s">
        <v>14867</v>
      </c>
      <c r="C5781">
        <v>2</v>
      </c>
      <c r="D5781" t="s">
        <v>12</v>
      </c>
      <c r="E5781" t="s">
        <v>12</v>
      </c>
      <c r="F5781" s="3" t="s">
        <v>14868</v>
      </c>
      <c r="G5781">
        <v>2024</v>
      </c>
      <c r="H5781" t="s">
        <v>1787</v>
      </c>
      <c r="I5781" t="s">
        <v>14866</v>
      </c>
    </row>
    <row r="5782" spans="1:9" ht="16" x14ac:dyDescent="0.2">
      <c r="A5782" t="s">
        <v>14869</v>
      </c>
      <c r="B5782" t="s">
        <v>2712</v>
      </c>
      <c r="C5782">
        <v>1</v>
      </c>
      <c r="D5782">
        <f>407</f>
        <v>407</v>
      </c>
      <c r="E5782" t="s">
        <v>12</v>
      </c>
      <c r="F5782" s="3" t="s">
        <v>14870</v>
      </c>
      <c r="G5782">
        <v>2024</v>
      </c>
      <c r="H5782" t="s">
        <v>37</v>
      </c>
      <c r="I5782" t="s">
        <v>14871</v>
      </c>
    </row>
    <row r="5783" spans="1:9" ht="32" x14ac:dyDescent="0.2">
      <c r="A5783" t="s">
        <v>14869</v>
      </c>
      <c r="B5783" t="s">
        <v>14872</v>
      </c>
      <c r="C5783">
        <v>2</v>
      </c>
      <c r="D5783" t="s">
        <v>101</v>
      </c>
      <c r="E5783" t="s">
        <v>12</v>
      </c>
      <c r="F5783" s="3" t="s">
        <v>14873</v>
      </c>
      <c r="G5783">
        <v>2024</v>
      </c>
      <c r="H5783" t="s">
        <v>37</v>
      </c>
      <c r="I5783" t="s">
        <v>14871</v>
      </c>
    </row>
    <row r="5784" spans="1:9" ht="32" x14ac:dyDescent="0.2">
      <c r="A5784" t="s">
        <v>14869</v>
      </c>
      <c r="B5784" t="s">
        <v>3284</v>
      </c>
      <c r="C5784">
        <v>3</v>
      </c>
      <c r="D5784">
        <f>407</f>
        <v>407</v>
      </c>
      <c r="E5784" t="s">
        <v>12</v>
      </c>
      <c r="F5784" s="3" t="s">
        <v>14874</v>
      </c>
      <c r="G5784">
        <v>2024</v>
      </c>
      <c r="H5784" t="s">
        <v>37</v>
      </c>
      <c r="I5784" t="s">
        <v>14871</v>
      </c>
    </row>
    <row r="5785" spans="1:9" ht="32" x14ac:dyDescent="0.2">
      <c r="A5785" t="s">
        <v>14875</v>
      </c>
      <c r="B5785" t="s">
        <v>14876</v>
      </c>
      <c r="C5785">
        <v>1</v>
      </c>
      <c r="D5785" t="s">
        <v>12</v>
      </c>
      <c r="E5785" t="s">
        <v>12</v>
      </c>
      <c r="F5785" s="3" t="s">
        <v>14877</v>
      </c>
      <c r="G5785">
        <v>2024</v>
      </c>
      <c r="H5785" t="s">
        <v>21</v>
      </c>
      <c r="I5785" t="s">
        <v>14878</v>
      </c>
    </row>
    <row r="5786" spans="1:9" ht="16" x14ac:dyDescent="0.2">
      <c r="A5786" t="s">
        <v>14875</v>
      </c>
      <c r="B5786" t="s">
        <v>14879</v>
      </c>
      <c r="C5786">
        <v>2</v>
      </c>
      <c r="D5786">
        <f>237</f>
        <v>237</v>
      </c>
      <c r="E5786" t="s">
        <v>12</v>
      </c>
      <c r="F5786" s="3" t="s">
        <v>3442</v>
      </c>
      <c r="G5786">
        <v>2024</v>
      </c>
      <c r="H5786" t="s">
        <v>21</v>
      </c>
      <c r="I5786" t="s">
        <v>14878</v>
      </c>
    </row>
    <row r="5787" spans="1:9" ht="16" x14ac:dyDescent="0.2">
      <c r="A5787" t="s">
        <v>14880</v>
      </c>
      <c r="B5787" t="s">
        <v>14881</v>
      </c>
      <c r="C5787">
        <v>1</v>
      </c>
      <c r="D5787" t="s">
        <v>12</v>
      </c>
      <c r="E5787" t="s">
        <v>12</v>
      </c>
      <c r="F5787" s="3" t="s">
        <v>14882</v>
      </c>
      <c r="G5787">
        <v>2024</v>
      </c>
      <c r="H5787" t="s">
        <v>2004</v>
      </c>
      <c r="I5787" t="s">
        <v>14883</v>
      </c>
    </row>
    <row r="5788" spans="1:9" ht="32" x14ac:dyDescent="0.2">
      <c r="A5788" t="s">
        <v>14880</v>
      </c>
      <c r="B5788" t="s">
        <v>14884</v>
      </c>
      <c r="C5788">
        <v>2</v>
      </c>
      <c r="D5788" t="s">
        <v>12</v>
      </c>
      <c r="E5788" t="s">
        <v>12</v>
      </c>
      <c r="F5788" s="3" t="s">
        <v>14885</v>
      </c>
      <c r="G5788">
        <v>2024</v>
      </c>
      <c r="H5788" t="s">
        <v>2004</v>
      </c>
      <c r="I5788" t="s">
        <v>14883</v>
      </c>
    </row>
    <row r="5789" spans="1:9" ht="32" x14ac:dyDescent="0.2">
      <c r="A5789" t="s">
        <v>14880</v>
      </c>
      <c r="B5789" t="s">
        <v>14886</v>
      </c>
      <c r="C5789">
        <v>3</v>
      </c>
      <c r="D5789" t="s">
        <v>311</v>
      </c>
      <c r="E5789" t="s">
        <v>12</v>
      </c>
      <c r="F5789" s="3" t="s">
        <v>14887</v>
      </c>
      <c r="G5789">
        <v>2024</v>
      </c>
      <c r="H5789" t="s">
        <v>2154</v>
      </c>
      <c r="I5789" t="s">
        <v>14883</v>
      </c>
    </row>
    <row r="5790" spans="1:9" ht="32" x14ac:dyDescent="0.2">
      <c r="A5790" t="s">
        <v>14880</v>
      </c>
      <c r="B5790" t="s">
        <v>14888</v>
      </c>
      <c r="C5790">
        <v>4</v>
      </c>
      <c r="D5790" t="s">
        <v>12</v>
      </c>
      <c r="E5790" t="s">
        <v>12</v>
      </c>
      <c r="F5790" s="3" t="s">
        <v>14889</v>
      </c>
      <c r="G5790">
        <v>2024</v>
      </c>
      <c r="H5790" t="s">
        <v>2004</v>
      </c>
      <c r="I5790" t="s">
        <v>14883</v>
      </c>
    </row>
    <row r="5791" spans="1:9" ht="16" x14ac:dyDescent="0.2">
      <c r="A5791" t="s">
        <v>14890</v>
      </c>
      <c r="B5791" t="s">
        <v>14891</v>
      </c>
      <c r="C5791">
        <v>1</v>
      </c>
      <c r="D5791" t="s">
        <v>12</v>
      </c>
      <c r="E5791" t="s">
        <v>12</v>
      </c>
      <c r="F5791" s="3" t="s">
        <v>14892</v>
      </c>
      <c r="G5791">
        <v>2024</v>
      </c>
      <c r="H5791" t="s">
        <v>37</v>
      </c>
      <c r="I5791" t="s">
        <v>14893</v>
      </c>
    </row>
    <row r="5792" spans="1:9" ht="32" x14ac:dyDescent="0.2">
      <c r="A5792" t="s">
        <v>14890</v>
      </c>
      <c r="B5792" t="s">
        <v>14894</v>
      </c>
      <c r="C5792">
        <v>2</v>
      </c>
      <c r="D5792" t="s">
        <v>12</v>
      </c>
      <c r="E5792" t="s">
        <v>12</v>
      </c>
      <c r="F5792" s="3" t="s">
        <v>14895</v>
      </c>
      <c r="G5792">
        <v>2024</v>
      </c>
      <c r="H5792" t="s">
        <v>37</v>
      </c>
      <c r="I5792" t="s">
        <v>14893</v>
      </c>
    </row>
    <row r="5793" spans="1:9" ht="16" x14ac:dyDescent="0.2">
      <c r="A5793" t="s">
        <v>14890</v>
      </c>
      <c r="B5793" t="s">
        <v>14896</v>
      </c>
      <c r="C5793">
        <v>3</v>
      </c>
      <c r="D5793" t="s">
        <v>12</v>
      </c>
      <c r="E5793" t="s">
        <v>12</v>
      </c>
      <c r="F5793" s="3" t="s">
        <v>14897</v>
      </c>
      <c r="G5793">
        <v>2024</v>
      </c>
      <c r="H5793" t="s">
        <v>37</v>
      </c>
      <c r="I5793" t="s">
        <v>14893</v>
      </c>
    </row>
    <row r="5794" spans="1:9" ht="16" x14ac:dyDescent="0.2">
      <c r="A5794" t="s">
        <v>14890</v>
      </c>
      <c r="B5794" t="s">
        <v>157</v>
      </c>
      <c r="C5794">
        <v>4</v>
      </c>
      <c r="D5794" t="s">
        <v>1020</v>
      </c>
      <c r="E5794" t="s">
        <v>12</v>
      </c>
      <c r="F5794" s="3" t="s">
        <v>14898</v>
      </c>
      <c r="G5794">
        <v>2024</v>
      </c>
      <c r="H5794" t="s">
        <v>1022</v>
      </c>
      <c r="I5794" t="s">
        <v>14893</v>
      </c>
    </row>
    <row r="5795" spans="1:9" ht="16" x14ac:dyDescent="0.2">
      <c r="A5795" t="s">
        <v>14890</v>
      </c>
      <c r="B5795" t="s">
        <v>14899</v>
      </c>
      <c r="C5795">
        <v>5</v>
      </c>
      <c r="D5795" t="s">
        <v>12</v>
      </c>
      <c r="E5795" t="s">
        <v>12</v>
      </c>
      <c r="F5795" s="3" t="s">
        <v>14900</v>
      </c>
      <c r="G5795">
        <v>2024</v>
      </c>
      <c r="H5795" t="s">
        <v>37</v>
      </c>
      <c r="I5795" t="s">
        <v>14893</v>
      </c>
    </row>
    <row r="5796" spans="1:9" ht="32" x14ac:dyDescent="0.2">
      <c r="A5796" t="s">
        <v>14890</v>
      </c>
      <c r="B5796" t="s">
        <v>14901</v>
      </c>
      <c r="C5796">
        <v>6</v>
      </c>
      <c r="D5796" t="s">
        <v>12</v>
      </c>
      <c r="E5796" t="s">
        <v>12</v>
      </c>
      <c r="F5796" s="3" t="s">
        <v>14902</v>
      </c>
      <c r="G5796">
        <v>2024</v>
      </c>
      <c r="H5796" t="s">
        <v>37</v>
      </c>
      <c r="I5796" t="s">
        <v>14893</v>
      </c>
    </row>
    <row r="5797" spans="1:9" ht="16" x14ac:dyDescent="0.2">
      <c r="A5797" t="s">
        <v>14890</v>
      </c>
      <c r="B5797" t="s">
        <v>14903</v>
      </c>
      <c r="C5797">
        <v>7</v>
      </c>
      <c r="D5797" t="s">
        <v>12</v>
      </c>
      <c r="E5797" t="s">
        <v>12</v>
      </c>
      <c r="F5797" s="3" t="s">
        <v>14904</v>
      </c>
      <c r="G5797">
        <v>2024</v>
      </c>
      <c r="H5797" t="s">
        <v>37</v>
      </c>
      <c r="I5797" t="s">
        <v>14893</v>
      </c>
    </row>
    <row r="5798" spans="1:9" ht="32" x14ac:dyDescent="0.2">
      <c r="A5798" t="s">
        <v>14905</v>
      </c>
      <c r="B5798" t="s">
        <v>14906</v>
      </c>
      <c r="C5798">
        <v>1</v>
      </c>
      <c r="D5798" t="s">
        <v>52</v>
      </c>
      <c r="E5798" t="s">
        <v>12</v>
      </c>
      <c r="F5798" s="3" t="s">
        <v>4017</v>
      </c>
      <c r="G5798">
        <v>2024</v>
      </c>
      <c r="H5798" t="s">
        <v>21</v>
      </c>
      <c r="I5798" t="s">
        <v>14907</v>
      </c>
    </row>
    <row r="5799" spans="1:9" ht="16" x14ac:dyDescent="0.2">
      <c r="A5799" t="s">
        <v>14908</v>
      </c>
      <c r="B5799" t="s">
        <v>14909</v>
      </c>
      <c r="C5799">
        <v>1</v>
      </c>
      <c r="D5799" t="s">
        <v>408</v>
      </c>
      <c r="E5799" t="s">
        <v>12</v>
      </c>
      <c r="F5799" s="3" t="s">
        <v>14910</v>
      </c>
      <c r="G5799">
        <v>2024</v>
      </c>
      <c r="H5799" t="s">
        <v>5857</v>
      </c>
      <c r="I5799" t="s">
        <v>14911</v>
      </c>
    </row>
    <row r="5800" spans="1:9" ht="32" x14ac:dyDescent="0.2">
      <c r="A5800" t="s">
        <v>14912</v>
      </c>
      <c r="B5800" t="s">
        <v>14913</v>
      </c>
      <c r="C5800">
        <v>1</v>
      </c>
      <c r="D5800" t="s">
        <v>344</v>
      </c>
      <c r="E5800" t="s">
        <v>12</v>
      </c>
      <c r="F5800" s="3" t="s">
        <v>14914</v>
      </c>
      <c r="G5800">
        <v>2024</v>
      </c>
      <c r="H5800" t="s">
        <v>37</v>
      </c>
      <c r="I5800" t="s">
        <v>14915</v>
      </c>
    </row>
    <row r="5801" spans="1:9" ht="16" x14ac:dyDescent="0.2">
      <c r="A5801" t="s">
        <v>14912</v>
      </c>
      <c r="B5801" t="s">
        <v>14916</v>
      </c>
      <c r="C5801">
        <v>2</v>
      </c>
      <c r="D5801" t="s">
        <v>101</v>
      </c>
      <c r="E5801" t="s">
        <v>12</v>
      </c>
      <c r="F5801" s="3" t="s">
        <v>14917</v>
      </c>
      <c r="G5801">
        <v>2024</v>
      </c>
      <c r="H5801" t="s">
        <v>37</v>
      </c>
      <c r="I5801" t="s">
        <v>14915</v>
      </c>
    </row>
    <row r="5802" spans="1:9" ht="16" x14ac:dyDescent="0.2">
      <c r="A5802" t="s">
        <v>14912</v>
      </c>
      <c r="B5802" t="s">
        <v>5932</v>
      </c>
      <c r="C5802">
        <v>3</v>
      </c>
      <c r="D5802" t="s">
        <v>12</v>
      </c>
      <c r="E5802" t="s">
        <v>12</v>
      </c>
      <c r="F5802" s="3" t="s">
        <v>14918</v>
      </c>
      <c r="G5802">
        <v>2024</v>
      </c>
      <c r="H5802" t="s">
        <v>37</v>
      </c>
      <c r="I5802" t="s">
        <v>14915</v>
      </c>
    </row>
    <row r="5803" spans="1:9" ht="32" x14ac:dyDescent="0.2">
      <c r="A5803" t="s">
        <v>14912</v>
      </c>
      <c r="B5803" t="s">
        <v>14919</v>
      </c>
      <c r="C5803">
        <v>4</v>
      </c>
      <c r="D5803" t="s">
        <v>344</v>
      </c>
      <c r="E5803" t="s">
        <v>12</v>
      </c>
      <c r="F5803" s="3" t="s">
        <v>14920</v>
      </c>
      <c r="G5803">
        <v>2024</v>
      </c>
      <c r="H5803" t="s">
        <v>37</v>
      </c>
      <c r="I5803" t="s">
        <v>14915</v>
      </c>
    </row>
    <row r="5804" spans="1:9" ht="32" x14ac:dyDescent="0.2">
      <c r="A5804" t="s">
        <v>14921</v>
      </c>
      <c r="B5804" t="s">
        <v>14922</v>
      </c>
      <c r="C5804">
        <v>1</v>
      </c>
      <c r="D5804" t="s">
        <v>344</v>
      </c>
      <c r="E5804" t="s">
        <v>12</v>
      </c>
      <c r="F5804" s="3" t="s">
        <v>14923</v>
      </c>
      <c r="G5804">
        <v>2024</v>
      </c>
      <c r="H5804" t="s">
        <v>1696</v>
      </c>
      <c r="I5804" t="s">
        <v>14924</v>
      </c>
    </row>
    <row r="5805" spans="1:9" ht="16" x14ac:dyDescent="0.2">
      <c r="A5805" t="s">
        <v>14925</v>
      </c>
      <c r="B5805" t="s">
        <v>14926</v>
      </c>
      <c r="C5805">
        <v>1</v>
      </c>
      <c r="D5805" t="s">
        <v>12</v>
      </c>
      <c r="E5805" t="s">
        <v>12</v>
      </c>
      <c r="F5805" s="3" t="s">
        <v>11343</v>
      </c>
      <c r="G5805">
        <v>2024</v>
      </c>
      <c r="H5805" t="s">
        <v>137</v>
      </c>
      <c r="I5805" t="s">
        <v>14927</v>
      </c>
    </row>
    <row r="5806" spans="1:9" ht="32" x14ac:dyDescent="0.2">
      <c r="A5806" t="s">
        <v>14928</v>
      </c>
      <c r="B5806" t="s">
        <v>14929</v>
      </c>
      <c r="C5806">
        <v>1</v>
      </c>
      <c r="D5806" t="s">
        <v>52</v>
      </c>
      <c r="E5806" t="s">
        <v>12</v>
      </c>
      <c r="F5806" s="3" t="s">
        <v>14930</v>
      </c>
      <c r="G5806">
        <v>2024</v>
      </c>
      <c r="H5806" t="s">
        <v>1102</v>
      </c>
      <c r="I5806" t="s">
        <v>14931</v>
      </c>
    </row>
    <row r="5807" spans="1:9" ht="16" x14ac:dyDescent="0.2">
      <c r="A5807" t="s">
        <v>14932</v>
      </c>
      <c r="B5807" t="s">
        <v>14933</v>
      </c>
      <c r="C5807">
        <v>1</v>
      </c>
      <c r="D5807" t="s">
        <v>12</v>
      </c>
      <c r="E5807" t="s">
        <v>12</v>
      </c>
      <c r="F5807" s="3" t="s">
        <v>14934</v>
      </c>
      <c r="G5807">
        <v>2024</v>
      </c>
      <c r="H5807" t="s">
        <v>859</v>
      </c>
      <c r="I5807" t="s">
        <v>14935</v>
      </c>
    </row>
    <row r="5808" spans="1:9" ht="16" x14ac:dyDescent="0.2">
      <c r="A5808" t="s">
        <v>14932</v>
      </c>
      <c r="B5808" t="s">
        <v>14936</v>
      </c>
      <c r="C5808">
        <v>2</v>
      </c>
      <c r="D5808" t="s">
        <v>344</v>
      </c>
      <c r="E5808" t="s">
        <v>12</v>
      </c>
      <c r="F5808" s="3" t="s">
        <v>14937</v>
      </c>
      <c r="G5808">
        <v>2024</v>
      </c>
      <c r="H5808" t="s">
        <v>859</v>
      </c>
      <c r="I5808" t="s">
        <v>14935</v>
      </c>
    </row>
    <row r="5809" spans="1:9" ht="16" x14ac:dyDescent="0.2">
      <c r="A5809" t="s">
        <v>14938</v>
      </c>
      <c r="B5809" t="s">
        <v>14939</v>
      </c>
      <c r="C5809">
        <v>1</v>
      </c>
      <c r="D5809">
        <f>65</f>
        <v>65</v>
      </c>
      <c r="E5809" t="s">
        <v>12</v>
      </c>
      <c r="F5809" s="3" t="s">
        <v>14940</v>
      </c>
      <c r="G5809">
        <v>2024</v>
      </c>
      <c r="H5809" t="s">
        <v>323</v>
      </c>
      <c r="I5809" t="s">
        <v>14941</v>
      </c>
    </row>
    <row r="5810" spans="1:9" ht="16" x14ac:dyDescent="0.2">
      <c r="A5810" t="s">
        <v>14942</v>
      </c>
      <c r="B5810" t="s">
        <v>14943</v>
      </c>
      <c r="C5810">
        <v>1</v>
      </c>
      <c r="D5810" t="s">
        <v>408</v>
      </c>
      <c r="E5810" t="s">
        <v>12</v>
      </c>
      <c r="F5810" s="3" t="s">
        <v>977</v>
      </c>
      <c r="G5810">
        <v>2024</v>
      </c>
      <c r="H5810" t="s">
        <v>359</v>
      </c>
      <c r="I5810" t="s">
        <v>14944</v>
      </c>
    </row>
    <row r="5811" spans="1:9" ht="16" x14ac:dyDescent="0.2">
      <c r="A5811" t="s">
        <v>14945</v>
      </c>
      <c r="B5811" t="s">
        <v>14946</v>
      </c>
      <c r="C5811">
        <v>1</v>
      </c>
      <c r="D5811">
        <f>237</f>
        <v>237</v>
      </c>
      <c r="E5811" t="s">
        <v>12</v>
      </c>
      <c r="F5811" s="3" t="s">
        <v>9474</v>
      </c>
      <c r="G5811">
        <v>2024</v>
      </c>
      <c r="H5811" t="s">
        <v>21</v>
      </c>
      <c r="I5811" t="s">
        <v>14947</v>
      </c>
    </row>
    <row r="5812" spans="1:9" ht="16" x14ac:dyDescent="0.2">
      <c r="A5812" t="s">
        <v>14948</v>
      </c>
      <c r="B5812" t="s">
        <v>14949</v>
      </c>
      <c r="C5812">
        <v>1</v>
      </c>
      <c r="D5812" t="s">
        <v>12</v>
      </c>
      <c r="E5812" t="s">
        <v>12</v>
      </c>
      <c r="F5812" s="3" t="s">
        <v>14950</v>
      </c>
      <c r="G5812">
        <v>2024</v>
      </c>
      <c r="H5812" t="s">
        <v>5857</v>
      </c>
      <c r="I5812" t="s">
        <v>14951</v>
      </c>
    </row>
    <row r="5813" spans="1:9" ht="32" x14ac:dyDescent="0.2">
      <c r="A5813" t="s">
        <v>14952</v>
      </c>
      <c r="B5813" t="s">
        <v>14953</v>
      </c>
      <c r="C5813">
        <v>1</v>
      </c>
      <c r="D5813" t="s">
        <v>52</v>
      </c>
      <c r="E5813" t="s">
        <v>12</v>
      </c>
      <c r="F5813" s="3" t="s">
        <v>7690</v>
      </c>
      <c r="G5813">
        <v>2024</v>
      </c>
      <c r="H5813" t="s">
        <v>21</v>
      </c>
      <c r="I5813" t="s">
        <v>14954</v>
      </c>
    </row>
    <row r="5814" spans="1:9" ht="32" x14ac:dyDescent="0.2">
      <c r="A5814" t="s">
        <v>14955</v>
      </c>
      <c r="B5814" t="s">
        <v>14956</v>
      </c>
      <c r="C5814">
        <v>1</v>
      </c>
      <c r="D5814" t="s">
        <v>12</v>
      </c>
      <c r="E5814" t="s">
        <v>12</v>
      </c>
      <c r="F5814" s="3" t="s">
        <v>14957</v>
      </c>
      <c r="G5814">
        <v>2024</v>
      </c>
      <c r="H5814" t="s">
        <v>313</v>
      </c>
      <c r="I5814" t="s">
        <v>14958</v>
      </c>
    </row>
    <row r="5815" spans="1:9" ht="16" x14ac:dyDescent="0.2">
      <c r="A5815" t="s">
        <v>14959</v>
      </c>
      <c r="B5815" t="s">
        <v>9597</v>
      </c>
      <c r="C5815">
        <v>1</v>
      </c>
      <c r="D5815" t="s">
        <v>12</v>
      </c>
      <c r="E5815" t="s">
        <v>12</v>
      </c>
      <c r="F5815" s="3" t="s">
        <v>9020</v>
      </c>
      <c r="G5815">
        <v>2024</v>
      </c>
      <c r="H5815" t="s">
        <v>37</v>
      </c>
      <c r="I5815" t="s">
        <v>14960</v>
      </c>
    </row>
    <row r="5816" spans="1:9" ht="32" x14ac:dyDescent="0.2">
      <c r="A5816" t="s">
        <v>14959</v>
      </c>
      <c r="B5816" t="s">
        <v>14901</v>
      </c>
      <c r="C5816">
        <v>2</v>
      </c>
      <c r="D5816" t="s">
        <v>193</v>
      </c>
      <c r="E5816" t="s">
        <v>12</v>
      </c>
      <c r="F5816" s="3" t="s">
        <v>9599</v>
      </c>
      <c r="G5816">
        <v>2024</v>
      </c>
      <c r="H5816" t="s">
        <v>195</v>
      </c>
      <c r="I5816" t="s">
        <v>14960</v>
      </c>
    </row>
    <row r="5817" spans="1:9" ht="32" x14ac:dyDescent="0.2">
      <c r="A5817" t="s">
        <v>14961</v>
      </c>
      <c r="B5817" t="s">
        <v>14962</v>
      </c>
      <c r="C5817">
        <v>1</v>
      </c>
      <c r="D5817">
        <f>237</f>
        <v>237</v>
      </c>
      <c r="E5817" t="s">
        <v>12</v>
      </c>
      <c r="F5817" s="3" t="s">
        <v>2059</v>
      </c>
      <c r="G5817">
        <v>2024</v>
      </c>
      <c r="H5817" t="s">
        <v>21</v>
      </c>
      <c r="I5817" t="s">
        <v>14963</v>
      </c>
    </row>
    <row r="5818" spans="1:9" ht="16" x14ac:dyDescent="0.2">
      <c r="A5818" t="s">
        <v>14964</v>
      </c>
      <c r="B5818" t="s">
        <v>14965</v>
      </c>
      <c r="C5818">
        <v>1</v>
      </c>
      <c r="D5818" t="s">
        <v>12</v>
      </c>
      <c r="E5818" t="s">
        <v>12</v>
      </c>
      <c r="F5818" s="7" t="s">
        <v>14966</v>
      </c>
      <c r="G5818">
        <v>2024</v>
      </c>
      <c r="H5818" t="s">
        <v>37</v>
      </c>
      <c r="I5818" t="s">
        <v>14967</v>
      </c>
    </row>
    <row r="5819" spans="1:9" ht="16" x14ac:dyDescent="0.2">
      <c r="A5819" t="s">
        <v>14968</v>
      </c>
      <c r="B5819" t="s">
        <v>14969</v>
      </c>
      <c r="C5819">
        <v>1</v>
      </c>
      <c r="D5819" t="s">
        <v>12</v>
      </c>
      <c r="E5819" t="s">
        <v>12</v>
      </c>
      <c r="F5819" s="3" t="s">
        <v>14970</v>
      </c>
      <c r="G5819">
        <v>2024</v>
      </c>
      <c r="H5819" t="s">
        <v>1663</v>
      </c>
      <c r="I5819" t="s">
        <v>14971</v>
      </c>
    </row>
    <row r="5820" spans="1:9" ht="16" x14ac:dyDescent="0.2">
      <c r="A5820" t="s">
        <v>14968</v>
      </c>
      <c r="B5820" t="s">
        <v>14972</v>
      </c>
      <c r="C5820">
        <v>2</v>
      </c>
      <c r="D5820" t="s">
        <v>1085</v>
      </c>
      <c r="E5820" t="s">
        <v>12</v>
      </c>
      <c r="F5820" s="3" t="s">
        <v>4274</v>
      </c>
      <c r="G5820">
        <v>2024</v>
      </c>
      <c r="H5820" t="s">
        <v>1663</v>
      </c>
      <c r="I5820" t="s">
        <v>14971</v>
      </c>
    </row>
    <row r="5821" spans="1:9" ht="16" x14ac:dyDescent="0.2">
      <c r="A5821" t="s">
        <v>14968</v>
      </c>
      <c r="B5821" t="s">
        <v>14973</v>
      </c>
      <c r="C5821">
        <v>3</v>
      </c>
      <c r="D5821" t="s">
        <v>12</v>
      </c>
      <c r="E5821" t="s">
        <v>12</v>
      </c>
      <c r="F5821" s="3" t="s">
        <v>14974</v>
      </c>
      <c r="G5821">
        <v>2024</v>
      </c>
      <c r="H5821" t="s">
        <v>1663</v>
      </c>
      <c r="I5821" t="s">
        <v>14971</v>
      </c>
    </row>
    <row r="5822" spans="1:9" ht="32" x14ac:dyDescent="0.2">
      <c r="A5822" t="s">
        <v>14975</v>
      </c>
      <c r="B5822" t="s">
        <v>14976</v>
      </c>
      <c r="C5822">
        <v>1</v>
      </c>
      <c r="D5822" t="s">
        <v>344</v>
      </c>
      <c r="E5822" t="s">
        <v>12</v>
      </c>
      <c r="F5822" s="3" t="s">
        <v>14977</v>
      </c>
      <c r="G5822">
        <v>2024</v>
      </c>
      <c r="H5822" t="s">
        <v>37</v>
      </c>
      <c r="I5822" t="s">
        <v>14978</v>
      </c>
    </row>
    <row r="5823" spans="1:9" ht="32" x14ac:dyDescent="0.2">
      <c r="A5823" t="s">
        <v>14979</v>
      </c>
      <c r="B5823" t="s">
        <v>14980</v>
      </c>
      <c r="C5823">
        <v>1</v>
      </c>
      <c r="D5823" t="s">
        <v>12</v>
      </c>
      <c r="E5823" t="s">
        <v>12</v>
      </c>
      <c r="F5823" s="3" t="s">
        <v>14981</v>
      </c>
      <c r="G5823">
        <v>2024</v>
      </c>
      <c r="H5823" t="s">
        <v>497</v>
      </c>
      <c r="I5823" t="s">
        <v>14982</v>
      </c>
    </row>
    <row r="5824" spans="1:9" ht="32" x14ac:dyDescent="0.2">
      <c r="A5824" t="s">
        <v>14979</v>
      </c>
      <c r="B5824" t="s">
        <v>14983</v>
      </c>
      <c r="C5824">
        <v>2</v>
      </c>
      <c r="D5824" t="s">
        <v>101</v>
      </c>
      <c r="E5824" t="s">
        <v>12</v>
      </c>
      <c r="F5824" s="3" t="s">
        <v>563</v>
      </c>
      <c r="G5824">
        <v>2024</v>
      </c>
      <c r="H5824" t="s">
        <v>37</v>
      </c>
      <c r="I5824" t="s">
        <v>14982</v>
      </c>
    </row>
    <row r="5825" spans="1:9" ht="32" x14ac:dyDescent="0.2">
      <c r="A5825" t="s">
        <v>14984</v>
      </c>
      <c r="B5825" t="s">
        <v>14985</v>
      </c>
      <c r="C5825">
        <v>1</v>
      </c>
      <c r="D5825">
        <f>237</f>
        <v>237</v>
      </c>
      <c r="E5825" t="s">
        <v>12</v>
      </c>
      <c r="F5825" s="3" t="s">
        <v>14986</v>
      </c>
      <c r="G5825">
        <v>2024</v>
      </c>
      <c r="H5825" t="s">
        <v>21</v>
      </c>
      <c r="I5825" t="s">
        <v>14987</v>
      </c>
    </row>
    <row r="5826" spans="1:9" ht="32" x14ac:dyDescent="0.2">
      <c r="A5826" t="s">
        <v>14984</v>
      </c>
      <c r="B5826" t="s">
        <v>14988</v>
      </c>
      <c r="C5826">
        <v>2</v>
      </c>
      <c r="D5826">
        <f>237</f>
        <v>237</v>
      </c>
      <c r="E5826" t="s">
        <v>12</v>
      </c>
      <c r="F5826" s="3" t="s">
        <v>14989</v>
      </c>
      <c r="G5826">
        <v>2024</v>
      </c>
      <c r="H5826" t="s">
        <v>21</v>
      </c>
      <c r="I5826" t="s">
        <v>14987</v>
      </c>
    </row>
    <row r="5827" spans="1:9" ht="32" x14ac:dyDescent="0.2">
      <c r="A5827" t="s">
        <v>14984</v>
      </c>
      <c r="B5827" t="s">
        <v>14990</v>
      </c>
      <c r="C5827">
        <v>3</v>
      </c>
      <c r="D5827">
        <f>237</f>
        <v>237</v>
      </c>
      <c r="E5827" t="s">
        <v>12</v>
      </c>
      <c r="F5827" s="3" t="s">
        <v>14991</v>
      </c>
      <c r="G5827">
        <v>2024</v>
      </c>
      <c r="H5827" t="s">
        <v>21</v>
      </c>
      <c r="I5827" t="s">
        <v>14987</v>
      </c>
    </row>
    <row r="5828" spans="1:9" ht="32" x14ac:dyDescent="0.2">
      <c r="A5828" t="s">
        <v>14984</v>
      </c>
      <c r="B5828" t="s">
        <v>14992</v>
      </c>
      <c r="C5828">
        <v>4</v>
      </c>
      <c r="D5828">
        <f>237</f>
        <v>237</v>
      </c>
      <c r="E5828" t="s">
        <v>12</v>
      </c>
      <c r="F5828" s="3" t="s">
        <v>14993</v>
      </c>
      <c r="G5828">
        <v>2024</v>
      </c>
      <c r="H5828" t="s">
        <v>21</v>
      </c>
      <c r="I5828" t="s">
        <v>14987</v>
      </c>
    </row>
    <row r="5829" spans="1:9" ht="16" x14ac:dyDescent="0.2">
      <c r="A5829" t="s">
        <v>14994</v>
      </c>
      <c r="B5829" t="s">
        <v>14995</v>
      </c>
      <c r="C5829">
        <v>1</v>
      </c>
      <c r="D5829">
        <f>237</f>
        <v>237</v>
      </c>
      <c r="E5829" t="s">
        <v>12</v>
      </c>
      <c r="F5829" s="3" t="s">
        <v>14996</v>
      </c>
      <c r="G5829">
        <v>2024</v>
      </c>
      <c r="H5829" t="s">
        <v>21</v>
      </c>
      <c r="I5829" t="s">
        <v>14997</v>
      </c>
    </row>
    <row r="5830" spans="1:9" ht="32" x14ac:dyDescent="0.2">
      <c r="A5830" t="s">
        <v>14998</v>
      </c>
      <c r="B5830" t="s">
        <v>14999</v>
      </c>
      <c r="C5830">
        <v>1</v>
      </c>
      <c r="D5830" t="s">
        <v>2738</v>
      </c>
      <c r="E5830" t="s">
        <v>12</v>
      </c>
      <c r="F5830" s="3" t="s">
        <v>15000</v>
      </c>
      <c r="G5830">
        <v>2024</v>
      </c>
      <c r="H5830" t="s">
        <v>21</v>
      </c>
      <c r="I5830" t="s">
        <v>15001</v>
      </c>
    </row>
    <row r="5831" spans="1:9" ht="32" x14ac:dyDescent="0.2">
      <c r="A5831" t="s">
        <v>14998</v>
      </c>
      <c r="B5831" t="s">
        <v>15002</v>
      </c>
      <c r="C5831">
        <v>2</v>
      </c>
      <c r="D5831" t="s">
        <v>12</v>
      </c>
      <c r="E5831" t="s">
        <v>12</v>
      </c>
      <c r="F5831" s="3" t="s">
        <v>15003</v>
      </c>
      <c r="G5831">
        <v>2024</v>
      </c>
      <c r="H5831" t="s">
        <v>21</v>
      </c>
      <c r="I5831" t="s">
        <v>15001</v>
      </c>
    </row>
    <row r="5832" spans="1:9" ht="16" x14ac:dyDescent="0.2">
      <c r="A5832" t="s">
        <v>15004</v>
      </c>
      <c r="B5832" t="s">
        <v>15005</v>
      </c>
      <c r="C5832">
        <v>1</v>
      </c>
      <c r="D5832">
        <f>130</f>
        <v>130</v>
      </c>
      <c r="E5832" t="s">
        <v>12</v>
      </c>
      <c r="F5832" s="3" t="s">
        <v>15006</v>
      </c>
      <c r="G5832">
        <v>2024</v>
      </c>
      <c r="H5832" t="s">
        <v>2316</v>
      </c>
      <c r="I5832" t="s">
        <v>15007</v>
      </c>
    </row>
    <row r="5833" spans="1:9" ht="32" x14ac:dyDescent="0.2">
      <c r="A5833" t="s">
        <v>15008</v>
      </c>
      <c r="B5833" t="s">
        <v>15009</v>
      </c>
      <c r="C5833">
        <v>1</v>
      </c>
      <c r="D5833">
        <f>237</f>
        <v>237</v>
      </c>
      <c r="E5833" t="s">
        <v>12</v>
      </c>
      <c r="F5833" s="3" t="s">
        <v>5288</v>
      </c>
      <c r="G5833">
        <v>2024</v>
      </c>
      <c r="H5833" t="s">
        <v>21</v>
      </c>
      <c r="I5833" t="s">
        <v>15010</v>
      </c>
    </row>
    <row r="5834" spans="1:9" ht="16" x14ac:dyDescent="0.2">
      <c r="A5834" t="s">
        <v>15008</v>
      </c>
      <c r="B5834" t="s">
        <v>15011</v>
      </c>
      <c r="C5834">
        <v>2</v>
      </c>
      <c r="D5834">
        <f>237</f>
        <v>237</v>
      </c>
      <c r="E5834" t="s">
        <v>12</v>
      </c>
      <c r="F5834" s="3" t="s">
        <v>9474</v>
      </c>
      <c r="G5834">
        <v>2024</v>
      </c>
      <c r="H5834" t="s">
        <v>21</v>
      </c>
      <c r="I5834" t="s">
        <v>15010</v>
      </c>
    </row>
    <row r="5835" spans="1:9" ht="32" x14ac:dyDescent="0.2">
      <c r="A5835" t="s">
        <v>15012</v>
      </c>
      <c r="B5835" t="s">
        <v>15013</v>
      </c>
      <c r="C5835">
        <v>1</v>
      </c>
      <c r="D5835">
        <f>237</f>
        <v>237</v>
      </c>
      <c r="E5835" t="s">
        <v>12</v>
      </c>
      <c r="F5835" s="3" t="s">
        <v>15014</v>
      </c>
      <c r="G5835">
        <v>2024</v>
      </c>
      <c r="H5835" t="s">
        <v>21</v>
      </c>
      <c r="I5835" t="s">
        <v>15015</v>
      </c>
    </row>
    <row r="5836" spans="1:9" ht="32" x14ac:dyDescent="0.2">
      <c r="A5836" t="s">
        <v>15016</v>
      </c>
      <c r="B5836" t="s">
        <v>15017</v>
      </c>
      <c r="C5836">
        <v>1</v>
      </c>
      <c r="D5836" t="s">
        <v>52</v>
      </c>
      <c r="E5836" t="s">
        <v>12</v>
      </c>
      <c r="F5836" s="3" t="s">
        <v>15018</v>
      </c>
      <c r="G5836">
        <v>2024</v>
      </c>
      <c r="H5836" t="s">
        <v>54</v>
      </c>
      <c r="I5836" t="s">
        <v>15019</v>
      </c>
    </row>
    <row r="5837" spans="1:9" ht="32" x14ac:dyDescent="0.2">
      <c r="A5837" t="s">
        <v>15020</v>
      </c>
      <c r="B5837" t="s">
        <v>15021</v>
      </c>
      <c r="C5837">
        <v>1</v>
      </c>
      <c r="D5837" t="s">
        <v>408</v>
      </c>
      <c r="E5837" t="s">
        <v>12</v>
      </c>
      <c r="F5837" s="3" t="s">
        <v>3611</v>
      </c>
      <c r="G5837">
        <v>2024</v>
      </c>
      <c r="H5837" t="s">
        <v>518</v>
      </c>
      <c r="I5837" t="s">
        <v>15022</v>
      </c>
    </row>
    <row r="5838" spans="1:9" ht="32" x14ac:dyDescent="0.2">
      <c r="A5838" t="s">
        <v>15020</v>
      </c>
      <c r="B5838" t="s">
        <v>15023</v>
      </c>
      <c r="C5838">
        <v>2</v>
      </c>
      <c r="D5838" t="s">
        <v>316</v>
      </c>
      <c r="E5838" t="s">
        <v>12</v>
      </c>
      <c r="F5838" s="3" t="s">
        <v>11912</v>
      </c>
      <c r="G5838">
        <v>2024</v>
      </c>
      <c r="H5838" t="s">
        <v>518</v>
      </c>
      <c r="I5838" t="s">
        <v>15022</v>
      </c>
    </row>
    <row r="5839" spans="1:9" ht="32" x14ac:dyDescent="0.2">
      <c r="A5839" t="s">
        <v>15024</v>
      </c>
      <c r="B5839" t="s">
        <v>15025</v>
      </c>
      <c r="C5839">
        <v>1</v>
      </c>
      <c r="D5839" t="s">
        <v>12</v>
      </c>
      <c r="E5839" t="s">
        <v>12</v>
      </c>
      <c r="F5839" s="3" t="s">
        <v>15026</v>
      </c>
      <c r="G5839">
        <v>2024</v>
      </c>
      <c r="H5839" t="s">
        <v>37</v>
      </c>
      <c r="I5839" t="s">
        <v>15027</v>
      </c>
    </row>
    <row r="5840" spans="1:9" ht="16" x14ac:dyDescent="0.2">
      <c r="A5840" t="s">
        <v>15024</v>
      </c>
      <c r="B5840" t="s">
        <v>15028</v>
      </c>
      <c r="C5840">
        <v>2</v>
      </c>
      <c r="D5840" t="s">
        <v>193</v>
      </c>
      <c r="E5840" t="s">
        <v>795</v>
      </c>
      <c r="F5840" s="3" t="s">
        <v>3419</v>
      </c>
      <c r="G5840">
        <v>2024</v>
      </c>
      <c r="H5840" t="s">
        <v>195</v>
      </c>
      <c r="I5840" t="s">
        <v>15027</v>
      </c>
    </row>
    <row r="5841" spans="1:9" ht="32" x14ac:dyDescent="0.2">
      <c r="A5841" t="s">
        <v>15024</v>
      </c>
      <c r="B5841" t="s">
        <v>15029</v>
      </c>
      <c r="C5841">
        <v>3</v>
      </c>
      <c r="D5841" t="s">
        <v>193</v>
      </c>
      <c r="E5841" t="s">
        <v>12</v>
      </c>
      <c r="F5841" s="3" t="s">
        <v>15030</v>
      </c>
      <c r="G5841">
        <v>2024</v>
      </c>
      <c r="H5841" t="s">
        <v>195</v>
      </c>
      <c r="I5841" t="s">
        <v>15027</v>
      </c>
    </row>
    <row r="5842" spans="1:9" ht="32" x14ac:dyDescent="0.2">
      <c r="A5842" t="s">
        <v>15024</v>
      </c>
      <c r="B5842" t="s">
        <v>15031</v>
      </c>
      <c r="C5842">
        <v>4</v>
      </c>
      <c r="D5842" t="s">
        <v>12</v>
      </c>
      <c r="E5842" t="s">
        <v>12</v>
      </c>
      <c r="F5842" s="3" t="s">
        <v>15032</v>
      </c>
      <c r="G5842">
        <v>2024</v>
      </c>
      <c r="H5842" t="s">
        <v>2316</v>
      </c>
      <c r="I5842" t="s">
        <v>15027</v>
      </c>
    </row>
    <row r="5843" spans="1:9" ht="32" x14ac:dyDescent="0.2">
      <c r="A5843" t="s">
        <v>15033</v>
      </c>
      <c r="B5843" t="s">
        <v>15034</v>
      </c>
      <c r="C5843">
        <v>1</v>
      </c>
      <c r="D5843" t="s">
        <v>12</v>
      </c>
      <c r="E5843" t="s">
        <v>12</v>
      </c>
      <c r="F5843" s="7" t="s">
        <v>15035</v>
      </c>
      <c r="G5843">
        <v>2024</v>
      </c>
      <c r="H5843" t="s">
        <v>37</v>
      </c>
      <c r="I5843" t="s">
        <v>15036</v>
      </c>
    </row>
    <row r="5844" spans="1:9" ht="16" x14ac:dyDescent="0.2">
      <c r="A5844" t="s">
        <v>15037</v>
      </c>
      <c r="B5844" t="s">
        <v>15038</v>
      </c>
      <c r="C5844">
        <v>1</v>
      </c>
      <c r="D5844" t="s">
        <v>101</v>
      </c>
      <c r="E5844" t="s">
        <v>12</v>
      </c>
      <c r="F5844" s="3" t="s">
        <v>15039</v>
      </c>
      <c r="G5844">
        <v>2024</v>
      </c>
      <c r="H5844" t="s">
        <v>37</v>
      </c>
      <c r="I5844" t="s">
        <v>15040</v>
      </c>
    </row>
    <row r="5845" spans="1:9" ht="32" x14ac:dyDescent="0.2">
      <c r="A5845" t="s">
        <v>15041</v>
      </c>
      <c r="B5845" t="s">
        <v>15042</v>
      </c>
      <c r="C5845">
        <v>1</v>
      </c>
      <c r="D5845" t="s">
        <v>628</v>
      </c>
      <c r="E5845" t="s">
        <v>12</v>
      </c>
      <c r="F5845" s="3" t="s">
        <v>8978</v>
      </c>
      <c r="G5845">
        <v>2024</v>
      </c>
      <c r="H5845" t="s">
        <v>37</v>
      </c>
      <c r="I5845" t="s">
        <v>15043</v>
      </c>
    </row>
    <row r="5846" spans="1:9" ht="16" x14ac:dyDescent="0.2">
      <c r="A5846" t="s">
        <v>15041</v>
      </c>
      <c r="B5846" t="s">
        <v>4086</v>
      </c>
      <c r="C5846">
        <v>2</v>
      </c>
      <c r="D5846" t="s">
        <v>628</v>
      </c>
      <c r="E5846" t="s">
        <v>12</v>
      </c>
      <c r="F5846" s="3" t="s">
        <v>756</v>
      </c>
      <c r="G5846">
        <v>2024</v>
      </c>
      <c r="H5846" t="s">
        <v>37</v>
      </c>
      <c r="I5846" t="s">
        <v>15043</v>
      </c>
    </row>
    <row r="5847" spans="1:9" ht="16" x14ac:dyDescent="0.2">
      <c r="A5847" t="s">
        <v>15044</v>
      </c>
      <c r="B5847" t="s">
        <v>15045</v>
      </c>
      <c r="C5847">
        <v>1</v>
      </c>
      <c r="D5847" t="s">
        <v>712</v>
      </c>
      <c r="E5847" t="s">
        <v>12</v>
      </c>
      <c r="F5847" s="3" t="s">
        <v>15046</v>
      </c>
      <c r="G5847">
        <v>2024</v>
      </c>
      <c r="H5847" t="s">
        <v>714</v>
      </c>
      <c r="I5847" t="s">
        <v>15047</v>
      </c>
    </row>
    <row r="5848" spans="1:9" ht="16" x14ac:dyDescent="0.2">
      <c r="A5848" t="s">
        <v>15048</v>
      </c>
      <c r="B5848" t="s">
        <v>10425</v>
      </c>
      <c r="C5848">
        <v>4</v>
      </c>
      <c r="D5848" t="s">
        <v>101</v>
      </c>
      <c r="E5848" t="s">
        <v>12</v>
      </c>
      <c r="F5848" s="3" t="s">
        <v>10426</v>
      </c>
      <c r="G5848">
        <v>2024</v>
      </c>
      <c r="H5848" t="s">
        <v>37</v>
      </c>
      <c r="I5848" t="s">
        <v>10427</v>
      </c>
    </row>
    <row r="5849" spans="1:9" ht="32" x14ac:dyDescent="0.2">
      <c r="A5849" t="s">
        <v>15048</v>
      </c>
      <c r="B5849" t="s">
        <v>10428</v>
      </c>
      <c r="C5849">
        <v>5</v>
      </c>
      <c r="D5849" t="s">
        <v>12</v>
      </c>
      <c r="E5849" t="s">
        <v>12</v>
      </c>
      <c r="F5849" s="3" t="s">
        <v>4333</v>
      </c>
      <c r="G5849">
        <v>2024</v>
      </c>
      <c r="H5849" t="s">
        <v>37</v>
      </c>
      <c r="I5849" t="s">
        <v>10427</v>
      </c>
    </row>
    <row r="5850" spans="1:9" ht="32" x14ac:dyDescent="0.2">
      <c r="A5850" t="s">
        <v>15048</v>
      </c>
      <c r="B5850" t="s">
        <v>10429</v>
      </c>
      <c r="C5850">
        <v>6</v>
      </c>
      <c r="D5850" t="s">
        <v>12</v>
      </c>
      <c r="E5850" t="s">
        <v>12</v>
      </c>
      <c r="F5850" s="3" t="s">
        <v>4333</v>
      </c>
      <c r="G5850">
        <v>2024</v>
      </c>
      <c r="H5850" t="s">
        <v>37</v>
      </c>
      <c r="I5850" t="s">
        <v>10427</v>
      </c>
    </row>
    <row r="5851" spans="1:9" ht="32" x14ac:dyDescent="0.2">
      <c r="A5851" t="s">
        <v>15048</v>
      </c>
      <c r="B5851" t="s">
        <v>15049</v>
      </c>
      <c r="C5851">
        <v>7</v>
      </c>
      <c r="D5851" t="s">
        <v>12</v>
      </c>
      <c r="E5851" t="s">
        <v>12</v>
      </c>
      <c r="F5851" s="3" t="s">
        <v>4333</v>
      </c>
      <c r="G5851">
        <v>2024</v>
      </c>
      <c r="H5851" t="s">
        <v>37</v>
      </c>
      <c r="I5851" t="s">
        <v>10427</v>
      </c>
    </row>
    <row r="5852" spans="1:9" ht="16" x14ac:dyDescent="0.2">
      <c r="A5852" t="s">
        <v>15050</v>
      </c>
      <c r="B5852" t="s">
        <v>15051</v>
      </c>
      <c r="C5852">
        <v>1</v>
      </c>
      <c r="D5852" t="s">
        <v>408</v>
      </c>
      <c r="E5852" t="s">
        <v>12</v>
      </c>
      <c r="F5852" s="3" t="s">
        <v>12044</v>
      </c>
      <c r="G5852">
        <v>2024</v>
      </c>
      <c r="H5852" t="s">
        <v>313</v>
      </c>
      <c r="I5852" t="s">
        <v>15052</v>
      </c>
    </row>
    <row r="5853" spans="1:9" ht="16" x14ac:dyDescent="0.2">
      <c r="A5853" t="s">
        <v>15050</v>
      </c>
      <c r="B5853" t="s">
        <v>15053</v>
      </c>
      <c r="C5853">
        <v>2</v>
      </c>
      <c r="D5853" t="s">
        <v>12</v>
      </c>
      <c r="E5853" t="s">
        <v>12</v>
      </c>
      <c r="F5853" s="3" t="s">
        <v>15054</v>
      </c>
      <c r="G5853">
        <v>2024</v>
      </c>
      <c r="H5853" t="s">
        <v>313</v>
      </c>
      <c r="I5853" t="s">
        <v>15052</v>
      </c>
    </row>
    <row r="5854" spans="1:9" ht="32" x14ac:dyDescent="0.2">
      <c r="A5854" t="s">
        <v>15055</v>
      </c>
      <c r="B5854" t="s">
        <v>15056</v>
      </c>
      <c r="C5854">
        <v>1</v>
      </c>
      <c r="D5854" t="s">
        <v>12</v>
      </c>
      <c r="E5854" t="s">
        <v>12</v>
      </c>
      <c r="F5854" s="3" t="s">
        <v>15057</v>
      </c>
      <c r="G5854">
        <v>2024</v>
      </c>
      <c r="H5854" t="s">
        <v>140</v>
      </c>
      <c r="I5854" t="s">
        <v>15058</v>
      </c>
    </row>
    <row r="5855" spans="1:9" ht="16" x14ac:dyDescent="0.2">
      <c r="A5855" t="s">
        <v>15055</v>
      </c>
      <c r="B5855" t="s">
        <v>15059</v>
      </c>
      <c r="C5855">
        <v>2</v>
      </c>
      <c r="D5855" t="s">
        <v>12</v>
      </c>
      <c r="E5855" t="s">
        <v>12</v>
      </c>
      <c r="F5855" s="7" t="s">
        <v>15060</v>
      </c>
      <c r="G5855">
        <v>2024</v>
      </c>
      <c r="H5855" t="s">
        <v>37</v>
      </c>
      <c r="I5855" t="s">
        <v>15058</v>
      </c>
    </row>
    <row r="5856" spans="1:9" ht="32" x14ac:dyDescent="0.2">
      <c r="A5856" t="s">
        <v>15055</v>
      </c>
      <c r="B5856" t="s">
        <v>15061</v>
      </c>
      <c r="C5856">
        <v>3</v>
      </c>
      <c r="D5856" t="s">
        <v>52</v>
      </c>
      <c r="E5856" t="s">
        <v>12</v>
      </c>
      <c r="F5856" s="3" t="s">
        <v>15062</v>
      </c>
      <c r="G5856">
        <v>2024</v>
      </c>
      <c r="H5856" t="s">
        <v>37</v>
      </c>
      <c r="I5856" t="s">
        <v>15058</v>
      </c>
    </row>
    <row r="5857" spans="1:9" ht="16" x14ac:dyDescent="0.2">
      <c r="A5857" t="s">
        <v>15063</v>
      </c>
      <c r="B5857" t="s">
        <v>15064</v>
      </c>
      <c r="C5857">
        <v>1</v>
      </c>
      <c r="D5857">
        <f>404</f>
        <v>404</v>
      </c>
      <c r="E5857" t="s">
        <v>12</v>
      </c>
      <c r="F5857" s="3" t="s">
        <v>15065</v>
      </c>
      <c r="G5857">
        <v>2024</v>
      </c>
      <c r="H5857" t="s">
        <v>313</v>
      </c>
      <c r="I5857" t="s">
        <v>15066</v>
      </c>
    </row>
    <row r="5858" spans="1:9" ht="32" x14ac:dyDescent="0.2">
      <c r="A5858" t="s">
        <v>15067</v>
      </c>
      <c r="B5858" t="s">
        <v>15068</v>
      </c>
      <c r="C5858">
        <v>1</v>
      </c>
      <c r="D5858">
        <f>323</f>
        <v>323</v>
      </c>
      <c r="E5858" t="s">
        <v>12</v>
      </c>
      <c r="F5858" s="3" t="s">
        <v>15069</v>
      </c>
      <c r="G5858">
        <v>2024</v>
      </c>
      <c r="H5858" t="s">
        <v>318</v>
      </c>
      <c r="I5858" t="s">
        <v>15070</v>
      </c>
    </row>
    <row r="5859" spans="1:9" ht="32" x14ac:dyDescent="0.2">
      <c r="A5859" t="s">
        <v>15067</v>
      </c>
      <c r="B5859" t="s">
        <v>15071</v>
      </c>
      <c r="C5859">
        <v>2</v>
      </c>
      <c r="D5859" t="s">
        <v>863</v>
      </c>
      <c r="E5859" t="s">
        <v>12</v>
      </c>
      <c r="F5859" s="3" t="s">
        <v>15072</v>
      </c>
      <c r="G5859">
        <v>2024</v>
      </c>
      <c r="H5859" t="s">
        <v>318</v>
      </c>
      <c r="I5859" t="s">
        <v>15070</v>
      </c>
    </row>
    <row r="5860" spans="1:9" ht="16" x14ac:dyDescent="0.2">
      <c r="A5860" t="s">
        <v>15073</v>
      </c>
      <c r="B5860" t="s">
        <v>15074</v>
      </c>
      <c r="C5860">
        <v>1</v>
      </c>
      <c r="D5860" t="s">
        <v>90</v>
      </c>
      <c r="E5860" t="s">
        <v>12</v>
      </c>
      <c r="F5860" s="3" t="s">
        <v>15075</v>
      </c>
      <c r="G5860">
        <v>2024</v>
      </c>
      <c r="H5860" t="s">
        <v>832</v>
      </c>
      <c r="I5860" t="s">
        <v>15076</v>
      </c>
    </row>
    <row r="5861" spans="1:9" ht="16" x14ac:dyDescent="0.2">
      <c r="A5861" t="s">
        <v>15077</v>
      </c>
      <c r="B5861" t="s">
        <v>874</v>
      </c>
      <c r="C5861">
        <v>1</v>
      </c>
      <c r="D5861" t="s">
        <v>101</v>
      </c>
      <c r="E5861" t="s">
        <v>12</v>
      </c>
      <c r="F5861" s="3" t="s">
        <v>875</v>
      </c>
      <c r="G5861">
        <v>2024</v>
      </c>
      <c r="H5861" t="s">
        <v>37</v>
      </c>
      <c r="I5861" t="s">
        <v>15078</v>
      </c>
    </row>
    <row r="5862" spans="1:9" ht="32" x14ac:dyDescent="0.2">
      <c r="A5862" t="s">
        <v>15077</v>
      </c>
      <c r="B5862" t="s">
        <v>877</v>
      </c>
      <c r="C5862">
        <v>2</v>
      </c>
      <c r="D5862" t="s">
        <v>12</v>
      </c>
      <c r="E5862" t="s">
        <v>12</v>
      </c>
      <c r="F5862" s="3" t="s">
        <v>15079</v>
      </c>
      <c r="G5862">
        <v>2024</v>
      </c>
      <c r="H5862" t="s">
        <v>37</v>
      </c>
      <c r="I5862" t="s">
        <v>15078</v>
      </c>
    </row>
    <row r="5863" spans="1:9" ht="32" x14ac:dyDescent="0.2">
      <c r="A5863" t="s">
        <v>15080</v>
      </c>
      <c r="B5863" t="s">
        <v>15081</v>
      </c>
      <c r="C5863">
        <v>1</v>
      </c>
      <c r="D5863" t="s">
        <v>712</v>
      </c>
      <c r="E5863" t="s">
        <v>12</v>
      </c>
      <c r="F5863" s="3" t="s">
        <v>15082</v>
      </c>
      <c r="G5863">
        <v>2024</v>
      </c>
      <c r="H5863" t="s">
        <v>518</v>
      </c>
      <c r="I5863" t="s">
        <v>15083</v>
      </c>
    </row>
    <row r="5864" spans="1:9" ht="16" x14ac:dyDescent="0.2">
      <c r="A5864" t="s">
        <v>15080</v>
      </c>
      <c r="B5864" t="s">
        <v>15084</v>
      </c>
      <c r="C5864">
        <v>2</v>
      </c>
      <c r="D5864" t="s">
        <v>12</v>
      </c>
      <c r="E5864" t="s">
        <v>12</v>
      </c>
      <c r="F5864" s="3" t="s">
        <v>15085</v>
      </c>
      <c r="G5864">
        <v>2024</v>
      </c>
      <c r="H5864" t="s">
        <v>1248</v>
      </c>
      <c r="I5864" t="s">
        <v>15083</v>
      </c>
    </row>
    <row r="5865" spans="1:9" ht="32" x14ac:dyDescent="0.2">
      <c r="A5865" t="s">
        <v>15080</v>
      </c>
      <c r="B5865" t="s">
        <v>15086</v>
      </c>
      <c r="C5865">
        <v>3</v>
      </c>
      <c r="D5865" t="s">
        <v>12</v>
      </c>
      <c r="E5865" t="s">
        <v>12</v>
      </c>
      <c r="F5865" s="3" t="s">
        <v>15087</v>
      </c>
      <c r="G5865">
        <v>2024</v>
      </c>
      <c r="H5865" t="s">
        <v>6537</v>
      </c>
      <c r="I5865" t="s">
        <v>15083</v>
      </c>
    </row>
    <row r="5866" spans="1:9" ht="32" x14ac:dyDescent="0.2">
      <c r="A5866" t="s">
        <v>15080</v>
      </c>
      <c r="B5866" t="s">
        <v>15088</v>
      </c>
      <c r="C5866">
        <v>4</v>
      </c>
      <c r="D5866" t="s">
        <v>6484</v>
      </c>
      <c r="E5866" t="s">
        <v>12</v>
      </c>
      <c r="F5866" s="3" t="s">
        <v>15089</v>
      </c>
      <c r="G5866">
        <v>2024</v>
      </c>
      <c r="H5866" t="s">
        <v>571</v>
      </c>
      <c r="I5866" t="s">
        <v>15083</v>
      </c>
    </row>
    <row r="5867" spans="1:9" ht="32" x14ac:dyDescent="0.2">
      <c r="A5867" t="s">
        <v>15090</v>
      </c>
      <c r="B5867" t="s">
        <v>15091</v>
      </c>
      <c r="C5867">
        <v>1</v>
      </c>
      <c r="D5867" t="s">
        <v>52</v>
      </c>
      <c r="E5867" t="s">
        <v>12</v>
      </c>
      <c r="F5867" s="3" t="s">
        <v>7690</v>
      </c>
      <c r="G5867">
        <v>2024</v>
      </c>
      <c r="H5867" t="s">
        <v>21</v>
      </c>
      <c r="I5867" t="s">
        <v>15092</v>
      </c>
    </row>
    <row r="5868" spans="1:9" ht="16" x14ac:dyDescent="0.2">
      <c r="A5868" t="s">
        <v>15090</v>
      </c>
      <c r="B5868" t="s">
        <v>15093</v>
      </c>
      <c r="C5868">
        <v>2</v>
      </c>
      <c r="D5868" t="s">
        <v>52</v>
      </c>
      <c r="E5868" t="s">
        <v>12</v>
      </c>
      <c r="F5868" s="3" t="s">
        <v>3667</v>
      </c>
      <c r="G5868">
        <v>2024</v>
      </c>
      <c r="H5868" t="s">
        <v>21</v>
      </c>
      <c r="I5868" t="s">
        <v>15092</v>
      </c>
    </row>
    <row r="5869" spans="1:9" ht="32" x14ac:dyDescent="0.2">
      <c r="A5869" t="s">
        <v>15094</v>
      </c>
      <c r="B5869" t="s">
        <v>15095</v>
      </c>
      <c r="C5869">
        <v>1</v>
      </c>
      <c r="D5869" t="s">
        <v>193</v>
      </c>
      <c r="E5869" t="s">
        <v>12</v>
      </c>
      <c r="F5869" s="3" t="s">
        <v>15096</v>
      </c>
      <c r="G5869">
        <v>2024</v>
      </c>
      <c r="H5869" t="s">
        <v>195</v>
      </c>
      <c r="I5869" t="s">
        <v>15097</v>
      </c>
    </row>
    <row r="5870" spans="1:9" ht="32" x14ac:dyDescent="0.2">
      <c r="A5870" t="s">
        <v>15094</v>
      </c>
      <c r="B5870" t="s">
        <v>15098</v>
      </c>
      <c r="C5870">
        <v>2</v>
      </c>
      <c r="D5870" t="s">
        <v>408</v>
      </c>
      <c r="E5870" t="s">
        <v>12</v>
      </c>
      <c r="F5870" s="3" t="s">
        <v>15099</v>
      </c>
      <c r="G5870">
        <v>2024</v>
      </c>
      <c r="H5870" t="s">
        <v>518</v>
      </c>
      <c r="I5870" t="s">
        <v>15097</v>
      </c>
    </row>
    <row r="5871" spans="1:9" ht="32" x14ac:dyDescent="0.2">
      <c r="A5871" t="s">
        <v>15094</v>
      </c>
      <c r="B5871" t="s">
        <v>11177</v>
      </c>
      <c r="C5871">
        <v>3</v>
      </c>
      <c r="D5871">
        <f>498</f>
        <v>498</v>
      </c>
      <c r="E5871" t="s">
        <v>12</v>
      </c>
      <c r="F5871" s="3" t="s">
        <v>11178</v>
      </c>
      <c r="G5871">
        <v>2024</v>
      </c>
      <c r="H5871" t="s">
        <v>215</v>
      </c>
      <c r="I5871" t="s">
        <v>15097</v>
      </c>
    </row>
    <row r="5872" spans="1:9" ht="16" x14ac:dyDescent="0.2">
      <c r="A5872" t="s">
        <v>15094</v>
      </c>
      <c r="B5872" t="s">
        <v>15100</v>
      </c>
      <c r="C5872">
        <v>4</v>
      </c>
      <c r="D5872">
        <f>498</f>
        <v>498</v>
      </c>
      <c r="E5872" t="s">
        <v>12</v>
      </c>
      <c r="F5872" s="3" t="s">
        <v>15101</v>
      </c>
      <c r="G5872">
        <v>2024</v>
      </c>
      <c r="H5872" t="s">
        <v>215</v>
      </c>
      <c r="I5872" t="s">
        <v>15097</v>
      </c>
    </row>
    <row r="5873" spans="1:9" ht="16" x14ac:dyDescent="0.2">
      <c r="A5873" t="s">
        <v>15102</v>
      </c>
      <c r="B5873" t="s">
        <v>15103</v>
      </c>
      <c r="C5873">
        <v>1</v>
      </c>
      <c r="D5873">
        <f>159</f>
        <v>159</v>
      </c>
      <c r="E5873" t="s">
        <v>12</v>
      </c>
      <c r="F5873" s="3" t="s">
        <v>2436</v>
      </c>
      <c r="G5873">
        <v>2024</v>
      </c>
      <c r="H5873" t="s">
        <v>323</v>
      </c>
      <c r="I5873" t="s">
        <v>15104</v>
      </c>
    </row>
    <row r="5874" spans="1:9" ht="16" x14ac:dyDescent="0.2">
      <c r="A5874" t="s">
        <v>15102</v>
      </c>
      <c r="B5874" t="s">
        <v>15105</v>
      </c>
      <c r="C5874">
        <v>2</v>
      </c>
      <c r="D5874" t="s">
        <v>12</v>
      </c>
      <c r="E5874" t="s">
        <v>12</v>
      </c>
      <c r="F5874" s="3" t="s">
        <v>15106</v>
      </c>
      <c r="G5874">
        <v>2024</v>
      </c>
      <c r="H5874" t="s">
        <v>323</v>
      </c>
      <c r="I5874" t="s">
        <v>15104</v>
      </c>
    </row>
    <row r="5875" spans="1:9" ht="32" x14ac:dyDescent="0.2">
      <c r="A5875" t="s">
        <v>15102</v>
      </c>
      <c r="B5875" t="s">
        <v>15107</v>
      </c>
      <c r="C5875">
        <v>3</v>
      </c>
      <c r="D5875" t="s">
        <v>12</v>
      </c>
      <c r="E5875" t="s">
        <v>12</v>
      </c>
      <c r="F5875" s="3" t="s">
        <v>15108</v>
      </c>
      <c r="G5875">
        <v>2024</v>
      </c>
      <c r="H5875" t="s">
        <v>323</v>
      </c>
      <c r="I5875" t="s">
        <v>15104</v>
      </c>
    </row>
    <row r="5876" spans="1:9" ht="32" x14ac:dyDescent="0.2">
      <c r="A5876" t="s">
        <v>15109</v>
      </c>
      <c r="B5876" t="s">
        <v>15110</v>
      </c>
      <c r="C5876">
        <v>1</v>
      </c>
      <c r="D5876" t="s">
        <v>996</v>
      </c>
      <c r="E5876" t="s">
        <v>12</v>
      </c>
      <c r="F5876" s="3" t="s">
        <v>15111</v>
      </c>
      <c r="G5876">
        <v>2024</v>
      </c>
      <c r="H5876" t="s">
        <v>998</v>
      </c>
      <c r="I5876" t="s">
        <v>15112</v>
      </c>
    </row>
    <row r="5877" spans="1:9" ht="16" x14ac:dyDescent="0.2">
      <c r="A5877" t="s">
        <v>15109</v>
      </c>
      <c r="B5877" t="s">
        <v>15113</v>
      </c>
      <c r="C5877">
        <v>2</v>
      </c>
      <c r="D5877" t="s">
        <v>12</v>
      </c>
      <c r="E5877" t="s">
        <v>12</v>
      </c>
      <c r="F5877" s="3" t="s">
        <v>11061</v>
      </c>
      <c r="G5877">
        <v>2024</v>
      </c>
      <c r="H5877" t="s">
        <v>998</v>
      </c>
      <c r="I5877" t="s">
        <v>15112</v>
      </c>
    </row>
    <row r="5878" spans="1:9" ht="16" x14ac:dyDescent="0.2">
      <c r="A5878" t="s">
        <v>15109</v>
      </c>
      <c r="B5878" t="s">
        <v>15114</v>
      </c>
      <c r="C5878">
        <v>3</v>
      </c>
      <c r="D5878" t="s">
        <v>12</v>
      </c>
      <c r="E5878" t="s">
        <v>12</v>
      </c>
      <c r="F5878" s="3" t="s">
        <v>15115</v>
      </c>
      <c r="G5878">
        <v>2024</v>
      </c>
      <c r="H5878" t="s">
        <v>86</v>
      </c>
      <c r="I5878" t="s">
        <v>15112</v>
      </c>
    </row>
    <row r="5879" spans="1:9" ht="16" x14ac:dyDescent="0.2">
      <c r="A5879" t="s">
        <v>15116</v>
      </c>
      <c r="B5879" t="s">
        <v>15117</v>
      </c>
      <c r="C5879">
        <v>1</v>
      </c>
      <c r="D5879">
        <f>237</f>
        <v>237</v>
      </c>
      <c r="E5879" t="s">
        <v>12</v>
      </c>
      <c r="F5879" s="3" t="s">
        <v>15118</v>
      </c>
      <c r="G5879">
        <v>2024</v>
      </c>
      <c r="H5879" t="s">
        <v>21</v>
      </c>
      <c r="I5879" t="s">
        <v>15119</v>
      </c>
    </row>
    <row r="5880" spans="1:9" ht="16" x14ac:dyDescent="0.2">
      <c r="A5880" t="s">
        <v>15120</v>
      </c>
      <c r="B5880" t="s">
        <v>15121</v>
      </c>
      <c r="C5880">
        <v>1</v>
      </c>
      <c r="D5880" t="s">
        <v>12</v>
      </c>
      <c r="E5880" t="s">
        <v>12</v>
      </c>
      <c r="F5880" s="3" t="s">
        <v>7600</v>
      </c>
      <c r="G5880">
        <v>2024</v>
      </c>
      <c r="H5880" t="s">
        <v>14</v>
      </c>
      <c r="I5880" t="s">
        <v>15122</v>
      </c>
    </row>
    <row r="5881" spans="1:9" ht="32" x14ac:dyDescent="0.2">
      <c r="A5881" t="s">
        <v>15120</v>
      </c>
      <c r="B5881" t="s">
        <v>8860</v>
      </c>
      <c r="C5881">
        <v>2</v>
      </c>
      <c r="D5881" t="s">
        <v>12</v>
      </c>
      <c r="E5881" t="s">
        <v>12</v>
      </c>
      <c r="F5881" s="3" t="s">
        <v>15123</v>
      </c>
      <c r="G5881">
        <v>2024</v>
      </c>
      <c r="H5881" t="s">
        <v>14</v>
      </c>
      <c r="I5881" t="s">
        <v>15122</v>
      </c>
    </row>
    <row r="5882" spans="1:9" ht="32" x14ac:dyDescent="0.2">
      <c r="A5882" t="s">
        <v>15124</v>
      </c>
      <c r="B5882" t="s">
        <v>15125</v>
      </c>
      <c r="C5882">
        <v>1</v>
      </c>
      <c r="D5882" t="s">
        <v>12</v>
      </c>
      <c r="E5882" t="s">
        <v>12</v>
      </c>
      <c r="F5882" s="3" t="s">
        <v>15126</v>
      </c>
      <c r="G5882">
        <v>2024</v>
      </c>
      <c r="H5882" t="s">
        <v>37</v>
      </c>
      <c r="I5882" t="s">
        <v>15127</v>
      </c>
    </row>
    <row r="5883" spans="1:9" ht="16" x14ac:dyDescent="0.2">
      <c r="A5883" t="s">
        <v>15128</v>
      </c>
      <c r="B5883" t="s">
        <v>9994</v>
      </c>
      <c r="C5883">
        <v>1</v>
      </c>
      <c r="D5883" t="s">
        <v>9995</v>
      </c>
      <c r="E5883" t="s">
        <v>12</v>
      </c>
      <c r="F5883" s="3" t="s">
        <v>9996</v>
      </c>
      <c r="G5883">
        <v>2024</v>
      </c>
      <c r="H5883" t="s">
        <v>527</v>
      </c>
      <c r="I5883" t="s">
        <v>15129</v>
      </c>
    </row>
    <row r="5884" spans="1:9" ht="32" x14ac:dyDescent="0.2">
      <c r="A5884" t="s">
        <v>15128</v>
      </c>
      <c r="B5884" t="s">
        <v>9992</v>
      </c>
      <c r="C5884">
        <v>2</v>
      </c>
      <c r="D5884" t="s">
        <v>1020</v>
      </c>
      <c r="E5884" t="s">
        <v>12</v>
      </c>
      <c r="F5884" s="3" t="s">
        <v>9919</v>
      </c>
      <c r="G5884">
        <v>2024</v>
      </c>
      <c r="H5884" t="s">
        <v>1022</v>
      </c>
      <c r="I5884" t="s">
        <v>15129</v>
      </c>
    </row>
    <row r="5885" spans="1:9" ht="16" x14ac:dyDescent="0.2">
      <c r="A5885" t="s">
        <v>15130</v>
      </c>
      <c r="B5885" t="s">
        <v>15131</v>
      </c>
      <c r="C5885">
        <v>1</v>
      </c>
      <c r="D5885" t="s">
        <v>12</v>
      </c>
      <c r="E5885" t="s">
        <v>12</v>
      </c>
      <c r="F5885" s="3" t="s">
        <v>15132</v>
      </c>
      <c r="G5885">
        <v>2024</v>
      </c>
      <c r="H5885" t="s">
        <v>140</v>
      </c>
      <c r="I5885" t="s">
        <v>15133</v>
      </c>
    </row>
    <row r="5886" spans="1:9" ht="32" x14ac:dyDescent="0.2">
      <c r="A5886" t="s">
        <v>15134</v>
      </c>
      <c r="B5886" t="s">
        <v>10486</v>
      </c>
      <c r="C5886">
        <v>1</v>
      </c>
      <c r="D5886" t="s">
        <v>316</v>
      </c>
      <c r="E5886" t="s">
        <v>12</v>
      </c>
      <c r="F5886" s="3" t="s">
        <v>15135</v>
      </c>
      <c r="G5886">
        <v>2024</v>
      </c>
      <c r="H5886" t="s">
        <v>318</v>
      </c>
      <c r="I5886" t="s">
        <v>15136</v>
      </c>
    </row>
    <row r="5887" spans="1:9" ht="32" x14ac:dyDescent="0.2">
      <c r="A5887" t="s">
        <v>15137</v>
      </c>
      <c r="B5887" t="s">
        <v>15009</v>
      </c>
      <c r="C5887">
        <v>1</v>
      </c>
      <c r="D5887">
        <f>237</f>
        <v>237</v>
      </c>
      <c r="E5887" t="s">
        <v>12</v>
      </c>
      <c r="F5887" s="3" t="s">
        <v>5288</v>
      </c>
      <c r="G5887">
        <v>2024</v>
      </c>
      <c r="H5887" t="s">
        <v>21</v>
      </c>
      <c r="I5887" t="s">
        <v>15138</v>
      </c>
    </row>
    <row r="5888" spans="1:9" ht="16" x14ac:dyDescent="0.2">
      <c r="A5888" t="s">
        <v>15137</v>
      </c>
      <c r="B5888" t="s">
        <v>15139</v>
      </c>
      <c r="C5888">
        <v>2</v>
      </c>
      <c r="D5888">
        <f>237</f>
        <v>237</v>
      </c>
      <c r="E5888" t="s">
        <v>12</v>
      </c>
      <c r="F5888" s="3" t="s">
        <v>15140</v>
      </c>
      <c r="G5888">
        <v>2024</v>
      </c>
      <c r="H5888" t="s">
        <v>21</v>
      </c>
      <c r="I5888" t="s">
        <v>15138</v>
      </c>
    </row>
    <row r="5889" spans="1:9" ht="32" x14ac:dyDescent="0.2">
      <c r="A5889" t="s">
        <v>15141</v>
      </c>
      <c r="B5889" t="s">
        <v>4457</v>
      </c>
      <c r="C5889">
        <v>1</v>
      </c>
      <c r="D5889" t="s">
        <v>408</v>
      </c>
      <c r="E5889" t="s">
        <v>12</v>
      </c>
      <c r="F5889" s="3" t="s">
        <v>15142</v>
      </c>
      <c r="G5889">
        <v>2024</v>
      </c>
      <c r="H5889" t="s">
        <v>215</v>
      </c>
      <c r="I5889" t="s">
        <v>15143</v>
      </c>
    </row>
    <row r="5890" spans="1:9" ht="16" x14ac:dyDescent="0.2">
      <c r="A5890" t="s">
        <v>15141</v>
      </c>
      <c r="B5890" t="s">
        <v>15144</v>
      </c>
      <c r="C5890">
        <v>2</v>
      </c>
      <c r="D5890">
        <f>498</f>
        <v>498</v>
      </c>
      <c r="E5890" t="s">
        <v>12</v>
      </c>
      <c r="F5890" s="3" t="s">
        <v>15145</v>
      </c>
      <c r="G5890">
        <v>2024</v>
      </c>
      <c r="H5890" t="s">
        <v>215</v>
      </c>
      <c r="I5890" t="s">
        <v>15143</v>
      </c>
    </row>
    <row r="5891" spans="1:9" ht="16" x14ac:dyDescent="0.2">
      <c r="A5891" t="s">
        <v>15141</v>
      </c>
      <c r="B5891" t="s">
        <v>14818</v>
      </c>
      <c r="C5891">
        <v>3</v>
      </c>
      <c r="D5891" t="s">
        <v>12</v>
      </c>
      <c r="E5891" t="s">
        <v>12</v>
      </c>
      <c r="F5891" s="3" t="s">
        <v>15146</v>
      </c>
      <c r="G5891">
        <v>2024</v>
      </c>
      <c r="H5891" t="s">
        <v>3662</v>
      </c>
      <c r="I5891" t="s">
        <v>15143</v>
      </c>
    </row>
    <row r="5892" spans="1:9" ht="16" x14ac:dyDescent="0.2">
      <c r="A5892" t="s">
        <v>15141</v>
      </c>
      <c r="B5892" t="s">
        <v>15147</v>
      </c>
      <c r="C5892">
        <v>4</v>
      </c>
      <c r="D5892" t="s">
        <v>193</v>
      </c>
      <c r="E5892" t="s">
        <v>12</v>
      </c>
      <c r="F5892" s="3" t="s">
        <v>11306</v>
      </c>
      <c r="G5892">
        <v>2024</v>
      </c>
      <c r="H5892" t="s">
        <v>195</v>
      </c>
      <c r="I5892" t="s">
        <v>15143</v>
      </c>
    </row>
    <row r="5893" spans="1:9" ht="16" x14ac:dyDescent="0.2">
      <c r="A5893" t="s">
        <v>15141</v>
      </c>
      <c r="B5893" t="s">
        <v>15148</v>
      </c>
      <c r="C5893">
        <v>5</v>
      </c>
      <c r="D5893">
        <f>498</f>
        <v>498</v>
      </c>
      <c r="E5893" t="s">
        <v>12</v>
      </c>
      <c r="F5893" s="3" t="s">
        <v>15149</v>
      </c>
      <c r="G5893">
        <v>2024</v>
      </c>
      <c r="H5893" t="s">
        <v>215</v>
      </c>
      <c r="I5893" t="s">
        <v>15143</v>
      </c>
    </row>
    <row r="5894" spans="1:9" ht="32" x14ac:dyDescent="0.2">
      <c r="A5894" t="s">
        <v>15150</v>
      </c>
      <c r="B5894" t="s">
        <v>7274</v>
      </c>
      <c r="C5894">
        <v>1</v>
      </c>
      <c r="D5894" t="s">
        <v>12</v>
      </c>
      <c r="E5894" t="s">
        <v>12</v>
      </c>
      <c r="F5894" s="3" t="s">
        <v>15151</v>
      </c>
      <c r="G5894">
        <v>2024</v>
      </c>
      <c r="H5894" t="s">
        <v>859</v>
      </c>
      <c r="I5894" t="s">
        <v>15152</v>
      </c>
    </row>
    <row r="5895" spans="1:9" ht="16" x14ac:dyDescent="0.2">
      <c r="A5895" t="s">
        <v>15153</v>
      </c>
      <c r="B5895" t="s">
        <v>15154</v>
      </c>
      <c r="C5895">
        <v>1</v>
      </c>
      <c r="D5895" t="s">
        <v>12</v>
      </c>
      <c r="E5895" t="s">
        <v>12</v>
      </c>
      <c r="F5895" s="3" t="s">
        <v>15155</v>
      </c>
      <c r="G5895">
        <v>2024</v>
      </c>
      <c r="H5895" t="s">
        <v>21</v>
      </c>
      <c r="I5895" t="s">
        <v>15156</v>
      </c>
    </row>
    <row r="5896" spans="1:9" ht="32" x14ac:dyDescent="0.2">
      <c r="A5896" t="s">
        <v>15157</v>
      </c>
      <c r="B5896" t="s">
        <v>15158</v>
      </c>
      <c r="C5896">
        <v>1</v>
      </c>
      <c r="D5896" t="s">
        <v>15159</v>
      </c>
      <c r="E5896" t="s">
        <v>12</v>
      </c>
      <c r="F5896" s="3" t="s">
        <v>15160</v>
      </c>
      <c r="G5896">
        <v>2024</v>
      </c>
      <c r="H5896" t="s">
        <v>67</v>
      </c>
      <c r="I5896" t="s">
        <v>15161</v>
      </c>
    </row>
    <row r="5897" spans="1:9" ht="16" x14ac:dyDescent="0.2">
      <c r="A5897" t="s">
        <v>15157</v>
      </c>
      <c r="B5897" t="s">
        <v>15162</v>
      </c>
      <c r="C5897">
        <v>2</v>
      </c>
      <c r="D5897" t="s">
        <v>10222</v>
      </c>
      <c r="E5897" t="s">
        <v>12</v>
      </c>
      <c r="F5897" s="3" t="s">
        <v>15163</v>
      </c>
      <c r="G5897">
        <v>2024</v>
      </c>
      <c r="H5897" t="s">
        <v>67</v>
      </c>
      <c r="I5897" t="s">
        <v>15161</v>
      </c>
    </row>
    <row r="5898" spans="1:9" ht="32" x14ac:dyDescent="0.2">
      <c r="A5898" t="s">
        <v>15164</v>
      </c>
      <c r="B5898" t="s">
        <v>15165</v>
      </c>
      <c r="C5898">
        <v>1</v>
      </c>
      <c r="D5898">
        <f>137</f>
        <v>137</v>
      </c>
      <c r="E5898" t="s">
        <v>12</v>
      </c>
      <c r="F5898" s="3" t="s">
        <v>4537</v>
      </c>
      <c r="G5898">
        <v>2024</v>
      </c>
      <c r="H5898" t="s">
        <v>323</v>
      </c>
      <c r="I5898" t="s">
        <v>15166</v>
      </c>
    </row>
    <row r="5899" spans="1:9" ht="16" x14ac:dyDescent="0.2">
      <c r="A5899" t="s">
        <v>15164</v>
      </c>
      <c r="B5899" t="s">
        <v>15167</v>
      </c>
      <c r="C5899">
        <v>2</v>
      </c>
      <c r="D5899" t="s">
        <v>12</v>
      </c>
      <c r="E5899" t="s">
        <v>12</v>
      </c>
      <c r="F5899" s="3" t="s">
        <v>15168</v>
      </c>
      <c r="G5899">
        <v>2024</v>
      </c>
      <c r="H5899" t="s">
        <v>323</v>
      </c>
      <c r="I5899" t="s">
        <v>15166</v>
      </c>
    </row>
    <row r="5900" spans="1:9" ht="32" x14ac:dyDescent="0.2">
      <c r="A5900" t="s">
        <v>15169</v>
      </c>
      <c r="B5900" t="s">
        <v>2983</v>
      </c>
      <c r="C5900">
        <v>1</v>
      </c>
      <c r="D5900">
        <f>538</f>
        <v>538</v>
      </c>
      <c r="E5900" t="s">
        <v>12</v>
      </c>
      <c r="F5900" s="7" t="s">
        <v>15170</v>
      </c>
      <c r="G5900">
        <v>2024</v>
      </c>
      <c r="H5900" t="s">
        <v>323</v>
      </c>
      <c r="I5900" t="s">
        <v>15171</v>
      </c>
    </row>
    <row r="5901" spans="1:9" ht="16" x14ac:dyDescent="0.2">
      <c r="A5901" t="s">
        <v>15172</v>
      </c>
      <c r="B5901" t="s">
        <v>15173</v>
      </c>
      <c r="C5901">
        <v>1</v>
      </c>
      <c r="D5901" t="s">
        <v>52</v>
      </c>
      <c r="E5901" t="s">
        <v>12</v>
      </c>
      <c r="F5901" s="3" t="s">
        <v>866</v>
      </c>
      <c r="G5901">
        <v>2024</v>
      </c>
      <c r="H5901" t="s">
        <v>323</v>
      </c>
      <c r="I5901" t="s">
        <v>15174</v>
      </c>
    </row>
    <row r="5902" spans="1:9" ht="16" x14ac:dyDescent="0.2">
      <c r="A5902" t="s">
        <v>15175</v>
      </c>
      <c r="B5902" t="s">
        <v>10713</v>
      </c>
      <c r="C5902">
        <v>1</v>
      </c>
      <c r="D5902">
        <f>159</f>
        <v>159</v>
      </c>
      <c r="E5902" t="s">
        <v>12</v>
      </c>
      <c r="F5902" s="3" t="s">
        <v>15176</v>
      </c>
      <c r="G5902">
        <v>2024</v>
      </c>
      <c r="H5902" t="s">
        <v>1524</v>
      </c>
      <c r="I5902" t="s">
        <v>15177</v>
      </c>
    </row>
    <row r="5903" spans="1:9" ht="32" x14ac:dyDescent="0.2">
      <c r="A5903" t="s">
        <v>15175</v>
      </c>
      <c r="B5903" t="s">
        <v>15178</v>
      </c>
      <c r="C5903">
        <v>2</v>
      </c>
      <c r="D5903">
        <f>159</f>
        <v>159</v>
      </c>
      <c r="E5903" t="s">
        <v>12</v>
      </c>
      <c r="F5903" s="3" t="s">
        <v>10714</v>
      </c>
      <c r="G5903">
        <v>2024</v>
      </c>
      <c r="H5903" t="s">
        <v>1524</v>
      </c>
      <c r="I5903" t="s">
        <v>15177</v>
      </c>
    </row>
    <row r="5904" spans="1:9" ht="32" x14ac:dyDescent="0.2">
      <c r="A5904" t="s">
        <v>15175</v>
      </c>
      <c r="B5904" t="s">
        <v>15179</v>
      </c>
      <c r="C5904">
        <v>3</v>
      </c>
      <c r="D5904">
        <f>159</f>
        <v>159</v>
      </c>
      <c r="E5904" t="s">
        <v>12</v>
      </c>
      <c r="F5904" s="3" t="s">
        <v>15180</v>
      </c>
      <c r="G5904">
        <v>2024</v>
      </c>
      <c r="H5904" t="s">
        <v>1524</v>
      </c>
      <c r="I5904" t="s">
        <v>15177</v>
      </c>
    </row>
    <row r="5905" spans="1:9" ht="32" x14ac:dyDescent="0.2">
      <c r="A5905" t="s">
        <v>15181</v>
      </c>
      <c r="B5905" t="s">
        <v>15182</v>
      </c>
      <c r="C5905">
        <v>1</v>
      </c>
      <c r="D5905">
        <f>85</f>
        <v>85</v>
      </c>
      <c r="E5905" t="s">
        <v>1171</v>
      </c>
      <c r="F5905" s="3" t="s">
        <v>15183</v>
      </c>
      <c r="G5905">
        <v>2024</v>
      </c>
      <c r="H5905" t="s">
        <v>174</v>
      </c>
      <c r="I5905" t="s">
        <v>15184</v>
      </c>
    </row>
    <row r="5906" spans="1:9" ht="32" x14ac:dyDescent="0.2">
      <c r="A5906" t="s">
        <v>15181</v>
      </c>
      <c r="B5906" t="s">
        <v>15185</v>
      </c>
      <c r="C5906">
        <v>2</v>
      </c>
      <c r="D5906" t="s">
        <v>3743</v>
      </c>
      <c r="E5906" t="s">
        <v>12</v>
      </c>
      <c r="F5906" s="3" t="s">
        <v>15186</v>
      </c>
      <c r="G5906">
        <v>2024</v>
      </c>
      <c r="H5906" t="s">
        <v>174</v>
      </c>
      <c r="I5906" t="s">
        <v>15184</v>
      </c>
    </row>
    <row r="5907" spans="1:9" ht="32" x14ac:dyDescent="0.2">
      <c r="A5907" t="s">
        <v>15187</v>
      </c>
      <c r="B5907" t="s">
        <v>3992</v>
      </c>
      <c r="C5907">
        <v>1</v>
      </c>
      <c r="D5907" t="s">
        <v>1818</v>
      </c>
      <c r="E5907" t="s">
        <v>12</v>
      </c>
      <c r="F5907" s="3" t="s">
        <v>15188</v>
      </c>
      <c r="G5907">
        <v>2024</v>
      </c>
      <c r="H5907" t="s">
        <v>323</v>
      </c>
      <c r="I5907" t="s">
        <v>15189</v>
      </c>
    </row>
    <row r="5908" spans="1:9" ht="32" x14ac:dyDescent="0.2">
      <c r="A5908" t="s">
        <v>15190</v>
      </c>
      <c r="B5908" t="s">
        <v>13292</v>
      </c>
      <c r="C5908">
        <v>1</v>
      </c>
      <c r="D5908" t="s">
        <v>408</v>
      </c>
      <c r="E5908" t="s">
        <v>12</v>
      </c>
      <c r="F5908" s="3" t="s">
        <v>3611</v>
      </c>
      <c r="G5908">
        <v>2024</v>
      </c>
      <c r="H5908" t="s">
        <v>518</v>
      </c>
      <c r="I5908" t="s">
        <v>15191</v>
      </c>
    </row>
    <row r="5909" spans="1:9" ht="32" x14ac:dyDescent="0.2">
      <c r="A5909" t="s">
        <v>15190</v>
      </c>
      <c r="B5909" t="s">
        <v>15021</v>
      </c>
      <c r="C5909">
        <v>2</v>
      </c>
      <c r="D5909" t="s">
        <v>408</v>
      </c>
      <c r="E5909" t="s">
        <v>12</v>
      </c>
      <c r="F5909" s="3" t="s">
        <v>653</v>
      </c>
      <c r="G5909">
        <v>2024</v>
      </c>
      <c r="H5909" t="s">
        <v>518</v>
      </c>
      <c r="I5909" t="s">
        <v>15191</v>
      </c>
    </row>
    <row r="5910" spans="1:9" ht="32" x14ac:dyDescent="0.2">
      <c r="A5910" t="s">
        <v>15190</v>
      </c>
      <c r="B5910" t="s">
        <v>15023</v>
      </c>
      <c r="C5910">
        <v>3</v>
      </c>
      <c r="D5910" t="s">
        <v>316</v>
      </c>
      <c r="E5910" t="s">
        <v>12</v>
      </c>
      <c r="F5910" s="3" t="s">
        <v>11912</v>
      </c>
      <c r="G5910">
        <v>2024</v>
      </c>
      <c r="H5910" t="s">
        <v>518</v>
      </c>
      <c r="I5910" t="s">
        <v>15191</v>
      </c>
    </row>
    <row r="5911" spans="1:9" ht="32" x14ac:dyDescent="0.2">
      <c r="A5911" t="s">
        <v>15192</v>
      </c>
      <c r="B5911" t="s">
        <v>15193</v>
      </c>
      <c r="C5911">
        <v>1</v>
      </c>
      <c r="D5911">
        <f>404</f>
        <v>404</v>
      </c>
      <c r="E5911" t="s">
        <v>12</v>
      </c>
      <c r="F5911" s="3" t="s">
        <v>15194</v>
      </c>
      <c r="G5911">
        <v>2024</v>
      </c>
      <c r="H5911" t="s">
        <v>313</v>
      </c>
      <c r="I5911" t="s">
        <v>15195</v>
      </c>
    </row>
    <row r="5912" spans="1:9" ht="32" x14ac:dyDescent="0.2">
      <c r="A5912" t="s">
        <v>15192</v>
      </c>
      <c r="B5912" t="s">
        <v>15196</v>
      </c>
      <c r="C5912">
        <v>2</v>
      </c>
      <c r="D5912">
        <f>404</f>
        <v>404</v>
      </c>
      <c r="E5912" t="s">
        <v>12</v>
      </c>
      <c r="F5912" s="3" t="s">
        <v>15197</v>
      </c>
      <c r="G5912">
        <v>2024</v>
      </c>
      <c r="H5912" t="s">
        <v>313</v>
      </c>
      <c r="I5912" t="s">
        <v>15195</v>
      </c>
    </row>
    <row r="5913" spans="1:9" ht="16" x14ac:dyDescent="0.2">
      <c r="A5913" t="s">
        <v>15198</v>
      </c>
      <c r="B5913" t="s">
        <v>1307</v>
      </c>
      <c r="C5913">
        <v>1</v>
      </c>
      <c r="D5913">
        <f>237</f>
        <v>237</v>
      </c>
      <c r="E5913" t="s">
        <v>12</v>
      </c>
      <c r="F5913" s="3" t="s">
        <v>1308</v>
      </c>
      <c r="G5913">
        <v>2024</v>
      </c>
      <c r="H5913" t="s">
        <v>21</v>
      </c>
      <c r="I5913" t="s">
        <v>15199</v>
      </c>
    </row>
    <row r="5914" spans="1:9" ht="32" x14ac:dyDescent="0.2">
      <c r="A5914" t="s">
        <v>15198</v>
      </c>
      <c r="B5914" t="s">
        <v>15200</v>
      </c>
      <c r="C5914">
        <v>2</v>
      </c>
      <c r="D5914">
        <f>237</f>
        <v>237</v>
      </c>
      <c r="E5914" t="s">
        <v>12</v>
      </c>
      <c r="F5914" s="3" t="s">
        <v>15201</v>
      </c>
      <c r="G5914">
        <v>2024</v>
      </c>
      <c r="H5914" t="s">
        <v>21</v>
      </c>
      <c r="I5914" t="s">
        <v>15199</v>
      </c>
    </row>
    <row r="5915" spans="1:9" ht="32" x14ac:dyDescent="0.2">
      <c r="A5915" t="s">
        <v>15202</v>
      </c>
      <c r="B5915" t="s">
        <v>15203</v>
      </c>
      <c r="C5915">
        <v>1</v>
      </c>
      <c r="D5915" t="s">
        <v>101</v>
      </c>
      <c r="E5915" t="s">
        <v>12</v>
      </c>
      <c r="F5915" s="3" t="s">
        <v>15204</v>
      </c>
      <c r="G5915">
        <v>2024</v>
      </c>
      <c r="H5915" t="s">
        <v>37</v>
      </c>
      <c r="I5915" t="s">
        <v>15205</v>
      </c>
    </row>
    <row r="5916" spans="1:9" ht="32" x14ac:dyDescent="0.2">
      <c r="A5916" t="s">
        <v>15206</v>
      </c>
      <c r="B5916" t="s">
        <v>4957</v>
      </c>
      <c r="C5916">
        <v>1</v>
      </c>
      <c r="D5916">
        <f>441</f>
        <v>441</v>
      </c>
      <c r="E5916" t="s">
        <v>12</v>
      </c>
      <c r="F5916" s="3" t="s">
        <v>4958</v>
      </c>
      <c r="G5916">
        <v>2024</v>
      </c>
      <c r="H5916" t="s">
        <v>140</v>
      </c>
      <c r="I5916" t="s">
        <v>15207</v>
      </c>
    </row>
    <row r="5917" spans="1:9" ht="16" x14ac:dyDescent="0.2">
      <c r="A5917" t="s">
        <v>15208</v>
      </c>
      <c r="B5917" t="s">
        <v>15209</v>
      </c>
      <c r="C5917">
        <v>1</v>
      </c>
      <c r="D5917" t="s">
        <v>12</v>
      </c>
      <c r="E5917" t="s">
        <v>12</v>
      </c>
      <c r="F5917" s="3" t="s">
        <v>15210</v>
      </c>
      <c r="G5917">
        <v>2024</v>
      </c>
      <c r="H5917" t="s">
        <v>21</v>
      </c>
      <c r="I5917" t="s">
        <v>15211</v>
      </c>
    </row>
    <row r="5918" spans="1:9" ht="32" x14ac:dyDescent="0.2">
      <c r="A5918" t="s">
        <v>15208</v>
      </c>
      <c r="B5918" t="s">
        <v>15212</v>
      </c>
      <c r="C5918">
        <v>2</v>
      </c>
      <c r="D5918" t="s">
        <v>52</v>
      </c>
      <c r="E5918" t="s">
        <v>12</v>
      </c>
      <c r="F5918" s="3" t="s">
        <v>7533</v>
      </c>
      <c r="G5918">
        <v>2024</v>
      </c>
      <c r="H5918" t="s">
        <v>21</v>
      </c>
      <c r="I5918" t="s">
        <v>15211</v>
      </c>
    </row>
    <row r="5919" spans="1:9" ht="32" x14ac:dyDescent="0.2">
      <c r="A5919" t="s">
        <v>15213</v>
      </c>
      <c r="B5919" t="s">
        <v>15214</v>
      </c>
      <c r="C5919">
        <v>1</v>
      </c>
      <c r="D5919">
        <f>237</f>
        <v>237</v>
      </c>
      <c r="E5919" t="s">
        <v>12</v>
      </c>
      <c r="F5919" s="3" t="s">
        <v>6616</v>
      </c>
      <c r="G5919">
        <v>2024</v>
      </c>
      <c r="H5919" t="s">
        <v>21</v>
      </c>
      <c r="I5919" t="s">
        <v>15215</v>
      </c>
    </row>
    <row r="5920" spans="1:9" ht="32" x14ac:dyDescent="0.2">
      <c r="A5920" t="s">
        <v>15213</v>
      </c>
      <c r="B5920" t="s">
        <v>6618</v>
      </c>
      <c r="C5920">
        <v>2</v>
      </c>
      <c r="D5920">
        <f>237</f>
        <v>237</v>
      </c>
      <c r="E5920" t="s">
        <v>12</v>
      </c>
      <c r="F5920" s="3" t="s">
        <v>15216</v>
      </c>
      <c r="G5920">
        <v>2024</v>
      </c>
      <c r="H5920" t="s">
        <v>21</v>
      </c>
      <c r="I5920" t="s">
        <v>15215</v>
      </c>
    </row>
    <row r="5921" spans="1:9" ht="32" x14ac:dyDescent="0.2">
      <c r="A5921" t="s">
        <v>15213</v>
      </c>
      <c r="B5921" t="s">
        <v>1433</v>
      </c>
      <c r="C5921">
        <v>3</v>
      </c>
      <c r="D5921">
        <f>237</f>
        <v>237</v>
      </c>
      <c r="E5921" t="s">
        <v>12</v>
      </c>
      <c r="F5921" s="3" t="s">
        <v>15217</v>
      </c>
      <c r="G5921">
        <v>2024</v>
      </c>
      <c r="H5921" t="s">
        <v>21</v>
      </c>
      <c r="I5921" t="s">
        <v>15215</v>
      </c>
    </row>
    <row r="5922" spans="1:9" ht="32" x14ac:dyDescent="0.2">
      <c r="A5922" t="s">
        <v>15218</v>
      </c>
      <c r="B5922" t="s">
        <v>15219</v>
      </c>
      <c r="C5922">
        <v>1</v>
      </c>
      <c r="D5922" t="s">
        <v>12</v>
      </c>
      <c r="E5922" t="s">
        <v>12</v>
      </c>
      <c r="F5922" s="3" t="s">
        <v>15220</v>
      </c>
      <c r="G5922">
        <v>2024</v>
      </c>
      <c r="H5922" t="s">
        <v>235</v>
      </c>
      <c r="I5922" t="s">
        <v>15221</v>
      </c>
    </row>
    <row r="5923" spans="1:9" ht="32" x14ac:dyDescent="0.2">
      <c r="A5923" t="s">
        <v>15218</v>
      </c>
      <c r="B5923" t="s">
        <v>15222</v>
      </c>
      <c r="C5923">
        <v>2</v>
      </c>
      <c r="D5923" t="s">
        <v>12</v>
      </c>
      <c r="E5923" t="s">
        <v>12</v>
      </c>
      <c r="F5923" s="3" t="s">
        <v>15223</v>
      </c>
      <c r="G5923">
        <v>2024</v>
      </c>
      <c r="H5923" t="s">
        <v>235</v>
      </c>
      <c r="I5923" t="s">
        <v>15221</v>
      </c>
    </row>
    <row r="5924" spans="1:9" ht="16" x14ac:dyDescent="0.2">
      <c r="A5924" t="s">
        <v>15224</v>
      </c>
      <c r="B5924" t="s">
        <v>15225</v>
      </c>
      <c r="C5924">
        <v>1</v>
      </c>
      <c r="D5924" t="s">
        <v>90</v>
      </c>
      <c r="E5924" t="s">
        <v>12</v>
      </c>
      <c r="F5924" s="3" t="s">
        <v>15226</v>
      </c>
      <c r="G5924">
        <v>2024</v>
      </c>
      <c r="H5924" t="s">
        <v>368</v>
      </c>
      <c r="I5924" t="s">
        <v>15227</v>
      </c>
    </row>
    <row r="5925" spans="1:9" ht="32" x14ac:dyDescent="0.2">
      <c r="A5925" t="s">
        <v>15224</v>
      </c>
      <c r="B5925" t="s">
        <v>1141</v>
      </c>
      <c r="C5925">
        <v>2</v>
      </c>
      <c r="D5925" t="s">
        <v>1142</v>
      </c>
      <c r="E5925" t="s">
        <v>12</v>
      </c>
      <c r="F5925" s="3" t="s">
        <v>1143</v>
      </c>
      <c r="G5925">
        <v>2024</v>
      </c>
      <c r="H5925" t="s">
        <v>368</v>
      </c>
      <c r="I5925" t="s">
        <v>15227</v>
      </c>
    </row>
    <row r="5926" spans="1:9" ht="16" x14ac:dyDescent="0.2">
      <c r="A5926" t="s">
        <v>15228</v>
      </c>
      <c r="B5926" t="s">
        <v>15229</v>
      </c>
      <c r="C5926">
        <v>1</v>
      </c>
      <c r="D5926" t="s">
        <v>12</v>
      </c>
      <c r="E5926" t="s">
        <v>12</v>
      </c>
      <c r="F5926" s="3" t="s">
        <v>11439</v>
      </c>
      <c r="G5926">
        <v>2024</v>
      </c>
      <c r="H5926" t="s">
        <v>553</v>
      </c>
      <c r="I5926" t="s">
        <v>15230</v>
      </c>
    </row>
    <row r="5927" spans="1:9" ht="16" x14ac:dyDescent="0.2">
      <c r="A5927" t="s">
        <v>15231</v>
      </c>
      <c r="B5927" t="s">
        <v>3299</v>
      </c>
      <c r="C5927">
        <v>1</v>
      </c>
      <c r="D5927" t="s">
        <v>12</v>
      </c>
      <c r="E5927" t="s">
        <v>12</v>
      </c>
      <c r="F5927" s="3" t="s">
        <v>1722</v>
      </c>
      <c r="G5927">
        <v>2024</v>
      </c>
      <c r="H5927" t="s">
        <v>137</v>
      </c>
      <c r="I5927" t="s">
        <v>15232</v>
      </c>
    </row>
    <row r="5928" spans="1:9" ht="16" x14ac:dyDescent="0.2">
      <c r="A5928" t="s">
        <v>15231</v>
      </c>
      <c r="B5928" t="s">
        <v>15233</v>
      </c>
      <c r="C5928">
        <v>2</v>
      </c>
      <c r="D5928" t="s">
        <v>31</v>
      </c>
      <c r="E5928" t="s">
        <v>12</v>
      </c>
      <c r="F5928" s="3" t="s">
        <v>4429</v>
      </c>
      <c r="G5928">
        <v>2024</v>
      </c>
      <c r="H5928" t="s">
        <v>137</v>
      </c>
      <c r="I5928" t="s">
        <v>15232</v>
      </c>
    </row>
    <row r="5929" spans="1:9" ht="16" x14ac:dyDescent="0.2">
      <c r="A5929" t="s">
        <v>15231</v>
      </c>
      <c r="B5929" t="s">
        <v>15234</v>
      </c>
      <c r="C5929">
        <v>3</v>
      </c>
      <c r="D5929" t="s">
        <v>966</v>
      </c>
      <c r="E5929" t="s">
        <v>12</v>
      </c>
      <c r="F5929" s="3" t="s">
        <v>15235</v>
      </c>
      <c r="G5929">
        <v>2024</v>
      </c>
      <c r="H5929" t="s">
        <v>137</v>
      </c>
      <c r="I5929" t="s">
        <v>15232</v>
      </c>
    </row>
    <row r="5930" spans="1:9" ht="16" x14ac:dyDescent="0.2">
      <c r="A5930" t="s">
        <v>15236</v>
      </c>
      <c r="B5930" t="s">
        <v>15237</v>
      </c>
      <c r="C5930">
        <v>1</v>
      </c>
      <c r="D5930" t="s">
        <v>344</v>
      </c>
      <c r="E5930" t="s">
        <v>12</v>
      </c>
      <c r="F5930" s="3" t="s">
        <v>15238</v>
      </c>
      <c r="G5930">
        <v>2024</v>
      </c>
      <c r="H5930" t="s">
        <v>1102</v>
      </c>
      <c r="I5930" t="s">
        <v>15239</v>
      </c>
    </row>
    <row r="5931" spans="1:9" ht="16" x14ac:dyDescent="0.2">
      <c r="A5931" t="s">
        <v>15240</v>
      </c>
      <c r="B5931" t="s">
        <v>1307</v>
      </c>
      <c r="C5931">
        <v>1</v>
      </c>
      <c r="D5931" t="s">
        <v>12</v>
      </c>
      <c r="E5931" t="s">
        <v>12</v>
      </c>
      <c r="F5931" s="3" t="s">
        <v>15241</v>
      </c>
      <c r="G5931">
        <v>2024</v>
      </c>
      <c r="H5931" t="s">
        <v>368</v>
      </c>
      <c r="I5931" t="s">
        <v>15242</v>
      </c>
    </row>
    <row r="5932" spans="1:9" ht="32" x14ac:dyDescent="0.2">
      <c r="A5932" t="s">
        <v>15243</v>
      </c>
      <c r="B5932" t="s">
        <v>15244</v>
      </c>
      <c r="C5932">
        <v>1</v>
      </c>
      <c r="D5932" t="s">
        <v>1128</v>
      </c>
      <c r="E5932" t="s">
        <v>12</v>
      </c>
      <c r="F5932" s="3" t="s">
        <v>15245</v>
      </c>
      <c r="G5932">
        <v>2024</v>
      </c>
      <c r="H5932" t="s">
        <v>140</v>
      </c>
      <c r="I5932" t="s">
        <v>15246</v>
      </c>
    </row>
    <row r="5933" spans="1:9" ht="32" x14ac:dyDescent="0.2">
      <c r="A5933" t="s">
        <v>15247</v>
      </c>
      <c r="B5933" t="s">
        <v>15248</v>
      </c>
      <c r="C5933">
        <v>1</v>
      </c>
      <c r="D5933">
        <f>230</f>
        <v>230</v>
      </c>
      <c r="E5933" t="s">
        <v>12</v>
      </c>
      <c r="F5933" s="3" t="s">
        <v>15249</v>
      </c>
      <c r="G5933">
        <v>2024</v>
      </c>
      <c r="H5933" t="s">
        <v>195</v>
      </c>
      <c r="I5933" t="s">
        <v>15250</v>
      </c>
    </row>
    <row r="5934" spans="1:9" ht="16" x14ac:dyDescent="0.2">
      <c r="A5934" t="s">
        <v>15247</v>
      </c>
      <c r="B5934" t="s">
        <v>15251</v>
      </c>
      <c r="C5934">
        <v>2</v>
      </c>
      <c r="D5934">
        <f>407</f>
        <v>407</v>
      </c>
      <c r="E5934" t="s">
        <v>12</v>
      </c>
      <c r="F5934" s="3" t="s">
        <v>7315</v>
      </c>
      <c r="G5934">
        <v>2024</v>
      </c>
      <c r="H5934" t="s">
        <v>37</v>
      </c>
      <c r="I5934" t="s">
        <v>15250</v>
      </c>
    </row>
    <row r="5935" spans="1:9" ht="32" x14ac:dyDescent="0.2">
      <c r="A5935" t="s">
        <v>15252</v>
      </c>
      <c r="B5935" t="s">
        <v>15253</v>
      </c>
      <c r="C5935">
        <v>1</v>
      </c>
      <c r="D5935" t="s">
        <v>52</v>
      </c>
      <c r="E5935" t="s">
        <v>12</v>
      </c>
      <c r="F5935" s="3" t="s">
        <v>15254</v>
      </c>
      <c r="G5935">
        <v>2024</v>
      </c>
      <c r="H5935" t="s">
        <v>21</v>
      </c>
      <c r="I5935" t="s">
        <v>15255</v>
      </c>
    </row>
    <row r="5936" spans="1:9" ht="16" x14ac:dyDescent="0.2">
      <c r="A5936" t="s">
        <v>15256</v>
      </c>
      <c r="B5936" t="s">
        <v>15257</v>
      </c>
      <c r="C5936">
        <v>1</v>
      </c>
      <c r="D5936" t="s">
        <v>3743</v>
      </c>
      <c r="E5936" t="s">
        <v>12</v>
      </c>
      <c r="F5936" s="3" t="s">
        <v>15258</v>
      </c>
      <c r="G5936">
        <v>2024</v>
      </c>
      <c r="H5936" t="s">
        <v>2773</v>
      </c>
      <c r="I5936" t="s">
        <v>15259</v>
      </c>
    </row>
    <row r="5937" spans="1:9" ht="16" x14ac:dyDescent="0.2">
      <c r="A5937" t="s">
        <v>15256</v>
      </c>
      <c r="B5937" t="s">
        <v>15260</v>
      </c>
      <c r="C5937">
        <v>2</v>
      </c>
      <c r="D5937" t="s">
        <v>52</v>
      </c>
      <c r="E5937" t="s">
        <v>12</v>
      </c>
      <c r="F5937" s="3" t="s">
        <v>15261</v>
      </c>
      <c r="G5937">
        <v>2024</v>
      </c>
      <c r="H5937" t="s">
        <v>86</v>
      </c>
      <c r="I5937" t="s">
        <v>15259</v>
      </c>
    </row>
    <row r="5938" spans="1:9" ht="16" x14ac:dyDescent="0.2">
      <c r="A5938" t="s">
        <v>15262</v>
      </c>
      <c r="B5938" t="s">
        <v>15263</v>
      </c>
      <c r="C5938">
        <v>1</v>
      </c>
      <c r="D5938" t="s">
        <v>12</v>
      </c>
      <c r="E5938" t="s">
        <v>12</v>
      </c>
      <c r="F5938" s="3" t="s">
        <v>15264</v>
      </c>
      <c r="G5938">
        <v>2024</v>
      </c>
      <c r="H5938" t="s">
        <v>1248</v>
      </c>
      <c r="I5938" t="s">
        <v>15265</v>
      </c>
    </row>
    <row r="5939" spans="1:9" ht="16" x14ac:dyDescent="0.2">
      <c r="A5939" t="s">
        <v>15266</v>
      </c>
      <c r="B5939" t="s">
        <v>15267</v>
      </c>
      <c r="C5939">
        <v>1</v>
      </c>
      <c r="D5939">
        <f>226</f>
        <v>226</v>
      </c>
      <c r="E5939" t="s">
        <v>12</v>
      </c>
      <c r="F5939" s="3" t="s">
        <v>15268</v>
      </c>
      <c r="G5939">
        <v>2024</v>
      </c>
      <c r="H5939" t="s">
        <v>2445</v>
      </c>
      <c r="I5939" t="s">
        <v>15269</v>
      </c>
    </row>
    <row r="5940" spans="1:9" ht="16" x14ac:dyDescent="0.2">
      <c r="A5940" t="s">
        <v>15266</v>
      </c>
      <c r="B5940" t="s">
        <v>15270</v>
      </c>
      <c r="C5940">
        <v>2</v>
      </c>
      <c r="D5940">
        <f>577</f>
        <v>577</v>
      </c>
      <c r="E5940" t="s">
        <v>12</v>
      </c>
      <c r="F5940" s="3" t="s">
        <v>15271</v>
      </c>
      <c r="G5940">
        <v>2024</v>
      </c>
      <c r="H5940" t="s">
        <v>2445</v>
      </c>
      <c r="I5940" t="s">
        <v>15269</v>
      </c>
    </row>
    <row r="5941" spans="1:9" ht="16" x14ac:dyDescent="0.2">
      <c r="A5941" t="s">
        <v>15266</v>
      </c>
      <c r="B5941" t="s">
        <v>15272</v>
      </c>
      <c r="C5941">
        <v>3</v>
      </c>
      <c r="D5941" t="s">
        <v>1512</v>
      </c>
      <c r="E5941" t="s">
        <v>12</v>
      </c>
      <c r="F5941" s="3" t="s">
        <v>13844</v>
      </c>
      <c r="G5941">
        <v>2024</v>
      </c>
      <c r="H5941" t="s">
        <v>2445</v>
      </c>
      <c r="I5941" t="s">
        <v>15269</v>
      </c>
    </row>
    <row r="5942" spans="1:9" ht="32" x14ac:dyDescent="0.2">
      <c r="A5942" t="s">
        <v>15273</v>
      </c>
      <c r="B5942" t="s">
        <v>15274</v>
      </c>
      <c r="C5942">
        <v>1</v>
      </c>
      <c r="D5942" t="s">
        <v>12</v>
      </c>
      <c r="E5942" t="s">
        <v>12</v>
      </c>
      <c r="F5942" s="7" t="s">
        <v>15275</v>
      </c>
      <c r="G5942">
        <v>2024</v>
      </c>
      <c r="H5942" t="s">
        <v>37</v>
      </c>
      <c r="I5942" t="s">
        <v>15276</v>
      </c>
    </row>
    <row r="5943" spans="1:9" ht="16" x14ac:dyDescent="0.2">
      <c r="A5943" t="s">
        <v>15277</v>
      </c>
      <c r="B5943" t="s">
        <v>15278</v>
      </c>
      <c r="C5943">
        <v>1</v>
      </c>
      <c r="D5943" t="s">
        <v>12</v>
      </c>
      <c r="E5943" t="s">
        <v>592</v>
      </c>
      <c r="F5943" s="3" t="s">
        <v>15279</v>
      </c>
      <c r="G5943">
        <v>2024</v>
      </c>
      <c r="H5943" t="s">
        <v>1810</v>
      </c>
      <c r="I5943" t="s">
        <v>15280</v>
      </c>
    </row>
    <row r="5944" spans="1:9" ht="16" x14ac:dyDescent="0.2">
      <c r="A5944" t="s">
        <v>15281</v>
      </c>
      <c r="B5944" t="s">
        <v>15282</v>
      </c>
      <c r="C5944">
        <v>1</v>
      </c>
      <c r="D5944" t="s">
        <v>12</v>
      </c>
      <c r="E5944" t="s">
        <v>12</v>
      </c>
      <c r="F5944" s="3" t="s">
        <v>15283</v>
      </c>
      <c r="G5944">
        <v>2024</v>
      </c>
      <c r="H5944" t="s">
        <v>239</v>
      </c>
      <c r="I5944" t="s">
        <v>15284</v>
      </c>
    </row>
    <row r="5945" spans="1:9" ht="32" x14ac:dyDescent="0.2">
      <c r="A5945" t="s">
        <v>15281</v>
      </c>
      <c r="B5945" t="s">
        <v>15285</v>
      </c>
      <c r="C5945">
        <v>2</v>
      </c>
      <c r="D5945" t="s">
        <v>12</v>
      </c>
      <c r="E5945" t="s">
        <v>12</v>
      </c>
      <c r="F5945" s="3" t="s">
        <v>5426</v>
      </c>
      <c r="G5945">
        <v>2024</v>
      </c>
      <c r="H5945" t="s">
        <v>239</v>
      </c>
      <c r="I5945" t="s">
        <v>15284</v>
      </c>
    </row>
    <row r="5946" spans="1:9" ht="16" x14ac:dyDescent="0.2">
      <c r="A5946" t="s">
        <v>15281</v>
      </c>
      <c r="B5946" t="s">
        <v>15286</v>
      </c>
      <c r="C5946">
        <v>3</v>
      </c>
      <c r="D5946" t="s">
        <v>12</v>
      </c>
      <c r="E5946" t="s">
        <v>12</v>
      </c>
      <c r="F5946" s="3" t="s">
        <v>15287</v>
      </c>
      <c r="G5946">
        <v>2024</v>
      </c>
      <c r="H5946" t="s">
        <v>239</v>
      </c>
      <c r="I5946" t="s">
        <v>15284</v>
      </c>
    </row>
    <row r="5947" spans="1:9" ht="16" x14ac:dyDescent="0.2">
      <c r="A5947" t="s">
        <v>15288</v>
      </c>
      <c r="B5947" t="s">
        <v>15289</v>
      </c>
      <c r="C5947">
        <v>1</v>
      </c>
      <c r="D5947" t="s">
        <v>12</v>
      </c>
      <c r="E5947" t="s">
        <v>12</v>
      </c>
      <c r="F5947" s="3" t="s">
        <v>15290</v>
      </c>
      <c r="G5947">
        <v>2024</v>
      </c>
      <c r="H5947" t="s">
        <v>37</v>
      </c>
      <c r="I5947" t="s">
        <v>15291</v>
      </c>
    </row>
    <row r="5948" spans="1:9" ht="16" x14ac:dyDescent="0.2">
      <c r="A5948" t="s">
        <v>15288</v>
      </c>
      <c r="B5948" t="s">
        <v>15292</v>
      </c>
      <c r="C5948">
        <v>2</v>
      </c>
      <c r="D5948" t="s">
        <v>12</v>
      </c>
      <c r="E5948" t="s">
        <v>12</v>
      </c>
      <c r="F5948" s="3" t="s">
        <v>15293</v>
      </c>
      <c r="G5948">
        <v>2024</v>
      </c>
      <c r="H5948" t="s">
        <v>37</v>
      </c>
      <c r="I5948" t="s">
        <v>15291</v>
      </c>
    </row>
    <row r="5949" spans="1:9" ht="16" x14ac:dyDescent="0.2">
      <c r="A5949" t="s">
        <v>15294</v>
      </c>
      <c r="B5949" t="s">
        <v>15295</v>
      </c>
      <c r="C5949">
        <v>1</v>
      </c>
      <c r="D5949">
        <f>237</f>
        <v>237</v>
      </c>
      <c r="E5949" t="s">
        <v>12</v>
      </c>
      <c r="F5949" s="3" t="s">
        <v>15296</v>
      </c>
      <c r="G5949">
        <v>2024</v>
      </c>
      <c r="H5949" t="s">
        <v>21</v>
      </c>
      <c r="I5949" t="s">
        <v>15297</v>
      </c>
    </row>
    <row r="5950" spans="1:9" ht="16" x14ac:dyDescent="0.2">
      <c r="A5950" t="s">
        <v>15298</v>
      </c>
      <c r="B5950" t="s">
        <v>840</v>
      </c>
      <c r="C5950">
        <v>1</v>
      </c>
      <c r="D5950" t="s">
        <v>316</v>
      </c>
      <c r="E5950" t="s">
        <v>12</v>
      </c>
      <c r="F5950" s="3" t="s">
        <v>6859</v>
      </c>
      <c r="G5950">
        <v>2024</v>
      </c>
      <c r="H5950" t="s">
        <v>140</v>
      </c>
      <c r="I5950" t="s">
        <v>15299</v>
      </c>
    </row>
    <row r="5951" spans="1:9" ht="16" x14ac:dyDescent="0.2">
      <c r="A5951" t="s">
        <v>15298</v>
      </c>
      <c r="B5951" t="s">
        <v>1004</v>
      </c>
      <c r="C5951">
        <v>2</v>
      </c>
      <c r="D5951">
        <f>514</f>
        <v>514</v>
      </c>
      <c r="E5951" t="s">
        <v>12</v>
      </c>
      <c r="F5951" s="3" t="s">
        <v>501</v>
      </c>
      <c r="G5951">
        <v>2024</v>
      </c>
      <c r="H5951" t="s">
        <v>140</v>
      </c>
      <c r="I5951" t="s">
        <v>15299</v>
      </c>
    </row>
    <row r="5952" spans="1:9" ht="32" x14ac:dyDescent="0.2">
      <c r="A5952" t="s">
        <v>15300</v>
      </c>
      <c r="B5952" t="s">
        <v>15301</v>
      </c>
      <c r="C5952">
        <v>1</v>
      </c>
      <c r="D5952" t="s">
        <v>12</v>
      </c>
      <c r="E5952" t="s">
        <v>12</v>
      </c>
      <c r="F5952" s="3" t="s">
        <v>15302</v>
      </c>
      <c r="G5952">
        <v>2024</v>
      </c>
      <c r="H5952" t="s">
        <v>318</v>
      </c>
      <c r="I5952" t="s">
        <v>15303</v>
      </c>
    </row>
    <row r="5953" spans="1:9" ht="32" x14ac:dyDescent="0.2">
      <c r="A5953" t="s">
        <v>15300</v>
      </c>
      <c r="B5953" t="s">
        <v>15304</v>
      </c>
      <c r="C5953">
        <v>2</v>
      </c>
      <c r="D5953" t="s">
        <v>31</v>
      </c>
      <c r="E5953" t="s">
        <v>12</v>
      </c>
      <c r="F5953" s="3" t="s">
        <v>15305</v>
      </c>
      <c r="G5953">
        <v>2024</v>
      </c>
      <c r="H5953" t="s">
        <v>420</v>
      </c>
      <c r="I5953" t="s">
        <v>15303</v>
      </c>
    </row>
    <row r="5954" spans="1:9" ht="16" x14ac:dyDescent="0.2">
      <c r="A5954" t="s">
        <v>15300</v>
      </c>
      <c r="B5954" t="s">
        <v>15306</v>
      </c>
      <c r="C5954">
        <v>3</v>
      </c>
      <c r="D5954" t="s">
        <v>12</v>
      </c>
      <c r="E5954" t="s">
        <v>12</v>
      </c>
      <c r="F5954" s="3" t="s">
        <v>15307</v>
      </c>
      <c r="G5954">
        <v>2024</v>
      </c>
      <c r="H5954" t="s">
        <v>420</v>
      </c>
      <c r="I5954" t="s">
        <v>15303</v>
      </c>
    </row>
    <row r="5955" spans="1:9" ht="32" x14ac:dyDescent="0.2">
      <c r="A5955" t="s">
        <v>15308</v>
      </c>
      <c r="B5955" t="s">
        <v>15309</v>
      </c>
      <c r="C5955">
        <v>1</v>
      </c>
      <c r="D5955" t="s">
        <v>12</v>
      </c>
      <c r="E5955" t="s">
        <v>12</v>
      </c>
      <c r="F5955" s="3" t="s">
        <v>15310</v>
      </c>
      <c r="G5955">
        <v>2024</v>
      </c>
      <c r="H5955" t="s">
        <v>239</v>
      </c>
      <c r="I5955" t="s">
        <v>15311</v>
      </c>
    </row>
    <row r="5956" spans="1:9" ht="16" x14ac:dyDescent="0.2">
      <c r="A5956" t="s">
        <v>15312</v>
      </c>
      <c r="B5956" t="s">
        <v>5078</v>
      </c>
      <c r="C5956">
        <v>1</v>
      </c>
      <c r="D5956">
        <f>561</f>
        <v>561</v>
      </c>
      <c r="E5956" t="s">
        <v>12</v>
      </c>
      <c r="F5956" s="3" t="s">
        <v>728</v>
      </c>
      <c r="G5956">
        <v>2024</v>
      </c>
      <c r="H5956" t="s">
        <v>14</v>
      </c>
      <c r="I5956" t="s">
        <v>15313</v>
      </c>
    </row>
    <row r="5957" spans="1:9" ht="16" x14ac:dyDescent="0.2">
      <c r="A5957" t="s">
        <v>15312</v>
      </c>
      <c r="B5957" t="s">
        <v>15314</v>
      </c>
      <c r="C5957">
        <v>2</v>
      </c>
      <c r="D5957">
        <f>285</f>
        <v>285</v>
      </c>
      <c r="E5957" t="s">
        <v>12</v>
      </c>
      <c r="F5957" s="3" t="s">
        <v>15315</v>
      </c>
      <c r="G5957">
        <v>2024</v>
      </c>
      <c r="H5957" t="s">
        <v>14</v>
      </c>
      <c r="I5957" t="s">
        <v>15313</v>
      </c>
    </row>
    <row r="5958" spans="1:9" ht="32" x14ac:dyDescent="0.2">
      <c r="A5958" t="s">
        <v>15316</v>
      </c>
      <c r="B5958" t="s">
        <v>4957</v>
      </c>
      <c r="C5958">
        <v>1</v>
      </c>
      <c r="D5958">
        <f>441</f>
        <v>441</v>
      </c>
      <c r="E5958" t="s">
        <v>12</v>
      </c>
      <c r="F5958" s="3" t="s">
        <v>4958</v>
      </c>
      <c r="G5958">
        <v>2024</v>
      </c>
      <c r="H5958" t="s">
        <v>140</v>
      </c>
      <c r="I5958" t="s">
        <v>15317</v>
      </c>
    </row>
    <row r="5959" spans="1:9" ht="32" x14ac:dyDescent="0.2">
      <c r="A5959" t="s">
        <v>15318</v>
      </c>
      <c r="B5959" t="s">
        <v>15319</v>
      </c>
      <c r="C5959">
        <v>1</v>
      </c>
      <c r="D5959">
        <f>237</f>
        <v>237</v>
      </c>
      <c r="E5959" t="s">
        <v>12</v>
      </c>
      <c r="F5959" s="3" t="s">
        <v>14472</v>
      </c>
      <c r="G5959">
        <v>2024</v>
      </c>
      <c r="H5959" t="s">
        <v>21</v>
      </c>
      <c r="I5959" t="s">
        <v>15320</v>
      </c>
    </row>
    <row r="5960" spans="1:9" ht="16" x14ac:dyDescent="0.2">
      <c r="A5960" t="s">
        <v>15321</v>
      </c>
      <c r="B5960" t="s">
        <v>15322</v>
      </c>
      <c r="C5960">
        <v>1</v>
      </c>
      <c r="D5960" t="s">
        <v>12</v>
      </c>
      <c r="E5960" t="s">
        <v>12</v>
      </c>
      <c r="F5960" s="3" t="s">
        <v>15210</v>
      </c>
      <c r="G5960">
        <v>2024</v>
      </c>
      <c r="H5960" t="s">
        <v>21</v>
      </c>
      <c r="I5960" t="s">
        <v>15323</v>
      </c>
    </row>
    <row r="5961" spans="1:9" ht="32" x14ac:dyDescent="0.2">
      <c r="A5961" t="s">
        <v>15324</v>
      </c>
      <c r="B5961" t="s">
        <v>15325</v>
      </c>
      <c r="C5961">
        <v>1</v>
      </c>
      <c r="D5961">
        <f>473</f>
        <v>473</v>
      </c>
      <c r="E5961" t="s">
        <v>12</v>
      </c>
      <c r="F5961" s="3" t="s">
        <v>15326</v>
      </c>
      <c r="G5961">
        <v>2024</v>
      </c>
      <c r="H5961" t="s">
        <v>5857</v>
      </c>
      <c r="I5961" t="s">
        <v>15327</v>
      </c>
    </row>
    <row r="5962" spans="1:9" ht="32" x14ac:dyDescent="0.2">
      <c r="A5962" t="s">
        <v>15324</v>
      </c>
      <c r="B5962" t="s">
        <v>15328</v>
      </c>
      <c r="C5962">
        <v>2</v>
      </c>
      <c r="D5962" t="s">
        <v>408</v>
      </c>
      <c r="E5962" t="s">
        <v>12</v>
      </c>
      <c r="F5962" s="3" t="s">
        <v>9285</v>
      </c>
      <c r="G5962">
        <v>2024</v>
      </c>
      <c r="H5962" t="s">
        <v>5857</v>
      </c>
      <c r="I5962" t="s">
        <v>15327</v>
      </c>
    </row>
    <row r="5963" spans="1:9" ht="32" x14ac:dyDescent="0.2">
      <c r="A5963" t="s">
        <v>15329</v>
      </c>
      <c r="B5963" t="s">
        <v>15330</v>
      </c>
      <c r="C5963">
        <v>1</v>
      </c>
      <c r="D5963" t="s">
        <v>12</v>
      </c>
      <c r="E5963" t="s">
        <v>12</v>
      </c>
      <c r="F5963" s="3" t="s">
        <v>15331</v>
      </c>
      <c r="G5963">
        <v>2024</v>
      </c>
      <c r="H5963" t="s">
        <v>14</v>
      </c>
      <c r="I5963" t="s">
        <v>15332</v>
      </c>
    </row>
    <row r="5964" spans="1:9" ht="32" x14ac:dyDescent="0.2">
      <c r="A5964" t="s">
        <v>15333</v>
      </c>
      <c r="B5964" t="s">
        <v>4669</v>
      </c>
      <c r="C5964">
        <v>1</v>
      </c>
      <c r="D5964" t="s">
        <v>12</v>
      </c>
      <c r="E5964" t="s">
        <v>12</v>
      </c>
      <c r="F5964" s="3" t="s">
        <v>15334</v>
      </c>
      <c r="G5964">
        <v>2024</v>
      </c>
      <c r="H5964" t="s">
        <v>14</v>
      </c>
      <c r="I5964" t="s">
        <v>15335</v>
      </c>
    </row>
    <row r="5965" spans="1:9" ht="32" x14ac:dyDescent="0.2">
      <c r="A5965" t="s">
        <v>15333</v>
      </c>
      <c r="B5965" t="s">
        <v>741</v>
      </c>
      <c r="C5965">
        <v>2</v>
      </c>
      <c r="D5965" t="s">
        <v>12</v>
      </c>
      <c r="E5965" t="s">
        <v>12</v>
      </c>
      <c r="F5965" s="3" t="s">
        <v>15336</v>
      </c>
      <c r="G5965">
        <v>2024</v>
      </c>
      <c r="H5965" t="s">
        <v>474</v>
      </c>
      <c r="I5965" t="s">
        <v>15335</v>
      </c>
    </row>
    <row r="5966" spans="1:9" ht="16" x14ac:dyDescent="0.2">
      <c r="A5966" t="s">
        <v>15333</v>
      </c>
      <c r="B5966" t="s">
        <v>1531</v>
      </c>
      <c r="C5966">
        <v>3</v>
      </c>
      <c r="D5966" t="s">
        <v>12</v>
      </c>
      <c r="E5966" t="s">
        <v>1171</v>
      </c>
      <c r="F5966" s="3" t="s">
        <v>1172</v>
      </c>
      <c r="G5966">
        <v>2024</v>
      </c>
      <c r="H5966" t="s">
        <v>474</v>
      </c>
      <c r="I5966" t="s">
        <v>15335</v>
      </c>
    </row>
    <row r="5967" spans="1:9" ht="16" x14ac:dyDescent="0.2">
      <c r="A5967" t="s">
        <v>15333</v>
      </c>
      <c r="B5967" t="s">
        <v>15337</v>
      </c>
      <c r="C5967">
        <v>4</v>
      </c>
      <c r="D5967" t="s">
        <v>12</v>
      </c>
      <c r="E5967" t="s">
        <v>12</v>
      </c>
      <c r="F5967" s="3" t="s">
        <v>15338</v>
      </c>
      <c r="G5967">
        <v>2024</v>
      </c>
      <c r="H5967" t="s">
        <v>14</v>
      </c>
      <c r="I5967" t="s">
        <v>15335</v>
      </c>
    </row>
    <row r="5968" spans="1:9" ht="32" x14ac:dyDescent="0.2">
      <c r="A5968" t="s">
        <v>15339</v>
      </c>
      <c r="B5968" t="s">
        <v>15340</v>
      </c>
      <c r="C5968">
        <v>1</v>
      </c>
      <c r="D5968" t="s">
        <v>12</v>
      </c>
      <c r="E5968" t="s">
        <v>12</v>
      </c>
      <c r="F5968" s="3" t="s">
        <v>15341</v>
      </c>
      <c r="G5968">
        <v>2024</v>
      </c>
      <c r="H5968" t="s">
        <v>37</v>
      </c>
      <c r="I5968" t="s">
        <v>15342</v>
      </c>
    </row>
    <row r="5969" spans="1:9" ht="16" x14ac:dyDescent="0.2">
      <c r="A5969" t="s">
        <v>15343</v>
      </c>
      <c r="B5969" t="s">
        <v>15344</v>
      </c>
      <c r="C5969">
        <v>1</v>
      </c>
      <c r="D5969">
        <f>65</f>
        <v>65</v>
      </c>
      <c r="E5969" t="s">
        <v>12</v>
      </c>
      <c r="F5969" s="3" t="s">
        <v>2276</v>
      </c>
      <c r="G5969">
        <v>2024</v>
      </c>
      <c r="H5969" t="s">
        <v>323</v>
      </c>
      <c r="I5969" t="s">
        <v>15345</v>
      </c>
    </row>
    <row r="5970" spans="1:9" ht="32" x14ac:dyDescent="0.2">
      <c r="A5970" t="s">
        <v>15343</v>
      </c>
      <c r="B5970" t="s">
        <v>11692</v>
      </c>
      <c r="C5970">
        <v>2</v>
      </c>
      <c r="D5970">
        <f>65</f>
        <v>65</v>
      </c>
      <c r="E5970" t="s">
        <v>464</v>
      </c>
      <c r="F5970" s="3" t="s">
        <v>1434</v>
      </c>
      <c r="G5970">
        <v>2024</v>
      </c>
      <c r="H5970" t="s">
        <v>323</v>
      </c>
      <c r="I5970" t="s">
        <v>15345</v>
      </c>
    </row>
    <row r="5971" spans="1:9" ht="16" x14ac:dyDescent="0.2">
      <c r="A5971" t="s">
        <v>15343</v>
      </c>
      <c r="B5971" t="s">
        <v>15346</v>
      </c>
      <c r="C5971">
        <v>3</v>
      </c>
      <c r="D5971">
        <f>65</f>
        <v>65</v>
      </c>
      <c r="E5971" t="s">
        <v>12</v>
      </c>
      <c r="F5971" s="3" t="s">
        <v>10251</v>
      </c>
      <c r="G5971">
        <v>2024</v>
      </c>
      <c r="H5971" t="s">
        <v>323</v>
      </c>
      <c r="I5971" t="s">
        <v>15345</v>
      </c>
    </row>
    <row r="5972" spans="1:9" ht="32" x14ac:dyDescent="0.2">
      <c r="A5972" t="s">
        <v>15347</v>
      </c>
      <c r="B5972" t="s">
        <v>15348</v>
      </c>
      <c r="C5972">
        <v>1</v>
      </c>
      <c r="D5972">
        <f>159</f>
        <v>159</v>
      </c>
      <c r="E5972" t="s">
        <v>12</v>
      </c>
      <c r="F5972" s="3" t="s">
        <v>919</v>
      </c>
      <c r="G5972">
        <v>2024</v>
      </c>
      <c r="H5972" t="s">
        <v>323</v>
      </c>
      <c r="I5972" t="s">
        <v>15349</v>
      </c>
    </row>
    <row r="5973" spans="1:9" ht="16" x14ac:dyDescent="0.2">
      <c r="A5973" t="s">
        <v>15350</v>
      </c>
      <c r="B5973" t="s">
        <v>10206</v>
      </c>
      <c r="C5973">
        <v>1</v>
      </c>
      <c r="D5973">
        <f>237</f>
        <v>237</v>
      </c>
      <c r="E5973" t="s">
        <v>12</v>
      </c>
      <c r="F5973" s="3" t="s">
        <v>15351</v>
      </c>
      <c r="G5973">
        <v>2024</v>
      </c>
      <c r="H5973" t="s">
        <v>21</v>
      </c>
      <c r="I5973" t="s">
        <v>15352</v>
      </c>
    </row>
    <row r="5974" spans="1:9" ht="16" x14ac:dyDescent="0.2">
      <c r="A5974" t="s">
        <v>15353</v>
      </c>
      <c r="B5974" t="s">
        <v>15354</v>
      </c>
      <c r="C5974">
        <v>1</v>
      </c>
      <c r="D5974">
        <f>220</f>
        <v>220</v>
      </c>
      <c r="E5974" t="s">
        <v>12</v>
      </c>
      <c r="F5974" s="3" t="s">
        <v>15355</v>
      </c>
      <c r="G5974">
        <v>2024</v>
      </c>
      <c r="H5974" t="s">
        <v>174</v>
      </c>
      <c r="I5974" t="s">
        <v>15356</v>
      </c>
    </row>
    <row r="5975" spans="1:9" ht="32" x14ac:dyDescent="0.2">
      <c r="A5975" t="s">
        <v>15353</v>
      </c>
      <c r="B5975" t="s">
        <v>15357</v>
      </c>
      <c r="C5975">
        <v>2</v>
      </c>
      <c r="D5975">
        <f>85</f>
        <v>85</v>
      </c>
      <c r="E5975" t="s">
        <v>1171</v>
      </c>
      <c r="F5975" s="3" t="s">
        <v>15183</v>
      </c>
      <c r="G5975">
        <v>2024</v>
      </c>
      <c r="H5975" t="s">
        <v>174</v>
      </c>
      <c r="I5975" t="s">
        <v>15356</v>
      </c>
    </row>
    <row r="5976" spans="1:9" ht="16" x14ac:dyDescent="0.2">
      <c r="A5976" t="s">
        <v>15353</v>
      </c>
      <c r="B5976" t="s">
        <v>15358</v>
      </c>
      <c r="C5976">
        <v>3</v>
      </c>
      <c r="D5976" t="s">
        <v>52</v>
      </c>
      <c r="E5976" t="s">
        <v>12</v>
      </c>
      <c r="F5976" s="3" t="s">
        <v>15359</v>
      </c>
      <c r="G5976">
        <v>2024</v>
      </c>
      <c r="H5976" t="s">
        <v>174</v>
      </c>
      <c r="I5976" t="s">
        <v>15356</v>
      </c>
    </row>
    <row r="5977" spans="1:9" ht="32" x14ac:dyDescent="0.2">
      <c r="A5977" t="s">
        <v>15360</v>
      </c>
      <c r="B5977" t="s">
        <v>15361</v>
      </c>
      <c r="C5977">
        <v>1</v>
      </c>
      <c r="D5977" t="s">
        <v>1207</v>
      </c>
      <c r="E5977" t="s">
        <v>12</v>
      </c>
      <c r="F5977" s="3" t="s">
        <v>15362</v>
      </c>
      <c r="G5977">
        <v>2024</v>
      </c>
      <c r="H5977" t="s">
        <v>323</v>
      </c>
      <c r="I5977" t="s">
        <v>15363</v>
      </c>
    </row>
    <row r="5978" spans="1:9" ht="32" x14ac:dyDescent="0.2">
      <c r="A5978" t="s">
        <v>15364</v>
      </c>
      <c r="B5978" t="s">
        <v>15365</v>
      </c>
      <c r="C5978">
        <v>1</v>
      </c>
      <c r="D5978" t="s">
        <v>90</v>
      </c>
      <c r="E5978" t="s">
        <v>12</v>
      </c>
      <c r="F5978" s="3" t="s">
        <v>15366</v>
      </c>
      <c r="G5978">
        <v>2024</v>
      </c>
      <c r="H5978" t="s">
        <v>146</v>
      </c>
      <c r="I5978" t="s">
        <v>15367</v>
      </c>
    </row>
    <row r="5979" spans="1:9" ht="32" x14ac:dyDescent="0.2">
      <c r="A5979" t="s">
        <v>15364</v>
      </c>
      <c r="B5979" t="s">
        <v>15368</v>
      </c>
      <c r="C5979">
        <v>2</v>
      </c>
      <c r="D5979" t="s">
        <v>12</v>
      </c>
      <c r="E5979" t="s">
        <v>12</v>
      </c>
      <c r="F5979" s="3" t="s">
        <v>15369</v>
      </c>
      <c r="G5979">
        <v>2024</v>
      </c>
      <c r="H5979" t="s">
        <v>146</v>
      </c>
      <c r="I5979" t="s">
        <v>15367</v>
      </c>
    </row>
    <row r="5980" spans="1:9" ht="48" x14ac:dyDescent="0.2">
      <c r="A5980" t="s">
        <v>15370</v>
      </c>
      <c r="B5980" t="s">
        <v>15371</v>
      </c>
      <c r="C5980">
        <v>1</v>
      </c>
      <c r="D5980" t="s">
        <v>12</v>
      </c>
      <c r="E5980" t="s">
        <v>12</v>
      </c>
      <c r="F5980" s="3" t="s">
        <v>15372</v>
      </c>
      <c r="G5980">
        <v>2024</v>
      </c>
      <c r="H5980" t="s">
        <v>239</v>
      </c>
      <c r="I5980" t="s">
        <v>15373</v>
      </c>
    </row>
    <row r="5981" spans="1:9" ht="32" x14ac:dyDescent="0.2">
      <c r="A5981" t="s">
        <v>15374</v>
      </c>
      <c r="B5981" t="s">
        <v>15375</v>
      </c>
      <c r="C5981">
        <v>1</v>
      </c>
      <c r="D5981" t="s">
        <v>12</v>
      </c>
      <c r="E5981" t="s">
        <v>12</v>
      </c>
      <c r="F5981" s="3" t="s">
        <v>15376</v>
      </c>
      <c r="G5981">
        <v>2024</v>
      </c>
      <c r="H5981" t="s">
        <v>37</v>
      </c>
      <c r="I5981" t="s">
        <v>15377</v>
      </c>
    </row>
    <row r="5982" spans="1:9" ht="32" x14ac:dyDescent="0.2">
      <c r="A5982" t="s">
        <v>15378</v>
      </c>
      <c r="B5982" t="s">
        <v>15379</v>
      </c>
      <c r="C5982">
        <v>1</v>
      </c>
      <c r="D5982" t="s">
        <v>52</v>
      </c>
      <c r="E5982" t="s">
        <v>12</v>
      </c>
      <c r="F5982" s="3" t="s">
        <v>7434</v>
      </c>
      <c r="G5982">
        <v>2024</v>
      </c>
      <c r="H5982" t="s">
        <v>323</v>
      </c>
      <c r="I5982" t="s">
        <v>15380</v>
      </c>
    </row>
    <row r="5983" spans="1:9" ht="32" x14ac:dyDescent="0.2">
      <c r="A5983" t="s">
        <v>15381</v>
      </c>
      <c r="B5983" t="s">
        <v>15382</v>
      </c>
      <c r="C5983">
        <v>1</v>
      </c>
      <c r="D5983" t="s">
        <v>52</v>
      </c>
      <c r="E5983" t="s">
        <v>12</v>
      </c>
      <c r="F5983" s="3" t="s">
        <v>15383</v>
      </c>
      <c r="G5983">
        <v>2024</v>
      </c>
      <c r="H5983" t="s">
        <v>54</v>
      </c>
      <c r="I5983" t="s">
        <v>15384</v>
      </c>
    </row>
    <row r="5984" spans="1:9" ht="32" x14ac:dyDescent="0.2">
      <c r="A5984" t="s">
        <v>15385</v>
      </c>
      <c r="B5984" t="s">
        <v>15386</v>
      </c>
      <c r="C5984">
        <v>1</v>
      </c>
      <c r="D5984" t="s">
        <v>12</v>
      </c>
      <c r="E5984" t="s">
        <v>12</v>
      </c>
      <c r="F5984" s="3" t="s">
        <v>15387</v>
      </c>
      <c r="G5984">
        <v>2024</v>
      </c>
      <c r="H5984" t="s">
        <v>37</v>
      </c>
      <c r="I5984" t="s">
        <v>15388</v>
      </c>
    </row>
    <row r="5985" spans="1:9" ht="16" x14ac:dyDescent="0.2">
      <c r="A5985" t="s">
        <v>15389</v>
      </c>
      <c r="B5985" t="s">
        <v>12792</v>
      </c>
      <c r="C5985">
        <v>1</v>
      </c>
      <c r="D5985" t="s">
        <v>344</v>
      </c>
      <c r="E5985" t="s">
        <v>464</v>
      </c>
      <c r="F5985" s="3" t="s">
        <v>2545</v>
      </c>
      <c r="G5985">
        <v>2024</v>
      </c>
      <c r="H5985" t="s">
        <v>14</v>
      </c>
      <c r="I5985" t="s">
        <v>15390</v>
      </c>
    </row>
    <row r="5986" spans="1:9" ht="32" x14ac:dyDescent="0.2">
      <c r="A5986" t="s">
        <v>15389</v>
      </c>
      <c r="B5986" t="s">
        <v>4859</v>
      </c>
      <c r="C5986">
        <v>2</v>
      </c>
      <c r="D5986" t="s">
        <v>12</v>
      </c>
      <c r="E5986" t="s">
        <v>12</v>
      </c>
      <c r="F5986" s="3" t="s">
        <v>12795</v>
      </c>
      <c r="G5986">
        <v>2024</v>
      </c>
      <c r="H5986" t="s">
        <v>14</v>
      </c>
      <c r="I5986" t="s">
        <v>15390</v>
      </c>
    </row>
    <row r="5987" spans="1:9" ht="32" x14ac:dyDescent="0.2">
      <c r="A5987" t="s">
        <v>15391</v>
      </c>
      <c r="B5987" t="s">
        <v>15392</v>
      </c>
      <c r="C5987">
        <v>1</v>
      </c>
      <c r="D5987" t="s">
        <v>6666</v>
      </c>
      <c r="E5987" t="s">
        <v>12</v>
      </c>
      <c r="F5987" s="3" t="s">
        <v>15393</v>
      </c>
      <c r="G5987">
        <v>2024</v>
      </c>
      <c r="H5987" t="s">
        <v>67</v>
      </c>
      <c r="I5987" t="s">
        <v>15394</v>
      </c>
    </row>
    <row r="5988" spans="1:9" ht="32" x14ac:dyDescent="0.2">
      <c r="A5988" t="s">
        <v>15391</v>
      </c>
      <c r="B5988" t="s">
        <v>15395</v>
      </c>
      <c r="C5988">
        <v>2</v>
      </c>
      <c r="D5988" t="s">
        <v>10222</v>
      </c>
      <c r="E5988" t="s">
        <v>12</v>
      </c>
      <c r="F5988" s="3" t="s">
        <v>15396</v>
      </c>
      <c r="G5988">
        <v>2024</v>
      </c>
      <c r="H5988" t="s">
        <v>67</v>
      </c>
      <c r="I5988" t="s">
        <v>15394</v>
      </c>
    </row>
    <row r="5989" spans="1:9" ht="16" x14ac:dyDescent="0.2">
      <c r="A5989" t="s">
        <v>15391</v>
      </c>
      <c r="B5989" t="s">
        <v>15397</v>
      </c>
      <c r="C5989">
        <v>3</v>
      </c>
      <c r="D5989" t="s">
        <v>6666</v>
      </c>
      <c r="E5989" t="s">
        <v>12</v>
      </c>
      <c r="F5989" s="3" t="s">
        <v>15398</v>
      </c>
      <c r="G5989">
        <v>2024</v>
      </c>
      <c r="H5989" t="s">
        <v>67</v>
      </c>
      <c r="I5989" t="s">
        <v>15394</v>
      </c>
    </row>
    <row r="5990" spans="1:9" ht="32" x14ac:dyDescent="0.2">
      <c r="A5990" t="s">
        <v>15399</v>
      </c>
      <c r="B5990" t="s">
        <v>15400</v>
      </c>
      <c r="C5990">
        <v>1</v>
      </c>
      <c r="D5990" t="s">
        <v>12</v>
      </c>
      <c r="E5990" t="s">
        <v>12</v>
      </c>
      <c r="F5990" s="3" t="s">
        <v>15401</v>
      </c>
      <c r="G5990">
        <v>2024</v>
      </c>
      <c r="H5990" t="s">
        <v>37</v>
      </c>
      <c r="I5990" t="s">
        <v>15402</v>
      </c>
    </row>
    <row r="5991" spans="1:9" ht="32" x14ac:dyDescent="0.2">
      <c r="A5991" t="s">
        <v>15403</v>
      </c>
      <c r="B5991" t="s">
        <v>15404</v>
      </c>
      <c r="C5991">
        <v>1</v>
      </c>
      <c r="D5991" t="s">
        <v>12</v>
      </c>
      <c r="E5991" t="s">
        <v>12</v>
      </c>
      <c r="F5991" s="3" t="s">
        <v>15405</v>
      </c>
      <c r="G5991">
        <v>2024</v>
      </c>
      <c r="H5991" t="s">
        <v>267</v>
      </c>
      <c r="I5991" t="s">
        <v>15406</v>
      </c>
    </row>
    <row r="5992" spans="1:9" ht="48" x14ac:dyDescent="0.2">
      <c r="A5992" t="s">
        <v>15407</v>
      </c>
      <c r="B5992" t="s">
        <v>15408</v>
      </c>
      <c r="C5992">
        <v>1</v>
      </c>
      <c r="D5992" t="s">
        <v>12</v>
      </c>
      <c r="E5992" t="s">
        <v>12</v>
      </c>
      <c r="F5992" s="3" t="s">
        <v>15409</v>
      </c>
      <c r="G5992">
        <v>2024</v>
      </c>
      <c r="H5992" t="s">
        <v>239</v>
      </c>
      <c r="I5992" t="s">
        <v>15410</v>
      </c>
    </row>
    <row r="5993" spans="1:9" ht="32" x14ac:dyDescent="0.2">
      <c r="A5993" t="s">
        <v>15407</v>
      </c>
      <c r="B5993" t="s">
        <v>15411</v>
      </c>
      <c r="C5993">
        <v>2</v>
      </c>
      <c r="D5993" t="s">
        <v>12</v>
      </c>
      <c r="E5993" t="s">
        <v>12</v>
      </c>
      <c r="F5993" s="3" t="s">
        <v>15412</v>
      </c>
      <c r="G5993">
        <v>2024</v>
      </c>
      <c r="H5993" t="s">
        <v>239</v>
      </c>
      <c r="I5993" t="s">
        <v>15410</v>
      </c>
    </row>
    <row r="5994" spans="1:9" ht="16" x14ac:dyDescent="0.2">
      <c r="A5994" t="s">
        <v>15407</v>
      </c>
      <c r="B5994" t="s">
        <v>15413</v>
      </c>
      <c r="C5994">
        <v>3</v>
      </c>
      <c r="D5994" t="s">
        <v>344</v>
      </c>
      <c r="E5994" t="s">
        <v>12</v>
      </c>
      <c r="F5994" s="3" t="s">
        <v>15414</v>
      </c>
      <c r="G5994">
        <v>2024</v>
      </c>
      <c r="H5994" t="s">
        <v>2154</v>
      </c>
      <c r="I5994" t="s">
        <v>15410</v>
      </c>
    </row>
    <row r="5995" spans="1:9" ht="16" x14ac:dyDescent="0.2">
      <c r="A5995" t="s">
        <v>15407</v>
      </c>
      <c r="B5995" t="s">
        <v>15415</v>
      </c>
      <c r="C5995">
        <v>4</v>
      </c>
      <c r="D5995" t="s">
        <v>12</v>
      </c>
      <c r="E5995" t="s">
        <v>12</v>
      </c>
      <c r="F5995" s="3" t="s">
        <v>15416</v>
      </c>
      <c r="G5995">
        <v>2024</v>
      </c>
      <c r="H5995" t="s">
        <v>239</v>
      </c>
      <c r="I5995" t="s">
        <v>15410</v>
      </c>
    </row>
    <row r="5996" spans="1:9" ht="16" x14ac:dyDescent="0.2">
      <c r="A5996" t="s">
        <v>15407</v>
      </c>
      <c r="B5996" t="s">
        <v>15417</v>
      </c>
      <c r="C5996">
        <v>5</v>
      </c>
      <c r="D5996" t="s">
        <v>344</v>
      </c>
      <c r="E5996" t="s">
        <v>12</v>
      </c>
      <c r="F5996" s="3" t="s">
        <v>9060</v>
      </c>
      <c r="G5996">
        <v>2024</v>
      </c>
      <c r="H5996" t="s">
        <v>2154</v>
      </c>
      <c r="I5996" t="s">
        <v>15410</v>
      </c>
    </row>
    <row r="5997" spans="1:9" ht="32" x14ac:dyDescent="0.2">
      <c r="A5997" t="s">
        <v>15407</v>
      </c>
      <c r="B5997" t="s">
        <v>15418</v>
      </c>
      <c r="C5997">
        <v>6</v>
      </c>
      <c r="D5997" t="s">
        <v>12</v>
      </c>
      <c r="E5997" t="s">
        <v>12</v>
      </c>
      <c r="F5997" s="3" t="s">
        <v>5426</v>
      </c>
      <c r="G5997">
        <v>2024</v>
      </c>
      <c r="H5997" t="s">
        <v>239</v>
      </c>
      <c r="I5997" t="s">
        <v>15410</v>
      </c>
    </row>
    <row r="5998" spans="1:9" ht="16" x14ac:dyDescent="0.2">
      <c r="A5998" t="s">
        <v>15407</v>
      </c>
      <c r="B5998" t="s">
        <v>15419</v>
      </c>
      <c r="C5998">
        <v>7</v>
      </c>
      <c r="D5998" t="s">
        <v>52</v>
      </c>
      <c r="E5998" t="s">
        <v>12</v>
      </c>
      <c r="F5998" s="3" t="s">
        <v>15420</v>
      </c>
      <c r="G5998">
        <v>2024</v>
      </c>
      <c r="H5998" t="s">
        <v>972</v>
      </c>
      <c r="I5998" t="s">
        <v>15410</v>
      </c>
    </row>
    <row r="5999" spans="1:9" ht="16" x14ac:dyDescent="0.2">
      <c r="A5999" t="s">
        <v>15407</v>
      </c>
      <c r="B5999" t="s">
        <v>15421</v>
      </c>
      <c r="C5999">
        <v>8</v>
      </c>
      <c r="D5999" t="s">
        <v>344</v>
      </c>
      <c r="E5999" t="s">
        <v>12</v>
      </c>
      <c r="F5999" s="3" t="s">
        <v>15422</v>
      </c>
      <c r="G5999">
        <v>2024</v>
      </c>
      <c r="H5999" t="s">
        <v>2154</v>
      </c>
      <c r="I5999" t="s">
        <v>15410</v>
      </c>
    </row>
    <row r="6000" spans="1:9" ht="16" x14ac:dyDescent="0.2">
      <c r="A6000" t="s">
        <v>15423</v>
      </c>
      <c r="B6000" t="s">
        <v>15424</v>
      </c>
      <c r="C6000">
        <v>1</v>
      </c>
      <c r="D6000" t="s">
        <v>101</v>
      </c>
      <c r="E6000" t="s">
        <v>12</v>
      </c>
      <c r="F6000" s="3" t="s">
        <v>15425</v>
      </c>
      <c r="G6000">
        <v>2024</v>
      </c>
      <c r="H6000" t="s">
        <v>37</v>
      </c>
      <c r="I6000" t="s">
        <v>15426</v>
      </c>
    </row>
    <row r="6001" spans="1:9" ht="32" x14ac:dyDescent="0.2">
      <c r="A6001" t="s">
        <v>15423</v>
      </c>
      <c r="B6001" t="s">
        <v>15427</v>
      </c>
      <c r="C6001">
        <v>2</v>
      </c>
      <c r="D6001" t="s">
        <v>101</v>
      </c>
      <c r="E6001" t="s">
        <v>12</v>
      </c>
      <c r="F6001" s="3" t="s">
        <v>10552</v>
      </c>
      <c r="G6001">
        <v>2024</v>
      </c>
      <c r="H6001" t="s">
        <v>37</v>
      </c>
      <c r="I6001" t="s">
        <v>15426</v>
      </c>
    </row>
    <row r="6002" spans="1:9" ht="16" x14ac:dyDescent="0.2">
      <c r="A6002" t="s">
        <v>15423</v>
      </c>
      <c r="B6002" t="s">
        <v>15428</v>
      </c>
      <c r="C6002">
        <v>3</v>
      </c>
      <c r="D6002" t="s">
        <v>90</v>
      </c>
      <c r="E6002" t="s">
        <v>12</v>
      </c>
      <c r="F6002" s="3" t="s">
        <v>15429</v>
      </c>
      <c r="G6002">
        <v>2024</v>
      </c>
      <c r="H6002" t="s">
        <v>37</v>
      </c>
      <c r="I6002" t="s">
        <v>15426</v>
      </c>
    </row>
    <row r="6003" spans="1:9" ht="16" x14ac:dyDescent="0.2">
      <c r="A6003" t="s">
        <v>15423</v>
      </c>
      <c r="B6003" t="s">
        <v>7773</v>
      </c>
      <c r="C6003">
        <v>4</v>
      </c>
      <c r="D6003" t="s">
        <v>101</v>
      </c>
      <c r="E6003" t="s">
        <v>12</v>
      </c>
      <c r="F6003" s="3" t="s">
        <v>15430</v>
      </c>
      <c r="G6003">
        <v>2024</v>
      </c>
      <c r="H6003" t="s">
        <v>37</v>
      </c>
      <c r="I6003" t="s">
        <v>15426</v>
      </c>
    </row>
    <row r="6004" spans="1:9" ht="32" x14ac:dyDescent="0.2">
      <c r="A6004" t="s">
        <v>15423</v>
      </c>
      <c r="B6004" t="s">
        <v>4736</v>
      </c>
      <c r="C6004">
        <v>5</v>
      </c>
      <c r="D6004" t="s">
        <v>101</v>
      </c>
      <c r="E6004" t="s">
        <v>12</v>
      </c>
      <c r="F6004" s="3" t="s">
        <v>15431</v>
      </c>
      <c r="G6004">
        <v>2024</v>
      </c>
      <c r="H6004" t="s">
        <v>37</v>
      </c>
      <c r="I6004" t="s">
        <v>15426</v>
      </c>
    </row>
    <row r="6005" spans="1:9" ht="16" x14ac:dyDescent="0.2">
      <c r="A6005" t="s">
        <v>15423</v>
      </c>
      <c r="B6005" t="s">
        <v>15432</v>
      </c>
      <c r="C6005">
        <v>6</v>
      </c>
      <c r="D6005" t="s">
        <v>101</v>
      </c>
      <c r="E6005" t="s">
        <v>12</v>
      </c>
      <c r="F6005" s="3" t="s">
        <v>15433</v>
      </c>
      <c r="G6005">
        <v>2024</v>
      </c>
      <c r="H6005" t="s">
        <v>37</v>
      </c>
      <c r="I6005" t="s">
        <v>15426</v>
      </c>
    </row>
    <row r="6006" spans="1:9" ht="16" x14ac:dyDescent="0.2">
      <c r="A6006" t="s">
        <v>15434</v>
      </c>
      <c r="B6006" t="s">
        <v>4096</v>
      </c>
      <c r="C6006">
        <v>1</v>
      </c>
      <c r="D6006">
        <f>137</f>
        <v>137</v>
      </c>
      <c r="E6006" t="s">
        <v>12</v>
      </c>
      <c r="F6006" s="3" t="s">
        <v>2467</v>
      </c>
      <c r="G6006">
        <v>2024</v>
      </c>
      <c r="H6006" t="s">
        <v>323</v>
      </c>
      <c r="I6006" t="s">
        <v>15435</v>
      </c>
    </row>
    <row r="6007" spans="1:9" ht="32" x14ac:dyDescent="0.2">
      <c r="A6007" t="s">
        <v>15436</v>
      </c>
      <c r="B6007" t="s">
        <v>15437</v>
      </c>
      <c r="C6007">
        <v>1</v>
      </c>
      <c r="D6007" t="s">
        <v>12</v>
      </c>
      <c r="E6007" t="s">
        <v>12</v>
      </c>
      <c r="F6007" s="3" t="s">
        <v>15438</v>
      </c>
      <c r="G6007">
        <v>2024</v>
      </c>
      <c r="H6007" t="s">
        <v>239</v>
      </c>
      <c r="I6007" t="s">
        <v>15439</v>
      </c>
    </row>
    <row r="6008" spans="1:9" ht="32" x14ac:dyDescent="0.2">
      <c r="A6008" t="s">
        <v>15436</v>
      </c>
      <c r="B6008" t="s">
        <v>15440</v>
      </c>
      <c r="C6008">
        <v>2</v>
      </c>
      <c r="D6008" t="s">
        <v>12</v>
      </c>
      <c r="E6008" t="s">
        <v>12</v>
      </c>
      <c r="F6008" s="3" t="s">
        <v>15441</v>
      </c>
      <c r="G6008">
        <v>2024</v>
      </c>
      <c r="H6008" t="s">
        <v>239</v>
      </c>
      <c r="I6008" t="s">
        <v>15439</v>
      </c>
    </row>
    <row r="6009" spans="1:9" ht="32" x14ac:dyDescent="0.2">
      <c r="A6009" t="s">
        <v>15442</v>
      </c>
      <c r="B6009" t="s">
        <v>15443</v>
      </c>
      <c r="C6009">
        <v>1</v>
      </c>
      <c r="D6009" t="s">
        <v>12</v>
      </c>
      <c r="E6009" t="s">
        <v>12</v>
      </c>
      <c r="F6009" s="3" t="s">
        <v>15444</v>
      </c>
      <c r="G6009">
        <v>2024</v>
      </c>
      <c r="H6009" t="s">
        <v>204</v>
      </c>
      <c r="I6009" t="s">
        <v>15445</v>
      </c>
    </row>
    <row r="6010" spans="1:9" ht="32" x14ac:dyDescent="0.2">
      <c r="A6010" t="s">
        <v>15446</v>
      </c>
      <c r="B6010" t="s">
        <v>1296</v>
      </c>
      <c r="C6010">
        <v>1</v>
      </c>
      <c r="D6010">
        <f>407</f>
        <v>407</v>
      </c>
      <c r="E6010" t="s">
        <v>12</v>
      </c>
      <c r="F6010" s="3" t="s">
        <v>1297</v>
      </c>
      <c r="G6010">
        <v>2024</v>
      </c>
      <c r="H6010" t="s">
        <v>37</v>
      </c>
      <c r="I6010" t="s">
        <v>15447</v>
      </c>
    </row>
    <row r="6011" spans="1:9" ht="32" x14ac:dyDescent="0.2">
      <c r="A6011" t="s">
        <v>15446</v>
      </c>
      <c r="B6011" t="s">
        <v>1293</v>
      </c>
      <c r="C6011">
        <v>2</v>
      </c>
      <c r="D6011">
        <f>407</f>
        <v>407</v>
      </c>
      <c r="E6011" t="s">
        <v>12</v>
      </c>
      <c r="F6011" s="3" t="s">
        <v>1294</v>
      </c>
      <c r="G6011">
        <v>2024</v>
      </c>
      <c r="H6011" t="s">
        <v>37</v>
      </c>
      <c r="I6011" t="s">
        <v>15447</v>
      </c>
    </row>
    <row r="6012" spans="1:9" ht="48" x14ac:dyDescent="0.2">
      <c r="A6012" t="s">
        <v>15446</v>
      </c>
      <c r="B6012" t="s">
        <v>15448</v>
      </c>
      <c r="C6012">
        <v>3</v>
      </c>
      <c r="D6012" t="s">
        <v>12</v>
      </c>
      <c r="E6012" t="s">
        <v>12</v>
      </c>
      <c r="F6012" s="3" t="s">
        <v>15449</v>
      </c>
      <c r="G6012">
        <v>2024</v>
      </c>
      <c r="H6012" t="s">
        <v>37</v>
      </c>
      <c r="I6012" t="s">
        <v>15447</v>
      </c>
    </row>
    <row r="6013" spans="1:9" ht="32" x14ac:dyDescent="0.2">
      <c r="A6013" t="s">
        <v>15450</v>
      </c>
      <c r="B6013" t="s">
        <v>8916</v>
      </c>
      <c r="C6013">
        <v>1</v>
      </c>
      <c r="D6013" t="s">
        <v>408</v>
      </c>
      <c r="E6013" t="s">
        <v>12</v>
      </c>
      <c r="F6013" s="3" t="s">
        <v>8917</v>
      </c>
      <c r="G6013">
        <v>2024</v>
      </c>
      <c r="H6013" t="s">
        <v>267</v>
      </c>
      <c r="I6013" t="s">
        <v>15451</v>
      </c>
    </row>
    <row r="6014" spans="1:9" ht="32" x14ac:dyDescent="0.2">
      <c r="A6014" t="s">
        <v>15450</v>
      </c>
      <c r="B6014" t="s">
        <v>8919</v>
      </c>
      <c r="C6014">
        <v>2</v>
      </c>
      <c r="D6014">
        <f>489</f>
        <v>489</v>
      </c>
      <c r="E6014" t="s">
        <v>12</v>
      </c>
      <c r="F6014" s="3" t="s">
        <v>8920</v>
      </c>
      <c r="G6014">
        <v>2024</v>
      </c>
      <c r="H6014" t="s">
        <v>267</v>
      </c>
      <c r="I6014" t="s">
        <v>15451</v>
      </c>
    </row>
    <row r="6015" spans="1:9" ht="16" x14ac:dyDescent="0.2">
      <c r="A6015" t="s">
        <v>15452</v>
      </c>
      <c r="B6015" t="s">
        <v>9845</v>
      </c>
      <c r="C6015">
        <v>1</v>
      </c>
      <c r="D6015" t="s">
        <v>12</v>
      </c>
      <c r="E6015" t="s">
        <v>12</v>
      </c>
      <c r="F6015" s="3" t="s">
        <v>5071</v>
      </c>
      <c r="G6015">
        <v>2024</v>
      </c>
      <c r="H6015" t="s">
        <v>14</v>
      </c>
      <c r="I6015" t="s">
        <v>15453</v>
      </c>
    </row>
    <row r="6016" spans="1:9" ht="16" x14ac:dyDescent="0.2">
      <c r="A6016" t="s">
        <v>15452</v>
      </c>
      <c r="B6016" t="s">
        <v>15454</v>
      </c>
      <c r="C6016">
        <v>2</v>
      </c>
      <c r="D6016" t="s">
        <v>12</v>
      </c>
      <c r="E6016" t="s">
        <v>12</v>
      </c>
      <c r="F6016" s="3" t="s">
        <v>15455</v>
      </c>
      <c r="G6016">
        <v>2024</v>
      </c>
      <c r="H6016" t="s">
        <v>14</v>
      </c>
      <c r="I6016" t="s">
        <v>15453</v>
      </c>
    </row>
    <row r="6017" spans="1:9" ht="32" x14ac:dyDescent="0.2">
      <c r="A6017" t="s">
        <v>15452</v>
      </c>
      <c r="B6017" t="s">
        <v>6733</v>
      </c>
      <c r="C6017">
        <v>3</v>
      </c>
      <c r="D6017" t="s">
        <v>12</v>
      </c>
      <c r="E6017" t="s">
        <v>12</v>
      </c>
      <c r="F6017" s="3" t="s">
        <v>15456</v>
      </c>
      <c r="G6017">
        <v>2024</v>
      </c>
      <c r="H6017" t="s">
        <v>14</v>
      </c>
      <c r="I6017" t="s">
        <v>15453</v>
      </c>
    </row>
    <row r="6018" spans="1:9" ht="32" x14ac:dyDescent="0.2">
      <c r="A6018" t="s">
        <v>15457</v>
      </c>
      <c r="B6018" t="s">
        <v>15458</v>
      </c>
      <c r="C6018">
        <v>1</v>
      </c>
      <c r="D6018">
        <f>85</f>
        <v>85</v>
      </c>
      <c r="E6018" t="s">
        <v>1171</v>
      </c>
      <c r="F6018" s="3" t="s">
        <v>15459</v>
      </c>
      <c r="G6018">
        <v>2024</v>
      </c>
      <c r="H6018" t="s">
        <v>174</v>
      </c>
      <c r="I6018" t="s">
        <v>15460</v>
      </c>
    </row>
    <row r="6019" spans="1:9" ht="48" x14ac:dyDescent="0.2">
      <c r="A6019" t="s">
        <v>15461</v>
      </c>
      <c r="B6019" t="s">
        <v>15462</v>
      </c>
      <c r="C6019">
        <v>1</v>
      </c>
      <c r="D6019" t="s">
        <v>12</v>
      </c>
      <c r="E6019" t="s">
        <v>12</v>
      </c>
      <c r="F6019" s="3" t="s">
        <v>15463</v>
      </c>
      <c r="G6019">
        <v>2024</v>
      </c>
      <c r="H6019" t="s">
        <v>239</v>
      </c>
      <c r="I6019" t="s">
        <v>15464</v>
      </c>
    </row>
    <row r="6020" spans="1:9" ht="32" x14ac:dyDescent="0.2">
      <c r="A6020" t="s">
        <v>15465</v>
      </c>
      <c r="B6020" t="s">
        <v>15466</v>
      </c>
      <c r="C6020">
        <v>1</v>
      </c>
      <c r="D6020" t="s">
        <v>12</v>
      </c>
      <c r="E6020" t="s">
        <v>12</v>
      </c>
      <c r="F6020" s="3" t="s">
        <v>15467</v>
      </c>
      <c r="G6020">
        <v>2024</v>
      </c>
      <c r="H6020" t="s">
        <v>162</v>
      </c>
      <c r="I6020" t="s">
        <v>15468</v>
      </c>
    </row>
    <row r="6021" spans="1:9" ht="16" x14ac:dyDescent="0.2">
      <c r="A6021" t="s">
        <v>15465</v>
      </c>
      <c r="B6021" t="s">
        <v>15469</v>
      </c>
      <c r="C6021">
        <v>2</v>
      </c>
      <c r="D6021" t="s">
        <v>12</v>
      </c>
      <c r="E6021" t="s">
        <v>12</v>
      </c>
      <c r="F6021" s="3" t="s">
        <v>15470</v>
      </c>
      <c r="G6021">
        <v>2024</v>
      </c>
      <c r="H6021" t="s">
        <v>162</v>
      </c>
      <c r="I6021" t="s">
        <v>15468</v>
      </c>
    </row>
    <row r="6022" spans="1:9" ht="32" x14ac:dyDescent="0.2">
      <c r="A6022" t="s">
        <v>15471</v>
      </c>
      <c r="B6022" t="s">
        <v>15472</v>
      </c>
      <c r="C6022">
        <v>1</v>
      </c>
      <c r="D6022" t="s">
        <v>12</v>
      </c>
      <c r="E6022" t="s">
        <v>12</v>
      </c>
      <c r="F6022" s="3" t="s">
        <v>15473</v>
      </c>
      <c r="G6022">
        <v>2024</v>
      </c>
      <c r="H6022" t="s">
        <v>37</v>
      </c>
      <c r="I6022" t="s">
        <v>15474</v>
      </c>
    </row>
    <row r="6023" spans="1:9" ht="16" x14ac:dyDescent="0.2">
      <c r="A6023" t="s">
        <v>15471</v>
      </c>
      <c r="B6023" t="s">
        <v>15475</v>
      </c>
      <c r="C6023">
        <v>2</v>
      </c>
      <c r="D6023" t="s">
        <v>101</v>
      </c>
      <c r="E6023" t="s">
        <v>12</v>
      </c>
      <c r="F6023" s="3" t="s">
        <v>15476</v>
      </c>
      <c r="G6023">
        <v>2024</v>
      </c>
      <c r="H6023" t="s">
        <v>37</v>
      </c>
      <c r="I6023" t="s">
        <v>15474</v>
      </c>
    </row>
    <row r="6024" spans="1:9" ht="32" x14ac:dyDescent="0.2">
      <c r="A6024" t="s">
        <v>15477</v>
      </c>
      <c r="B6024" t="s">
        <v>15478</v>
      </c>
      <c r="C6024">
        <v>1</v>
      </c>
      <c r="D6024" t="s">
        <v>31</v>
      </c>
      <c r="E6024" t="s">
        <v>12</v>
      </c>
      <c r="F6024" s="3" t="s">
        <v>15479</v>
      </c>
      <c r="G6024">
        <v>2024</v>
      </c>
      <c r="H6024" t="s">
        <v>1404</v>
      </c>
      <c r="I6024" t="s">
        <v>15480</v>
      </c>
    </row>
    <row r="6025" spans="1:9" ht="32" x14ac:dyDescent="0.2">
      <c r="A6025" t="s">
        <v>15481</v>
      </c>
      <c r="B6025" t="s">
        <v>15482</v>
      </c>
      <c r="C6025">
        <v>1</v>
      </c>
      <c r="D6025" t="s">
        <v>12</v>
      </c>
      <c r="E6025" t="s">
        <v>12</v>
      </c>
      <c r="F6025" s="3" t="s">
        <v>15483</v>
      </c>
      <c r="G6025">
        <v>2024</v>
      </c>
      <c r="H6025" t="s">
        <v>21</v>
      </c>
      <c r="I6025" t="s">
        <v>15484</v>
      </c>
    </row>
    <row r="6026" spans="1:9" ht="16" x14ac:dyDescent="0.2">
      <c r="A6026" t="s">
        <v>15481</v>
      </c>
      <c r="B6026" t="s">
        <v>4016</v>
      </c>
      <c r="C6026">
        <v>2</v>
      </c>
      <c r="D6026" t="s">
        <v>52</v>
      </c>
      <c r="E6026" t="s">
        <v>12</v>
      </c>
      <c r="F6026" s="3" t="s">
        <v>15485</v>
      </c>
      <c r="G6026">
        <v>2024</v>
      </c>
      <c r="H6026" t="s">
        <v>21</v>
      </c>
      <c r="I6026" t="s">
        <v>15484</v>
      </c>
    </row>
    <row r="6027" spans="1:9" ht="16" x14ac:dyDescent="0.2">
      <c r="A6027" t="s">
        <v>15481</v>
      </c>
      <c r="B6027" t="s">
        <v>4022</v>
      </c>
      <c r="C6027">
        <v>3</v>
      </c>
      <c r="D6027" t="s">
        <v>52</v>
      </c>
      <c r="E6027" t="s">
        <v>12</v>
      </c>
      <c r="F6027" s="3" t="s">
        <v>4023</v>
      </c>
      <c r="G6027">
        <v>2024</v>
      </c>
      <c r="H6027" t="s">
        <v>21</v>
      </c>
      <c r="I6027" t="s">
        <v>15484</v>
      </c>
    </row>
    <row r="6028" spans="1:9" ht="16" x14ac:dyDescent="0.2">
      <c r="A6028" t="s">
        <v>15481</v>
      </c>
      <c r="B6028" t="s">
        <v>4020</v>
      </c>
      <c r="C6028">
        <v>4</v>
      </c>
      <c r="D6028" t="s">
        <v>12</v>
      </c>
      <c r="E6028" t="s">
        <v>12</v>
      </c>
      <c r="F6028" s="3" t="s">
        <v>14677</v>
      </c>
      <c r="G6028">
        <v>2024</v>
      </c>
      <c r="H6028" t="s">
        <v>21</v>
      </c>
      <c r="I6028" t="s">
        <v>15484</v>
      </c>
    </row>
    <row r="6029" spans="1:9" ht="32" x14ac:dyDescent="0.2">
      <c r="A6029" t="s">
        <v>15486</v>
      </c>
      <c r="B6029" t="s">
        <v>15487</v>
      </c>
      <c r="C6029">
        <v>1</v>
      </c>
      <c r="D6029" t="s">
        <v>12</v>
      </c>
      <c r="E6029" t="s">
        <v>12</v>
      </c>
      <c r="F6029" s="3" t="s">
        <v>15488</v>
      </c>
      <c r="G6029">
        <v>2024</v>
      </c>
      <c r="H6029" t="s">
        <v>239</v>
      </c>
      <c r="I6029" t="s">
        <v>15489</v>
      </c>
    </row>
    <row r="6030" spans="1:9" ht="32" x14ac:dyDescent="0.2">
      <c r="A6030" t="s">
        <v>15490</v>
      </c>
      <c r="B6030" t="s">
        <v>15491</v>
      </c>
      <c r="C6030">
        <v>1</v>
      </c>
      <c r="D6030" t="s">
        <v>90</v>
      </c>
      <c r="E6030" t="s">
        <v>12</v>
      </c>
      <c r="F6030" s="7" t="s">
        <v>15492</v>
      </c>
      <c r="G6030">
        <v>2024</v>
      </c>
      <c r="H6030" t="s">
        <v>226</v>
      </c>
      <c r="I6030" t="s">
        <v>15493</v>
      </c>
    </row>
    <row r="6031" spans="1:9" ht="16" x14ac:dyDescent="0.2">
      <c r="A6031" t="s">
        <v>15494</v>
      </c>
      <c r="B6031" t="s">
        <v>15495</v>
      </c>
      <c r="C6031">
        <v>1</v>
      </c>
      <c r="D6031" t="s">
        <v>52</v>
      </c>
      <c r="E6031" t="s">
        <v>12</v>
      </c>
      <c r="F6031" s="3" t="s">
        <v>15496</v>
      </c>
      <c r="G6031">
        <v>2024</v>
      </c>
      <c r="H6031" t="s">
        <v>21</v>
      </c>
      <c r="I6031" t="s">
        <v>15497</v>
      </c>
    </row>
    <row r="6032" spans="1:9" ht="16" x14ac:dyDescent="0.2">
      <c r="A6032" t="s">
        <v>15494</v>
      </c>
      <c r="B6032" t="s">
        <v>15498</v>
      </c>
      <c r="C6032">
        <v>2</v>
      </c>
      <c r="D6032" t="s">
        <v>52</v>
      </c>
      <c r="E6032" t="s">
        <v>12</v>
      </c>
      <c r="F6032" s="3" t="s">
        <v>15496</v>
      </c>
      <c r="G6032">
        <v>2024</v>
      </c>
      <c r="H6032" t="s">
        <v>21</v>
      </c>
      <c r="I6032" t="s">
        <v>15497</v>
      </c>
    </row>
    <row r="6033" spans="1:9" ht="32" x14ac:dyDescent="0.2">
      <c r="A6033" t="s">
        <v>15494</v>
      </c>
      <c r="B6033" t="s">
        <v>15499</v>
      </c>
      <c r="C6033">
        <v>3</v>
      </c>
      <c r="D6033" t="s">
        <v>12</v>
      </c>
      <c r="E6033" t="s">
        <v>12</v>
      </c>
      <c r="F6033" s="3" t="s">
        <v>15500</v>
      </c>
      <c r="G6033">
        <v>2024</v>
      </c>
      <c r="H6033" t="s">
        <v>140</v>
      </c>
      <c r="I6033" t="s">
        <v>15497</v>
      </c>
    </row>
    <row r="6034" spans="1:9" ht="32" x14ac:dyDescent="0.2">
      <c r="A6034" t="s">
        <v>15501</v>
      </c>
      <c r="B6034" t="s">
        <v>15502</v>
      </c>
      <c r="C6034">
        <v>1</v>
      </c>
      <c r="D6034" t="s">
        <v>12</v>
      </c>
      <c r="E6034" t="s">
        <v>12</v>
      </c>
      <c r="F6034" s="3" t="s">
        <v>15503</v>
      </c>
      <c r="G6034">
        <v>2024</v>
      </c>
      <c r="H6034" t="s">
        <v>423</v>
      </c>
      <c r="I6034" t="s">
        <v>15504</v>
      </c>
    </row>
    <row r="6035" spans="1:9" ht="32" x14ac:dyDescent="0.2">
      <c r="A6035" t="s">
        <v>15501</v>
      </c>
      <c r="B6035" t="s">
        <v>15505</v>
      </c>
      <c r="C6035">
        <v>2</v>
      </c>
      <c r="D6035" t="s">
        <v>12</v>
      </c>
      <c r="E6035" t="s">
        <v>12</v>
      </c>
      <c r="F6035" s="3" t="s">
        <v>15506</v>
      </c>
      <c r="G6035">
        <v>2024</v>
      </c>
      <c r="H6035" t="s">
        <v>423</v>
      </c>
      <c r="I6035" t="s">
        <v>15504</v>
      </c>
    </row>
    <row r="6036" spans="1:9" ht="16" x14ac:dyDescent="0.2">
      <c r="A6036" t="s">
        <v>15507</v>
      </c>
      <c r="B6036" t="s">
        <v>15508</v>
      </c>
      <c r="C6036">
        <v>1</v>
      </c>
      <c r="D6036" t="s">
        <v>52</v>
      </c>
      <c r="E6036" t="s">
        <v>12</v>
      </c>
      <c r="F6036" s="3" t="s">
        <v>15509</v>
      </c>
      <c r="G6036">
        <v>2024</v>
      </c>
      <c r="H6036" t="s">
        <v>21</v>
      </c>
      <c r="I6036" t="s">
        <v>15510</v>
      </c>
    </row>
    <row r="6037" spans="1:9" ht="16" x14ac:dyDescent="0.2">
      <c r="A6037" t="s">
        <v>15511</v>
      </c>
      <c r="B6037" t="s">
        <v>15512</v>
      </c>
      <c r="C6037">
        <v>1</v>
      </c>
      <c r="D6037" t="s">
        <v>52</v>
      </c>
      <c r="E6037" t="s">
        <v>12</v>
      </c>
      <c r="F6037" s="3" t="s">
        <v>15485</v>
      </c>
      <c r="G6037">
        <v>2024</v>
      </c>
      <c r="H6037" t="s">
        <v>21</v>
      </c>
      <c r="I6037" t="s">
        <v>15513</v>
      </c>
    </row>
    <row r="6038" spans="1:9" ht="16" x14ac:dyDescent="0.2">
      <c r="A6038" t="s">
        <v>15511</v>
      </c>
      <c r="B6038" t="s">
        <v>15514</v>
      </c>
      <c r="C6038">
        <v>2</v>
      </c>
      <c r="D6038" t="s">
        <v>52</v>
      </c>
      <c r="E6038" t="s">
        <v>12</v>
      </c>
      <c r="F6038" s="3" t="s">
        <v>15485</v>
      </c>
      <c r="G6038">
        <v>2024</v>
      </c>
      <c r="H6038" t="s">
        <v>21</v>
      </c>
      <c r="I6038" t="s">
        <v>15513</v>
      </c>
    </row>
    <row r="6039" spans="1:9" ht="16" x14ac:dyDescent="0.2">
      <c r="A6039" t="s">
        <v>15515</v>
      </c>
      <c r="B6039" t="s">
        <v>15516</v>
      </c>
      <c r="C6039">
        <v>1</v>
      </c>
      <c r="D6039" t="s">
        <v>52</v>
      </c>
      <c r="E6039" t="s">
        <v>12</v>
      </c>
      <c r="F6039" s="3" t="s">
        <v>15496</v>
      </c>
      <c r="G6039">
        <v>2024</v>
      </c>
      <c r="H6039" t="s">
        <v>21</v>
      </c>
      <c r="I6039" t="s">
        <v>15517</v>
      </c>
    </row>
    <row r="6040" spans="1:9" ht="32" x14ac:dyDescent="0.2">
      <c r="A6040" t="s">
        <v>15518</v>
      </c>
      <c r="B6040" t="s">
        <v>3309</v>
      </c>
      <c r="C6040">
        <v>1</v>
      </c>
      <c r="D6040" t="s">
        <v>90</v>
      </c>
      <c r="E6040" t="s">
        <v>12</v>
      </c>
      <c r="F6040" s="3" t="s">
        <v>3310</v>
      </c>
      <c r="G6040">
        <v>2024</v>
      </c>
      <c r="H6040" t="s">
        <v>37</v>
      </c>
      <c r="I6040" t="s">
        <v>15519</v>
      </c>
    </row>
    <row r="6041" spans="1:9" ht="16" x14ac:dyDescent="0.2">
      <c r="A6041" t="s">
        <v>15520</v>
      </c>
      <c r="B6041" t="s">
        <v>15521</v>
      </c>
      <c r="C6041">
        <v>1</v>
      </c>
      <c r="D6041" t="s">
        <v>52</v>
      </c>
      <c r="E6041" t="s">
        <v>12</v>
      </c>
      <c r="F6041" s="3" t="s">
        <v>15485</v>
      </c>
      <c r="G6041">
        <v>2024</v>
      </c>
      <c r="H6041" t="s">
        <v>21</v>
      </c>
      <c r="I6041" t="s">
        <v>15522</v>
      </c>
    </row>
    <row r="6042" spans="1:9" ht="16" x14ac:dyDescent="0.2">
      <c r="A6042" t="s">
        <v>15520</v>
      </c>
      <c r="B6042" t="s">
        <v>15523</v>
      </c>
      <c r="C6042">
        <v>2</v>
      </c>
      <c r="D6042" t="s">
        <v>12</v>
      </c>
      <c r="E6042" t="s">
        <v>12</v>
      </c>
      <c r="F6042" s="3" t="s">
        <v>15524</v>
      </c>
      <c r="G6042">
        <v>2024</v>
      </c>
      <c r="H6042" t="s">
        <v>318</v>
      </c>
      <c r="I6042" t="s">
        <v>15522</v>
      </c>
    </row>
    <row r="6043" spans="1:9" ht="16" x14ac:dyDescent="0.2">
      <c r="A6043" t="s">
        <v>15525</v>
      </c>
      <c r="B6043" t="s">
        <v>15526</v>
      </c>
      <c r="C6043">
        <v>1</v>
      </c>
      <c r="D6043" t="s">
        <v>12</v>
      </c>
      <c r="E6043" t="s">
        <v>12</v>
      </c>
      <c r="F6043" s="3" t="s">
        <v>1756</v>
      </c>
      <c r="G6043">
        <v>2024</v>
      </c>
      <c r="H6043" t="s">
        <v>37</v>
      </c>
      <c r="I6043" t="s">
        <v>15527</v>
      </c>
    </row>
    <row r="6044" spans="1:9" ht="16" x14ac:dyDescent="0.2">
      <c r="A6044" t="s">
        <v>15525</v>
      </c>
      <c r="B6044" t="s">
        <v>15528</v>
      </c>
      <c r="C6044">
        <v>2</v>
      </c>
      <c r="D6044" t="s">
        <v>12</v>
      </c>
      <c r="E6044" t="s">
        <v>12</v>
      </c>
      <c r="F6044" s="3" t="s">
        <v>14626</v>
      </c>
      <c r="G6044">
        <v>2024</v>
      </c>
      <c r="H6044" t="s">
        <v>37</v>
      </c>
      <c r="I6044" t="s">
        <v>15527</v>
      </c>
    </row>
    <row r="6045" spans="1:9" ht="16" x14ac:dyDescent="0.2">
      <c r="A6045" t="s">
        <v>15529</v>
      </c>
      <c r="B6045" t="s">
        <v>5548</v>
      </c>
      <c r="C6045">
        <v>1</v>
      </c>
      <c r="D6045" t="s">
        <v>12</v>
      </c>
      <c r="E6045" t="s">
        <v>12</v>
      </c>
      <c r="F6045" s="3" t="s">
        <v>15530</v>
      </c>
      <c r="G6045">
        <v>2024</v>
      </c>
      <c r="H6045" t="s">
        <v>162</v>
      </c>
      <c r="I6045" t="s">
        <v>15531</v>
      </c>
    </row>
    <row r="6046" spans="1:9" ht="16" x14ac:dyDescent="0.2">
      <c r="A6046" t="s">
        <v>15532</v>
      </c>
      <c r="B6046" t="s">
        <v>15533</v>
      </c>
      <c r="C6046">
        <v>1</v>
      </c>
      <c r="D6046" t="s">
        <v>316</v>
      </c>
      <c r="E6046" t="s">
        <v>12</v>
      </c>
      <c r="F6046" s="3" t="s">
        <v>13883</v>
      </c>
      <c r="G6046">
        <v>2024</v>
      </c>
      <c r="H6046" t="s">
        <v>318</v>
      </c>
      <c r="I6046" t="s">
        <v>15534</v>
      </c>
    </row>
    <row r="6047" spans="1:9" ht="16" x14ac:dyDescent="0.2">
      <c r="A6047" t="s">
        <v>15535</v>
      </c>
      <c r="B6047" t="s">
        <v>12296</v>
      </c>
      <c r="C6047">
        <v>1</v>
      </c>
      <c r="D6047" t="s">
        <v>101</v>
      </c>
      <c r="E6047" t="s">
        <v>12</v>
      </c>
      <c r="F6047" s="3" t="s">
        <v>12297</v>
      </c>
      <c r="G6047">
        <v>2024</v>
      </c>
      <c r="H6047" t="s">
        <v>37</v>
      </c>
      <c r="I6047" t="s">
        <v>15536</v>
      </c>
    </row>
    <row r="6048" spans="1:9" ht="32" x14ac:dyDescent="0.2">
      <c r="A6048" t="s">
        <v>15535</v>
      </c>
      <c r="B6048" t="s">
        <v>12299</v>
      </c>
      <c r="C6048">
        <v>2</v>
      </c>
      <c r="D6048" t="s">
        <v>101</v>
      </c>
      <c r="E6048" t="s">
        <v>12</v>
      </c>
      <c r="F6048" s="3" t="s">
        <v>12300</v>
      </c>
      <c r="G6048">
        <v>2024</v>
      </c>
      <c r="H6048" t="s">
        <v>37</v>
      </c>
      <c r="I6048" t="s">
        <v>15536</v>
      </c>
    </row>
    <row r="6049" spans="1:9" ht="16" x14ac:dyDescent="0.2">
      <c r="A6049" t="s">
        <v>15535</v>
      </c>
      <c r="B6049" t="s">
        <v>12301</v>
      </c>
      <c r="C6049">
        <v>3</v>
      </c>
      <c r="D6049" t="s">
        <v>31</v>
      </c>
      <c r="E6049" t="s">
        <v>12</v>
      </c>
      <c r="F6049" s="3" t="s">
        <v>15537</v>
      </c>
      <c r="G6049">
        <v>2024</v>
      </c>
      <c r="H6049" t="s">
        <v>37</v>
      </c>
      <c r="I6049" t="s">
        <v>15536</v>
      </c>
    </row>
    <row r="6050" spans="1:9" ht="16" x14ac:dyDescent="0.2">
      <c r="A6050" t="s">
        <v>15535</v>
      </c>
      <c r="B6050" t="s">
        <v>15538</v>
      </c>
      <c r="C6050">
        <v>4</v>
      </c>
      <c r="D6050">
        <f>407</f>
        <v>407</v>
      </c>
      <c r="E6050" t="s">
        <v>12</v>
      </c>
      <c r="F6050" s="3" t="s">
        <v>15539</v>
      </c>
      <c r="G6050">
        <v>2024</v>
      </c>
      <c r="H6050" t="s">
        <v>37</v>
      </c>
      <c r="I6050" t="s">
        <v>15536</v>
      </c>
    </row>
    <row r="6051" spans="1:9" ht="32" x14ac:dyDescent="0.2">
      <c r="A6051" t="s">
        <v>15540</v>
      </c>
      <c r="B6051" t="s">
        <v>14694</v>
      </c>
      <c r="C6051">
        <v>1</v>
      </c>
      <c r="D6051" t="s">
        <v>52</v>
      </c>
      <c r="E6051" t="s">
        <v>12</v>
      </c>
      <c r="F6051" s="3" t="s">
        <v>15541</v>
      </c>
      <c r="G6051">
        <v>2024</v>
      </c>
      <c r="H6051" t="s">
        <v>21</v>
      </c>
      <c r="I6051" t="s">
        <v>15542</v>
      </c>
    </row>
    <row r="6052" spans="1:9" ht="16" x14ac:dyDescent="0.2">
      <c r="A6052" t="s">
        <v>15543</v>
      </c>
      <c r="B6052" t="s">
        <v>15544</v>
      </c>
      <c r="C6052">
        <v>1</v>
      </c>
      <c r="D6052">
        <f>237</f>
        <v>237</v>
      </c>
      <c r="E6052" t="s">
        <v>12</v>
      </c>
      <c r="F6052" s="3" t="s">
        <v>15545</v>
      </c>
      <c r="G6052">
        <v>2024</v>
      </c>
      <c r="H6052" t="s">
        <v>21</v>
      </c>
      <c r="I6052" t="s">
        <v>15546</v>
      </c>
    </row>
    <row r="6053" spans="1:9" ht="16" x14ac:dyDescent="0.2">
      <c r="A6053" t="s">
        <v>15543</v>
      </c>
      <c r="B6053" t="s">
        <v>15547</v>
      </c>
      <c r="C6053">
        <v>2</v>
      </c>
      <c r="D6053" t="s">
        <v>344</v>
      </c>
      <c r="E6053" t="s">
        <v>12</v>
      </c>
      <c r="F6053" s="3" t="s">
        <v>15548</v>
      </c>
      <c r="G6053">
        <v>2024</v>
      </c>
      <c r="H6053" t="s">
        <v>21</v>
      </c>
      <c r="I6053" t="s">
        <v>15546</v>
      </c>
    </row>
    <row r="6054" spans="1:9" ht="32" x14ac:dyDescent="0.2">
      <c r="A6054" t="s">
        <v>15549</v>
      </c>
      <c r="B6054" t="s">
        <v>15550</v>
      </c>
      <c r="C6054">
        <v>1</v>
      </c>
      <c r="D6054" t="s">
        <v>12</v>
      </c>
      <c r="E6054" t="s">
        <v>12</v>
      </c>
      <c r="F6054" s="3" t="s">
        <v>15551</v>
      </c>
      <c r="G6054">
        <v>2024</v>
      </c>
      <c r="H6054" t="s">
        <v>14</v>
      </c>
      <c r="I6054" t="s">
        <v>15552</v>
      </c>
    </row>
    <row r="6055" spans="1:9" ht="16" x14ac:dyDescent="0.2">
      <c r="A6055" t="s">
        <v>15553</v>
      </c>
      <c r="B6055" t="s">
        <v>15554</v>
      </c>
      <c r="C6055">
        <v>1</v>
      </c>
      <c r="D6055">
        <f>237</f>
        <v>237</v>
      </c>
      <c r="E6055" t="s">
        <v>12</v>
      </c>
      <c r="F6055" s="3" t="s">
        <v>15351</v>
      </c>
      <c r="G6055">
        <v>2024</v>
      </c>
      <c r="H6055" t="s">
        <v>21</v>
      </c>
      <c r="I6055" t="s">
        <v>15555</v>
      </c>
    </row>
    <row r="6056" spans="1:9" ht="16" x14ac:dyDescent="0.2">
      <c r="A6056" t="s">
        <v>15553</v>
      </c>
      <c r="B6056" t="s">
        <v>15556</v>
      </c>
      <c r="C6056">
        <v>2</v>
      </c>
      <c r="D6056" t="s">
        <v>408</v>
      </c>
      <c r="E6056" t="s">
        <v>12</v>
      </c>
      <c r="F6056" s="3" t="s">
        <v>7480</v>
      </c>
      <c r="G6056">
        <v>2024</v>
      </c>
      <c r="H6056" t="s">
        <v>323</v>
      </c>
      <c r="I6056" t="s">
        <v>15555</v>
      </c>
    </row>
    <row r="6057" spans="1:9" ht="16" x14ac:dyDescent="0.2">
      <c r="A6057" t="s">
        <v>15553</v>
      </c>
      <c r="B6057" t="s">
        <v>15557</v>
      </c>
      <c r="C6057">
        <v>3</v>
      </c>
      <c r="D6057" t="s">
        <v>2828</v>
      </c>
      <c r="E6057" t="s">
        <v>12</v>
      </c>
      <c r="F6057" s="3" t="s">
        <v>8548</v>
      </c>
      <c r="G6057">
        <v>2024</v>
      </c>
      <c r="H6057" t="s">
        <v>323</v>
      </c>
      <c r="I6057" t="s">
        <v>15555</v>
      </c>
    </row>
    <row r="6058" spans="1:9" ht="16" x14ac:dyDescent="0.2">
      <c r="A6058" t="s">
        <v>15558</v>
      </c>
      <c r="B6058" t="s">
        <v>15559</v>
      </c>
      <c r="C6058">
        <v>1</v>
      </c>
      <c r="D6058" t="s">
        <v>628</v>
      </c>
      <c r="E6058" t="s">
        <v>12</v>
      </c>
      <c r="F6058" s="3" t="s">
        <v>15560</v>
      </c>
      <c r="G6058">
        <v>2024</v>
      </c>
      <c r="H6058" t="s">
        <v>37</v>
      </c>
      <c r="I6058" t="s">
        <v>15561</v>
      </c>
    </row>
    <row r="6059" spans="1:9" ht="16" x14ac:dyDescent="0.2">
      <c r="A6059" t="s">
        <v>15558</v>
      </c>
      <c r="B6059" t="s">
        <v>15562</v>
      </c>
      <c r="C6059">
        <v>2</v>
      </c>
      <c r="D6059" t="s">
        <v>628</v>
      </c>
      <c r="E6059" t="s">
        <v>12</v>
      </c>
      <c r="F6059" s="3" t="s">
        <v>15560</v>
      </c>
      <c r="G6059">
        <v>2024</v>
      </c>
      <c r="H6059" t="s">
        <v>37</v>
      </c>
      <c r="I6059" t="s">
        <v>15561</v>
      </c>
    </row>
    <row r="6060" spans="1:9" ht="32" x14ac:dyDescent="0.2">
      <c r="A6060" t="s">
        <v>15563</v>
      </c>
      <c r="B6060" t="s">
        <v>9375</v>
      </c>
      <c r="C6060">
        <v>1</v>
      </c>
      <c r="D6060">
        <f>237</f>
        <v>237</v>
      </c>
      <c r="E6060" t="s">
        <v>12</v>
      </c>
      <c r="F6060" s="3" t="s">
        <v>15564</v>
      </c>
      <c r="G6060">
        <v>2024</v>
      </c>
      <c r="H6060" t="s">
        <v>21</v>
      </c>
      <c r="I6060" t="s">
        <v>15565</v>
      </c>
    </row>
    <row r="6061" spans="1:9" ht="32" x14ac:dyDescent="0.2">
      <c r="A6061" t="s">
        <v>15563</v>
      </c>
      <c r="B6061" t="s">
        <v>15566</v>
      </c>
      <c r="C6061">
        <v>2</v>
      </c>
      <c r="D6061">
        <f>237</f>
        <v>237</v>
      </c>
      <c r="E6061" t="s">
        <v>12</v>
      </c>
      <c r="F6061" s="3" t="s">
        <v>15567</v>
      </c>
      <c r="G6061">
        <v>2024</v>
      </c>
      <c r="H6061" t="s">
        <v>21</v>
      </c>
      <c r="I6061" t="s">
        <v>15565</v>
      </c>
    </row>
    <row r="6062" spans="1:9" ht="16" x14ac:dyDescent="0.2">
      <c r="A6062" t="s">
        <v>15568</v>
      </c>
      <c r="B6062" t="s">
        <v>4612</v>
      </c>
      <c r="C6062">
        <v>1</v>
      </c>
      <c r="D6062">
        <f>400</f>
        <v>400</v>
      </c>
      <c r="E6062" t="s">
        <v>12</v>
      </c>
      <c r="F6062" s="3" t="s">
        <v>15569</v>
      </c>
      <c r="G6062">
        <v>2024</v>
      </c>
      <c r="H6062" t="s">
        <v>140</v>
      </c>
      <c r="I6062" t="s">
        <v>15570</v>
      </c>
    </row>
    <row r="6063" spans="1:9" ht="16" x14ac:dyDescent="0.2">
      <c r="A6063" t="s">
        <v>15568</v>
      </c>
      <c r="B6063" t="s">
        <v>1578</v>
      </c>
      <c r="C6063">
        <v>2</v>
      </c>
      <c r="D6063" t="s">
        <v>1579</v>
      </c>
      <c r="E6063" t="s">
        <v>12</v>
      </c>
      <c r="F6063" s="3" t="s">
        <v>15571</v>
      </c>
      <c r="G6063">
        <v>2024</v>
      </c>
      <c r="H6063" t="s">
        <v>140</v>
      </c>
      <c r="I6063" t="s">
        <v>15570</v>
      </c>
    </row>
    <row r="6064" spans="1:9" ht="16" x14ac:dyDescent="0.2">
      <c r="A6064" t="s">
        <v>15572</v>
      </c>
      <c r="B6064" t="s">
        <v>7139</v>
      </c>
      <c r="C6064">
        <v>1</v>
      </c>
      <c r="D6064" t="s">
        <v>12</v>
      </c>
      <c r="E6064" t="s">
        <v>12</v>
      </c>
      <c r="F6064" s="3" t="s">
        <v>4759</v>
      </c>
      <c r="G6064">
        <v>2024</v>
      </c>
      <c r="H6064" t="s">
        <v>37</v>
      </c>
      <c r="I6064" t="s">
        <v>15573</v>
      </c>
    </row>
    <row r="6065" spans="1:9" ht="16" x14ac:dyDescent="0.2">
      <c r="A6065" t="s">
        <v>15574</v>
      </c>
      <c r="B6065" t="s">
        <v>15575</v>
      </c>
      <c r="C6065">
        <v>1</v>
      </c>
      <c r="D6065" t="s">
        <v>6388</v>
      </c>
      <c r="E6065" t="s">
        <v>3056</v>
      </c>
      <c r="F6065" s="3" t="s">
        <v>14283</v>
      </c>
      <c r="G6065">
        <v>2024</v>
      </c>
      <c r="H6065" t="s">
        <v>371</v>
      </c>
      <c r="I6065" t="s">
        <v>15576</v>
      </c>
    </row>
    <row r="6066" spans="1:9" ht="32" x14ac:dyDescent="0.2">
      <c r="A6066" t="s">
        <v>15577</v>
      </c>
      <c r="B6066" t="s">
        <v>15578</v>
      </c>
      <c r="C6066">
        <v>1</v>
      </c>
      <c r="D6066" t="s">
        <v>712</v>
      </c>
      <c r="E6066" t="s">
        <v>12</v>
      </c>
      <c r="F6066" s="3" t="s">
        <v>15579</v>
      </c>
      <c r="G6066">
        <v>2024</v>
      </c>
      <c r="H6066" t="s">
        <v>1087</v>
      </c>
      <c r="I6066" t="s">
        <v>15580</v>
      </c>
    </row>
    <row r="6067" spans="1:9" ht="32" x14ac:dyDescent="0.2">
      <c r="A6067" t="s">
        <v>15577</v>
      </c>
      <c r="B6067" t="s">
        <v>15581</v>
      </c>
      <c r="C6067">
        <v>2</v>
      </c>
      <c r="D6067" t="s">
        <v>1128</v>
      </c>
      <c r="E6067" t="s">
        <v>12</v>
      </c>
      <c r="F6067" s="3" t="s">
        <v>15582</v>
      </c>
      <c r="G6067">
        <v>2024</v>
      </c>
      <c r="H6067" t="s">
        <v>140</v>
      </c>
      <c r="I6067" t="s">
        <v>15580</v>
      </c>
    </row>
    <row r="6068" spans="1:9" ht="16" x14ac:dyDescent="0.2">
      <c r="A6068" t="s">
        <v>15577</v>
      </c>
      <c r="B6068" t="s">
        <v>15583</v>
      </c>
      <c r="C6068">
        <v>3</v>
      </c>
      <c r="D6068" t="s">
        <v>12</v>
      </c>
      <c r="E6068" t="s">
        <v>12</v>
      </c>
      <c r="F6068" s="3" t="s">
        <v>15584</v>
      </c>
      <c r="G6068">
        <v>2024</v>
      </c>
      <c r="H6068" t="s">
        <v>1087</v>
      </c>
      <c r="I6068" t="s">
        <v>15580</v>
      </c>
    </row>
    <row r="6069" spans="1:9" ht="16" x14ac:dyDescent="0.2">
      <c r="A6069" t="s">
        <v>15577</v>
      </c>
      <c r="B6069" t="s">
        <v>15585</v>
      </c>
      <c r="C6069">
        <v>4</v>
      </c>
      <c r="D6069" t="s">
        <v>469</v>
      </c>
      <c r="E6069" t="s">
        <v>12</v>
      </c>
      <c r="F6069" s="3" t="s">
        <v>2461</v>
      </c>
      <c r="G6069">
        <v>2024</v>
      </c>
      <c r="H6069" t="s">
        <v>462</v>
      </c>
      <c r="I6069" t="s">
        <v>15580</v>
      </c>
    </row>
    <row r="6070" spans="1:9" ht="32" x14ac:dyDescent="0.2">
      <c r="A6070" t="s">
        <v>15586</v>
      </c>
      <c r="B6070" t="s">
        <v>15587</v>
      </c>
      <c r="C6070">
        <v>1</v>
      </c>
      <c r="D6070" t="s">
        <v>6121</v>
      </c>
      <c r="E6070" t="s">
        <v>12</v>
      </c>
      <c r="F6070" s="3" t="s">
        <v>15588</v>
      </c>
      <c r="G6070">
        <v>2024</v>
      </c>
      <c r="H6070" t="s">
        <v>140</v>
      </c>
      <c r="I6070" t="s">
        <v>15589</v>
      </c>
    </row>
    <row r="6071" spans="1:9" ht="16" x14ac:dyDescent="0.2">
      <c r="A6071" t="s">
        <v>15586</v>
      </c>
      <c r="B6071" t="s">
        <v>15590</v>
      </c>
      <c r="C6071">
        <v>2</v>
      </c>
      <c r="D6071" t="s">
        <v>12</v>
      </c>
      <c r="E6071" t="s">
        <v>12</v>
      </c>
      <c r="F6071" s="3" t="s">
        <v>15591</v>
      </c>
      <c r="G6071">
        <v>2024</v>
      </c>
      <c r="H6071" t="s">
        <v>140</v>
      </c>
      <c r="I6071" t="s">
        <v>15589</v>
      </c>
    </row>
    <row r="6072" spans="1:9" ht="32" x14ac:dyDescent="0.2">
      <c r="A6072" t="s">
        <v>15592</v>
      </c>
      <c r="B6072" t="s">
        <v>14694</v>
      </c>
      <c r="C6072">
        <v>1</v>
      </c>
      <c r="D6072" t="s">
        <v>52</v>
      </c>
      <c r="E6072" t="s">
        <v>12</v>
      </c>
      <c r="F6072" s="3" t="s">
        <v>7690</v>
      </c>
      <c r="G6072">
        <v>2024</v>
      </c>
      <c r="H6072" t="s">
        <v>21</v>
      </c>
      <c r="I6072" t="s">
        <v>15593</v>
      </c>
    </row>
    <row r="6073" spans="1:9" ht="16" x14ac:dyDescent="0.2">
      <c r="A6073" t="s">
        <v>15592</v>
      </c>
      <c r="B6073" t="s">
        <v>15594</v>
      </c>
      <c r="C6073">
        <v>2</v>
      </c>
      <c r="D6073" t="s">
        <v>52</v>
      </c>
      <c r="E6073" t="s">
        <v>12</v>
      </c>
      <c r="F6073" s="3" t="s">
        <v>3667</v>
      </c>
      <c r="G6073">
        <v>2024</v>
      </c>
      <c r="H6073" t="s">
        <v>21</v>
      </c>
      <c r="I6073" t="s">
        <v>15593</v>
      </c>
    </row>
    <row r="6074" spans="1:9" ht="32" x14ac:dyDescent="0.2">
      <c r="A6074" t="s">
        <v>15595</v>
      </c>
      <c r="B6074" t="s">
        <v>15596</v>
      </c>
      <c r="C6074">
        <v>1</v>
      </c>
      <c r="D6074" t="s">
        <v>576</v>
      </c>
      <c r="E6074" t="s">
        <v>12</v>
      </c>
      <c r="F6074" s="3" t="s">
        <v>15597</v>
      </c>
      <c r="G6074">
        <v>2024</v>
      </c>
      <c r="H6074" t="s">
        <v>174</v>
      </c>
      <c r="I6074" t="s">
        <v>15598</v>
      </c>
    </row>
    <row r="6075" spans="1:9" ht="32" x14ac:dyDescent="0.2">
      <c r="A6075" t="s">
        <v>15599</v>
      </c>
      <c r="B6075" t="s">
        <v>15600</v>
      </c>
      <c r="C6075">
        <v>1</v>
      </c>
      <c r="D6075" t="s">
        <v>31</v>
      </c>
      <c r="E6075" t="s">
        <v>12</v>
      </c>
      <c r="F6075" s="3" t="s">
        <v>15601</v>
      </c>
      <c r="G6075">
        <v>2024</v>
      </c>
      <c r="H6075" t="s">
        <v>21</v>
      </c>
      <c r="I6075" t="s">
        <v>15602</v>
      </c>
    </row>
    <row r="6076" spans="1:9" ht="32" x14ac:dyDescent="0.2">
      <c r="A6076" t="s">
        <v>15599</v>
      </c>
      <c r="B6076" t="s">
        <v>15603</v>
      </c>
      <c r="C6076">
        <v>2</v>
      </c>
      <c r="D6076">
        <f>404</f>
        <v>404</v>
      </c>
      <c r="E6076" t="s">
        <v>12</v>
      </c>
      <c r="F6076" s="3" t="s">
        <v>15604</v>
      </c>
      <c r="G6076">
        <v>2024</v>
      </c>
      <c r="H6076" t="s">
        <v>313</v>
      </c>
      <c r="I6076" t="s">
        <v>15602</v>
      </c>
    </row>
    <row r="6077" spans="1:9" ht="32" x14ac:dyDescent="0.2">
      <c r="A6077" t="s">
        <v>15605</v>
      </c>
      <c r="B6077" t="s">
        <v>15606</v>
      </c>
      <c r="C6077">
        <v>1</v>
      </c>
      <c r="D6077" t="s">
        <v>12</v>
      </c>
      <c r="E6077" t="s">
        <v>12</v>
      </c>
      <c r="F6077" s="3" t="s">
        <v>15607</v>
      </c>
      <c r="G6077">
        <v>2024</v>
      </c>
      <c r="H6077" t="s">
        <v>3976</v>
      </c>
      <c r="I6077" t="s">
        <v>15608</v>
      </c>
    </row>
    <row r="6078" spans="1:9" ht="16" x14ac:dyDescent="0.2">
      <c r="A6078" t="s">
        <v>15609</v>
      </c>
      <c r="B6078" t="s">
        <v>1159</v>
      </c>
      <c r="C6078">
        <v>1</v>
      </c>
      <c r="D6078" t="s">
        <v>12</v>
      </c>
      <c r="E6078" t="s">
        <v>12</v>
      </c>
      <c r="F6078" s="3" t="s">
        <v>15610</v>
      </c>
      <c r="G6078">
        <v>2024</v>
      </c>
      <c r="H6078" t="s">
        <v>14</v>
      </c>
      <c r="I6078" t="s">
        <v>15611</v>
      </c>
    </row>
    <row r="6079" spans="1:9" ht="16" x14ac:dyDescent="0.2">
      <c r="A6079" t="s">
        <v>15612</v>
      </c>
      <c r="B6079" t="s">
        <v>15613</v>
      </c>
      <c r="C6079">
        <v>1</v>
      </c>
      <c r="D6079" t="s">
        <v>12</v>
      </c>
      <c r="E6079" t="s">
        <v>12</v>
      </c>
      <c r="F6079" s="3" t="s">
        <v>15614</v>
      </c>
      <c r="G6079">
        <v>2024</v>
      </c>
      <c r="H6079" t="s">
        <v>571</v>
      </c>
      <c r="I6079" t="s">
        <v>15615</v>
      </c>
    </row>
    <row r="6080" spans="1:9" ht="16" x14ac:dyDescent="0.2">
      <c r="A6080" t="s">
        <v>15616</v>
      </c>
      <c r="B6080" t="s">
        <v>15617</v>
      </c>
      <c r="C6080">
        <v>1</v>
      </c>
      <c r="D6080" t="s">
        <v>31</v>
      </c>
      <c r="E6080" t="s">
        <v>12</v>
      </c>
      <c r="F6080" s="3" t="s">
        <v>15618</v>
      </c>
      <c r="G6080">
        <v>2024</v>
      </c>
      <c r="H6080" t="s">
        <v>21</v>
      </c>
      <c r="I6080" t="s">
        <v>15619</v>
      </c>
    </row>
    <row r="6081" spans="1:9" ht="16" x14ac:dyDescent="0.2">
      <c r="A6081" t="s">
        <v>15620</v>
      </c>
      <c r="B6081" t="s">
        <v>2364</v>
      </c>
      <c r="C6081">
        <v>1</v>
      </c>
      <c r="D6081" t="s">
        <v>12</v>
      </c>
      <c r="E6081" t="s">
        <v>12</v>
      </c>
      <c r="F6081" s="3" t="s">
        <v>14663</v>
      </c>
      <c r="G6081">
        <v>2024</v>
      </c>
      <c r="H6081" t="s">
        <v>37</v>
      </c>
      <c r="I6081" t="s">
        <v>15621</v>
      </c>
    </row>
    <row r="6082" spans="1:9" ht="16" x14ac:dyDescent="0.2">
      <c r="A6082" t="s">
        <v>15620</v>
      </c>
      <c r="B6082" t="s">
        <v>15622</v>
      </c>
      <c r="C6082">
        <v>2</v>
      </c>
      <c r="D6082">
        <f>407</f>
        <v>407</v>
      </c>
      <c r="E6082" t="s">
        <v>12</v>
      </c>
      <c r="F6082" s="3" t="s">
        <v>15623</v>
      </c>
      <c r="G6082">
        <v>2024</v>
      </c>
      <c r="H6082" t="s">
        <v>37</v>
      </c>
      <c r="I6082" t="s">
        <v>15621</v>
      </c>
    </row>
    <row r="6083" spans="1:9" ht="16" x14ac:dyDescent="0.2">
      <c r="A6083" t="s">
        <v>15624</v>
      </c>
      <c r="B6083" t="s">
        <v>15625</v>
      </c>
      <c r="C6083">
        <v>1</v>
      </c>
      <c r="D6083">
        <f>538</f>
        <v>538</v>
      </c>
      <c r="E6083" t="s">
        <v>12</v>
      </c>
      <c r="F6083" s="7" t="s">
        <v>1259</v>
      </c>
      <c r="G6083">
        <v>2024</v>
      </c>
      <c r="H6083" t="s">
        <v>323</v>
      </c>
      <c r="I6083" t="s">
        <v>15626</v>
      </c>
    </row>
    <row r="6084" spans="1:9" ht="32" x14ac:dyDescent="0.2">
      <c r="A6084" t="s">
        <v>15627</v>
      </c>
      <c r="B6084" t="s">
        <v>1892</v>
      </c>
      <c r="C6084">
        <v>1</v>
      </c>
      <c r="D6084" t="s">
        <v>193</v>
      </c>
      <c r="E6084" t="s">
        <v>12</v>
      </c>
      <c r="F6084" s="3" t="s">
        <v>15628</v>
      </c>
      <c r="G6084">
        <v>2024</v>
      </c>
      <c r="H6084" t="s">
        <v>195</v>
      </c>
      <c r="I6084" t="s">
        <v>15629</v>
      </c>
    </row>
    <row r="6085" spans="1:9" ht="32" x14ac:dyDescent="0.2">
      <c r="A6085" t="s">
        <v>15627</v>
      </c>
      <c r="B6085" t="s">
        <v>15630</v>
      </c>
      <c r="C6085">
        <v>2</v>
      </c>
      <c r="D6085" t="s">
        <v>193</v>
      </c>
      <c r="E6085" t="s">
        <v>12</v>
      </c>
      <c r="F6085" s="3" t="s">
        <v>15631</v>
      </c>
      <c r="G6085">
        <v>2024</v>
      </c>
      <c r="H6085" t="s">
        <v>195</v>
      </c>
      <c r="I6085" t="s">
        <v>15629</v>
      </c>
    </row>
    <row r="6086" spans="1:9" ht="32" x14ac:dyDescent="0.2">
      <c r="A6086" t="s">
        <v>15632</v>
      </c>
      <c r="B6086" t="s">
        <v>15633</v>
      </c>
      <c r="C6086">
        <v>1</v>
      </c>
      <c r="D6086">
        <f>91</f>
        <v>91</v>
      </c>
      <c r="E6086" t="s">
        <v>12</v>
      </c>
      <c r="F6086" s="3" t="s">
        <v>15634</v>
      </c>
      <c r="G6086">
        <v>2024</v>
      </c>
      <c r="H6086" t="s">
        <v>250</v>
      </c>
      <c r="I6086" t="s">
        <v>15635</v>
      </c>
    </row>
    <row r="6087" spans="1:9" ht="16" x14ac:dyDescent="0.2">
      <c r="A6087" t="s">
        <v>15636</v>
      </c>
      <c r="B6087" t="s">
        <v>15637</v>
      </c>
      <c r="C6087">
        <v>1</v>
      </c>
      <c r="D6087" t="s">
        <v>12</v>
      </c>
      <c r="E6087" t="s">
        <v>12</v>
      </c>
      <c r="F6087" s="3" t="s">
        <v>4759</v>
      </c>
      <c r="G6087">
        <v>2024</v>
      </c>
      <c r="H6087" t="s">
        <v>37</v>
      </c>
      <c r="I6087" t="s">
        <v>15638</v>
      </c>
    </row>
    <row r="6088" spans="1:9" ht="16" x14ac:dyDescent="0.2">
      <c r="A6088" t="s">
        <v>15639</v>
      </c>
      <c r="B6088" t="s">
        <v>15640</v>
      </c>
      <c r="C6088">
        <v>1</v>
      </c>
      <c r="D6088" t="s">
        <v>101</v>
      </c>
      <c r="E6088" t="s">
        <v>12</v>
      </c>
      <c r="F6088" s="3" t="s">
        <v>15641</v>
      </c>
      <c r="G6088">
        <v>2024</v>
      </c>
      <c r="H6088" t="s">
        <v>37</v>
      </c>
      <c r="I6088" t="s">
        <v>15642</v>
      </c>
    </row>
    <row r="6089" spans="1:9" ht="16" x14ac:dyDescent="0.2">
      <c r="A6089" t="s">
        <v>15643</v>
      </c>
      <c r="B6089" t="s">
        <v>15644</v>
      </c>
      <c r="C6089">
        <v>1</v>
      </c>
      <c r="D6089">
        <f>400</f>
        <v>400</v>
      </c>
      <c r="E6089" t="s">
        <v>12</v>
      </c>
      <c r="F6089" s="3" t="s">
        <v>15645</v>
      </c>
      <c r="G6089">
        <v>2024</v>
      </c>
      <c r="H6089" t="s">
        <v>140</v>
      </c>
      <c r="I6089" t="s">
        <v>15646</v>
      </c>
    </row>
    <row r="6090" spans="1:9" ht="16" x14ac:dyDescent="0.2">
      <c r="A6090" t="s">
        <v>15643</v>
      </c>
      <c r="B6090" t="s">
        <v>15647</v>
      </c>
      <c r="C6090">
        <v>2</v>
      </c>
      <c r="D6090" t="s">
        <v>12</v>
      </c>
      <c r="E6090" t="s">
        <v>12</v>
      </c>
      <c r="F6090" s="3" t="s">
        <v>15648</v>
      </c>
      <c r="G6090">
        <v>2024</v>
      </c>
      <c r="H6090" t="s">
        <v>140</v>
      </c>
      <c r="I6090" t="s">
        <v>15646</v>
      </c>
    </row>
    <row r="6091" spans="1:9" ht="16" x14ac:dyDescent="0.2">
      <c r="A6091" t="s">
        <v>15649</v>
      </c>
      <c r="B6091" t="s">
        <v>15650</v>
      </c>
      <c r="C6091">
        <v>1</v>
      </c>
      <c r="D6091">
        <f>571</f>
        <v>571</v>
      </c>
      <c r="E6091" t="s">
        <v>12</v>
      </c>
      <c r="F6091" s="3" t="s">
        <v>13864</v>
      </c>
      <c r="G6091">
        <v>2024</v>
      </c>
      <c r="H6091" t="s">
        <v>86</v>
      </c>
      <c r="I6091" t="s">
        <v>15651</v>
      </c>
    </row>
    <row r="6092" spans="1:9" ht="16" x14ac:dyDescent="0.2">
      <c r="A6092" t="s">
        <v>15649</v>
      </c>
      <c r="B6092" t="s">
        <v>15652</v>
      </c>
      <c r="C6092">
        <v>2</v>
      </c>
      <c r="D6092">
        <f>81</f>
        <v>81</v>
      </c>
      <c r="E6092" t="s">
        <v>12</v>
      </c>
      <c r="F6092" s="3" t="s">
        <v>15653</v>
      </c>
      <c r="G6092">
        <v>2024</v>
      </c>
      <c r="H6092" t="s">
        <v>86</v>
      </c>
      <c r="I6092" t="s">
        <v>15651</v>
      </c>
    </row>
    <row r="6093" spans="1:9" ht="16" x14ac:dyDescent="0.2">
      <c r="A6093" t="s">
        <v>15649</v>
      </c>
      <c r="B6093" t="s">
        <v>15654</v>
      </c>
      <c r="C6093">
        <v>3</v>
      </c>
      <c r="D6093">
        <f>239</f>
        <v>239</v>
      </c>
      <c r="E6093" t="s">
        <v>12</v>
      </c>
      <c r="F6093" s="3" t="s">
        <v>15655</v>
      </c>
      <c r="G6093">
        <v>2024</v>
      </c>
      <c r="H6093" t="s">
        <v>4191</v>
      </c>
      <c r="I6093" t="s">
        <v>15651</v>
      </c>
    </row>
    <row r="6094" spans="1:9" ht="16" x14ac:dyDescent="0.2">
      <c r="A6094" t="s">
        <v>15649</v>
      </c>
      <c r="B6094" t="s">
        <v>15656</v>
      </c>
      <c r="C6094">
        <v>4</v>
      </c>
      <c r="D6094" t="s">
        <v>52</v>
      </c>
      <c r="E6094" t="s">
        <v>12</v>
      </c>
      <c r="F6094" s="3" t="s">
        <v>9907</v>
      </c>
      <c r="G6094">
        <v>2024</v>
      </c>
      <c r="H6094" t="s">
        <v>323</v>
      </c>
      <c r="I6094" t="s">
        <v>15651</v>
      </c>
    </row>
    <row r="6095" spans="1:9" ht="32" x14ac:dyDescent="0.2">
      <c r="A6095" t="s">
        <v>15657</v>
      </c>
      <c r="B6095" t="s">
        <v>15658</v>
      </c>
      <c r="C6095">
        <v>1</v>
      </c>
      <c r="D6095" t="s">
        <v>408</v>
      </c>
      <c r="E6095" t="s">
        <v>12</v>
      </c>
      <c r="F6095" s="3" t="s">
        <v>653</v>
      </c>
      <c r="G6095">
        <v>2024</v>
      </c>
      <c r="H6095" t="s">
        <v>518</v>
      </c>
      <c r="I6095" t="s">
        <v>15659</v>
      </c>
    </row>
    <row r="6096" spans="1:9" ht="32" x14ac:dyDescent="0.2">
      <c r="A6096" t="s">
        <v>15657</v>
      </c>
      <c r="B6096" t="s">
        <v>15660</v>
      </c>
      <c r="C6096">
        <v>2</v>
      </c>
      <c r="D6096" t="s">
        <v>90</v>
      </c>
      <c r="E6096" t="s">
        <v>12</v>
      </c>
      <c r="F6096" s="3" t="s">
        <v>15661</v>
      </c>
      <c r="G6096">
        <v>2024</v>
      </c>
      <c r="H6096" t="s">
        <v>37</v>
      </c>
      <c r="I6096" t="s">
        <v>15659</v>
      </c>
    </row>
    <row r="6097" spans="1:9" ht="32" x14ac:dyDescent="0.2">
      <c r="A6097" t="s">
        <v>15662</v>
      </c>
      <c r="B6097" t="s">
        <v>15663</v>
      </c>
      <c r="C6097">
        <v>1</v>
      </c>
      <c r="D6097" t="s">
        <v>31</v>
      </c>
      <c r="E6097" t="s">
        <v>12</v>
      </c>
      <c r="F6097" s="3" t="s">
        <v>7551</v>
      </c>
      <c r="G6097">
        <v>2024</v>
      </c>
      <c r="H6097" t="s">
        <v>21</v>
      </c>
      <c r="I6097" t="s">
        <v>15664</v>
      </c>
    </row>
    <row r="6098" spans="1:9" ht="32" x14ac:dyDescent="0.2">
      <c r="A6098" t="s">
        <v>15662</v>
      </c>
      <c r="B6098" t="s">
        <v>15665</v>
      </c>
      <c r="C6098">
        <v>2</v>
      </c>
      <c r="D6098" t="s">
        <v>31</v>
      </c>
      <c r="E6098" t="s">
        <v>12</v>
      </c>
      <c r="F6098" s="3" t="s">
        <v>6196</v>
      </c>
      <c r="G6098">
        <v>2024</v>
      </c>
      <c r="H6098" t="s">
        <v>21</v>
      </c>
      <c r="I6098" t="s">
        <v>15664</v>
      </c>
    </row>
    <row r="6099" spans="1:9" ht="32" x14ac:dyDescent="0.2">
      <c r="A6099" t="s">
        <v>15666</v>
      </c>
      <c r="B6099" t="s">
        <v>15667</v>
      </c>
      <c r="C6099">
        <v>1</v>
      </c>
      <c r="D6099" t="s">
        <v>12</v>
      </c>
      <c r="E6099" t="s">
        <v>12</v>
      </c>
      <c r="F6099" s="3" t="s">
        <v>4727</v>
      </c>
      <c r="G6099">
        <v>2024</v>
      </c>
      <c r="H6099" t="s">
        <v>256</v>
      </c>
      <c r="I6099" t="s">
        <v>15668</v>
      </c>
    </row>
    <row r="6100" spans="1:9" ht="32" x14ac:dyDescent="0.2">
      <c r="A6100" t="s">
        <v>15666</v>
      </c>
      <c r="B6100" t="s">
        <v>12603</v>
      </c>
      <c r="C6100">
        <v>2</v>
      </c>
      <c r="D6100" t="s">
        <v>12</v>
      </c>
      <c r="E6100" t="s">
        <v>12</v>
      </c>
      <c r="F6100" s="3" t="s">
        <v>12604</v>
      </c>
      <c r="G6100">
        <v>2024</v>
      </c>
      <c r="H6100" t="s">
        <v>256</v>
      </c>
      <c r="I6100" t="s">
        <v>15668</v>
      </c>
    </row>
    <row r="6101" spans="1:9" ht="32" x14ac:dyDescent="0.2">
      <c r="A6101" t="s">
        <v>15666</v>
      </c>
      <c r="B6101" t="s">
        <v>12606</v>
      </c>
      <c r="C6101">
        <v>3</v>
      </c>
      <c r="D6101" t="s">
        <v>12</v>
      </c>
      <c r="E6101" t="s">
        <v>12</v>
      </c>
      <c r="F6101" s="3" t="s">
        <v>15669</v>
      </c>
      <c r="G6101">
        <v>2024</v>
      </c>
      <c r="H6101" t="s">
        <v>256</v>
      </c>
      <c r="I6101" t="s">
        <v>15668</v>
      </c>
    </row>
    <row r="6102" spans="1:9" ht="32" x14ac:dyDescent="0.2">
      <c r="A6102" t="s">
        <v>15666</v>
      </c>
      <c r="B6102" t="s">
        <v>15670</v>
      </c>
      <c r="C6102">
        <v>4</v>
      </c>
      <c r="D6102" t="s">
        <v>101</v>
      </c>
      <c r="E6102" t="s">
        <v>12</v>
      </c>
      <c r="F6102" s="3" t="s">
        <v>15671</v>
      </c>
      <c r="G6102">
        <v>2024</v>
      </c>
      <c r="H6102" t="s">
        <v>37</v>
      </c>
      <c r="I6102" t="s">
        <v>15668</v>
      </c>
    </row>
    <row r="6103" spans="1:9" ht="32" x14ac:dyDescent="0.2">
      <c r="A6103" t="s">
        <v>15672</v>
      </c>
      <c r="B6103" t="s">
        <v>15673</v>
      </c>
      <c r="C6103">
        <v>1</v>
      </c>
      <c r="D6103" t="s">
        <v>31</v>
      </c>
      <c r="E6103" t="s">
        <v>12</v>
      </c>
      <c r="F6103" s="3" t="s">
        <v>15674</v>
      </c>
      <c r="G6103">
        <v>2024</v>
      </c>
      <c r="H6103" t="s">
        <v>21</v>
      </c>
      <c r="I6103" t="s">
        <v>15675</v>
      </c>
    </row>
    <row r="6104" spans="1:9" ht="32" x14ac:dyDescent="0.2">
      <c r="A6104" t="s">
        <v>15672</v>
      </c>
      <c r="B6104" t="s">
        <v>15676</v>
      </c>
      <c r="C6104">
        <v>2</v>
      </c>
      <c r="D6104">
        <f>237</f>
        <v>237</v>
      </c>
      <c r="E6104" t="s">
        <v>12</v>
      </c>
      <c r="F6104" s="3" t="s">
        <v>15677</v>
      </c>
      <c r="G6104">
        <v>2024</v>
      </c>
      <c r="H6104" t="s">
        <v>21</v>
      </c>
      <c r="I6104" t="s">
        <v>15675</v>
      </c>
    </row>
    <row r="6105" spans="1:9" ht="16" x14ac:dyDescent="0.2">
      <c r="A6105" t="s">
        <v>15672</v>
      </c>
      <c r="B6105" t="s">
        <v>15678</v>
      </c>
      <c r="C6105">
        <v>3</v>
      </c>
      <c r="D6105" t="s">
        <v>31</v>
      </c>
      <c r="E6105" t="s">
        <v>12</v>
      </c>
      <c r="F6105" s="3" t="s">
        <v>12844</v>
      </c>
      <c r="G6105">
        <v>2024</v>
      </c>
      <c r="H6105" t="s">
        <v>21</v>
      </c>
      <c r="I6105" t="s">
        <v>15675</v>
      </c>
    </row>
    <row r="6106" spans="1:9" ht="32" x14ac:dyDescent="0.2">
      <c r="A6106" t="s">
        <v>15679</v>
      </c>
      <c r="B6106" t="s">
        <v>15680</v>
      </c>
      <c r="C6106">
        <v>1</v>
      </c>
      <c r="D6106" t="s">
        <v>12</v>
      </c>
      <c r="E6106" t="s">
        <v>12</v>
      </c>
      <c r="F6106" s="3" t="s">
        <v>15681</v>
      </c>
      <c r="G6106">
        <v>2024</v>
      </c>
      <c r="H6106" t="s">
        <v>140</v>
      </c>
      <c r="I6106" t="s">
        <v>15682</v>
      </c>
    </row>
    <row r="6107" spans="1:9" ht="16" x14ac:dyDescent="0.2">
      <c r="A6107" t="s">
        <v>15679</v>
      </c>
      <c r="B6107" t="s">
        <v>15683</v>
      </c>
      <c r="C6107">
        <v>2</v>
      </c>
      <c r="D6107" t="s">
        <v>12</v>
      </c>
      <c r="E6107" t="s">
        <v>12</v>
      </c>
      <c r="F6107" s="3" t="s">
        <v>8245</v>
      </c>
      <c r="G6107">
        <v>2024</v>
      </c>
      <c r="H6107" t="s">
        <v>140</v>
      </c>
      <c r="I6107" t="s">
        <v>15682</v>
      </c>
    </row>
    <row r="6108" spans="1:9" ht="16" x14ac:dyDescent="0.2">
      <c r="A6108" t="s">
        <v>15684</v>
      </c>
      <c r="B6108" t="s">
        <v>15685</v>
      </c>
      <c r="C6108">
        <v>1</v>
      </c>
      <c r="D6108" t="s">
        <v>52</v>
      </c>
      <c r="E6108" t="s">
        <v>12</v>
      </c>
      <c r="F6108" s="3" t="s">
        <v>14830</v>
      </c>
      <c r="G6108">
        <v>2024</v>
      </c>
      <c r="H6108" t="s">
        <v>54</v>
      </c>
      <c r="I6108" t="s">
        <v>15686</v>
      </c>
    </row>
    <row r="6109" spans="1:9" ht="16" x14ac:dyDescent="0.2">
      <c r="A6109" t="s">
        <v>15684</v>
      </c>
      <c r="B6109" t="s">
        <v>15687</v>
      </c>
      <c r="C6109">
        <v>2</v>
      </c>
      <c r="D6109" t="s">
        <v>52</v>
      </c>
      <c r="E6109" t="s">
        <v>12</v>
      </c>
      <c r="F6109" s="3" t="s">
        <v>15688</v>
      </c>
      <c r="G6109">
        <v>2024</v>
      </c>
      <c r="H6109" t="s">
        <v>54</v>
      </c>
      <c r="I6109" t="s">
        <v>15686</v>
      </c>
    </row>
    <row r="6110" spans="1:9" ht="32" x14ac:dyDescent="0.2">
      <c r="A6110" t="s">
        <v>15689</v>
      </c>
      <c r="B6110" t="s">
        <v>15690</v>
      </c>
      <c r="C6110">
        <v>1</v>
      </c>
      <c r="D6110" t="s">
        <v>52</v>
      </c>
      <c r="E6110" t="s">
        <v>12</v>
      </c>
      <c r="F6110" s="3" t="s">
        <v>15691</v>
      </c>
      <c r="G6110">
        <v>2024</v>
      </c>
      <c r="H6110" t="s">
        <v>859</v>
      </c>
      <c r="I6110" t="s">
        <v>15692</v>
      </c>
    </row>
    <row r="6111" spans="1:9" ht="16" x14ac:dyDescent="0.2">
      <c r="A6111" t="s">
        <v>15689</v>
      </c>
      <c r="B6111" t="s">
        <v>15693</v>
      </c>
      <c r="C6111">
        <v>2</v>
      </c>
      <c r="D6111" t="s">
        <v>12</v>
      </c>
      <c r="E6111" t="s">
        <v>12</v>
      </c>
      <c r="F6111" s="3" t="s">
        <v>15694</v>
      </c>
      <c r="G6111">
        <v>2024</v>
      </c>
      <c r="H6111" t="s">
        <v>1157</v>
      </c>
      <c r="I6111" t="s">
        <v>15692</v>
      </c>
    </row>
    <row r="6112" spans="1:9" ht="16" x14ac:dyDescent="0.2">
      <c r="A6112" t="s">
        <v>15689</v>
      </c>
      <c r="B6112" t="s">
        <v>15695</v>
      </c>
      <c r="C6112">
        <v>3</v>
      </c>
      <c r="D6112" t="s">
        <v>52</v>
      </c>
      <c r="E6112" t="s">
        <v>12</v>
      </c>
      <c r="F6112" s="3" t="s">
        <v>1255</v>
      </c>
      <c r="G6112">
        <v>2024</v>
      </c>
      <c r="H6112" t="s">
        <v>972</v>
      </c>
      <c r="I6112" t="s">
        <v>15692</v>
      </c>
    </row>
    <row r="6113" spans="1:9" ht="16" x14ac:dyDescent="0.2">
      <c r="A6113" t="s">
        <v>15689</v>
      </c>
      <c r="B6113" t="s">
        <v>15696</v>
      </c>
      <c r="C6113">
        <v>4</v>
      </c>
      <c r="D6113" t="s">
        <v>12</v>
      </c>
      <c r="E6113" t="s">
        <v>12</v>
      </c>
      <c r="F6113" s="3" t="s">
        <v>15697</v>
      </c>
      <c r="G6113">
        <v>2024</v>
      </c>
      <c r="H6113" t="s">
        <v>5857</v>
      </c>
      <c r="I6113" t="s">
        <v>15692</v>
      </c>
    </row>
    <row r="6114" spans="1:9" ht="32" x14ac:dyDescent="0.2">
      <c r="A6114" t="s">
        <v>15698</v>
      </c>
      <c r="B6114" t="s">
        <v>15699</v>
      </c>
      <c r="C6114">
        <v>1</v>
      </c>
      <c r="D6114" t="s">
        <v>316</v>
      </c>
      <c r="E6114" t="s">
        <v>12</v>
      </c>
      <c r="F6114" s="3" t="s">
        <v>15700</v>
      </c>
      <c r="G6114">
        <v>2024</v>
      </c>
      <c r="H6114" t="s">
        <v>518</v>
      </c>
      <c r="I6114" t="s">
        <v>15701</v>
      </c>
    </row>
    <row r="6115" spans="1:9" ht="32" x14ac:dyDescent="0.2">
      <c r="A6115" t="s">
        <v>15702</v>
      </c>
      <c r="B6115" t="s">
        <v>15703</v>
      </c>
      <c r="C6115">
        <v>1</v>
      </c>
      <c r="D6115" t="s">
        <v>12</v>
      </c>
      <c r="E6115" t="s">
        <v>12</v>
      </c>
      <c r="F6115" s="3" t="s">
        <v>15704</v>
      </c>
      <c r="G6115">
        <v>2024</v>
      </c>
      <c r="H6115" t="s">
        <v>37</v>
      </c>
      <c r="I6115" t="s">
        <v>15705</v>
      </c>
    </row>
    <row r="6116" spans="1:9" ht="32" x14ac:dyDescent="0.2">
      <c r="A6116" t="s">
        <v>15706</v>
      </c>
      <c r="B6116" t="s">
        <v>15707</v>
      </c>
      <c r="C6116">
        <v>1</v>
      </c>
      <c r="D6116" t="s">
        <v>12</v>
      </c>
      <c r="E6116" t="s">
        <v>12</v>
      </c>
      <c r="F6116" s="3" t="s">
        <v>15708</v>
      </c>
      <c r="G6116">
        <v>2024</v>
      </c>
      <c r="H6116" t="s">
        <v>239</v>
      </c>
      <c r="I6116" t="s">
        <v>15709</v>
      </c>
    </row>
    <row r="6117" spans="1:9" ht="32" x14ac:dyDescent="0.2">
      <c r="A6117" t="s">
        <v>15710</v>
      </c>
      <c r="B6117" t="s">
        <v>15711</v>
      </c>
      <c r="C6117">
        <v>1</v>
      </c>
      <c r="D6117" t="s">
        <v>12</v>
      </c>
      <c r="E6117" t="s">
        <v>12</v>
      </c>
      <c r="F6117" s="3" t="s">
        <v>15712</v>
      </c>
      <c r="G6117">
        <v>2024</v>
      </c>
      <c r="H6117" t="s">
        <v>239</v>
      </c>
      <c r="I6117" t="s">
        <v>15713</v>
      </c>
    </row>
    <row r="6118" spans="1:9" ht="32" x14ac:dyDescent="0.2">
      <c r="A6118" t="s">
        <v>15714</v>
      </c>
      <c r="B6118" t="s">
        <v>15715</v>
      </c>
      <c r="C6118">
        <v>1</v>
      </c>
      <c r="D6118" t="s">
        <v>12</v>
      </c>
      <c r="E6118" t="s">
        <v>12</v>
      </c>
      <c r="F6118" s="3" t="s">
        <v>15716</v>
      </c>
      <c r="G6118">
        <v>2024</v>
      </c>
      <c r="H6118" t="s">
        <v>1087</v>
      </c>
      <c r="I6118" t="s">
        <v>15717</v>
      </c>
    </row>
    <row r="6119" spans="1:9" ht="16" x14ac:dyDescent="0.2">
      <c r="A6119" t="s">
        <v>15718</v>
      </c>
      <c r="B6119" t="s">
        <v>15719</v>
      </c>
      <c r="C6119">
        <v>1</v>
      </c>
      <c r="D6119" t="s">
        <v>52</v>
      </c>
      <c r="E6119" t="s">
        <v>12</v>
      </c>
      <c r="F6119" s="3" t="s">
        <v>15720</v>
      </c>
      <c r="G6119">
        <v>2024</v>
      </c>
      <c r="H6119" t="s">
        <v>754</v>
      </c>
      <c r="I6119" t="s">
        <v>15721</v>
      </c>
    </row>
    <row r="6120" spans="1:9" ht="16" x14ac:dyDescent="0.2">
      <c r="A6120" t="s">
        <v>15722</v>
      </c>
      <c r="B6120" t="s">
        <v>15723</v>
      </c>
      <c r="C6120">
        <v>1</v>
      </c>
      <c r="D6120" t="s">
        <v>12</v>
      </c>
      <c r="E6120" t="s">
        <v>12</v>
      </c>
      <c r="F6120" s="3" t="s">
        <v>15724</v>
      </c>
      <c r="G6120">
        <v>2024</v>
      </c>
      <c r="H6120" t="s">
        <v>859</v>
      </c>
      <c r="I6120" t="s">
        <v>15725</v>
      </c>
    </row>
    <row r="6121" spans="1:9" ht="32" x14ac:dyDescent="0.2">
      <c r="A6121" t="s">
        <v>15722</v>
      </c>
      <c r="B6121" t="s">
        <v>15726</v>
      </c>
      <c r="C6121">
        <v>2</v>
      </c>
      <c r="D6121" t="s">
        <v>344</v>
      </c>
      <c r="E6121" t="s">
        <v>12</v>
      </c>
      <c r="F6121" s="3" t="s">
        <v>9480</v>
      </c>
      <c r="G6121">
        <v>2024</v>
      </c>
      <c r="H6121" t="s">
        <v>859</v>
      </c>
      <c r="I6121" t="s">
        <v>15725</v>
      </c>
    </row>
    <row r="6122" spans="1:9" ht="32" x14ac:dyDescent="0.2">
      <c r="A6122" t="s">
        <v>15727</v>
      </c>
      <c r="B6122" t="s">
        <v>15728</v>
      </c>
      <c r="C6122">
        <v>1</v>
      </c>
      <c r="D6122" t="s">
        <v>344</v>
      </c>
      <c r="E6122" t="s">
        <v>12</v>
      </c>
      <c r="F6122" s="3" t="s">
        <v>15729</v>
      </c>
      <c r="G6122">
        <v>2024</v>
      </c>
      <c r="H6122" t="s">
        <v>1404</v>
      </c>
      <c r="I6122" t="s">
        <v>15730</v>
      </c>
    </row>
    <row r="6123" spans="1:9" ht="32" x14ac:dyDescent="0.2">
      <c r="A6123" t="s">
        <v>15727</v>
      </c>
      <c r="B6123" t="s">
        <v>15731</v>
      </c>
      <c r="C6123">
        <v>2</v>
      </c>
      <c r="D6123" t="s">
        <v>52</v>
      </c>
      <c r="E6123" t="s">
        <v>12</v>
      </c>
      <c r="F6123" s="3" t="s">
        <v>15732</v>
      </c>
      <c r="G6123">
        <v>2024</v>
      </c>
      <c r="H6123" t="s">
        <v>137</v>
      </c>
      <c r="I6123" t="s">
        <v>15730</v>
      </c>
    </row>
    <row r="6124" spans="1:9" ht="32" x14ac:dyDescent="0.2">
      <c r="A6124" t="s">
        <v>15727</v>
      </c>
      <c r="B6124" t="s">
        <v>15733</v>
      </c>
      <c r="C6124">
        <v>3</v>
      </c>
      <c r="D6124" t="s">
        <v>12</v>
      </c>
      <c r="E6124" t="s">
        <v>12</v>
      </c>
      <c r="F6124" s="3" t="s">
        <v>15734</v>
      </c>
      <c r="G6124">
        <v>2024</v>
      </c>
      <c r="H6124" t="s">
        <v>2773</v>
      </c>
      <c r="I6124" t="s">
        <v>15730</v>
      </c>
    </row>
    <row r="6125" spans="1:9" ht="32" x14ac:dyDescent="0.2">
      <c r="A6125" t="s">
        <v>15727</v>
      </c>
      <c r="B6125" t="s">
        <v>15735</v>
      </c>
      <c r="C6125">
        <v>4</v>
      </c>
      <c r="D6125" t="s">
        <v>1077</v>
      </c>
      <c r="E6125" t="s">
        <v>12</v>
      </c>
      <c r="F6125" s="3" t="s">
        <v>15736</v>
      </c>
      <c r="G6125">
        <v>2024</v>
      </c>
      <c r="H6125" t="s">
        <v>2773</v>
      </c>
      <c r="I6125" t="s">
        <v>15730</v>
      </c>
    </row>
    <row r="6126" spans="1:9" ht="32" x14ac:dyDescent="0.2">
      <c r="A6126" t="s">
        <v>15727</v>
      </c>
      <c r="B6126" t="s">
        <v>15737</v>
      </c>
      <c r="C6126">
        <v>5</v>
      </c>
      <c r="D6126">
        <f>226</f>
        <v>226</v>
      </c>
      <c r="E6126" t="s">
        <v>12</v>
      </c>
      <c r="F6126" s="3" t="s">
        <v>15738</v>
      </c>
      <c r="G6126">
        <v>2024</v>
      </c>
      <c r="H6126" t="s">
        <v>2773</v>
      </c>
      <c r="I6126" t="s">
        <v>15730</v>
      </c>
    </row>
    <row r="6127" spans="1:9" ht="32" x14ac:dyDescent="0.2">
      <c r="A6127" t="s">
        <v>15727</v>
      </c>
      <c r="B6127" t="s">
        <v>15739</v>
      </c>
      <c r="C6127">
        <v>6</v>
      </c>
      <c r="D6127" t="s">
        <v>344</v>
      </c>
      <c r="E6127" t="s">
        <v>12</v>
      </c>
      <c r="F6127" s="3" t="s">
        <v>15740</v>
      </c>
      <c r="G6127">
        <v>2024</v>
      </c>
      <c r="H6127" t="s">
        <v>2773</v>
      </c>
      <c r="I6127" t="s">
        <v>15730</v>
      </c>
    </row>
    <row r="6128" spans="1:9" ht="16" x14ac:dyDescent="0.2">
      <c r="A6128" t="s">
        <v>15741</v>
      </c>
      <c r="B6128" t="s">
        <v>15742</v>
      </c>
      <c r="C6128">
        <v>1</v>
      </c>
      <c r="D6128" t="s">
        <v>101</v>
      </c>
      <c r="E6128" t="s">
        <v>12</v>
      </c>
      <c r="F6128" s="3" t="s">
        <v>15743</v>
      </c>
      <c r="G6128">
        <v>2024</v>
      </c>
      <c r="H6128" t="s">
        <v>37</v>
      </c>
      <c r="I6128" t="s">
        <v>15744</v>
      </c>
    </row>
    <row r="6129" spans="1:9" ht="32" x14ac:dyDescent="0.2">
      <c r="A6129" t="s">
        <v>15745</v>
      </c>
      <c r="B6129" t="s">
        <v>15746</v>
      </c>
      <c r="C6129">
        <v>1</v>
      </c>
      <c r="D6129" t="s">
        <v>12</v>
      </c>
      <c r="E6129" t="s">
        <v>12</v>
      </c>
      <c r="F6129" s="3" t="s">
        <v>15747</v>
      </c>
      <c r="G6129">
        <v>2024</v>
      </c>
      <c r="H6129" t="s">
        <v>14</v>
      </c>
      <c r="I6129" t="s">
        <v>15748</v>
      </c>
    </row>
    <row r="6130" spans="1:9" ht="32" x14ac:dyDescent="0.2">
      <c r="A6130" t="s">
        <v>15745</v>
      </c>
      <c r="B6130" t="s">
        <v>15749</v>
      </c>
      <c r="C6130">
        <v>2</v>
      </c>
      <c r="D6130" t="s">
        <v>12</v>
      </c>
      <c r="E6130" t="s">
        <v>12</v>
      </c>
      <c r="F6130" s="3" t="s">
        <v>15750</v>
      </c>
      <c r="G6130">
        <v>2024</v>
      </c>
      <c r="H6130" t="s">
        <v>14</v>
      </c>
      <c r="I6130" t="s">
        <v>15748</v>
      </c>
    </row>
    <row r="6131" spans="1:9" ht="32" x14ac:dyDescent="0.2">
      <c r="A6131" t="s">
        <v>15745</v>
      </c>
      <c r="B6131" t="s">
        <v>15751</v>
      </c>
      <c r="C6131">
        <v>3</v>
      </c>
      <c r="D6131" t="s">
        <v>12</v>
      </c>
      <c r="E6131" t="s">
        <v>12</v>
      </c>
      <c r="F6131" s="3" t="s">
        <v>1532</v>
      </c>
      <c r="G6131">
        <v>2024</v>
      </c>
      <c r="H6131" t="s">
        <v>14</v>
      </c>
      <c r="I6131" t="s">
        <v>15748</v>
      </c>
    </row>
    <row r="6132" spans="1:9" ht="16" x14ac:dyDescent="0.2">
      <c r="A6132" t="s">
        <v>15752</v>
      </c>
      <c r="B6132" t="s">
        <v>15753</v>
      </c>
      <c r="C6132">
        <v>1</v>
      </c>
      <c r="D6132">
        <f>421</f>
        <v>421</v>
      </c>
      <c r="E6132" t="s">
        <v>12</v>
      </c>
      <c r="F6132" s="3" t="s">
        <v>15754</v>
      </c>
      <c r="G6132">
        <v>2024</v>
      </c>
      <c r="H6132" t="s">
        <v>527</v>
      </c>
      <c r="I6132" t="s">
        <v>15755</v>
      </c>
    </row>
    <row r="6133" spans="1:9" ht="32" x14ac:dyDescent="0.2">
      <c r="A6133" t="s">
        <v>15756</v>
      </c>
      <c r="B6133" t="s">
        <v>15757</v>
      </c>
      <c r="C6133">
        <v>1</v>
      </c>
      <c r="D6133">
        <f>134</f>
        <v>134</v>
      </c>
      <c r="E6133" t="s">
        <v>12</v>
      </c>
      <c r="F6133" s="3" t="s">
        <v>15758</v>
      </c>
      <c r="G6133">
        <v>2024</v>
      </c>
      <c r="H6133" t="s">
        <v>140</v>
      </c>
      <c r="I6133" t="s">
        <v>15759</v>
      </c>
    </row>
    <row r="6134" spans="1:9" ht="32" x14ac:dyDescent="0.2">
      <c r="A6134" t="s">
        <v>15756</v>
      </c>
      <c r="B6134" t="s">
        <v>13694</v>
      </c>
      <c r="C6134">
        <v>2</v>
      </c>
      <c r="D6134">
        <f>134</f>
        <v>134</v>
      </c>
      <c r="E6134" t="s">
        <v>12</v>
      </c>
      <c r="F6134" s="3" t="s">
        <v>15760</v>
      </c>
      <c r="G6134">
        <v>2024</v>
      </c>
      <c r="H6134" t="s">
        <v>140</v>
      </c>
      <c r="I6134" t="s">
        <v>15759</v>
      </c>
    </row>
    <row r="6135" spans="1:9" ht="32" x14ac:dyDescent="0.2">
      <c r="A6135" t="s">
        <v>15761</v>
      </c>
      <c r="B6135" t="s">
        <v>15762</v>
      </c>
      <c r="C6135">
        <v>1</v>
      </c>
      <c r="D6135" t="s">
        <v>316</v>
      </c>
      <c r="E6135" t="s">
        <v>12</v>
      </c>
      <c r="F6135" s="3" t="s">
        <v>15763</v>
      </c>
      <c r="G6135">
        <v>2024</v>
      </c>
      <c r="H6135" t="s">
        <v>318</v>
      </c>
      <c r="I6135" t="s">
        <v>15764</v>
      </c>
    </row>
    <row r="6136" spans="1:9" ht="32" x14ac:dyDescent="0.2">
      <c r="A6136" t="s">
        <v>15761</v>
      </c>
      <c r="B6136" t="s">
        <v>15765</v>
      </c>
      <c r="C6136">
        <v>2</v>
      </c>
      <c r="D6136" t="s">
        <v>316</v>
      </c>
      <c r="E6136" t="s">
        <v>12</v>
      </c>
      <c r="F6136" s="3" t="s">
        <v>15766</v>
      </c>
      <c r="G6136">
        <v>2024</v>
      </c>
      <c r="H6136" t="s">
        <v>318</v>
      </c>
      <c r="I6136" t="s">
        <v>15764</v>
      </c>
    </row>
    <row r="6137" spans="1:9" ht="16" x14ac:dyDescent="0.2">
      <c r="A6137" t="s">
        <v>15767</v>
      </c>
      <c r="B6137" t="s">
        <v>15768</v>
      </c>
      <c r="C6137">
        <v>1</v>
      </c>
      <c r="D6137" t="s">
        <v>12</v>
      </c>
      <c r="E6137" t="s">
        <v>12</v>
      </c>
      <c r="F6137" s="3" t="s">
        <v>15769</v>
      </c>
      <c r="G6137">
        <v>2024</v>
      </c>
      <c r="H6137" t="s">
        <v>1663</v>
      </c>
      <c r="I6137" t="s">
        <v>15770</v>
      </c>
    </row>
    <row r="6138" spans="1:9" ht="16" x14ac:dyDescent="0.2">
      <c r="A6138" t="s">
        <v>15771</v>
      </c>
      <c r="B6138" t="s">
        <v>15772</v>
      </c>
      <c r="C6138">
        <v>1</v>
      </c>
      <c r="D6138" t="s">
        <v>12</v>
      </c>
      <c r="E6138" t="s">
        <v>12</v>
      </c>
      <c r="F6138" s="3" t="s">
        <v>10598</v>
      </c>
      <c r="G6138">
        <v>2024</v>
      </c>
      <c r="H6138" t="s">
        <v>239</v>
      </c>
      <c r="I6138" t="s">
        <v>15773</v>
      </c>
    </row>
    <row r="6139" spans="1:9" ht="16" x14ac:dyDescent="0.2">
      <c r="A6139" t="s">
        <v>15774</v>
      </c>
      <c r="B6139" t="s">
        <v>15775</v>
      </c>
      <c r="C6139">
        <v>1</v>
      </c>
      <c r="D6139" t="s">
        <v>344</v>
      </c>
      <c r="E6139" t="s">
        <v>12</v>
      </c>
      <c r="F6139" s="3" t="s">
        <v>15776</v>
      </c>
      <c r="G6139">
        <v>2024</v>
      </c>
      <c r="H6139" t="s">
        <v>174</v>
      </c>
      <c r="I6139" t="s">
        <v>15777</v>
      </c>
    </row>
    <row r="6140" spans="1:9" ht="32" x14ac:dyDescent="0.2">
      <c r="A6140" t="s">
        <v>15778</v>
      </c>
      <c r="B6140" t="s">
        <v>15779</v>
      </c>
      <c r="C6140">
        <v>1</v>
      </c>
      <c r="D6140" t="s">
        <v>90</v>
      </c>
      <c r="E6140" t="s">
        <v>12</v>
      </c>
      <c r="F6140" s="3" t="s">
        <v>15780</v>
      </c>
      <c r="G6140">
        <v>2024</v>
      </c>
      <c r="H6140" t="s">
        <v>140</v>
      </c>
      <c r="I6140" t="s">
        <v>15781</v>
      </c>
    </row>
    <row r="6141" spans="1:9" ht="32" x14ac:dyDescent="0.2">
      <c r="A6141" t="s">
        <v>15778</v>
      </c>
      <c r="B6141" t="s">
        <v>15782</v>
      </c>
      <c r="C6141">
        <v>2</v>
      </c>
      <c r="D6141" t="s">
        <v>52</v>
      </c>
      <c r="E6141" t="s">
        <v>12</v>
      </c>
      <c r="F6141" s="3" t="s">
        <v>15783</v>
      </c>
      <c r="G6141">
        <v>2024</v>
      </c>
      <c r="H6141" t="s">
        <v>140</v>
      </c>
      <c r="I6141" t="s">
        <v>15781</v>
      </c>
    </row>
    <row r="6142" spans="1:9" ht="32" x14ac:dyDescent="0.2">
      <c r="A6142" t="s">
        <v>15778</v>
      </c>
      <c r="B6142" t="s">
        <v>15784</v>
      </c>
      <c r="C6142">
        <v>3</v>
      </c>
      <c r="D6142" t="s">
        <v>1512</v>
      </c>
      <c r="E6142" t="s">
        <v>12</v>
      </c>
      <c r="F6142" s="3" t="s">
        <v>15785</v>
      </c>
      <c r="G6142">
        <v>2024</v>
      </c>
      <c r="H6142" t="s">
        <v>140</v>
      </c>
      <c r="I6142" t="s">
        <v>15781</v>
      </c>
    </row>
    <row r="6143" spans="1:9" ht="16" x14ac:dyDescent="0.2">
      <c r="A6143" t="s">
        <v>15778</v>
      </c>
      <c r="B6143" t="s">
        <v>15786</v>
      </c>
      <c r="C6143">
        <v>4</v>
      </c>
      <c r="D6143" t="s">
        <v>9622</v>
      </c>
      <c r="E6143" t="s">
        <v>12</v>
      </c>
      <c r="F6143" s="3" t="s">
        <v>9623</v>
      </c>
      <c r="G6143">
        <v>2024</v>
      </c>
      <c r="H6143" t="s">
        <v>140</v>
      </c>
      <c r="I6143" t="s">
        <v>15781</v>
      </c>
    </row>
    <row r="6144" spans="1:9" ht="32" x14ac:dyDescent="0.2">
      <c r="A6144" t="s">
        <v>15778</v>
      </c>
      <c r="B6144" t="s">
        <v>15787</v>
      </c>
      <c r="C6144">
        <v>5</v>
      </c>
      <c r="D6144" t="s">
        <v>4805</v>
      </c>
      <c r="E6144" t="s">
        <v>12</v>
      </c>
      <c r="F6144" s="3" t="s">
        <v>15788</v>
      </c>
      <c r="G6144">
        <v>2024</v>
      </c>
      <c r="H6144" t="s">
        <v>140</v>
      </c>
      <c r="I6144" t="s">
        <v>15781</v>
      </c>
    </row>
    <row r="6145" spans="1:9" ht="32" x14ac:dyDescent="0.2">
      <c r="A6145" t="s">
        <v>15789</v>
      </c>
      <c r="B6145" t="s">
        <v>15790</v>
      </c>
      <c r="C6145">
        <v>1</v>
      </c>
      <c r="D6145">
        <f>237</f>
        <v>237</v>
      </c>
      <c r="E6145" t="s">
        <v>12</v>
      </c>
      <c r="F6145" s="3" t="s">
        <v>15791</v>
      </c>
      <c r="G6145">
        <v>2024</v>
      </c>
      <c r="H6145" t="s">
        <v>21</v>
      </c>
      <c r="I6145" t="s">
        <v>15792</v>
      </c>
    </row>
    <row r="6146" spans="1:9" ht="32" x14ac:dyDescent="0.2">
      <c r="A6146" t="s">
        <v>15789</v>
      </c>
      <c r="B6146" t="s">
        <v>15793</v>
      </c>
      <c r="C6146">
        <v>2</v>
      </c>
      <c r="D6146" t="s">
        <v>12</v>
      </c>
      <c r="E6146" t="s">
        <v>12</v>
      </c>
      <c r="F6146" s="3" t="s">
        <v>15794</v>
      </c>
      <c r="G6146">
        <v>2024</v>
      </c>
      <c r="H6146" t="s">
        <v>21</v>
      </c>
      <c r="I6146" t="s">
        <v>15792</v>
      </c>
    </row>
    <row r="6147" spans="1:9" ht="32" x14ac:dyDescent="0.2">
      <c r="A6147" t="s">
        <v>15789</v>
      </c>
      <c r="B6147" t="s">
        <v>15795</v>
      </c>
      <c r="C6147">
        <v>3</v>
      </c>
      <c r="D6147" t="s">
        <v>31</v>
      </c>
      <c r="E6147" t="s">
        <v>12</v>
      </c>
      <c r="F6147" s="3" t="s">
        <v>15796</v>
      </c>
      <c r="G6147">
        <v>2024</v>
      </c>
      <c r="H6147" t="s">
        <v>21</v>
      </c>
      <c r="I6147" t="s">
        <v>15792</v>
      </c>
    </row>
    <row r="6148" spans="1:9" ht="32" x14ac:dyDescent="0.2">
      <c r="A6148" t="s">
        <v>15789</v>
      </c>
      <c r="B6148" t="s">
        <v>15797</v>
      </c>
      <c r="C6148">
        <v>4</v>
      </c>
      <c r="D6148">
        <f>237</f>
        <v>237</v>
      </c>
      <c r="E6148" t="s">
        <v>12</v>
      </c>
      <c r="F6148" s="3" t="s">
        <v>15798</v>
      </c>
      <c r="G6148">
        <v>2024</v>
      </c>
      <c r="H6148" t="s">
        <v>21</v>
      </c>
      <c r="I6148" t="s">
        <v>15792</v>
      </c>
    </row>
    <row r="6149" spans="1:9" ht="16" x14ac:dyDescent="0.2">
      <c r="A6149" t="s">
        <v>15799</v>
      </c>
      <c r="B6149" t="s">
        <v>15800</v>
      </c>
      <c r="C6149">
        <v>1</v>
      </c>
      <c r="D6149" t="s">
        <v>12</v>
      </c>
      <c r="E6149" t="s">
        <v>12</v>
      </c>
      <c r="F6149" s="3" t="s">
        <v>14934</v>
      </c>
      <c r="G6149">
        <v>2024</v>
      </c>
      <c r="H6149" t="s">
        <v>859</v>
      </c>
      <c r="I6149" t="s">
        <v>15801</v>
      </c>
    </row>
    <row r="6150" spans="1:9" ht="16" x14ac:dyDescent="0.2">
      <c r="A6150" t="s">
        <v>15799</v>
      </c>
      <c r="B6150" t="s">
        <v>15802</v>
      </c>
      <c r="C6150">
        <v>2</v>
      </c>
      <c r="D6150" t="s">
        <v>12</v>
      </c>
      <c r="E6150" t="s">
        <v>12</v>
      </c>
      <c r="F6150" s="3" t="s">
        <v>14934</v>
      </c>
      <c r="G6150">
        <v>2024</v>
      </c>
      <c r="H6150" t="s">
        <v>859</v>
      </c>
      <c r="I6150" t="s">
        <v>15801</v>
      </c>
    </row>
    <row r="6151" spans="1:9" ht="16" x14ac:dyDescent="0.2">
      <c r="A6151" t="s">
        <v>15799</v>
      </c>
      <c r="B6151" t="s">
        <v>15803</v>
      </c>
      <c r="C6151">
        <v>3</v>
      </c>
      <c r="D6151" t="s">
        <v>12</v>
      </c>
      <c r="E6151" t="s">
        <v>12</v>
      </c>
      <c r="F6151" s="3" t="s">
        <v>15804</v>
      </c>
      <c r="G6151">
        <v>2024</v>
      </c>
      <c r="H6151" t="s">
        <v>859</v>
      </c>
      <c r="I6151" t="s">
        <v>15801</v>
      </c>
    </row>
    <row r="6152" spans="1:9" ht="32" x14ac:dyDescent="0.2">
      <c r="A6152" t="s">
        <v>15805</v>
      </c>
      <c r="B6152" t="s">
        <v>15382</v>
      </c>
      <c r="C6152">
        <v>1</v>
      </c>
      <c r="D6152" t="s">
        <v>52</v>
      </c>
      <c r="E6152" t="s">
        <v>12</v>
      </c>
      <c r="F6152" s="3" t="s">
        <v>15383</v>
      </c>
      <c r="G6152">
        <v>2024</v>
      </c>
      <c r="H6152" t="s">
        <v>54</v>
      </c>
      <c r="I6152" t="s">
        <v>15806</v>
      </c>
    </row>
    <row r="6153" spans="1:9" ht="32" x14ac:dyDescent="0.2">
      <c r="A6153" t="s">
        <v>15807</v>
      </c>
      <c r="B6153" t="s">
        <v>15808</v>
      </c>
      <c r="C6153">
        <v>1</v>
      </c>
      <c r="D6153" t="s">
        <v>12</v>
      </c>
      <c r="E6153" t="s">
        <v>12</v>
      </c>
      <c r="F6153" s="3" t="s">
        <v>15809</v>
      </c>
      <c r="G6153">
        <v>2024</v>
      </c>
      <c r="H6153" t="s">
        <v>3339</v>
      </c>
      <c r="I6153" t="s">
        <v>15810</v>
      </c>
    </row>
    <row r="6154" spans="1:9" ht="32" x14ac:dyDescent="0.2">
      <c r="A6154" t="s">
        <v>15807</v>
      </c>
      <c r="B6154" t="s">
        <v>15811</v>
      </c>
      <c r="C6154">
        <v>2</v>
      </c>
      <c r="D6154" t="s">
        <v>12</v>
      </c>
      <c r="E6154" t="s">
        <v>12</v>
      </c>
      <c r="F6154" s="3" t="s">
        <v>15812</v>
      </c>
      <c r="G6154">
        <v>2024</v>
      </c>
      <c r="H6154" t="s">
        <v>3339</v>
      </c>
      <c r="I6154" t="s">
        <v>15810</v>
      </c>
    </row>
    <row r="6155" spans="1:9" ht="32" x14ac:dyDescent="0.2">
      <c r="A6155" t="s">
        <v>15813</v>
      </c>
      <c r="B6155" t="s">
        <v>15814</v>
      </c>
      <c r="C6155">
        <v>1</v>
      </c>
      <c r="D6155" t="s">
        <v>12</v>
      </c>
      <c r="E6155" t="s">
        <v>12</v>
      </c>
      <c r="F6155" s="3" t="s">
        <v>12565</v>
      </c>
      <c r="G6155">
        <v>2024</v>
      </c>
      <c r="H6155" t="s">
        <v>14</v>
      </c>
      <c r="I6155" t="s">
        <v>15815</v>
      </c>
    </row>
    <row r="6156" spans="1:9" ht="32" x14ac:dyDescent="0.2">
      <c r="A6156" t="s">
        <v>15813</v>
      </c>
      <c r="B6156" t="s">
        <v>15816</v>
      </c>
      <c r="C6156">
        <v>2</v>
      </c>
      <c r="D6156" t="s">
        <v>12</v>
      </c>
      <c r="E6156" t="s">
        <v>12</v>
      </c>
      <c r="F6156" s="3" t="s">
        <v>15817</v>
      </c>
      <c r="G6156">
        <v>2024</v>
      </c>
      <c r="H6156" t="s">
        <v>14</v>
      </c>
      <c r="I6156" t="s">
        <v>15815</v>
      </c>
    </row>
    <row r="6157" spans="1:9" ht="32" x14ac:dyDescent="0.2">
      <c r="A6157" t="s">
        <v>15813</v>
      </c>
      <c r="B6157" t="s">
        <v>15818</v>
      </c>
      <c r="C6157">
        <v>3</v>
      </c>
      <c r="D6157" t="s">
        <v>12</v>
      </c>
      <c r="E6157" t="s">
        <v>12</v>
      </c>
      <c r="F6157" s="3" t="s">
        <v>12565</v>
      </c>
      <c r="G6157">
        <v>2024</v>
      </c>
      <c r="H6157" t="s">
        <v>14</v>
      </c>
      <c r="I6157" t="s">
        <v>15815</v>
      </c>
    </row>
    <row r="6158" spans="1:9" ht="32" x14ac:dyDescent="0.2">
      <c r="A6158" t="s">
        <v>15813</v>
      </c>
      <c r="B6158" t="s">
        <v>15819</v>
      </c>
      <c r="C6158">
        <v>4</v>
      </c>
      <c r="D6158" t="s">
        <v>90</v>
      </c>
      <c r="E6158" t="s">
        <v>12</v>
      </c>
      <c r="F6158" s="3" t="s">
        <v>15820</v>
      </c>
      <c r="G6158">
        <v>2024</v>
      </c>
      <c r="H6158" t="s">
        <v>832</v>
      </c>
      <c r="I6158" t="s">
        <v>15815</v>
      </c>
    </row>
    <row r="6159" spans="1:9" ht="16" x14ac:dyDescent="0.2">
      <c r="A6159" t="s">
        <v>15821</v>
      </c>
      <c r="B6159" t="s">
        <v>15822</v>
      </c>
      <c r="C6159">
        <v>1</v>
      </c>
      <c r="D6159" t="s">
        <v>1085</v>
      </c>
      <c r="E6159" t="s">
        <v>12</v>
      </c>
      <c r="F6159" s="3" t="s">
        <v>4114</v>
      </c>
      <c r="G6159">
        <v>2024</v>
      </c>
      <c r="H6159" t="s">
        <v>1087</v>
      </c>
      <c r="I6159" t="s">
        <v>15823</v>
      </c>
    </row>
    <row r="6160" spans="1:9" ht="32" x14ac:dyDescent="0.2">
      <c r="A6160" t="s">
        <v>15821</v>
      </c>
      <c r="B6160" t="s">
        <v>15824</v>
      </c>
      <c r="C6160">
        <v>2</v>
      </c>
      <c r="D6160" t="s">
        <v>12</v>
      </c>
      <c r="E6160" t="s">
        <v>12</v>
      </c>
      <c r="F6160" s="3" t="s">
        <v>15825</v>
      </c>
      <c r="G6160">
        <v>2024</v>
      </c>
      <c r="H6160" t="s">
        <v>1087</v>
      </c>
      <c r="I6160" t="s">
        <v>15823</v>
      </c>
    </row>
    <row r="6161" spans="1:9" ht="32" x14ac:dyDescent="0.2">
      <c r="A6161" t="s">
        <v>15826</v>
      </c>
      <c r="B6161" t="s">
        <v>8598</v>
      </c>
      <c r="C6161">
        <v>1</v>
      </c>
      <c r="D6161" t="s">
        <v>12</v>
      </c>
      <c r="E6161" t="s">
        <v>12</v>
      </c>
      <c r="F6161" s="3" t="s">
        <v>15827</v>
      </c>
      <c r="G6161">
        <v>2024</v>
      </c>
      <c r="H6161" t="s">
        <v>4191</v>
      </c>
      <c r="I6161" t="s">
        <v>15828</v>
      </c>
    </row>
    <row r="6162" spans="1:9" ht="16" x14ac:dyDescent="0.2">
      <c r="A6162" t="s">
        <v>15826</v>
      </c>
      <c r="B6162" t="s">
        <v>15829</v>
      </c>
      <c r="C6162">
        <v>2</v>
      </c>
      <c r="D6162" t="s">
        <v>12</v>
      </c>
      <c r="E6162" t="s">
        <v>12</v>
      </c>
      <c r="F6162" s="3" t="s">
        <v>15830</v>
      </c>
      <c r="G6162">
        <v>2024</v>
      </c>
      <c r="H6162" t="s">
        <v>368</v>
      </c>
      <c r="I6162" t="s">
        <v>15828</v>
      </c>
    </row>
    <row r="6163" spans="1:9" ht="16" x14ac:dyDescent="0.2">
      <c r="A6163" t="s">
        <v>15826</v>
      </c>
      <c r="B6163" t="s">
        <v>15831</v>
      </c>
      <c r="C6163">
        <v>3</v>
      </c>
      <c r="D6163" t="s">
        <v>12</v>
      </c>
      <c r="E6163" t="s">
        <v>12</v>
      </c>
      <c r="F6163" s="3" t="s">
        <v>15832</v>
      </c>
      <c r="G6163">
        <v>2024</v>
      </c>
      <c r="H6163" t="s">
        <v>368</v>
      </c>
      <c r="I6163" t="s">
        <v>15828</v>
      </c>
    </row>
    <row r="6164" spans="1:9" ht="32" x14ac:dyDescent="0.2">
      <c r="A6164" t="s">
        <v>15833</v>
      </c>
      <c r="B6164" t="s">
        <v>15834</v>
      </c>
      <c r="C6164">
        <v>1</v>
      </c>
      <c r="D6164" t="s">
        <v>12</v>
      </c>
      <c r="E6164" t="s">
        <v>14204</v>
      </c>
      <c r="F6164" s="3" t="s">
        <v>15835</v>
      </c>
      <c r="G6164">
        <v>2024</v>
      </c>
      <c r="H6164" t="s">
        <v>998</v>
      </c>
      <c r="I6164" t="s">
        <v>15836</v>
      </c>
    </row>
    <row r="6165" spans="1:9" ht="32" x14ac:dyDescent="0.2">
      <c r="A6165" t="s">
        <v>15837</v>
      </c>
      <c r="B6165" t="s">
        <v>15838</v>
      </c>
      <c r="C6165">
        <v>1</v>
      </c>
      <c r="D6165" t="s">
        <v>90</v>
      </c>
      <c r="E6165" t="s">
        <v>12</v>
      </c>
      <c r="F6165" s="3" t="s">
        <v>3310</v>
      </c>
      <c r="G6165">
        <v>2024</v>
      </c>
      <c r="H6165" t="s">
        <v>37</v>
      </c>
      <c r="I6165" t="s">
        <v>15839</v>
      </c>
    </row>
    <row r="6166" spans="1:9" ht="16" x14ac:dyDescent="0.2">
      <c r="A6166" t="s">
        <v>15837</v>
      </c>
      <c r="B6166" t="s">
        <v>15840</v>
      </c>
      <c r="C6166">
        <v>2</v>
      </c>
      <c r="D6166" s="5" t="s">
        <v>12</v>
      </c>
      <c r="E6166" t="s">
        <v>12</v>
      </c>
      <c r="F6166" s="7" t="s">
        <v>165</v>
      </c>
      <c r="G6166">
        <v>2024</v>
      </c>
      <c r="H6166" t="s">
        <v>37</v>
      </c>
      <c r="I6166" t="s">
        <v>15839</v>
      </c>
    </row>
    <row r="6167" spans="1:9" ht="32" x14ac:dyDescent="0.2">
      <c r="A6167" t="s">
        <v>15841</v>
      </c>
      <c r="B6167" t="s">
        <v>15009</v>
      </c>
      <c r="C6167">
        <v>1</v>
      </c>
      <c r="D6167">
        <f>237</f>
        <v>237</v>
      </c>
      <c r="E6167" t="s">
        <v>12</v>
      </c>
      <c r="F6167" s="3" t="s">
        <v>5288</v>
      </c>
      <c r="G6167">
        <v>2024</v>
      </c>
      <c r="H6167" t="s">
        <v>21</v>
      </c>
      <c r="I6167" t="s">
        <v>15842</v>
      </c>
    </row>
    <row r="6168" spans="1:9" ht="32" x14ac:dyDescent="0.2">
      <c r="A6168" t="s">
        <v>15843</v>
      </c>
      <c r="B6168" t="s">
        <v>15844</v>
      </c>
      <c r="C6168">
        <v>1</v>
      </c>
      <c r="D6168" t="s">
        <v>12</v>
      </c>
      <c r="E6168" t="s">
        <v>12</v>
      </c>
      <c r="F6168" s="3" t="s">
        <v>15845</v>
      </c>
      <c r="G6168">
        <v>2024</v>
      </c>
      <c r="H6168" t="s">
        <v>3795</v>
      </c>
      <c r="I6168" t="s">
        <v>15846</v>
      </c>
    </row>
    <row r="6169" spans="1:9" ht="32" x14ac:dyDescent="0.2">
      <c r="A6169" t="s">
        <v>15847</v>
      </c>
      <c r="B6169" t="s">
        <v>14395</v>
      </c>
      <c r="C6169">
        <v>1</v>
      </c>
      <c r="D6169" t="s">
        <v>1020</v>
      </c>
      <c r="E6169" t="s">
        <v>12</v>
      </c>
      <c r="F6169" s="3" t="s">
        <v>14396</v>
      </c>
      <c r="G6169">
        <v>2024</v>
      </c>
      <c r="H6169" t="s">
        <v>1022</v>
      </c>
      <c r="I6169" t="s">
        <v>15848</v>
      </c>
    </row>
    <row r="6170" spans="1:9" ht="16" x14ac:dyDescent="0.2">
      <c r="A6170" t="s">
        <v>15847</v>
      </c>
      <c r="B6170" t="s">
        <v>14398</v>
      </c>
      <c r="C6170">
        <v>2</v>
      </c>
      <c r="D6170" t="s">
        <v>1020</v>
      </c>
      <c r="E6170" t="s">
        <v>12</v>
      </c>
      <c r="F6170" s="3" t="s">
        <v>15849</v>
      </c>
      <c r="G6170">
        <v>2024</v>
      </c>
      <c r="H6170" t="s">
        <v>1022</v>
      </c>
      <c r="I6170" t="s">
        <v>15848</v>
      </c>
    </row>
    <row r="6171" spans="1:9" ht="32" x14ac:dyDescent="0.2">
      <c r="A6171" t="s">
        <v>15850</v>
      </c>
      <c r="B6171" t="s">
        <v>15851</v>
      </c>
      <c r="C6171">
        <v>1</v>
      </c>
      <c r="D6171">
        <f>237</f>
        <v>237</v>
      </c>
      <c r="E6171" t="s">
        <v>12</v>
      </c>
      <c r="F6171" s="3" t="s">
        <v>15852</v>
      </c>
      <c r="G6171">
        <v>2024</v>
      </c>
      <c r="H6171" t="s">
        <v>21</v>
      </c>
      <c r="I6171" t="s">
        <v>15853</v>
      </c>
    </row>
    <row r="6172" spans="1:9" ht="32" x14ac:dyDescent="0.2">
      <c r="A6172" t="s">
        <v>15850</v>
      </c>
      <c r="B6172" t="s">
        <v>15854</v>
      </c>
      <c r="C6172">
        <v>2</v>
      </c>
      <c r="D6172">
        <f>237</f>
        <v>237</v>
      </c>
      <c r="E6172" t="s">
        <v>12</v>
      </c>
      <c r="F6172" s="3" t="s">
        <v>15855</v>
      </c>
      <c r="G6172">
        <v>2024</v>
      </c>
      <c r="H6172" t="s">
        <v>21</v>
      </c>
      <c r="I6172" t="s">
        <v>15853</v>
      </c>
    </row>
    <row r="6173" spans="1:9" ht="32" x14ac:dyDescent="0.2">
      <c r="A6173" t="s">
        <v>15850</v>
      </c>
      <c r="B6173" t="s">
        <v>15856</v>
      </c>
      <c r="C6173">
        <v>3</v>
      </c>
      <c r="D6173">
        <f>237</f>
        <v>237</v>
      </c>
      <c r="E6173" t="s">
        <v>12</v>
      </c>
      <c r="F6173" s="3" t="s">
        <v>15857</v>
      </c>
      <c r="G6173">
        <v>2024</v>
      </c>
      <c r="H6173" t="s">
        <v>21</v>
      </c>
      <c r="I6173" t="s">
        <v>15853</v>
      </c>
    </row>
    <row r="6174" spans="1:9" ht="16" x14ac:dyDescent="0.2">
      <c r="A6174" t="s">
        <v>15850</v>
      </c>
      <c r="B6174" t="s">
        <v>15858</v>
      </c>
      <c r="C6174">
        <v>4</v>
      </c>
      <c r="D6174">
        <f>237</f>
        <v>237</v>
      </c>
      <c r="E6174" t="s">
        <v>12</v>
      </c>
      <c r="F6174" s="3" t="s">
        <v>15859</v>
      </c>
      <c r="G6174">
        <v>2024</v>
      </c>
      <c r="H6174" t="s">
        <v>21</v>
      </c>
      <c r="I6174" t="s">
        <v>15853</v>
      </c>
    </row>
    <row r="6175" spans="1:9" ht="32" x14ac:dyDescent="0.2">
      <c r="A6175" t="s">
        <v>15860</v>
      </c>
      <c r="B6175" t="s">
        <v>14694</v>
      </c>
      <c r="C6175">
        <v>1</v>
      </c>
      <c r="D6175" t="s">
        <v>52</v>
      </c>
      <c r="E6175" t="s">
        <v>12</v>
      </c>
      <c r="F6175" s="3" t="s">
        <v>7690</v>
      </c>
      <c r="G6175">
        <v>2024</v>
      </c>
      <c r="H6175" t="s">
        <v>21</v>
      </c>
      <c r="I6175" t="s">
        <v>15861</v>
      </c>
    </row>
    <row r="6176" spans="1:9" ht="32" x14ac:dyDescent="0.2">
      <c r="A6176" t="s">
        <v>15860</v>
      </c>
      <c r="B6176" t="s">
        <v>15862</v>
      </c>
      <c r="C6176">
        <v>2</v>
      </c>
      <c r="D6176" t="s">
        <v>52</v>
      </c>
      <c r="E6176" t="s">
        <v>12</v>
      </c>
      <c r="F6176" s="3" t="s">
        <v>15863</v>
      </c>
      <c r="G6176">
        <v>2024</v>
      </c>
      <c r="H6176" t="s">
        <v>21</v>
      </c>
      <c r="I6176" t="s">
        <v>15861</v>
      </c>
    </row>
    <row r="6177" spans="1:9" ht="32" x14ac:dyDescent="0.2">
      <c r="A6177" t="s">
        <v>15864</v>
      </c>
      <c r="B6177" t="s">
        <v>8570</v>
      </c>
      <c r="C6177">
        <v>1</v>
      </c>
      <c r="D6177" t="s">
        <v>12</v>
      </c>
      <c r="E6177" t="s">
        <v>12</v>
      </c>
      <c r="F6177" s="7" t="s">
        <v>15865</v>
      </c>
      <c r="G6177">
        <v>2024</v>
      </c>
      <c r="H6177" t="s">
        <v>21</v>
      </c>
      <c r="I6177" t="s">
        <v>15866</v>
      </c>
    </row>
    <row r="6178" spans="1:9" ht="32" x14ac:dyDescent="0.2">
      <c r="A6178" t="s">
        <v>15864</v>
      </c>
      <c r="B6178" t="s">
        <v>8573</v>
      </c>
      <c r="C6178">
        <v>2</v>
      </c>
      <c r="D6178" t="s">
        <v>31</v>
      </c>
      <c r="E6178" t="s">
        <v>12</v>
      </c>
      <c r="F6178" s="3" t="s">
        <v>15867</v>
      </c>
      <c r="G6178">
        <v>2024</v>
      </c>
      <c r="H6178" t="s">
        <v>215</v>
      </c>
      <c r="I6178" t="s">
        <v>15866</v>
      </c>
    </row>
    <row r="6179" spans="1:9" ht="32" x14ac:dyDescent="0.2">
      <c r="A6179" t="s">
        <v>15864</v>
      </c>
      <c r="B6179" t="s">
        <v>8575</v>
      </c>
      <c r="C6179">
        <v>3</v>
      </c>
      <c r="D6179">
        <f>237</f>
        <v>237</v>
      </c>
      <c r="E6179" t="s">
        <v>12</v>
      </c>
      <c r="F6179" s="3" t="s">
        <v>15868</v>
      </c>
      <c r="G6179">
        <v>2024</v>
      </c>
      <c r="H6179" t="s">
        <v>21</v>
      </c>
      <c r="I6179" t="s">
        <v>15866</v>
      </c>
    </row>
    <row r="6180" spans="1:9" ht="32" x14ac:dyDescent="0.2">
      <c r="A6180" t="s">
        <v>15869</v>
      </c>
      <c r="B6180" t="s">
        <v>15870</v>
      </c>
      <c r="C6180">
        <v>1</v>
      </c>
      <c r="D6180" t="s">
        <v>12</v>
      </c>
      <c r="E6180" t="s">
        <v>12</v>
      </c>
      <c r="F6180" s="3" t="s">
        <v>15871</v>
      </c>
      <c r="G6180">
        <v>2024</v>
      </c>
      <c r="H6180" t="s">
        <v>37</v>
      </c>
      <c r="I6180" t="s">
        <v>15872</v>
      </c>
    </row>
    <row r="6181" spans="1:9" ht="32" x14ac:dyDescent="0.2">
      <c r="A6181" t="s">
        <v>15869</v>
      </c>
      <c r="B6181" t="s">
        <v>6458</v>
      </c>
      <c r="C6181">
        <v>2</v>
      </c>
      <c r="D6181" t="s">
        <v>12</v>
      </c>
      <c r="E6181" t="s">
        <v>12</v>
      </c>
      <c r="F6181" s="3" t="s">
        <v>15873</v>
      </c>
      <c r="G6181">
        <v>2024</v>
      </c>
      <c r="H6181" t="s">
        <v>37</v>
      </c>
      <c r="I6181" t="s">
        <v>15872</v>
      </c>
    </row>
    <row r="6182" spans="1:9" ht="32" x14ac:dyDescent="0.2">
      <c r="A6182" t="s">
        <v>15874</v>
      </c>
      <c r="B6182" t="s">
        <v>15875</v>
      </c>
      <c r="C6182">
        <v>1</v>
      </c>
      <c r="D6182" t="s">
        <v>52</v>
      </c>
      <c r="E6182" t="s">
        <v>12</v>
      </c>
      <c r="F6182" s="3" t="s">
        <v>6358</v>
      </c>
      <c r="G6182">
        <v>2024</v>
      </c>
      <c r="H6182" t="s">
        <v>21</v>
      </c>
      <c r="I6182" t="s">
        <v>15876</v>
      </c>
    </row>
    <row r="6183" spans="1:9" ht="32" x14ac:dyDescent="0.2">
      <c r="A6183" t="s">
        <v>15877</v>
      </c>
      <c r="B6183" t="s">
        <v>12603</v>
      </c>
      <c r="C6183">
        <v>1</v>
      </c>
      <c r="D6183" t="s">
        <v>12</v>
      </c>
      <c r="E6183" t="s">
        <v>12</v>
      </c>
      <c r="F6183" s="3" t="s">
        <v>15878</v>
      </c>
      <c r="G6183">
        <v>2024</v>
      </c>
      <c r="H6183" t="s">
        <v>14</v>
      </c>
      <c r="I6183" t="s">
        <v>15879</v>
      </c>
    </row>
    <row r="6184" spans="1:9" ht="16" x14ac:dyDescent="0.2">
      <c r="A6184" t="s">
        <v>15880</v>
      </c>
      <c r="B6184" t="s">
        <v>15881</v>
      </c>
      <c r="C6184">
        <v>1</v>
      </c>
      <c r="D6184" t="s">
        <v>12</v>
      </c>
      <c r="E6184" t="s">
        <v>12</v>
      </c>
      <c r="F6184" s="3" t="s">
        <v>15882</v>
      </c>
      <c r="G6184">
        <v>2024</v>
      </c>
      <c r="H6184" t="s">
        <v>14</v>
      </c>
      <c r="I6184" t="s">
        <v>15883</v>
      </c>
    </row>
    <row r="6185" spans="1:9" ht="16" x14ac:dyDescent="0.2">
      <c r="A6185" t="s">
        <v>15884</v>
      </c>
      <c r="B6185" t="s">
        <v>15885</v>
      </c>
      <c r="C6185">
        <v>1</v>
      </c>
      <c r="D6185" t="s">
        <v>52</v>
      </c>
      <c r="E6185" t="s">
        <v>12</v>
      </c>
      <c r="F6185" s="3" t="s">
        <v>15688</v>
      </c>
      <c r="G6185">
        <v>2024</v>
      </c>
      <c r="H6185" t="s">
        <v>54</v>
      </c>
      <c r="I6185" t="s">
        <v>15886</v>
      </c>
    </row>
    <row r="6186" spans="1:9" ht="32" x14ac:dyDescent="0.2">
      <c r="A6186" t="s">
        <v>15887</v>
      </c>
      <c r="B6186" t="s">
        <v>15888</v>
      </c>
      <c r="C6186">
        <v>1</v>
      </c>
      <c r="D6186" t="s">
        <v>52</v>
      </c>
      <c r="E6186" t="s">
        <v>12</v>
      </c>
      <c r="F6186" s="3" t="s">
        <v>15889</v>
      </c>
      <c r="G6186">
        <v>2024</v>
      </c>
      <c r="H6186" t="s">
        <v>323</v>
      </c>
      <c r="I6186" t="s">
        <v>15890</v>
      </c>
    </row>
    <row r="6187" spans="1:9" ht="32" x14ac:dyDescent="0.2">
      <c r="A6187" t="s">
        <v>15887</v>
      </c>
      <c r="B6187" t="s">
        <v>15891</v>
      </c>
      <c r="C6187">
        <v>2</v>
      </c>
      <c r="D6187" t="s">
        <v>2828</v>
      </c>
      <c r="E6187" t="s">
        <v>12</v>
      </c>
      <c r="F6187" s="3" t="s">
        <v>15892</v>
      </c>
      <c r="G6187">
        <v>2024</v>
      </c>
      <c r="H6187" t="s">
        <v>323</v>
      </c>
      <c r="I6187" t="s">
        <v>15890</v>
      </c>
    </row>
    <row r="6188" spans="1:9" ht="32" x14ac:dyDescent="0.2">
      <c r="A6188" t="s">
        <v>15887</v>
      </c>
      <c r="B6188" t="s">
        <v>15893</v>
      </c>
      <c r="C6188">
        <v>3</v>
      </c>
      <c r="D6188" t="s">
        <v>52</v>
      </c>
      <c r="E6188" t="s">
        <v>12</v>
      </c>
      <c r="F6188" s="3" t="s">
        <v>15894</v>
      </c>
      <c r="G6188">
        <v>2024</v>
      </c>
      <c r="H6188" t="s">
        <v>323</v>
      </c>
      <c r="I6188" t="s">
        <v>15890</v>
      </c>
    </row>
    <row r="6189" spans="1:9" ht="16" x14ac:dyDescent="0.2">
      <c r="A6189" t="s">
        <v>15895</v>
      </c>
      <c r="B6189" t="s">
        <v>15896</v>
      </c>
      <c r="C6189">
        <v>1</v>
      </c>
      <c r="D6189" t="s">
        <v>52</v>
      </c>
      <c r="E6189" t="s">
        <v>12</v>
      </c>
      <c r="F6189" s="3" t="s">
        <v>14509</v>
      </c>
      <c r="G6189">
        <v>2024</v>
      </c>
      <c r="H6189" t="s">
        <v>54</v>
      </c>
      <c r="I6189" t="s">
        <v>15897</v>
      </c>
    </row>
    <row r="6190" spans="1:9" ht="32" x14ac:dyDescent="0.2">
      <c r="A6190" t="s">
        <v>15898</v>
      </c>
      <c r="B6190" t="s">
        <v>15899</v>
      </c>
      <c r="C6190">
        <v>1</v>
      </c>
      <c r="D6190">
        <f>237</f>
        <v>237</v>
      </c>
      <c r="E6190" t="s">
        <v>12</v>
      </c>
      <c r="F6190" s="3" t="s">
        <v>15900</v>
      </c>
      <c r="G6190">
        <v>2024</v>
      </c>
      <c r="H6190" t="s">
        <v>21</v>
      </c>
      <c r="I6190" t="s">
        <v>15901</v>
      </c>
    </row>
    <row r="6191" spans="1:9" ht="32" x14ac:dyDescent="0.2">
      <c r="A6191" t="s">
        <v>15898</v>
      </c>
      <c r="B6191" t="s">
        <v>15902</v>
      </c>
      <c r="C6191">
        <v>2</v>
      </c>
      <c r="D6191">
        <f>237</f>
        <v>237</v>
      </c>
      <c r="E6191" t="s">
        <v>12</v>
      </c>
      <c r="F6191" s="3" t="s">
        <v>15903</v>
      </c>
      <c r="G6191">
        <v>2024</v>
      </c>
      <c r="H6191" t="s">
        <v>21</v>
      </c>
      <c r="I6191" t="s">
        <v>15901</v>
      </c>
    </row>
    <row r="6192" spans="1:9" ht="32" x14ac:dyDescent="0.2">
      <c r="A6192" t="s">
        <v>15898</v>
      </c>
      <c r="B6192" t="s">
        <v>15904</v>
      </c>
      <c r="C6192">
        <v>3</v>
      </c>
      <c r="D6192">
        <f>237</f>
        <v>237</v>
      </c>
      <c r="E6192" t="s">
        <v>12</v>
      </c>
      <c r="F6192" s="3" t="s">
        <v>15014</v>
      </c>
      <c r="G6192">
        <v>2024</v>
      </c>
      <c r="H6192" t="s">
        <v>21</v>
      </c>
      <c r="I6192" t="s">
        <v>15901</v>
      </c>
    </row>
    <row r="6193" spans="1:9" ht="32" x14ac:dyDescent="0.2">
      <c r="A6193" t="s">
        <v>15905</v>
      </c>
      <c r="B6193" t="s">
        <v>15906</v>
      </c>
      <c r="C6193">
        <v>1</v>
      </c>
      <c r="D6193">
        <f>461</f>
        <v>461</v>
      </c>
      <c r="E6193" t="s">
        <v>12</v>
      </c>
      <c r="F6193" s="3" t="s">
        <v>15907</v>
      </c>
      <c r="G6193">
        <v>2024</v>
      </c>
      <c r="H6193" t="s">
        <v>126</v>
      </c>
      <c r="I6193" t="s">
        <v>15908</v>
      </c>
    </row>
    <row r="6194" spans="1:9" ht="32" x14ac:dyDescent="0.2">
      <c r="A6194" t="s">
        <v>15905</v>
      </c>
      <c r="B6194" t="s">
        <v>15909</v>
      </c>
      <c r="C6194">
        <v>2</v>
      </c>
      <c r="D6194" t="s">
        <v>12</v>
      </c>
      <c r="E6194" t="s">
        <v>12</v>
      </c>
      <c r="F6194" s="3" t="s">
        <v>15910</v>
      </c>
      <c r="G6194">
        <v>2024</v>
      </c>
      <c r="H6194" t="s">
        <v>126</v>
      </c>
      <c r="I6194" t="s">
        <v>15908</v>
      </c>
    </row>
    <row r="6195" spans="1:9" ht="32" x14ac:dyDescent="0.2">
      <c r="A6195" t="s">
        <v>15911</v>
      </c>
      <c r="B6195" t="s">
        <v>15802</v>
      </c>
      <c r="C6195">
        <v>1</v>
      </c>
      <c r="D6195" t="s">
        <v>344</v>
      </c>
      <c r="E6195" t="s">
        <v>12</v>
      </c>
      <c r="F6195" s="3" t="s">
        <v>15912</v>
      </c>
      <c r="G6195">
        <v>2024</v>
      </c>
      <c r="H6195" t="s">
        <v>859</v>
      </c>
      <c r="I6195" t="s">
        <v>15913</v>
      </c>
    </row>
    <row r="6196" spans="1:9" ht="32" x14ac:dyDescent="0.2">
      <c r="A6196" t="s">
        <v>15911</v>
      </c>
      <c r="B6196" t="s">
        <v>15914</v>
      </c>
      <c r="C6196">
        <v>2</v>
      </c>
      <c r="D6196" t="s">
        <v>52</v>
      </c>
      <c r="E6196" t="s">
        <v>12</v>
      </c>
      <c r="F6196" s="3" t="s">
        <v>15915</v>
      </c>
      <c r="G6196">
        <v>2024</v>
      </c>
      <c r="H6196" t="s">
        <v>859</v>
      </c>
      <c r="I6196" t="s">
        <v>15913</v>
      </c>
    </row>
    <row r="6197" spans="1:9" ht="32" x14ac:dyDescent="0.2">
      <c r="A6197" t="s">
        <v>15916</v>
      </c>
      <c r="B6197" t="s">
        <v>15917</v>
      </c>
      <c r="C6197">
        <v>1</v>
      </c>
      <c r="D6197" t="s">
        <v>12</v>
      </c>
      <c r="E6197" t="s">
        <v>12</v>
      </c>
      <c r="F6197" s="3" t="s">
        <v>15918</v>
      </c>
      <c r="G6197">
        <v>2024</v>
      </c>
      <c r="H6197" t="s">
        <v>522</v>
      </c>
      <c r="I6197" t="s">
        <v>15919</v>
      </c>
    </row>
    <row r="6198" spans="1:9" ht="16" x14ac:dyDescent="0.2">
      <c r="A6198" t="s">
        <v>15920</v>
      </c>
      <c r="B6198" t="s">
        <v>15921</v>
      </c>
      <c r="C6198">
        <v>1</v>
      </c>
      <c r="D6198" s="5" t="s">
        <v>12</v>
      </c>
      <c r="E6198" t="s">
        <v>12</v>
      </c>
      <c r="F6198" s="7" t="s">
        <v>15922</v>
      </c>
      <c r="G6198">
        <v>2024</v>
      </c>
      <c r="H6198" t="s">
        <v>37</v>
      </c>
      <c r="I6198" t="s">
        <v>15923</v>
      </c>
    </row>
    <row r="6199" spans="1:9" ht="16" x14ac:dyDescent="0.2">
      <c r="A6199" t="s">
        <v>15920</v>
      </c>
      <c r="B6199" t="s">
        <v>5046</v>
      </c>
      <c r="C6199">
        <v>2</v>
      </c>
      <c r="D6199" t="s">
        <v>12</v>
      </c>
      <c r="E6199" t="s">
        <v>12</v>
      </c>
      <c r="F6199" s="3" t="s">
        <v>15924</v>
      </c>
      <c r="G6199">
        <v>2024</v>
      </c>
      <c r="H6199" t="s">
        <v>37</v>
      </c>
      <c r="I6199" t="s">
        <v>15923</v>
      </c>
    </row>
    <row r="6200" spans="1:9" ht="16" x14ac:dyDescent="0.2">
      <c r="A6200" t="s">
        <v>15920</v>
      </c>
      <c r="B6200" t="s">
        <v>1484</v>
      </c>
      <c r="C6200">
        <v>3</v>
      </c>
      <c r="D6200" t="s">
        <v>12</v>
      </c>
      <c r="E6200" t="s">
        <v>12</v>
      </c>
      <c r="F6200" s="3" t="s">
        <v>15925</v>
      </c>
      <c r="G6200">
        <v>2024</v>
      </c>
      <c r="H6200" t="s">
        <v>37</v>
      </c>
      <c r="I6200" t="s">
        <v>15923</v>
      </c>
    </row>
    <row r="6201" spans="1:9" ht="32" x14ac:dyDescent="0.2">
      <c r="A6201" t="s">
        <v>15926</v>
      </c>
      <c r="B6201" t="s">
        <v>15927</v>
      </c>
      <c r="C6201">
        <v>1</v>
      </c>
      <c r="D6201" t="s">
        <v>408</v>
      </c>
      <c r="E6201" t="s">
        <v>12</v>
      </c>
      <c r="F6201" s="3" t="s">
        <v>15928</v>
      </c>
      <c r="G6201">
        <v>2024</v>
      </c>
      <c r="H6201" t="s">
        <v>174</v>
      </c>
      <c r="I6201" t="s">
        <v>15929</v>
      </c>
    </row>
    <row r="6202" spans="1:9" ht="32" x14ac:dyDescent="0.2">
      <c r="A6202" t="s">
        <v>15926</v>
      </c>
      <c r="B6202" t="s">
        <v>15930</v>
      </c>
      <c r="C6202">
        <v>2</v>
      </c>
      <c r="D6202" t="s">
        <v>408</v>
      </c>
      <c r="E6202" t="s">
        <v>12</v>
      </c>
      <c r="F6202" s="3" t="s">
        <v>15931</v>
      </c>
      <c r="G6202">
        <v>2024</v>
      </c>
      <c r="H6202" t="s">
        <v>174</v>
      </c>
      <c r="I6202" t="s">
        <v>15929</v>
      </c>
    </row>
    <row r="6203" spans="1:9" ht="16" x14ac:dyDescent="0.2">
      <c r="A6203" t="s">
        <v>15926</v>
      </c>
      <c r="B6203" t="s">
        <v>15932</v>
      </c>
      <c r="C6203">
        <v>3</v>
      </c>
      <c r="D6203" t="s">
        <v>408</v>
      </c>
      <c r="E6203" t="s">
        <v>12</v>
      </c>
      <c r="F6203" s="3" t="s">
        <v>15933</v>
      </c>
      <c r="G6203">
        <v>2024</v>
      </c>
      <c r="H6203" t="s">
        <v>174</v>
      </c>
      <c r="I6203" t="s">
        <v>15929</v>
      </c>
    </row>
    <row r="6204" spans="1:9" ht="32" x14ac:dyDescent="0.2">
      <c r="A6204" t="s">
        <v>15934</v>
      </c>
      <c r="B6204" t="s">
        <v>15935</v>
      </c>
      <c r="C6204">
        <v>1</v>
      </c>
      <c r="D6204">
        <f>237</f>
        <v>237</v>
      </c>
      <c r="E6204" t="s">
        <v>12</v>
      </c>
      <c r="F6204" s="3" t="s">
        <v>2059</v>
      </c>
      <c r="G6204">
        <v>2024</v>
      </c>
      <c r="H6204" t="s">
        <v>21</v>
      </c>
      <c r="I6204" t="s">
        <v>15936</v>
      </c>
    </row>
    <row r="6205" spans="1:9" ht="32" x14ac:dyDescent="0.2">
      <c r="A6205" t="s">
        <v>15934</v>
      </c>
      <c r="B6205" t="s">
        <v>15937</v>
      </c>
      <c r="C6205">
        <v>2</v>
      </c>
      <c r="D6205">
        <f>237</f>
        <v>237</v>
      </c>
      <c r="E6205" t="s">
        <v>12</v>
      </c>
      <c r="F6205" s="3" t="s">
        <v>15938</v>
      </c>
      <c r="G6205">
        <v>2024</v>
      </c>
      <c r="H6205" t="s">
        <v>21</v>
      </c>
      <c r="I6205" t="s">
        <v>15936</v>
      </c>
    </row>
    <row r="6206" spans="1:9" ht="32" x14ac:dyDescent="0.2">
      <c r="A6206" t="s">
        <v>15934</v>
      </c>
      <c r="B6206" t="s">
        <v>15939</v>
      </c>
      <c r="C6206">
        <v>3</v>
      </c>
      <c r="D6206">
        <f>237</f>
        <v>237</v>
      </c>
      <c r="E6206" t="s">
        <v>12</v>
      </c>
      <c r="F6206" s="3" t="s">
        <v>2059</v>
      </c>
      <c r="G6206">
        <v>2024</v>
      </c>
      <c r="H6206" t="s">
        <v>21</v>
      </c>
      <c r="I6206" t="s">
        <v>15936</v>
      </c>
    </row>
    <row r="6207" spans="1:9" ht="32" x14ac:dyDescent="0.2">
      <c r="A6207" t="s">
        <v>15934</v>
      </c>
      <c r="B6207" t="s">
        <v>15940</v>
      </c>
      <c r="C6207">
        <v>4</v>
      </c>
      <c r="D6207">
        <f>237</f>
        <v>237</v>
      </c>
      <c r="E6207" t="s">
        <v>12</v>
      </c>
      <c r="F6207" s="3" t="s">
        <v>2059</v>
      </c>
      <c r="G6207">
        <v>2024</v>
      </c>
      <c r="H6207" t="s">
        <v>21</v>
      </c>
      <c r="I6207" t="s">
        <v>15936</v>
      </c>
    </row>
    <row r="6208" spans="1:9" ht="32" x14ac:dyDescent="0.2">
      <c r="A6208" t="s">
        <v>15934</v>
      </c>
      <c r="B6208" t="s">
        <v>14962</v>
      </c>
      <c r="C6208">
        <v>5</v>
      </c>
      <c r="D6208">
        <f>237</f>
        <v>237</v>
      </c>
      <c r="E6208" t="s">
        <v>12</v>
      </c>
      <c r="F6208" s="3" t="s">
        <v>2059</v>
      </c>
      <c r="G6208">
        <v>2024</v>
      </c>
      <c r="H6208" t="s">
        <v>21</v>
      </c>
      <c r="I6208" t="s">
        <v>15936</v>
      </c>
    </row>
    <row r="6209" spans="1:9" ht="32" x14ac:dyDescent="0.2">
      <c r="A6209" t="s">
        <v>15941</v>
      </c>
      <c r="B6209" t="s">
        <v>15942</v>
      </c>
      <c r="C6209">
        <v>1</v>
      </c>
      <c r="D6209" t="s">
        <v>12</v>
      </c>
      <c r="E6209" t="s">
        <v>12</v>
      </c>
      <c r="F6209" s="3" t="s">
        <v>15943</v>
      </c>
      <c r="G6209">
        <v>2024</v>
      </c>
      <c r="H6209" t="s">
        <v>1157</v>
      </c>
      <c r="I6209" t="s">
        <v>15944</v>
      </c>
    </row>
    <row r="6210" spans="1:9" ht="16" x14ac:dyDescent="0.2">
      <c r="A6210" t="s">
        <v>15945</v>
      </c>
      <c r="B6210" t="s">
        <v>15946</v>
      </c>
      <c r="C6210">
        <v>1</v>
      </c>
      <c r="D6210" t="s">
        <v>12</v>
      </c>
      <c r="E6210" t="s">
        <v>12</v>
      </c>
      <c r="F6210" s="3" t="s">
        <v>15947</v>
      </c>
      <c r="G6210">
        <v>2024</v>
      </c>
      <c r="H6210" t="s">
        <v>6108</v>
      </c>
      <c r="I6210" t="s">
        <v>15948</v>
      </c>
    </row>
    <row r="6211" spans="1:9" ht="16" x14ac:dyDescent="0.2">
      <c r="A6211" t="s">
        <v>15945</v>
      </c>
      <c r="B6211" t="s">
        <v>15949</v>
      </c>
      <c r="C6211">
        <v>2</v>
      </c>
      <c r="D6211" t="s">
        <v>12</v>
      </c>
      <c r="E6211" t="s">
        <v>12</v>
      </c>
      <c r="F6211" s="3" t="s">
        <v>15947</v>
      </c>
      <c r="G6211">
        <v>2024</v>
      </c>
      <c r="H6211" t="s">
        <v>6108</v>
      </c>
      <c r="I6211" t="s">
        <v>15948</v>
      </c>
    </row>
    <row r="6212" spans="1:9" ht="32" x14ac:dyDescent="0.2">
      <c r="A6212" t="s">
        <v>15950</v>
      </c>
      <c r="B6212" t="s">
        <v>6567</v>
      </c>
      <c r="C6212">
        <v>1</v>
      </c>
      <c r="D6212">
        <f>407</f>
        <v>407</v>
      </c>
      <c r="E6212" t="s">
        <v>12</v>
      </c>
      <c r="F6212" s="3" t="s">
        <v>1895</v>
      </c>
      <c r="G6212">
        <v>2024</v>
      </c>
      <c r="H6212" t="s">
        <v>37</v>
      </c>
      <c r="I6212" t="s">
        <v>15951</v>
      </c>
    </row>
    <row r="6213" spans="1:9" ht="32" x14ac:dyDescent="0.2">
      <c r="A6213" t="s">
        <v>15952</v>
      </c>
      <c r="B6213" t="s">
        <v>393</v>
      </c>
      <c r="C6213">
        <v>1</v>
      </c>
      <c r="D6213" t="s">
        <v>12</v>
      </c>
      <c r="E6213" t="s">
        <v>12</v>
      </c>
      <c r="F6213" s="7" t="s">
        <v>15953</v>
      </c>
      <c r="G6213">
        <v>2024</v>
      </c>
      <c r="H6213" t="s">
        <v>21</v>
      </c>
      <c r="I6213" t="s">
        <v>15954</v>
      </c>
    </row>
    <row r="6214" spans="1:9" ht="32" x14ac:dyDescent="0.2">
      <c r="A6214" t="s">
        <v>15952</v>
      </c>
      <c r="B6214" t="s">
        <v>400</v>
      </c>
      <c r="C6214">
        <v>2</v>
      </c>
      <c r="D6214" t="s">
        <v>12</v>
      </c>
      <c r="E6214" t="s">
        <v>12</v>
      </c>
      <c r="F6214" s="7" t="s">
        <v>15955</v>
      </c>
      <c r="G6214">
        <v>2024</v>
      </c>
      <c r="H6214" t="s">
        <v>21</v>
      </c>
      <c r="I6214" t="s">
        <v>15954</v>
      </c>
    </row>
    <row r="6215" spans="1:9" ht="16" x14ac:dyDescent="0.2">
      <c r="A6215" t="s">
        <v>15956</v>
      </c>
      <c r="B6215" t="s">
        <v>7139</v>
      </c>
      <c r="C6215">
        <v>1</v>
      </c>
      <c r="D6215" t="s">
        <v>12</v>
      </c>
      <c r="E6215" t="s">
        <v>12</v>
      </c>
      <c r="F6215" s="3" t="s">
        <v>4759</v>
      </c>
      <c r="G6215">
        <v>2024</v>
      </c>
      <c r="H6215" t="s">
        <v>37</v>
      </c>
      <c r="I6215" t="s">
        <v>15957</v>
      </c>
    </row>
    <row r="6216" spans="1:9" ht="16" x14ac:dyDescent="0.2">
      <c r="A6216" t="s">
        <v>15958</v>
      </c>
      <c r="B6216" t="s">
        <v>1724</v>
      </c>
      <c r="C6216">
        <v>1</v>
      </c>
      <c r="D6216" t="s">
        <v>12</v>
      </c>
      <c r="E6216" t="s">
        <v>12</v>
      </c>
      <c r="F6216" s="3" t="s">
        <v>15959</v>
      </c>
      <c r="G6216">
        <v>2024</v>
      </c>
      <c r="H6216" t="s">
        <v>845</v>
      </c>
      <c r="I6216" t="s">
        <v>15960</v>
      </c>
    </row>
    <row r="6217" spans="1:9" ht="16" x14ac:dyDescent="0.2">
      <c r="A6217" t="s">
        <v>15961</v>
      </c>
      <c r="B6217" t="s">
        <v>15962</v>
      </c>
      <c r="C6217">
        <v>1</v>
      </c>
      <c r="D6217" t="s">
        <v>628</v>
      </c>
      <c r="E6217" t="s">
        <v>12</v>
      </c>
      <c r="F6217" s="3" t="s">
        <v>15963</v>
      </c>
      <c r="G6217">
        <v>2024</v>
      </c>
      <c r="H6217" t="s">
        <v>137</v>
      </c>
      <c r="I6217" t="s">
        <v>15964</v>
      </c>
    </row>
    <row r="6218" spans="1:9" ht="16" x14ac:dyDescent="0.2">
      <c r="A6218" t="s">
        <v>15961</v>
      </c>
      <c r="B6218" t="s">
        <v>15965</v>
      </c>
      <c r="C6218">
        <v>2</v>
      </c>
      <c r="D6218" t="s">
        <v>3968</v>
      </c>
      <c r="E6218" t="s">
        <v>12</v>
      </c>
      <c r="F6218" s="3" t="s">
        <v>15966</v>
      </c>
      <c r="G6218">
        <v>2024</v>
      </c>
      <c r="H6218" t="s">
        <v>226</v>
      </c>
      <c r="I6218" t="s">
        <v>15964</v>
      </c>
    </row>
    <row r="6219" spans="1:9" ht="16" x14ac:dyDescent="0.2">
      <c r="A6219" t="s">
        <v>15961</v>
      </c>
      <c r="B6219" t="s">
        <v>15967</v>
      </c>
      <c r="C6219">
        <v>3</v>
      </c>
      <c r="D6219" t="s">
        <v>344</v>
      </c>
      <c r="E6219" t="s">
        <v>12</v>
      </c>
      <c r="F6219" s="3" t="s">
        <v>15968</v>
      </c>
      <c r="G6219">
        <v>2024</v>
      </c>
      <c r="H6219" t="s">
        <v>2773</v>
      </c>
      <c r="I6219" t="s">
        <v>15964</v>
      </c>
    </row>
    <row r="6220" spans="1:9" ht="32" x14ac:dyDescent="0.2">
      <c r="A6220" t="s">
        <v>15969</v>
      </c>
      <c r="B6220" t="s">
        <v>15970</v>
      </c>
      <c r="C6220">
        <v>1</v>
      </c>
      <c r="D6220" t="s">
        <v>2283</v>
      </c>
      <c r="E6220" t="s">
        <v>12</v>
      </c>
      <c r="F6220" s="3" t="s">
        <v>15971</v>
      </c>
      <c r="G6220">
        <v>2024</v>
      </c>
      <c r="H6220" t="s">
        <v>761</v>
      </c>
      <c r="I6220" t="s">
        <v>15972</v>
      </c>
    </row>
    <row r="6221" spans="1:9" ht="32" x14ac:dyDescent="0.2">
      <c r="A6221" t="s">
        <v>15973</v>
      </c>
      <c r="B6221" t="s">
        <v>15974</v>
      </c>
      <c r="C6221">
        <v>1</v>
      </c>
      <c r="D6221">
        <f>545</f>
        <v>545</v>
      </c>
      <c r="E6221" t="s">
        <v>12</v>
      </c>
      <c r="F6221" s="3" t="s">
        <v>15975</v>
      </c>
      <c r="G6221">
        <v>2024</v>
      </c>
      <c r="H6221" t="s">
        <v>140</v>
      </c>
      <c r="I6221" t="s">
        <v>15976</v>
      </c>
    </row>
    <row r="6222" spans="1:9" ht="32" x14ac:dyDescent="0.2">
      <c r="A6222" t="s">
        <v>15973</v>
      </c>
      <c r="B6222" t="s">
        <v>15977</v>
      </c>
      <c r="C6222">
        <v>2</v>
      </c>
      <c r="D6222">
        <f>400</f>
        <v>400</v>
      </c>
      <c r="E6222" t="s">
        <v>12</v>
      </c>
      <c r="F6222" s="3" t="s">
        <v>15978</v>
      </c>
      <c r="G6222">
        <v>2024</v>
      </c>
      <c r="H6222" t="s">
        <v>140</v>
      </c>
      <c r="I6222" t="s">
        <v>15976</v>
      </c>
    </row>
    <row r="6223" spans="1:9" ht="32" x14ac:dyDescent="0.2">
      <c r="A6223" t="s">
        <v>15973</v>
      </c>
      <c r="B6223" t="s">
        <v>15979</v>
      </c>
      <c r="C6223">
        <v>3</v>
      </c>
      <c r="D6223">
        <f>545</f>
        <v>545</v>
      </c>
      <c r="E6223" t="s">
        <v>12</v>
      </c>
      <c r="F6223" s="3" t="s">
        <v>15980</v>
      </c>
      <c r="G6223">
        <v>2024</v>
      </c>
      <c r="H6223" t="s">
        <v>140</v>
      </c>
      <c r="I6223" t="s">
        <v>15976</v>
      </c>
    </row>
    <row r="6224" spans="1:9" ht="32" x14ac:dyDescent="0.2">
      <c r="A6224" t="s">
        <v>15981</v>
      </c>
      <c r="B6224" t="s">
        <v>15982</v>
      </c>
      <c r="C6224">
        <v>1</v>
      </c>
      <c r="D6224" t="s">
        <v>408</v>
      </c>
      <c r="E6224" t="s">
        <v>12</v>
      </c>
      <c r="F6224" s="3" t="s">
        <v>15983</v>
      </c>
      <c r="G6224">
        <v>2024</v>
      </c>
      <c r="H6224" t="s">
        <v>318</v>
      </c>
      <c r="I6224" t="s">
        <v>15984</v>
      </c>
    </row>
    <row r="6225" spans="1:9" ht="16" x14ac:dyDescent="0.2">
      <c r="A6225" t="s">
        <v>15981</v>
      </c>
      <c r="B6225" t="s">
        <v>15985</v>
      </c>
      <c r="C6225">
        <v>2</v>
      </c>
      <c r="D6225" t="s">
        <v>12</v>
      </c>
      <c r="E6225" t="s">
        <v>12</v>
      </c>
      <c r="F6225" s="3" t="s">
        <v>15986</v>
      </c>
      <c r="G6225">
        <v>2024</v>
      </c>
      <c r="H6225" t="s">
        <v>420</v>
      </c>
      <c r="I6225" t="s">
        <v>15984</v>
      </c>
    </row>
    <row r="6226" spans="1:9" ht="32" x14ac:dyDescent="0.2">
      <c r="A6226" t="s">
        <v>15987</v>
      </c>
      <c r="B6226" t="s">
        <v>15988</v>
      </c>
      <c r="C6226">
        <v>1</v>
      </c>
      <c r="D6226">
        <f>237</f>
        <v>237</v>
      </c>
      <c r="E6226" t="s">
        <v>12</v>
      </c>
      <c r="F6226" s="3" t="s">
        <v>8045</v>
      </c>
      <c r="G6226">
        <v>2024</v>
      </c>
      <c r="H6226" t="s">
        <v>21</v>
      </c>
      <c r="I6226" t="s">
        <v>15989</v>
      </c>
    </row>
    <row r="6227" spans="1:9" ht="32" x14ac:dyDescent="0.2">
      <c r="A6227" t="s">
        <v>15990</v>
      </c>
      <c r="B6227" t="s">
        <v>15991</v>
      </c>
      <c r="C6227">
        <v>1</v>
      </c>
      <c r="D6227" t="s">
        <v>12</v>
      </c>
      <c r="E6227" t="s">
        <v>12</v>
      </c>
      <c r="F6227" s="3" t="s">
        <v>15992</v>
      </c>
      <c r="G6227">
        <v>2024</v>
      </c>
      <c r="H6227" t="s">
        <v>420</v>
      </c>
      <c r="I6227" t="s">
        <v>15993</v>
      </c>
    </row>
    <row r="6228" spans="1:9" ht="16" x14ac:dyDescent="0.2">
      <c r="A6228" t="s">
        <v>15994</v>
      </c>
      <c r="B6228" t="s">
        <v>15995</v>
      </c>
      <c r="C6228">
        <v>1</v>
      </c>
      <c r="D6228" t="s">
        <v>12</v>
      </c>
      <c r="E6228" t="s">
        <v>12</v>
      </c>
      <c r="F6228" s="3" t="s">
        <v>15996</v>
      </c>
      <c r="G6228">
        <v>2024</v>
      </c>
      <c r="H6228" t="s">
        <v>323</v>
      </c>
      <c r="I6228" t="s">
        <v>15997</v>
      </c>
    </row>
    <row r="6229" spans="1:9" ht="32" x14ac:dyDescent="0.2">
      <c r="A6229" t="s">
        <v>15994</v>
      </c>
      <c r="B6229" t="s">
        <v>15998</v>
      </c>
      <c r="C6229">
        <v>2</v>
      </c>
      <c r="D6229" t="s">
        <v>52</v>
      </c>
      <c r="E6229" t="s">
        <v>12</v>
      </c>
      <c r="F6229" s="3" t="s">
        <v>15999</v>
      </c>
      <c r="G6229">
        <v>2024</v>
      </c>
      <c r="H6229" t="s">
        <v>323</v>
      </c>
      <c r="I6229" t="s">
        <v>15997</v>
      </c>
    </row>
    <row r="6230" spans="1:9" ht="32" x14ac:dyDescent="0.2">
      <c r="A6230" t="s">
        <v>15994</v>
      </c>
      <c r="B6230" t="s">
        <v>16000</v>
      </c>
      <c r="C6230">
        <v>3</v>
      </c>
      <c r="D6230">
        <f>65</f>
        <v>65</v>
      </c>
      <c r="E6230" t="s">
        <v>464</v>
      </c>
      <c r="F6230" s="3" t="s">
        <v>1434</v>
      </c>
      <c r="G6230">
        <v>2024</v>
      </c>
      <c r="H6230" t="s">
        <v>323</v>
      </c>
      <c r="I6230" t="s">
        <v>15997</v>
      </c>
    </row>
    <row r="6231" spans="1:9" ht="16" x14ac:dyDescent="0.2">
      <c r="A6231" t="s">
        <v>16001</v>
      </c>
      <c r="B6231" t="s">
        <v>16002</v>
      </c>
      <c r="C6231">
        <v>1</v>
      </c>
      <c r="D6231" t="s">
        <v>12</v>
      </c>
      <c r="E6231" t="s">
        <v>12</v>
      </c>
      <c r="F6231" s="3" t="s">
        <v>16003</v>
      </c>
      <c r="G6231">
        <v>2024</v>
      </c>
      <c r="H6231" t="s">
        <v>235</v>
      </c>
      <c r="I6231" t="s">
        <v>16004</v>
      </c>
    </row>
    <row r="6232" spans="1:9" ht="32" x14ac:dyDescent="0.2">
      <c r="A6232" t="s">
        <v>16001</v>
      </c>
      <c r="B6232" t="s">
        <v>16005</v>
      </c>
      <c r="C6232">
        <v>2</v>
      </c>
      <c r="D6232" t="s">
        <v>12</v>
      </c>
      <c r="E6232" t="s">
        <v>12</v>
      </c>
      <c r="F6232" s="3" t="s">
        <v>16006</v>
      </c>
      <c r="G6232">
        <v>2024</v>
      </c>
      <c r="H6232" t="s">
        <v>235</v>
      </c>
      <c r="I6232" t="s">
        <v>16004</v>
      </c>
    </row>
    <row r="6233" spans="1:9" ht="16" x14ac:dyDescent="0.2">
      <c r="A6233" t="s">
        <v>16001</v>
      </c>
      <c r="B6233" t="s">
        <v>16007</v>
      </c>
      <c r="C6233">
        <v>3</v>
      </c>
      <c r="D6233" t="s">
        <v>12</v>
      </c>
      <c r="E6233" t="s">
        <v>12</v>
      </c>
      <c r="F6233" s="3" t="s">
        <v>16008</v>
      </c>
      <c r="G6233">
        <v>2024</v>
      </c>
      <c r="H6233" t="s">
        <v>235</v>
      </c>
      <c r="I6233" t="s">
        <v>16004</v>
      </c>
    </row>
    <row r="6234" spans="1:9" ht="16" x14ac:dyDescent="0.2">
      <c r="A6234" t="s">
        <v>16009</v>
      </c>
      <c r="B6234" t="s">
        <v>40</v>
      </c>
      <c r="C6234">
        <v>1</v>
      </c>
      <c r="D6234" t="s">
        <v>12</v>
      </c>
      <c r="E6234" t="s">
        <v>12</v>
      </c>
      <c r="F6234" s="3" t="s">
        <v>16010</v>
      </c>
      <c r="G6234">
        <v>2024</v>
      </c>
      <c r="H6234" t="s">
        <v>14</v>
      </c>
      <c r="I6234" t="s">
        <v>16011</v>
      </c>
    </row>
    <row r="6235" spans="1:9" ht="32" x14ac:dyDescent="0.2">
      <c r="A6235" t="s">
        <v>16009</v>
      </c>
      <c r="B6235" t="s">
        <v>16012</v>
      </c>
      <c r="C6235">
        <v>2</v>
      </c>
      <c r="D6235" t="s">
        <v>52</v>
      </c>
      <c r="E6235" t="s">
        <v>12</v>
      </c>
      <c r="F6235" s="3" t="s">
        <v>16013</v>
      </c>
      <c r="G6235">
        <v>2024</v>
      </c>
      <c r="H6235" t="s">
        <v>323</v>
      </c>
      <c r="I6235" t="s">
        <v>16011</v>
      </c>
    </row>
    <row r="6236" spans="1:9" ht="16" x14ac:dyDescent="0.2">
      <c r="A6236" t="s">
        <v>16014</v>
      </c>
      <c r="B6236" t="s">
        <v>16015</v>
      </c>
      <c r="C6236">
        <v>1</v>
      </c>
      <c r="D6236" t="s">
        <v>12</v>
      </c>
      <c r="E6236" t="s">
        <v>12</v>
      </c>
      <c r="F6236" s="3" t="s">
        <v>16016</v>
      </c>
      <c r="G6236">
        <v>2024</v>
      </c>
      <c r="H6236" t="s">
        <v>1696</v>
      </c>
      <c r="I6236" t="s">
        <v>16017</v>
      </c>
    </row>
    <row r="6237" spans="1:9" ht="32" x14ac:dyDescent="0.2">
      <c r="A6237" t="s">
        <v>16014</v>
      </c>
      <c r="B6237" t="s">
        <v>16018</v>
      </c>
      <c r="C6237">
        <v>2</v>
      </c>
      <c r="D6237" t="s">
        <v>344</v>
      </c>
      <c r="E6237" t="s">
        <v>12</v>
      </c>
      <c r="F6237" s="3" t="s">
        <v>16019</v>
      </c>
      <c r="G6237">
        <v>2024</v>
      </c>
      <c r="H6237" t="s">
        <v>1696</v>
      </c>
      <c r="I6237" t="s">
        <v>16017</v>
      </c>
    </row>
    <row r="6238" spans="1:9" ht="32" x14ac:dyDescent="0.2">
      <c r="A6238" t="s">
        <v>16020</v>
      </c>
      <c r="B6238" t="s">
        <v>16021</v>
      </c>
      <c r="C6238">
        <v>1</v>
      </c>
      <c r="D6238" t="s">
        <v>2828</v>
      </c>
      <c r="E6238" t="s">
        <v>12</v>
      </c>
      <c r="F6238" s="3" t="s">
        <v>16022</v>
      </c>
      <c r="G6238">
        <v>2024</v>
      </c>
      <c r="H6238" t="s">
        <v>323</v>
      </c>
      <c r="I6238" t="s">
        <v>16023</v>
      </c>
    </row>
    <row r="6239" spans="1:9" ht="16" x14ac:dyDescent="0.2">
      <c r="A6239" t="s">
        <v>16020</v>
      </c>
      <c r="B6239" t="s">
        <v>16024</v>
      </c>
      <c r="C6239">
        <v>2</v>
      </c>
      <c r="D6239" t="s">
        <v>12</v>
      </c>
      <c r="E6239" t="s">
        <v>12</v>
      </c>
      <c r="F6239" s="3" t="s">
        <v>16025</v>
      </c>
      <c r="G6239">
        <v>2024</v>
      </c>
      <c r="H6239" t="s">
        <v>323</v>
      </c>
      <c r="I6239" t="s">
        <v>16023</v>
      </c>
    </row>
    <row r="6240" spans="1:9" ht="32" x14ac:dyDescent="0.2">
      <c r="A6240" t="s">
        <v>16026</v>
      </c>
      <c r="B6240" t="s">
        <v>5674</v>
      </c>
      <c r="C6240">
        <v>1</v>
      </c>
      <c r="D6240" t="s">
        <v>12</v>
      </c>
      <c r="E6240" t="s">
        <v>12</v>
      </c>
      <c r="F6240" s="3" t="s">
        <v>16027</v>
      </c>
      <c r="G6240">
        <v>2024</v>
      </c>
      <c r="H6240" t="s">
        <v>14</v>
      </c>
      <c r="I6240" t="s">
        <v>16028</v>
      </c>
    </row>
    <row r="6241" spans="1:9" ht="32" x14ac:dyDescent="0.2">
      <c r="A6241" t="s">
        <v>16026</v>
      </c>
      <c r="B6241" t="s">
        <v>840</v>
      </c>
      <c r="C6241">
        <v>2</v>
      </c>
      <c r="D6241" t="s">
        <v>12</v>
      </c>
      <c r="E6241" t="s">
        <v>12</v>
      </c>
      <c r="F6241" s="3" t="s">
        <v>16029</v>
      </c>
      <c r="G6241">
        <v>2024</v>
      </c>
      <c r="H6241" t="s">
        <v>14</v>
      </c>
      <c r="I6241" t="s">
        <v>16028</v>
      </c>
    </row>
    <row r="6242" spans="1:9" ht="32" x14ac:dyDescent="0.2">
      <c r="A6242" t="s">
        <v>16030</v>
      </c>
      <c r="B6242" t="s">
        <v>16031</v>
      </c>
      <c r="C6242">
        <v>1</v>
      </c>
      <c r="D6242" t="s">
        <v>90</v>
      </c>
      <c r="E6242" t="s">
        <v>12</v>
      </c>
      <c r="F6242" s="3" t="s">
        <v>16032</v>
      </c>
      <c r="G6242">
        <v>2024</v>
      </c>
      <c r="H6242" t="s">
        <v>323</v>
      </c>
      <c r="I6242" t="s">
        <v>16033</v>
      </c>
    </row>
    <row r="6243" spans="1:9" ht="32" x14ac:dyDescent="0.2">
      <c r="A6243" t="s">
        <v>16030</v>
      </c>
      <c r="B6243" t="s">
        <v>16034</v>
      </c>
      <c r="C6243">
        <v>2</v>
      </c>
      <c r="D6243" t="s">
        <v>52</v>
      </c>
      <c r="E6243" t="s">
        <v>12</v>
      </c>
      <c r="F6243" s="3" t="s">
        <v>16013</v>
      </c>
      <c r="G6243">
        <v>2024</v>
      </c>
      <c r="H6243" t="s">
        <v>323</v>
      </c>
      <c r="I6243" t="s">
        <v>16033</v>
      </c>
    </row>
    <row r="6244" spans="1:9" ht="32" x14ac:dyDescent="0.2">
      <c r="A6244" t="s">
        <v>16035</v>
      </c>
      <c r="B6244" t="s">
        <v>16036</v>
      </c>
      <c r="C6244">
        <v>1</v>
      </c>
      <c r="D6244" t="s">
        <v>12</v>
      </c>
      <c r="E6244" t="s">
        <v>12</v>
      </c>
      <c r="F6244" s="3" t="s">
        <v>16037</v>
      </c>
      <c r="G6244">
        <v>2024</v>
      </c>
      <c r="H6244" t="s">
        <v>239</v>
      </c>
      <c r="I6244" t="s">
        <v>16038</v>
      </c>
    </row>
    <row r="6245" spans="1:9" ht="16" x14ac:dyDescent="0.2">
      <c r="A6245" t="s">
        <v>16035</v>
      </c>
      <c r="B6245" t="s">
        <v>16039</v>
      </c>
      <c r="C6245">
        <v>2</v>
      </c>
      <c r="D6245" t="s">
        <v>12</v>
      </c>
      <c r="E6245" t="s">
        <v>12</v>
      </c>
      <c r="F6245" s="3" t="s">
        <v>16040</v>
      </c>
      <c r="G6245">
        <v>2024</v>
      </c>
      <c r="H6245" t="s">
        <v>239</v>
      </c>
      <c r="I6245" t="s">
        <v>16038</v>
      </c>
    </row>
    <row r="6246" spans="1:9" ht="16" x14ac:dyDescent="0.2">
      <c r="A6246" t="s">
        <v>16035</v>
      </c>
      <c r="B6246" t="s">
        <v>16041</v>
      </c>
      <c r="C6246">
        <v>3</v>
      </c>
      <c r="D6246" t="s">
        <v>12</v>
      </c>
      <c r="E6246" t="s">
        <v>12</v>
      </c>
      <c r="F6246" s="3" t="s">
        <v>16040</v>
      </c>
      <c r="G6246">
        <v>2024</v>
      </c>
      <c r="H6246" t="s">
        <v>239</v>
      </c>
      <c r="I6246" t="s">
        <v>16038</v>
      </c>
    </row>
    <row r="6247" spans="1:9" ht="16" x14ac:dyDescent="0.2">
      <c r="A6247" t="s">
        <v>16042</v>
      </c>
      <c r="B6247" t="s">
        <v>16043</v>
      </c>
      <c r="C6247">
        <v>1</v>
      </c>
      <c r="D6247" t="s">
        <v>31</v>
      </c>
      <c r="E6247" t="s">
        <v>12</v>
      </c>
      <c r="F6247" s="3" t="s">
        <v>16044</v>
      </c>
      <c r="G6247">
        <v>2024</v>
      </c>
      <c r="H6247" t="s">
        <v>1404</v>
      </c>
      <c r="I6247" t="s">
        <v>16045</v>
      </c>
    </row>
    <row r="6248" spans="1:9" ht="16" x14ac:dyDescent="0.2">
      <c r="A6248" t="s">
        <v>16046</v>
      </c>
      <c r="B6248" t="s">
        <v>16047</v>
      </c>
      <c r="C6248">
        <v>1</v>
      </c>
      <c r="D6248" t="s">
        <v>12</v>
      </c>
      <c r="E6248" t="s">
        <v>12</v>
      </c>
      <c r="F6248" s="3" t="s">
        <v>16048</v>
      </c>
      <c r="G6248">
        <v>2024</v>
      </c>
      <c r="H6248" t="s">
        <v>6108</v>
      </c>
      <c r="I6248" t="s">
        <v>16049</v>
      </c>
    </row>
    <row r="6249" spans="1:9" ht="32" x14ac:dyDescent="0.2">
      <c r="A6249" t="s">
        <v>16050</v>
      </c>
      <c r="B6249" t="s">
        <v>16051</v>
      </c>
      <c r="C6249">
        <v>1</v>
      </c>
      <c r="D6249" t="s">
        <v>12</v>
      </c>
      <c r="E6249" t="s">
        <v>12</v>
      </c>
      <c r="F6249" s="3" t="s">
        <v>16052</v>
      </c>
      <c r="G6249">
        <v>2024</v>
      </c>
      <c r="H6249" t="s">
        <v>859</v>
      </c>
      <c r="I6249" t="s">
        <v>16053</v>
      </c>
    </row>
    <row r="6250" spans="1:9" ht="16" x14ac:dyDescent="0.2">
      <c r="A6250" t="s">
        <v>16050</v>
      </c>
      <c r="B6250" t="s">
        <v>16054</v>
      </c>
      <c r="C6250">
        <v>2</v>
      </c>
      <c r="D6250" t="s">
        <v>12</v>
      </c>
      <c r="E6250" t="s">
        <v>12</v>
      </c>
      <c r="F6250" s="3" t="s">
        <v>16055</v>
      </c>
      <c r="G6250">
        <v>2024</v>
      </c>
      <c r="H6250" t="s">
        <v>859</v>
      </c>
      <c r="I6250" t="s">
        <v>16053</v>
      </c>
    </row>
    <row r="6251" spans="1:9" ht="32" x14ac:dyDescent="0.2">
      <c r="A6251" t="s">
        <v>16050</v>
      </c>
      <c r="B6251" t="s">
        <v>16056</v>
      </c>
      <c r="C6251">
        <v>3</v>
      </c>
      <c r="D6251" t="s">
        <v>12</v>
      </c>
      <c r="E6251" t="s">
        <v>12</v>
      </c>
      <c r="F6251" s="3" t="s">
        <v>16057</v>
      </c>
      <c r="G6251">
        <v>2024</v>
      </c>
      <c r="H6251" t="s">
        <v>859</v>
      </c>
      <c r="I6251" t="s">
        <v>16053</v>
      </c>
    </row>
    <row r="6252" spans="1:9" ht="32" x14ac:dyDescent="0.2">
      <c r="A6252" t="s">
        <v>16058</v>
      </c>
      <c r="B6252" t="s">
        <v>5967</v>
      </c>
      <c r="C6252">
        <v>1</v>
      </c>
      <c r="D6252" t="s">
        <v>628</v>
      </c>
      <c r="E6252" t="s">
        <v>12</v>
      </c>
      <c r="F6252" s="3" t="s">
        <v>5968</v>
      </c>
      <c r="G6252">
        <v>2024</v>
      </c>
      <c r="H6252" t="s">
        <v>137</v>
      </c>
      <c r="I6252" t="s">
        <v>16059</v>
      </c>
    </row>
    <row r="6253" spans="1:9" ht="32" x14ac:dyDescent="0.2">
      <c r="A6253" t="s">
        <v>16058</v>
      </c>
      <c r="B6253" t="s">
        <v>16060</v>
      </c>
      <c r="C6253">
        <v>2</v>
      </c>
      <c r="D6253" t="s">
        <v>628</v>
      </c>
      <c r="E6253" t="s">
        <v>12</v>
      </c>
      <c r="F6253" s="3" t="s">
        <v>16061</v>
      </c>
      <c r="G6253">
        <v>2024</v>
      </c>
      <c r="H6253" t="s">
        <v>137</v>
      </c>
      <c r="I6253" t="s">
        <v>16059</v>
      </c>
    </row>
    <row r="6254" spans="1:9" ht="16" x14ac:dyDescent="0.2">
      <c r="A6254" t="s">
        <v>16062</v>
      </c>
      <c r="B6254" t="s">
        <v>16063</v>
      </c>
      <c r="C6254">
        <v>1</v>
      </c>
      <c r="D6254" t="s">
        <v>3850</v>
      </c>
      <c r="E6254" t="s">
        <v>12</v>
      </c>
      <c r="F6254" s="3" t="s">
        <v>10879</v>
      </c>
      <c r="G6254">
        <v>2024</v>
      </c>
      <c r="H6254" t="s">
        <v>140</v>
      </c>
      <c r="I6254" t="s">
        <v>16064</v>
      </c>
    </row>
    <row r="6255" spans="1:9" ht="32" x14ac:dyDescent="0.2">
      <c r="A6255" t="s">
        <v>16062</v>
      </c>
      <c r="B6255" t="s">
        <v>16065</v>
      </c>
      <c r="C6255">
        <v>2</v>
      </c>
      <c r="D6255" t="s">
        <v>485</v>
      </c>
      <c r="E6255" t="s">
        <v>12</v>
      </c>
      <c r="F6255" s="3" t="s">
        <v>5498</v>
      </c>
      <c r="G6255">
        <v>2024</v>
      </c>
      <c r="H6255" t="s">
        <v>140</v>
      </c>
      <c r="I6255" t="s">
        <v>16064</v>
      </c>
    </row>
    <row r="6256" spans="1:9" ht="16" x14ac:dyDescent="0.2">
      <c r="A6256" t="s">
        <v>16062</v>
      </c>
      <c r="B6256" t="s">
        <v>16066</v>
      </c>
      <c r="C6256">
        <v>3</v>
      </c>
      <c r="D6256" t="s">
        <v>12</v>
      </c>
      <c r="E6256" t="s">
        <v>12</v>
      </c>
      <c r="F6256" s="3" t="s">
        <v>16067</v>
      </c>
      <c r="G6256">
        <v>2024</v>
      </c>
      <c r="H6256" t="s">
        <v>140</v>
      </c>
      <c r="I6256" t="s">
        <v>16064</v>
      </c>
    </row>
    <row r="6257" spans="1:9" ht="32" x14ac:dyDescent="0.2">
      <c r="A6257" t="s">
        <v>16062</v>
      </c>
      <c r="B6257" t="s">
        <v>1061</v>
      </c>
      <c r="C6257">
        <v>4</v>
      </c>
      <c r="D6257" t="s">
        <v>12</v>
      </c>
      <c r="E6257" t="s">
        <v>12</v>
      </c>
      <c r="F6257" s="3" t="s">
        <v>16068</v>
      </c>
      <c r="G6257">
        <v>2024</v>
      </c>
      <c r="H6257" t="s">
        <v>140</v>
      </c>
      <c r="I6257" t="s">
        <v>16064</v>
      </c>
    </row>
    <row r="6258" spans="1:9" ht="32" x14ac:dyDescent="0.2">
      <c r="A6258" t="s">
        <v>16062</v>
      </c>
      <c r="B6258" t="s">
        <v>16069</v>
      </c>
      <c r="C6258">
        <v>5</v>
      </c>
      <c r="D6258" t="s">
        <v>12</v>
      </c>
      <c r="E6258" t="s">
        <v>12</v>
      </c>
      <c r="F6258" s="3" t="s">
        <v>1058</v>
      </c>
      <c r="G6258">
        <v>2024</v>
      </c>
      <c r="H6258" t="s">
        <v>140</v>
      </c>
      <c r="I6258" t="s">
        <v>16064</v>
      </c>
    </row>
    <row r="6259" spans="1:9" ht="16" x14ac:dyDescent="0.2">
      <c r="A6259" t="s">
        <v>16062</v>
      </c>
      <c r="B6259" t="s">
        <v>16070</v>
      </c>
      <c r="C6259">
        <v>6</v>
      </c>
      <c r="D6259" t="s">
        <v>12</v>
      </c>
      <c r="E6259" t="s">
        <v>12</v>
      </c>
      <c r="F6259" s="3" t="s">
        <v>16071</v>
      </c>
      <c r="G6259">
        <v>2024</v>
      </c>
      <c r="H6259" t="s">
        <v>140</v>
      </c>
      <c r="I6259" t="s">
        <v>16064</v>
      </c>
    </row>
    <row r="6260" spans="1:9" ht="16" x14ac:dyDescent="0.2">
      <c r="A6260" t="s">
        <v>16062</v>
      </c>
      <c r="B6260" t="s">
        <v>16072</v>
      </c>
      <c r="C6260">
        <v>7</v>
      </c>
      <c r="D6260" t="s">
        <v>12</v>
      </c>
      <c r="E6260" t="s">
        <v>12</v>
      </c>
      <c r="F6260" s="3" t="s">
        <v>16073</v>
      </c>
      <c r="G6260">
        <v>2024</v>
      </c>
      <c r="H6260" t="s">
        <v>140</v>
      </c>
      <c r="I6260" t="s">
        <v>16064</v>
      </c>
    </row>
    <row r="6261" spans="1:9" ht="16" x14ac:dyDescent="0.2">
      <c r="A6261" t="s">
        <v>16074</v>
      </c>
      <c r="B6261" t="s">
        <v>1724</v>
      </c>
      <c r="C6261">
        <v>1</v>
      </c>
      <c r="D6261" t="s">
        <v>12</v>
      </c>
      <c r="E6261" t="s">
        <v>12</v>
      </c>
      <c r="F6261" s="3" t="s">
        <v>15959</v>
      </c>
      <c r="G6261">
        <v>2024</v>
      </c>
      <c r="H6261" t="s">
        <v>845</v>
      </c>
      <c r="I6261" t="s">
        <v>16075</v>
      </c>
    </row>
    <row r="6262" spans="1:9" ht="32" x14ac:dyDescent="0.2">
      <c r="A6262" t="s">
        <v>16074</v>
      </c>
      <c r="B6262" t="s">
        <v>1727</v>
      </c>
      <c r="C6262">
        <v>2</v>
      </c>
      <c r="D6262" t="s">
        <v>12</v>
      </c>
      <c r="E6262" t="s">
        <v>12</v>
      </c>
      <c r="F6262" s="3" t="s">
        <v>16076</v>
      </c>
      <c r="G6262">
        <v>2024</v>
      </c>
      <c r="H6262" t="s">
        <v>522</v>
      </c>
      <c r="I6262" t="s">
        <v>16075</v>
      </c>
    </row>
    <row r="6263" spans="1:9" ht="16" x14ac:dyDescent="0.2">
      <c r="A6263" t="s">
        <v>16077</v>
      </c>
      <c r="B6263" t="s">
        <v>16078</v>
      </c>
      <c r="C6263">
        <v>1</v>
      </c>
      <c r="D6263" t="s">
        <v>12</v>
      </c>
      <c r="E6263" t="s">
        <v>12</v>
      </c>
      <c r="F6263" s="3" t="s">
        <v>16079</v>
      </c>
      <c r="G6263">
        <v>2024</v>
      </c>
      <c r="H6263" t="s">
        <v>37</v>
      </c>
      <c r="I6263" t="s">
        <v>16080</v>
      </c>
    </row>
    <row r="6264" spans="1:9" ht="32" x14ac:dyDescent="0.2">
      <c r="A6264" t="s">
        <v>16077</v>
      </c>
      <c r="B6264" t="s">
        <v>16081</v>
      </c>
      <c r="C6264">
        <v>2</v>
      </c>
      <c r="D6264" t="s">
        <v>90</v>
      </c>
      <c r="E6264" t="s">
        <v>12</v>
      </c>
      <c r="F6264" s="3" t="s">
        <v>16082</v>
      </c>
      <c r="G6264">
        <v>2024</v>
      </c>
      <c r="H6264" t="s">
        <v>37</v>
      </c>
      <c r="I6264" t="s">
        <v>16080</v>
      </c>
    </row>
    <row r="6265" spans="1:9" ht="16" x14ac:dyDescent="0.2">
      <c r="A6265" t="s">
        <v>16077</v>
      </c>
      <c r="B6265" t="s">
        <v>16083</v>
      </c>
      <c r="C6265">
        <v>3</v>
      </c>
      <c r="D6265" s="5" t="s">
        <v>12</v>
      </c>
      <c r="E6265" t="s">
        <v>12</v>
      </c>
      <c r="F6265" s="7" t="s">
        <v>165</v>
      </c>
      <c r="G6265">
        <v>2024</v>
      </c>
      <c r="H6265" t="s">
        <v>37</v>
      </c>
      <c r="I6265" t="s">
        <v>16080</v>
      </c>
    </row>
    <row r="6266" spans="1:9" ht="16" x14ac:dyDescent="0.2">
      <c r="A6266" t="s">
        <v>16077</v>
      </c>
      <c r="B6266" t="s">
        <v>16084</v>
      </c>
      <c r="C6266">
        <v>4</v>
      </c>
      <c r="D6266" t="s">
        <v>344</v>
      </c>
      <c r="E6266" t="s">
        <v>12</v>
      </c>
      <c r="F6266" s="3" t="s">
        <v>16085</v>
      </c>
      <c r="G6266">
        <v>2024</v>
      </c>
      <c r="H6266" t="s">
        <v>37</v>
      </c>
      <c r="I6266" t="s">
        <v>16080</v>
      </c>
    </row>
    <row r="6267" spans="1:9" ht="16" x14ac:dyDescent="0.2">
      <c r="A6267" t="s">
        <v>16077</v>
      </c>
      <c r="B6267" t="s">
        <v>16086</v>
      </c>
      <c r="C6267">
        <v>5</v>
      </c>
      <c r="D6267" t="s">
        <v>12</v>
      </c>
      <c r="E6267" t="s">
        <v>12</v>
      </c>
      <c r="F6267" s="7" t="s">
        <v>121</v>
      </c>
      <c r="G6267">
        <v>2024</v>
      </c>
      <c r="H6267" t="s">
        <v>37</v>
      </c>
      <c r="I6267" t="s">
        <v>16080</v>
      </c>
    </row>
    <row r="6268" spans="1:9" ht="32" x14ac:dyDescent="0.2">
      <c r="A6268" t="s">
        <v>16087</v>
      </c>
      <c r="B6268" t="s">
        <v>16088</v>
      </c>
      <c r="C6268">
        <v>1</v>
      </c>
      <c r="D6268">
        <f>498</f>
        <v>498</v>
      </c>
      <c r="E6268" t="s">
        <v>12</v>
      </c>
      <c r="F6268" s="3" t="s">
        <v>12178</v>
      </c>
      <c r="G6268">
        <v>2024</v>
      </c>
      <c r="H6268" t="s">
        <v>215</v>
      </c>
      <c r="I6268" t="s">
        <v>16089</v>
      </c>
    </row>
    <row r="6269" spans="1:9" ht="32" x14ac:dyDescent="0.2">
      <c r="A6269" t="s">
        <v>16087</v>
      </c>
      <c r="B6269" t="s">
        <v>6067</v>
      </c>
      <c r="C6269">
        <v>2</v>
      </c>
      <c r="D6269" t="s">
        <v>12</v>
      </c>
      <c r="E6269" t="s">
        <v>12</v>
      </c>
      <c r="F6269" s="7" t="s">
        <v>6068</v>
      </c>
      <c r="G6269">
        <v>2024</v>
      </c>
      <c r="H6269" t="s">
        <v>215</v>
      </c>
      <c r="I6269" t="s">
        <v>16089</v>
      </c>
    </row>
    <row r="6270" spans="1:9" ht="32" x14ac:dyDescent="0.2">
      <c r="A6270" t="s">
        <v>16087</v>
      </c>
      <c r="B6270" t="s">
        <v>16090</v>
      </c>
      <c r="C6270">
        <v>3</v>
      </c>
      <c r="D6270">
        <f>498</f>
        <v>498</v>
      </c>
      <c r="E6270" t="s">
        <v>12</v>
      </c>
      <c r="F6270" s="3" t="s">
        <v>12178</v>
      </c>
      <c r="G6270">
        <v>2024</v>
      </c>
      <c r="H6270" t="s">
        <v>215</v>
      </c>
      <c r="I6270" t="s">
        <v>16089</v>
      </c>
    </row>
    <row r="6271" spans="1:9" ht="16" x14ac:dyDescent="0.2">
      <c r="A6271" t="s">
        <v>16091</v>
      </c>
      <c r="B6271" t="s">
        <v>16092</v>
      </c>
      <c r="C6271">
        <v>1</v>
      </c>
      <c r="D6271" t="s">
        <v>12</v>
      </c>
      <c r="E6271" t="s">
        <v>12</v>
      </c>
      <c r="F6271" s="7" t="s">
        <v>25</v>
      </c>
      <c r="G6271">
        <v>2024</v>
      </c>
      <c r="H6271" t="s">
        <v>21</v>
      </c>
      <c r="I6271" t="s">
        <v>16093</v>
      </c>
    </row>
    <row r="6272" spans="1:9" ht="16" x14ac:dyDescent="0.2">
      <c r="A6272" t="s">
        <v>16091</v>
      </c>
      <c r="B6272" t="s">
        <v>16094</v>
      </c>
      <c r="C6272">
        <v>2</v>
      </c>
      <c r="D6272">
        <f>159</f>
        <v>159</v>
      </c>
      <c r="E6272" t="s">
        <v>12</v>
      </c>
      <c r="F6272" s="3" t="s">
        <v>2436</v>
      </c>
      <c r="G6272">
        <v>2024</v>
      </c>
      <c r="H6272" t="s">
        <v>323</v>
      </c>
      <c r="I6272" t="s">
        <v>16093</v>
      </c>
    </row>
    <row r="6273" spans="1:9" ht="16" x14ac:dyDescent="0.2">
      <c r="A6273" t="s">
        <v>16091</v>
      </c>
      <c r="B6273" t="s">
        <v>16095</v>
      </c>
      <c r="C6273">
        <v>3</v>
      </c>
      <c r="D6273" t="s">
        <v>31</v>
      </c>
      <c r="E6273" t="s">
        <v>12</v>
      </c>
      <c r="F6273" s="3" t="s">
        <v>4836</v>
      </c>
      <c r="G6273">
        <v>2024</v>
      </c>
      <c r="H6273" t="s">
        <v>21</v>
      </c>
      <c r="I6273" t="s">
        <v>16093</v>
      </c>
    </row>
    <row r="6274" spans="1:9" ht="16" x14ac:dyDescent="0.2">
      <c r="A6274" t="s">
        <v>16096</v>
      </c>
      <c r="B6274" t="s">
        <v>16097</v>
      </c>
      <c r="C6274">
        <v>1</v>
      </c>
      <c r="D6274" t="s">
        <v>12</v>
      </c>
      <c r="E6274" t="s">
        <v>12</v>
      </c>
      <c r="F6274" s="3" t="s">
        <v>2067</v>
      </c>
      <c r="G6274">
        <v>2024</v>
      </c>
      <c r="H6274" t="s">
        <v>235</v>
      </c>
      <c r="I6274" t="s">
        <v>16098</v>
      </c>
    </row>
    <row r="6275" spans="1:9" ht="16" x14ac:dyDescent="0.2">
      <c r="A6275" t="s">
        <v>16099</v>
      </c>
      <c r="B6275" t="s">
        <v>16100</v>
      </c>
      <c r="C6275">
        <v>1</v>
      </c>
      <c r="D6275" s="5" t="s">
        <v>12</v>
      </c>
      <c r="E6275" t="s">
        <v>12</v>
      </c>
      <c r="F6275" s="7" t="s">
        <v>6764</v>
      </c>
      <c r="G6275">
        <v>2024</v>
      </c>
      <c r="H6275" t="s">
        <v>37</v>
      </c>
      <c r="I6275" t="s">
        <v>16101</v>
      </c>
    </row>
    <row r="6276" spans="1:9" ht="16" x14ac:dyDescent="0.2">
      <c r="A6276" t="s">
        <v>16102</v>
      </c>
      <c r="B6276" t="s">
        <v>16103</v>
      </c>
      <c r="C6276">
        <v>1</v>
      </c>
      <c r="D6276" t="s">
        <v>344</v>
      </c>
      <c r="E6276" t="s">
        <v>12</v>
      </c>
      <c r="F6276" s="3" t="s">
        <v>3255</v>
      </c>
      <c r="G6276">
        <v>2024</v>
      </c>
      <c r="H6276" t="s">
        <v>137</v>
      </c>
      <c r="I6276" t="s">
        <v>16104</v>
      </c>
    </row>
    <row r="6277" spans="1:9" ht="32" x14ac:dyDescent="0.2">
      <c r="A6277" t="s">
        <v>16105</v>
      </c>
      <c r="B6277" t="s">
        <v>1133</v>
      </c>
      <c r="C6277">
        <v>1</v>
      </c>
      <c r="D6277" t="s">
        <v>12</v>
      </c>
      <c r="E6277" t="s">
        <v>12</v>
      </c>
      <c r="F6277" s="3" t="s">
        <v>16106</v>
      </c>
      <c r="G6277">
        <v>2024</v>
      </c>
      <c r="H6277" t="s">
        <v>14</v>
      </c>
      <c r="I6277" t="s">
        <v>16107</v>
      </c>
    </row>
    <row r="6278" spans="1:9" ht="16" x14ac:dyDescent="0.2">
      <c r="A6278" t="s">
        <v>16108</v>
      </c>
      <c r="B6278" t="s">
        <v>16109</v>
      </c>
      <c r="C6278">
        <v>1</v>
      </c>
      <c r="D6278" t="s">
        <v>656</v>
      </c>
      <c r="E6278" t="s">
        <v>12</v>
      </c>
      <c r="F6278" s="3" t="s">
        <v>16110</v>
      </c>
      <c r="G6278">
        <v>2024</v>
      </c>
      <c r="H6278" t="s">
        <v>140</v>
      </c>
      <c r="I6278" t="s">
        <v>16111</v>
      </c>
    </row>
    <row r="6279" spans="1:9" ht="16" x14ac:dyDescent="0.2">
      <c r="A6279" t="s">
        <v>16108</v>
      </c>
      <c r="B6279" t="s">
        <v>16112</v>
      </c>
      <c r="C6279">
        <v>2</v>
      </c>
      <c r="D6279" t="s">
        <v>12</v>
      </c>
      <c r="E6279" t="s">
        <v>12</v>
      </c>
      <c r="F6279" s="3" t="s">
        <v>16113</v>
      </c>
      <c r="G6279">
        <v>2024</v>
      </c>
      <c r="H6279" t="s">
        <v>140</v>
      </c>
      <c r="I6279" t="s">
        <v>16111</v>
      </c>
    </row>
    <row r="6280" spans="1:9" ht="32" x14ac:dyDescent="0.2">
      <c r="A6280" t="s">
        <v>16108</v>
      </c>
      <c r="B6280" t="s">
        <v>5791</v>
      </c>
      <c r="C6280">
        <v>3</v>
      </c>
      <c r="D6280" t="s">
        <v>656</v>
      </c>
      <c r="E6280" t="s">
        <v>12</v>
      </c>
      <c r="F6280" s="3" t="s">
        <v>16114</v>
      </c>
      <c r="G6280">
        <v>2024</v>
      </c>
      <c r="H6280" t="s">
        <v>140</v>
      </c>
      <c r="I6280" t="s">
        <v>16111</v>
      </c>
    </row>
    <row r="6281" spans="1:9" ht="16" x14ac:dyDescent="0.2">
      <c r="A6281" t="s">
        <v>16115</v>
      </c>
      <c r="B6281" t="s">
        <v>3996</v>
      </c>
      <c r="C6281">
        <v>1</v>
      </c>
      <c r="D6281">
        <f>360</f>
        <v>360</v>
      </c>
      <c r="E6281" t="s">
        <v>12</v>
      </c>
      <c r="F6281" s="3" t="s">
        <v>16116</v>
      </c>
      <c r="G6281">
        <v>2024</v>
      </c>
      <c r="H6281" t="s">
        <v>14</v>
      </c>
      <c r="I6281" t="s">
        <v>16117</v>
      </c>
    </row>
    <row r="6282" spans="1:9" ht="16" x14ac:dyDescent="0.2">
      <c r="A6282" t="s">
        <v>16118</v>
      </c>
      <c r="B6282" t="s">
        <v>16119</v>
      </c>
      <c r="C6282">
        <v>1</v>
      </c>
      <c r="D6282" t="s">
        <v>101</v>
      </c>
      <c r="E6282" t="s">
        <v>12</v>
      </c>
      <c r="F6282" s="3" t="s">
        <v>16120</v>
      </c>
      <c r="G6282">
        <v>2024</v>
      </c>
      <c r="H6282" t="s">
        <v>37</v>
      </c>
      <c r="I6282" t="s">
        <v>16121</v>
      </c>
    </row>
    <row r="6283" spans="1:9" ht="16" x14ac:dyDescent="0.2">
      <c r="A6283" t="s">
        <v>16118</v>
      </c>
      <c r="B6283" t="s">
        <v>16122</v>
      </c>
      <c r="C6283">
        <v>2</v>
      </c>
      <c r="D6283" t="s">
        <v>101</v>
      </c>
      <c r="E6283" t="s">
        <v>12</v>
      </c>
      <c r="F6283" s="3" t="s">
        <v>16123</v>
      </c>
      <c r="G6283">
        <v>2024</v>
      </c>
      <c r="H6283" t="s">
        <v>37</v>
      </c>
      <c r="I6283" t="s">
        <v>16121</v>
      </c>
    </row>
    <row r="6284" spans="1:9" ht="16" x14ac:dyDescent="0.2">
      <c r="A6284" t="s">
        <v>16124</v>
      </c>
      <c r="B6284" t="s">
        <v>16125</v>
      </c>
      <c r="C6284">
        <v>1</v>
      </c>
      <c r="D6284" t="s">
        <v>12</v>
      </c>
      <c r="E6284" t="s">
        <v>12</v>
      </c>
      <c r="F6284" s="3" t="s">
        <v>16126</v>
      </c>
      <c r="G6284">
        <v>2024</v>
      </c>
      <c r="H6284" t="s">
        <v>235</v>
      </c>
      <c r="I6284" t="s">
        <v>16127</v>
      </c>
    </row>
    <row r="6285" spans="1:9" ht="16" x14ac:dyDescent="0.2">
      <c r="A6285" t="s">
        <v>16124</v>
      </c>
      <c r="B6285" t="s">
        <v>16128</v>
      </c>
      <c r="C6285">
        <v>2</v>
      </c>
      <c r="D6285" t="s">
        <v>12</v>
      </c>
      <c r="E6285" t="s">
        <v>12</v>
      </c>
      <c r="F6285" s="3" t="s">
        <v>6571</v>
      </c>
      <c r="G6285">
        <v>2024</v>
      </c>
      <c r="H6285" t="s">
        <v>235</v>
      </c>
      <c r="I6285" t="s">
        <v>16127</v>
      </c>
    </row>
    <row r="6286" spans="1:9" ht="16" x14ac:dyDescent="0.2">
      <c r="A6286" t="s">
        <v>16124</v>
      </c>
      <c r="B6286" t="s">
        <v>16129</v>
      </c>
      <c r="C6286">
        <v>3</v>
      </c>
      <c r="D6286" t="s">
        <v>12</v>
      </c>
      <c r="E6286" t="s">
        <v>12</v>
      </c>
      <c r="F6286" s="3" t="s">
        <v>16130</v>
      </c>
      <c r="G6286">
        <v>2024</v>
      </c>
      <c r="H6286" t="s">
        <v>235</v>
      </c>
      <c r="I6286" t="s">
        <v>16127</v>
      </c>
    </row>
    <row r="6287" spans="1:9" ht="16" x14ac:dyDescent="0.2">
      <c r="A6287" t="s">
        <v>16131</v>
      </c>
      <c r="B6287" t="s">
        <v>16132</v>
      </c>
      <c r="C6287">
        <v>1</v>
      </c>
      <c r="D6287">
        <f>237</f>
        <v>237</v>
      </c>
      <c r="E6287" t="s">
        <v>12</v>
      </c>
      <c r="F6287" s="3" t="s">
        <v>16133</v>
      </c>
      <c r="G6287">
        <v>2024</v>
      </c>
      <c r="H6287" t="s">
        <v>21</v>
      </c>
      <c r="I6287" t="s">
        <v>16134</v>
      </c>
    </row>
    <row r="6288" spans="1:9" ht="16" x14ac:dyDescent="0.2">
      <c r="A6288" t="s">
        <v>16131</v>
      </c>
      <c r="B6288" t="s">
        <v>16135</v>
      </c>
      <c r="C6288">
        <v>2</v>
      </c>
      <c r="D6288">
        <f>237</f>
        <v>237</v>
      </c>
      <c r="E6288" t="s">
        <v>12</v>
      </c>
      <c r="F6288" s="3" t="s">
        <v>16136</v>
      </c>
      <c r="G6288">
        <v>2024</v>
      </c>
      <c r="H6288" t="s">
        <v>21</v>
      </c>
      <c r="I6288" t="s">
        <v>16134</v>
      </c>
    </row>
    <row r="6289" spans="1:9" ht="16" x14ac:dyDescent="0.2">
      <c r="A6289" t="s">
        <v>16131</v>
      </c>
      <c r="B6289" t="s">
        <v>16137</v>
      </c>
      <c r="C6289">
        <v>3</v>
      </c>
      <c r="D6289">
        <f>237</f>
        <v>237</v>
      </c>
      <c r="E6289" t="s">
        <v>12</v>
      </c>
      <c r="F6289" s="3" t="s">
        <v>9477</v>
      </c>
      <c r="G6289">
        <v>2024</v>
      </c>
      <c r="H6289" t="s">
        <v>21</v>
      </c>
      <c r="I6289" t="s">
        <v>16134</v>
      </c>
    </row>
    <row r="6290" spans="1:9" ht="16" x14ac:dyDescent="0.2">
      <c r="A6290" t="s">
        <v>16131</v>
      </c>
      <c r="B6290" t="s">
        <v>16138</v>
      </c>
      <c r="C6290">
        <v>4</v>
      </c>
      <c r="D6290" t="s">
        <v>52</v>
      </c>
      <c r="E6290" t="s">
        <v>12</v>
      </c>
      <c r="F6290" s="3" t="s">
        <v>16139</v>
      </c>
      <c r="G6290">
        <v>2024</v>
      </c>
      <c r="H6290" t="s">
        <v>21</v>
      </c>
      <c r="I6290" t="s">
        <v>16134</v>
      </c>
    </row>
    <row r="6291" spans="1:9" ht="16" x14ac:dyDescent="0.2">
      <c r="A6291" t="s">
        <v>16131</v>
      </c>
      <c r="B6291" t="s">
        <v>16140</v>
      </c>
      <c r="C6291">
        <v>5</v>
      </c>
      <c r="D6291">
        <f>237</f>
        <v>237</v>
      </c>
      <c r="E6291" t="s">
        <v>12</v>
      </c>
      <c r="F6291" s="3" t="s">
        <v>16141</v>
      </c>
      <c r="G6291">
        <v>2024</v>
      </c>
      <c r="H6291" t="s">
        <v>21</v>
      </c>
      <c r="I6291" t="s">
        <v>16134</v>
      </c>
    </row>
    <row r="6292" spans="1:9" ht="16" x14ac:dyDescent="0.2">
      <c r="A6292" t="s">
        <v>16131</v>
      </c>
      <c r="B6292" t="s">
        <v>16142</v>
      </c>
      <c r="C6292">
        <v>6</v>
      </c>
      <c r="D6292" t="s">
        <v>12</v>
      </c>
      <c r="E6292" t="s">
        <v>12</v>
      </c>
      <c r="F6292" s="3" t="s">
        <v>16143</v>
      </c>
      <c r="G6292">
        <v>2024</v>
      </c>
      <c r="H6292" t="s">
        <v>21</v>
      </c>
      <c r="I6292" t="s">
        <v>16134</v>
      </c>
    </row>
    <row r="6293" spans="1:9" ht="16" x14ac:dyDescent="0.2">
      <c r="A6293" t="s">
        <v>16131</v>
      </c>
      <c r="B6293" t="s">
        <v>16144</v>
      </c>
      <c r="C6293">
        <v>7</v>
      </c>
      <c r="D6293">
        <f>237</f>
        <v>237</v>
      </c>
      <c r="E6293" t="s">
        <v>12</v>
      </c>
      <c r="F6293" s="3" t="s">
        <v>16145</v>
      </c>
      <c r="G6293">
        <v>2024</v>
      </c>
      <c r="H6293" t="s">
        <v>21</v>
      </c>
      <c r="I6293" t="s">
        <v>16134</v>
      </c>
    </row>
    <row r="6294" spans="1:9" ht="32" x14ac:dyDescent="0.2">
      <c r="A6294" t="s">
        <v>16146</v>
      </c>
      <c r="B6294" t="s">
        <v>9419</v>
      </c>
      <c r="C6294">
        <v>1</v>
      </c>
      <c r="D6294" t="s">
        <v>12</v>
      </c>
      <c r="E6294" t="s">
        <v>12</v>
      </c>
      <c r="F6294" s="3" t="s">
        <v>16147</v>
      </c>
      <c r="G6294">
        <v>2024</v>
      </c>
      <c r="H6294" t="s">
        <v>21</v>
      </c>
      <c r="I6294" t="s">
        <v>16148</v>
      </c>
    </row>
    <row r="6295" spans="1:9" ht="32" x14ac:dyDescent="0.2">
      <c r="A6295" t="s">
        <v>16146</v>
      </c>
      <c r="B6295" t="s">
        <v>16149</v>
      </c>
      <c r="C6295">
        <v>2</v>
      </c>
      <c r="D6295">
        <f>237</f>
        <v>237</v>
      </c>
      <c r="E6295" t="s">
        <v>12</v>
      </c>
      <c r="F6295" s="3" t="s">
        <v>16150</v>
      </c>
      <c r="G6295">
        <v>2024</v>
      </c>
      <c r="H6295" t="s">
        <v>21</v>
      </c>
      <c r="I6295" t="s">
        <v>16148</v>
      </c>
    </row>
    <row r="6296" spans="1:9" ht="32" x14ac:dyDescent="0.2">
      <c r="A6296" t="s">
        <v>16146</v>
      </c>
      <c r="B6296" t="s">
        <v>16151</v>
      </c>
      <c r="C6296">
        <v>3</v>
      </c>
      <c r="D6296">
        <f>237</f>
        <v>237</v>
      </c>
      <c r="E6296" t="s">
        <v>12</v>
      </c>
      <c r="F6296" s="3" t="s">
        <v>16152</v>
      </c>
      <c r="G6296">
        <v>2024</v>
      </c>
      <c r="H6296" t="s">
        <v>21</v>
      </c>
      <c r="I6296" t="s">
        <v>16148</v>
      </c>
    </row>
    <row r="6297" spans="1:9" ht="16" x14ac:dyDescent="0.2">
      <c r="A6297" t="s">
        <v>16153</v>
      </c>
      <c r="B6297" t="s">
        <v>16154</v>
      </c>
      <c r="C6297">
        <v>1</v>
      </c>
      <c r="D6297" t="s">
        <v>31</v>
      </c>
      <c r="E6297" t="s">
        <v>12</v>
      </c>
      <c r="F6297" s="3" t="s">
        <v>16155</v>
      </c>
      <c r="G6297">
        <v>2024</v>
      </c>
      <c r="H6297" t="s">
        <v>420</v>
      </c>
      <c r="I6297" t="s">
        <v>16156</v>
      </c>
    </row>
    <row r="6298" spans="1:9" ht="32" x14ac:dyDescent="0.2">
      <c r="A6298" t="s">
        <v>16153</v>
      </c>
      <c r="B6298" t="s">
        <v>16157</v>
      </c>
      <c r="C6298">
        <v>2</v>
      </c>
      <c r="D6298" t="s">
        <v>12</v>
      </c>
      <c r="E6298" t="s">
        <v>12</v>
      </c>
      <c r="F6298" s="3" t="s">
        <v>6229</v>
      </c>
      <c r="G6298">
        <v>2024</v>
      </c>
      <c r="H6298" t="s">
        <v>2747</v>
      </c>
      <c r="I6298" t="s">
        <v>16156</v>
      </c>
    </row>
    <row r="6299" spans="1:9" ht="16" x14ac:dyDescent="0.2">
      <c r="A6299" t="s">
        <v>16153</v>
      </c>
      <c r="B6299" t="s">
        <v>16158</v>
      </c>
      <c r="C6299">
        <v>3</v>
      </c>
      <c r="D6299" t="s">
        <v>12</v>
      </c>
      <c r="E6299" t="s">
        <v>12</v>
      </c>
      <c r="F6299" s="3" t="s">
        <v>16159</v>
      </c>
      <c r="G6299">
        <v>2024</v>
      </c>
      <c r="H6299" t="s">
        <v>420</v>
      </c>
      <c r="I6299" t="s">
        <v>16156</v>
      </c>
    </row>
    <row r="6300" spans="1:9" ht="16" x14ac:dyDescent="0.2">
      <c r="A6300" t="s">
        <v>16160</v>
      </c>
      <c r="B6300" t="s">
        <v>5516</v>
      </c>
      <c r="C6300">
        <v>1</v>
      </c>
      <c r="D6300" t="s">
        <v>52</v>
      </c>
      <c r="E6300" t="s">
        <v>12</v>
      </c>
      <c r="F6300" s="3" t="s">
        <v>16161</v>
      </c>
      <c r="G6300">
        <v>2024</v>
      </c>
      <c r="H6300" t="s">
        <v>140</v>
      </c>
      <c r="I6300" t="s">
        <v>16162</v>
      </c>
    </row>
    <row r="6301" spans="1:9" ht="16" x14ac:dyDescent="0.2">
      <c r="A6301" t="s">
        <v>16160</v>
      </c>
      <c r="B6301" t="s">
        <v>16163</v>
      </c>
      <c r="C6301">
        <v>2</v>
      </c>
      <c r="D6301" t="s">
        <v>52</v>
      </c>
      <c r="E6301" t="s">
        <v>12</v>
      </c>
      <c r="F6301" s="3" t="s">
        <v>16164</v>
      </c>
      <c r="G6301">
        <v>2024</v>
      </c>
      <c r="H6301" t="s">
        <v>140</v>
      </c>
      <c r="I6301" t="s">
        <v>16162</v>
      </c>
    </row>
    <row r="6302" spans="1:9" ht="16" x14ac:dyDescent="0.2">
      <c r="A6302" t="s">
        <v>16165</v>
      </c>
      <c r="B6302" t="s">
        <v>1133</v>
      </c>
      <c r="C6302">
        <v>1</v>
      </c>
      <c r="D6302">
        <f>355</f>
        <v>355</v>
      </c>
      <c r="E6302" t="s">
        <v>12</v>
      </c>
      <c r="F6302" s="3" t="s">
        <v>5675</v>
      </c>
      <c r="G6302">
        <v>2024</v>
      </c>
      <c r="H6302" t="s">
        <v>14</v>
      </c>
      <c r="I6302" t="s">
        <v>16166</v>
      </c>
    </row>
    <row r="6303" spans="1:9" ht="32" x14ac:dyDescent="0.2">
      <c r="A6303" t="s">
        <v>16165</v>
      </c>
      <c r="B6303" t="s">
        <v>7239</v>
      </c>
      <c r="C6303">
        <v>2</v>
      </c>
      <c r="D6303" t="s">
        <v>12</v>
      </c>
      <c r="E6303" t="s">
        <v>12</v>
      </c>
      <c r="F6303" s="3" t="s">
        <v>16167</v>
      </c>
      <c r="G6303">
        <v>2024</v>
      </c>
      <c r="H6303" t="s">
        <v>14</v>
      </c>
      <c r="I6303" t="s">
        <v>16166</v>
      </c>
    </row>
    <row r="6304" spans="1:9" ht="16" x14ac:dyDescent="0.2">
      <c r="A6304" t="s">
        <v>16165</v>
      </c>
      <c r="B6304" t="s">
        <v>16168</v>
      </c>
      <c r="C6304">
        <v>3</v>
      </c>
      <c r="D6304" t="s">
        <v>10222</v>
      </c>
      <c r="E6304" t="s">
        <v>16169</v>
      </c>
      <c r="F6304" s="3" t="s">
        <v>16170</v>
      </c>
      <c r="G6304">
        <v>2024</v>
      </c>
      <c r="H6304" t="s">
        <v>67</v>
      </c>
      <c r="I6304" t="s">
        <v>16166</v>
      </c>
    </row>
    <row r="6305" spans="1:9" ht="48" x14ac:dyDescent="0.2">
      <c r="A6305" t="s">
        <v>16171</v>
      </c>
      <c r="B6305" t="s">
        <v>16172</v>
      </c>
      <c r="C6305">
        <v>1</v>
      </c>
      <c r="D6305" t="s">
        <v>12</v>
      </c>
      <c r="E6305" t="s">
        <v>12</v>
      </c>
      <c r="F6305" s="3" t="s">
        <v>16173</v>
      </c>
      <c r="G6305">
        <v>2024</v>
      </c>
      <c r="H6305" t="s">
        <v>239</v>
      </c>
      <c r="I6305" t="s">
        <v>16174</v>
      </c>
    </row>
    <row r="6306" spans="1:9" ht="32" x14ac:dyDescent="0.2">
      <c r="A6306" t="s">
        <v>16171</v>
      </c>
      <c r="B6306" t="s">
        <v>16175</v>
      </c>
      <c r="C6306">
        <v>2</v>
      </c>
      <c r="D6306" t="s">
        <v>12</v>
      </c>
      <c r="E6306" t="s">
        <v>12</v>
      </c>
      <c r="F6306" s="3" t="s">
        <v>16176</v>
      </c>
      <c r="G6306">
        <v>2024</v>
      </c>
      <c r="H6306" t="s">
        <v>239</v>
      </c>
      <c r="I6306" t="s">
        <v>16174</v>
      </c>
    </row>
    <row r="6307" spans="1:9" ht="16" x14ac:dyDescent="0.2">
      <c r="A6307" t="s">
        <v>16177</v>
      </c>
      <c r="B6307" t="s">
        <v>16178</v>
      </c>
      <c r="C6307">
        <v>1</v>
      </c>
      <c r="D6307" t="s">
        <v>52</v>
      </c>
      <c r="E6307" t="s">
        <v>12</v>
      </c>
      <c r="F6307" s="3" t="s">
        <v>9923</v>
      </c>
      <c r="G6307">
        <v>2024</v>
      </c>
      <c r="H6307" t="s">
        <v>226</v>
      </c>
      <c r="I6307" t="s">
        <v>16179</v>
      </c>
    </row>
    <row r="6308" spans="1:9" ht="16" x14ac:dyDescent="0.2">
      <c r="A6308" t="s">
        <v>16180</v>
      </c>
      <c r="B6308" t="s">
        <v>16181</v>
      </c>
      <c r="C6308">
        <v>1</v>
      </c>
      <c r="D6308">
        <f>355</f>
        <v>355</v>
      </c>
      <c r="E6308" t="s">
        <v>12</v>
      </c>
      <c r="F6308" s="3" t="s">
        <v>5675</v>
      </c>
      <c r="G6308">
        <v>2024</v>
      </c>
      <c r="H6308" t="s">
        <v>14</v>
      </c>
      <c r="I6308" t="s">
        <v>16182</v>
      </c>
    </row>
    <row r="6309" spans="1:9" ht="16" x14ac:dyDescent="0.2">
      <c r="A6309" t="s">
        <v>16180</v>
      </c>
      <c r="B6309" t="s">
        <v>7239</v>
      </c>
      <c r="C6309">
        <v>2</v>
      </c>
      <c r="D6309" t="s">
        <v>12</v>
      </c>
      <c r="E6309" t="s">
        <v>12</v>
      </c>
      <c r="F6309" s="3" t="s">
        <v>16183</v>
      </c>
      <c r="G6309">
        <v>2024</v>
      </c>
      <c r="H6309" t="s">
        <v>140</v>
      </c>
      <c r="I6309" t="s">
        <v>16182</v>
      </c>
    </row>
    <row r="6310" spans="1:9" ht="32" x14ac:dyDescent="0.2">
      <c r="A6310" t="s">
        <v>16184</v>
      </c>
      <c r="B6310" t="s">
        <v>16185</v>
      </c>
      <c r="C6310">
        <v>1</v>
      </c>
      <c r="D6310">
        <f>237</f>
        <v>237</v>
      </c>
      <c r="E6310" t="s">
        <v>12</v>
      </c>
      <c r="F6310" s="3" t="s">
        <v>16186</v>
      </c>
      <c r="G6310">
        <v>2024</v>
      </c>
      <c r="H6310" t="s">
        <v>21</v>
      </c>
      <c r="I6310" t="s">
        <v>16187</v>
      </c>
    </row>
    <row r="6311" spans="1:9" ht="32" x14ac:dyDescent="0.2">
      <c r="A6311" t="s">
        <v>16184</v>
      </c>
      <c r="B6311" t="s">
        <v>16188</v>
      </c>
      <c r="C6311">
        <v>2</v>
      </c>
      <c r="D6311">
        <f>237</f>
        <v>237</v>
      </c>
      <c r="E6311" t="s">
        <v>12</v>
      </c>
      <c r="F6311" s="3" t="s">
        <v>16186</v>
      </c>
      <c r="G6311">
        <v>2024</v>
      </c>
      <c r="H6311" t="s">
        <v>21</v>
      </c>
      <c r="I6311" t="s">
        <v>16187</v>
      </c>
    </row>
    <row r="6312" spans="1:9" ht="32" x14ac:dyDescent="0.2">
      <c r="A6312" t="s">
        <v>16184</v>
      </c>
      <c r="B6312" t="s">
        <v>16189</v>
      </c>
      <c r="C6312">
        <v>3</v>
      </c>
      <c r="D6312">
        <f>159</f>
        <v>159</v>
      </c>
      <c r="E6312" t="s">
        <v>12</v>
      </c>
      <c r="F6312" s="3" t="s">
        <v>919</v>
      </c>
      <c r="G6312">
        <v>2024</v>
      </c>
      <c r="H6312" t="s">
        <v>323</v>
      </c>
      <c r="I6312" t="s">
        <v>16187</v>
      </c>
    </row>
    <row r="6313" spans="1:9" ht="16" x14ac:dyDescent="0.2">
      <c r="A6313" t="s">
        <v>16190</v>
      </c>
      <c r="B6313" t="s">
        <v>16191</v>
      </c>
      <c r="C6313">
        <v>1</v>
      </c>
      <c r="D6313" t="s">
        <v>1128</v>
      </c>
      <c r="E6313" t="s">
        <v>12</v>
      </c>
      <c r="F6313" s="3" t="s">
        <v>16192</v>
      </c>
      <c r="G6313">
        <v>2024</v>
      </c>
      <c r="H6313" t="s">
        <v>140</v>
      </c>
      <c r="I6313" t="s">
        <v>16193</v>
      </c>
    </row>
    <row r="6314" spans="1:9" ht="16" x14ac:dyDescent="0.2">
      <c r="A6314" t="s">
        <v>16190</v>
      </c>
      <c r="B6314" t="s">
        <v>16194</v>
      </c>
      <c r="C6314">
        <v>2</v>
      </c>
      <c r="D6314" t="s">
        <v>344</v>
      </c>
      <c r="E6314" t="s">
        <v>12</v>
      </c>
      <c r="F6314" s="3" t="s">
        <v>16195</v>
      </c>
      <c r="G6314">
        <v>2024</v>
      </c>
      <c r="H6314" t="s">
        <v>140</v>
      </c>
      <c r="I6314" t="s">
        <v>16193</v>
      </c>
    </row>
    <row r="6315" spans="1:9" ht="32" x14ac:dyDescent="0.2">
      <c r="A6315" t="s">
        <v>16196</v>
      </c>
      <c r="B6315" t="s">
        <v>11640</v>
      </c>
      <c r="C6315">
        <v>1</v>
      </c>
      <c r="D6315" t="s">
        <v>12</v>
      </c>
      <c r="E6315" t="s">
        <v>12</v>
      </c>
      <c r="F6315" s="3" t="s">
        <v>6405</v>
      </c>
      <c r="G6315">
        <v>2024</v>
      </c>
      <c r="H6315" t="s">
        <v>37</v>
      </c>
      <c r="I6315" t="s">
        <v>16197</v>
      </c>
    </row>
    <row r="6316" spans="1:9" ht="16" x14ac:dyDescent="0.2">
      <c r="A6316" t="s">
        <v>16196</v>
      </c>
      <c r="B6316" t="s">
        <v>16198</v>
      </c>
      <c r="C6316">
        <v>2</v>
      </c>
      <c r="D6316" t="s">
        <v>12</v>
      </c>
      <c r="E6316" t="s">
        <v>12</v>
      </c>
      <c r="F6316" s="3" t="s">
        <v>16199</v>
      </c>
      <c r="G6316">
        <v>2024</v>
      </c>
      <c r="H6316" t="s">
        <v>37</v>
      </c>
      <c r="I6316" t="s">
        <v>16197</v>
      </c>
    </row>
    <row r="6317" spans="1:9" ht="32" x14ac:dyDescent="0.2">
      <c r="A6317" t="s">
        <v>16200</v>
      </c>
      <c r="B6317" t="s">
        <v>16201</v>
      </c>
      <c r="C6317">
        <v>1</v>
      </c>
      <c r="D6317">
        <f>237</f>
        <v>237</v>
      </c>
      <c r="E6317" t="s">
        <v>12</v>
      </c>
      <c r="F6317" s="3" t="s">
        <v>16202</v>
      </c>
      <c r="G6317">
        <v>2024</v>
      </c>
      <c r="H6317" t="s">
        <v>21</v>
      </c>
      <c r="I6317" t="s">
        <v>16203</v>
      </c>
    </row>
    <row r="6318" spans="1:9" ht="32" x14ac:dyDescent="0.2">
      <c r="A6318" t="s">
        <v>16204</v>
      </c>
      <c r="B6318" t="s">
        <v>15147</v>
      </c>
      <c r="C6318">
        <v>1</v>
      </c>
      <c r="D6318" t="s">
        <v>52</v>
      </c>
      <c r="E6318" t="s">
        <v>12</v>
      </c>
      <c r="F6318" s="3" t="s">
        <v>16205</v>
      </c>
      <c r="G6318">
        <v>2024</v>
      </c>
      <c r="H6318" t="s">
        <v>215</v>
      </c>
      <c r="I6318" t="s">
        <v>16206</v>
      </c>
    </row>
    <row r="6319" spans="1:9" ht="32" x14ac:dyDescent="0.2">
      <c r="A6319" t="s">
        <v>16207</v>
      </c>
      <c r="B6319" t="s">
        <v>16208</v>
      </c>
      <c r="C6319">
        <v>1</v>
      </c>
      <c r="D6319" t="s">
        <v>576</v>
      </c>
      <c r="E6319" t="s">
        <v>12</v>
      </c>
      <c r="F6319" s="3" t="s">
        <v>16209</v>
      </c>
      <c r="G6319">
        <v>2024</v>
      </c>
      <c r="H6319" t="s">
        <v>359</v>
      </c>
      <c r="I6319" t="s">
        <v>16210</v>
      </c>
    </row>
    <row r="6320" spans="1:9" ht="16" x14ac:dyDescent="0.2">
      <c r="A6320" t="s">
        <v>16207</v>
      </c>
      <c r="B6320" t="s">
        <v>12603</v>
      </c>
      <c r="C6320">
        <v>2</v>
      </c>
      <c r="D6320" t="s">
        <v>576</v>
      </c>
      <c r="E6320" t="s">
        <v>12</v>
      </c>
      <c r="F6320" s="3" t="s">
        <v>16211</v>
      </c>
      <c r="G6320">
        <v>2024</v>
      </c>
      <c r="H6320" t="s">
        <v>359</v>
      </c>
      <c r="I6320" t="s">
        <v>16210</v>
      </c>
    </row>
    <row r="6321" spans="1:9" ht="32" x14ac:dyDescent="0.2">
      <c r="A6321" t="s">
        <v>16212</v>
      </c>
      <c r="B6321" t="s">
        <v>10412</v>
      </c>
      <c r="C6321">
        <v>1</v>
      </c>
      <c r="D6321" t="s">
        <v>90</v>
      </c>
      <c r="E6321" t="s">
        <v>12</v>
      </c>
      <c r="F6321" s="3" t="s">
        <v>10413</v>
      </c>
      <c r="G6321">
        <v>2024</v>
      </c>
      <c r="H6321" t="s">
        <v>296</v>
      </c>
      <c r="I6321" t="s">
        <v>16213</v>
      </c>
    </row>
    <row r="6322" spans="1:9" ht="32" x14ac:dyDescent="0.2">
      <c r="A6322" t="s">
        <v>16212</v>
      </c>
      <c r="B6322" t="s">
        <v>16214</v>
      </c>
      <c r="C6322">
        <v>2</v>
      </c>
      <c r="D6322" t="s">
        <v>90</v>
      </c>
      <c r="E6322" t="s">
        <v>12</v>
      </c>
      <c r="F6322" s="3" t="s">
        <v>10416</v>
      </c>
      <c r="G6322">
        <v>2024</v>
      </c>
      <c r="H6322" t="s">
        <v>296</v>
      </c>
      <c r="I6322" t="s">
        <v>16213</v>
      </c>
    </row>
    <row r="6323" spans="1:9" ht="32" x14ac:dyDescent="0.2">
      <c r="A6323" t="s">
        <v>16215</v>
      </c>
      <c r="B6323" t="s">
        <v>4748</v>
      </c>
      <c r="C6323">
        <v>1</v>
      </c>
      <c r="D6323">
        <f>407</f>
        <v>407</v>
      </c>
      <c r="E6323" t="s">
        <v>12</v>
      </c>
      <c r="F6323" s="3" t="s">
        <v>4749</v>
      </c>
      <c r="G6323">
        <v>2024</v>
      </c>
      <c r="H6323" t="s">
        <v>37</v>
      </c>
      <c r="I6323" t="s">
        <v>16216</v>
      </c>
    </row>
    <row r="6324" spans="1:9" ht="32" x14ac:dyDescent="0.2">
      <c r="A6324" t="s">
        <v>16217</v>
      </c>
      <c r="B6324" t="s">
        <v>16218</v>
      </c>
      <c r="C6324">
        <v>1</v>
      </c>
      <c r="D6324" t="s">
        <v>863</v>
      </c>
      <c r="E6324" t="s">
        <v>12</v>
      </c>
      <c r="F6324" s="3" t="s">
        <v>16219</v>
      </c>
      <c r="G6324">
        <v>2024</v>
      </c>
      <c r="H6324" t="s">
        <v>318</v>
      </c>
      <c r="I6324" t="s">
        <v>16220</v>
      </c>
    </row>
    <row r="6325" spans="1:9" ht="32" x14ac:dyDescent="0.2">
      <c r="A6325" t="s">
        <v>16221</v>
      </c>
      <c r="B6325" t="s">
        <v>16222</v>
      </c>
      <c r="C6325">
        <v>1</v>
      </c>
      <c r="D6325" t="s">
        <v>12</v>
      </c>
      <c r="E6325" t="s">
        <v>12</v>
      </c>
      <c r="F6325" s="3" t="s">
        <v>11946</v>
      </c>
      <c r="G6325">
        <v>2024</v>
      </c>
      <c r="H6325" t="s">
        <v>1810</v>
      </c>
      <c r="I6325" t="s">
        <v>16223</v>
      </c>
    </row>
    <row r="6326" spans="1:9" ht="16" x14ac:dyDescent="0.2">
      <c r="A6326" t="s">
        <v>16221</v>
      </c>
      <c r="B6326" t="s">
        <v>16224</v>
      </c>
      <c r="C6326">
        <v>2</v>
      </c>
      <c r="D6326" t="s">
        <v>5139</v>
      </c>
      <c r="E6326" t="s">
        <v>16225</v>
      </c>
      <c r="F6326" s="3" t="s">
        <v>16226</v>
      </c>
      <c r="G6326">
        <v>2024</v>
      </c>
      <c r="H6326" t="s">
        <v>1810</v>
      </c>
      <c r="I6326" t="s">
        <v>16223</v>
      </c>
    </row>
    <row r="6327" spans="1:9" ht="16" x14ac:dyDescent="0.2">
      <c r="A6327" t="s">
        <v>16227</v>
      </c>
      <c r="B6327" t="s">
        <v>16228</v>
      </c>
      <c r="C6327">
        <v>1</v>
      </c>
      <c r="D6327">
        <f>400</f>
        <v>400</v>
      </c>
      <c r="E6327" t="s">
        <v>12</v>
      </c>
      <c r="F6327" s="3" t="s">
        <v>16229</v>
      </c>
      <c r="G6327">
        <v>2024</v>
      </c>
      <c r="H6327" t="s">
        <v>140</v>
      </c>
      <c r="I6327" t="s">
        <v>16230</v>
      </c>
    </row>
    <row r="6328" spans="1:9" ht="32" x14ac:dyDescent="0.2">
      <c r="A6328" t="s">
        <v>16231</v>
      </c>
      <c r="B6328" t="s">
        <v>16232</v>
      </c>
      <c r="C6328">
        <v>1</v>
      </c>
      <c r="D6328">
        <f>237</f>
        <v>237</v>
      </c>
      <c r="E6328" t="s">
        <v>12</v>
      </c>
      <c r="F6328" s="3" t="s">
        <v>16233</v>
      </c>
      <c r="G6328">
        <v>2024</v>
      </c>
      <c r="H6328" t="s">
        <v>21</v>
      </c>
      <c r="I6328" t="s">
        <v>16234</v>
      </c>
    </row>
    <row r="6329" spans="1:9" ht="16" x14ac:dyDescent="0.2">
      <c r="A6329" t="s">
        <v>16231</v>
      </c>
      <c r="B6329" t="s">
        <v>16235</v>
      </c>
      <c r="C6329">
        <v>2</v>
      </c>
      <c r="D6329">
        <f>237</f>
        <v>237</v>
      </c>
      <c r="E6329" t="s">
        <v>12</v>
      </c>
      <c r="F6329" s="3" t="s">
        <v>6331</v>
      </c>
      <c r="G6329">
        <v>2024</v>
      </c>
      <c r="H6329" t="s">
        <v>21</v>
      </c>
      <c r="I6329" t="s">
        <v>16234</v>
      </c>
    </row>
    <row r="6330" spans="1:9" ht="16" x14ac:dyDescent="0.2">
      <c r="A6330" t="s">
        <v>16236</v>
      </c>
      <c r="B6330" t="s">
        <v>16237</v>
      </c>
      <c r="C6330">
        <v>1</v>
      </c>
      <c r="D6330" t="s">
        <v>712</v>
      </c>
      <c r="E6330" t="s">
        <v>12</v>
      </c>
      <c r="F6330" s="3" t="s">
        <v>16238</v>
      </c>
      <c r="G6330">
        <v>2024</v>
      </c>
      <c r="H6330" t="s">
        <v>714</v>
      </c>
      <c r="I6330" t="s">
        <v>16239</v>
      </c>
    </row>
    <row r="6331" spans="1:9" ht="16" x14ac:dyDescent="0.2">
      <c r="A6331" t="s">
        <v>16236</v>
      </c>
      <c r="B6331" t="s">
        <v>16240</v>
      </c>
      <c r="C6331">
        <v>2</v>
      </c>
      <c r="D6331" t="s">
        <v>731</v>
      </c>
      <c r="E6331" t="s">
        <v>12</v>
      </c>
      <c r="F6331" s="3" t="s">
        <v>732</v>
      </c>
      <c r="G6331">
        <v>2024</v>
      </c>
      <c r="H6331" t="s">
        <v>714</v>
      </c>
      <c r="I6331" t="s">
        <v>16239</v>
      </c>
    </row>
    <row r="6332" spans="1:9" ht="16" x14ac:dyDescent="0.2">
      <c r="A6332" t="s">
        <v>16236</v>
      </c>
      <c r="B6332" t="s">
        <v>16241</v>
      </c>
      <c r="C6332">
        <v>3</v>
      </c>
      <c r="D6332" t="s">
        <v>12</v>
      </c>
      <c r="E6332" t="s">
        <v>12</v>
      </c>
      <c r="F6332" s="3" t="s">
        <v>16242</v>
      </c>
      <c r="G6332">
        <v>2024</v>
      </c>
      <c r="H6332" t="s">
        <v>714</v>
      </c>
      <c r="I6332" t="s">
        <v>16239</v>
      </c>
    </row>
    <row r="6333" spans="1:9" ht="16" x14ac:dyDescent="0.2">
      <c r="A6333" t="s">
        <v>16243</v>
      </c>
      <c r="B6333" t="s">
        <v>16244</v>
      </c>
      <c r="C6333">
        <v>1</v>
      </c>
      <c r="D6333" t="s">
        <v>12</v>
      </c>
      <c r="E6333" t="s">
        <v>12</v>
      </c>
      <c r="F6333" s="3" t="s">
        <v>4759</v>
      </c>
      <c r="G6333">
        <v>2024</v>
      </c>
      <c r="H6333" t="s">
        <v>37</v>
      </c>
      <c r="I6333" t="s">
        <v>16245</v>
      </c>
    </row>
    <row r="6334" spans="1:9" ht="16" x14ac:dyDescent="0.2">
      <c r="A6334" t="s">
        <v>16243</v>
      </c>
      <c r="B6334" t="s">
        <v>16246</v>
      </c>
      <c r="C6334">
        <v>2</v>
      </c>
      <c r="D6334" t="s">
        <v>316</v>
      </c>
      <c r="E6334" t="s">
        <v>12</v>
      </c>
      <c r="F6334" s="3" t="s">
        <v>16247</v>
      </c>
      <c r="G6334">
        <v>2024</v>
      </c>
      <c r="H6334" t="s">
        <v>37</v>
      </c>
      <c r="I6334" t="s">
        <v>16245</v>
      </c>
    </row>
    <row r="6335" spans="1:9" ht="32" x14ac:dyDescent="0.2">
      <c r="A6335" t="s">
        <v>16243</v>
      </c>
      <c r="B6335" t="s">
        <v>16248</v>
      </c>
      <c r="C6335">
        <v>3</v>
      </c>
      <c r="D6335" t="s">
        <v>12</v>
      </c>
      <c r="E6335" t="s">
        <v>12</v>
      </c>
      <c r="F6335" s="3" t="s">
        <v>16249</v>
      </c>
      <c r="G6335">
        <v>2024</v>
      </c>
      <c r="H6335" t="s">
        <v>37</v>
      </c>
      <c r="I6335" t="s">
        <v>16245</v>
      </c>
    </row>
    <row r="6336" spans="1:9" ht="16" x14ac:dyDescent="0.2">
      <c r="A6336" t="s">
        <v>16250</v>
      </c>
      <c r="B6336" t="s">
        <v>16251</v>
      </c>
      <c r="C6336">
        <v>1</v>
      </c>
      <c r="D6336" t="s">
        <v>12</v>
      </c>
      <c r="E6336" t="s">
        <v>12</v>
      </c>
      <c r="F6336" s="3" t="s">
        <v>16252</v>
      </c>
      <c r="G6336">
        <v>2024</v>
      </c>
      <c r="H6336" t="s">
        <v>126</v>
      </c>
      <c r="I6336" t="s">
        <v>16253</v>
      </c>
    </row>
    <row r="6337" spans="1:9" ht="16" x14ac:dyDescent="0.2">
      <c r="A6337" t="s">
        <v>16250</v>
      </c>
      <c r="B6337" t="s">
        <v>16254</v>
      </c>
      <c r="C6337">
        <v>2</v>
      </c>
      <c r="D6337" t="s">
        <v>16255</v>
      </c>
      <c r="E6337" t="s">
        <v>12</v>
      </c>
      <c r="F6337" s="3" t="s">
        <v>16256</v>
      </c>
      <c r="G6337">
        <v>2024</v>
      </c>
      <c r="H6337" t="s">
        <v>126</v>
      </c>
      <c r="I6337" t="s">
        <v>16253</v>
      </c>
    </row>
    <row r="6338" spans="1:9" ht="32" x14ac:dyDescent="0.2">
      <c r="A6338" t="s">
        <v>16250</v>
      </c>
      <c r="B6338" t="s">
        <v>16257</v>
      </c>
      <c r="C6338">
        <v>3</v>
      </c>
      <c r="D6338" t="s">
        <v>12</v>
      </c>
      <c r="E6338" t="s">
        <v>12</v>
      </c>
      <c r="F6338" s="3" t="s">
        <v>16258</v>
      </c>
      <c r="G6338">
        <v>2024</v>
      </c>
      <c r="H6338" t="s">
        <v>126</v>
      </c>
      <c r="I6338" t="s">
        <v>16253</v>
      </c>
    </row>
    <row r="6339" spans="1:9" ht="16" x14ac:dyDescent="0.2">
      <c r="A6339" t="s">
        <v>16259</v>
      </c>
      <c r="B6339" t="s">
        <v>6835</v>
      </c>
      <c r="C6339">
        <v>1</v>
      </c>
      <c r="D6339" t="s">
        <v>12</v>
      </c>
      <c r="E6339" t="s">
        <v>12</v>
      </c>
      <c r="F6339" s="3" t="s">
        <v>4030</v>
      </c>
      <c r="G6339">
        <v>2024</v>
      </c>
      <c r="H6339" t="s">
        <v>4031</v>
      </c>
      <c r="I6339" t="s">
        <v>16260</v>
      </c>
    </row>
    <row r="6340" spans="1:9" ht="16" x14ac:dyDescent="0.2">
      <c r="A6340" t="s">
        <v>16259</v>
      </c>
      <c r="B6340" t="s">
        <v>3122</v>
      </c>
      <c r="C6340">
        <v>2</v>
      </c>
      <c r="D6340" t="s">
        <v>7504</v>
      </c>
      <c r="E6340" t="s">
        <v>4189</v>
      </c>
      <c r="F6340" s="3" t="s">
        <v>7505</v>
      </c>
      <c r="G6340">
        <v>2024</v>
      </c>
      <c r="H6340" t="s">
        <v>368</v>
      </c>
      <c r="I6340" t="s">
        <v>16260</v>
      </c>
    </row>
    <row r="6341" spans="1:9" ht="16" x14ac:dyDescent="0.2">
      <c r="A6341" t="s">
        <v>16259</v>
      </c>
      <c r="B6341" t="s">
        <v>16261</v>
      </c>
      <c r="C6341">
        <v>3</v>
      </c>
      <c r="D6341">
        <f>431</f>
        <v>431</v>
      </c>
      <c r="E6341" t="s">
        <v>12</v>
      </c>
      <c r="F6341" s="3" t="s">
        <v>16262</v>
      </c>
      <c r="G6341">
        <v>2024</v>
      </c>
      <c r="H6341" t="s">
        <v>368</v>
      </c>
      <c r="I6341" t="s">
        <v>16260</v>
      </c>
    </row>
    <row r="6342" spans="1:9" ht="16" x14ac:dyDescent="0.2">
      <c r="A6342" t="s">
        <v>16263</v>
      </c>
      <c r="B6342" t="s">
        <v>16264</v>
      </c>
      <c r="C6342">
        <v>1</v>
      </c>
      <c r="D6342" t="s">
        <v>1207</v>
      </c>
      <c r="E6342" t="s">
        <v>12</v>
      </c>
      <c r="F6342" s="3" t="s">
        <v>16265</v>
      </c>
      <c r="G6342">
        <v>2024</v>
      </c>
      <c r="H6342" t="s">
        <v>323</v>
      </c>
      <c r="I6342" t="s">
        <v>16266</v>
      </c>
    </row>
    <row r="6343" spans="1:9" ht="16" x14ac:dyDescent="0.2">
      <c r="A6343" t="s">
        <v>16263</v>
      </c>
      <c r="B6343" t="s">
        <v>16267</v>
      </c>
      <c r="C6343">
        <v>2</v>
      </c>
      <c r="D6343" t="s">
        <v>2828</v>
      </c>
      <c r="E6343" t="s">
        <v>12</v>
      </c>
      <c r="F6343" s="3" t="s">
        <v>16268</v>
      </c>
      <c r="G6343">
        <v>2024</v>
      </c>
      <c r="H6343" t="s">
        <v>323</v>
      </c>
      <c r="I6343" t="s">
        <v>16266</v>
      </c>
    </row>
    <row r="6344" spans="1:9" ht="16" x14ac:dyDescent="0.2">
      <c r="A6344" t="s">
        <v>16269</v>
      </c>
      <c r="B6344" t="s">
        <v>16270</v>
      </c>
      <c r="C6344">
        <v>1</v>
      </c>
      <c r="D6344" t="s">
        <v>712</v>
      </c>
      <c r="E6344" t="s">
        <v>12</v>
      </c>
      <c r="F6344" s="3" t="s">
        <v>713</v>
      </c>
      <c r="G6344">
        <v>2024</v>
      </c>
      <c r="H6344" t="s">
        <v>714</v>
      </c>
      <c r="I6344" t="s">
        <v>16271</v>
      </c>
    </row>
    <row r="6345" spans="1:9" ht="16" x14ac:dyDescent="0.2">
      <c r="A6345" t="s">
        <v>16269</v>
      </c>
      <c r="B6345" t="s">
        <v>16272</v>
      </c>
      <c r="C6345">
        <v>2</v>
      </c>
      <c r="D6345" t="s">
        <v>712</v>
      </c>
      <c r="E6345" t="s">
        <v>12</v>
      </c>
      <c r="F6345" s="3" t="s">
        <v>713</v>
      </c>
      <c r="G6345">
        <v>2024</v>
      </c>
      <c r="H6345" t="s">
        <v>714</v>
      </c>
      <c r="I6345" t="s">
        <v>16271</v>
      </c>
    </row>
    <row r="6346" spans="1:9" ht="16" x14ac:dyDescent="0.2">
      <c r="A6346" t="s">
        <v>16273</v>
      </c>
      <c r="B6346" t="s">
        <v>16270</v>
      </c>
      <c r="C6346">
        <v>1</v>
      </c>
      <c r="D6346" t="s">
        <v>712</v>
      </c>
      <c r="E6346" t="s">
        <v>12</v>
      </c>
      <c r="F6346" s="3" t="s">
        <v>713</v>
      </c>
      <c r="G6346">
        <v>2024</v>
      </c>
      <c r="H6346" t="s">
        <v>714</v>
      </c>
      <c r="I6346" t="s">
        <v>16274</v>
      </c>
    </row>
    <row r="6347" spans="1:9" ht="16" x14ac:dyDescent="0.2">
      <c r="A6347" t="s">
        <v>16273</v>
      </c>
      <c r="B6347" t="s">
        <v>16272</v>
      </c>
      <c r="C6347">
        <v>2</v>
      </c>
      <c r="D6347" t="s">
        <v>712</v>
      </c>
      <c r="E6347" t="s">
        <v>12</v>
      </c>
      <c r="F6347" s="3" t="s">
        <v>713</v>
      </c>
      <c r="G6347">
        <v>2024</v>
      </c>
      <c r="H6347" t="s">
        <v>714</v>
      </c>
      <c r="I6347" t="s">
        <v>16274</v>
      </c>
    </row>
    <row r="6348" spans="1:9" ht="16" x14ac:dyDescent="0.2">
      <c r="A6348" t="s">
        <v>16275</v>
      </c>
      <c r="B6348" t="s">
        <v>7802</v>
      </c>
      <c r="C6348">
        <v>1</v>
      </c>
      <c r="D6348" t="s">
        <v>1207</v>
      </c>
      <c r="E6348" t="s">
        <v>12</v>
      </c>
      <c r="F6348" s="3" t="s">
        <v>16265</v>
      </c>
      <c r="G6348">
        <v>2024</v>
      </c>
      <c r="H6348" t="s">
        <v>323</v>
      </c>
      <c r="I6348" t="s">
        <v>16276</v>
      </c>
    </row>
    <row r="6349" spans="1:9" ht="32" x14ac:dyDescent="0.2">
      <c r="A6349" t="s">
        <v>16275</v>
      </c>
      <c r="B6349" t="s">
        <v>16264</v>
      </c>
      <c r="C6349">
        <v>2</v>
      </c>
      <c r="D6349" t="s">
        <v>1207</v>
      </c>
      <c r="E6349" t="s">
        <v>12</v>
      </c>
      <c r="F6349" s="3" t="s">
        <v>16277</v>
      </c>
      <c r="G6349">
        <v>2024</v>
      </c>
      <c r="H6349" t="s">
        <v>323</v>
      </c>
      <c r="I6349" t="s">
        <v>16276</v>
      </c>
    </row>
    <row r="6350" spans="1:9" ht="16" x14ac:dyDescent="0.2">
      <c r="A6350" t="s">
        <v>16278</v>
      </c>
      <c r="B6350" t="s">
        <v>16279</v>
      </c>
      <c r="C6350">
        <v>1</v>
      </c>
      <c r="D6350" t="s">
        <v>2283</v>
      </c>
      <c r="E6350" t="s">
        <v>16280</v>
      </c>
      <c r="F6350" s="3" t="s">
        <v>16281</v>
      </c>
      <c r="G6350">
        <v>2024</v>
      </c>
      <c r="H6350" t="s">
        <v>761</v>
      </c>
      <c r="I6350" t="s">
        <v>16282</v>
      </c>
    </row>
    <row r="6351" spans="1:9" ht="32" x14ac:dyDescent="0.2">
      <c r="A6351" t="s">
        <v>16283</v>
      </c>
      <c r="B6351" t="s">
        <v>16284</v>
      </c>
      <c r="C6351">
        <v>1</v>
      </c>
      <c r="D6351" t="s">
        <v>90</v>
      </c>
      <c r="E6351" t="s">
        <v>12</v>
      </c>
      <c r="F6351" s="3" t="s">
        <v>5837</v>
      </c>
      <c r="G6351">
        <v>2024</v>
      </c>
      <c r="H6351" t="s">
        <v>323</v>
      </c>
      <c r="I6351" t="s">
        <v>16285</v>
      </c>
    </row>
    <row r="6352" spans="1:9" ht="16" x14ac:dyDescent="0.2">
      <c r="A6352" t="s">
        <v>16283</v>
      </c>
      <c r="B6352" t="s">
        <v>16286</v>
      </c>
      <c r="C6352">
        <v>2</v>
      </c>
      <c r="D6352" t="s">
        <v>31</v>
      </c>
      <c r="E6352" t="s">
        <v>12</v>
      </c>
      <c r="F6352" s="3" t="s">
        <v>16287</v>
      </c>
      <c r="G6352">
        <v>2024</v>
      </c>
      <c r="H6352" t="s">
        <v>420</v>
      </c>
      <c r="I6352" t="s">
        <v>16285</v>
      </c>
    </row>
    <row r="6353" spans="1:9" ht="32" x14ac:dyDescent="0.2">
      <c r="A6353" t="s">
        <v>16283</v>
      </c>
      <c r="B6353" t="s">
        <v>16157</v>
      </c>
      <c r="C6353">
        <v>3</v>
      </c>
      <c r="D6353" t="s">
        <v>12</v>
      </c>
      <c r="E6353" t="s">
        <v>12</v>
      </c>
      <c r="F6353" s="3" t="s">
        <v>16288</v>
      </c>
      <c r="G6353">
        <v>2024</v>
      </c>
      <c r="H6353" t="s">
        <v>2747</v>
      </c>
      <c r="I6353" t="s">
        <v>16285</v>
      </c>
    </row>
    <row r="6354" spans="1:9" ht="32" x14ac:dyDescent="0.2">
      <c r="A6354" t="s">
        <v>16289</v>
      </c>
      <c r="B6354" t="s">
        <v>4658</v>
      </c>
      <c r="C6354">
        <v>1</v>
      </c>
      <c r="D6354" t="s">
        <v>1128</v>
      </c>
      <c r="E6354" t="s">
        <v>12</v>
      </c>
      <c r="F6354" s="3" t="s">
        <v>16290</v>
      </c>
      <c r="G6354">
        <v>2024</v>
      </c>
      <c r="H6354" t="s">
        <v>140</v>
      </c>
      <c r="I6354" t="s">
        <v>16291</v>
      </c>
    </row>
    <row r="6355" spans="1:9" ht="32" x14ac:dyDescent="0.2">
      <c r="A6355" t="s">
        <v>16289</v>
      </c>
      <c r="B6355" t="s">
        <v>16292</v>
      </c>
      <c r="C6355">
        <v>2</v>
      </c>
      <c r="D6355">
        <f>400</f>
        <v>400</v>
      </c>
      <c r="E6355" t="s">
        <v>12</v>
      </c>
      <c r="F6355" s="3" t="s">
        <v>11422</v>
      </c>
      <c r="G6355">
        <v>2024</v>
      </c>
      <c r="H6355" t="s">
        <v>140</v>
      </c>
      <c r="I6355" t="s">
        <v>16291</v>
      </c>
    </row>
    <row r="6356" spans="1:9" ht="32" x14ac:dyDescent="0.2">
      <c r="A6356" t="s">
        <v>16289</v>
      </c>
      <c r="B6356" t="s">
        <v>16293</v>
      </c>
      <c r="C6356">
        <v>3</v>
      </c>
      <c r="D6356" t="s">
        <v>408</v>
      </c>
      <c r="E6356" t="s">
        <v>12</v>
      </c>
      <c r="F6356" s="3" t="s">
        <v>16294</v>
      </c>
      <c r="G6356">
        <v>2024</v>
      </c>
      <c r="H6356" t="s">
        <v>140</v>
      </c>
      <c r="I6356" t="s">
        <v>16291</v>
      </c>
    </row>
    <row r="6357" spans="1:9" ht="32" x14ac:dyDescent="0.2">
      <c r="A6357" t="s">
        <v>16295</v>
      </c>
      <c r="B6357" t="s">
        <v>16296</v>
      </c>
      <c r="C6357">
        <v>1</v>
      </c>
      <c r="D6357" t="s">
        <v>12</v>
      </c>
      <c r="E6357" t="s">
        <v>12</v>
      </c>
      <c r="F6357" s="3" t="s">
        <v>16297</v>
      </c>
      <c r="G6357">
        <v>2024</v>
      </c>
      <c r="H6357" t="s">
        <v>239</v>
      </c>
      <c r="I6357" t="s">
        <v>16298</v>
      </c>
    </row>
    <row r="6358" spans="1:9" ht="16" x14ac:dyDescent="0.2">
      <c r="A6358" t="s">
        <v>16299</v>
      </c>
      <c r="B6358" t="s">
        <v>16300</v>
      </c>
      <c r="C6358">
        <v>1</v>
      </c>
      <c r="D6358" t="s">
        <v>31</v>
      </c>
      <c r="E6358" t="s">
        <v>12</v>
      </c>
      <c r="F6358" s="3" t="s">
        <v>4836</v>
      </c>
      <c r="G6358">
        <v>2024</v>
      </c>
      <c r="H6358" t="s">
        <v>21</v>
      </c>
      <c r="I6358" t="s">
        <v>16301</v>
      </c>
    </row>
    <row r="6359" spans="1:9" ht="16" x14ac:dyDescent="0.2">
      <c r="A6359" t="s">
        <v>16299</v>
      </c>
      <c r="B6359" t="s">
        <v>16302</v>
      </c>
      <c r="C6359">
        <v>2</v>
      </c>
      <c r="D6359" t="s">
        <v>12</v>
      </c>
      <c r="E6359" t="s">
        <v>12</v>
      </c>
      <c r="F6359" s="3" t="s">
        <v>16303</v>
      </c>
      <c r="G6359">
        <v>2024</v>
      </c>
      <c r="H6359" t="s">
        <v>21</v>
      </c>
      <c r="I6359" t="s">
        <v>16301</v>
      </c>
    </row>
    <row r="6360" spans="1:9" ht="16" x14ac:dyDescent="0.2">
      <c r="A6360" t="s">
        <v>16304</v>
      </c>
      <c r="B6360" t="s">
        <v>16305</v>
      </c>
      <c r="C6360">
        <v>1</v>
      </c>
      <c r="D6360">
        <f>237</f>
        <v>237</v>
      </c>
      <c r="E6360" t="s">
        <v>12</v>
      </c>
      <c r="F6360" s="3" t="s">
        <v>12171</v>
      </c>
      <c r="G6360">
        <v>2024</v>
      </c>
      <c r="H6360" t="s">
        <v>21</v>
      </c>
      <c r="I6360" t="s">
        <v>16306</v>
      </c>
    </row>
    <row r="6361" spans="1:9" ht="16" x14ac:dyDescent="0.2">
      <c r="A6361" t="s">
        <v>16304</v>
      </c>
      <c r="B6361" t="s">
        <v>16307</v>
      </c>
      <c r="C6361">
        <v>2</v>
      </c>
      <c r="D6361">
        <f>237</f>
        <v>237</v>
      </c>
      <c r="E6361" t="s">
        <v>12</v>
      </c>
      <c r="F6361" s="3" t="s">
        <v>16308</v>
      </c>
      <c r="G6361">
        <v>2024</v>
      </c>
      <c r="H6361" t="s">
        <v>21</v>
      </c>
      <c r="I6361" t="s">
        <v>16306</v>
      </c>
    </row>
    <row r="6362" spans="1:9" ht="32" x14ac:dyDescent="0.2">
      <c r="A6362" t="s">
        <v>16304</v>
      </c>
      <c r="B6362" t="s">
        <v>16309</v>
      </c>
      <c r="C6362">
        <v>3</v>
      </c>
      <c r="D6362">
        <f>237</f>
        <v>237</v>
      </c>
      <c r="E6362" t="s">
        <v>12</v>
      </c>
      <c r="F6362" s="3" t="s">
        <v>16310</v>
      </c>
      <c r="G6362">
        <v>2024</v>
      </c>
      <c r="H6362" t="s">
        <v>21</v>
      </c>
      <c r="I6362" t="s">
        <v>16306</v>
      </c>
    </row>
    <row r="6363" spans="1:9" ht="16" x14ac:dyDescent="0.2">
      <c r="A6363" t="s">
        <v>16311</v>
      </c>
      <c r="B6363" t="s">
        <v>16312</v>
      </c>
      <c r="C6363">
        <v>1</v>
      </c>
      <c r="D6363" t="s">
        <v>12</v>
      </c>
      <c r="E6363" t="s">
        <v>12</v>
      </c>
      <c r="F6363" s="3" t="s">
        <v>16313</v>
      </c>
      <c r="G6363">
        <v>2024</v>
      </c>
      <c r="H6363" t="s">
        <v>1087</v>
      </c>
      <c r="I6363" t="s">
        <v>16314</v>
      </c>
    </row>
    <row r="6364" spans="1:9" ht="16" x14ac:dyDescent="0.2">
      <c r="A6364" t="s">
        <v>16311</v>
      </c>
      <c r="B6364" t="s">
        <v>16315</v>
      </c>
      <c r="C6364">
        <v>2</v>
      </c>
      <c r="D6364" t="s">
        <v>12</v>
      </c>
      <c r="E6364" t="s">
        <v>12</v>
      </c>
      <c r="F6364" s="3" t="s">
        <v>16316</v>
      </c>
      <c r="G6364">
        <v>2024</v>
      </c>
      <c r="H6364" t="s">
        <v>140</v>
      </c>
      <c r="I6364" t="s">
        <v>16314</v>
      </c>
    </row>
    <row r="6365" spans="1:9" ht="16" x14ac:dyDescent="0.2">
      <c r="A6365" t="s">
        <v>16311</v>
      </c>
      <c r="B6365" t="s">
        <v>16317</v>
      </c>
      <c r="C6365">
        <v>3</v>
      </c>
      <c r="D6365" t="s">
        <v>12</v>
      </c>
      <c r="E6365" t="s">
        <v>12</v>
      </c>
      <c r="F6365" s="3" t="s">
        <v>16318</v>
      </c>
      <c r="G6365">
        <v>2024</v>
      </c>
      <c r="H6365" t="s">
        <v>1087</v>
      </c>
      <c r="I6365" t="s">
        <v>16314</v>
      </c>
    </row>
    <row r="6366" spans="1:9" ht="16" x14ac:dyDescent="0.2">
      <c r="A6366" t="s">
        <v>16319</v>
      </c>
      <c r="B6366" t="s">
        <v>16320</v>
      </c>
      <c r="C6366">
        <v>1</v>
      </c>
      <c r="D6366" t="s">
        <v>12</v>
      </c>
      <c r="E6366" t="s">
        <v>12</v>
      </c>
      <c r="F6366" s="3" t="s">
        <v>16321</v>
      </c>
      <c r="G6366">
        <v>2024</v>
      </c>
      <c r="H6366" t="s">
        <v>518</v>
      </c>
      <c r="I6366" t="s">
        <v>16322</v>
      </c>
    </row>
    <row r="6367" spans="1:9" ht="16" x14ac:dyDescent="0.2">
      <c r="A6367" t="s">
        <v>16319</v>
      </c>
      <c r="B6367" t="s">
        <v>16323</v>
      </c>
      <c r="C6367">
        <v>2</v>
      </c>
      <c r="D6367" t="s">
        <v>12</v>
      </c>
      <c r="E6367" t="s">
        <v>12</v>
      </c>
      <c r="F6367" s="3" t="s">
        <v>16324</v>
      </c>
      <c r="G6367">
        <v>2024</v>
      </c>
      <c r="H6367" t="s">
        <v>6550</v>
      </c>
      <c r="I6367" t="s">
        <v>16322</v>
      </c>
    </row>
    <row r="6368" spans="1:9" ht="16" x14ac:dyDescent="0.2">
      <c r="A6368" t="s">
        <v>16325</v>
      </c>
      <c r="B6368" t="s">
        <v>16326</v>
      </c>
      <c r="C6368">
        <v>1</v>
      </c>
      <c r="D6368" t="s">
        <v>408</v>
      </c>
      <c r="E6368" t="s">
        <v>12</v>
      </c>
      <c r="F6368" s="3" t="s">
        <v>7480</v>
      </c>
      <c r="G6368">
        <v>2024</v>
      </c>
      <c r="H6368" t="s">
        <v>323</v>
      </c>
      <c r="I6368" t="s">
        <v>16327</v>
      </c>
    </row>
    <row r="6369" spans="1:9" ht="32" x14ac:dyDescent="0.2">
      <c r="A6369" t="s">
        <v>16325</v>
      </c>
      <c r="B6369" t="s">
        <v>15554</v>
      </c>
      <c r="C6369">
        <v>2</v>
      </c>
      <c r="D6369" t="s">
        <v>1818</v>
      </c>
      <c r="E6369" t="s">
        <v>12</v>
      </c>
      <c r="F6369" s="3" t="s">
        <v>16328</v>
      </c>
      <c r="G6369">
        <v>2024</v>
      </c>
      <c r="H6369" t="s">
        <v>323</v>
      </c>
      <c r="I6369" t="s">
        <v>16327</v>
      </c>
    </row>
    <row r="6370" spans="1:9" ht="16" x14ac:dyDescent="0.2">
      <c r="A6370" t="s">
        <v>16325</v>
      </c>
      <c r="B6370" t="s">
        <v>16329</v>
      </c>
      <c r="C6370">
        <v>3</v>
      </c>
      <c r="D6370">
        <f>237</f>
        <v>237</v>
      </c>
      <c r="E6370" t="s">
        <v>12</v>
      </c>
      <c r="F6370" s="3" t="s">
        <v>15351</v>
      </c>
      <c r="G6370">
        <v>2024</v>
      </c>
      <c r="H6370" t="s">
        <v>21</v>
      </c>
      <c r="I6370" t="s">
        <v>16327</v>
      </c>
    </row>
    <row r="6371" spans="1:9" ht="32" x14ac:dyDescent="0.2">
      <c r="A6371" t="s">
        <v>16330</v>
      </c>
      <c r="B6371" t="s">
        <v>16331</v>
      </c>
      <c r="C6371">
        <v>1</v>
      </c>
      <c r="D6371" t="s">
        <v>344</v>
      </c>
      <c r="E6371" t="s">
        <v>12</v>
      </c>
      <c r="F6371" s="3" t="s">
        <v>9480</v>
      </c>
      <c r="G6371">
        <v>2024</v>
      </c>
      <c r="H6371" t="s">
        <v>859</v>
      </c>
      <c r="I6371" t="s">
        <v>16332</v>
      </c>
    </row>
    <row r="6372" spans="1:9" ht="32" x14ac:dyDescent="0.2">
      <c r="A6372" t="s">
        <v>16333</v>
      </c>
      <c r="B6372" t="s">
        <v>16334</v>
      </c>
      <c r="C6372">
        <v>1</v>
      </c>
      <c r="D6372" t="s">
        <v>12</v>
      </c>
      <c r="E6372" t="s">
        <v>12</v>
      </c>
      <c r="F6372" s="3" t="s">
        <v>16335</v>
      </c>
      <c r="G6372">
        <v>2024</v>
      </c>
      <c r="H6372" t="s">
        <v>37</v>
      </c>
      <c r="I6372" t="s">
        <v>16336</v>
      </c>
    </row>
    <row r="6373" spans="1:9" ht="32" x14ac:dyDescent="0.2">
      <c r="A6373" t="s">
        <v>16333</v>
      </c>
      <c r="B6373" t="s">
        <v>16337</v>
      </c>
      <c r="C6373">
        <v>2</v>
      </c>
      <c r="D6373" t="s">
        <v>12</v>
      </c>
      <c r="E6373" t="s">
        <v>12</v>
      </c>
      <c r="F6373" s="3" t="s">
        <v>16335</v>
      </c>
      <c r="G6373">
        <v>2024</v>
      </c>
      <c r="H6373" t="s">
        <v>37</v>
      </c>
      <c r="I6373" t="s">
        <v>16336</v>
      </c>
    </row>
    <row r="6374" spans="1:9" ht="16" x14ac:dyDescent="0.2">
      <c r="A6374" t="s">
        <v>16338</v>
      </c>
      <c r="B6374" t="s">
        <v>8537</v>
      </c>
      <c r="C6374">
        <v>1</v>
      </c>
      <c r="D6374">
        <f>184</f>
        <v>184</v>
      </c>
      <c r="E6374" t="s">
        <v>12</v>
      </c>
      <c r="F6374" s="3" t="s">
        <v>8538</v>
      </c>
      <c r="G6374">
        <v>2024</v>
      </c>
      <c r="H6374" t="s">
        <v>137</v>
      </c>
      <c r="I6374" t="s">
        <v>16339</v>
      </c>
    </row>
    <row r="6375" spans="1:9" ht="32" x14ac:dyDescent="0.2">
      <c r="A6375" t="s">
        <v>16338</v>
      </c>
      <c r="B6375" t="s">
        <v>12974</v>
      </c>
      <c r="C6375">
        <v>2</v>
      </c>
      <c r="D6375" t="s">
        <v>12</v>
      </c>
      <c r="E6375" t="s">
        <v>12</v>
      </c>
      <c r="F6375" s="3" t="s">
        <v>8883</v>
      </c>
      <c r="G6375">
        <v>2024</v>
      </c>
      <c r="H6375" t="s">
        <v>137</v>
      </c>
      <c r="I6375" t="s">
        <v>16339</v>
      </c>
    </row>
    <row r="6376" spans="1:9" ht="32" x14ac:dyDescent="0.2">
      <c r="A6376" t="s">
        <v>16338</v>
      </c>
      <c r="B6376" t="s">
        <v>16340</v>
      </c>
      <c r="C6376">
        <v>3</v>
      </c>
      <c r="D6376">
        <f>93</f>
        <v>93</v>
      </c>
      <c r="E6376" t="s">
        <v>12</v>
      </c>
      <c r="F6376" s="3" t="s">
        <v>16341</v>
      </c>
      <c r="G6376">
        <v>2024</v>
      </c>
      <c r="H6376" t="s">
        <v>137</v>
      </c>
      <c r="I6376" t="s">
        <v>16339</v>
      </c>
    </row>
    <row r="6377" spans="1:9" ht="16" x14ac:dyDescent="0.2">
      <c r="A6377" t="s">
        <v>16338</v>
      </c>
      <c r="B6377" t="s">
        <v>16342</v>
      </c>
      <c r="C6377">
        <v>4</v>
      </c>
      <c r="D6377">
        <f>184</f>
        <v>184</v>
      </c>
      <c r="E6377" t="s">
        <v>12</v>
      </c>
      <c r="F6377" s="3" t="s">
        <v>16343</v>
      </c>
      <c r="G6377">
        <v>2024</v>
      </c>
      <c r="H6377" t="s">
        <v>137</v>
      </c>
      <c r="I6377" t="s">
        <v>16339</v>
      </c>
    </row>
    <row r="6378" spans="1:9" ht="32" x14ac:dyDescent="0.2">
      <c r="A6378" t="s">
        <v>16344</v>
      </c>
      <c r="B6378" t="s">
        <v>16345</v>
      </c>
      <c r="C6378">
        <v>1</v>
      </c>
      <c r="D6378" t="s">
        <v>576</v>
      </c>
      <c r="E6378" t="s">
        <v>12</v>
      </c>
      <c r="F6378" s="3" t="s">
        <v>16346</v>
      </c>
      <c r="G6378">
        <v>2024</v>
      </c>
      <c r="H6378" t="s">
        <v>174</v>
      </c>
      <c r="I6378" t="s">
        <v>16347</v>
      </c>
    </row>
    <row r="6379" spans="1:9" ht="32" x14ac:dyDescent="0.2">
      <c r="A6379" t="s">
        <v>16344</v>
      </c>
      <c r="B6379" t="s">
        <v>16348</v>
      </c>
      <c r="C6379">
        <v>2</v>
      </c>
      <c r="D6379" t="s">
        <v>12</v>
      </c>
      <c r="E6379" t="s">
        <v>12</v>
      </c>
      <c r="F6379" s="3" t="s">
        <v>16349</v>
      </c>
      <c r="G6379">
        <v>2024</v>
      </c>
      <c r="H6379" t="s">
        <v>174</v>
      </c>
      <c r="I6379" t="s">
        <v>16347</v>
      </c>
    </row>
    <row r="6380" spans="1:9" ht="16" x14ac:dyDescent="0.2">
      <c r="A6380" t="s">
        <v>16350</v>
      </c>
      <c r="B6380" t="s">
        <v>16351</v>
      </c>
      <c r="C6380">
        <v>1</v>
      </c>
      <c r="D6380" t="s">
        <v>193</v>
      </c>
      <c r="E6380" t="s">
        <v>12</v>
      </c>
      <c r="F6380" s="3" t="s">
        <v>16352</v>
      </c>
      <c r="G6380">
        <v>2024</v>
      </c>
      <c r="H6380" t="s">
        <v>195</v>
      </c>
      <c r="I6380" t="s">
        <v>16353</v>
      </c>
    </row>
    <row r="6381" spans="1:9" ht="32" x14ac:dyDescent="0.2">
      <c r="A6381" t="s">
        <v>16350</v>
      </c>
      <c r="B6381" t="s">
        <v>16354</v>
      </c>
      <c r="C6381">
        <v>2</v>
      </c>
      <c r="D6381">
        <f>137</f>
        <v>137</v>
      </c>
      <c r="E6381" t="s">
        <v>12</v>
      </c>
      <c r="F6381" s="3" t="s">
        <v>4537</v>
      </c>
      <c r="G6381">
        <v>2024</v>
      </c>
      <c r="H6381" t="s">
        <v>323</v>
      </c>
      <c r="I6381" t="s">
        <v>16353</v>
      </c>
    </row>
    <row r="6382" spans="1:9" ht="32" x14ac:dyDescent="0.2">
      <c r="A6382" t="s">
        <v>16350</v>
      </c>
      <c r="B6382" t="s">
        <v>16355</v>
      </c>
      <c r="C6382">
        <v>3</v>
      </c>
      <c r="D6382">
        <f>159</f>
        <v>159</v>
      </c>
      <c r="E6382" t="s">
        <v>12</v>
      </c>
      <c r="F6382" s="3" t="s">
        <v>10647</v>
      </c>
      <c r="G6382">
        <v>2024</v>
      </c>
      <c r="H6382" t="s">
        <v>323</v>
      </c>
      <c r="I6382" t="s">
        <v>16353</v>
      </c>
    </row>
    <row r="6383" spans="1:9" ht="32" x14ac:dyDescent="0.2">
      <c r="A6383" t="s">
        <v>16350</v>
      </c>
      <c r="B6383" t="s">
        <v>16356</v>
      </c>
      <c r="C6383">
        <v>4</v>
      </c>
      <c r="D6383">
        <f>498</f>
        <v>498</v>
      </c>
      <c r="E6383" t="s">
        <v>12</v>
      </c>
      <c r="F6383" s="3" t="s">
        <v>12181</v>
      </c>
      <c r="G6383">
        <v>2024</v>
      </c>
      <c r="H6383" t="s">
        <v>215</v>
      </c>
      <c r="I6383" t="s">
        <v>16353</v>
      </c>
    </row>
    <row r="6384" spans="1:9" ht="32" x14ac:dyDescent="0.2">
      <c r="A6384" t="s">
        <v>16350</v>
      </c>
      <c r="B6384" t="s">
        <v>16357</v>
      </c>
      <c r="C6384">
        <v>5</v>
      </c>
      <c r="D6384">
        <f>498</f>
        <v>498</v>
      </c>
      <c r="E6384" t="s">
        <v>12</v>
      </c>
      <c r="F6384" s="3" t="s">
        <v>16358</v>
      </c>
      <c r="G6384">
        <v>2024</v>
      </c>
      <c r="H6384" t="s">
        <v>215</v>
      </c>
      <c r="I6384" t="s">
        <v>16353</v>
      </c>
    </row>
    <row r="6385" spans="1:9" ht="16" x14ac:dyDescent="0.2">
      <c r="A6385" t="s">
        <v>16350</v>
      </c>
      <c r="B6385" t="s">
        <v>15100</v>
      </c>
      <c r="C6385">
        <v>6</v>
      </c>
      <c r="D6385">
        <f>498</f>
        <v>498</v>
      </c>
      <c r="E6385" t="s">
        <v>12</v>
      </c>
      <c r="F6385" s="3" t="s">
        <v>15101</v>
      </c>
      <c r="G6385">
        <v>2024</v>
      </c>
      <c r="H6385" t="s">
        <v>215</v>
      </c>
      <c r="I6385" t="s">
        <v>16353</v>
      </c>
    </row>
    <row r="6386" spans="1:9" ht="32" x14ac:dyDescent="0.2">
      <c r="A6386" t="s">
        <v>16350</v>
      </c>
      <c r="B6386" t="s">
        <v>16359</v>
      </c>
      <c r="C6386">
        <v>7</v>
      </c>
      <c r="D6386">
        <f>498</f>
        <v>498</v>
      </c>
      <c r="E6386" t="s">
        <v>12</v>
      </c>
      <c r="F6386" s="3" t="s">
        <v>16360</v>
      </c>
      <c r="G6386">
        <v>2024</v>
      </c>
      <c r="H6386" t="s">
        <v>215</v>
      </c>
      <c r="I6386" t="s">
        <v>16353</v>
      </c>
    </row>
    <row r="6387" spans="1:9" ht="16" x14ac:dyDescent="0.2">
      <c r="A6387" t="s">
        <v>16350</v>
      </c>
      <c r="B6387" t="s">
        <v>16361</v>
      </c>
      <c r="C6387">
        <v>8</v>
      </c>
      <c r="D6387" s="5" t="s">
        <v>12</v>
      </c>
      <c r="E6387" t="s">
        <v>12</v>
      </c>
      <c r="F6387" s="7" t="s">
        <v>12188</v>
      </c>
      <c r="G6387">
        <v>2024</v>
      </c>
      <c r="H6387" t="s">
        <v>215</v>
      </c>
      <c r="I6387" t="s">
        <v>16353</v>
      </c>
    </row>
    <row r="6388" spans="1:9" ht="16" x14ac:dyDescent="0.2">
      <c r="A6388" t="s">
        <v>16350</v>
      </c>
      <c r="B6388" t="s">
        <v>12185</v>
      </c>
      <c r="C6388">
        <v>9</v>
      </c>
      <c r="D6388">
        <f>498</f>
        <v>498</v>
      </c>
      <c r="E6388" t="s">
        <v>12</v>
      </c>
      <c r="F6388" s="3" t="s">
        <v>11186</v>
      </c>
      <c r="G6388">
        <v>2024</v>
      </c>
      <c r="H6388" t="s">
        <v>215</v>
      </c>
      <c r="I6388" t="s">
        <v>16353</v>
      </c>
    </row>
    <row r="6389" spans="1:9" ht="16" x14ac:dyDescent="0.2">
      <c r="A6389" t="s">
        <v>16362</v>
      </c>
      <c r="B6389" t="s">
        <v>16363</v>
      </c>
      <c r="C6389">
        <v>1</v>
      </c>
      <c r="D6389" t="s">
        <v>12</v>
      </c>
      <c r="E6389" t="s">
        <v>12</v>
      </c>
      <c r="F6389" s="3" t="s">
        <v>16364</v>
      </c>
      <c r="G6389">
        <v>2024</v>
      </c>
      <c r="H6389" t="s">
        <v>16364</v>
      </c>
      <c r="I6389" t="s">
        <v>16365</v>
      </c>
    </row>
    <row r="6390" spans="1:9" ht="48" x14ac:dyDescent="0.2">
      <c r="A6390" t="s">
        <v>16362</v>
      </c>
      <c r="B6390" t="s">
        <v>16366</v>
      </c>
      <c r="C6390">
        <v>2</v>
      </c>
      <c r="D6390" t="s">
        <v>12</v>
      </c>
      <c r="E6390" t="s">
        <v>12</v>
      </c>
      <c r="F6390" s="3" t="s">
        <v>16367</v>
      </c>
      <c r="G6390">
        <v>2024</v>
      </c>
      <c r="H6390" t="s">
        <v>1810</v>
      </c>
      <c r="I6390" t="s">
        <v>16365</v>
      </c>
    </row>
    <row r="6391" spans="1:9" ht="16" x14ac:dyDescent="0.2">
      <c r="A6391" t="s">
        <v>16362</v>
      </c>
      <c r="B6391" t="s">
        <v>16368</v>
      </c>
      <c r="C6391">
        <v>3</v>
      </c>
      <c r="D6391" t="s">
        <v>12</v>
      </c>
      <c r="E6391" t="s">
        <v>12</v>
      </c>
      <c r="F6391" s="3" t="s">
        <v>16369</v>
      </c>
      <c r="G6391">
        <v>2024</v>
      </c>
      <c r="H6391" t="s">
        <v>6410</v>
      </c>
      <c r="I6391" t="s">
        <v>16365</v>
      </c>
    </row>
    <row r="6392" spans="1:9" ht="16" x14ac:dyDescent="0.2">
      <c r="A6392" t="s">
        <v>16370</v>
      </c>
      <c r="B6392" t="s">
        <v>1307</v>
      </c>
      <c r="C6392">
        <v>1</v>
      </c>
      <c r="D6392">
        <f>237</f>
        <v>237</v>
      </c>
      <c r="E6392" t="s">
        <v>12</v>
      </c>
      <c r="F6392" s="3" t="s">
        <v>1308</v>
      </c>
      <c r="G6392">
        <v>2024</v>
      </c>
      <c r="H6392" t="s">
        <v>21</v>
      </c>
      <c r="I6392" t="s">
        <v>16371</v>
      </c>
    </row>
    <row r="6393" spans="1:9" ht="16" x14ac:dyDescent="0.2">
      <c r="A6393" t="s">
        <v>16370</v>
      </c>
      <c r="B6393" t="s">
        <v>16372</v>
      </c>
      <c r="C6393">
        <v>2</v>
      </c>
      <c r="D6393">
        <f>237</f>
        <v>237</v>
      </c>
      <c r="E6393" t="s">
        <v>12</v>
      </c>
      <c r="F6393" s="3" t="s">
        <v>1308</v>
      </c>
      <c r="G6393">
        <v>2024</v>
      </c>
      <c r="H6393" t="s">
        <v>21</v>
      </c>
      <c r="I6393" t="s">
        <v>16371</v>
      </c>
    </row>
    <row r="6394" spans="1:9" ht="32" x14ac:dyDescent="0.2">
      <c r="A6394" t="s">
        <v>16370</v>
      </c>
      <c r="B6394" t="s">
        <v>9615</v>
      </c>
      <c r="C6394">
        <v>3</v>
      </c>
      <c r="D6394" t="s">
        <v>12</v>
      </c>
      <c r="E6394" t="s">
        <v>12</v>
      </c>
      <c r="F6394" s="3" t="s">
        <v>16373</v>
      </c>
      <c r="G6394">
        <v>2024</v>
      </c>
      <c r="H6394" t="s">
        <v>779</v>
      </c>
      <c r="I6394" t="s">
        <v>16371</v>
      </c>
    </row>
    <row r="6395" spans="1:9" ht="16" x14ac:dyDescent="0.2">
      <c r="A6395" t="s">
        <v>16374</v>
      </c>
      <c r="B6395" t="s">
        <v>16375</v>
      </c>
      <c r="C6395">
        <v>1</v>
      </c>
      <c r="D6395" t="s">
        <v>12</v>
      </c>
      <c r="E6395" t="s">
        <v>12</v>
      </c>
      <c r="F6395" s="7" t="s">
        <v>16376</v>
      </c>
      <c r="G6395">
        <v>2024</v>
      </c>
      <c r="H6395" t="s">
        <v>37</v>
      </c>
      <c r="I6395" t="s">
        <v>16377</v>
      </c>
    </row>
    <row r="6396" spans="1:9" ht="32" x14ac:dyDescent="0.2">
      <c r="A6396" t="s">
        <v>16378</v>
      </c>
      <c r="B6396" t="s">
        <v>16379</v>
      </c>
      <c r="C6396">
        <v>1</v>
      </c>
      <c r="D6396">
        <f>237</f>
        <v>237</v>
      </c>
      <c r="E6396" t="s">
        <v>12</v>
      </c>
      <c r="F6396" s="3" t="s">
        <v>16380</v>
      </c>
      <c r="G6396">
        <v>2024</v>
      </c>
      <c r="H6396" t="s">
        <v>21</v>
      </c>
      <c r="I6396" t="s">
        <v>16381</v>
      </c>
    </row>
    <row r="6397" spans="1:9" ht="32" x14ac:dyDescent="0.2">
      <c r="A6397" t="s">
        <v>16378</v>
      </c>
      <c r="B6397" t="s">
        <v>16382</v>
      </c>
      <c r="C6397">
        <v>2</v>
      </c>
      <c r="D6397">
        <f>237</f>
        <v>237</v>
      </c>
      <c r="E6397" t="s">
        <v>12</v>
      </c>
      <c r="F6397" s="3" t="s">
        <v>16380</v>
      </c>
      <c r="G6397">
        <v>2024</v>
      </c>
      <c r="H6397" t="s">
        <v>21</v>
      </c>
      <c r="I6397" t="s">
        <v>16381</v>
      </c>
    </row>
    <row r="6398" spans="1:9" ht="16" x14ac:dyDescent="0.2">
      <c r="A6398" t="s">
        <v>16378</v>
      </c>
      <c r="B6398" t="s">
        <v>16383</v>
      </c>
      <c r="C6398">
        <v>3</v>
      </c>
      <c r="D6398">
        <f>237</f>
        <v>237</v>
      </c>
      <c r="E6398" t="s">
        <v>12</v>
      </c>
      <c r="F6398" s="3" t="s">
        <v>5291</v>
      </c>
      <c r="G6398">
        <v>2024</v>
      </c>
      <c r="H6398" t="s">
        <v>21</v>
      </c>
      <c r="I6398" t="s">
        <v>16381</v>
      </c>
    </row>
    <row r="6399" spans="1:9" ht="32" x14ac:dyDescent="0.2">
      <c r="A6399" t="s">
        <v>16384</v>
      </c>
      <c r="B6399" t="s">
        <v>16385</v>
      </c>
      <c r="C6399">
        <v>1</v>
      </c>
      <c r="D6399" t="s">
        <v>31</v>
      </c>
      <c r="E6399" t="s">
        <v>12</v>
      </c>
      <c r="F6399" s="3" t="s">
        <v>16386</v>
      </c>
      <c r="G6399">
        <v>2024</v>
      </c>
      <c r="H6399" t="s">
        <v>420</v>
      </c>
      <c r="I6399" t="s">
        <v>16387</v>
      </c>
    </row>
    <row r="6400" spans="1:9" ht="32" x14ac:dyDescent="0.2">
      <c r="A6400" t="s">
        <v>16384</v>
      </c>
      <c r="B6400" t="s">
        <v>16388</v>
      </c>
      <c r="C6400">
        <v>2</v>
      </c>
      <c r="D6400" t="s">
        <v>31</v>
      </c>
      <c r="E6400" t="s">
        <v>12</v>
      </c>
      <c r="F6400" s="3" t="s">
        <v>16389</v>
      </c>
      <c r="G6400">
        <v>2024</v>
      </c>
      <c r="H6400" t="s">
        <v>420</v>
      </c>
      <c r="I6400" t="s">
        <v>16387</v>
      </c>
    </row>
    <row r="6401" spans="1:9" ht="32" x14ac:dyDescent="0.2">
      <c r="A6401" t="s">
        <v>16384</v>
      </c>
      <c r="B6401" t="s">
        <v>16390</v>
      </c>
      <c r="C6401">
        <v>3</v>
      </c>
      <c r="D6401" t="s">
        <v>31</v>
      </c>
      <c r="E6401" t="s">
        <v>12</v>
      </c>
      <c r="F6401" s="3" t="s">
        <v>16391</v>
      </c>
      <c r="G6401">
        <v>2024</v>
      </c>
      <c r="H6401" t="s">
        <v>420</v>
      </c>
      <c r="I6401" t="s">
        <v>16387</v>
      </c>
    </row>
    <row r="6402" spans="1:9" ht="32" x14ac:dyDescent="0.2">
      <c r="A6402" t="s">
        <v>16384</v>
      </c>
      <c r="B6402" t="s">
        <v>16392</v>
      </c>
      <c r="C6402">
        <v>4</v>
      </c>
      <c r="D6402" t="s">
        <v>31</v>
      </c>
      <c r="E6402" t="s">
        <v>12</v>
      </c>
      <c r="F6402" s="3" t="s">
        <v>16393</v>
      </c>
      <c r="G6402">
        <v>2024</v>
      </c>
      <c r="H6402" t="s">
        <v>420</v>
      </c>
      <c r="I6402" t="s">
        <v>16387</v>
      </c>
    </row>
    <row r="6403" spans="1:9" ht="16" x14ac:dyDescent="0.2">
      <c r="A6403" t="s">
        <v>16394</v>
      </c>
      <c r="B6403" t="s">
        <v>16395</v>
      </c>
      <c r="C6403">
        <v>1</v>
      </c>
      <c r="D6403" t="s">
        <v>12</v>
      </c>
      <c r="E6403" t="s">
        <v>12</v>
      </c>
      <c r="F6403" s="3" t="s">
        <v>16396</v>
      </c>
      <c r="G6403">
        <v>2024</v>
      </c>
      <c r="H6403" t="s">
        <v>21</v>
      </c>
      <c r="I6403" t="s">
        <v>16397</v>
      </c>
    </row>
    <row r="6404" spans="1:9" ht="16" x14ac:dyDescent="0.2">
      <c r="A6404" t="s">
        <v>16394</v>
      </c>
      <c r="B6404" t="s">
        <v>16398</v>
      </c>
      <c r="C6404">
        <v>2</v>
      </c>
      <c r="D6404">
        <f>237</f>
        <v>237</v>
      </c>
      <c r="E6404" t="s">
        <v>12</v>
      </c>
      <c r="F6404" s="3" t="s">
        <v>16399</v>
      </c>
      <c r="G6404">
        <v>2024</v>
      </c>
      <c r="H6404" t="s">
        <v>21</v>
      </c>
      <c r="I6404" t="s">
        <v>16397</v>
      </c>
    </row>
    <row r="6405" spans="1:9" ht="32" x14ac:dyDescent="0.2">
      <c r="A6405" t="s">
        <v>16400</v>
      </c>
      <c r="B6405" t="s">
        <v>16401</v>
      </c>
      <c r="C6405">
        <v>1</v>
      </c>
      <c r="D6405" t="s">
        <v>3897</v>
      </c>
      <c r="E6405" t="s">
        <v>12</v>
      </c>
      <c r="F6405" s="3" t="s">
        <v>16402</v>
      </c>
      <c r="G6405">
        <v>2024</v>
      </c>
      <c r="H6405" t="s">
        <v>998</v>
      </c>
      <c r="I6405" t="s">
        <v>16403</v>
      </c>
    </row>
    <row r="6406" spans="1:9" ht="32" x14ac:dyDescent="0.2">
      <c r="A6406" t="s">
        <v>16400</v>
      </c>
      <c r="B6406" t="s">
        <v>116</v>
      </c>
      <c r="C6406">
        <v>2</v>
      </c>
      <c r="D6406" t="s">
        <v>3897</v>
      </c>
      <c r="E6406" t="s">
        <v>12</v>
      </c>
      <c r="F6406" s="3" t="s">
        <v>16402</v>
      </c>
      <c r="G6406">
        <v>2024</v>
      </c>
      <c r="H6406" t="s">
        <v>998</v>
      </c>
      <c r="I6406" t="s">
        <v>16403</v>
      </c>
    </row>
    <row r="6407" spans="1:9" ht="16" x14ac:dyDescent="0.2">
      <c r="A6407" t="s">
        <v>16404</v>
      </c>
      <c r="B6407" t="s">
        <v>6336</v>
      </c>
      <c r="C6407">
        <v>1</v>
      </c>
      <c r="D6407" t="s">
        <v>52</v>
      </c>
      <c r="E6407" t="s">
        <v>12</v>
      </c>
      <c r="F6407" s="3" t="s">
        <v>1753</v>
      </c>
      <c r="G6407">
        <v>2024</v>
      </c>
      <c r="H6407" t="s">
        <v>37</v>
      </c>
      <c r="I6407" t="s">
        <v>16405</v>
      </c>
    </row>
    <row r="6408" spans="1:9" ht="16" x14ac:dyDescent="0.2">
      <c r="A6408" t="s">
        <v>16404</v>
      </c>
      <c r="B6408" t="s">
        <v>10510</v>
      </c>
      <c r="C6408">
        <v>2</v>
      </c>
      <c r="D6408" t="s">
        <v>52</v>
      </c>
      <c r="E6408" t="s">
        <v>12</v>
      </c>
      <c r="F6408" s="3" t="s">
        <v>1753</v>
      </c>
      <c r="G6408">
        <v>2024</v>
      </c>
      <c r="H6408" t="s">
        <v>37</v>
      </c>
      <c r="I6408" t="s">
        <v>16405</v>
      </c>
    </row>
    <row r="6409" spans="1:9" ht="32" x14ac:dyDescent="0.2">
      <c r="A6409" t="s">
        <v>16404</v>
      </c>
      <c r="B6409" t="s">
        <v>16406</v>
      </c>
      <c r="C6409">
        <v>3</v>
      </c>
      <c r="D6409" t="s">
        <v>101</v>
      </c>
      <c r="E6409" t="s">
        <v>12</v>
      </c>
      <c r="F6409" s="3" t="s">
        <v>16407</v>
      </c>
      <c r="G6409">
        <v>2024</v>
      </c>
      <c r="H6409" t="s">
        <v>37</v>
      </c>
      <c r="I6409" t="s">
        <v>16405</v>
      </c>
    </row>
    <row r="6410" spans="1:9" ht="16" x14ac:dyDescent="0.2">
      <c r="A6410" t="s">
        <v>16408</v>
      </c>
      <c r="B6410" t="s">
        <v>8802</v>
      </c>
      <c r="C6410">
        <v>1</v>
      </c>
      <c r="D6410" t="s">
        <v>52</v>
      </c>
      <c r="E6410" t="s">
        <v>12</v>
      </c>
      <c r="F6410" s="3" t="s">
        <v>1753</v>
      </c>
      <c r="G6410">
        <v>2024</v>
      </c>
      <c r="H6410" t="s">
        <v>37</v>
      </c>
      <c r="I6410" t="s">
        <v>16409</v>
      </c>
    </row>
    <row r="6411" spans="1:9" ht="16" x14ac:dyDescent="0.2">
      <c r="A6411" t="s">
        <v>16408</v>
      </c>
      <c r="B6411" t="s">
        <v>10482</v>
      </c>
      <c r="C6411">
        <v>2</v>
      </c>
      <c r="D6411" t="s">
        <v>12</v>
      </c>
      <c r="E6411" t="s">
        <v>12</v>
      </c>
      <c r="F6411" s="3" t="s">
        <v>8805</v>
      </c>
      <c r="G6411">
        <v>2024</v>
      </c>
      <c r="H6411" t="s">
        <v>37</v>
      </c>
      <c r="I6411" t="s">
        <v>16409</v>
      </c>
    </row>
    <row r="6412" spans="1:9" ht="16" x14ac:dyDescent="0.2">
      <c r="A6412" t="s">
        <v>16408</v>
      </c>
      <c r="B6412" t="s">
        <v>357</v>
      </c>
      <c r="C6412">
        <v>3</v>
      </c>
      <c r="D6412" t="s">
        <v>12</v>
      </c>
      <c r="E6412" t="s">
        <v>12</v>
      </c>
      <c r="F6412" s="3" t="s">
        <v>16410</v>
      </c>
      <c r="G6412">
        <v>2024</v>
      </c>
      <c r="H6412" t="s">
        <v>368</v>
      </c>
      <c r="I6412" t="s">
        <v>16409</v>
      </c>
    </row>
    <row r="6413" spans="1:9" ht="32" x14ac:dyDescent="0.2">
      <c r="A6413" t="s">
        <v>16411</v>
      </c>
      <c r="B6413" t="s">
        <v>16412</v>
      </c>
      <c r="C6413">
        <v>1</v>
      </c>
      <c r="D6413" t="s">
        <v>12</v>
      </c>
      <c r="E6413" t="s">
        <v>12</v>
      </c>
      <c r="F6413" s="3" t="s">
        <v>16413</v>
      </c>
      <c r="G6413">
        <v>2024</v>
      </c>
      <c r="H6413" t="s">
        <v>37</v>
      </c>
      <c r="I6413" t="s">
        <v>16414</v>
      </c>
    </row>
    <row r="6414" spans="1:9" ht="16" x14ac:dyDescent="0.2">
      <c r="A6414" t="s">
        <v>16415</v>
      </c>
      <c r="B6414" t="s">
        <v>16416</v>
      </c>
      <c r="C6414">
        <v>1</v>
      </c>
      <c r="D6414" t="s">
        <v>316</v>
      </c>
      <c r="E6414" t="s">
        <v>12</v>
      </c>
      <c r="F6414" s="3" t="s">
        <v>552</v>
      </c>
      <c r="G6414">
        <v>2024</v>
      </c>
      <c r="H6414" t="s">
        <v>553</v>
      </c>
      <c r="I6414" t="s">
        <v>16417</v>
      </c>
    </row>
    <row r="6415" spans="1:9" ht="16" x14ac:dyDescent="0.2">
      <c r="A6415" t="s">
        <v>16418</v>
      </c>
      <c r="B6415" t="s">
        <v>13297</v>
      </c>
      <c r="C6415">
        <v>1</v>
      </c>
      <c r="D6415" t="s">
        <v>628</v>
      </c>
      <c r="E6415" t="s">
        <v>12</v>
      </c>
      <c r="F6415" s="3" t="s">
        <v>756</v>
      </c>
      <c r="G6415">
        <v>2024</v>
      </c>
      <c r="H6415" t="s">
        <v>37</v>
      </c>
      <c r="I6415" t="s">
        <v>16419</v>
      </c>
    </row>
    <row r="6416" spans="1:9" ht="16" x14ac:dyDescent="0.2">
      <c r="A6416" t="s">
        <v>16418</v>
      </c>
      <c r="B6416" t="s">
        <v>13300</v>
      </c>
      <c r="C6416">
        <v>2</v>
      </c>
      <c r="D6416" t="s">
        <v>101</v>
      </c>
      <c r="E6416" t="s">
        <v>12</v>
      </c>
      <c r="F6416" s="3" t="s">
        <v>4127</v>
      </c>
      <c r="G6416">
        <v>2024</v>
      </c>
      <c r="H6416" t="s">
        <v>37</v>
      </c>
      <c r="I6416" t="s">
        <v>16419</v>
      </c>
    </row>
    <row r="6417" spans="1:9" ht="16" x14ac:dyDescent="0.2">
      <c r="A6417" t="s">
        <v>16418</v>
      </c>
      <c r="B6417" t="s">
        <v>1499</v>
      </c>
      <c r="C6417">
        <v>3</v>
      </c>
      <c r="D6417">
        <f>431</f>
        <v>431</v>
      </c>
      <c r="E6417" t="s">
        <v>12</v>
      </c>
      <c r="F6417" s="3" t="s">
        <v>16420</v>
      </c>
      <c r="G6417">
        <v>2024</v>
      </c>
      <c r="H6417" t="s">
        <v>438</v>
      </c>
      <c r="I6417" t="s">
        <v>16419</v>
      </c>
    </row>
    <row r="6418" spans="1:9" ht="16" x14ac:dyDescent="0.2">
      <c r="A6418" t="s">
        <v>16421</v>
      </c>
      <c r="B6418" t="s">
        <v>16422</v>
      </c>
      <c r="C6418">
        <v>1</v>
      </c>
      <c r="D6418" t="s">
        <v>12</v>
      </c>
      <c r="E6418" t="s">
        <v>12</v>
      </c>
      <c r="F6418" s="3" t="s">
        <v>4759</v>
      </c>
      <c r="G6418">
        <v>2024</v>
      </c>
      <c r="H6418" t="s">
        <v>37</v>
      </c>
      <c r="I6418" t="s">
        <v>16423</v>
      </c>
    </row>
    <row r="6419" spans="1:9" ht="16" x14ac:dyDescent="0.2">
      <c r="A6419" t="s">
        <v>16424</v>
      </c>
      <c r="B6419" t="s">
        <v>16425</v>
      </c>
      <c r="C6419">
        <v>1</v>
      </c>
      <c r="D6419" t="s">
        <v>344</v>
      </c>
      <c r="E6419" t="s">
        <v>12</v>
      </c>
      <c r="F6419" s="3" t="s">
        <v>16426</v>
      </c>
      <c r="G6419">
        <v>2024</v>
      </c>
      <c r="H6419" t="s">
        <v>140</v>
      </c>
      <c r="I6419" t="s">
        <v>16427</v>
      </c>
    </row>
    <row r="6420" spans="1:9" ht="16" x14ac:dyDescent="0.2">
      <c r="A6420" t="s">
        <v>16424</v>
      </c>
      <c r="B6420" t="s">
        <v>16428</v>
      </c>
      <c r="C6420">
        <v>2</v>
      </c>
      <c r="D6420" t="s">
        <v>344</v>
      </c>
      <c r="E6420" t="s">
        <v>12</v>
      </c>
      <c r="F6420" s="3" t="s">
        <v>16426</v>
      </c>
      <c r="G6420">
        <v>2024</v>
      </c>
      <c r="H6420" t="s">
        <v>140</v>
      </c>
      <c r="I6420" t="s">
        <v>16427</v>
      </c>
    </row>
    <row r="6421" spans="1:9" ht="32" x14ac:dyDescent="0.2">
      <c r="A6421" t="s">
        <v>16424</v>
      </c>
      <c r="B6421" t="s">
        <v>16429</v>
      </c>
      <c r="C6421">
        <v>3</v>
      </c>
      <c r="D6421" t="s">
        <v>656</v>
      </c>
      <c r="E6421" t="s">
        <v>12</v>
      </c>
      <c r="F6421" s="3" t="s">
        <v>657</v>
      </c>
      <c r="G6421">
        <v>2024</v>
      </c>
      <c r="H6421" t="s">
        <v>140</v>
      </c>
      <c r="I6421" t="s">
        <v>16427</v>
      </c>
    </row>
    <row r="6422" spans="1:9" ht="32" x14ac:dyDescent="0.2">
      <c r="A6422" t="s">
        <v>16424</v>
      </c>
      <c r="B6422" t="s">
        <v>16430</v>
      </c>
      <c r="C6422">
        <v>4</v>
      </c>
      <c r="D6422" t="s">
        <v>344</v>
      </c>
      <c r="E6422" t="s">
        <v>12</v>
      </c>
      <c r="F6422" s="3" t="s">
        <v>16431</v>
      </c>
      <c r="G6422">
        <v>2024</v>
      </c>
      <c r="H6422" t="s">
        <v>140</v>
      </c>
      <c r="I6422" t="s">
        <v>16427</v>
      </c>
    </row>
    <row r="6423" spans="1:9" ht="32" x14ac:dyDescent="0.2">
      <c r="A6423" t="s">
        <v>16424</v>
      </c>
      <c r="B6423" t="s">
        <v>16432</v>
      </c>
      <c r="C6423">
        <v>5</v>
      </c>
      <c r="D6423">
        <f>222</f>
        <v>222</v>
      </c>
      <c r="E6423" t="s">
        <v>12</v>
      </c>
      <c r="F6423" s="3" t="s">
        <v>16433</v>
      </c>
      <c r="G6423">
        <v>2024</v>
      </c>
      <c r="H6423" t="s">
        <v>140</v>
      </c>
      <c r="I6423" t="s">
        <v>16427</v>
      </c>
    </row>
    <row r="6424" spans="1:9" ht="32" x14ac:dyDescent="0.2">
      <c r="A6424" t="s">
        <v>16434</v>
      </c>
      <c r="B6424" t="s">
        <v>16435</v>
      </c>
      <c r="C6424">
        <v>1</v>
      </c>
      <c r="D6424" t="s">
        <v>52</v>
      </c>
      <c r="E6424" t="s">
        <v>12</v>
      </c>
      <c r="F6424" s="3" t="s">
        <v>6358</v>
      </c>
      <c r="G6424">
        <v>2024</v>
      </c>
      <c r="H6424" t="s">
        <v>21</v>
      </c>
      <c r="I6424" t="s">
        <v>16436</v>
      </c>
    </row>
    <row r="6425" spans="1:9" ht="32" x14ac:dyDescent="0.2">
      <c r="A6425" t="s">
        <v>16437</v>
      </c>
      <c r="B6425" t="s">
        <v>16438</v>
      </c>
      <c r="C6425">
        <v>1</v>
      </c>
      <c r="D6425" t="s">
        <v>52</v>
      </c>
      <c r="E6425" t="s">
        <v>12</v>
      </c>
      <c r="F6425" s="3" t="s">
        <v>8511</v>
      </c>
      <c r="G6425">
        <v>2024</v>
      </c>
      <c r="H6425" t="s">
        <v>54</v>
      </c>
      <c r="I6425" t="s">
        <v>16439</v>
      </c>
    </row>
    <row r="6426" spans="1:9" ht="32" x14ac:dyDescent="0.2">
      <c r="A6426" t="s">
        <v>16437</v>
      </c>
      <c r="B6426" t="s">
        <v>16440</v>
      </c>
      <c r="C6426">
        <v>2</v>
      </c>
      <c r="D6426" t="s">
        <v>52</v>
      </c>
      <c r="E6426" t="s">
        <v>12</v>
      </c>
      <c r="F6426" s="3" t="s">
        <v>16441</v>
      </c>
      <c r="G6426">
        <v>2024</v>
      </c>
      <c r="H6426" t="s">
        <v>54</v>
      </c>
      <c r="I6426" t="s">
        <v>16439</v>
      </c>
    </row>
    <row r="6427" spans="1:9" ht="32" x14ac:dyDescent="0.2">
      <c r="A6427" t="s">
        <v>16442</v>
      </c>
      <c r="B6427" t="s">
        <v>16443</v>
      </c>
      <c r="C6427">
        <v>1</v>
      </c>
      <c r="D6427" t="s">
        <v>101</v>
      </c>
      <c r="E6427" t="s">
        <v>12</v>
      </c>
      <c r="F6427" s="3" t="s">
        <v>16444</v>
      </c>
      <c r="G6427">
        <v>2024</v>
      </c>
      <c r="H6427" t="s">
        <v>37</v>
      </c>
      <c r="I6427" t="s">
        <v>16445</v>
      </c>
    </row>
    <row r="6428" spans="1:9" ht="32" x14ac:dyDescent="0.2">
      <c r="A6428" t="s">
        <v>16442</v>
      </c>
      <c r="B6428" t="s">
        <v>16446</v>
      </c>
      <c r="C6428">
        <v>2</v>
      </c>
      <c r="D6428" t="s">
        <v>12</v>
      </c>
      <c r="E6428" t="s">
        <v>12</v>
      </c>
      <c r="F6428" s="3" t="s">
        <v>16447</v>
      </c>
      <c r="G6428">
        <v>2024</v>
      </c>
      <c r="H6428" t="s">
        <v>37</v>
      </c>
      <c r="I6428" t="s">
        <v>16445</v>
      </c>
    </row>
    <row r="6429" spans="1:9" ht="32" x14ac:dyDescent="0.2">
      <c r="A6429" t="s">
        <v>16448</v>
      </c>
      <c r="B6429" t="s">
        <v>1114</v>
      </c>
      <c r="C6429">
        <v>1</v>
      </c>
      <c r="D6429" t="s">
        <v>469</v>
      </c>
      <c r="E6429" t="s">
        <v>12</v>
      </c>
      <c r="F6429" s="3" t="s">
        <v>16449</v>
      </c>
      <c r="G6429">
        <v>2024</v>
      </c>
      <c r="H6429" t="s">
        <v>462</v>
      </c>
      <c r="I6429" t="s">
        <v>16450</v>
      </c>
    </row>
    <row r="6430" spans="1:9" ht="32" x14ac:dyDescent="0.2">
      <c r="A6430" t="s">
        <v>16448</v>
      </c>
      <c r="B6430" t="s">
        <v>16451</v>
      </c>
      <c r="C6430">
        <v>2</v>
      </c>
      <c r="D6430" t="s">
        <v>12</v>
      </c>
      <c r="E6430" t="s">
        <v>41</v>
      </c>
      <c r="F6430" s="3" t="s">
        <v>14423</v>
      </c>
      <c r="G6430">
        <v>2024</v>
      </c>
      <c r="H6430" t="s">
        <v>14</v>
      </c>
      <c r="I6430" t="s">
        <v>16450</v>
      </c>
    </row>
    <row r="6431" spans="1:9" ht="32" x14ac:dyDescent="0.2">
      <c r="A6431" t="s">
        <v>16448</v>
      </c>
      <c r="B6431" t="s">
        <v>16452</v>
      </c>
      <c r="C6431">
        <v>3</v>
      </c>
      <c r="D6431" t="s">
        <v>90</v>
      </c>
      <c r="E6431" t="s">
        <v>12</v>
      </c>
      <c r="F6431" s="3" t="s">
        <v>12775</v>
      </c>
      <c r="G6431">
        <v>2024</v>
      </c>
      <c r="H6431" t="s">
        <v>832</v>
      </c>
      <c r="I6431" t="s">
        <v>16450</v>
      </c>
    </row>
    <row r="6432" spans="1:9" ht="32" x14ac:dyDescent="0.2">
      <c r="A6432" t="s">
        <v>16453</v>
      </c>
      <c r="B6432" t="s">
        <v>3072</v>
      </c>
      <c r="C6432">
        <v>1</v>
      </c>
      <c r="D6432" t="s">
        <v>52</v>
      </c>
      <c r="E6432" t="s">
        <v>12</v>
      </c>
      <c r="F6432" s="3" t="s">
        <v>3073</v>
      </c>
      <c r="G6432">
        <v>2024</v>
      </c>
      <c r="H6432" t="s">
        <v>226</v>
      </c>
      <c r="I6432" t="s">
        <v>16454</v>
      </c>
    </row>
    <row r="6433" spans="1:9" ht="32" x14ac:dyDescent="0.2">
      <c r="A6433" t="s">
        <v>16455</v>
      </c>
      <c r="B6433" t="s">
        <v>16456</v>
      </c>
      <c r="C6433">
        <v>1</v>
      </c>
      <c r="D6433" t="s">
        <v>52</v>
      </c>
      <c r="E6433" t="s">
        <v>12</v>
      </c>
      <c r="F6433" s="3" t="s">
        <v>13886</v>
      </c>
      <c r="G6433">
        <v>2024</v>
      </c>
      <c r="H6433" t="s">
        <v>54</v>
      </c>
      <c r="I6433" t="s">
        <v>16457</v>
      </c>
    </row>
    <row r="6434" spans="1:9" ht="32" x14ac:dyDescent="0.2">
      <c r="A6434" t="s">
        <v>16455</v>
      </c>
      <c r="B6434" t="s">
        <v>5307</v>
      </c>
      <c r="C6434">
        <v>2</v>
      </c>
      <c r="D6434" t="s">
        <v>52</v>
      </c>
      <c r="E6434" t="s">
        <v>12</v>
      </c>
      <c r="F6434" s="3" t="s">
        <v>13888</v>
      </c>
      <c r="G6434">
        <v>2024</v>
      </c>
      <c r="H6434" t="s">
        <v>54</v>
      </c>
      <c r="I6434" t="s">
        <v>16457</v>
      </c>
    </row>
    <row r="6435" spans="1:9" ht="32" x14ac:dyDescent="0.2">
      <c r="A6435" t="s">
        <v>16458</v>
      </c>
      <c r="B6435" t="s">
        <v>16459</v>
      </c>
      <c r="C6435">
        <v>1</v>
      </c>
      <c r="D6435" t="s">
        <v>52</v>
      </c>
      <c r="E6435" t="s">
        <v>12</v>
      </c>
      <c r="F6435" s="3" t="s">
        <v>16460</v>
      </c>
      <c r="G6435">
        <v>2024</v>
      </c>
      <c r="H6435" t="s">
        <v>323</v>
      </c>
      <c r="I6435" t="s">
        <v>16461</v>
      </c>
    </row>
    <row r="6436" spans="1:9" ht="32" x14ac:dyDescent="0.2">
      <c r="A6436" t="s">
        <v>16458</v>
      </c>
      <c r="B6436" t="s">
        <v>12764</v>
      </c>
      <c r="C6436">
        <v>2</v>
      </c>
      <c r="D6436">
        <f>159</f>
        <v>159</v>
      </c>
      <c r="E6436" t="s">
        <v>12</v>
      </c>
      <c r="F6436" s="3" t="s">
        <v>919</v>
      </c>
      <c r="G6436">
        <v>2024</v>
      </c>
      <c r="H6436" t="s">
        <v>323</v>
      </c>
      <c r="I6436" t="s">
        <v>16461</v>
      </c>
    </row>
    <row r="6437" spans="1:9" ht="32" x14ac:dyDescent="0.2">
      <c r="A6437" t="s">
        <v>16462</v>
      </c>
      <c r="B6437" t="s">
        <v>16463</v>
      </c>
      <c r="C6437">
        <v>1</v>
      </c>
      <c r="D6437" t="s">
        <v>12</v>
      </c>
      <c r="E6437" t="s">
        <v>12</v>
      </c>
      <c r="F6437" s="3" t="s">
        <v>16464</v>
      </c>
      <c r="G6437">
        <v>2024</v>
      </c>
      <c r="H6437" t="s">
        <v>14</v>
      </c>
      <c r="I6437" t="s">
        <v>16465</v>
      </c>
    </row>
    <row r="6438" spans="1:9" ht="16" x14ac:dyDescent="0.2">
      <c r="A6438" t="s">
        <v>16466</v>
      </c>
      <c r="B6438" t="s">
        <v>16467</v>
      </c>
      <c r="C6438">
        <v>1</v>
      </c>
      <c r="D6438">
        <f>237</f>
        <v>237</v>
      </c>
      <c r="E6438" t="s">
        <v>12</v>
      </c>
      <c r="F6438" s="3" t="s">
        <v>6331</v>
      </c>
      <c r="G6438">
        <v>2024</v>
      </c>
      <c r="H6438" t="s">
        <v>21</v>
      </c>
      <c r="I6438" t="s">
        <v>16468</v>
      </c>
    </row>
    <row r="6439" spans="1:9" ht="32" x14ac:dyDescent="0.2">
      <c r="A6439" t="s">
        <v>16466</v>
      </c>
      <c r="B6439" t="s">
        <v>16469</v>
      </c>
      <c r="C6439">
        <v>2</v>
      </c>
      <c r="D6439">
        <f>237</f>
        <v>237</v>
      </c>
      <c r="E6439" t="s">
        <v>12</v>
      </c>
      <c r="F6439" s="3" t="s">
        <v>16470</v>
      </c>
      <c r="G6439">
        <v>2024</v>
      </c>
      <c r="H6439" t="s">
        <v>21</v>
      </c>
      <c r="I6439" t="s">
        <v>16468</v>
      </c>
    </row>
    <row r="6440" spans="1:9" ht="32" x14ac:dyDescent="0.2">
      <c r="A6440" t="s">
        <v>16471</v>
      </c>
      <c r="B6440" t="s">
        <v>16472</v>
      </c>
      <c r="C6440">
        <v>1</v>
      </c>
      <c r="D6440">
        <f>571</f>
        <v>571</v>
      </c>
      <c r="E6440" t="s">
        <v>12</v>
      </c>
      <c r="F6440" s="3" t="s">
        <v>16473</v>
      </c>
      <c r="G6440">
        <v>2024</v>
      </c>
      <c r="H6440" t="s">
        <v>86</v>
      </c>
      <c r="I6440" t="s">
        <v>16474</v>
      </c>
    </row>
    <row r="6441" spans="1:9" ht="32" x14ac:dyDescent="0.2">
      <c r="A6441" t="s">
        <v>16471</v>
      </c>
      <c r="B6441" t="s">
        <v>16475</v>
      </c>
      <c r="C6441">
        <v>2</v>
      </c>
      <c r="D6441" t="s">
        <v>11556</v>
      </c>
      <c r="E6441" t="s">
        <v>12</v>
      </c>
      <c r="F6441" s="3" t="s">
        <v>16476</v>
      </c>
      <c r="G6441">
        <v>2024</v>
      </c>
      <c r="H6441" t="s">
        <v>86</v>
      </c>
      <c r="I6441" t="s">
        <v>16474</v>
      </c>
    </row>
    <row r="6442" spans="1:9" ht="32" x14ac:dyDescent="0.2">
      <c r="A6442" t="s">
        <v>16477</v>
      </c>
      <c r="B6442" t="s">
        <v>16478</v>
      </c>
      <c r="C6442">
        <v>1</v>
      </c>
      <c r="D6442" t="s">
        <v>52</v>
      </c>
      <c r="E6442" t="s">
        <v>334</v>
      </c>
      <c r="F6442" s="3" t="s">
        <v>16479</v>
      </c>
      <c r="G6442">
        <v>2024</v>
      </c>
      <c r="H6442" t="s">
        <v>215</v>
      </c>
      <c r="I6442" t="s">
        <v>16480</v>
      </c>
    </row>
    <row r="6443" spans="1:9" ht="32" x14ac:dyDescent="0.2">
      <c r="A6443" t="s">
        <v>16477</v>
      </c>
      <c r="B6443" t="s">
        <v>16481</v>
      </c>
      <c r="C6443">
        <v>2</v>
      </c>
      <c r="D6443">
        <f>498</f>
        <v>498</v>
      </c>
      <c r="E6443" t="s">
        <v>12</v>
      </c>
      <c r="F6443" s="3" t="s">
        <v>16482</v>
      </c>
      <c r="G6443">
        <v>2024</v>
      </c>
      <c r="H6443" t="s">
        <v>215</v>
      </c>
      <c r="I6443" t="s">
        <v>16480</v>
      </c>
    </row>
    <row r="6444" spans="1:9" ht="32" x14ac:dyDescent="0.2">
      <c r="A6444" t="s">
        <v>16483</v>
      </c>
      <c r="B6444" t="s">
        <v>16484</v>
      </c>
      <c r="C6444">
        <v>1</v>
      </c>
      <c r="D6444" t="s">
        <v>12</v>
      </c>
      <c r="E6444" t="s">
        <v>12</v>
      </c>
      <c r="F6444" s="3" t="s">
        <v>16485</v>
      </c>
      <c r="G6444">
        <v>2024</v>
      </c>
      <c r="H6444" t="s">
        <v>1810</v>
      </c>
      <c r="I6444" t="s">
        <v>16486</v>
      </c>
    </row>
    <row r="6445" spans="1:9" ht="16" x14ac:dyDescent="0.2">
      <c r="A6445" t="s">
        <v>16483</v>
      </c>
      <c r="B6445" t="s">
        <v>16487</v>
      </c>
      <c r="C6445">
        <v>2</v>
      </c>
      <c r="D6445" t="s">
        <v>12</v>
      </c>
      <c r="E6445" t="s">
        <v>12</v>
      </c>
      <c r="F6445" s="3" t="s">
        <v>16488</v>
      </c>
      <c r="G6445">
        <v>2024</v>
      </c>
      <c r="H6445" t="s">
        <v>1810</v>
      </c>
      <c r="I6445" t="s">
        <v>16486</v>
      </c>
    </row>
    <row r="6446" spans="1:9" ht="16" x14ac:dyDescent="0.2">
      <c r="A6446" t="s">
        <v>16489</v>
      </c>
      <c r="B6446" t="s">
        <v>16490</v>
      </c>
      <c r="C6446">
        <v>1</v>
      </c>
      <c r="D6446" t="s">
        <v>52</v>
      </c>
      <c r="E6446" t="s">
        <v>12</v>
      </c>
      <c r="F6446" s="3" t="s">
        <v>16491</v>
      </c>
      <c r="G6446">
        <v>2024</v>
      </c>
      <c r="H6446" t="s">
        <v>21</v>
      </c>
      <c r="I6446" t="s">
        <v>16492</v>
      </c>
    </row>
    <row r="6447" spans="1:9" ht="32" x14ac:dyDescent="0.2">
      <c r="A6447" t="s">
        <v>16489</v>
      </c>
      <c r="B6447" t="s">
        <v>16493</v>
      </c>
      <c r="C6447">
        <v>2</v>
      </c>
      <c r="D6447" t="s">
        <v>52</v>
      </c>
      <c r="E6447" t="s">
        <v>12</v>
      </c>
      <c r="F6447" s="3" t="s">
        <v>4017</v>
      </c>
      <c r="G6447">
        <v>2024</v>
      </c>
      <c r="H6447" t="s">
        <v>21</v>
      </c>
      <c r="I6447" t="s">
        <v>16492</v>
      </c>
    </row>
    <row r="6448" spans="1:9" ht="32" x14ac:dyDescent="0.2">
      <c r="A6448" t="s">
        <v>16489</v>
      </c>
      <c r="B6448" t="s">
        <v>16494</v>
      </c>
      <c r="C6448">
        <v>3</v>
      </c>
      <c r="D6448">
        <f>237</f>
        <v>237</v>
      </c>
      <c r="E6448" t="s">
        <v>12</v>
      </c>
      <c r="F6448" s="7" t="s">
        <v>16495</v>
      </c>
      <c r="G6448">
        <v>2024</v>
      </c>
      <c r="H6448" t="s">
        <v>21</v>
      </c>
      <c r="I6448" t="s">
        <v>16492</v>
      </c>
    </row>
    <row r="6449" spans="1:9" ht="32" x14ac:dyDescent="0.2">
      <c r="A6449" t="s">
        <v>16496</v>
      </c>
      <c r="B6449" t="s">
        <v>16497</v>
      </c>
      <c r="C6449">
        <v>1</v>
      </c>
      <c r="D6449" t="s">
        <v>12</v>
      </c>
      <c r="E6449" t="s">
        <v>12</v>
      </c>
      <c r="F6449" s="3" t="s">
        <v>16498</v>
      </c>
      <c r="G6449">
        <v>2024</v>
      </c>
      <c r="H6449" t="s">
        <v>235</v>
      </c>
      <c r="I6449" t="s">
        <v>16499</v>
      </c>
    </row>
    <row r="6450" spans="1:9" ht="16" x14ac:dyDescent="0.2">
      <c r="A6450" t="s">
        <v>16496</v>
      </c>
      <c r="B6450" t="s">
        <v>16500</v>
      </c>
      <c r="C6450">
        <v>2</v>
      </c>
      <c r="D6450" t="s">
        <v>12</v>
      </c>
      <c r="E6450" t="s">
        <v>12</v>
      </c>
      <c r="F6450" s="3" t="s">
        <v>16501</v>
      </c>
      <c r="G6450">
        <v>2024</v>
      </c>
      <c r="H6450" t="s">
        <v>235</v>
      </c>
      <c r="I6450" t="s">
        <v>16499</v>
      </c>
    </row>
    <row r="6451" spans="1:9" ht="16" x14ac:dyDescent="0.2">
      <c r="A6451" t="s">
        <v>16496</v>
      </c>
      <c r="B6451" t="s">
        <v>16502</v>
      </c>
      <c r="C6451">
        <v>3</v>
      </c>
      <c r="D6451" t="s">
        <v>12</v>
      </c>
      <c r="E6451" t="s">
        <v>12</v>
      </c>
      <c r="F6451" s="3" t="s">
        <v>16503</v>
      </c>
      <c r="G6451">
        <v>2024</v>
      </c>
      <c r="H6451" t="s">
        <v>235</v>
      </c>
      <c r="I6451" t="s">
        <v>16499</v>
      </c>
    </row>
    <row r="6452" spans="1:9" ht="16" x14ac:dyDescent="0.2">
      <c r="A6452" t="s">
        <v>16496</v>
      </c>
      <c r="B6452" t="s">
        <v>16504</v>
      </c>
      <c r="C6452">
        <v>4</v>
      </c>
      <c r="D6452" t="s">
        <v>12</v>
      </c>
      <c r="E6452" t="s">
        <v>12</v>
      </c>
      <c r="F6452" s="3" t="s">
        <v>2067</v>
      </c>
      <c r="G6452">
        <v>2024</v>
      </c>
      <c r="H6452" t="s">
        <v>235</v>
      </c>
      <c r="I6452" t="s">
        <v>16499</v>
      </c>
    </row>
    <row r="6453" spans="1:9" ht="32" x14ac:dyDescent="0.2">
      <c r="A6453" t="s">
        <v>16505</v>
      </c>
      <c r="B6453" t="s">
        <v>16506</v>
      </c>
      <c r="C6453">
        <v>1</v>
      </c>
      <c r="D6453" t="s">
        <v>12</v>
      </c>
      <c r="E6453" t="s">
        <v>12</v>
      </c>
      <c r="F6453" s="3" t="s">
        <v>6519</v>
      </c>
      <c r="G6453">
        <v>2024</v>
      </c>
      <c r="H6453" t="s">
        <v>1087</v>
      </c>
      <c r="I6453" t="s">
        <v>16507</v>
      </c>
    </row>
    <row r="6454" spans="1:9" ht="32" x14ac:dyDescent="0.2">
      <c r="A6454" t="s">
        <v>16505</v>
      </c>
      <c r="B6454" t="s">
        <v>6518</v>
      </c>
      <c r="C6454">
        <v>2</v>
      </c>
      <c r="D6454">
        <f>237</f>
        <v>237</v>
      </c>
      <c r="E6454" t="s">
        <v>12</v>
      </c>
      <c r="F6454" s="3" t="s">
        <v>3501</v>
      </c>
      <c r="G6454">
        <v>2024</v>
      </c>
      <c r="H6454" t="s">
        <v>21</v>
      </c>
      <c r="I6454" t="s">
        <v>16507</v>
      </c>
    </row>
    <row r="6455" spans="1:9" ht="32" x14ac:dyDescent="0.2">
      <c r="A6455" t="s">
        <v>16505</v>
      </c>
      <c r="B6455" t="s">
        <v>3500</v>
      </c>
      <c r="C6455">
        <v>3</v>
      </c>
      <c r="D6455" t="s">
        <v>12</v>
      </c>
      <c r="E6455" t="s">
        <v>12</v>
      </c>
      <c r="F6455" s="3" t="s">
        <v>6522</v>
      </c>
      <c r="G6455">
        <v>2024</v>
      </c>
      <c r="H6455" t="s">
        <v>1087</v>
      </c>
      <c r="I6455" t="s">
        <v>16507</v>
      </c>
    </row>
    <row r="6456" spans="1:9" ht="32" x14ac:dyDescent="0.2">
      <c r="A6456" t="s">
        <v>16508</v>
      </c>
      <c r="B6456" t="s">
        <v>16509</v>
      </c>
      <c r="C6456">
        <v>1</v>
      </c>
      <c r="D6456">
        <f>237</f>
        <v>237</v>
      </c>
      <c r="E6456" t="s">
        <v>12</v>
      </c>
      <c r="F6456" s="3" t="s">
        <v>8045</v>
      </c>
      <c r="G6456">
        <v>2024</v>
      </c>
      <c r="H6456" t="s">
        <v>21</v>
      </c>
      <c r="I6456" t="s">
        <v>16510</v>
      </c>
    </row>
    <row r="6457" spans="1:9" ht="32" x14ac:dyDescent="0.2">
      <c r="A6457" t="s">
        <v>16508</v>
      </c>
      <c r="B6457" t="s">
        <v>16511</v>
      </c>
      <c r="C6457">
        <v>2</v>
      </c>
      <c r="D6457">
        <f>237</f>
        <v>237</v>
      </c>
      <c r="E6457" t="s">
        <v>12</v>
      </c>
      <c r="F6457" s="3" t="s">
        <v>4045</v>
      </c>
      <c r="G6457">
        <v>2024</v>
      </c>
      <c r="H6457" t="s">
        <v>21</v>
      </c>
      <c r="I6457" t="s">
        <v>16510</v>
      </c>
    </row>
    <row r="6458" spans="1:9" ht="32" x14ac:dyDescent="0.2">
      <c r="A6458" t="s">
        <v>16512</v>
      </c>
      <c r="B6458" t="s">
        <v>16513</v>
      </c>
      <c r="C6458">
        <v>1</v>
      </c>
      <c r="D6458" t="s">
        <v>12</v>
      </c>
      <c r="E6458" t="s">
        <v>12</v>
      </c>
      <c r="F6458" s="3" t="s">
        <v>16514</v>
      </c>
      <c r="G6458">
        <v>2024</v>
      </c>
      <c r="H6458" t="s">
        <v>1031</v>
      </c>
      <c r="I6458" t="s">
        <v>16515</v>
      </c>
    </row>
    <row r="6459" spans="1:9" ht="16" x14ac:dyDescent="0.2">
      <c r="A6459" t="s">
        <v>16516</v>
      </c>
      <c r="B6459" t="s">
        <v>16517</v>
      </c>
      <c r="C6459">
        <v>1</v>
      </c>
      <c r="D6459" t="s">
        <v>12</v>
      </c>
      <c r="E6459" t="s">
        <v>12</v>
      </c>
      <c r="F6459" s="3" t="s">
        <v>9206</v>
      </c>
      <c r="G6459">
        <v>2024</v>
      </c>
      <c r="H6459" t="s">
        <v>235</v>
      </c>
      <c r="I6459" t="s">
        <v>16518</v>
      </c>
    </row>
    <row r="6460" spans="1:9" ht="16" x14ac:dyDescent="0.2">
      <c r="A6460" t="s">
        <v>16516</v>
      </c>
      <c r="B6460" t="s">
        <v>16519</v>
      </c>
      <c r="C6460">
        <v>2</v>
      </c>
      <c r="D6460" t="s">
        <v>12</v>
      </c>
      <c r="E6460" t="s">
        <v>12</v>
      </c>
      <c r="F6460" s="3" t="s">
        <v>6071</v>
      </c>
      <c r="G6460">
        <v>2024</v>
      </c>
      <c r="H6460" t="s">
        <v>235</v>
      </c>
      <c r="I6460" t="s">
        <v>16518</v>
      </c>
    </row>
    <row r="6461" spans="1:9" ht="32" x14ac:dyDescent="0.2">
      <c r="A6461" t="s">
        <v>16516</v>
      </c>
      <c r="B6461" t="s">
        <v>16520</v>
      </c>
      <c r="C6461">
        <v>3</v>
      </c>
      <c r="D6461" t="s">
        <v>12</v>
      </c>
      <c r="E6461" t="s">
        <v>12</v>
      </c>
      <c r="F6461" s="3" t="s">
        <v>16521</v>
      </c>
      <c r="G6461">
        <v>2024</v>
      </c>
      <c r="H6461" t="s">
        <v>235</v>
      </c>
      <c r="I6461" t="s">
        <v>16518</v>
      </c>
    </row>
    <row r="6462" spans="1:9" ht="32" x14ac:dyDescent="0.2">
      <c r="A6462" t="s">
        <v>16516</v>
      </c>
      <c r="B6462" t="s">
        <v>16522</v>
      </c>
      <c r="C6462">
        <v>4</v>
      </c>
      <c r="D6462" t="s">
        <v>12</v>
      </c>
      <c r="E6462" t="s">
        <v>12</v>
      </c>
      <c r="F6462" s="3" t="s">
        <v>16523</v>
      </c>
      <c r="G6462">
        <v>2024</v>
      </c>
      <c r="H6462" t="s">
        <v>235</v>
      </c>
      <c r="I6462" t="s">
        <v>16518</v>
      </c>
    </row>
    <row r="6463" spans="1:9" ht="16" x14ac:dyDescent="0.2">
      <c r="A6463" t="s">
        <v>16516</v>
      </c>
      <c r="B6463" t="s">
        <v>16524</v>
      </c>
      <c r="C6463">
        <v>5</v>
      </c>
      <c r="D6463" t="s">
        <v>12</v>
      </c>
      <c r="E6463" t="s">
        <v>12</v>
      </c>
      <c r="F6463" s="3" t="s">
        <v>4717</v>
      </c>
      <c r="G6463">
        <v>2024</v>
      </c>
      <c r="H6463" t="s">
        <v>235</v>
      </c>
      <c r="I6463" t="s">
        <v>16518</v>
      </c>
    </row>
    <row r="6464" spans="1:9" ht="16" x14ac:dyDescent="0.2">
      <c r="A6464" t="s">
        <v>16516</v>
      </c>
      <c r="B6464" t="s">
        <v>16525</v>
      </c>
      <c r="C6464">
        <v>6</v>
      </c>
      <c r="D6464" t="s">
        <v>12</v>
      </c>
      <c r="E6464" t="s">
        <v>12</v>
      </c>
      <c r="F6464" s="3" t="s">
        <v>6255</v>
      </c>
      <c r="G6464">
        <v>2024</v>
      </c>
      <c r="H6464" t="s">
        <v>235</v>
      </c>
      <c r="I6464" t="s">
        <v>16518</v>
      </c>
    </row>
    <row r="6465" spans="1:9" ht="16" x14ac:dyDescent="0.2">
      <c r="A6465" t="s">
        <v>16516</v>
      </c>
      <c r="B6465" t="s">
        <v>16526</v>
      </c>
      <c r="C6465">
        <v>7</v>
      </c>
      <c r="D6465" t="s">
        <v>12</v>
      </c>
      <c r="E6465" t="s">
        <v>12</v>
      </c>
      <c r="F6465" s="3" t="s">
        <v>16527</v>
      </c>
      <c r="G6465">
        <v>2024</v>
      </c>
      <c r="H6465" t="s">
        <v>235</v>
      </c>
      <c r="I6465" t="s">
        <v>16518</v>
      </c>
    </row>
    <row r="6466" spans="1:9" ht="32" x14ac:dyDescent="0.2">
      <c r="A6466" t="s">
        <v>16528</v>
      </c>
      <c r="B6466" t="s">
        <v>16529</v>
      </c>
      <c r="C6466">
        <v>1</v>
      </c>
      <c r="D6466" t="s">
        <v>31</v>
      </c>
      <c r="E6466" t="s">
        <v>12</v>
      </c>
      <c r="F6466" s="3" t="s">
        <v>16530</v>
      </c>
      <c r="G6466">
        <v>2024</v>
      </c>
      <c r="H6466" t="s">
        <v>1404</v>
      </c>
      <c r="I6466" t="s">
        <v>16531</v>
      </c>
    </row>
    <row r="6467" spans="1:9" ht="32" x14ac:dyDescent="0.2">
      <c r="A6467" t="s">
        <v>16528</v>
      </c>
      <c r="B6467" t="s">
        <v>16532</v>
      </c>
      <c r="C6467">
        <v>2</v>
      </c>
      <c r="D6467" t="s">
        <v>12</v>
      </c>
      <c r="E6467" t="s">
        <v>12</v>
      </c>
      <c r="F6467" s="3" t="s">
        <v>16533</v>
      </c>
      <c r="G6467">
        <v>2024</v>
      </c>
      <c r="H6467" t="s">
        <v>2773</v>
      </c>
      <c r="I6467" t="s">
        <v>16531</v>
      </c>
    </row>
    <row r="6468" spans="1:9" ht="32" x14ac:dyDescent="0.2">
      <c r="A6468" t="s">
        <v>16528</v>
      </c>
      <c r="B6468" t="s">
        <v>16534</v>
      </c>
      <c r="C6468">
        <v>3</v>
      </c>
      <c r="D6468" t="s">
        <v>344</v>
      </c>
      <c r="E6468" t="s">
        <v>12</v>
      </c>
      <c r="F6468" s="3" t="s">
        <v>16535</v>
      </c>
      <c r="G6468">
        <v>2024</v>
      </c>
      <c r="H6468" t="s">
        <v>1404</v>
      </c>
      <c r="I6468" t="s">
        <v>16531</v>
      </c>
    </row>
    <row r="6469" spans="1:9" ht="16" x14ac:dyDescent="0.2">
      <c r="A6469" t="s">
        <v>16528</v>
      </c>
      <c r="B6469" t="s">
        <v>16536</v>
      </c>
      <c r="C6469">
        <v>4</v>
      </c>
      <c r="D6469" t="s">
        <v>344</v>
      </c>
      <c r="E6469" t="s">
        <v>12</v>
      </c>
      <c r="F6469" s="3" t="s">
        <v>16537</v>
      </c>
      <c r="G6469">
        <v>2024</v>
      </c>
      <c r="H6469" t="s">
        <v>1404</v>
      </c>
      <c r="I6469" t="s">
        <v>16531</v>
      </c>
    </row>
    <row r="6470" spans="1:9" ht="32" x14ac:dyDescent="0.2">
      <c r="A6470" t="s">
        <v>16538</v>
      </c>
      <c r="B6470" t="s">
        <v>16539</v>
      </c>
      <c r="C6470">
        <v>1</v>
      </c>
      <c r="D6470" t="s">
        <v>12</v>
      </c>
      <c r="E6470" t="s">
        <v>12</v>
      </c>
      <c r="F6470" s="3" t="s">
        <v>2308</v>
      </c>
      <c r="G6470">
        <v>2024</v>
      </c>
      <c r="H6470" t="s">
        <v>522</v>
      </c>
      <c r="I6470" t="s">
        <v>16540</v>
      </c>
    </row>
    <row r="6471" spans="1:9" ht="48" x14ac:dyDescent="0.2">
      <c r="A6471" t="s">
        <v>16538</v>
      </c>
      <c r="B6471" t="s">
        <v>16541</v>
      </c>
      <c r="C6471">
        <v>2</v>
      </c>
      <c r="D6471" t="s">
        <v>1735</v>
      </c>
      <c r="E6471" t="s">
        <v>12</v>
      </c>
      <c r="F6471" s="3" t="s">
        <v>16542</v>
      </c>
      <c r="G6471">
        <v>2024</v>
      </c>
      <c r="H6471" t="s">
        <v>126</v>
      </c>
      <c r="I6471" t="s">
        <v>16540</v>
      </c>
    </row>
    <row r="6472" spans="1:9" ht="16" x14ac:dyDescent="0.2">
      <c r="A6472" t="s">
        <v>16538</v>
      </c>
      <c r="B6472" t="s">
        <v>16543</v>
      </c>
      <c r="C6472">
        <v>3</v>
      </c>
      <c r="D6472" t="s">
        <v>408</v>
      </c>
      <c r="E6472" t="s">
        <v>12</v>
      </c>
      <c r="F6472" s="3" t="s">
        <v>1321</v>
      </c>
      <c r="G6472">
        <v>2024</v>
      </c>
      <c r="H6472" t="s">
        <v>1322</v>
      </c>
      <c r="I6472" t="s">
        <v>16540</v>
      </c>
    </row>
    <row r="6473" spans="1:9" ht="16" x14ac:dyDescent="0.2">
      <c r="A6473" t="s">
        <v>16538</v>
      </c>
      <c r="B6473" t="s">
        <v>16544</v>
      </c>
      <c r="C6473">
        <v>4</v>
      </c>
      <c r="D6473" t="s">
        <v>12</v>
      </c>
      <c r="E6473" t="s">
        <v>12</v>
      </c>
      <c r="F6473" s="3" t="s">
        <v>16545</v>
      </c>
      <c r="G6473">
        <v>2024</v>
      </c>
      <c r="H6473" t="s">
        <v>522</v>
      </c>
      <c r="I6473" t="s">
        <v>16540</v>
      </c>
    </row>
    <row r="6474" spans="1:9" ht="32" x14ac:dyDescent="0.2">
      <c r="A6474" t="s">
        <v>16538</v>
      </c>
      <c r="B6474" t="s">
        <v>16546</v>
      </c>
      <c r="C6474">
        <v>5</v>
      </c>
      <c r="D6474" t="s">
        <v>12</v>
      </c>
      <c r="E6474" t="s">
        <v>12</v>
      </c>
      <c r="F6474" s="3" t="s">
        <v>16547</v>
      </c>
      <c r="G6474">
        <v>2024</v>
      </c>
      <c r="H6474" t="s">
        <v>522</v>
      </c>
      <c r="I6474" t="s">
        <v>16540</v>
      </c>
    </row>
    <row r="6475" spans="1:9" ht="32" x14ac:dyDescent="0.2">
      <c r="A6475" t="s">
        <v>16538</v>
      </c>
      <c r="B6475" t="s">
        <v>16548</v>
      </c>
      <c r="C6475">
        <v>6</v>
      </c>
      <c r="D6475" t="s">
        <v>12</v>
      </c>
      <c r="E6475" t="s">
        <v>12</v>
      </c>
      <c r="F6475" s="3" t="s">
        <v>16549</v>
      </c>
      <c r="G6475">
        <v>2024</v>
      </c>
      <c r="H6475" t="s">
        <v>527</v>
      </c>
      <c r="I6475" t="s">
        <v>16540</v>
      </c>
    </row>
    <row r="6476" spans="1:9" ht="32" x14ac:dyDescent="0.2">
      <c r="A6476" t="s">
        <v>16538</v>
      </c>
      <c r="B6476" t="s">
        <v>16550</v>
      </c>
      <c r="C6476">
        <v>7</v>
      </c>
      <c r="D6476" t="s">
        <v>12</v>
      </c>
      <c r="E6476" t="s">
        <v>12</v>
      </c>
      <c r="F6476" s="3" t="s">
        <v>16551</v>
      </c>
      <c r="G6476">
        <v>2024</v>
      </c>
      <c r="H6476" t="s">
        <v>527</v>
      </c>
      <c r="I6476" t="s">
        <v>16540</v>
      </c>
    </row>
    <row r="6477" spans="1:9" ht="32" x14ac:dyDescent="0.2">
      <c r="A6477" t="s">
        <v>16552</v>
      </c>
      <c r="B6477" t="s">
        <v>16553</v>
      </c>
      <c r="C6477">
        <v>1</v>
      </c>
      <c r="D6477" t="s">
        <v>12</v>
      </c>
      <c r="E6477" t="s">
        <v>12</v>
      </c>
      <c r="F6477" s="3" t="s">
        <v>16554</v>
      </c>
      <c r="G6477">
        <v>2024</v>
      </c>
      <c r="H6477" t="s">
        <v>21</v>
      </c>
      <c r="I6477" t="s">
        <v>16555</v>
      </c>
    </row>
    <row r="6478" spans="1:9" ht="32" x14ac:dyDescent="0.2">
      <c r="A6478" t="s">
        <v>16556</v>
      </c>
      <c r="B6478" t="s">
        <v>16557</v>
      </c>
      <c r="C6478">
        <v>1</v>
      </c>
      <c r="D6478">
        <f>237</f>
        <v>237</v>
      </c>
      <c r="E6478" t="s">
        <v>12</v>
      </c>
      <c r="F6478" s="3" t="s">
        <v>16558</v>
      </c>
      <c r="G6478">
        <v>2024</v>
      </c>
      <c r="H6478" t="s">
        <v>21</v>
      </c>
      <c r="I6478" t="s">
        <v>16559</v>
      </c>
    </row>
    <row r="6479" spans="1:9" ht="16" x14ac:dyDescent="0.2">
      <c r="A6479" t="s">
        <v>16560</v>
      </c>
      <c r="B6479" t="s">
        <v>16561</v>
      </c>
      <c r="C6479">
        <v>1</v>
      </c>
      <c r="D6479" t="s">
        <v>12</v>
      </c>
      <c r="E6479" t="s">
        <v>12</v>
      </c>
      <c r="F6479" s="7" t="s">
        <v>16562</v>
      </c>
      <c r="G6479">
        <v>2024</v>
      </c>
      <c r="H6479" t="s">
        <v>54</v>
      </c>
      <c r="I6479" t="s">
        <v>16563</v>
      </c>
    </row>
    <row r="6480" spans="1:9" ht="32" x14ac:dyDescent="0.2">
      <c r="A6480" t="s">
        <v>16560</v>
      </c>
      <c r="B6480" t="s">
        <v>16564</v>
      </c>
      <c r="C6480">
        <v>2</v>
      </c>
      <c r="D6480" t="s">
        <v>52</v>
      </c>
      <c r="E6480" t="s">
        <v>12</v>
      </c>
      <c r="F6480" s="3" t="s">
        <v>16565</v>
      </c>
      <c r="G6480">
        <v>2024</v>
      </c>
      <c r="H6480" t="s">
        <v>54</v>
      </c>
      <c r="I6480" t="s">
        <v>16563</v>
      </c>
    </row>
    <row r="6481" spans="1:9" ht="32" x14ac:dyDescent="0.2">
      <c r="A6481" t="s">
        <v>16560</v>
      </c>
      <c r="B6481" t="s">
        <v>16566</v>
      </c>
      <c r="C6481">
        <v>3</v>
      </c>
      <c r="D6481" t="s">
        <v>52</v>
      </c>
      <c r="E6481" t="s">
        <v>12</v>
      </c>
      <c r="F6481" s="3" t="s">
        <v>16567</v>
      </c>
      <c r="G6481">
        <v>2024</v>
      </c>
      <c r="H6481" t="s">
        <v>54</v>
      </c>
      <c r="I6481" t="s">
        <v>16563</v>
      </c>
    </row>
    <row r="6482" spans="1:9" ht="16" x14ac:dyDescent="0.2">
      <c r="A6482" t="s">
        <v>16560</v>
      </c>
      <c r="B6482" t="s">
        <v>16568</v>
      </c>
      <c r="C6482">
        <v>4</v>
      </c>
      <c r="D6482" t="s">
        <v>12</v>
      </c>
      <c r="E6482" t="s">
        <v>12</v>
      </c>
      <c r="F6482" s="7" t="s">
        <v>16562</v>
      </c>
      <c r="G6482">
        <v>2024</v>
      </c>
      <c r="H6482" t="s">
        <v>54</v>
      </c>
      <c r="I6482" t="s">
        <v>16563</v>
      </c>
    </row>
    <row r="6483" spans="1:9" ht="32" x14ac:dyDescent="0.2">
      <c r="A6483" t="s">
        <v>16560</v>
      </c>
      <c r="B6483" t="s">
        <v>16569</v>
      </c>
      <c r="C6483">
        <v>5</v>
      </c>
      <c r="D6483" t="s">
        <v>90</v>
      </c>
      <c r="E6483" t="s">
        <v>12</v>
      </c>
      <c r="F6483" s="3" t="s">
        <v>16570</v>
      </c>
      <c r="G6483">
        <v>2024</v>
      </c>
      <c r="H6483" t="s">
        <v>54</v>
      </c>
      <c r="I6483" t="s">
        <v>16563</v>
      </c>
    </row>
    <row r="6484" spans="1:9" ht="16" x14ac:dyDescent="0.2">
      <c r="A6484" t="s">
        <v>16571</v>
      </c>
      <c r="B6484" t="s">
        <v>6949</v>
      </c>
      <c r="C6484">
        <v>1</v>
      </c>
      <c r="D6484" t="s">
        <v>12</v>
      </c>
      <c r="E6484" t="s">
        <v>12</v>
      </c>
      <c r="F6484" s="3" t="s">
        <v>14414</v>
      </c>
      <c r="G6484">
        <v>2024</v>
      </c>
      <c r="H6484" t="s">
        <v>137</v>
      </c>
      <c r="I6484" t="s">
        <v>16572</v>
      </c>
    </row>
    <row r="6485" spans="1:9" ht="32" x14ac:dyDescent="0.2">
      <c r="A6485" t="s">
        <v>16571</v>
      </c>
      <c r="B6485" t="s">
        <v>15233</v>
      </c>
      <c r="C6485">
        <v>2</v>
      </c>
      <c r="D6485" t="s">
        <v>31</v>
      </c>
      <c r="E6485" t="s">
        <v>12</v>
      </c>
      <c r="F6485" s="3" t="s">
        <v>16573</v>
      </c>
      <c r="G6485">
        <v>2024</v>
      </c>
      <c r="H6485" t="s">
        <v>137</v>
      </c>
      <c r="I6485" t="s">
        <v>16572</v>
      </c>
    </row>
    <row r="6486" spans="1:9" ht="32" x14ac:dyDescent="0.2">
      <c r="A6486" t="s">
        <v>16574</v>
      </c>
      <c r="B6486" t="s">
        <v>16575</v>
      </c>
      <c r="C6486">
        <v>1</v>
      </c>
      <c r="D6486">
        <f>431</f>
        <v>431</v>
      </c>
      <c r="E6486" t="s">
        <v>12</v>
      </c>
      <c r="F6486" s="3" t="s">
        <v>16576</v>
      </c>
      <c r="G6486">
        <v>2024</v>
      </c>
      <c r="H6486" t="s">
        <v>438</v>
      </c>
      <c r="I6486" t="s">
        <v>16577</v>
      </c>
    </row>
    <row r="6487" spans="1:9" ht="32" x14ac:dyDescent="0.2">
      <c r="A6487" t="s">
        <v>16574</v>
      </c>
      <c r="B6487" t="s">
        <v>16578</v>
      </c>
      <c r="C6487">
        <v>2</v>
      </c>
      <c r="D6487" t="s">
        <v>1512</v>
      </c>
      <c r="E6487" t="s">
        <v>12</v>
      </c>
      <c r="F6487" s="3" t="s">
        <v>16579</v>
      </c>
      <c r="G6487">
        <v>2024</v>
      </c>
      <c r="H6487" t="s">
        <v>368</v>
      </c>
      <c r="I6487" t="s">
        <v>16577</v>
      </c>
    </row>
    <row r="6488" spans="1:9" ht="32" x14ac:dyDescent="0.2">
      <c r="A6488" t="s">
        <v>16580</v>
      </c>
      <c r="B6488" t="s">
        <v>12580</v>
      </c>
      <c r="C6488">
        <v>1</v>
      </c>
      <c r="D6488" t="s">
        <v>12</v>
      </c>
      <c r="E6488" t="s">
        <v>12</v>
      </c>
      <c r="F6488" s="3" t="s">
        <v>16581</v>
      </c>
      <c r="G6488">
        <v>2024</v>
      </c>
      <c r="H6488" t="s">
        <v>37</v>
      </c>
      <c r="I6488" t="s">
        <v>16582</v>
      </c>
    </row>
    <row r="6489" spans="1:9" ht="16" x14ac:dyDescent="0.2">
      <c r="A6489" t="s">
        <v>16583</v>
      </c>
      <c r="B6489" t="s">
        <v>16584</v>
      </c>
      <c r="C6489">
        <v>1</v>
      </c>
      <c r="D6489" t="s">
        <v>12</v>
      </c>
      <c r="E6489" t="s">
        <v>12</v>
      </c>
      <c r="F6489" s="3" t="s">
        <v>3948</v>
      </c>
      <c r="G6489">
        <v>2024</v>
      </c>
      <c r="H6489" t="s">
        <v>37</v>
      </c>
      <c r="I6489" t="s">
        <v>16585</v>
      </c>
    </row>
    <row r="6490" spans="1:9" ht="32" x14ac:dyDescent="0.2">
      <c r="A6490" t="s">
        <v>16586</v>
      </c>
      <c r="B6490" t="s">
        <v>6622</v>
      </c>
      <c r="C6490">
        <v>1</v>
      </c>
      <c r="D6490">
        <f>164</f>
        <v>164</v>
      </c>
      <c r="E6490" t="s">
        <v>12</v>
      </c>
      <c r="F6490" s="3" t="s">
        <v>16587</v>
      </c>
      <c r="G6490">
        <v>2024</v>
      </c>
      <c r="H6490" t="s">
        <v>67</v>
      </c>
      <c r="I6490" t="s">
        <v>16588</v>
      </c>
    </row>
    <row r="6491" spans="1:9" ht="16" x14ac:dyDescent="0.2">
      <c r="A6491" t="s">
        <v>16586</v>
      </c>
      <c r="B6491" t="s">
        <v>16589</v>
      </c>
      <c r="C6491">
        <v>2</v>
      </c>
      <c r="D6491">
        <f>164</f>
        <v>164</v>
      </c>
      <c r="E6491" t="s">
        <v>12</v>
      </c>
      <c r="F6491" s="3" t="s">
        <v>16590</v>
      </c>
      <c r="G6491">
        <v>2024</v>
      </c>
      <c r="H6491" t="s">
        <v>67</v>
      </c>
      <c r="I6491" t="s">
        <v>16588</v>
      </c>
    </row>
    <row r="6492" spans="1:9" ht="16" x14ac:dyDescent="0.2">
      <c r="A6492" t="s">
        <v>16591</v>
      </c>
      <c r="B6492" t="s">
        <v>16592</v>
      </c>
      <c r="C6492">
        <v>1</v>
      </c>
      <c r="D6492">
        <f>137</f>
        <v>137</v>
      </c>
      <c r="E6492" t="s">
        <v>12</v>
      </c>
      <c r="F6492" s="3" t="s">
        <v>2467</v>
      </c>
      <c r="G6492">
        <v>2024</v>
      </c>
      <c r="H6492" t="s">
        <v>323</v>
      </c>
      <c r="I6492" t="s">
        <v>16593</v>
      </c>
    </row>
    <row r="6493" spans="1:9" ht="16" x14ac:dyDescent="0.2">
      <c r="A6493" t="s">
        <v>16591</v>
      </c>
      <c r="B6493" t="s">
        <v>16594</v>
      </c>
      <c r="C6493">
        <v>2</v>
      </c>
      <c r="D6493">
        <f>137</f>
        <v>137</v>
      </c>
      <c r="E6493" t="s">
        <v>12</v>
      </c>
      <c r="F6493" s="3" t="s">
        <v>2467</v>
      </c>
      <c r="G6493">
        <v>2024</v>
      </c>
      <c r="H6493" t="s">
        <v>323</v>
      </c>
      <c r="I6493" t="s">
        <v>16593</v>
      </c>
    </row>
    <row r="6494" spans="1:9" ht="16" x14ac:dyDescent="0.2">
      <c r="A6494" t="s">
        <v>16595</v>
      </c>
      <c r="B6494" t="s">
        <v>15800</v>
      </c>
      <c r="C6494">
        <v>1</v>
      </c>
      <c r="D6494" t="s">
        <v>12</v>
      </c>
      <c r="E6494" t="s">
        <v>12</v>
      </c>
      <c r="F6494" s="3" t="s">
        <v>14934</v>
      </c>
      <c r="G6494">
        <v>2024</v>
      </c>
      <c r="H6494" t="s">
        <v>859</v>
      </c>
      <c r="I6494" t="s">
        <v>16596</v>
      </c>
    </row>
    <row r="6495" spans="1:9" ht="16" x14ac:dyDescent="0.2">
      <c r="A6495" t="s">
        <v>16595</v>
      </c>
      <c r="B6495" t="s">
        <v>15802</v>
      </c>
      <c r="C6495">
        <v>2</v>
      </c>
      <c r="D6495" t="s">
        <v>344</v>
      </c>
      <c r="E6495" t="s">
        <v>12</v>
      </c>
      <c r="F6495" s="3" t="s">
        <v>16597</v>
      </c>
      <c r="G6495">
        <v>2024</v>
      </c>
      <c r="H6495" t="s">
        <v>859</v>
      </c>
      <c r="I6495" t="s">
        <v>16596</v>
      </c>
    </row>
    <row r="6496" spans="1:9" ht="32" x14ac:dyDescent="0.2">
      <c r="A6496" t="s">
        <v>16598</v>
      </c>
      <c r="B6496" t="s">
        <v>16599</v>
      </c>
      <c r="C6496">
        <v>1</v>
      </c>
      <c r="D6496" t="s">
        <v>12</v>
      </c>
      <c r="E6496" t="s">
        <v>12</v>
      </c>
      <c r="F6496" s="3" t="s">
        <v>16600</v>
      </c>
      <c r="G6496">
        <v>2024</v>
      </c>
      <c r="H6496" t="s">
        <v>462</v>
      </c>
      <c r="I6496" t="s">
        <v>16601</v>
      </c>
    </row>
    <row r="6497" spans="1:9" ht="32" x14ac:dyDescent="0.2">
      <c r="A6497" t="s">
        <v>16598</v>
      </c>
      <c r="B6497" t="s">
        <v>16602</v>
      </c>
      <c r="C6497">
        <v>2</v>
      </c>
      <c r="D6497" t="s">
        <v>4601</v>
      </c>
      <c r="E6497" t="s">
        <v>12</v>
      </c>
      <c r="F6497" s="3" t="s">
        <v>16603</v>
      </c>
      <c r="G6497">
        <v>2024</v>
      </c>
      <c r="H6497" t="s">
        <v>462</v>
      </c>
      <c r="I6497" t="s">
        <v>16601</v>
      </c>
    </row>
    <row r="6498" spans="1:9" ht="16" x14ac:dyDescent="0.2">
      <c r="A6498" t="s">
        <v>16598</v>
      </c>
      <c r="B6498" t="s">
        <v>16604</v>
      </c>
      <c r="C6498">
        <v>3</v>
      </c>
      <c r="D6498" t="s">
        <v>12</v>
      </c>
      <c r="E6498" t="s">
        <v>592</v>
      </c>
      <c r="F6498" s="3" t="s">
        <v>16605</v>
      </c>
      <c r="G6498">
        <v>2024</v>
      </c>
      <c r="H6498" t="s">
        <v>1248</v>
      </c>
      <c r="I6498" t="s">
        <v>16601</v>
      </c>
    </row>
    <row r="6499" spans="1:9" ht="16" x14ac:dyDescent="0.2">
      <c r="A6499" t="s">
        <v>16606</v>
      </c>
      <c r="B6499" t="s">
        <v>1585</v>
      </c>
      <c r="C6499">
        <v>1</v>
      </c>
      <c r="D6499" t="s">
        <v>52</v>
      </c>
      <c r="E6499" t="s">
        <v>12</v>
      </c>
      <c r="F6499" s="3" t="s">
        <v>16607</v>
      </c>
      <c r="G6499">
        <v>2024</v>
      </c>
      <c r="H6499" t="s">
        <v>323</v>
      </c>
      <c r="I6499" t="s">
        <v>16608</v>
      </c>
    </row>
    <row r="6500" spans="1:9" ht="16" x14ac:dyDescent="0.2">
      <c r="A6500" t="s">
        <v>16606</v>
      </c>
      <c r="B6500" t="s">
        <v>16609</v>
      </c>
      <c r="C6500">
        <v>2</v>
      </c>
      <c r="D6500" t="s">
        <v>12</v>
      </c>
      <c r="E6500" t="s">
        <v>12</v>
      </c>
      <c r="F6500" s="3" t="s">
        <v>16610</v>
      </c>
      <c r="G6500">
        <v>2024</v>
      </c>
      <c r="H6500" t="s">
        <v>14</v>
      </c>
      <c r="I6500" t="s">
        <v>16608</v>
      </c>
    </row>
    <row r="6501" spans="1:9" ht="32" x14ac:dyDescent="0.2">
      <c r="A6501" t="s">
        <v>16611</v>
      </c>
      <c r="B6501" t="s">
        <v>16612</v>
      </c>
      <c r="C6501">
        <v>1</v>
      </c>
      <c r="D6501" t="s">
        <v>12</v>
      </c>
      <c r="E6501" t="s">
        <v>12</v>
      </c>
      <c r="F6501" s="3" t="s">
        <v>16613</v>
      </c>
      <c r="G6501">
        <v>2024</v>
      </c>
      <c r="H6501" t="s">
        <v>522</v>
      </c>
      <c r="I6501" t="s">
        <v>16614</v>
      </c>
    </row>
    <row r="6502" spans="1:9" ht="32" x14ac:dyDescent="0.2">
      <c r="A6502" t="s">
        <v>16611</v>
      </c>
      <c r="B6502" t="s">
        <v>16615</v>
      </c>
      <c r="C6502">
        <v>2</v>
      </c>
      <c r="D6502" t="s">
        <v>11556</v>
      </c>
      <c r="E6502" t="s">
        <v>12</v>
      </c>
      <c r="F6502" s="3" t="s">
        <v>16616</v>
      </c>
      <c r="G6502">
        <v>2024</v>
      </c>
      <c r="H6502" t="s">
        <v>86</v>
      </c>
      <c r="I6502" t="s">
        <v>16614</v>
      </c>
    </row>
    <row r="6503" spans="1:9" ht="32" x14ac:dyDescent="0.2">
      <c r="A6503" t="s">
        <v>16611</v>
      </c>
      <c r="B6503" t="s">
        <v>16617</v>
      </c>
      <c r="C6503">
        <v>3</v>
      </c>
      <c r="D6503">
        <f>371</f>
        <v>371</v>
      </c>
      <c r="E6503" t="s">
        <v>12</v>
      </c>
      <c r="F6503" s="3" t="s">
        <v>16618</v>
      </c>
      <c r="G6503">
        <v>2024</v>
      </c>
      <c r="H6503" t="s">
        <v>522</v>
      </c>
      <c r="I6503" t="s">
        <v>16614</v>
      </c>
    </row>
    <row r="6504" spans="1:9" ht="16" x14ac:dyDescent="0.2">
      <c r="A6504" t="s">
        <v>16611</v>
      </c>
      <c r="B6504" t="s">
        <v>16619</v>
      </c>
      <c r="C6504">
        <v>4</v>
      </c>
      <c r="D6504">
        <f>371</f>
        <v>371</v>
      </c>
      <c r="E6504" t="s">
        <v>12</v>
      </c>
      <c r="F6504" s="3" t="s">
        <v>4392</v>
      </c>
      <c r="G6504">
        <v>2024</v>
      </c>
      <c r="H6504" t="s">
        <v>522</v>
      </c>
      <c r="I6504" t="s">
        <v>16614</v>
      </c>
    </row>
    <row r="6505" spans="1:9" ht="32" x14ac:dyDescent="0.2">
      <c r="A6505" t="s">
        <v>16620</v>
      </c>
      <c r="B6505" t="s">
        <v>16621</v>
      </c>
      <c r="C6505">
        <v>1</v>
      </c>
      <c r="D6505">
        <f>237</f>
        <v>237</v>
      </c>
      <c r="E6505" t="s">
        <v>12</v>
      </c>
      <c r="F6505" s="3" t="s">
        <v>12163</v>
      </c>
      <c r="G6505">
        <v>2024</v>
      </c>
      <c r="H6505" t="s">
        <v>21</v>
      </c>
      <c r="I6505" t="s">
        <v>16622</v>
      </c>
    </row>
    <row r="6506" spans="1:9" ht="16" x14ac:dyDescent="0.2">
      <c r="A6506" t="s">
        <v>16623</v>
      </c>
      <c r="B6506" t="s">
        <v>16624</v>
      </c>
      <c r="C6506">
        <v>1</v>
      </c>
      <c r="D6506" t="s">
        <v>90</v>
      </c>
      <c r="E6506" t="s">
        <v>12</v>
      </c>
      <c r="F6506" s="3" t="s">
        <v>16625</v>
      </c>
      <c r="G6506">
        <v>2024</v>
      </c>
      <c r="H6506" t="s">
        <v>6891</v>
      </c>
      <c r="I6506" t="s">
        <v>16626</v>
      </c>
    </row>
    <row r="6507" spans="1:9" ht="16" x14ac:dyDescent="0.2">
      <c r="A6507" t="s">
        <v>16623</v>
      </c>
      <c r="B6507" t="s">
        <v>16627</v>
      </c>
      <c r="C6507">
        <v>2</v>
      </c>
      <c r="D6507" t="s">
        <v>1085</v>
      </c>
      <c r="E6507" t="s">
        <v>12</v>
      </c>
      <c r="F6507" s="3" t="s">
        <v>16628</v>
      </c>
      <c r="G6507">
        <v>2024</v>
      </c>
      <c r="H6507" t="s">
        <v>6891</v>
      </c>
      <c r="I6507" t="s">
        <v>16626</v>
      </c>
    </row>
    <row r="6508" spans="1:9" ht="16" x14ac:dyDescent="0.2">
      <c r="A6508" t="s">
        <v>16629</v>
      </c>
      <c r="B6508" t="s">
        <v>16630</v>
      </c>
      <c r="C6508">
        <v>1</v>
      </c>
      <c r="D6508" t="s">
        <v>316</v>
      </c>
      <c r="E6508" t="s">
        <v>12</v>
      </c>
      <c r="F6508" s="3" t="s">
        <v>3268</v>
      </c>
      <c r="G6508">
        <v>2024</v>
      </c>
      <c r="H6508" t="s">
        <v>845</v>
      </c>
      <c r="I6508" t="s">
        <v>16631</v>
      </c>
    </row>
    <row r="6509" spans="1:9" ht="32" x14ac:dyDescent="0.2">
      <c r="A6509" t="s">
        <v>16629</v>
      </c>
      <c r="B6509" t="s">
        <v>3267</v>
      </c>
      <c r="C6509">
        <v>2</v>
      </c>
      <c r="D6509" t="s">
        <v>316</v>
      </c>
      <c r="E6509" t="s">
        <v>12</v>
      </c>
      <c r="F6509" s="3" t="s">
        <v>16632</v>
      </c>
      <c r="G6509">
        <v>2024</v>
      </c>
      <c r="H6509" t="s">
        <v>845</v>
      </c>
      <c r="I6509" t="s">
        <v>16631</v>
      </c>
    </row>
    <row r="6510" spans="1:9" ht="32" x14ac:dyDescent="0.2">
      <c r="A6510" t="s">
        <v>16629</v>
      </c>
      <c r="B6510" t="s">
        <v>16633</v>
      </c>
      <c r="C6510">
        <v>3</v>
      </c>
      <c r="D6510" t="s">
        <v>90</v>
      </c>
      <c r="E6510" t="s">
        <v>12</v>
      </c>
      <c r="F6510" s="3" t="s">
        <v>16634</v>
      </c>
      <c r="G6510">
        <v>2024</v>
      </c>
      <c r="H6510" t="s">
        <v>6891</v>
      </c>
      <c r="I6510" t="s">
        <v>16631</v>
      </c>
    </row>
    <row r="6511" spans="1:9" ht="32" x14ac:dyDescent="0.2">
      <c r="A6511" t="s">
        <v>16635</v>
      </c>
      <c r="B6511" t="s">
        <v>16636</v>
      </c>
      <c r="C6511">
        <v>1</v>
      </c>
      <c r="D6511">
        <f>47</f>
        <v>47</v>
      </c>
      <c r="E6511" t="s">
        <v>12</v>
      </c>
      <c r="F6511" s="3" t="s">
        <v>16637</v>
      </c>
      <c r="G6511">
        <v>2024</v>
      </c>
      <c r="H6511" t="s">
        <v>140</v>
      </c>
      <c r="I6511" t="s">
        <v>16638</v>
      </c>
    </row>
    <row r="6512" spans="1:9" ht="16" x14ac:dyDescent="0.2">
      <c r="A6512" t="s">
        <v>16635</v>
      </c>
      <c r="B6512" t="s">
        <v>16639</v>
      </c>
      <c r="C6512">
        <v>2</v>
      </c>
      <c r="D6512">
        <f>47</f>
        <v>47</v>
      </c>
      <c r="E6512" t="s">
        <v>12</v>
      </c>
      <c r="F6512" s="3" t="s">
        <v>16640</v>
      </c>
      <c r="G6512">
        <v>2024</v>
      </c>
      <c r="H6512" t="s">
        <v>140</v>
      </c>
      <c r="I6512" t="s">
        <v>16638</v>
      </c>
    </row>
    <row r="6513" spans="1:9" ht="32" x14ac:dyDescent="0.2">
      <c r="A6513" t="s">
        <v>16635</v>
      </c>
      <c r="B6513" t="s">
        <v>16641</v>
      </c>
      <c r="C6513">
        <v>3</v>
      </c>
      <c r="D6513">
        <f>47</f>
        <v>47</v>
      </c>
      <c r="E6513" t="s">
        <v>12</v>
      </c>
      <c r="F6513" s="3" t="s">
        <v>16642</v>
      </c>
      <c r="G6513">
        <v>2024</v>
      </c>
      <c r="H6513" t="s">
        <v>140</v>
      </c>
      <c r="I6513" t="s">
        <v>16638</v>
      </c>
    </row>
    <row r="6514" spans="1:9" ht="32" x14ac:dyDescent="0.2">
      <c r="A6514" t="s">
        <v>16643</v>
      </c>
      <c r="B6514" t="s">
        <v>16644</v>
      </c>
      <c r="C6514">
        <v>1</v>
      </c>
      <c r="D6514" t="s">
        <v>101</v>
      </c>
      <c r="E6514" t="s">
        <v>12</v>
      </c>
      <c r="F6514" s="3" t="s">
        <v>1898</v>
      </c>
      <c r="G6514">
        <v>2024</v>
      </c>
      <c r="H6514" t="s">
        <v>37</v>
      </c>
      <c r="I6514" t="s">
        <v>16645</v>
      </c>
    </row>
    <row r="6515" spans="1:9" ht="16" x14ac:dyDescent="0.2">
      <c r="A6515" t="s">
        <v>16643</v>
      </c>
      <c r="B6515" t="s">
        <v>16646</v>
      </c>
      <c r="C6515">
        <v>2</v>
      </c>
      <c r="D6515" t="s">
        <v>344</v>
      </c>
      <c r="E6515" t="s">
        <v>12</v>
      </c>
      <c r="F6515" s="3" t="s">
        <v>4356</v>
      </c>
      <c r="G6515">
        <v>2024</v>
      </c>
      <c r="H6515" t="s">
        <v>37</v>
      </c>
      <c r="I6515" t="s">
        <v>16645</v>
      </c>
    </row>
    <row r="6516" spans="1:9" ht="16" x14ac:dyDescent="0.2">
      <c r="A6516" t="s">
        <v>16647</v>
      </c>
      <c r="B6516" t="s">
        <v>16648</v>
      </c>
      <c r="C6516">
        <v>1</v>
      </c>
      <c r="D6516" t="s">
        <v>1977</v>
      </c>
      <c r="E6516" t="s">
        <v>12</v>
      </c>
      <c r="F6516" s="3" t="s">
        <v>16649</v>
      </c>
      <c r="G6516">
        <v>2024</v>
      </c>
      <c r="H6516" t="s">
        <v>267</v>
      </c>
      <c r="I6516" t="s">
        <v>16650</v>
      </c>
    </row>
    <row r="6517" spans="1:9" ht="16" x14ac:dyDescent="0.2">
      <c r="A6517" t="s">
        <v>16647</v>
      </c>
      <c r="B6517" t="s">
        <v>5615</v>
      </c>
      <c r="C6517">
        <v>2</v>
      </c>
      <c r="D6517">
        <f>276</f>
        <v>276</v>
      </c>
      <c r="E6517" t="s">
        <v>12</v>
      </c>
      <c r="F6517" s="3" t="s">
        <v>16651</v>
      </c>
      <c r="G6517">
        <v>2024</v>
      </c>
      <c r="H6517" t="s">
        <v>267</v>
      </c>
      <c r="I6517" t="s">
        <v>16650</v>
      </c>
    </row>
    <row r="6518" spans="1:9" ht="32" x14ac:dyDescent="0.2">
      <c r="A6518" t="s">
        <v>16652</v>
      </c>
      <c r="B6518" t="s">
        <v>16653</v>
      </c>
      <c r="C6518">
        <v>1</v>
      </c>
      <c r="D6518" t="s">
        <v>12</v>
      </c>
      <c r="E6518" t="s">
        <v>12</v>
      </c>
      <c r="F6518" s="3" t="s">
        <v>2564</v>
      </c>
      <c r="G6518">
        <v>2024</v>
      </c>
      <c r="H6518" t="s">
        <v>21</v>
      </c>
      <c r="I6518" t="s">
        <v>16654</v>
      </c>
    </row>
    <row r="6519" spans="1:9" ht="16" x14ac:dyDescent="0.2">
      <c r="A6519" t="s">
        <v>16652</v>
      </c>
      <c r="B6519" t="s">
        <v>2563</v>
      </c>
      <c r="C6519">
        <v>2</v>
      </c>
      <c r="D6519" t="s">
        <v>12</v>
      </c>
      <c r="E6519" t="s">
        <v>12</v>
      </c>
      <c r="F6519" s="3" t="s">
        <v>16655</v>
      </c>
      <c r="G6519">
        <v>2024</v>
      </c>
      <c r="H6519" t="s">
        <v>21</v>
      </c>
      <c r="I6519" t="s">
        <v>16654</v>
      </c>
    </row>
    <row r="6520" spans="1:9" ht="16" x14ac:dyDescent="0.2">
      <c r="A6520" t="s">
        <v>16656</v>
      </c>
      <c r="B6520" t="s">
        <v>16657</v>
      </c>
      <c r="C6520">
        <v>1</v>
      </c>
      <c r="D6520">
        <f>237</f>
        <v>237</v>
      </c>
      <c r="E6520" t="s">
        <v>12</v>
      </c>
      <c r="F6520" s="3" t="s">
        <v>3442</v>
      </c>
      <c r="G6520">
        <v>2024</v>
      </c>
      <c r="H6520" t="s">
        <v>21</v>
      </c>
      <c r="I6520" t="s">
        <v>16658</v>
      </c>
    </row>
    <row r="6521" spans="1:9" ht="32" x14ac:dyDescent="0.2">
      <c r="A6521" t="s">
        <v>16656</v>
      </c>
      <c r="B6521" t="s">
        <v>4016</v>
      </c>
      <c r="C6521">
        <v>2</v>
      </c>
      <c r="D6521" t="s">
        <v>52</v>
      </c>
      <c r="E6521" t="s">
        <v>12</v>
      </c>
      <c r="F6521" s="3" t="s">
        <v>4017</v>
      </c>
      <c r="G6521">
        <v>2024</v>
      </c>
      <c r="H6521" t="s">
        <v>21</v>
      </c>
      <c r="I6521" t="s">
        <v>16658</v>
      </c>
    </row>
    <row r="6522" spans="1:9" ht="16" x14ac:dyDescent="0.2">
      <c r="A6522" t="s">
        <v>16656</v>
      </c>
      <c r="B6522" t="s">
        <v>16659</v>
      </c>
      <c r="C6522">
        <v>3</v>
      </c>
      <c r="D6522" t="s">
        <v>12</v>
      </c>
      <c r="E6522" t="s">
        <v>12</v>
      </c>
      <c r="F6522" s="3" t="s">
        <v>16660</v>
      </c>
      <c r="G6522">
        <v>2024</v>
      </c>
      <c r="H6522" t="s">
        <v>21</v>
      </c>
      <c r="I6522" t="s">
        <v>16658</v>
      </c>
    </row>
    <row r="6523" spans="1:9" ht="32" x14ac:dyDescent="0.2">
      <c r="A6523" t="s">
        <v>16661</v>
      </c>
      <c r="B6523" t="s">
        <v>3526</v>
      </c>
      <c r="C6523">
        <v>1</v>
      </c>
      <c r="D6523" t="s">
        <v>52</v>
      </c>
      <c r="E6523" t="s">
        <v>12</v>
      </c>
      <c r="F6523" s="3" t="s">
        <v>16662</v>
      </c>
      <c r="G6523">
        <v>2024</v>
      </c>
      <c r="H6523" t="s">
        <v>462</v>
      </c>
      <c r="I6523" t="s">
        <v>16663</v>
      </c>
    </row>
    <row r="6524" spans="1:9" ht="16" x14ac:dyDescent="0.2">
      <c r="A6524" t="s">
        <v>16661</v>
      </c>
      <c r="B6524" t="s">
        <v>16664</v>
      </c>
      <c r="C6524">
        <v>2</v>
      </c>
      <c r="D6524" t="s">
        <v>12</v>
      </c>
      <c r="E6524" t="s">
        <v>12</v>
      </c>
      <c r="F6524" s="3" t="s">
        <v>2464</v>
      </c>
      <c r="G6524">
        <v>2024</v>
      </c>
      <c r="H6524" t="s">
        <v>462</v>
      </c>
      <c r="I6524" t="s">
        <v>16663</v>
      </c>
    </row>
    <row r="6525" spans="1:9" ht="32" x14ac:dyDescent="0.2">
      <c r="A6525" t="s">
        <v>16661</v>
      </c>
      <c r="B6525" t="s">
        <v>16665</v>
      </c>
      <c r="C6525">
        <v>3</v>
      </c>
      <c r="D6525" t="s">
        <v>469</v>
      </c>
      <c r="E6525" t="s">
        <v>12</v>
      </c>
      <c r="F6525" s="3" t="s">
        <v>16666</v>
      </c>
      <c r="G6525">
        <v>2024</v>
      </c>
      <c r="H6525" t="s">
        <v>462</v>
      </c>
      <c r="I6525" t="s">
        <v>16663</v>
      </c>
    </row>
    <row r="6526" spans="1:9" ht="32" x14ac:dyDescent="0.2">
      <c r="A6526" t="s">
        <v>16661</v>
      </c>
      <c r="B6526" t="s">
        <v>16667</v>
      </c>
      <c r="C6526">
        <v>4</v>
      </c>
      <c r="D6526" t="s">
        <v>344</v>
      </c>
      <c r="E6526" t="s">
        <v>12</v>
      </c>
      <c r="F6526" s="3" t="s">
        <v>16668</v>
      </c>
      <c r="G6526">
        <v>2024</v>
      </c>
      <c r="H6526" t="s">
        <v>462</v>
      </c>
      <c r="I6526" t="s">
        <v>16663</v>
      </c>
    </row>
    <row r="6527" spans="1:9" ht="32" x14ac:dyDescent="0.2">
      <c r="A6527" t="s">
        <v>16669</v>
      </c>
      <c r="B6527" t="s">
        <v>5939</v>
      </c>
      <c r="C6527">
        <v>1</v>
      </c>
      <c r="D6527" t="s">
        <v>12</v>
      </c>
      <c r="E6527" t="s">
        <v>12</v>
      </c>
      <c r="F6527" s="3" t="s">
        <v>16670</v>
      </c>
      <c r="G6527">
        <v>2024</v>
      </c>
      <c r="H6527" t="s">
        <v>5941</v>
      </c>
      <c r="I6527" t="s">
        <v>16671</v>
      </c>
    </row>
    <row r="6528" spans="1:9" ht="32" x14ac:dyDescent="0.2">
      <c r="A6528" t="s">
        <v>16672</v>
      </c>
      <c r="B6528" t="s">
        <v>16673</v>
      </c>
      <c r="C6528">
        <v>1</v>
      </c>
      <c r="D6528" t="s">
        <v>576</v>
      </c>
      <c r="E6528" t="s">
        <v>12</v>
      </c>
      <c r="F6528" s="3" t="s">
        <v>16674</v>
      </c>
      <c r="G6528">
        <v>2024</v>
      </c>
      <c r="H6528" t="s">
        <v>359</v>
      </c>
      <c r="I6528" t="s">
        <v>16675</v>
      </c>
    </row>
    <row r="6529" spans="1:9" ht="32" x14ac:dyDescent="0.2">
      <c r="A6529" t="s">
        <v>16676</v>
      </c>
      <c r="B6529" t="s">
        <v>16677</v>
      </c>
      <c r="C6529">
        <v>1</v>
      </c>
      <c r="D6529">
        <f>461</f>
        <v>461</v>
      </c>
      <c r="E6529" t="s">
        <v>12</v>
      </c>
      <c r="F6529" s="3" t="s">
        <v>16678</v>
      </c>
      <c r="G6529">
        <v>2024</v>
      </c>
      <c r="H6529" t="s">
        <v>126</v>
      </c>
      <c r="I6529" t="s">
        <v>16679</v>
      </c>
    </row>
    <row r="6530" spans="1:9" ht="16" x14ac:dyDescent="0.2">
      <c r="A6530" t="s">
        <v>16680</v>
      </c>
      <c r="B6530" t="s">
        <v>16681</v>
      </c>
      <c r="C6530">
        <v>1</v>
      </c>
      <c r="D6530" t="s">
        <v>12</v>
      </c>
      <c r="E6530" t="s">
        <v>12</v>
      </c>
      <c r="F6530" s="3" t="s">
        <v>16682</v>
      </c>
      <c r="G6530">
        <v>2024</v>
      </c>
      <c r="H6530" t="s">
        <v>14</v>
      </c>
      <c r="I6530" t="s">
        <v>16683</v>
      </c>
    </row>
    <row r="6531" spans="1:9" ht="16" x14ac:dyDescent="0.2">
      <c r="A6531" t="s">
        <v>16680</v>
      </c>
      <c r="B6531" t="s">
        <v>2724</v>
      </c>
      <c r="C6531">
        <v>2</v>
      </c>
      <c r="D6531" t="s">
        <v>12</v>
      </c>
      <c r="E6531" t="s">
        <v>12</v>
      </c>
      <c r="F6531" s="3" t="s">
        <v>16684</v>
      </c>
      <c r="G6531">
        <v>2024</v>
      </c>
      <c r="H6531" t="s">
        <v>67</v>
      </c>
      <c r="I6531" t="s">
        <v>16683</v>
      </c>
    </row>
    <row r="6532" spans="1:9" ht="32" x14ac:dyDescent="0.2">
      <c r="A6532" t="s">
        <v>16685</v>
      </c>
      <c r="B6532" t="s">
        <v>16686</v>
      </c>
      <c r="C6532">
        <v>1</v>
      </c>
      <c r="D6532" t="s">
        <v>863</v>
      </c>
      <c r="E6532" t="s">
        <v>12</v>
      </c>
      <c r="F6532" s="3" t="s">
        <v>16687</v>
      </c>
      <c r="G6532">
        <v>2024</v>
      </c>
      <c r="H6532" t="s">
        <v>318</v>
      </c>
      <c r="I6532" t="s">
        <v>16688</v>
      </c>
    </row>
    <row r="6533" spans="1:9" ht="32" x14ac:dyDescent="0.2">
      <c r="A6533" t="s">
        <v>16689</v>
      </c>
      <c r="B6533" t="s">
        <v>16690</v>
      </c>
      <c r="C6533">
        <v>1</v>
      </c>
      <c r="D6533" t="s">
        <v>12</v>
      </c>
      <c r="E6533" t="s">
        <v>12</v>
      </c>
      <c r="F6533" s="3" t="s">
        <v>13378</v>
      </c>
      <c r="G6533">
        <v>2024</v>
      </c>
      <c r="H6533" t="s">
        <v>2747</v>
      </c>
      <c r="I6533" t="s">
        <v>16691</v>
      </c>
    </row>
    <row r="6534" spans="1:9" ht="16" x14ac:dyDescent="0.2">
      <c r="A6534" t="s">
        <v>16692</v>
      </c>
      <c r="B6534" t="s">
        <v>13652</v>
      </c>
      <c r="C6534">
        <v>1</v>
      </c>
      <c r="D6534" t="s">
        <v>12</v>
      </c>
      <c r="E6534" t="s">
        <v>12</v>
      </c>
      <c r="F6534" s="3" t="s">
        <v>13653</v>
      </c>
      <c r="G6534">
        <v>2024</v>
      </c>
      <c r="H6534" t="s">
        <v>235</v>
      </c>
      <c r="I6534" t="s">
        <v>16693</v>
      </c>
    </row>
    <row r="6535" spans="1:9" ht="16" x14ac:dyDescent="0.2">
      <c r="A6535" t="s">
        <v>16692</v>
      </c>
      <c r="B6535" t="s">
        <v>9205</v>
      </c>
      <c r="C6535">
        <v>2</v>
      </c>
      <c r="D6535" t="s">
        <v>12</v>
      </c>
      <c r="E6535" t="s">
        <v>12</v>
      </c>
      <c r="F6535" s="3" t="s">
        <v>9206</v>
      </c>
      <c r="G6535">
        <v>2024</v>
      </c>
      <c r="H6535" t="s">
        <v>235</v>
      </c>
      <c r="I6535" t="s">
        <v>16693</v>
      </c>
    </row>
    <row r="6536" spans="1:9" ht="16" x14ac:dyDescent="0.2">
      <c r="A6536" t="s">
        <v>16694</v>
      </c>
      <c r="B6536" t="s">
        <v>4842</v>
      </c>
      <c r="C6536">
        <v>1</v>
      </c>
      <c r="D6536" t="s">
        <v>12</v>
      </c>
      <c r="E6536" t="s">
        <v>12</v>
      </c>
      <c r="F6536" s="3" t="s">
        <v>16695</v>
      </c>
      <c r="G6536">
        <v>2024</v>
      </c>
      <c r="H6536" t="s">
        <v>571</v>
      </c>
      <c r="I6536" t="s">
        <v>16696</v>
      </c>
    </row>
    <row r="6537" spans="1:9" ht="16" x14ac:dyDescent="0.2">
      <c r="A6537" t="s">
        <v>16694</v>
      </c>
      <c r="B6537" t="s">
        <v>4845</v>
      </c>
      <c r="C6537">
        <v>2</v>
      </c>
      <c r="D6537" t="s">
        <v>12</v>
      </c>
      <c r="E6537" t="s">
        <v>12</v>
      </c>
      <c r="F6537" s="3" t="s">
        <v>8840</v>
      </c>
      <c r="G6537">
        <v>2024</v>
      </c>
      <c r="H6537" t="s">
        <v>571</v>
      </c>
      <c r="I6537" t="s">
        <v>16696</v>
      </c>
    </row>
    <row r="6538" spans="1:9" ht="32" x14ac:dyDescent="0.2">
      <c r="A6538" t="s">
        <v>16697</v>
      </c>
      <c r="B6538" t="s">
        <v>16698</v>
      </c>
      <c r="C6538">
        <v>1</v>
      </c>
      <c r="D6538" t="s">
        <v>344</v>
      </c>
      <c r="E6538" t="s">
        <v>12</v>
      </c>
      <c r="F6538" s="3" t="s">
        <v>16699</v>
      </c>
      <c r="G6538">
        <v>2024</v>
      </c>
      <c r="H6538" t="s">
        <v>779</v>
      </c>
      <c r="I6538" t="s">
        <v>16700</v>
      </c>
    </row>
    <row r="6539" spans="1:9" ht="32" x14ac:dyDescent="0.2">
      <c r="A6539" t="s">
        <v>16697</v>
      </c>
      <c r="B6539" t="s">
        <v>16701</v>
      </c>
      <c r="C6539">
        <v>2</v>
      </c>
      <c r="D6539" t="s">
        <v>344</v>
      </c>
      <c r="E6539" t="s">
        <v>12</v>
      </c>
      <c r="F6539" s="3" t="s">
        <v>16699</v>
      </c>
      <c r="G6539">
        <v>2024</v>
      </c>
      <c r="H6539" t="s">
        <v>779</v>
      </c>
      <c r="I6539" t="s">
        <v>16700</v>
      </c>
    </row>
    <row r="6540" spans="1:9" ht="32" x14ac:dyDescent="0.2">
      <c r="A6540" t="s">
        <v>16697</v>
      </c>
      <c r="B6540" t="s">
        <v>16702</v>
      </c>
      <c r="C6540">
        <v>3</v>
      </c>
      <c r="D6540" t="s">
        <v>344</v>
      </c>
      <c r="E6540" t="s">
        <v>12</v>
      </c>
      <c r="F6540" s="3" t="s">
        <v>16699</v>
      </c>
      <c r="G6540">
        <v>2024</v>
      </c>
      <c r="H6540" t="s">
        <v>779</v>
      </c>
      <c r="I6540" t="s">
        <v>16700</v>
      </c>
    </row>
    <row r="6541" spans="1:9" ht="32" x14ac:dyDescent="0.2">
      <c r="A6541" t="s">
        <v>16697</v>
      </c>
      <c r="B6541" t="s">
        <v>16703</v>
      </c>
      <c r="C6541">
        <v>4</v>
      </c>
      <c r="D6541" t="s">
        <v>12</v>
      </c>
      <c r="E6541" t="s">
        <v>12</v>
      </c>
      <c r="F6541" s="3" t="s">
        <v>16704</v>
      </c>
      <c r="G6541">
        <v>2024</v>
      </c>
      <c r="H6541" t="s">
        <v>779</v>
      </c>
      <c r="I6541" t="s">
        <v>16700</v>
      </c>
    </row>
    <row r="6542" spans="1:9" ht="32" x14ac:dyDescent="0.2">
      <c r="A6542" t="s">
        <v>16697</v>
      </c>
      <c r="B6542" t="s">
        <v>16705</v>
      </c>
      <c r="C6542">
        <v>5</v>
      </c>
      <c r="D6542" t="s">
        <v>12</v>
      </c>
      <c r="E6542" t="s">
        <v>12</v>
      </c>
      <c r="F6542" s="3" t="s">
        <v>16706</v>
      </c>
      <c r="G6542">
        <v>2024</v>
      </c>
      <c r="H6542" t="s">
        <v>779</v>
      </c>
      <c r="I6542" t="s">
        <v>16700</v>
      </c>
    </row>
    <row r="6543" spans="1:9" ht="32" x14ac:dyDescent="0.2">
      <c r="A6543" t="s">
        <v>16697</v>
      </c>
      <c r="B6543" t="s">
        <v>16707</v>
      </c>
      <c r="C6543">
        <v>6</v>
      </c>
      <c r="D6543" t="s">
        <v>12</v>
      </c>
      <c r="E6543" t="s">
        <v>12</v>
      </c>
      <c r="F6543" s="3" t="s">
        <v>16706</v>
      </c>
      <c r="G6543">
        <v>2024</v>
      </c>
      <c r="H6543" t="s">
        <v>779</v>
      </c>
      <c r="I6543" t="s">
        <v>16700</v>
      </c>
    </row>
    <row r="6544" spans="1:9" ht="32" x14ac:dyDescent="0.2">
      <c r="A6544" t="s">
        <v>16697</v>
      </c>
      <c r="B6544" t="s">
        <v>16708</v>
      </c>
      <c r="C6544">
        <v>7</v>
      </c>
      <c r="D6544" t="s">
        <v>12</v>
      </c>
      <c r="E6544" t="s">
        <v>12</v>
      </c>
      <c r="F6544" s="3" t="s">
        <v>6226</v>
      </c>
      <c r="G6544">
        <v>2024</v>
      </c>
      <c r="H6544" t="s">
        <v>779</v>
      </c>
      <c r="I6544" t="s">
        <v>16700</v>
      </c>
    </row>
    <row r="6545" spans="1:9" ht="48" x14ac:dyDescent="0.2">
      <c r="A6545" t="s">
        <v>16697</v>
      </c>
      <c r="B6545" t="s">
        <v>16709</v>
      </c>
      <c r="C6545">
        <v>8</v>
      </c>
      <c r="D6545" t="s">
        <v>3743</v>
      </c>
      <c r="E6545" t="s">
        <v>12</v>
      </c>
      <c r="F6545" s="3" t="s">
        <v>16710</v>
      </c>
      <c r="G6545">
        <v>2024</v>
      </c>
      <c r="H6545" t="s">
        <v>779</v>
      </c>
      <c r="I6545" t="s">
        <v>16700</v>
      </c>
    </row>
    <row r="6546" spans="1:9" ht="32" x14ac:dyDescent="0.2">
      <c r="A6546" t="s">
        <v>16711</v>
      </c>
      <c r="B6546" t="s">
        <v>11640</v>
      </c>
      <c r="C6546">
        <v>1</v>
      </c>
      <c r="D6546" t="s">
        <v>12</v>
      </c>
      <c r="E6546" t="s">
        <v>12</v>
      </c>
      <c r="F6546" s="3" t="s">
        <v>16712</v>
      </c>
      <c r="G6546">
        <v>2024</v>
      </c>
      <c r="H6546" t="s">
        <v>37</v>
      </c>
      <c r="I6546" t="s">
        <v>16713</v>
      </c>
    </row>
    <row r="6547" spans="1:9" ht="32" x14ac:dyDescent="0.2">
      <c r="A6547" t="s">
        <v>16711</v>
      </c>
      <c r="B6547" t="s">
        <v>16198</v>
      </c>
      <c r="C6547">
        <v>2</v>
      </c>
      <c r="D6547" t="s">
        <v>12</v>
      </c>
      <c r="E6547" t="s">
        <v>12</v>
      </c>
      <c r="F6547" s="3" t="s">
        <v>16712</v>
      </c>
      <c r="G6547">
        <v>2024</v>
      </c>
      <c r="H6547" t="s">
        <v>37</v>
      </c>
      <c r="I6547" t="s">
        <v>16713</v>
      </c>
    </row>
    <row r="6548" spans="1:9" ht="32" x14ac:dyDescent="0.2">
      <c r="A6548" t="s">
        <v>16714</v>
      </c>
      <c r="B6548" t="s">
        <v>16715</v>
      </c>
      <c r="C6548">
        <v>1</v>
      </c>
      <c r="D6548">
        <f>469</f>
        <v>469</v>
      </c>
      <c r="E6548" t="s">
        <v>12</v>
      </c>
      <c r="F6548" s="3" t="s">
        <v>6740</v>
      </c>
      <c r="G6548">
        <v>2024</v>
      </c>
      <c r="H6548" t="s">
        <v>267</v>
      </c>
      <c r="I6548" t="s">
        <v>16716</v>
      </c>
    </row>
    <row r="6549" spans="1:9" ht="32" x14ac:dyDescent="0.2">
      <c r="A6549" t="s">
        <v>16717</v>
      </c>
      <c r="B6549" t="s">
        <v>16718</v>
      </c>
      <c r="C6549">
        <v>1</v>
      </c>
      <c r="D6549" t="s">
        <v>12</v>
      </c>
      <c r="E6549" t="s">
        <v>12</v>
      </c>
      <c r="F6549" s="3" t="s">
        <v>6059</v>
      </c>
      <c r="G6549">
        <v>2024</v>
      </c>
      <c r="H6549" t="s">
        <v>37</v>
      </c>
      <c r="I6549" t="s">
        <v>16719</v>
      </c>
    </row>
    <row r="6550" spans="1:9" ht="16" x14ac:dyDescent="0.2">
      <c r="A6550" t="s">
        <v>16720</v>
      </c>
      <c r="B6550" t="s">
        <v>16721</v>
      </c>
      <c r="C6550">
        <v>1</v>
      </c>
      <c r="D6550" t="s">
        <v>52</v>
      </c>
      <c r="E6550" t="s">
        <v>12</v>
      </c>
      <c r="F6550" s="3" t="s">
        <v>1753</v>
      </c>
      <c r="G6550">
        <v>2024</v>
      </c>
      <c r="H6550" t="s">
        <v>37</v>
      </c>
      <c r="I6550" t="s">
        <v>16722</v>
      </c>
    </row>
    <row r="6551" spans="1:9" ht="16" x14ac:dyDescent="0.2">
      <c r="A6551" t="s">
        <v>16720</v>
      </c>
      <c r="B6551" t="s">
        <v>2834</v>
      </c>
      <c r="C6551">
        <v>2</v>
      </c>
      <c r="D6551" t="s">
        <v>12</v>
      </c>
      <c r="E6551" t="s">
        <v>12</v>
      </c>
      <c r="F6551" s="3" t="s">
        <v>4130</v>
      </c>
      <c r="G6551">
        <v>2024</v>
      </c>
      <c r="H6551" t="s">
        <v>37</v>
      </c>
      <c r="I6551" t="s">
        <v>16722</v>
      </c>
    </row>
    <row r="6552" spans="1:9" ht="32" x14ac:dyDescent="0.2">
      <c r="A6552" t="s">
        <v>16720</v>
      </c>
      <c r="B6552" t="s">
        <v>16723</v>
      </c>
      <c r="C6552">
        <v>3</v>
      </c>
      <c r="D6552" t="s">
        <v>12</v>
      </c>
      <c r="E6552" t="s">
        <v>12</v>
      </c>
      <c r="F6552" s="3" t="s">
        <v>16724</v>
      </c>
      <c r="G6552">
        <v>2024</v>
      </c>
      <c r="H6552" t="s">
        <v>256</v>
      </c>
      <c r="I6552" t="s">
        <v>16722</v>
      </c>
    </row>
    <row r="6553" spans="1:9" ht="16" x14ac:dyDescent="0.2">
      <c r="A6553" t="s">
        <v>16720</v>
      </c>
      <c r="B6553" t="s">
        <v>16725</v>
      </c>
      <c r="C6553">
        <v>4</v>
      </c>
      <c r="D6553" t="s">
        <v>12</v>
      </c>
      <c r="E6553" t="s">
        <v>12</v>
      </c>
      <c r="F6553" s="3" t="s">
        <v>16726</v>
      </c>
      <c r="G6553">
        <v>2024</v>
      </c>
      <c r="H6553" t="s">
        <v>420</v>
      </c>
      <c r="I6553" t="s">
        <v>16722</v>
      </c>
    </row>
    <row r="6554" spans="1:9" ht="32" x14ac:dyDescent="0.2">
      <c r="A6554" t="s">
        <v>16727</v>
      </c>
      <c r="B6554" t="s">
        <v>16728</v>
      </c>
      <c r="C6554">
        <v>1</v>
      </c>
      <c r="D6554" t="s">
        <v>2738</v>
      </c>
      <c r="E6554" t="s">
        <v>12</v>
      </c>
      <c r="F6554" s="3" t="s">
        <v>16729</v>
      </c>
      <c r="G6554">
        <v>2024</v>
      </c>
      <c r="H6554" t="s">
        <v>323</v>
      </c>
      <c r="I6554" t="s">
        <v>16730</v>
      </c>
    </row>
    <row r="6555" spans="1:9" ht="32" x14ac:dyDescent="0.2">
      <c r="A6555" t="s">
        <v>16727</v>
      </c>
      <c r="B6555" t="s">
        <v>16731</v>
      </c>
      <c r="C6555">
        <v>2</v>
      </c>
      <c r="D6555" t="s">
        <v>2738</v>
      </c>
      <c r="E6555" t="s">
        <v>12</v>
      </c>
      <c r="F6555" s="3" t="s">
        <v>16732</v>
      </c>
      <c r="G6555">
        <v>2024</v>
      </c>
      <c r="H6555" t="s">
        <v>323</v>
      </c>
      <c r="I6555" t="s">
        <v>16730</v>
      </c>
    </row>
    <row r="6556" spans="1:9" ht="32" x14ac:dyDescent="0.2">
      <c r="A6556" t="s">
        <v>16733</v>
      </c>
      <c r="B6556" t="s">
        <v>16734</v>
      </c>
      <c r="C6556">
        <v>1</v>
      </c>
      <c r="D6556" t="s">
        <v>12</v>
      </c>
      <c r="E6556" t="s">
        <v>12</v>
      </c>
      <c r="F6556" s="3" t="s">
        <v>16735</v>
      </c>
      <c r="G6556">
        <v>2024</v>
      </c>
      <c r="H6556" t="s">
        <v>37</v>
      </c>
      <c r="I6556" t="s">
        <v>16736</v>
      </c>
    </row>
    <row r="6557" spans="1:9" ht="16" x14ac:dyDescent="0.2">
      <c r="A6557" t="s">
        <v>16737</v>
      </c>
      <c r="B6557" t="s">
        <v>16738</v>
      </c>
      <c r="C6557">
        <v>1</v>
      </c>
      <c r="D6557" t="s">
        <v>52</v>
      </c>
      <c r="E6557" t="s">
        <v>12</v>
      </c>
      <c r="F6557" s="3" t="s">
        <v>16739</v>
      </c>
      <c r="G6557">
        <v>2024</v>
      </c>
      <c r="H6557" t="s">
        <v>462</v>
      </c>
      <c r="I6557" t="s">
        <v>16740</v>
      </c>
    </row>
    <row r="6558" spans="1:9" ht="16" x14ac:dyDescent="0.2">
      <c r="A6558" t="s">
        <v>16741</v>
      </c>
      <c r="B6558" t="s">
        <v>16742</v>
      </c>
      <c r="C6558">
        <v>1</v>
      </c>
      <c r="D6558" t="s">
        <v>12</v>
      </c>
      <c r="E6558" t="s">
        <v>12</v>
      </c>
      <c r="F6558" s="3" t="s">
        <v>16743</v>
      </c>
      <c r="G6558">
        <v>2024</v>
      </c>
      <c r="H6558" t="s">
        <v>3662</v>
      </c>
      <c r="I6558" t="s">
        <v>16744</v>
      </c>
    </row>
    <row r="6559" spans="1:9" ht="32" x14ac:dyDescent="0.2">
      <c r="A6559" t="s">
        <v>16745</v>
      </c>
      <c r="B6559" t="s">
        <v>16746</v>
      </c>
      <c r="C6559">
        <v>1</v>
      </c>
      <c r="D6559" t="s">
        <v>408</v>
      </c>
      <c r="E6559" t="s">
        <v>12</v>
      </c>
      <c r="F6559" s="3" t="s">
        <v>5924</v>
      </c>
      <c r="G6559">
        <v>2024</v>
      </c>
      <c r="H6559" t="s">
        <v>518</v>
      </c>
      <c r="I6559" t="s">
        <v>16747</v>
      </c>
    </row>
    <row r="6560" spans="1:9" ht="32" x14ac:dyDescent="0.2">
      <c r="A6560" t="s">
        <v>16748</v>
      </c>
      <c r="B6560" t="s">
        <v>16749</v>
      </c>
      <c r="C6560">
        <v>1</v>
      </c>
      <c r="D6560" t="s">
        <v>1077</v>
      </c>
      <c r="E6560" t="s">
        <v>12</v>
      </c>
      <c r="F6560" s="3" t="s">
        <v>16750</v>
      </c>
      <c r="G6560">
        <v>2024</v>
      </c>
      <c r="H6560" t="s">
        <v>2773</v>
      </c>
      <c r="I6560" t="s">
        <v>16751</v>
      </c>
    </row>
    <row r="6561" spans="1:9" ht="32" x14ac:dyDescent="0.2">
      <c r="A6561" t="s">
        <v>16752</v>
      </c>
      <c r="B6561" t="s">
        <v>7358</v>
      </c>
      <c r="C6561">
        <v>1</v>
      </c>
      <c r="D6561">
        <f>498</f>
        <v>498</v>
      </c>
      <c r="E6561" t="s">
        <v>12</v>
      </c>
      <c r="F6561" s="3" t="s">
        <v>7359</v>
      </c>
      <c r="G6561">
        <v>2024</v>
      </c>
      <c r="H6561" t="s">
        <v>215</v>
      </c>
      <c r="I6561" t="s">
        <v>16753</v>
      </c>
    </row>
    <row r="6562" spans="1:9" ht="16" x14ac:dyDescent="0.2">
      <c r="A6562" t="s">
        <v>16754</v>
      </c>
      <c r="B6562" t="s">
        <v>16755</v>
      </c>
      <c r="C6562">
        <v>1</v>
      </c>
      <c r="D6562" t="s">
        <v>12</v>
      </c>
      <c r="E6562" t="s">
        <v>12</v>
      </c>
      <c r="F6562" s="3" t="s">
        <v>1756</v>
      </c>
      <c r="G6562">
        <v>2024</v>
      </c>
      <c r="H6562" t="s">
        <v>37</v>
      </c>
      <c r="I6562" t="s">
        <v>16756</v>
      </c>
    </row>
    <row r="6563" spans="1:9" ht="16" x14ac:dyDescent="0.2">
      <c r="A6563" t="s">
        <v>16754</v>
      </c>
      <c r="B6563" t="s">
        <v>16757</v>
      </c>
      <c r="C6563">
        <v>2</v>
      </c>
      <c r="D6563" t="s">
        <v>12</v>
      </c>
      <c r="E6563" t="s">
        <v>12</v>
      </c>
      <c r="F6563" s="3" t="s">
        <v>13579</v>
      </c>
      <c r="G6563">
        <v>2024</v>
      </c>
      <c r="H6563" t="s">
        <v>37</v>
      </c>
      <c r="I6563" t="s">
        <v>16756</v>
      </c>
    </row>
    <row r="6564" spans="1:9" ht="16" x14ac:dyDescent="0.2">
      <c r="A6564" t="s">
        <v>16754</v>
      </c>
      <c r="B6564" t="s">
        <v>16758</v>
      </c>
      <c r="C6564">
        <v>3</v>
      </c>
      <c r="D6564" t="s">
        <v>101</v>
      </c>
      <c r="E6564" t="s">
        <v>12</v>
      </c>
      <c r="F6564" s="3" t="s">
        <v>16759</v>
      </c>
      <c r="G6564">
        <v>2024</v>
      </c>
      <c r="H6564" t="s">
        <v>37</v>
      </c>
      <c r="I6564" t="s">
        <v>16756</v>
      </c>
    </row>
    <row r="6565" spans="1:9" ht="16" x14ac:dyDescent="0.2">
      <c r="A6565" t="s">
        <v>16754</v>
      </c>
      <c r="B6565" t="s">
        <v>5898</v>
      </c>
      <c r="C6565">
        <v>4</v>
      </c>
      <c r="D6565" t="s">
        <v>12</v>
      </c>
      <c r="E6565" t="s">
        <v>12</v>
      </c>
      <c r="F6565" s="3" t="s">
        <v>16760</v>
      </c>
      <c r="G6565">
        <v>2024</v>
      </c>
      <c r="H6565" t="s">
        <v>37</v>
      </c>
      <c r="I6565" t="s">
        <v>16756</v>
      </c>
    </row>
    <row r="6566" spans="1:9" ht="32" x14ac:dyDescent="0.2">
      <c r="A6566" t="s">
        <v>16761</v>
      </c>
      <c r="B6566" t="s">
        <v>16762</v>
      </c>
      <c r="C6566">
        <v>1</v>
      </c>
      <c r="D6566" t="s">
        <v>52</v>
      </c>
      <c r="E6566" t="s">
        <v>12</v>
      </c>
      <c r="F6566" s="3" t="s">
        <v>4017</v>
      </c>
      <c r="G6566">
        <v>2024</v>
      </c>
      <c r="H6566" t="s">
        <v>21</v>
      </c>
      <c r="I6566" t="s">
        <v>16763</v>
      </c>
    </row>
    <row r="6567" spans="1:9" ht="16" x14ac:dyDescent="0.2">
      <c r="A6567" t="s">
        <v>16764</v>
      </c>
      <c r="B6567" t="s">
        <v>16765</v>
      </c>
      <c r="C6567">
        <v>1</v>
      </c>
      <c r="D6567" t="s">
        <v>2652</v>
      </c>
      <c r="E6567" t="s">
        <v>12</v>
      </c>
      <c r="F6567" s="7" t="s">
        <v>16766</v>
      </c>
      <c r="G6567">
        <v>2024</v>
      </c>
      <c r="H6567" t="s">
        <v>140</v>
      </c>
      <c r="I6567" t="s">
        <v>16767</v>
      </c>
    </row>
    <row r="6568" spans="1:9" ht="32" x14ac:dyDescent="0.2">
      <c r="A6568" t="s">
        <v>16768</v>
      </c>
      <c r="B6568" t="s">
        <v>16769</v>
      </c>
      <c r="C6568">
        <v>1</v>
      </c>
      <c r="D6568" t="s">
        <v>12</v>
      </c>
      <c r="E6568" t="s">
        <v>12</v>
      </c>
      <c r="F6568" s="3" t="s">
        <v>16297</v>
      </c>
      <c r="G6568">
        <v>2024</v>
      </c>
      <c r="H6568" t="s">
        <v>239</v>
      </c>
      <c r="I6568" t="s">
        <v>16770</v>
      </c>
    </row>
    <row r="6569" spans="1:9" ht="32" x14ac:dyDescent="0.2">
      <c r="A6569" t="s">
        <v>16771</v>
      </c>
      <c r="B6569" t="s">
        <v>16772</v>
      </c>
      <c r="C6569">
        <v>1</v>
      </c>
      <c r="D6569" t="s">
        <v>344</v>
      </c>
      <c r="E6569" t="s">
        <v>12</v>
      </c>
      <c r="F6569" s="3" t="s">
        <v>14923</v>
      </c>
      <c r="G6569">
        <v>2024</v>
      </c>
      <c r="H6569" t="s">
        <v>1696</v>
      </c>
      <c r="I6569" t="s">
        <v>16773</v>
      </c>
    </row>
    <row r="6570" spans="1:9" ht="32" x14ac:dyDescent="0.2">
      <c r="A6570" t="s">
        <v>16774</v>
      </c>
      <c r="B6570" t="s">
        <v>16775</v>
      </c>
      <c r="C6570">
        <v>1</v>
      </c>
      <c r="D6570" t="s">
        <v>90</v>
      </c>
      <c r="E6570" t="s">
        <v>12</v>
      </c>
      <c r="F6570" s="3" t="s">
        <v>16776</v>
      </c>
      <c r="G6570">
        <v>2024</v>
      </c>
      <c r="H6570" t="s">
        <v>832</v>
      </c>
      <c r="I6570" t="s">
        <v>16777</v>
      </c>
    </row>
    <row r="6571" spans="1:9" ht="32" x14ac:dyDescent="0.2">
      <c r="A6571" t="s">
        <v>16778</v>
      </c>
      <c r="B6571" t="s">
        <v>16779</v>
      </c>
      <c r="C6571">
        <v>1</v>
      </c>
      <c r="D6571" t="s">
        <v>90</v>
      </c>
      <c r="E6571" t="s">
        <v>12</v>
      </c>
      <c r="F6571" s="3" t="s">
        <v>16780</v>
      </c>
      <c r="G6571">
        <v>2024</v>
      </c>
      <c r="H6571" t="s">
        <v>323</v>
      </c>
      <c r="I6571" t="s">
        <v>16781</v>
      </c>
    </row>
    <row r="6572" spans="1:9" ht="32" x14ac:dyDescent="0.2">
      <c r="A6572" t="s">
        <v>16782</v>
      </c>
      <c r="B6572" t="s">
        <v>16783</v>
      </c>
      <c r="C6572">
        <v>1</v>
      </c>
      <c r="D6572" t="s">
        <v>52</v>
      </c>
      <c r="E6572" t="s">
        <v>12</v>
      </c>
      <c r="F6572" s="3" t="s">
        <v>16784</v>
      </c>
      <c r="G6572">
        <v>2024</v>
      </c>
      <c r="H6572" t="s">
        <v>462</v>
      </c>
      <c r="I6572" t="s">
        <v>16785</v>
      </c>
    </row>
    <row r="6573" spans="1:9" ht="32" x14ac:dyDescent="0.2">
      <c r="A6573" t="s">
        <v>16782</v>
      </c>
      <c r="B6573" t="s">
        <v>16786</v>
      </c>
      <c r="C6573">
        <v>2</v>
      </c>
      <c r="D6573" t="s">
        <v>90</v>
      </c>
      <c r="E6573" t="s">
        <v>12</v>
      </c>
      <c r="F6573" s="3" t="s">
        <v>16787</v>
      </c>
      <c r="G6573">
        <v>2024</v>
      </c>
      <c r="H6573" t="s">
        <v>518</v>
      </c>
      <c r="I6573" t="s">
        <v>16785</v>
      </c>
    </row>
    <row r="6574" spans="1:9" ht="16" x14ac:dyDescent="0.2">
      <c r="A6574" t="s">
        <v>16788</v>
      </c>
      <c r="B6574" t="s">
        <v>15637</v>
      </c>
      <c r="C6574">
        <v>1</v>
      </c>
      <c r="D6574" t="s">
        <v>12</v>
      </c>
      <c r="E6574" t="s">
        <v>12</v>
      </c>
      <c r="F6574" s="3" t="s">
        <v>4759</v>
      </c>
      <c r="G6574">
        <v>2024</v>
      </c>
      <c r="H6574" t="s">
        <v>37</v>
      </c>
      <c r="I6574" t="s">
        <v>16789</v>
      </c>
    </row>
    <row r="6575" spans="1:9" ht="16" x14ac:dyDescent="0.2">
      <c r="A6575" t="s">
        <v>16790</v>
      </c>
      <c r="B6575" t="s">
        <v>16791</v>
      </c>
      <c r="C6575">
        <v>1</v>
      </c>
      <c r="D6575">
        <f>184</f>
        <v>184</v>
      </c>
      <c r="E6575" t="s">
        <v>12</v>
      </c>
      <c r="F6575" s="3" t="s">
        <v>3298</v>
      </c>
      <c r="G6575">
        <v>2024</v>
      </c>
      <c r="H6575" t="s">
        <v>137</v>
      </c>
      <c r="I6575" t="s">
        <v>16792</v>
      </c>
    </row>
    <row r="6576" spans="1:9" ht="16" x14ac:dyDescent="0.2">
      <c r="A6576" t="s">
        <v>16790</v>
      </c>
      <c r="B6576" t="s">
        <v>16793</v>
      </c>
      <c r="C6576">
        <v>2</v>
      </c>
      <c r="D6576" t="s">
        <v>316</v>
      </c>
      <c r="E6576" t="s">
        <v>12</v>
      </c>
      <c r="F6576" s="3" t="s">
        <v>16794</v>
      </c>
      <c r="G6576">
        <v>2024</v>
      </c>
      <c r="H6576" t="s">
        <v>137</v>
      </c>
      <c r="I6576" t="s">
        <v>16792</v>
      </c>
    </row>
    <row r="6577" spans="1:9" ht="16" x14ac:dyDescent="0.2">
      <c r="A6577" t="s">
        <v>16795</v>
      </c>
      <c r="B6577" t="s">
        <v>16796</v>
      </c>
      <c r="C6577">
        <v>1</v>
      </c>
      <c r="D6577">
        <f>237</f>
        <v>237</v>
      </c>
      <c r="E6577" t="s">
        <v>12</v>
      </c>
      <c r="F6577" s="3" t="s">
        <v>3442</v>
      </c>
      <c r="G6577">
        <v>2024</v>
      </c>
      <c r="H6577" t="s">
        <v>21</v>
      </c>
      <c r="I6577" t="s">
        <v>16797</v>
      </c>
    </row>
    <row r="6578" spans="1:9" ht="16" x14ac:dyDescent="0.2">
      <c r="A6578" t="s">
        <v>16798</v>
      </c>
      <c r="B6578" t="s">
        <v>16799</v>
      </c>
      <c r="C6578">
        <v>1</v>
      </c>
      <c r="D6578">
        <f>237</f>
        <v>237</v>
      </c>
      <c r="E6578" t="s">
        <v>12</v>
      </c>
      <c r="F6578" s="3" t="s">
        <v>16800</v>
      </c>
      <c r="G6578">
        <v>2024</v>
      </c>
      <c r="H6578" t="s">
        <v>21</v>
      </c>
      <c r="I6578" t="s">
        <v>16801</v>
      </c>
    </row>
    <row r="6579" spans="1:9" ht="16" x14ac:dyDescent="0.2">
      <c r="A6579" t="s">
        <v>16802</v>
      </c>
      <c r="B6579" t="s">
        <v>16803</v>
      </c>
      <c r="C6579">
        <v>1</v>
      </c>
      <c r="D6579" t="s">
        <v>101</v>
      </c>
      <c r="E6579" t="s">
        <v>12</v>
      </c>
      <c r="F6579" s="3" t="s">
        <v>16804</v>
      </c>
      <c r="G6579">
        <v>2024</v>
      </c>
      <c r="H6579" t="s">
        <v>37</v>
      </c>
      <c r="I6579" t="s">
        <v>16805</v>
      </c>
    </row>
    <row r="6580" spans="1:9" ht="16" x14ac:dyDescent="0.2">
      <c r="A6580" t="s">
        <v>16806</v>
      </c>
      <c r="B6580" t="s">
        <v>16807</v>
      </c>
      <c r="C6580">
        <v>1</v>
      </c>
      <c r="D6580" t="s">
        <v>12</v>
      </c>
      <c r="E6580" t="s">
        <v>12</v>
      </c>
      <c r="F6580" s="3" t="s">
        <v>16808</v>
      </c>
      <c r="G6580">
        <v>2024</v>
      </c>
      <c r="H6580" t="s">
        <v>1031</v>
      </c>
      <c r="I6580" t="s">
        <v>16809</v>
      </c>
    </row>
    <row r="6581" spans="1:9" ht="16" x14ac:dyDescent="0.2">
      <c r="A6581" t="s">
        <v>16810</v>
      </c>
      <c r="B6581" t="s">
        <v>16811</v>
      </c>
      <c r="C6581">
        <v>1</v>
      </c>
      <c r="D6581" t="s">
        <v>408</v>
      </c>
      <c r="E6581" t="s">
        <v>12</v>
      </c>
      <c r="F6581" s="3" t="s">
        <v>634</v>
      </c>
      <c r="G6581">
        <v>2024</v>
      </c>
      <c r="H6581" t="s">
        <v>37</v>
      </c>
      <c r="I6581" t="s">
        <v>16812</v>
      </c>
    </row>
    <row r="6582" spans="1:9" ht="16" x14ac:dyDescent="0.2">
      <c r="A6582" t="s">
        <v>16810</v>
      </c>
      <c r="B6582" t="s">
        <v>16813</v>
      </c>
      <c r="C6582">
        <v>2</v>
      </c>
      <c r="D6582">
        <f>169</f>
        <v>169</v>
      </c>
      <c r="E6582" t="s">
        <v>12</v>
      </c>
      <c r="F6582" s="3" t="s">
        <v>5594</v>
      </c>
      <c r="G6582">
        <v>2024</v>
      </c>
      <c r="H6582" t="s">
        <v>140</v>
      </c>
      <c r="I6582" t="s">
        <v>16812</v>
      </c>
    </row>
    <row r="6583" spans="1:9" ht="16" x14ac:dyDescent="0.2">
      <c r="A6583" t="s">
        <v>16814</v>
      </c>
      <c r="B6583" t="s">
        <v>16815</v>
      </c>
      <c r="C6583">
        <v>1</v>
      </c>
      <c r="D6583" t="s">
        <v>12</v>
      </c>
      <c r="E6583" t="s">
        <v>12</v>
      </c>
      <c r="F6583" s="3" t="s">
        <v>16816</v>
      </c>
      <c r="G6583">
        <v>2024</v>
      </c>
      <c r="H6583" t="s">
        <v>518</v>
      </c>
      <c r="I6583" t="s">
        <v>16817</v>
      </c>
    </row>
    <row r="6584" spans="1:9" ht="16" x14ac:dyDescent="0.2">
      <c r="A6584" t="s">
        <v>16814</v>
      </c>
      <c r="B6584" t="s">
        <v>6688</v>
      </c>
      <c r="C6584">
        <v>2</v>
      </c>
      <c r="D6584" t="s">
        <v>52</v>
      </c>
      <c r="E6584" t="s">
        <v>12</v>
      </c>
      <c r="F6584" s="3" t="s">
        <v>6689</v>
      </c>
      <c r="G6584">
        <v>2024</v>
      </c>
      <c r="H6584" t="s">
        <v>37</v>
      </c>
      <c r="I6584" t="s">
        <v>16817</v>
      </c>
    </row>
    <row r="6585" spans="1:9" ht="32" x14ac:dyDescent="0.2">
      <c r="A6585" t="s">
        <v>16814</v>
      </c>
      <c r="B6585" t="s">
        <v>16818</v>
      </c>
      <c r="C6585">
        <v>3</v>
      </c>
      <c r="D6585">
        <f>264</f>
        <v>264</v>
      </c>
      <c r="E6585" t="s">
        <v>3798</v>
      </c>
      <c r="F6585" s="3" t="s">
        <v>16819</v>
      </c>
      <c r="G6585">
        <v>2024</v>
      </c>
      <c r="H6585" t="s">
        <v>318</v>
      </c>
      <c r="I6585" t="s">
        <v>16817</v>
      </c>
    </row>
    <row r="6586" spans="1:9" ht="16" x14ac:dyDescent="0.2">
      <c r="A6586" t="s">
        <v>16820</v>
      </c>
      <c r="B6586" t="s">
        <v>16821</v>
      </c>
      <c r="C6586">
        <v>1</v>
      </c>
      <c r="D6586" t="s">
        <v>12</v>
      </c>
      <c r="E6586" t="s">
        <v>12</v>
      </c>
      <c r="F6586" s="3" t="s">
        <v>16822</v>
      </c>
      <c r="G6586">
        <v>2024</v>
      </c>
      <c r="H6586" t="s">
        <v>174</v>
      </c>
      <c r="I6586" t="s">
        <v>16823</v>
      </c>
    </row>
    <row r="6587" spans="1:9" ht="16" x14ac:dyDescent="0.2">
      <c r="A6587" t="s">
        <v>16820</v>
      </c>
      <c r="B6587" t="s">
        <v>16824</v>
      </c>
      <c r="C6587">
        <v>2</v>
      </c>
      <c r="D6587">
        <f>85</f>
        <v>85</v>
      </c>
      <c r="E6587" t="s">
        <v>1171</v>
      </c>
      <c r="F6587" s="3" t="s">
        <v>16825</v>
      </c>
      <c r="G6587">
        <v>2024</v>
      </c>
      <c r="H6587" t="s">
        <v>174</v>
      </c>
      <c r="I6587" t="s">
        <v>16823</v>
      </c>
    </row>
    <row r="6588" spans="1:9" ht="16" x14ac:dyDescent="0.2">
      <c r="A6588" t="s">
        <v>16826</v>
      </c>
      <c r="B6588" t="s">
        <v>16827</v>
      </c>
      <c r="C6588">
        <v>1</v>
      </c>
      <c r="D6588" t="s">
        <v>12</v>
      </c>
      <c r="E6588" t="s">
        <v>12</v>
      </c>
      <c r="F6588" s="7" t="s">
        <v>53</v>
      </c>
      <c r="G6588">
        <v>2024</v>
      </c>
      <c r="H6588" t="s">
        <v>54</v>
      </c>
      <c r="I6588" t="s">
        <v>16828</v>
      </c>
    </row>
    <row r="6589" spans="1:9" ht="32" x14ac:dyDescent="0.2">
      <c r="A6589" t="s">
        <v>16826</v>
      </c>
      <c r="B6589" t="s">
        <v>16829</v>
      </c>
      <c r="C6589">
        <v>2</v>
      </c>
      <c r="D6589" t="s">
        <v>52</v>
      </c>
      <c r="E6589" t="s">
        <v>12</v>
      </c>
      <c r="F6589" s="3" t="s">
        <v>16830</v>
      </c>
      <c r="G6589">
        <v>2024</v>
      </c>
      <c r="H6589" t="s">
        <v>54</v>
      </c>
      <c r="I6589" t="s">
        <v>16828</v>
      </c>
    </row>
    <row r="6590" spans="1:9" ht="32" x14ac:dyDescent="0.2">
      <c r="A6590" t="s">
        <v>16826</v>
      </c>
      <c r="B6590" t="s">
        <v>16831</v>
      </c>
      <c r="C6590">
        <v>3</v>
      </c>
      <c r="D6590" t="s">
        <v>52</v>
      </c>
      <c r="E6590" t="s">
        <v>12</v>
      </c>
      <c r="F6590" s="3" t="s">
        <v>16832</v>
      </c>
      <c r="G6590">
        <v>2024</v>
      </c>
      <c r="H6590" t="s">
        <v>54</v>
      </c>
      <c r="I6590" t="s">
        <v>16828</v>
      </c>
    </row>
    <row r="6591" spans="1:9" ht="32" x14ac:dyDescent="0.2">
      <c r="A6591" t="s">
        <v>16833</v>
      </c>
      <c r="B6591" t="s">
        <v>16834</v>
      </c>
      <c r="C6591">
        <v>1</v>
      </c>
      <c r="D6591">
        <f>237</f>
        <v>237</v>
      </c>
      <c r="E6591" t="s">
        <v>12</v>
      </c>
      <c r="F6591" s="3" t="s">
        <v>16835</v>
      </c>
      <c r="G6591">
        <v>2024</v>
      </c>
      <c r="H6591" t="s">
        <v>21</v>
      </c>
      <c r="I6591" t="s">
        <v>16836</v>
      </c>
    </row>
    <row r="6592" spans="1:9" ht="32" x14ac:dyDescent="0.2">
      <c r="A6592" t="s">
        <v>16833</v>
      </c>
      <c r="B6592" t="s">
        <v>16837</v>
      </c>
      <c r="C6592">
        <v>2</v>
      </c>
      <c r="D6592" t="s">
        <v>12</v>
      </c>
      <c r="E6592" t="s">
        <v>816</v>
      </c>
      <c r="F6592" s="3" t="s">
        <v>16838</v>
      </c>
      <c r="G6592">
        <v>2024</v>
      </c>
      <c r="H6592" t="s">
        <v>368</v>
      </c>
      <c r="I6592" t="s">
        <v>16836</v>
      </c>
    </row>
    <row r="6593" spans="1:9" ht="32" x14ac:dyDescent="0.2">
      <c r="A6593" t="s">
        <v>16833</v>
      </c>
      <c r="B6593" t="s">
        <v>16839</v>
      </c>
      <c r="C6593">
        <v>3</v>
      </c>
      <c r="D6593">
        <f>159</f>
        <v>159</v>
      </c>
      <c r="E6593" t="s">
        <v>12</v>
      </c>
      <c r="F6593" s="3" t="s">
        <v>919</v>
      </c>
      <c r="G6593">
        <v>2024</v>
      </c>
      <c r="H6593" t="s">
        <v>323</v>
      </c>
      <c r="I6593" t="s">
        <v>16836</v>
      </c>
    </row>
    <row r="6594" spans="1:9" ht="32" x14ac:dyDescent="0.2">
      <c r="A6594" t="s">
        <v>16840</v>
      </c>
      <c r="B6594" t="s">
        <v>16841</v>
      </c>
      <c r="C6594">
        <v>1</v>
      </c>
      <c r="D6594" t="s">
        <v>1148</v>
      </c>
      <c r="E6594" t="s">
        <v>12</v>
      </c>
      <c r="F6594" s="3" t="s">
        <v>16842</v>
      </c>
      <c r="G6594">
        <v>2024</v>
      </c>
      <c r="H6594" t="s">
        <v>368</v>
      </c>
      <c r="I6594" t="s">
        <v>16843</v>
      </c>
    </row>
    <row r="6595" spans="1:9" ht="32" x14ac:dyDescent="0.2">
      <c r="A6595" t="s">
        <v>16840</v>
      </c>
      <c r="B6595" t="s">
        <v>16844</v>
      </c>
      <c r="C6595">
        <v>2</v>
      </c>
      <c r="D6595">
        <f>173</f>
        <v>173</v>
      </c>
      <c r="E6595" t="s">
        <v>12</v>
      </c>
      <c r="F6595" s="3" t="s">
        <v>16845</v>
      </c>
      <c r="G6595">
        <v>2024</v>
      </c>
      <c r="H6595" t="s">
        <v>318</v>
      </c>
      <c r="I6595" t="s">
        <v>16843</v>
      </c>
    </row>
    <row r="6596" spans="1:9" ht="32" x14ac:dyDescent="0.2">
      <c r="A6596" t="s">
        <v>16840</v>
      </c>
      <c r="B6596" t="s">
        <v>16846</v>
      </c>
      <c r="C6596">
        <v>3</v>
      </c>
      <c r="D6596" t="s">
        <v>4403</v>
      </c>
      <c r="E6596" t="s">
        <v>485</v>
      </c>
      <c r="F6596" s="3" t="s">
        <v>16847</v>
      </c>
      <c r="G6596">
        <v>2024</v>
      </c>
      <c r="H6596" t="s">
        <v>86</v>
      </c>
      <c r="I6596" t="s">
        <v>16843</v>
      </c>
    </row>
    <row r="6597" spans="1:9" ht="16" x14ac:dyDescent="0.2">
      <c r="A6597" t="s">
        <v>16840</v>
      </c>
      <c r="B6597" t="s">
        <v>16848</v>
      </c>
      <c r="C6597">
        <v>4</v>
      </c>
      <c r="D6597" t="s">
        <v>1148</v>
      </c>
      <c r="E6597" t="s">
        <v>12</v>
      </c>
      <c r="F6597" s="3" t="s">
        <v>4576</v>
      </c>
      <c r="G6597">
        <v>2024</v>
      </c>
      <c r="H6597" t="s">
        <v>368</v>
      </c>
      <c r="I6597" t="s">
        <v>16843</v>
      </c>
    </row>
    <row r="6598" spans="1:9" ht="16" x14ac:dyDescent="0.2">
      <c r="A6598" t="s">
        <v>16849</v>
      </c>
      <c r="B6598" t="s">
        <v>16850</v>
      </c>
      <c r="C6598">
        <v>1</v>
      </c>
      <c r="D6598">
        <f>404</f>
        <v>404</v>
      </c>
      <c r="E6598" t="s">
        <v>12</v>
      </c>
      <c r="F6598" s="3" t="s">
        <v>16851</v>
      </c>
      <c r="G6598">
        <v>2024</v>
      </c>
      <c r="H6598" t="s">
        <v>313</v>
      </c>
      <c r="I6598" t="s">
        <v>16852</v>
      </c>
    </row>
    <row r="6599" spans="1:9" ht="16" x14ac:dyDescent="0.2">
      <c r="A6599" t="s">
        <v>16853</v>
      </c>
      <c r="B6599" t="s">
        <v>16854</v>
      </c>
      <c r="C6599">
        <v>1</v>
      </c>
      <c r="D6599">
        <f>65</f>
        <v>65</v>
      </c>
      <c r="E6599" t="s">
        <v>464</v>
      </c>
      <c r="F6599" s="3" t="s">
        <v>2802</v>
      </c>
      <c r="G6599">
        <v>2024</v>
      </c>
      <c r="H6599" t="s">
        <v>323</v>
      </c>
      <c r="I6599" t="s">
        <v>16855</v>
      </c>
    </row>
    <row r="6600" spans="1:9" ht="32" x14ac:dyDescent="0.2">
      <c r="A6600" t="s">
        <v>16856</v>
      </c>
      <c r="B6600" t="s">
        <v>16168</v>
      </c>
      <c r="C6600">
        <v>1</v>
      </c>
      <c r="D6600" t="s">
        <v>7504</v>
      </c>
      <c r="E6600" t="s">
        <v>12</v>
      </c>
      <c r="F6600" s="3" t="s">
        <v>16857</v>
      </c>
      <c r="G6600">
        <v>2024</v>
      </c>
      <c r="H6600" t="s">
        <v>368</v>
      </c>
      <c r="I6600" t="s">
        <v>16858</v>
      </c>
    </row>
    <row r="6601" spans="1:9" ht="16" x14ac:dyDescent="0.2">
      <c r="A6601" t="s">
        <v>16856</v>
      </c>
      <c r="B6601" t="s">
        <v>16859</v>
      </c>
      <c r="C6601">
        <v>2</v>
      </c>
      <c r="D6601" t="s">
        <v>90</v>
      </c>
      <c r="E6601" t="s">
        <v>12</v>
      </c>
      <c r="F6601" s="3" t="s">
        <v>11629</v>
      </c>
      <c r="G6601">
        <v>2024</v>
      </c>
      <c r="H6601" t="s">
        <v>832</v>
      </c>
      <c r="I6601" t="s">
        <v>16858</v>
      </c>
    </row>
    <row r="6602" spans="1:9" ht="16" x14ac:dyDescent="0.2">
      <c r="A6602" t="s">
        <v>16856</v>
      </c>
      <c r="B6602" t="s">
        <v>8598</v>
      </c>
      <c r="C6602">
        <v>3</v>
      </c>
      <c r="D6602" t="s">
        <v>16860</v>
      </c>
      <c r="E6602" t="s">
        <v>12</v>
      </c>
      <c r="F6602" s="3" t="s">
        <v>16861</v>
      </c>
      <c r="G6602">
        <v>2024</v>
      </c>
      <c r="H6602" t="s">
        <v>4191</v>
      </c>
      <c r="I6602" t="s">
        <v>16858</v>
      </c>
    </row>
    <row r="6603" spans="1:9" ht="16" x14ac:dyDescent="0.2">
      <c r="A6603" t="s">
        <v>16856</v>
      </c>
      <c r="B6603" t="s">
        <v>15829</v>
      </c>
      <c r="C6603">
        <v>4</v>
      </c>
      <c r="D6603" t="s">
        <v>12</v>
      </c>
      <c r="E6603" t="s">
        <v>12</v>
      </c>
      <c r="F6603" s="3" t="s">
        <v>16862</v>
      </c>
      <c r="G6603">
        <v>2024</v>
      </c>
      <c r="H6603" t="s">
        <v>4191</v>
      </c>
      <c r="I6603" t="s">
        <v>16858</v>
      </c>
    </row>
    <row r="6604" spans="1:9" ht="32" x14ac:dyDescent="0.2">
      <c r="A6604" t="s">
        <v>16863</v>
      </c>
      <c r="B6604" t="s">
        <v>16864</v>
      </c>
      <c r="C6604">
        <v>1</v>
      </c>
      <c r="D6604">
        <f>563</f>
        <v>563</v>
      </c>
      <c r="E6604" t="s">
        <v>12</v>
      </c>
      <c r="F6604" s="3" t="s">
        <v>16865</v>
      </c>
      <c r="G6604">
        <v>2024</v>
      </c>
      <c r="H6604" t="s">
        <v>313</v>
      </c>
      <c r="I6604" t="s">
        <v>16866</v>
      </c>
    </row>
    <row r="6605" spans="1:9" ht="16" x14ac:dyDescent="0.2">
      <c r="A6605" t="s">
        <v>16867</v>
      </c>
      <c r="B6605" t="s">
        <v>7139</v>
      </c>
      <c r="C6605">
        <v>1</v>
      </c>
      <c r="D6605" t="s">
        <v>12</v>
      </c>
      <c r="E6605" t="s">
        <v>12</v>
      </c>
      <c r="F6605" s="3" t="s">
        <v>4759</v>
      </c>
      <c r="G6605">
        <v>2024</v>
      </c>
      <c r="H6605" t="s">
        <v>37</v>
      </c>
      <c r="I6605" t="s">
        <v>16868</v>
      </c>
    </row>
    <row r="6606" spans="1:9" ht="32" x14ac:dyDescent="0.2">
      <c r="A6606" t="s">
        <v>16869</v>
      </c>
      <c r="B6606" t="s">
        <v>16870</v>
      </c>
      <c r="C6606">
        <v>1</v>
      </c>
      <c r="D6606">
        <f>237</f>
        <v>237</v>
      </c>
      <c r="E6606" t="s">
        <v>12</v>
      </c>
      <c r="F6606" s="7" t="s">
        <v>16871</v>
      </c>
      <c r="G6606">
        <v>2024</v>
      </c>
      <c r="H6606" t="s">
        <v>21</v>
      </c>
      <c r="I6606" t="s">
        <v>16872</v>
      </c>
    </row>
    <row r="6607" spans="1:9" ht="32" x14ac:dyDescent="0.2">
      <c r="A6607" t="s">
        <v>16873</v>
      </c>
      <c r="B6607" t="s">
        <v>16874</v>
      </c>
      <c r="C6607">
        <v>1</v>
      </c>
      <c r="D6607" t="s">
        <v>2828</v>
      </c>
      <c r="E6607" t="s">
        <v>12</v>
      </c>
      <c r="F6607" s="3" t="s">
        <v>6214</v>
      </c>
      <c r="G6607">
        <v>2024</v>
      </c>
      <c r="H6607" t="s">
        <v>323</v>
      </c>
      <c r="I6607" t="s">
        <v>16875</v>
      </c>
    </row>
    <row r="6608" spans="1:9" ht="32" x14ac:dyDescent="0.2">
      <c r="A6608" t="s">
        <v>16873</v>
      </c>
      <c r="B6608" t="s">
        <v>14072</v>
      </c>
      <c r="C6608">
        <v>2</v>
      </c>
      <c r="D6608" t="s">
        <v>2828</v>
      </c>
      <c r="E6608" t="s">
        <v>12</v>
      </c>
      <c r="F6608" s="3" t="s">
        <v>16876</v>
      </c>
      <c r="G6608">
        <v>2024</v>
      </c>
      <c r="H6608" t="s">
        <v>323</v>
      </c>
      <c r="I6608" t="s">
        <v>16875</v>
      </c>
    </row>
    <row r="6609" spans="1:9" ht="32" x14ac:dyDescent="0.2">
      <c r="A6609" t="s">
        <v>16873</v>
      </c>
      <c r="B6609" t="s">
        <v>16877</v>
      </c>
      <c r="C6609">
        <v>3</v>
      </c>
      <c r="D6609" t="s">
        <v>2828</v>
      </c>
      <c r="E6609" t="s">
        <v>12</v>
      </c>
      <c r="F6609" s="3" t="s">
        <v>14075</v>
      </c>
      <c r="G6609">
        <v>2024</v>
      </c>
      <c r="H6609" t="s">
        <v>323</v>
      </c>
      <c r="I6609" t="s">
        <v>16875</v>
      </c>
    </row>
    <row r="6610" spans="1:9" ht="32" x14ac:dyDescent="0.2">
      <c r="A6610" t="s">
        <v>16873</v>
      </c>
      <c r="B6610" t="s">
        <v>16878</v>
      </c>
      <c r="C6610">
        <v>4</v>
      </c>
      <c r="D6610" t="s">
        <v>52</v>
      </c>
      <c r="E6610" t="s">
        <v>12</v>
      </c>
      <c r="F6610" s="3" t="s">
        <v>13870</v>
      </c>
      <c r="G6610">
        <v>2024</v>
      </c>
      <c r="H6610" t="s">
        <v>323</v>
      </c>
      <c r="I6610" t="s">
        <v>16875</v>
      </c>
    </row>
    <row r="6611" spans="1:9" ht="16" x14ac:dyDescent="0.2">
      <c r="A6611" t="s">
        <v>16879</v>
      </c>
      <c r="B6611" t="s">
        <v>16880</v>
      </c>
      <c r="C6611">
        <v>1</v>
      </c>
      <c r="D6611" t="s">
        <v>12</v>
      </c>
      <c r="E6611" t="s">
        <v>12</v>
      </c>
      <c r="F6611" s="7" t="s">
        <v>121</v>
      </c>
      <c r="G6611">
        <v>2024</v>
      </c>
      <c r="H6611" t="s">
        <v>37</v>
      </c>
      <c r="I6611" t="s">
        <v>16881</v>
      </c>
    </row>
    <row r="6612" spans="1:9" ht="32" x14ac:dyDescent="0.2">
      <c r="A6612" t="s">
        <v>16882</v>
      </c>
      <c r="B6612" t="s">
        <v>16883</v>
      </c>
      <c r="C6612">
        <v>1</v>
      </c>
      <c r="D6612" t="s">
        <v>1512</v>
      </c>
      <c r="E6612" t="s">
        <v>12</v>
      </c>
      <c r="F6612" s="3" t="s">
        <v>3664</v>
      </c>
      <c r="G6612">
        <v>2024</v>
      </c>
      <c r="H6612" t="s">
        <v>323</v>
      </c>
      <c r="I6612" t="s">
        <v>16884</v>
      </c>
    </row>
    <row r="6613" spans="1:9" ht="32" x14ac:dyDescent="0.2">
      <c r="A6613" t="s">
        <v>16882</v>
      </c>
      <c r="B6613" t="s">
        <v>16885</v>
      </c>
      <c r="C6613">
        <v>2</v>
      </c>
      <c r="D6613" t="s">
        <v>12</v>
      </c>
      <c r="E6613" t="s">
        <v>12</v>
      </c>
      <c r="F6613" s="3" t="s">
        <v>16886</v>
      </c>
      <c r="G6613">
        <v>2024</v>
      </c>
      <c r="H6613" t="s">
        <v>323</v>
      </c>
      <c r="I6613" t="s">
        <v>16884</v>
      </c>
    </row>
    <row r="6614" spans="1:9" ht="32" x14ac:dyDescent="0.2">
      <c r="A6614" t="s">
        <v>16882</v>
      </c>
      <c r="B6614" t="s">
        <v>14585</v>
      </c>
      <c r="C6614">
        <v>3</v>
      </c>
      <c r="D6614" t="s">
        <v>1512</v>
      </c>
      <c r="E6614" t="s">
        <v>12</v>
      </c>
      <c r="F6614" s="3" t="s">
        <v>3664</v>
      </c>
      <c r="G6614">
        <v>2024</v>
      </c>
      <c r="H6614" t="s">
        <v>323</v>
      </c>
      <c r="I6614" t="s">
        <v>16884</v>
      </c>
    </row>
    <row r="6615" spans="1:9" ht="32" x14ac:dyDescent="0.2">
      <c r="A6615" t="s">
        <v>16887</v>
      </c>
      <c r="B6615" t="s">
        <v>9607</v>
      </c>
      <c r="C6615">
        <v>1</v>
      </c>
      <c r="D6615" t="s">
        <v>101</v>
      </c>
      <c r="E6615" t="s">
        <v>12</v>
      </c>
      <c r="F6615" s="3" t="s">
        <v>16888</v>
      </c>
      <c r="G6615">
        <v>2024</v>
      </c>
      <c r="H6615" t="s">
        <v>37</v>
      </c>
      <c r="I6615" t="s">
        <v>16889</v>
      </c>
    </row>
    <row r="6616" spans="1:9" ht="32" x14ac:dyDescent="0.2">
      <c r="A6616" t="s">
        <v>16887</v>
      </c>
      <c r="B6616" t="s">
        <v>9609</v>
      </c>
      <c r="C6616">
        <v>2</v>
      </c>
      <c r="D6616" t="s">
        <v>12</v>
      </c>
      <c r="E6616" t="s">
        <v>12</v>
      </c>
      <c r="F6616" s="3" t="s">
        <v>16890</v>
      </c>
      <c r="G6616">
        <v>2024</v>
      </c>
      <c r="H6616" t="s">
        <v>37</v>
      </c>
      <c r="I6616" t="s">
        <v>16889</v>
      </c>
    </row>
    <row r="6617" spans="1:9" ht="32" x14ac:dyDescent="0.2">
      <c r="A6617" t="s">
        <v>16891</v>
      </c>
      <c r="B6617" t="s">
        <v>16892</v>
      </c>
      <c r="C6617">
        <v>1</v>
      </c>
      <c r="D6617" t="s">
        <v>12</v>
      </c>
      <c r="E6617" t="s">
        <v>12</v>
      </c>
      <c r="F6617" s="3" t="s">
        <v>16893</v>
      </c>
      <c r="G6617">
        <v>2024</v>
      </c>
      <c r="H6617" t="s">
        <v>235</v>
      </c>
      <c r="I6617" t="s">
        <v>16894</v>
      </c>
    </row>
    <row r="6618" spans="1:9" ht="32" x14ac:dyDescent="0.2">
      <c r="A6618" t="s">
        <v>16891</v>
      </c>
      <c r="B6618" t="s">
        <v>16895</v>
      </c>
      <c r="C6618">
        <v>2</v>
      </c>
      <c r="D6618" t="s">
        <v>12</v>
      </c>
      <c r="E6618" t="s">
        <v>12</v>
      </c>
      <c r="F6618" s="3" t="s">
        <v>16896</v>
      </c>
      <c r="G6618">
        <v>2024</v>
      </c>
      <c r="H6618" t="s">
        <v>235</v>
      </c>
      <c r="I6618" t="s">
        <v>16894</v>
      </c>
    </row>
    <row r="6619" spans="1:9" ht="16" x14ac:dyDescent="0.2">
      <c r="A6619" t="s">
        <v>16891</v>
      </c>
      <c r="B6619" t="s">
        <v>16897</v>
      </c>
      <c r="C6619">
        <v>3</v>
      </c>
      <c r="D6619" t="s">
        <v>1085</v>
      </c>
      <c r="E6619" t="s">
        <v>12</v>
      </c>
      <c r="F6619" s="3" t="s">
        <v>16898</v>
      </c>
      <c r="G6619">
        <v>2024</v>
      </c>
      <c r="H6619" t="s">
        <v>1087</v>
      </c>
      <c r="I6619" t="s">
        <v>16894</v>
      </c>
    </row>
    <row r="6620" spans="1:9" ht="16" x14ac:dyDescent="0.2">
      <c r="A6620" t="s">
        <v>16899</v>
      </c>
      <c r="B6620" t="s">
        <v>16900</v>
      </c>
      <c r="C6620">
        <v>1</v>
      </c>
      <c r="D6620" t="s">
        <v>12</v>
      </c>
      <c r="E6620" t="s">
        <v>12</v>
      </c>
      <c r="F6620" s="3" t="s">
        <v>7259</v>
      </c>
      <c r="G6620">
        <v>2024</v>
      </c>
      <c r="H6620" t="s">
        <v>1031</v>
      </c>
      <c r="I6620" t="s">
        <v>16901</v>
      </c>
    </row>
    <row r="6621" spans="1:9" ht="32" x14ac:dyDescent="0.2">
      <c r="A6621" t="s">
        <v>16902</v>
      </c>
      <c r="B6621" t="s">
        <v>6197</v>
      </c>
      <c r="C6621">
        <v>1</v>
      </c>
      <c r="D6621" t="s">
        <v>31</v>
      </c>
      <c r="E6621" t="s">
        <v>12</v>
      </c>
      <c r="F6621" s="3" t="s">
        <v>5255</v>
      </c>
      <c r="G6621">
        <v>2024</v>
      </c>
      <c r="H6621" t="s">
        <v>21</v>
      </c>
      <c r="I6621" t="s">
        <v>16903</v>
      </c>
    </row>
    <row r="6622" spans="1:9" ht="16" x14ac:dyDescent="0.2">
      <c r="A6622" t="s">
        <v>16904</v>
      </c>
      <c r="B6622" t="s">
        <v>16905</v>
      </c>
      <c r="C6622">
        <v>1</v>
      </c>
      <c r="D6622">
        <f>237</f>
        <v>237</v>
      </c>
      <c r="E6622" t="s">
        <v>12</v>
      </c>
      <c r="F6622" s="3" t="s">
        <v>2763</v>
      </c>
      <c r="G6622">
        <v>2024</v>
      </c>
      <c r="H6622" t="s">
        <v>21</v>
      </c>
      <c r="I6622" t="s">
        <v>16906</v>
      </c>
    </row>
    <row r="6623" spans="1:9" ht="16" x14ac:dyDescent="0.2">
      <c r="A6623" t="s">
        <v>16904</v>
      </c>
      <c r="B6623" t="s">
        <v>16907</v>
      </c>
      <c r="C6623">
        <v>2</v>
      </c>
      <c r="D6623" t="s">
        <v>12</v>
      </c>
      <c r="E6623" t="s">
        <v>12</v>
      </c>
      <c r="F6623" s="3" t="s">
        <v>9090</v>
      </c>
      <c r="G6623">
        <v>2024</v>
      </c>
      <c r="H6623" t="s">
        <v>2004</v>
      </c>
      <c r="I6623" t="s">
        <v>16906</v>
      </c>
    </row>
    <row r="6624" spans="1:9" ht="32" x14ac:dyDescent="0.2">
      <c r="A6624" t="s">
        <v>16904</v>
      </c>
      <c r="B6624" t="s">
        <v>16908</v>
      </c>
      <c r="C6624">
        <v>3</v>
      </c>
      <c r="D6624" t="s">
        <v>2828</v>
      </c>
      <c r="E6624" t="s">
        <v>12</v>
      </c>
      <c r="F6624" s="3" t="s">
        <v>2829</v>
      </c>
      <c r="G6624">
        <v>2024</v>
      </c>
      <c r="H6624" t="s">
        <v>323</v>
      </c>
      <c r="I6624" t="s">
        <v>16906</v>
      </c>
    </row>
    <row r="6625" spans="1:9" ht="16" x14ac:dyDescent="0.2">
      <c r="A6625" t="s">
        <v>16904</v>
      </c>
      <c r="B6625" t="s">
        <v>16909</v>
      </c>
      <c r="C6625">
        <v>4</v>
      </c>
      <c r="D6625">
        <f>237</f>
        <v>237</v>
      </c>
      <c r="E6625" t="s">
        <v>12</v>
      </c>
      <c r="F6625" s="3" t="s">
        <v>16910</v>
      </c>
      <c r="G6625">
        <v>2024</v>
      </c>
      <c r="H6625" t="s">
        <v>21</v>
      </c>
      <c r="I6625" t="s">
        <v>16906</v>
      </c>
    </row>
    <row r="6626" spans="1:9" ht="16" x14ac:dyDescent="0.2">
      <c r="A6626" t="s">
        <v>16904</v>
      </c>
      <c r="B6626" t="s">
        <v>16911</v>
      </c>
      <c r="C6626">
        <v>5</v>
      </c>
      <c r="D6626">
        <f>237</f>
        <v>237</v>
      </c>
      <c r="E6626" t="s">
        <v>12</v>
      </c>
      <c r="F6626" s="3" t="s">
        <v>16912</v>
      </c>
      <c r="G6626">
        <v>2024</v>
      </c>
      <c r="H6626" t="s">
        <v>21</v>
      </c>
      <c r="I6626" t="s">
        <v>16906</v>
      </c>
    </row>
    <row r="6627" spans="1:9" ht="32" x14ac:dyDescent="0.2">
      <c r="A6627" t="s">
        <v>16913</v>
      </c>
      <c r="B6627" t="s">
        <v>1063</v>
      </c>
      <c r="C6627">
        <v>1</v>
      </c>
      <c r="D6627">
        <f>38</f>
        <v>38</v>
      </c>
      <c r="E6627" t="s">
        <v>12</v>
      </c>
      <c r="F6627" s="3" t="s">
        <v>1060</v>
      </c>
      <c r="G6627">
        <v>2024</v>
      </c>
      <c r="H6627" t="s">
        <v>140</v>
      </c>
      <c r="I6627" t="s">
        <v>16914</v>
      </c>
    </row>
    <row r="6628" spans="1:9" ht="32" x14ac:dyDescent="0.2">
      <c r="A6628" t="s">
        <v>16913</v>
      </c>
      <c r="B6628" t="s">
        <v>819</v>
      </c>
      <c r="C6628">
        <v>2</v>
      </c>
      <c r="D6628">
        <f>73</f>
        <v>73</v>
      </c>
      <c r="E6628" t="s">
        <v>12</v>
      </c>
      <c r="F6628" s="3" t="s">
        <v>823</v>
      </c>
      <c r="G6628">
        <v>2024</v>
      </c>
      <c r="H6628" t="s">
        <v>140</v>
      </c>
      <c r="I6628" t="s">
        <v>16914</v>
      </c>
    </row>
    <row r="6629" spans="1:9" ht="16" x14ac:dyDescent="0.2">
      <c r="A6629" t="s">
        <v>16913</v>
      </c>
      <c r="B6629" t="s">
        <v>16915</v>
      </c>
      <c r="C6629">
        <v>3</v>
      </c>
      <c r="D6629" t="s">
        <v>12</v>
      </c>
      <c r="E6629" t="s">
        <v>12</v>
      </c>
      <c r="F6629" s="3" t="s">
        <v>1052</v>
      </c>
      <c r="G6629">
        <v>2024</v>
      </c>
      <c r="H6629" t="s">
        <v>296</v>
      </c>
      <c r="I6629" t="s">
        <v>16914</v>
      </c>
    </row>
    <row r="6630" spans="1:9" ht="32" x14ac:dyDescent="0.2">
      <c r="A6630" t="s">
        <v>16913</v>
      </c>
      <c r="B6630" t="s">
        <v>16916</v>
      </c>
      <c r="C6630">
        <v>4</v>
      </c>
      <c r="D6630" t="s">
        <v>12</v>
      </c>
      <c r="E6630" t="s">
        <v>12</v>
      </c>
      <c r="F6630" s="3" t="s">
        <v>1058</v>
      </c>
      <c r="G6630">
        <v>2024</v>
      </c>
      <c r="H6630" t="s">
        <v>140</v>
      </c>
      <c r="I6630" t="s">
        <v>16914</v>
      </c>
    </row>
    <row r="6631" spans="1:9" ht="16" x14ac:dyDescent="0.2">
      <c r="A6631" t="s">
        <v>16913</v>
      </c>
      <c r="B6631" t="s">
        <v>7298</v>
      </c>
      <c r="C6631">
        <v>5</v>
      </c>
      <c r="D6631" t="s">
        <v>1049</v>
      </c>
      <c r="E6631" t="s">
        <v>12</v>
      </c>
      <c r="F6631" s="3" t="s">
        <v>1050</v>
      </c>
      <c r="G6631">
        <v>2024</v>
      </c>
      <c r="H6631" t="s">
        <v>140</v>
      </c>
      <c r="I6631" t="s">
        <v>16914</v>
      </c>
    </row>
    <row r="6632" spans="1:9" ht="16" x14ac:dyDescent="0.2">
      <c r="A6632" t="s">
        <v>16917</v>
      </c>
      <c r="B6632" t="s">
        <v>16918</v>
      </c>
      <c r="C6632">
        <v>1</v>
      </c>
      <c r="D6632" t="s">
        <v>469</v>
      </c>
      <c r="E6632" t="s">
        <v>12</v>
      </c>
      <c r="F6632" s="3" t="s">
        <v>1000</v>
      </c>
      <c r="G6632">
        <v>2024</v>
      </c>
      <c r="H6632" t="s">
        <v>462</v>
      </c>
      <c r="I6632" t="s">
        <v>16919</v>
      </c>
    </row>
    <row r="6633" spans="1:9" ht="16" x14ac:dyDescent="0.2">
      <c r="A6633" t="s">
        <v>16917</v>
      </c>
      <c r="B6633" t="s">
        <v>3719</v>
      </c>
      <c r="C6633">
        <v>2</v>
      </c>
      <c r="D6633" t="s">
        <v>12</v>
      </c>
      <c r="E6633" t="s">
        <v>12</v>
      </c>
      <c r="F6633" s="7" t="s">
        <v>16920</v>
      </c>
      <c r="G6633">
        <v>2024</v>
      </c>
      <c r="H6633" t="s">
        <v>86</v>
      </c>
      <c r="I6633" t="s">
        <v>16919</v>
      </c>
    </row>
    <row r="6634" spans="1:9" ht="16" x14ac:dyDescent="0.2">
      <c r="A6634" t="s">
        <v>16917</v>
      </c>
      <c r="B6634" t="s">
        <v>16921</v>
      </c>
      <c r="C6634">
        <v>3</v>
      </c>
      <c r="D6634" t="s">
        <v>12</v>
      </c>
      <c r="E6634" t="s">
        <v>12</v>
      </c>
      <c r="F6634" s="3" t="s">
        <v>1852</v>
      </c>
      <c r="G6634">
        <v>2024</v>
      </c>
      <c r="H6634" t="s">
        <v>256</v>
      </c>
      <c r="I6634" t="s">
        <v>16919</v>
      </c>
    </row>
    <row r="6635" spans="1:9" ht="32" x14ac:dyDescent="0.2">
      <c r="A6635" t="s">
        <v>16922</v>
      </c>
      <c r="B6635" t="s">
        <v>16923</v>
      </c>
      <c r="C6635">
        <v>1</v>
      </c>
      <c r="D6635" t="s">
        <v>52</v>
      </c>
      <c r="E6635" t="s">
        <v>12</v>
      </c>
      <c r="F6635" s="3" t="s">
        <v>16924</v>
      </c>
      <c r="G6635">
        <v>2024</v>
      </c>
      <c r="H6635" t="s">
        <v>146</v>
      </c>
      <c r="I6635" t="s">
        <v>16925</v>
      </c>
    </row>
    <row r="6636" spans="1:9" ht="32" x14ac:dyDescent="0.2">
      <c r="A6636" t="s">
        <v>16926</v>
      </c>
      <c r="B6636" t="s">
        <v>5615</v>
      </c>
      <c r="C6636">
        <v>1</v>
      </c>
      <c r="D6636">
        <f>276</f>
        <v>276</v>
      </c>
      <c r="E6636" t="s">
        <v>12</v>
      </c>
      <c r="F6636" s="3" t="s">
        <v>3935</v>
      </c>
      <c r="G6636">
        <v>2024</v>
      </c>
      <c r="H6636" t="s">
        <v>267</v>
      </c>
      <c r="I6636" t="s">
        <v>16927</v>
      </c>
    </row>
    <row r="6637" spans="1:9" ht="16" x14ac:dyDescent="0.2">
      <c r="A6637" t="s">
        <v>16928</v>
      </c>
      <c r="B6637" t="s">
        <v>16929</v>
      </c>
      <c r="C6637">
        <v>1</v>
      </c>
      <c r="D6637" t="s">
        <v>12</v>
      </c>
      <c r="E6637" t="s">
        <v>12</v>
      </c>
      <c r="F6637" s="3" t="s">
        <v>16930</v>
      </c>
      <c r="G6637">
        <v>2024</v>
      </c>
      <c r="H6637" t="s">
        <v>1248</v>
      </c>
      <c r="I6637" t="s">
        <v>16931</v>
      </c>
    </row>
    <row r="6638" spans="1:9" ht="32" x14ac:dyDescent="0.2">
      <c r="A6638" t="s">
        <v>16928</v>
      </c>
      <c r="B6638" t="s">
        <v>16932</v>
      </c>
      <c r="C6638">
        <v>2</v>
      </c>
      <c r="D6638" t="s">
        <v>12</v>
      </c>
      <c r="E6638" t="s">
        <v>12</v>
      </c>
      <c r="F6638" s="3" t="s">
        <v>16933</v>
      </c>
      <c r="G6638">
        <v>2024</v>
      </c>
      <c r="H6638" t="s">
        <v>377</v>
      </c>
      <c r="I6638" t="s">
        <v>16931</v>
      </c>
    </row>
    <row r="6639" spans="1:9" ht="16" x14ac:dyDescent="0.2">
      <c r="A6639" t="s">
        <v>16928</v>
      </c>
      <c r="B6639" t="s">
        <v>16934</v>
      </c>
      <c r="C6639">
        <v>3</v>
      </c>
      <c r="D6639" t="s">
        <v>12</v>
      </c>
      <c r="E6639" t="s">
        <v>12</v>
      </c>
      <c r="F6639" s="3" t="s">
        <v>16935</v>
      </c>
      <c r="G6639">
        <v>2024</v>
      </c>
      <c r="H6639" t="s">
        <v>377</v>
      </c>
      <c r="I6639" t="s">
        <v>16931</v>
      </c>
    </row>
    <row r="6640" spans="1:9" ht="32" x14ac:dyDescent="0.2">
      <c r="A6640" t="s">
        <v>16936</v>
      </c>
      <c r="B6640" t="s">
        <v>16937</v>
      </c>
      <c r="C6640">
        <v>1</v>
      </c>
      <c r="D6640" t="s">
        <v>12</v>
      </c>
      <c r="E6640" t="s">
        <v>12</v>
      </c>
      <c r="F6640" s="3" t="s">
        <v>16938</v>
      </c>
      <c r="G6640">
        <v>2024</v>
      </c>
      <c r="H6640" t="s">
        <v>522</v>
      </c>
      <c r="I6640" t="s">
        <v>16939</v>
      </c>
    </row>
    <row r="6641" spans="1:9" ht="32" x14ac:dyDescent="0.2">
      <c r="A6641" t="s">
        <v>16936</v>
      </c>
      <c r="B6641" t="s">
        <v>16940</v>
      </c>
      <c r="C6641">
        <v>2</v>
      </c>
      <c r="D6641" t="s">
        <v>4409</v>
      </c>
      <c r="E6641" t="s">
        <v>12</v>
      </c>
      <c r="F6641" s="3" t="s">
        <v>16941</v>
      </c>
      <c r="G6641">
        <v>2024</v>
      </c>
      <c r="H6641" t="s">
        <v>86</v>
      </c>
      <c r="I6641" t="s">
        <v>16939</v>
      </c>
    </row>
    <row r="6642" spans="1:9" ht="16" x14ac:dyDescent="0.2">
      <c r="A6642" t="s">
        <v>16942</v>
      </c>
      <c r="B6642" t="s">
        <v>16943</v>
      </c>
      <c r="C6642">
        <v>1</v>
      </c>
      <c r="D6642">
        <f>323</f>
        <v>323</v>
      </c>
      <c r="E6642" t="s">
        <v>11199</v>
      </c>
      <c r="F6642" s="3" t="s">
        <v>11200</v>
      </c>
      <c r="G6642">
        <v>2024</v>
      </c>
      <c r="H6642" t="s">
        <v>318</v>
      </c>
      <c r="I6642" t="s">
        <v>16944</v>
      </c>
    </row>
    <row r="6643" spans="1:9" ht="16" x14ac:dyDescent="0.2">
      <c r="A6643" t="s">
        <v>16945</v>
      </c>
      <c r="B6643" t="s">
        <v>7802</v>
      </c>
      <c r="C6643">
        <v>1</v>
      </c>
      <c r="D6643" t="s">
        <v>1207</v>
      </c>
      <c r="E6643" t="s">
        <v>12</v>
      </c>
      <c r="F6643" s="3" t="s">
        <v>16265</v>
      </c>
      <c r="G6643">
        <v>2024</v>
      </c>
      <c r="H6643" t="s">
        <v>323</v>
      </c>
      <c r="I6643" t="s">
        <v>16946</v>
      </c>
    </row>
    <row r="6644" spans="1:9" ht="32" x14ac:dyDescent="0.2">
      <c r="A6644" t="s">
        <v>16945</v>
      </c>
      <c r="B6644" t="s">
        <v>16264</v>
      </c>
      <c r="C6644">
        <v>2</v>
      </c>
      <c r="D6644" t="s">
        <v>1207</v>
      </c>
      <c r="E6644" t="s">
        <v>12</v>
      </c>
      <c r="F6644" s="3" t="s">
        <v>16277</v>
      </c>
      <c r="G6644">
        <v>2024</v>
      </c>
      <c r="H6644" t="s">
        <v>323</v>
      </c>
      <c r="I6644" t="s">
        <v>16946</v>
      </c>
    </row>
    <row r="6645" spans="1:9" ht="16" x14ac:dyDescent="0.2">
      <c r="A6645" t="s">
        <v>16947</v>
      </c>
      <c r="B6645" t="s">
        <v>16948</v>
      </c>
      <c r="C6645">
        <v>1</v>
      </c>
      <c r="D6645" t="s">
        <v>52</v>
      </c>
      <c r="E6645" t="s">
        <v>12</v>
      </c>
      <c r="F6645" s="3" t="s">
        <v>15496</v>
      </c>
      <c r="G6645">
        <v>2024</v>
      </c>
      <c r="H6645" t="s">
        <v>21</v>
      </c>
      <c r="I6645" t="s">
        <v>16949</v>
      </c>
    </row>
    <row r="6646" spans="1:9" ht="16" x14ac:dyDescent="0.2">
      <c r="A6646" t="s">
        <v>16950</v>
      </c>
      <c r="B6646" t="s">
        <v>16951</v>
      </c>
      <c r="C6646">
        <v>1</v>
      </c>
      <c r="D6646" s="5" t="s">
        <v>12</v>
      </c>
      <c r="E6646" t="s">
        <v>12</v>
      </c>
      <c r="F6646" s="7" t="s">
        <v>165</v>
      </c>
      <c r="G6646">
        <v>2024</v>
      </c>
      <c r="H6646" t="s">
        <v>37</v>
      </c>
      <c r="I6646" t="s">
        <v>16952</v>
      </c>
    </row>
    <row r="6647" spans="1:9" ht="16" x14ac:dyDescent="0.2">
      <c r="A6647" t="s">
        <v>16950</v>
      </c>
      <c r="B6647" t="s">
        <v>16953</v>
      </c>
      <c r="C6647">
        <v>2</v>
      </c>
      <c r="D6647" t="s">
        <v>408</v>
      </c>
      <c r="E6647" t="s">
        <v>12</v>
      </c>
      <c r="F6647" s="3" t="s">
        <v>16954</v>
      </c>
      <c r="G6647">
        <v>2024</v>
      </c>
      <c r="H6647" t="s">
        <v>37</v>
      </c>
      <c r="I6647" t="s">
        <v>16952</v>
      </c>
    </row>
    <row r="6648" spans="1:9" ht="32" x14ac:dyDescent="0.2">
      <c r="A6648" t="s">
        <v>16950</v>
      </c>
      <c r="B6648" t="s">
        <v>16955</v>
      </c>
      <c r="C6648">
        <v>3</v>
      </c>
      <c r="D6648" s="5" t="s">
        <v>12</v>
      </c>
      <c r="E6648" t="s">
        <v>12</v>
      </c>
      <c r="F6648" s="7" t="s">
        <v>16956</v>
      </c>
      <c r="G6648">
        <v>2024</v>
      </c>
      <c r="H6648" t="s">
        <v>37</v>
      </c>
      <c r="I6648" t="s">
        <v>16952</v>
      </c>
    </row>
    <row r="6649" spans="1:9" ht="32" x14ac:dyDescent="0.2">
      <c r="A6649" t="s">
        <v>16957</v>
      </c>
      <c r="B6649" t="s">
        <v>16958</v>
      </c>
      <c r="C6649">
        <v>1</v>
      </c>
      <c r="D6649">
        <f>237</f>
        <v>237</v>
      </c>
      <c r="E6649" t="s">
        <v>12</v>
      </c>
      <c r="F6649" s="3" t="s">
        <v>8436</v>
      </c>
      <c r="G6649">
        <v>2024</v>
      </c>
      <c r="H6649" t="s">
        <v>21</v>
      </c>
      <c r="I6649" t="s">
        <v>16959</v>
      </c>
    </row>
    <row r="6650" spans="1:9" ht="32" x14ac:dyDescent="0.2">
      <c r="A6650" t="s">
        <v>16957</v>
      </c>
      <c r="B6650" t="s">
        <v>16960</v>
      </c>
      <c r="C6650">
        <v>2</v>
      </c>
      <c r="D6650">
        <f>237</f>
        <v>237</v>
      </c>
      <c r="E6650" t="s">
        <v>12</v>
      </c>
      <c r="F6650" s="3" t="s">
        <v>16961</v>
      </c>
      <c r="G6650">
        <v>2024</v>
      </c>
      <c r="H6650" t="s">
        <v>21</v>
      </c>
      <c r="I6650" t="s">
        <v>16959</v>
      </c>
    </row>
    <row r="6651" spans="1:9" ht="32" x14ac:dyDescent="0.2">
      <c r="A6651" t="s">
        <v>16962</v>
      </c>
      <c r="B6651" t="s">
        <v>16963</v>
      </c>
      <c r="C6651">
        <v>1</v>
      </c>
      <c r="D6651" t="s">
        <v>12</v>
      </c>
      <c r="E6651" t="s">
        <v>12</v>
      </c>
      <c r="F6651" s="3" t="s">
        <v>16964</v>
      </c>
      <c r="G6651">
        <v>2024</v>
      </c>
      <c r="H6651" t="s">
        <v>37</v>
      </c>
      <c r="I6651" t="s">
        <v>16965</v>
      </c>
    </row>
    <row r="6652" spans="1:9" ht="16" x14ac:dyDescent="0.2">
      <c r="A6652" t="s">
        <v>16962</v>
      </c>
      <c r="B6652" t="s">
        <v>16966</v>
      </c>
      <c r="C6652">
        <v>2</v>
      </c>
      <c r="D6652" t="s">
        <v>12</v>
      </c>
      <c r="E6652" t="s">
        <v>12</v>
      </c>
      <c r="F6652" s="3" t="s">
        <v>14626</v>
      </c>
      <c r="G6652">
        <v>2024</v>
      </c>
      <c r="H6652" t="s">
        <v>37</v>
      </c>
      <c r="I6652" t="s">
        <v>16965</v>
      </c>
    </row>
    <row r="6653" spans="1:9" ht="32" x14ac:dyDescent="0.2">
      <c r="A6653" t="s">
        <v>16967</v>
      </c>
      <c r="B6653" t="s">
        <v>16968</v>
      </c>
      <c r="C6653">
        <v>1</v>
      </c>
      <c r="D6653" t="s">
        <v>52</v>
      </c>
      <c r="E6653" t="s">
        <v>12</v>
      </c>
      <c r="F6653" s="3" t="s">
        <v>15999</v>
      </c>
      <c r="G6653">
        <v>2024</v>
      </c>
      <c r="H6653" t="s">
        <v>323</v>
      </c>
      <c r="I6653" t="s">
        <v>16969</v>
      </c>
    </row>
    <row r="6654" spans="1:9" ht="16" x14ac:dyDescent="0.2">
      <c r="A6654" t="s">
        <v>16970</v>
      </c>
      <c r="B6654" t="s">
        <v>16971</v>
      </c>
      <c r="C6654">
        <v>1</v>
      </c>
      <c r="D6654" t="s">
        <v>12</v>
      </c>
      <c r="E6654" t="s">
        <v>12</v>
      </c>
      <c r="F6654" s="3" t="s">
        <v>4759</v>
      </c>
      <c r="G6654">
        <v>2024</v>
      </c>
      <c r="H6654" t="s">
        <v>37</v>
      </c>
      <c r="I6654" t="s">
        <v>16972</v>
      </c>
    </row>
    <row r="6655" spans="1:9" ht="16" x14ac:dyDescent="0.2">
      <c r="A6655" t="s">
        <v>16973</v>
      </c>
      <c r="B6655" t="s">
        <v>16974</v>
      </c>
      <c r="C6655">
        <v>1</v>
      </c>
      <c r="D6655" t="s">
        <v>12</v>
      </c>
      <c r="E6655" t="s">
        <v>12</v>
      </c>
      <c r="F6655" s="3" t="s">
        <v>16975</v>
      </c>
      <c r="G6655">
        <v>2024</v>
      </c>
      <c r="H6655" t="s">
        <v>2140</v>
      </c>
      <c r="I6655" t="s">
        <v>16976</v>
      </c>
    </row>
    <row r="6656" spans="1:9" ht="16" x14ac:dyDescent="0.2">
      <c r="A6656" t="s">
        <v>16973</v>
      </c>
      <c r="B6656" t="s">
        <v>16977</v>
      </c>
      <c r="C6656">
        <v>2</v>
      </c>
      <c r="D6656" t="s">
        <v>12</v>
      </c>
      <c r="E6656" t="s">
        <v>12</v>
      </c>
      <c r="F6656" s="3" t="s">
        <v>16978</v>
      </c>
      <c r="G6656">
        <v>2024</v>
      </c>
      <c r="H6656" t="s">
        <v>2140</v>
      </c>
      <c r="I6656" t="s">
        <v>16976</v>
      </c>
    </row>
    <row r="6657" spans="1:9" ht="16" x14ac:dyDescent="0.2">
      <c r="A6657" t="s">
        <v>16979</v>
      </c>
      <c r="B6657" t="s">
        <v>3284</v>
      </c>
      <c r="C6657">
        <v>1</v>
      </c>
      <c r="D6657" t="s">
        <v>52</v>
      </c>
      <c r="E6657" t="s">
        <v>12</v>
      </c>
      <c r="F6657" s="3" t="s">
        <v>6377</v>
      </c>
      <c r="G6657">
        <v>2024</v>
      </c>
      <c r="H6657" t="s">
        <v>37</v>
      </c>
      <c r="I6657" t="s">
        <v>16980</v>
      </c>
    </row>
    <row r="6658" spans="1:9" ht="16" x14ac:dyDescent="0.2">
      <c r="A6658" t="s">
        <v>16981</v>
      </c>
      <c r="B6658" t="s">
        <v>16982</v>
      </c>
      <c r="C6658">
        <v>1</v>
      </c>
      <c r="D6658" s="5" t="s">
        <v>12</v>
      </c>
      <c r="E6658" t="s">
        <v>12</v>
      </c>
      <c r="F6658" s="7" t="s">
        <v>6764</v>
      </c>
      <c r="G6658">
        <v>2024</v>
      </c>
      <c r="H6658" t="s">
        <v>37</v>
      </c>
      <c r="I6658" t="s">
        <v>16983</v>
      </c>
    </row>
    <row r="6659" spans="1:9" ht="32" x14ac:dyDescent="0.2">
      <c r="A6659" t="s">
        <v>16984</v>
      </c>
      <c r="B6659" t="s">
        <v>16985</v>
      </c>
      <c r="C6659">
        <v>1</v>
      </c>
      <c r="D6659" t="s">
        <v>31</v>
      </c>
      <c r="E6659" t="s">
        <v>12</v>
      </c>
      <c r="F6659" s="3" t="s">
        <v>16986</v>
      </c>
      <c r="G6659">
        <v>2024</v>
      </c>
      <c r="H6659" t="s">
        <v>420</v>
      </c>
      <c r="I6659" t="s">
        <v>16987</v>
      </c>
    </row>
    <row r="6660" spans="1:9" ht="32" x14ac:dyDescent="0.2">
      <c r="A6660" t="s">
        <v>16984</v>
      </c>
      <c r="B6660" t="s">
        <v>16988</v>
      </c>
      <c r="C6660">
        <v>2</v>
      </c>
      <c r="D6660" t="s">
        <v>3897</v>
      </c>
      <c r="E6660" t="s">
        <v>12</v>
      </c>
      <c r="F6660" s="3" t="s">
        <v>16989</v>
      </c>
      <c r="G6660">
        <v>2024</v>
      </c>
      <c r="H6660" t="s">
        <v>998</v>
      </c>
      <c r="I6660" t="s">
        <v>16987</v>
      </c>
    </row>
    <row r="6661" spans="1:9" ht="32" x14ac:dyDescent="0.2">
      <c r="A6661" t="s">
        <v>16984</v>
      </c>
      <c r="B6661" t="s">
        <v>16990</v>
      </c>
      <c r="C6661">
        <v>3</v>
      </c>
      <c r="D6661" t="s">
        <v>31</v>
      </c>
      <c r="E6661" t="s">
        <v>12</v>
      </c>
      <c r="F6661" s="3" t="s">
        <v>16991</v>
      </c>
      <c r="G6661">
        <v>2024</v>
      </c>
      <c r="H6661" t="s">
        <v>420</v>
      </c>
      <c r="I6661" t="s">
        <v>16987</v>
      </c>
    </row>
    <row r="6662" spans="1:9" ht="32" x14ac:dyDescent="0.2">
      <c r="A6662" t="s">
        <v>16992</v>
      </c>
      <c r="B6662" t="s">
        <v>6461</v>
      </c>
      <c r="C6662">
        <v>1</v>
      </c>
      <c r="D6662" t="s">
        <v>1085</v>
      </c>
      <c r="E6662" t="s">
        <v>12</v>
      </c>
      <c r="F6662" s="3" t="s">
        <v>16993</v>
      </c>
      <c r="G6662">
        <v>2024</v>
      </c>
      <c r="H6662" t="s">
        <v>140</v>
      </c>
      <c r="I6662" t="s">
        <v>16994</v>
      </c>
    </row>
    <row r="6663" spans="1:9" ht="16" x14ac:dyDescent="0.2">
      <c r="A6663" t="s">
        <v>16992</v>
      </c>
      <c r="B6663" t="s">
        <v>7030</v>
      </c>
      <c r="C6663">
        <v>2</v>
      </c>
      <c r="D6663" t="s">
        <v>12</v>
      </c>
      <c r="E6663" t="s">
        <v>12</v>
      </c>
      <c r="F6663" s="3" t="s">
        <v>16995</v>
      </c>
      <c r="G6663">
        <v>2024</v>
      </c>
      <c r="H6663" t="s">
        <v>140</v>
      </c>
      <c r="I6663" t="s">
        <v>16994</v>
      </c>
    </row>
    <row r="6664" spans="1:9" ht="16" x14ac:dyDescent="0.2">
      <c r="A6664" t="s">
        <v>16992</v>
      </c>
      <c r="B6664" t="s">
        <v>7031</v>
      </c>
      <c r="C6664">
        <v>3</v>
      </c>
      <c r="D6664" t="s">
        <v>12</v>
      </c>
      <c r="E6664" t="s">
        <v>12</v>
      </c>
      <c r="F6664" s="3" t="s">
        <v>16996</v>
      </c>
      <c r="G6664">
        <v>2024</v>
      </c>
      <c r="H6664" t="s">
        <v>140</v>
      </c>
      <c r="I6664" t="s">
        <v>16994</v>
      </c>
    </row>
    <row r="6665" spans="1:9" ht="32" x14ac:dyDescent="0.2">
      <c r="A6665" t="s">
        <v>16997</v>
      </c>
      <c r="B6665" t="s">
        <v>16998</v>
      </c>
      <c r="C6665">
        <v>1</v>
      </c>
      <c r="D6665">
        <f>461</f>
        <v>461</v>
      </c>
      <c r="E6665" t="s">
        <v>12</v>
      </c>
      <c r="F6665" s="3" t="s">
        <v>16999</v>
      </c>
      <c r="G6665">
        <v>2024</v>
      </c>
      <c r="H6665" t="s">
        <v>126</v>
      </c>
      <c r="I6665" t="s">
        <v>17000</v>
      </c>
    </row>
    <row r="6666" spans="1:9" ht="16" x14ac:dyDescent="0.2">
      <c r="A6666" t="s">
        <v>17001</v>
      </c>
      <c r="B6666" t="s">
        <v>17002</v>
      </c>
      <c r="C6666">
        <v>1</v>
      </c>
      <c r="D6666" t="s">
        <v>12</v>
      </c>
      <c r="E6666" t="s">
        <v>12</v>
      </c>
      <c r="F6666" s="3" t="s">
        <v>7591</v>
      </c>
      <c r="G6666">
        <v>2024</v>
      </c>
      <c r="H6666" t="s">
        <v>37</v>
      </c>
      <c r="I6666" t="s">
        <v>17003</v>
      </c>
    </row>
    <row r="6667" spans="1:9" ht="32" x14ac:dyDescent="0.2">
      <c r="A6667" t="s">
        <v>17004</v>
      </c>
      <c r="B6667" t="s">
        <v>17005</v>
      </c>
      <c r="C6667">
        <v>1</v>
      </c>
      <c r="D6667" t="s">
        <v>344</v>
      </c>
      <c r="E6667" t="s">
        <v>12</v>
      </c>
      <c r="F6667" s="3" t="s">
        <v>17006</v>
      </c>
      <c r="G6667">
        <v>2024</v>
      </c>
      <c r="H6667" t="s">
        <v>37</v>
      </c>
      <c r="I6667" t="s">
        <v>17007</v>
      </c>
    </row>
    <row r="6668" spans="1:9" ht="32" x14ac:dyDescent="0.2">
      <c r="A6668" t="s">
        <v>17004</v>
      </c>
      <c r="B6668" t="s">
        <v>17008</v>
      </c>
      <c r="C6668">
        <v>2</v>
      </c>
      <c r="D6668" t="s">
        <v>90</v>
      </c>
      <c r="E6668" t="s">
        <v>12</v>
      </c>
      <c r="F6668" s="3" t="s">
        <v>17009</v>
      </c>
      <c r="G6668">
        <v>2024</v>
      </c>
      <c r="H6668" t="s">
        <v>37</v>
      </c>
      <c r="I6668" t="s">
        <v>17007</v>
      </c>
    </row>
    <row r="6669" spans="1:9" ht="16" x14ac:dyDescent="0.2">
      <c r="A6669" t="s">
        <v>17010</v>
      </c>
      <c r="B6669" t="s">
        <v>17011</v>
      </c>
      <c r="C6669">
        <v>1</v>
      </c>
      <c r="D6669">
        <f>237</f>
        <v>237</v>
      </c>
      <c r="E6669" t="s">
        <v>12</v>
      </c>
      <c r="F6669" s="3" t="s">
        <v>15545</v>
      </c>
      <c r="G6669">
        <v>2024</v>
      </c>
      <c r="H6669" t="s">
        <v>21</v>
      </c>
      <c r="I6669" t="s">
        <v>17012</v>
      </c>
    </row>
    <row r="6670" spans="1:9" ht="16" x14ac:dyDescent="0.2">
      <c r="A6670" t="s">
        <v>17013</v>
      </c>
      <c r="B6670" t="s">
        <v>17014</v>
      </c>
      <c r="C6670">
        <v>1</v>
      </c>
      <c r="D6670">
        <f>237</f>
        <v>237</v>
      </c>
      <c r="E6670" t="s">
        <v>12</v>
      </c>
      <c r="F6670" s="3" t="s">
        <v>15545</v>
      </c>
      <c r="G6670">
        <v>2024</v>
      </c>
      <c r="H6670" t="s">
        <v>21</v>
      </c>
      <c r="I6670" t="s">
        <v>17015</v>
      </c>
    </row>
    <row r="6671" spans="1:9" ht="16" x14ac:dyDescent="0.2">
      <c r="A6671" t="s">
        <v>17013</v>
      </c>
      <c r="B6671" t="s">
        <v>17016</v>
      </c>
      <c r="C6671">
        <v>2</v>
      </c>
      <c r="D6671" t="s">
        <v>344</v>
      </c>
      <c r="E6671" t="s">
        <v>12</v>
      </c>
      <c r="F6671" s="3" t="s">
        <v>17017</v>
      </c>
      <c r="G6671">
        <v>2024</v>
      </c>
      <c r="H6671" t="s">
        <v>438</v>
      </c>
      <c r="I6671" t="s">
        <v>17015</v>
      </c>
    </row>
    <row r="6672" spans="1:9" ht="32" x14ac:dyDescent="0.2">
      <c r="A6672" t="s">
        <v>17018</v>
      </c>
      <c r="B6672" t="s">
        <v>17019</v>
      </c>
      <c r="C6672">
        <v>1</v>
      </c>
      <c r="D6672" t="s">
        <v>90</v>
      </c>
      <c r="E6672" t="s">
        <v>12</v>
      </c>
      <c r="F6672" s="3" t="s">
        <v>17020</v>
      </c>
      <c r="G6672">
        <v>2024</v>
      </c>
      <c r="H6672" t="s">
        <v>438</v>
      </c>
      <c r="I6672" t="s">
        <v>17021</v>
      </c>
    </row>
    <row r="6673" spans="1:9" ht="32" x14ac:dyDescent="0.2">
      <c r="A6673" t="s">
        <v>17018</v>
      </c>
      <c r="B6673" t="s">
        <v>17022</v>
      </c>
      <c r="C6673">
        <v>2</v>
      </c>
      <c r="D6673" t="s">
        <v>52</v>
      </c>
      <c r="E6673" t="s">
        <v>12</v>
      </c>
      <c r="F6673" s="3" t="s">
        <v>17023</v>
      </c>
      <c r="G6673">
        <v>2024</v>
      </c>
      <c r="H6673" t="s">
        <v>438</v>
      </c>
      <c r="I6673" t="s">
        <v>17021</v>
      </c>
    </row>
    <row r="6674" spans="1:9" ht="32" x14ac:dyDescent="0.2">
      <c r="A6674" t="s">
        <v>17018</v>
      </c>
      <c r="B6674" t="s">
        <v>17024</v>
      </c>
      <c r="C6674">
        <v>3</v>
      </c>
      <c r="D6674">
        <f>431</f>
        <v>431</v>
      </c>
      <c r="E6674" t="s">
        <v>12</v>
      </c>
      <c r="F6674" s="3" t="s">
        <v>17025</v>
      </c>
      <c r="G6674">
        <v>2024</v>
      </c>
      <c r="H6674" t="s">
        <v>438</v>
      </c>
      <c r="I6674" t="s">
        <v>17021</v>
      </c>
    </row>
    <row r="6675" spans="1:9" ht="16" x14ac:dyDescent="0.2">
      <c r="A6675" t="s">
        <v>17026</v>
      </c>
      <c r="B6675" t="s">
        <v>6493</v>
      </c>
      <c r="C6675">
        <v>1</v>
      </c>
      <c r="D6675" t="s">
        <v>344</v>
      </c>
      <c r="E6675" t="s">
        <v>12</v>
      </c>
      <c r="F6675" s="3" t="s">
        <v>17027</v>
      </c>
      <c r="G6675">
        <v>2024</v>
      </c>
      <c r="H6675" t="s">
        <v>438</v>
      </c>
      <c r="I6675" t="s">
        <v>17028</v>
      </c>
    </row>
    <row r="6676" spans="1:9" ht="16" x14ac:dyDescent="0.2">
      <c r="A6676" t="s">
        <v>17029</v>
      </c>
      <c r="B6676" t="s">
        <v>17030</v>
      </c>
      <c r="C6676">
        <v>1</v>
      </c>
      <c r="D6676" t="s">
        <v>52</v>
      </c>
      <c r="E6676" t="s">
        <v>12</v>
      </c>
      <c r="F6676" s="3" t="s">
        <v>9907</v>
      </c>
      <c r="G6676">
        <v>2024</v>
      </c>
      <c r="H6676" t="s">
        <v>323</v>
      </c>
      <c r="I6676" t="s">
        <v>17031</v>
      </c>
    </row>
    <row r="6677" spans="1:9" ht="16" x14ac:dyDescent="0.2">
      <c r="A6677" t="s">
        <v>17032</v>
      </c>
      <c r="B6677" t="s">
        <v>17033</v>
      </c>
      <c r="C6677">
        <v>1</v>
      </c>
      <c r="D6677">
        <f>237</f>
        <v>237</v>
      </c>
      <c r="E6677" t="s">
        <v>12</v>
      </c>
      <c r="F6677" s="3" t="s">
        <v>15545</v>
      </c>
      <c r="G6677">
        <v>2024</v>
      </c>
      <c r="H6677" t="s">
        <v>21</v>
      </c>
      <c r="I6677" t="s">
        <v>17034</v>
      </c>
    </row>
    <row r="6678" spans="1:9" ht="32" x14ac:dyDescent="0.2">
      <c r="A6678" t="s">
        <v>17035</v>
      </c>
      <c r="B6678" t="s">
        <v>17036</v>
      </c>
      <c r="C6678">
        <v>1</v>
      </c>
      <c r="D6678" t="s">
        <v>1818</v>
      </c>
      <c r="E6678" t="s">
        <v>12</v>
      </c>
      <c r="F6678" s="3" t="s">
        <v>17037</v>
      </c>
      <c r="G6678">
        <v>2024</v>
      </c>
      <c r="H6678" t="s">
        <v>323</v>
      </c>
      <c r="I6678" t="s">
        <v>17038</v>
      </c>
    </row>
    <row r="6679" spans="1:9" ht="32" x14ac:dyDescent="0.2">
      <c r="A6679" t="s">
        <v>17039</v>
      </c>
      <c r="B6679" t="s">
        <v>17040</v>
      </c>
      <c r="C6679">
        <v>1</v>
      </c>
      <c r="D6679">
        <f>237</f>
        <v>237</v>
      </c>
      <c r="E6679" t="s">
        <v>12</v>
      </c>
      <c r="F6679" s="3" t="s">
        <v>3228</v>
      </c>
      <c r="G6679">
        <v>2024</v>
      </c>
      <c r="H6679" t="s">
        <v>21</v>
      </c>
      <c r="I6679" t="s">
        <v>17041</v>
      </c>
    </row>
    <row r="6680" spans="1:9" ht="32" x14ac:dyDescent="0.2">
      <c r="A6680" t="s">
        <v>17042</v>
      </c>
      <c r="B6680" t="s">
        <v>17043</v>
      </c>
      <c r="C6680">
        <v>1</v>
      </c>
      <c r="D6680" t="s">
        <v>52</v>
      </c>
      <c r="E6680" t="s">
        <v>12</v>
      </c>
      <c r="F6680" s="3" t="s">
        <v>17044</v>
      </c>
      <c r="G6680">
        <v>2024</v>
      </c>
      <c r="H6680" t="s">
        <v>21</v>
      </c>
      <c r="I6680" t="s">
        <v>17045</v>
      </c>
    </row>
    <row r="6681" spans="1:9" ht="16" x14ac:dyDescent="0.2">
      <c r="A6681" t="s">
        <v>17042</v>
      </c>
      <c r="B6681" t="s">
        <v>17046</v>
      </c>
      <c r="C6681">
        <v>2</v>
      </c>
      <c r="D6681" t="s">
        <v>12</v>
      </c>
      <c r="E6681" t="s">
        <v>12</v>
      </c>
      <c r="F6681" s="3" t="s">
        <v>17047</v>
      </c>
      <c r="G6681">
        <v>2024</v>
      </c>
      <c r="H6681" t="s">
        <v>21</v>
      </c>
      <c r="I6681" t="s">
        <v>17045</v>
      </c>
    </row>
    <row r="6682" spans="1:9" ht="16" x14ac:dyDescent="0.2">
      <c r="A6682" t="s">
        <v>17042</v>
      </c>
      <c r="B6682" t="s">
        <v>17048</v>
      </c>
      <c r="C6682">
        <v>3</v>
      </c>
      <c r="D6682" t="s">
        <v>12</v>
      </c>
      <c r="E6682" t="s">
        <v>12</v>
      </c>
      <c r="F6682" s="3" t="s">
        <v>17049</v>
      </c>
      <c r="G6682">
        <v>2024</v>
      </c>
      <c r="H6682" t="s">
        <v>21</v>
      </c>
      <c r="I6682" t="s">
        <v>17045</v>
      </c>
    </row>
    <row r="6683" spans="1:9" ht="16" x14ac:dyDescent="0.2">
      <c r="A6683" t="s">
        <v>17050</v>
      </c>
      <c r="B6683" t="s">
        <v>17051</v>
      </c>
      <c r="C6683">
        <v>1</v>
      </c>
      <c r="D6683">
        <f>237</f>
        <v>237</v>
      </c>
      <c r="E6683" t="s">
        <v>12</v>
      </c>
      <c r="F6683" s="3" t="s">
        <v>15545</v>
      </c>
      <c r="G6683">
        <v>2024</v>
      </c>
      <c r="H6683" t="s">
        <v>21</v>
      </c>
      <c r="I6683" t="s">
        <v>17052</v>
      </c>
    </row>
    <row r="6684" spans="1:9" ht="16" x14ac:dyDescent="0.2">
      <c r="A6684" t="s">
        <v>17053</v>
      </c>
      <c r="B6684" t="s">
        <v>17014</v>
      </c>
      <c r="C6684">
        <v>1</v>
      </c>
      <c r="D6684">
        <f>237</f>
        <v>237</v>
      </c>
      <c r="E6684" t="s">
        <v>12</v>
      </c>
      <c r="F6684" s="3" t="s">
        <v>15545</v>
      </c>
      <c r="G6684">
        <v>2024</v>
      </c>
      <c r="H6684" t="s">
        <v>21</v>
      </c>
      <c r="I6684" t="s">
        <v>17054</v>
      </c>
    </row>
    <row r="6685" spans="1:9" ht="16" x14ac:dyDescent="0.2">
      <c r="A6685" t="s">
        <v>17053</v>
      </c>
      <c r="B6685" t="s">
        <v>17055</v>
      </c>
      <c r="C6685">
        <v>2</v>
      </c>
      <c r="D6685" t="s">
        <v>52</v>
      </c>
      <c r="E6685" t="s">
        <v>12</v>
      </c>
      <c r="F6685" s="3" t="s">
        <v>15485</v>
      </c>
      <c r="G6685">
        <v>2024</v>
      </c>
      <c r="H6685" t="s">
        <v>21</v>
      </c>
      <c r="I6685" t="s">
        <v>17054</v>
      </c>
    </row>
    <row r="6686" spans="1:9" ht="32" x14ac:dyDescent="0.2">
      <c r="A6686" t="s">
        <v>17056</v>
      </c>
      <c r="B6686" t="s">
        <v>17057</v>
      </c>
      <c r="C6686">
        <v>1</v>
      </c>
      <c r="D6686" t="s">
        <v>1818</v>
      </c>
      <c r="E6686" t="s">
        <v>12</v>
      </c>
      <c r="F6686" s="3" t="s">
        <v>17037</v>
      </c>
      <c r="G6686">
        <v>2024</v>
      </c>
      <c r="H6686" t="s">
        <v>323</v>
      </c>
      <c r="I6686" t="s">
        <v>17058</v>
      </c>
    </row>
    <row r="6687" spans="1:9" ht="32" x14ac:dyDescent="0.2">
      <c r="A6687" t="s">
        <v>17059</v>
      </c>
      <c r="B6687" t="s">
        <v>17060</v>
      </c>
      <c r="C6687">
        <v>1</v>
      </c>
      <c r="D6687">
        <f>237</f>
        <v>237</v>
      </c>
      <c r="E6687" t="s">
        <v>12</v>
      </c>
      <c r="F6687" s="3" t="s">
        <v>17061</v>
      </c>
      <c r="G6687">
        <v>2024</v>
      </c>
      <c r="H6687" t="s">
        <v>21</v>
      </c>
      <c r="I6687" t="s">
        <v>17062</v>
      </c>
    </row>
    <row r="6688" spans="1:9" ht="16" x14ac:dyDescent="0.2">
      <c r="A6688" t="s">
        <v>17063</v>
      </c>
      <c r="B6688" t="s">
        <v>17064</v>
      </c>
      <c r="C6688">
        <v>1</v>
      </c>
      <c r="D6688" t="s">
        <v>12</v>
      </c>
      <c r="E6688" t="s">
        <v>12</v>
      </c>
      <c r="F6688" s="3" t="s">
        <v>17065</v>
      </c>
      <c r="G6688">
        <v>2024</v>
      </c>
      <c r="H6688" t="s">
        <v>14</v>
      </c>
      <c r="I6688" t="s">
        <v>17066</v>
      </c>
    </row>
    <row r="6689" spans="1:9" ht="16" x14ac:dyDescent="0.2">
      <c r="A6689" t="s">
        <v>17063</v>
      </c>
      <c r="B6689" t="s">
        <v>17067</v>
      </c>
      <c r="C6689">
        <v>2</v>
      </c>
      <c r="D6689" t="s">
        <v>12</v>
      </c>
      <c r="E6689" t="s">
        <v>12</v>
      </c>
      <c r="F6689" s="3" t="s">
        <v>17068</v>
      </c>
      <c r="G6689">
        <v>2024</v>
      </c>
      <c r="H6689" t="s">
        <v>14</v>
      </c>
      <c r="I6689" t="s">
        <v>17066</v>
      </c>
    </row>
    <row r="6690" spans="1:9" ht="16" x14ac:dyDescent="0.2">
      <c r="A6690" t="s">
        <v>17063</v>
      </c>
      <c r="B6690" t="s">
        <v>17069</v>
      </c>
      <c r="C6690">
        <v>3</v>
      </c>
      <c r="D6690" t="s">
        <v>12</v>
      </c>
      <c r="E6690" t="s">
        <v>12</v>
      </c>
      <c r="F6690" s="3" t="s">
        <v>13564</v>
      </c>
      <c r="G6690">
        <v>2024</v>
      </c>
      <c r="H6690" t="s">
        <v>4031</v>
      </c>
      <c r="I6690" t="s">
        <v>17066</v>
      </c>
    </row>
    <row r="6691" spans="1:9" ht="32" x14ac:dyDescent="0.2">
      <c r="A6691" t="s">
        <v>17070</v>
      </c>
      <c r="B6691" t="s">
        <v>17071</v>
      </c>
      <c r="C6691">
        <v>1</v>
      </c>
      <c r="D6691" t="s">
        <v>12</v>
      </c>
      <c r="E6691" t="s">
        <v>12</v>
      </c>
      <c r="F6691" s="3" t="s">
        <v>9094</v>
      </c>
      <c r="G6691">
        <v>2024</v>
      </c>
      <c r="H6691" t="s">
        <v>239</v>
      </c>
      <c r="I6691" t="s">
        <v>17072</v>
      </c>
    </row>
    <row r="6692" spans="1:9" ht="16" x14ac:dyDescent="0.2">
      <c r="A6692" t="s">
        <v>17070</v>
      </c>
      <c r="B6692" t="s">
        <v>17073</v>
      </c>
      <c r="C6692">
        <v>2</v>
      </c>
      <c r="D6692" t="s">
        <v>12</v>
      </c>
      <c r="E6692" t="s">
        <v>12</v>
      </c>
      <c r="F6692" s="3" t="s">
        <v>17074</v>
      </c>
      <c r="G6692">
        <v>2024</v>
      </c>
      <c r="H6692" t="s">
        <v>239</v>
      </c>
      <c r="I6692" t="s">
        <v>17072</v>
      </c>
    </row>
    <row r="6693" spans="1:9" ht="32" x14ac:dyDescent="0.2">
      <c r="A6693" t="s">
        <v>17075</v>
      </c>
      <c r="B6693" t="s">
        <v>17076</v>
      </c>
      <c r="C6693">
        <v>1</v>
      </c>
      <c r="D6693" t="s">
        <v>12</v>
      </c>
      <c r="E6693" t="s">
        <v>12</v>
      </c>
      <c r="F6693" s="3" t="s">
        <v>17077</v>
      </c>
      <c r="G6693">
        <v>2024</v>
      </c>
      <c r="H6693" t="s">
        <v>462</v>
      </c>
      <c r="I6693" t="s">
        <v>17078</v>
      </c>
    </row>
    <row r="6694" spans="1:9" ht="32" x14ac:dyDescent="0.2">
      <c r="A6694" t="s">
        <v>17075</v>
      </c>
      <c r="B6694" t="s">
        <v>17079</v>
      </c>
      <c r="C6694">
        <v>2</v>
      </c>
      <c r="D6694" t="s">
        <v>12</v>
      </c>
      <c r="E6694" t="s">
        <v>12</v>
      </c>
      <c r="F6694" s="3" t="s">
        <v>17080</v>
      </c>
      <c r="G6694">
        <v>2024</v>
      </c>
      <c r="H6694" t="s">
        <v>462</v>
      </c>
      <c r="I6694" t="s">
        <v>17078</v>
      </c>
    </row>
    <row r="6695" spans="1:9" ht="16" x14ac:dyDescent="0.2">
      <c r="A6695" t="s">
        <v>17081</v>
      </c>
      <c r="B6695" t="s">
        <v>10211</v>
      </c>
      <c r="C6695">
        <v>1</v>
      </c>
      <c r="D6695">
        <f>237</f>
        <v>237</v>
      </c>
      <c r="E6695" t="s">
        <v>12</v>
      </c>
      <c r="F6695" s="3" t="s">
        <v>15351</v>
      </c>
      <c r="G6695">
        <v>2024</v>
      </c>
      <c r="H6695" t="s">
        <v>21</v>
      </c>
      <c r="I6695" t="s">
        <v>17082</v>
      </c>
    </row>
    <row r="6696" spans="1:9" ht="32" x14ac:dyDescent="0.2">
      <c r="A6696" t="s">
        <v>17081</v>
      </c>
      <c r="B6696" t="s">
        <v>10209</v>
      </c>
      <c r="C6696">
        <v>2</v>
      </c>
      <c r="D6696" t="s">
        <v>2828</v>
      </c>
      <c r="E6696" t="s">
        <v>12</v>
      </c>
      <c r="F6696" s="3" t="s">
        <v>2829</v>
      </c>
      <c r="G6696">
        <v>2024</v>
      </c>
      <c r="H6696" t="s">
        <v>323</v>
      </c>
      <c r="I6696" t="s">
        <v>17082</v>
      </c>
    </row>
    <row r="6697" spans="1:9" ht="16" x14ac:dyDescent="0.2">
      <c r="A6697" t="s">
        <v>17083</v>
      </c>
      <c r="B6697" t="s">
        <v>4339</v>
      </c>
      <c r="C6697">
        <v>1</v>
      </c>
      <c r="D6697" t="s">
        <v>408</v>
      </c>
      <c r="E6697" t="s">
        <v>12</v>
      </c>
      <c r="F6697" s="3" t="s">
        <v>17084</v>
      </c>
      <c r="G6697">
        <v>2024</v>
      </c>
      <c r="H6697" t="s">
        <v>518</v>
      </c>
      <c r="I6697" t="s">
        <v>17085</v>
      </c>
    </row>
    <row r="6698" spans="1:9" ht="16" x14ac:dyDescent="0.2">
      <c r="A6698" t="s">
        <v>17083</v>
      </c>
      <c r="B6698" t="s">
        <v>12761</v>
      </c>
      <c r="C6698">
        <v>2</v>
      </c>
      <c r="D6698" t="s">
        <v>12</v>
      </c>
      <c r="E6698" t="s">
        <v>12</v>
      </c>
      <c r="F6698" s="3" t="s">
        <v>12216</v>
      </c>
      <c r="G6698">
        <v>2024</v>
      </c>
      <c r="H6698" t="s">
        <v>462</v>
      </c>
      <c r="I6698" t="s">
        <v>17085</v>
      </c>
    </row>
    <row r="6699" spans="1:9" ht="32" x14ac:dyDescent="0.2">
      <c r="A6699" t="s">
        <v>17086</v>
      </c>
      <c r="B6699" t="s">
        <v>17087</v>
      </c>
      <c r="C6699">
        <v>1</v>
      </c>
      <c r="D6699">
        <f>237</f>
        <v>237</v>
      </c>
      <c r="E6699" t="s">
        <v>12</v>
      </c>
      <c r="F6699" s="3" t="s">
        <v>17088</v>
      </c>
      <c r="G6699">
        <v>2024</v>
      </c>
      <c r="H6699" t="s">
        <v>21</v>
      </c>
      <c r="I6699" t="s">
        <v>17089</v>
      </c>
    </row>
    <row r="6700" spans="1:9" ht="16" x14ac:dyDescent="0.2">
      <c r="A6700" t="s">
        <v>17090</v>
      </c>
      <c r="B6700" t="s">
        <v>15319</v>
      </c>
      <c r="C6700">
        <v>1</v>
      </c>
      <c r="D6700">
        <f>237</f>
        <v>237</v>
      </c>
      <c r="E6700" t="s">
        <v>12</v>
      </c>
      <c r="F6700" s="3" t="s">
        <v>17091</v>
      </c>
      <c r="G6700">
        <v>2024</v>
      </c>
      <c r="H6700" t="s">
        <v>21</v>
      </c>
      <c r="I6700" t="s">
        <v>17092</v>
      </c>
    </row>
    <row r="6701" spans="1:9" ht="32" x14ac:dyDescent="0.2">
      <c r="A6701" t="s">
        <v>17093</v>
      </c>
      <c r="B6701" t="s">
        <v>17094</v>
      </c>
      <c r="C6701">
        <v>1</v>
      </c>
      <c r="D6701" t="s">
        <v>12</v>
      </c>
      <c r="E6701" t="s">
        <v>12</v>
      </c>
      <c r="F6701" s="3" t="s">
        <v>17095</v>
      </c>
      <c r="G6701">
        <v>2024</v>
      </c>
      <c r="H6701" t="s">
        <v>14</v>
      </c>
      <c r="I6701" t="s">
        <v>17096</v>
      </c>
    </row>
    <row r="6702" spans="1:9" ht="16" x14ac:dyDescent="0.2">
      <c r="A6702" t="s">
        <v>17097</v>
      </c>
      <c r="B6702" t="s">
        <v>17098</v>
      </c>
      <c r="C6702">
        <v>1</v>
      </c>
      <c r="D6702" t="s">
        <v>772</v>
      </c>
      <c r="E6702" t="s">
        <v>12</v>
      </c>
      <c r="F6702" s="3" t="s">
        <v>17099</v>
      </c>
      <c r="G6702">
        <v>2024</v>
      </c>
      <c r="H6702" t="s">
        <v>518</v>
      </c>
      <c r="I6702" t="s">
        <v>17100</v>
      </c>
    </row>
    <row r="6703" spans="1:9" ht="32" x14ac:dyDescent="0.2">
      <c r="A6703" t="s">
        <v>17101</v>
      </c>
      <c r="B6703" t="s">
        <v>17102</v>
      </c>
      <c r="C6703">
        <v>1</v>
      </c>
      <c r="D6703" t="s">
        <v>344</v>
      </c>
      <c r="E6703" t="s">
        <v>12</v>
      </c>
      <c r="F6703" s="3" t="s">
        <v>17103</v>
      </c>
      <c r="G6703">
        <v>2024</v>
      </c>
      <c r="H6703" t="s">
        <v>140</v>
      </c>
      <c r="I6703" t="s">
        <v>17104</v>
      </c>
    </row>
    <row r="6704" spans="1:9" ht="16" x14ac:dyDescent="0.2">
      <c r="A6704" t="s">
        <v>17105</v>
      </c>
      <c r="B6704" t="s">
        <v>17106</v>
      </c>
      <c r="C6704">
        <v>1</v>
      </c>
      <c r="D6704" t="s">
        <v>12</v>
      </c>
      <c r="E6704" t="s">
        <v>12</v>
      </c>
      <c r="F6704" s="3" t="s">
        <v>17107</v>
      </c>
      <c r="G6704">
        <v>2024</v>
      </c>
      <c r="H6704" t="s">
        <v>602</v>
      </c>
      <c r="I6704" t="s">
        <v>17108</v>
      </c>
    </row>
    <row r="6705" spans="1:9" ht="16" x14ac:dyDescent="0.2">
      <c r="A6705" t="s">
        <v>17105</v>
      </c>
      <c r="B6705" t="s">
        <v>17109</v>
      </c>
      <c r="C6705">
        <v>2</v>
      </c>
      <c r="D6705" t="s">
        <v>12</v>
      </c>
      <c r="E6705" t="s">
        <v>12</v>
      </c>
      <c r="F6705" s="3" t="s">
        <v>17107</v>
      </c>
      <c r="G6705">
        <v>2024</v>
      </c>
      <c r="H6705" t="s">
        <v>602</v>
      </c>
      <c r="I6705" t="s">
        <v>17108</v>
      </c>
    </row>
    <row r="6706" spans="1:9" ht="16" x14ac:dyDescent="0.2">
      <c r="A6706" t="s">
        <v>17105</v>
      </c>
      <c r="B6706" t="s">
        <v>17110</v>
      </c>
      <c r="C6706">
        <v>3</v>
      </c>
      <c r="D6706" t="s">
        <v>12</v>
      </c>
      <c r="E6706" t="s">
        <v>12</v>
      </c>
      <c r="F6706" s="3" t="s">
        <v>17111</v>
      </c>
      <c r="G6706">
        <v>2024</v>
      </c>
      <c r="H6706" t="s">
        <v>602</v>
      </c>
      <c r="I6706" t="s">
        <v>17108</v>
      </c>
    </row>
    <row r="6707" spans="1:9" ht="32" x14ac:dyDescent="0.2">
      <c r="A6707" t="s">
        <v>17112</v>
      </c>
      <c r="B6707" t="s">
        <v>17113</v>
      </c>
      <c r="C6707">
        <v>1</v>
      </c>
      <c r="D6707" t="s">
        <v>316</v>
      </c>
      <c r="E6707" t="s">
        <v>12</v>
      </c>
      <c r="F6707" s="3" t="s">
        <v>17114</v>
      </c>
      <c r="G6707">
        <v>2024</v>
      </c>
      <c r="H6707" t="s">
        <v>318</v>
      </c>
      <c r="I6707" t="s">
        <v>17115</v>
      </c>
    </row>
    <row r="6708" spans="1:9" ht="16" x14ac:dyDescent="0.2">
      <c r="A6708" t="s">
        <v>17112</v>
      </c>
      <c r="B6708" t="s">
        <v>6965</v>
      </c>
      <c r="C6708">
        <v>2</v>
      </c>
      <c r="D6708" t="s">
        <v>2738</v>
      </c>
      <c r="E6708" t="s">
        <v>12</v>
      </c>
      <c r="F6708" s="3" t="s">
        <v>2936</v>
      </c>
      <c r="G6708">
        <v>2024</v>
      </c>
      <c r="H6708" t="s">
        <v>318</v>
      </c>
      <c r="I6708" t="s">
        <v>17115</v>
      </c>
    </row>
    <row r="6709" spans="1:9" ht="16" x14ac:dyDescent="0.2">
      <c r="A6709" t="s">
        <v>17116</v>
      </c>
      <c r="B6709" t="s">
        <v>17117</v>
      </c>
      <c r="C6709">
        <v>1</v>
      </c>
      <c r="D6709" t="s">
        <v>12</v>
      </c>
      <c r="E6709" t="s">
        <v>12</v>
      </c>
      <c r="F6709" s="3" t="s">
        <v>15947</v>
      </c>
      <c r="G6709">
        <v>2024</v>
      </c>
      <c r="H6709" t="s">
        <v>6108</v>
      </c>
      <c r="I6709" t="s">
        <v>17118</v>
      </c>
    </row>
    <row r="6710" spans="1:9" ht="32" x14ac:dyDescent="0.2">
      <c r="A6710" t="s">
        <v>17116</v>
      </c>
      <c r="B6710" t="s">
        <v>17119</v>
      </c>
      <c r="C6710">
        <v>2</v>
      </c>
      <c r="D6710" t="s">
        <v>12</v>
      </c>
      <c r="E6710" t="s">
        <v>12</v>
      </c>
      <c r="F6710" s="3" t="s">
        <v>17120</v>
      </c>
      <c r="G6710">
        <v>2024</v>
      </c>
      <c r="H6710" t="s">
        <v>6108</v>
      </c>
      <c r="I6710" t="s">
        <v>17118</v>
      </c>
    </row>
    <row r="6711" spans="1:9" ht="16" x14ac:dyDescent="0.2">
      <c r="A6711" t="s">
        <v>17116</v>
      </c>
      <c r="B6711" t="s">
        <v>17121</v>
      </c>
      <c r="C6711">
        <v>3</v>
      </c>
      <c r="D6711" t="s">
        <v>12</v>
      </c>
      <c r="E6711" t="s">
        <v>12</v>
      </c>
      <c r="F6711" s="3" t="s">
        <v>15947</v>
      </c>
      <c r="G6711">
        <v>2024</v>
      </c>
      <c r="H6711" t="s">
        <v>6108</v>
      </c>
      <c r="I6711" t="s">
        <v>17118</v>
      </c>
    </row>
    <row r="6712" spans="1:9" ht="32" x14ac:dyDescent="0.2">
      <c r="A6712" t="s">
        <v>17116</v>
      </c>
      <c r="B6712" t="s">
        <v>17122</v>
      </c>
      <c r="C6712">
        <v>4</v>
      </c>
      <c r="D6712" t="s">
        <v>12</v>
      </c>
      <c r="E6712" t="s">
        <v>12</v>
      </c>
      <c r="F6712" s="3" t="s">
        <v>17123</v>
      </c>
      <c r="G6712">
        <v>2024</v>
      </c>
      <c r="H6712" t="s">
        <v>6108</v>
      </c>
      <c r="I6712" t="s">
        <v>17118</v>
      </c>
    </row>
    <row r="6713" spans="1:9" ht="32" x14ac:dyDescent="0.2">
      <c r="A6713" t="s">
        <v>17124</v>
      </c>
      <c r="B6713" t="s">
        <v>17125</v>
      </c>
      <c r="C6713">
        <v>1</v>
      </c>
      <c r="D6713" t="s">
        <v>344</v>
      </c>
      <c r="E6713" t="s">
        <v>12</v>
      </c>
      <c r="F6713" s="3" t="s">
        <v>17126</v>
      </c>
      <c r="G6713">
        <v>2024</v>
      </c>
      <c r="H6713" t="s">
        <v>714</v>
      </c>
      <c r="I6713" t="s">
        <v>17127</v>
      </c>
    </row>
    <row r="6714" spans="1:9" ht="32" x14ac:dyDescent="0.2">
      <c r="A6714" t="s">
        <v>17124</v>
      </c>
      <c r="B6714" t="s">
        <v>17128</v>
      </c>
      <c r="C6714">
        <v>2</v>
      </c>
      <c r="D6714">
        <f>387</f>
        <v>387</v>
      </c>
      <c r="E6714" t="s">
        <v>12</v>
      </c>
      <c r="F6714" s="3" t="s">
        <v>17129</v>
      </c>
      <c r="G6714">
        <v>2024</v>
      </c>
      <c r="H6714" t="s">
        <v>714</v>
      </c>
      <c r="I6714" t="s">
        <v>17127</v>
      </c>
    </row>
    <row r="6715" spans="1:9" ht="16" x14ac:dyDescent="0.2">
      <c r="A6715" t="s">
        <v>17124</v>
      </c>
      <c r="B6715" t="s">
        <v>17130</v>
      </c>
      <c r="C6715">
        <v>3</v>
      </c>
      <c r="D6715" t="s">
        <v>344</v>
      </c>
      <c r="E6715" t="s">
        <v>12</v>
      </c>
      <c r="F6715" s="3" t="s">
        <v>17131</v>
      </c>
      <c r="G6715">
        <v>2024</v>
      </c>
      <c r="H6715" t="s">
        <v>714</v>
      </c>
      <c r="I6715" t="s">
        <v>17127</v>
      </c>
    </row>
    <row r="6716" spans="1:9" ht="32" x14ac:dyDescent="0.2">
      <c r="A6716" t="s">
        <v>17132</v>
      </c>
      <c r="B6716" t="s">
        <v>17133</v>
      </c>
      <c r="C6716">
        <v>1</v>
      </c>
      <c r="D6716" t="s">
        <v>408</v>
      </c>
      <c r="E6716" t="s">
        <v>12</v>
      </c>
      <c r="F6716" s="3" t="s">
        <v>17134</v>
      </c>
      <c r="G6716">
        <v>2024</v>
      </c>
      <c r="H6716" t="s">
        <v>313</v>
      </c>
      <c r="I6716" t="s">
        <v>17135</v>
      </c>
    </row>
    <row r="6717" spans="1:9" ht="32" x14ac:dyDescent="0.2">
      <c r="A6717" t="s">
        <v>17132</v>
      </c>
      <c r="B6717" t="s">
        <v>17136</v>
      </c>
      <c r="C6717">
        <v>2</v>
      </c>
      <c r="D6717" t="s">
        <v>408</v>
      </c>
      <c r="E6717" t="s">
        <v>12</v>
      </c>
      <c r="F6717" s="3" t="s">
        <v>17134</v>
      </c>
      <c r="G6717">
        <v>2024</v>
      </c>
      <c r="H6717" t="s">
        <v>313</v>
      </c>
      <c r="I6717" t="s">
        <v>17135</v>
      </c>
    </row>
    <row r="6718" spans="1:9" ht="32" x14ac:dyDescent="0.2">
      <c r="A6718" t="s">
        <v>17137</v>
      </c>
      <c r="B6718" t="s">
        <v>17138</v>
      </c>
      <c r="C6718">
        <v>1</v>
      </c>
      <c r="D6718">
        <f>237</f>
        <v>237</v>
      </c>
      <c r="E6718" t="s">
        <v>12</v>
      </c>
      <c r="F6718" s="3" t="s">
        <v>17088</v>
      </c>
      <c r="G6718">
        <v>2024</v>
      </c>
      <c r="H6718" t="s">
        <v>21</v>
      </c>
      <c r="I6718" t="s">
        <v>17139</v>
      </c>
    </row>
    <row r="6719" spans="1:9" ht="32" x14ac:dyDescent="0.2">
      <c r="A6719" t="s">
        <v>17140</v>
      </c>
      <c r="B6719" t="s">
        <v>17136</v>
      </c>
      <c r="C6719">
        <v>1</v>
      </c>
      <c r="D6719" t="s">
        <v>408</v>
      </c>
      <c r="E6719" t="s">
        <v>12</v>
      </c>
      <c r="F6719" s="3" t="s">
        <v>17134</v>
      </c>
      <c r="G6719">
        <v>2024</v>
      </c>
      <c r="H6719" t="s">
        <v>313</v>
      </c>
      <c r="I6719" t="s">
        <v>17141</v>
      </c>
    </row>
    <row r="6720" spans="1:9" ht="32" x14ac:dyDescent="0.2">
      <c r="A6720" t="s">
        <v>17140</v>
      </c>
      <c r="B6720" t="s">
        <v>17133</v>
      </c>
      <c r="C6720">
        <v>2</v>
      </c>
      <c r="D6720" t="s">
        <v>408</v>
      </c>
      <c r="E6720" t="s">
        <v>12</v>
      </c>
      <c r="F6720" s="3" t="s">
        <v>17134</v>
      </c>
      <c r="G6720">
        <v>2024</v>
      </c>
      <c r="H6720" t="s">
        <v>313</v>
      </c>
      <c r="I6720" t="s">
        <v>17141</v>
      </c>
    </row>
    <row r="6721" spans="1:9" ht="32" x14ac:dyDescent="0.2">
      <c r="A6721" t="s">
        <v>17140</v>
      </c>
      <c r="B6721" t="s">
        <v>17142</v>
      </c>
      <c r="C6721">
        <v>3</v>
      </c>
      <c r="D6721" t="s">
        <v>408</v>
      </c>
      <c r="E6721" t="s">
        <v>12</v>
      </c>
      <c r="F6721" s="3" t="s">
        <v>17134</v>
      </c>
      <c r="G6721">
        <v>2024</v>
      </c>
      <c r="H6721" t="s">
        <v>313</v>
      </c>
      <c r="I6721" t="s">
        <v>17141</v>
      </c>
    </row>
    <row r="6722" spans="1:9" ht="32" x14ac:dyDescent="0.2">
      <c r="A6722" t="s">
        <v>17143</v>
      </c>
      <c r="B6722" t="s">
        <v>17144</v>
      </c>
      <c r="C6722">
        <v>1</v>
      </c>
      <c r="D6722">
        <f>530</f>
        <v>530</v>
      </c>
      <c r="E6722" t="s">
        <v>12</v>
      </c>
      <c r="F6722" s="3" t="s">
        <v>17145</v>
      </c>
      <c r="G6722">
        <v>2024</v>
      </c>
      <c r="H6722" t="s">
        <v>801</v>
      </c>
      <c r="I6722" t="s">
        <v>17146</v>
      </c>
    </row>
    <row r="6723" spans="1:9" ht="16" x14ac:dyDescent="0.2">
      <c r="A6723" t="s">
        <v>17143</v>
      </c>
      <c r="B6723" t="s">
        <v>17147</v>
      </c>
      <c r="C6723">
        <v>2</v>
      </c>
      <c r="D6723" t="s">
        <v>52</v>
      </c>
      <c r="E6723" t="s">
        <v>12</v>
      </c>
      <c r="F6723" s="3" t="s">
        <v>17148</v>
      </c>
      <c r="G6723">
        <v>2024</v>
      </c>
      <c r="H6723" t="s">
        <v>801</v>
      </c>
      <c r="I6723" t="s">
        <v>17146</v>
      </c>
    </row>
    <row r="6724" spans="1:9" ht="16" x14ac:dyDescent="0.2">
      <c r="A6724" t="s">
        <v>17149</v>
      </c>
      <c r="B6724" t="s">
        <v>17150</v>
      </c>
      <c r="C6724">
        <v>1</v>
      </c>
      <c r="D6724">
        <f>410</f>
        <v>410</v>
      </c>
      <c r="E6724" t="s">
        <v>12</v>
      </c>
      <c r="F6724" s="3" t="s">
        <v>13197</v>
      </c>
      <c r="G6724">
        <v>2024</v>
      </c>
      <c r="H6724" t="s">
        <v>140</v>
      </c>
      <c r="I6724" t="s">
        <v>17151</v>
      </c>
    </row>
    <row r="6725" spans="1:9" ht="16" x14ac:dyDescent="0.2">
      <c r="A6725" t="s">
        <v>17152</v>
      </c>
      <c r="B6725" t="s">
        <v>2766</v>
      </c>
      <c r="C6725">
        <v>1</v>
      </c>
      <c r="D6725">
        <f>237</f>
        <v>237</v>
      </c>
      <c r="E6725" t="s">
        <v>12</v>
      </c>
      <c r="F6725" s="3" t="s">
        <v>2763</v>
      </c>
      <c r="G6725">
        <v>2024</v>
      </c>
      <c r="H6725" t="s">
        <v>21</v>
      </c>
      <c r="I6725" t="s">
        <v>17153</v>
      </c>
    </row>
    <row r="6726" spans="1:9" ht="32" x14ac:dyDescent="0.2">
      <c r="A6726" t="s">
        <v>17152</v>
      </c>
      <c r="B6726" t="s">
        <v>17154</v>
      </c>
      <c r="C6726">
        <v>2</v>
      </c>
      <c r="D6726">
        <f>237</f>
        <v>237</v>
      </c>
      <c r="E6726" t="s">
        <v>12</v>
      </c>
      <c r="F6726" s="3" t="s">
        <v>17155</v>
      </c>
      <c r="G6726">
        <v>2024</v>
      </c>
      <c r="H6726" t="s">
        <v>21</v>
      </c>
      <c r="I6726" t="s">
        <v>17153</v>
      </c>
    </row>
    <row r="6727" spans="1:9" ht="16" x14ac:dyDescent="0.2">
      <c r="A6727" t="s">
        <v>17152</v>
      </c>
      <c r="B6727" t="s">
        <v>2700</v>
      </c>
      <c r="C6727">
        <v>3</v>
      </c>
      <c r="D6727">
        <f>237</f>
        <v>237</v>
      </c>
      <c r="E6727" t="s">
        <v>12</v>
      </c>
      <c r="F6727" s="3" t="s">
        <v>2701</v>
      </c>
      <c r="G6727">
        <v>2024</v>
      </c>
      <c r="H6727" t="s">
        <v>21</v>
      </c>
      <c r="I6727" t="s">
        <v>17153</v>
      </c>
    </row>
    <row r="6728" spans="1:9" ht="16" x14ac:dyDescent="0.2">
      <c r="A6728" t="s">
        <v>17152</v>
      </c>
      <c r="B6728" t="s">
        <v>17156</v>
      </c>
      <c r="C6728">
        <v>4</v>
      </c>
      <c r="D6728" t="s">
        <v>12</v>
      </c>
      <c r="E6728" t="s">
        <v>12</v>
      </c>
      <c r="F6728" s="3" t="s">
        <v>17157</v>
      </c>
      <c r="G6728">
        <v>2024</v>
      </c>
      <c r="H6728" t="s">
        <v>21</v>
      </c>
      <c r="I6728" t="s">
        <v>17153</v>
      </c>
    </row>
    <row r="6729" spans="1:9" ht="16" x14ac:dyDescent="0.2">
      <c r="A6729" t="s">
        <v>17158</v>
      </c>
      <c r="B6729" t="s">
        <v>7941</v>
      </c>
      <c r="C6729">
        <v>1</v>
      </c>
      <c r="D6729" t="s">
        <v>408</v>
      </c>
      <c r="E6729" t="s">
        <v>12</v>
      </c>
      <c r="F6729" s="3" t="s">
        <v>17159</v>
      </c>
      <c r="G6729">
        <v>2024</v>
      </c>
      <c r="H6729" t="s">
        <v>267</v>
      </c>
      <c r="I6729" t="s">
        <v>17160</v>
      </c>
    </row>
    <row r="6730" spans="1:9" ht="32" x14ac:dyDescent="0.2">
      <c r="A6730" t="s">
        <v>17158</v>
      </c>
      <c r="B6730" t="s">
        <v>7943</v>
      </c>
      <c r="C6730">
        <v>2</v>
      </c>
      <c r="D6730">
        <f>489</f>
        <v>489</v>
      </c>
      <c r="E6730" t="s">
        <v>12</v>
      </c>
      <c r="F6730" s="3" t="s">
        <v>8920</v>
      </c>
      <c r="G6730">
        <v>2024</v>
      </c>
      <c r="H6730" t="s">
        <v>267</v>
      </c>
      <c r="I6730" t="s">
        <v>17160</v>
      </c>
    </row>
    <row r="6731" spans="1:9" ht="32" x14ac:dyDescent="0.2">
      <c r="A6731" t="s">
        <v>17161</v>
      </c>
      <c r="B6731" t="s">
        <v>17162</v>
      </c>
      <c r="C6731">
        <v>1</v>
      </c>
      <c r="D6731" t="s">
        <v>52</v>
      </c>
      <c r="E6731" t="s">
        <v>12</v>
      </c>
      <c r="F6731" s="3" t="s">
        <v>8511</v>
      </c>
      <c r="G6731">
        <v>2024</v>
      </c>
      <c r="H6731" t="s">
        <v>54</v>
      </c>
      <c r="I6731" t="s">
        <v>17163</v>
      </c>
    </row>
    <row r="6732" spans="1:9" ht="32" x14ac:dyDescent="0.2">
      <c r="A6732" t="s">
        <v>17161</v>
      </c>
      <c r="B6732" t="s">
        <v>17164</v>
      </c>
      <c r="C6732">
        <v>2</v>
      </c>
      <c r="D6732" t="s">
        <v>52</v>
      </c>
      <c r="E6732" t="s">
        <v>12</v>
      </c>
      <c r="F6732" s="3" t="s">
        <v>16441</v>
      </c>
      <c r="G6732">
        <v>2024</v>
      </c>
      <c r="H6732" t="s">
        <v>54</v>
      </c>
      <c r="I6732" t="s">
        <v>17163</v>
      </c>
    </row>
    <row r="6733" spans="1:9" ht="32" x14ac:dyDescent="0.2">
      <c r="A6733" t="s">
        <v>17161</v>
      </c>
      <c r="B6733" t="s">
        <v>8513</v>
      </c>
      <c r="C6733">
        <v>3</v>
      </c>
      <c r="D6733" t="s">
        <v>52</v>
      </c>
      <c r="E6733" t="s">
        <v>12</v>
      </c>
      <c r="F6733" s="3" t="s">
        <v>17165</v>
      </c>
      <c r="G6733">
        <v>2024</v>
      </c>
      <c r="H6733" t="s">
        <v>54</v>
      </c>
      <c r="I6733" t="s">
        <v>17163</v>
      </c>
    </row>
    <row r="6734" spans="1:9" ht="16" x14ac:dyDescent="0.2">
      <c r="A6734" t="s">
        <v>17161</v>
      </c>
      <c r="B6734" t="s">
        <v>17166</v>
      </c>
      <c r="C6734">
        <v>4</v>
      </c>
      <c r="D6734" t="s">
        <v>52</v>
      </c>
      <c r="E6734" t="s">
        <v>12</v>
      </c>
      <c r="F6734" s="3" t="s">
        <v>17167</v>
      </c>
      <c r="G6734">
        <v>2024</v>
      </c>
      <c r="H6734" t="s">
        <v>54</v>
      </c>
      <c r="I6734" t="s">
        <v>17163</v>
      </c>
    </row>
    <row r="6735" spans="1:9" ht="32" x14ac:dyDescent="0.2">
      <c r="A6735" t="s">
        <v>17161</v>
      </c>
      <c r="B6735" t="s">
        <v>17168</v>
      </c>
      <c r="C6735">
        <v>5</v>
      </c>
      <c r="D6735" t="s">
        <v>52</v>
      </c>
      <c r="E6735" t="s">
        <v>12</v>
      </c>
      <c r="F6735" s="3" t="s">
        <v>17169</v>
      </c>
      <c r="G6735">
        <v>2024</v>
      </c>
      <c r="H6735" t="s">
        <v>54</v>
      </c>
      <c r="I6735" t="s">
        <v>17163</v>
      </c>
    </row>
    <row r="6736" spans="1:9" ht="16" x14ac:dyDescent="0.2">
      <c r="A6736" t="s">
        <v>17170</v>
      </c>
      <c r="B6736" t="s">
        <v>17171</v>
      </c>
      <c r="C6736">
        <v>1</v>
      </c>
      <c r="D6736" t="s">
        <v>2828</v>
      </c>
      <c r="E6736" t="s">
        <v>12</v>
      </c>
      <c r="F6736" s="3" t="s">
        <v>17172</v>
      </c>
      <c r="G6736">
        <v>2024</v>
      </c>
      <c r="H6736" t="s">
        <v>323</v>
      </c>
      <c r="I6736" t="s">
        <v>17173</v>
      </c>
    </row>
    <row r="6737" spans="1:9" ht="16" x14ac:dyDescent="0.2">
      <c r="A6737" t="s">
        <v>17174</v>
      </c>
      <c r="B6737" t="s">
        <v>17175</v>
      </c>
      <c r="C6737">
        <v>1</v>
      </c>
      <c r="D6737" t="s">
        <v>4601</v>
      </c>
      <c r="E6737" t="s">
        <v>12</v>
      </c>
      <c r="F6737" s="3" t="s">
        <v>17176</v>
      </c>
      <c r="G6737">
        <v>2024</v>
      </c>
      <c r="H6737" t="s">
        <v>462</v>
      </c>
      <c r="I6737" t="s">
        <v>17177</v>
      </c>
    </row>
    <row r="6738" spans="1:9" ht="16" x14ac:dyDescent="0.2">
      <c r="A6738" t="s">
        <v>17178</v>
      </c>
      <c r="B6738" t="s">
        <v>2766</v>
      </c>
      <c r="C6738">
        <v>1</v>
      </c>
      <c r="D6738">
        <f>237</f>
        <v>237</v>
      </c>
      <c r="E6738" t="s">
        <v>12</v>
      </c>
      <c r="F6738" s="3" t="s">
        <v>2763</v>
      </c>
      <c r="G6738">
        <v>2024</v>
      </c>
      <c r="H6738" t="s">
        <v>21</v>
      </c>
      <c r="I6738" t="s">
        <v>17179</v>
      </c>
    </row>
    <row r="6739" spans="1:9" ht="16" x14ac:dyDescent="0.2">
      <c r="A6739" t="s">
        <v>17180</v>
      </c>
      <c r="B6739" t="s">
        <v>17181</v>
      </c>
      <c r="C6739">
        <v>1</v>
      </c>
      <c r="D6739" t="s">
        <v>52</v>
      </c>
      <c r="E6739" t="s">
        <v>12</v>
      </c>
      <c r="F6739" s="3" t="s">
        <v>17182</v>
      </c>
      <c r="G6739">
        <v>2024</v>
      </c>
      <c r="H6739" t="s">
        <v>215</v>
      </c>
      <c r="I6739" t="s">
        <v>17183</v>
      </c>
    </row>
    <row r="6740" spans="1:9" ht="16" x14ac:dyDescent="0.2">
      <c r="A6740" t="s">
        <v>17184</v>
      </c>
      <c r="B6740" t="s">
        <v>17185</v>
      </c>
      <c r="C6740">
        <v>1</v>
      </c>
      <c r="D6740" t="s">
        <v>996</v>
      </c>
      <c r="E6740" t="s">
        <v>12</v>
      </c>
      <c r="F6740" s="3" t="s">
        <v>17186</v>
      </c>
      <c r="G6740">
        <v>2024</v>
      </c>
      <c r="H6740" t="s">
        <v>998</v>
      </c>
      <c r="I6740" t="s">
        <v>17187</v>
      </c>
    </row>
    <row r="6741" spans="1:9" ht="16" x14ac:dyDescent="0.2">
      <c r="A6741" t="s">
        <v>17188</v>
      </c>
      <c r="B6741" t="s">
        <v>17189</v>
      </c>
      <c r="C6741">
        <v>1</v>
      </c>
      <c r="D6741">
        <f>159</f>
        <v>159</v>
      </c>
      <c r="E6741" t="s">
        <v>12</v>
      </c>
      <c r="F6741" s="3" t="s">
        <v>2436</v>
      </c>
      <c r="G6741">
        <v>2024</v>
      </c>
      <c r="H6741" t="s">
        <v>323</v>
      </c>
      <c r="I6741" t="s">
        <v>17190</v>
      </c>
    </row>
    <row r="6742" spans="1:9" ht="16" x14ac:dyDescent="0.2">
      <c r="A6742" t="s">
        <v>17188</v>
      </c>
      <c r="B6742" t="s">
        <v>17191</v>
      </c>
      <c r="C6742">
        <v>2</v>
      </c>
      <c r="D6742" t="s">
        <v>12</v>
      </c>
      <c r="E6742" t="s">
        <v>12</v>
      </c>
      <c r="F6742" s="7" t="s">
        <v>25</v>
      </c>
      <c r="G6742">
        <v>2024</v>
      </c>
      <c r="H6742" t="s">
        <v>21</v>
      </c>
      <c r="I6742" t="s">
        <v>17190</v>
      </c>
    </row>
    <row r="6743" spans="1:9" ht="32" x14ac:dyDescent="0.2">
      <c r="A6743" t="s">
        <v>17192</v>
      </c>
      <c r="B6743" t="s">
        <v>17193</v>
      </c>
      <c r="C6743">
        <v>1</v>
      </c>
      <c r="D6743">
        <v>1401</v>
      </c>
      <c r="E6743" t="s">
        <v>12</v>
      </c>
      <c r="F6743" s="7" t="s">
        <v>17194</v>
      </c>
      <c r="G6743">
        <v>2024</v>
      </c>
      <c r="H6743" t="s">
        <v>140</v>
      </c>
      <c r="I6743" t="s">
        <v>17195</v>
      </c>
    </row>
    <row r="6744" spans="1:9" ht="32" x14ac:dyDescent="0.2">
      <c r="A6744" t="s">
        <v>17192</v>
      </c>
      <c r="B6744" t="s">
        <v>17196</v>
      </c>
      <c r="C6744">
        <v>2</v>
      </c>
      <c r="D6744" t="s">
        <v>3674</v>
      </c>
      <c r="E6744" t="s">
        <v>12</v>
      </c>
      <c r="F6744" s="3" t="s">
        <v>17197</v>
      </c>
      <c r="G6744">
        <v>2024</v>
      </c>
      <c r="H6744" t="s">
        <v>140</v>
      </c>
      <c r="I6744" t="s">
        <v>17195</v>
      </c>
    </row>
    <row r="6745" spans="1:9" ht="32" x14ac:dyDescent="0.2">
      <c r="A6745" t="s">
        <v>17192</v>
      </c>
      <c r="B6745" t="s">
        <v>17198</v>
      </c>
      <c r="C6745">
        <v>3</v>
      </c>
      <c r="D6745" t="s">
        <v>52</v>
      </c>
      <c r="E6745" t="s">
        <v>12</v>
      </c>
      <c r="F6745" s="3" t="s">
        <v>17199</v>
      </c>
      <c r="G6745">
        <v>2024</v>
      </c>
      <c r="H6745" t="s">
        <v>140</v>
      </c>
      <c r="I6745" t="s">
        <v>17195</v>
      </c>
    </row>
    <row r="6746" spans="1:9" ht="32" x14ac:dyDescent="0.2">
      <c r="A6746" t="s">
        <v>17192</v>
      </c>
      <c r="B6746" t="s">
        <v>17200</v>
      </c>
      <c r="C6746">
        <v>4</v>
      </c>
      <c r="D6746" t="s">
        <v>712</v>
      </c>
      <c r="E6746" t="s">
        <v>12</v>
      </c>
      <c r="F6746" s="3" t="s">
        <v>17201</v>
      </c>
      <c r="G6746">
        <v>2024</v>
      </c>
      <c r="H6746" t="s">
        <v>140</v>
      </c>
      <c r="I6746" t="s">
        <v>17195</v>
      </c>
    </row>
    <row r="6747" spans="1:9" ht="32" x14ac:dyDescent="0.2">
      <c r="A6747" t="s">
        <v>17202</v>
      </c>
      <c r="B6747" t="s">
        <v>17203</v>
      </c>
      <c r="C6747">
        <v>1</v>
      </c>
      <c r="D6747" t="s">
        <v>12</v>
      </c>
      <c r="E6747" t="s">
        <v>12</v>
      </c>
      <c r="F6747" s="3" t="s">
        <v>17204</v>
      </c>
      <c r="G6747">
        <v>2024</v>
      </c>
      <c r="H6747" t="s">
        <v>14</v>
      </c>
      <c r="I6747" t="s">
        <v>17205</v>
      </c>
    </row>
    <row r="6748" spans="1:9" ht="32" x14ac:dyDescent="0.2">
      <c r="A6748" t="s">
        <v>17202</v>
      </c>
      <c r="B6748" t="s">
        <v>17206</v>
      </c>
      <c r="C6748">
        <v>2</v>
      </c>
      <c r="D6748" t="s">
        <v>576</v>
      </c>
      <c r="E6748" t="s">
        <v>12</v>
      </c>
      <c r="F6748" s="3" t="s">
        <v>17207</v>
      </c>
      <c r="G6748">
        <v>2024</v>
      </c>
      <c r="H6748" t="s">
        <v>359</v>
      </c>
      <c r="I6748" t="s">
        <v>17205</v>
      </c>
    </row>
    <row r="6749" spans="1:9" ht="32" x14ac:dyDescent="0.2">
      <c r="A6749" t="s">
        <v>17208</v>
      </c>
      <c r="B6749" t="s">
        <v>17209</v>
      </c>
      <c r="C6749">
        <v>1</v>
      </c>
      <c r="D6749">
        <f>237</f>
        <v>237</v>
      </c>
      <c r="E6749" t="s">
        <v>12</v>
      </c>
      <c r="F6749" s="3" t="s">
        <v>17210</v>
      </c>
      <c r="G6749">
        <v>2024</v>
      </c>
      <c r="H6749" t="s">
        <v>21</v>
      </c>
      <c r="I6749" t="s">
        <v>17211</v>
      </c>
    </row>
    <row r="6750" spans="1:9" ht="32" x14ac:dyDescent="0.2">
      <c r="A6750" t="s">
        <v>17208</v>
      </c>
      <c r="B6750" t="s">
        <v>17212</v>
      </c>
      <c r="C6750">
        <v>2</v>
      </c>
      <c r="D6750">
        <f>237</f>
        <v>237</v>
      </c>
      <c r="E6750" t="s">
        <v>12</v>
      </c>
      <c r="F6750" s="3" t="s">
        <v>17213</v>
      </c>
      <c r="G6750">
        <v>2024</v>
      </c>
      <c r="H6750" t="s">
        <v>21</v>
      </c>
      <c r="I6750" t="s">
        <v>17211</v>
      </c>
    </row>
    <row r="6751" spans="1:9" ht="16" x14ac:dyDescent="0.2">
      <c r="A6751" t="s">
        <v>17214</v>
      </c>
      <c r="B6751" t="s">
        <v>17215</v>
      </c>
      <c r="C6751">
        <v>1</v>
      </c>
      <c r="D6751" t="s">
        <v>52</v>
      </c>
      <c r="E6751" t="s">
        <v>12</v>
      </c>
      <c r="F6751" s="3" t="s">
        <v>17216</v>
      </c>
      <c r="G6751">
        <v>2024</v>
      </c>
      <c r="H6751" t="s">
        <v>2773</v>
      </c>
      <c r="I6751" t="s">
        <v>17217</v>
      </c>
    </row>
    <row r="6752" spans="1:9" ht="16" x14ac:dyDescent="0.2">
      <c r="A6752" t="s">
        <v>17214</v>
      </c>
      <c r="B6752" t="s">
        <v>17218</v>
      </c>
      <c r="C6752">
        <v>2</v>
      </c>
      <c r="D6752" t="s">
        <v>1512</v>
      </c>
      <c r="E6752" t="s">
        <v>12</v>
      </c>
      <c r="F6752" s="3" t="s">
        <v>17219</v>
      </c>
      <c r="G6752">
        <v>2024</v>
      </c>
      <c r="H6752" t="s">
        <v>2773</v>
      </c>
      <c r="I6752" t="s">
        <v>17217</v>
      </c>
    </row>
    <row r="6753" spans="1:9" ht="16" x14ac:dyDescent="0.2">
      <c r="A6753" t="s">
        <v>17220</v>
      </c>
      <c r="B6753" t="s">
        <v>17221</v>
      </c>
      <c r="C6753">
        <v>1</v>
      </c>
      <c r="D6753" t="s">
        <v>12</v>
      </c>
      <c r="E6753" t="s">
        <v>12</v>
      </c>
      <c r="F6753" s="3" t="s">
        <v>15210</v>
      </c>
      <c r="G6753">
        <v>2024</v>
      </c>
      <c r="H6753" t="s">
        <v>21</v>
      </c>
      <c r="I6753" t="s">
        <v>17222</v>
      </c>
    </row>
    <row r="6754" spans="1:9" ht="16" x14ac:dyDescent="0.2">
      <c r="A6754" t="s">
        <v>17223</v>
      </c>
      <c r="B6754" t="s">
        <v>6578</v>
      </c>
      <c r="C6754">
        <v>1</v>
      </c>
      <c r="D6754" t="s">
        <v>90</v>
      </c>
      <c r="E6754" t="s">
        <v>12</v>
      </c>
      <c r="F6754" s="3" t="s">
        <v>1644</v>
      </c>
      <c r="G6754">
        <v>2024</v>
      </c>
      <c r="H6754" t="s">
        <v>37</v>
      </c>
      <c r="I6754" t="s">
        <v>17224</v>
      </c>
    </row>
    <row r="6755" spans="1:9" ht="32" x14ac:dyDescent="0.2">
      <c r="A6755" t="s">
        <v>17225</v>
      </c>
      <c r="B6755" t="s">
        <v>17226</v>
      </c>
      <c r="C6755">
        <v>1</v>
      </c>
      <c r="D6755">
        <f>237</f>
        <v>237</v>
      </c>
      <c r="E6755" t="s">
        <v>12</v>
      </c>
      <c r="F6755" s="3" t="s">
        <v>17227</v>
      </c>
      <c r="G6755">
        <v>2024</v>
      </c>
      <c r="H6755" t="s">
        <v>21</v>
      </c>
      <c r="I6755" t="s">
        <v>17228</v>
      </c>
    </row>
    <row r="6756" spans="1:9" ht="32" x14ac:dyDescent="0.2">
      <c r="A6756" t="s">
        <v>17229</v>
      </c>
      <c r="B6756" t="s">
        <v>17230</v>
      </c>
      <c r="C6756">
        <v>1</v>
      </c>
      <c r="D6756">
        <f>328</f>
        <v>328</v>
      </c>
      <c r="E6756" t="s">
        <v>12</v>
      </c>
      <c r="F6756" s="3" t="s">
        <v>17231</v>
      </c>
      <c r="G6756">
        <v>2024</v>
      </c>
      <c r="H6756" t="s">
        <v>86</v>
      </c>
      <c r="I6756" t="s">
        <v>17232</v>
      </c>
    </row>
    <row r="6757" spans="1:9" ht="32" x14ac:dyDescent="0.2">
      <c r="A6757" t="s">
        <v>17229</v>
      </c>
      <c r="B6757" t="s">
        <v>17233</v>
      </c>
      <c r="C6757">
        <v>2</v>
      </c>
      <c r="D6757" t="s">
        <v>12</v>
      </c>
      <c r="E6757" t="s">
        <v>12</v>
      </c>
      <c r="F6757" s="3" t="s">
        <v>17234</v>
      </c>
      <c r="G6757">
        <v>2024</v>
      </c>
      <c r="H6757" t="s">
        <v>86</v>
      </c>
      <c r="I6757" t="s">
        <v>17232</v>
      </c>
    </row>
    <row r="6758" spans="1:9" ht="32" x14ac:dyDescent="0.2">
      <c r="A6758" t="s">
        <v>17235</v>
      </c>
      <c r="B6758" t="s">
        <v>17236</v>
      </c>
      <c r="C6758">
        <v>1</v>
      </c>
      <c r="D6758">
        <f>237</f>
        <v>237</v>
      </c>
      <c r="E6758" t="s">
        <v>12</v>
      </c>
      <c r="F6758" s="3" t="s">
        <v>17237</v>
      </c>
      <c r="G6758">
        <v>2024</v>
      </c>
      <c r="H6758" t="s">
        <v>21</v>
      </c>
      <c r="I6758" t="s">
        <v>17238</v>
      </c>
    </row>
    <row r="6759" spans="1:9" ht="32" x14ac:dyDescent="0.2">
      <c r="A6759" t="s">
        <v>17235</v>
      </c>
      <c r="B6759" t="s">
        <v>17239</v>
      </c>
      <c r="C6759">
        <v>2</v>
      </c>
      <c r="D6759">
        <f>237</f>
        <v>237</v>
      </c>
      <c r="E6759" t="s">
        <v>12</v>
      </c>
      <c r="F6759" s="3" t="s">
        <v>17240</v>
      </c>
      <c r="G6759">
        <v>2024</v>
      </c>
      <c r="H6759" t="s">
        <v>21</v>
      </c>
      <c r="I6759" t="s">
        <v>17238</v>
      </c>
    </row>
    <row r="6760" spans="1:9" ht="16" x14ac:dyDescent="0.2">
      <c r="A6760" t="s">
        <v>17235</v>
      </c>
      <c r="B6760" t="s">
        <v>17241</v>
      </c>
      <c r="C6760">
        <v>3</v>
      </c>
      <c r="D6760" t="s">
        <v>12</v>
      </c>
      <c r="E6760" t="s">
        <v>9259</v>
      </c>
      <c r="F6760" s="3" t="s">
        <v>9260</v>
      </c>
      <c r="G6760">
        <v>2024</v>
      </c>
      <c r="H6760" t="s">
        <v>86</v>
      </c>
      <c r="I6760" t="s">
        <v>17238</v>
      </c>
    </row>
    <row r="6761" spans="1:9" ht="32" x14ac:dyDescent="0.2">
      <c r="A6761" t="s">
        <v>17235</v>
      </c>
      <c r="B6761" t="s">
        <v>17242</v>
      </c>
      <c r="C6761">
        <v>4</v>
      </c>
      <c r="D6761" t="s">
        <v>12</v>
      </c>
      <c r="E6761" t="s">
        <v>12</v>
      </c>
      <c r="F6761" s="3" t="s">
        <v>17243</v>
      </c>
      <c r="G6761">
        <v>2024</v>
      </c>
      <c r="H6761" t="s">
        <v>21</v>
      </c>
      <c r="I6761" t="s">
        <v>17238</v>
      </c>
    </row>
    <row r="6762" spans="1:9" ht="16" x14ac:dyDescent="0.2">
      <c r="A6762" t="s">
        <v>17244</v>
      </c>
      <c r="B6762" t="s">
        <v>17245</v>
      </c>
      <c r="C6762">
        <v>1</v>
      </c>
      <c r="D6762" t="s">
        <v>12</v>
      </c>
      <c r="E6762" t="s">
        <v>12</v>
      </c>
      <c r="F6762" s="3" t="s">
        <v>17246</v>
      </c>
      <c r="G6762">
        <v>2024</v>
      </c>
      <c r="H6762" t="s">
        <v>37</v>
      </c>
      <c r="I6762" t="s">
        <v>17247</v>
      </c>
    </row>
    <row r="6763" spans="1:9" ht="16" x14ac:dyDescent="0.2">
      <c r="A6763" t="s">
        <v>17248</v>
      </c>
      <c r="B6763" t="s">
        <v>17249</v>
      </c>
      <c r="C6763">
        <v>1</v>
      </c>
      <c r="D6763" t="s">
        <v>193</v>
      </c>
      <c r="E6763" t="s">
        <v>12</v>
      </c>
      <c r="F6763" s="3" t="s">
        <v>17250</v>
      </c>
      <c r="G6763">
        <v>2024</v>
      </c>
      <c r="H6763" t="s">
        <v>195</v>
      </c>
      <c r="I6763" t="s">
        <v>17251</v>
      </c>
    </row>
    <row r="6764" spans="1:9" ht="32" x14ac:dyDescent="0.2">
      <c r="A6764" t="s">
        <v>17252</v>
      </c>
      <c r="B6764" t="s">
        <v>17253</v>
      </c>
      <c r="C6764">
        <v>1</v>
      </c>
      <c r="D6764" t="s">
        <v>12</v>
      </c>
      <c r="E6764" t="s">
        <v>12</v>
      </c>
      <c r="F6764" s="3" t="s">
        <v>3302</v>
      </c>
      <c r="G6764">
        <v>2024</v>
      </c>
      <c r="H6764" t="s">
        <v>239</v>
      </c>
      <c r="I6764" t="s">
        <v>17254</v>
      </c>
    </row>
    <row r="6765" spans="1:9" ht="16" x14ac:dyDescent="0.2">
      <c r="A6765" t="s">
        <v>17255</v>
      </c>
      <c r="B6765" t="s">
        <v>17256</v>
      </c>
      <c r="C6765">
        <v>1</v>
      </c>
      <c r="D6765" t="s">
        <v>316</v>
      </c>
      <c r="E6765" t="s">
        <v>12</v>
      </c>
      <c r="F6765" s="3" t="s">
        <v>17257</v>
      </c>
      <c r="G6765">
        <v>2024</v>
      </c>
      <c r="H6765" t="s">
        <v>318</v>
      </c>
      <c r="I6765" t="s">
        <v>17258</v>
      </c>
    </row>
    <row r="6766" spans="1:9" ht="16" x14ac:dyDescent="0.2">
      <c r="A6766" t="s">
        <v>17259</v>
      </c>
      <c r="B6766" t="s">
        <v>17260</v>
      </c>
      <c r="C6766">
        <v>1</v>
      </c>
      <c r="D6766" t="s">
        <v>3877</v>
      </c>
      <c r="E6766" t="s">
        <v>12</v>
      </c>
      <c r="F6766" s="3" t="s">
        <v>17261</v>
      </c>
      <c r="G6766">
        <v>2024</v>
      </c>
      <c r="H6766" t="s">
        <v>2154</v>
      </c>
      <c r="I6766" t="s">
        <v>17262</v>
      </c>
    </row>
    <row r="6767" spans="1:9" ht="32" x14ac:dyDescent="0.2">
      <c r="A6767" t="s">
        <v>17259</v>
      </c>
      <c r="B6767" t="s">
        <v>17260</v>
      </c>
      <c r="C6767">
        <v>2</v>
      </c>
      <c r="D6767" t="s">
        <v>12</v>
      </c>
      <c r="E6767" t="s">
        <v>12</v>
      </c>
      <c r="F6767" s="3" t="s">
        <v>17263</v>
      </c>
      <c r="G6767">
        <v>2024</v>
      </c>
      <c r="H6767" t="s">
        <v>2154</v>
      </c>
      <c r="I6767" t="s">
        <v>17262</v>
      </c>
    </row>
    <row r="6768" spans="1:9" ht="32" x14ac:dyDescent="0.2">
      <c r="A6768" t="s">
        <v>17259</v>
      </c>
      <c r="B6768" t="s">
        <v>17264</v>
      </c>
      <c r="C6768">
        <v>3</v>
      </c>
      <c r="D6768" t="s">
        <v>712</v>
      </c>
      <c r="E6768" t="s">
        <v>12</v>
      </c>
      <c r="F6768" s="3" t="s">
        <v>17265</v>
      </c>
      <c r="G6768">
        <v>2024</v>
      </c>
      <c r="H6768" t="s">
        <v>438</v>
      </c>
      <c r="I6768" t="s">
        <v>17262</v>
      </c>
    </row>
    <row r="6769" spans="1:9" ht="32" x14ac:dyDescent="0.2">
      <c r="A6769" t="s">
        <v>17259</v>
      </c>
      <c r="B6769" t="s">
        <v>17266</v>
      </c>
      <c r="C6769">
        <v>4</v>
      </c>
      <c r="D6769" t="s">
        <v>344</v>
      </c>
      <c r="E6769" t="s">
        <v>12</v>
      </c>
      <c r="F6769" s="3" t="s">
        <v>17267</v>
      </c>
      <c r="G6769">
        <v>2024</v>
      </c>
      <c r="H6769" t="s">
        <v>2154</v>
      </c>
      <c r="I6769" t="s">
        <v>17262</v>
      </c>
    </row>
    <row r="6770" spans="1:9" ht="16" x14ac:dyDescent="0.2">
      <c r="A6770" t="s">
        <v>17268</v>
      </c>
      <c r="B6770" t="s">
        <v>6397</v>
      </c>
      <c r="C6770">
        <v>1</v>
      </c>
      <c r="D6770" t="s">
        <v>11</v>
      </c>
      <c r="E6770" t="s">
        <v>12</v>
      </c>
      <c r="F6770" s="7" t="s">
        <v>13</v>
      </c>
      <c r="G6770">
        <v>2024</v>
      </c>
      <c r="H6770" t="s">
        <v>14</v>
      </c>
      <c r="I6770" t="s">
        <v>17269</v>
      </c>
    </row>
    <row r="6771" spans="1:9" ht="32" x14ac:dyDescent="0.2">
      <c r="A6771" t="s">
        <v>17268</v>
      </c>
      <c r="B6771" t="s">
        <v>4623</v>
      </c>
      <c r="C6771">
        <v>2</v>
      </c>
      <c r="D6771" t="s">
        <v>31</v>
      </c>
      <c r="E6771" t="s">
        <v>12</v>
      </c>
      <c r="F6771" s="3" t="s">
        <v>17270</v>
      </c>
      <c r="G6771">
        <v>2024</v>
      </c>
      <c r="H6771" t="s">
        <v>359</v>
      </c>
      <c r="I6771" t="s">
        <v>17269</v>
      </c>
    </row>
    <row r="6772" spans="1:9" ht="16" x14ac:dyDescent="0.2">
      <c r="A6772" t="s">
        <v>17268</v>
      </c>
      <c r="B6772" t="s">
        <v>17271</v>
      </c>
      <c r="C6772">
        <v>3</v>
      </c>
      <c r="D6772" t="s">
        <v>31</v>
      </c>
      <c r="E6772" t="s">
        <v>12</v>
      </c>
      <c r="F6772" s="3" t="s">
        <v>17272</v>
      </c>
      <c r="G6772">
        <v>2024</v>
      </c>
      <c r="H6772" t="s">
        <v>359</v>
      </c>
      <c r="I6772" t="s">
        <v>17269</v>
      </c>
    </row>
    <row r="6773" spans="1:9" ht="32" x14ac:dyDescent="0.2">
      <c r="A6773" t="s">
        <v>17273</v>
      </c>
      <c r="B6773" t="s">
        <v>7881</v>
      </c>
      <c r="C6773">
        <v>1</v>
      </c>
      <c r="D6773" t="s">
        <v>4550</v>
      </c>
      <c r="E6773" t="s">
        <v>12</v>
      </c>
      <c r="F6773" s="3" t="s">
        <v>7885</v>
      </c>
      <c r="G6773">
        <v>2024</v>
      </c>
      <c r="H6773" t="s">
        <v>998</v>
      </c>
      <c r="I6773" t="s">
        <v>17274</v>
      </c>
    </row>
    <row r="6774" spans="1:9" ht="16" x14ac:dyDescent="0.2">
      <c r="A6774" t="s">
        <v>17273</v>
      </c>
      <c r="B6774" t="s">
        <v>7888</v>
      </c>
      <c r="C6774">
        <v>2</v>
      </c>
      <c r="D6774" t="s">
        <v>12</v>
      </c>
      <c r="E6774" t="s">
        <v>12</v>
      </c>
      <c r="F6774" s="3" t="s">
        <v>7887</v>
      </c>
      <c r="G6774">
        <v>2024</v>
      </c>
      <c r="H6774" t="s">
        <v>998</v>
      </c>
      <c r="I6774" t="s">
        <v>17274</v>
      </c>
    </row>
    <row r="6775" spans="1:9" ht="32" x14ac:dyDescent="0.2">
      <c r="A6775" t="s">
        <v>17273</v>
      </c>
      <c r="B6775" t="s">
        <v>7886</v>
      </c>
      <c r="C6775">
        <v>3</v>
      </c>
      <c r="D6775" t="s">
        <v>4550</v>
      </c>
      <c r="E6775" t="s">
        <v>12</v>
      </c>
      <c r="F6775" s="3" t="s">
        <v>14081</v>
      </c>
      <c r="G6775">
        <v>2024</v>
      </c>
      <c r="H6775" t="s">
        <v>998</v>
      </c>
      <c r="I6775" t="s">
        <v>17274</v>
      </c>
    </row>
    <row r="6776" spans="1:9" ht="32" x14ac:dyDescent="0.2">
      <c r="A6776" t="s">
        <v>17273</v>
      </c>
      <c r="B6776" t="s">
        <v>14084</v>
      </c>
      <c r="C6776">
        <v>4</v>
      </c>
      <c r="D6776" t="s">
        <v>4550</v>
      </c>
      <c r="E6776" t="s">
        <v>12</v>
      </c>
      <c r="F6776" s="3" t="s">
        <v>7889</v>
      </c>
      <c r="G6776">
        <v>2024</v>
      </c>
      <c r="H6776" t="s">
        <v>998</v>
      </c>
      <c r="I6776" t="s">
        <v>17274</v>
      </c>
    </row>
    <row r="6777" spans="1:9" ht="16" x14ac:dyDescent="0.2">
      <c r="A6777" t="s">
        <v>17273</v>
      </c>
      <c r="B6777" t="s">
        <v>17275</v>
      </c>
      <c r="C6777">
        <v>5</v>
      </c>
      <c r="D6777" t="s">
        <v>4550</v>
      </c>
      <c r="E6777" t="s">
        <v>12</v>
      </c>
      <c r="F6777" s="3" t="s">
        <v>17276</v>
      </c>
      <c r="G6777">
        <v>2024</v>
      </c>
      <c r="H6777" t="s">
        <v>998</v>
      </c>
      <c r="I6777" t="s">
        <v>17274</v>
      </c>
    </row>
    <row r="6778" spans="1:9" ht="16" x14ac:dyDescent="0.2">
      <c r="A6778" t="s">
        <v>17273</v>
      </c>
      <c r="B6778" t="s">
        <v>17277</v>
      </c>
      <c r="C6778">
        <v>6</v>
      </c>
      <c r="D6778" t="s">
        <v>996</v>
      </c>
      <c r="E6778" t="s">
        <v>12</v>
      </c>
      <c r="F6778" s="3" t="s">
        <v>17278</v>
      </c>
      <c r="G6778">
        <v>2024</v>
      </c>
      <c r="H6778" t="s">
        <v>998</v>
      </c>
      <c r="I6778" t="s">
        <v>17274</v>
      </c>
    </row>
    <row r="6779" spans="1:9" ht="32" x14ac:dyDescent="0.2">
      <c r="A6779" t="s">
        <v>17273</v>
      </c>
      <c r="B6779" t="s">
        <v>17279</v>
      </c>
      <c r="C6779">
        <v>7</v>
      </c>
      <c r="D6779" t="s">
        <v>12</v>
      </c>
      <c r="E6779" t="s">
        <v>12</v>
      </c>
      <c r="F6779" s="3" t="s">
        <v>17280</v>
      </c>
      <c r="G6779">
        <v>2024</v>
      </c>
      <c r="H6779" t="s">
        <v>998</v>
      </c>
      <c r="I6779" t="s">
        <v>17274</v>
      </c>
    </row>
    <row r="6780" spans="1:9" ht="32" x14ac:dyDescent="0.2">
      <c r="A6780" t="s">
        <v>17273</v>
      </c>
      <c r="B6780" t="s">
        <v>17281</v>
      </c>
      <c r="C6780">
        <v>8</v>
      </c>
      <c r="D6780" t="s">
        <v>3897</v>
      </c>
      <c r="E6780" t="s">
        <v>12</v>
      </c>
      <c r="F6780" s="3" t="s">
        <v>17282</v>
      </c>
      <c r="G6780">
        <v>2024</v>
      </c>
      <c r="H6780" t="s">
        <v>998</v>
      </c>
      <c r="I6780" t="s">
        <v>17274</v>
      </c>
    </row>
    <row r="6781" spans="1:9" ht="16" x14ac:dyDescent="0.2">
      <c r="A6781" t="s">
        <v>17273</v>
      </c>
      <c r="B6781" t="s">
        <v>14082</v>
      </c>
      <c r="C6781">
        <v>9</v>
      </c>
      <c r="D6781">
        <f>141</f>
        <v>141</v>
      </c>
      <c r="E6781" t="s">
        <v>17283</v>
      </c>
      <c r="F6781" s="3" t="s">
        <v>17284</v>
      </c>
      <c r="G6781">
        <v>2024</v>
      </c>
      <c r="H6781" t="s">
        <v>998</v>
      </c>
      <c r="I6781" t="s">
        <v>17274</v>
      </c>
    </row>
    <row r="6782" spans="1:9" ht="16" x14ac:dyDescent="0.2">
      <c r="A6782" t="s">
        <v>17285</v>
      </c>
      <c r="B6782" t="s">
        <v>17286</v>
      </c>
      <c r="C6782">
        <v>1</v>
      </c>
      <c r="D6782" t="s">
        <v>12</v>
      </c>
      <c r="E6782" t="s">
        <v>12</v>
      </c>
      <c r="F6782" s="3" t="s">
        <v>15947</v>
      </c>
      <c r="G6782">
        <v>2024</v>
      </c>
      <c r="H6782" t="s">
        <v>6108</v>
      </c>
      <c r="I6782" t="s">
        <v>17287</v>
      </c>
    </row>
    <row r="6783" spans="1:9" ht="16" x14ac:dyDescent="0.2">
      <c r="A6783" t="s">
        <v>17288</v>
      </c>
      <c r="B6783" t="s">
        <v>17289</v>
      </c>
      <c r="C6783">
        <v>1</v>
      </c>
      <c r="D6783" t="s">
        <v>12</v>
      </c>
      <c r="E6783" t="s">
        <v>12</v>
      </c>
      <c r="F6783" s="3" t="s">
        <v>17290</v>
      </c>
      <c r="G6783">
        <v>2024</v>
      </c>
      <c r="H6783" t="s">
        <v>14</v>
      </c>
      <c r="I6783" t="s">
        <v>17291</v>
      </c>
    </row>
    <row r="6784" spans="1:9" ht="16" x14ac:dyDescent="0.2">
      <c r="A6784" t="s">
        <v>17288</v>
      </c>
      <c r="B6784" t="s">
        <v>17292</v>
      </c>
      <c r="C6784">
        <v>2</v>
      </c>
      <c r="D6784" t="s">
        <v>12</v>
      </c>
      <c r="E6784" t="s">
        <v>12</v>
      </c>
      <c r="F6784" s="3" t="s">
        <v>14139</v>
      </c>
      <c r="G6784">
        <v>2024</v>
      </c>
      <c r="H6784" t="s">
        <v>14</v>
      </c>
      <c r="I6784" t="s">
        <v>17291</v>
      </c>
    </row>
    <row r="6785" spans="1:9" ht="16" x14ac:dyDescent="0.2">
      <c r="A6785" t="s">
        <v>17288</v>
      </c>
      <c r="B6785" t="s">
        <v>15881</v>
      </c>
      <c r="C6785">
        <v>3</v>
      </c>
      <c r="D6785" t="s">
        <v>12</v>
      </c>
      <c r="E6785" t="s">
        <v>12</v>
      </c>
      <c r="F6785" s="3" t="s">
        <v>17290</v>
      </c>
      <c r="G6785">
        <v>2024</v>
      </c>
      <c r="H6785" t="s">
        <v>14</v>
      </c>
      <c r="I6785" t="s">
        <v>17291</v>
      </c>
    </row>
    <row r="6786" spans="1:9" ht="16" x14ac:dyDescent="0.2">
      <c r="A6786" t="s">
        <v>17293</v>
      </c>
      <c r="B6786" t="s">
        <v>16406</v>
      </c>
      <c r="C6786">
        <v>1</v>
      </c>
      <c r="D6786" t="s">
        <v>52</v>
      </c>
      <c r="E6786" t="s">
        <v>12</v>
      </c>
      <c r="F6786" s="3" t="s">
        <v>1753</v>
      </c>
      <c r="G6786">
        <v>2024</v>
      </c>
      <c r="H6786" t="s">
        <v>37</v>
      </c>
      <c r="I6786" t="s">
        <v>17294</v>
      </c>
    </row>
    <row r="6787" spans="1:9" ht="16" x14ac:dyDescent="0.2">
      <c r="A6787" t="s">
        <v>17293</v>
      </c>
      <c r="B6787" t="s">
        <v>6336</v>
      </c>
      <c r="C6787">
        <v>2</v>
      </c>
      <c r="D6787" t="s">
        <v>52</v>
      </c>
      <c r="E6787" t="s">
        <v>12</v>
      </c>
      <c r="F6787" s="3" t="s">
        <v>1753</v>
      </c>
      <c r="G6787">
        <v>2024</v>
      </c>
      <c r="H6787" t="s">
        <v>37</v>
      </c>
      <c r="I6787" t="s">
        <v>17294</v>
      </c>
    </row>
    <row r="6788" spans="1:9" ht="16" x14ac:dyDescent="0.2">
      <c r="A6788" t="s">
        <v>17293</v>
      </c>
      <c r="B6788" t="s">
        <v>17295</v>
      </c>
      <c r="C6788">
        <v>3</v>
      </c>
      <c r="D6788" t="s">
        <v>101</v>
      </c>
      <c r="E6788" t="s">
        <v>12</v>
      </c>
      <c r="F6788" s="3" t="s">
        <v>17296</v>
      </c>
      <c r="G6788">
        <v>2024</v>
      </c>
      <c r="H6788" t="s">
        <v>37</v>
      </c>
      <c r="I6788" t="s">
        <v>17294</v>
      </c>
    </row>
    <row r="6789" spans="1:9" ht="16" x14ac:dyDescent="0.2">
      <c r="A6789" t="s">
        <v>17293</v>
      </c>
      <c r="B6789" t="s">
        <v>17297</v>
      </c>
      <c r="C6789">
        <v>4</v>
      </c>
      <c r="D6789" t="s">
        <v>12</v>
      </c>
      <c r="E6789" t="s">
        <v>12</v>
      </c>
      <c r="F6789" s="3" t="s">
        <v>17298</v>
      </c>
      <c r="G6789">
        <v>2024</v>
      </c>
      <c r="H6789" t="s">
        <v>37</v>
      </c>
      <c r="I6789" t="s">
        <v>17294</v>
      </c>
    </row>
    <row r="6790" spans="1:9" ht="16" x14ac:dyDescent="0.2">
      <c r="A6790" t="s">
        <v>17299</v>
      </c>
      <c r="B6790" t="s">
        <v>17300</v>
      </c>
      <c r="C6790">
        <v>1</v>
      </c>
      <c r="D6790" t="s">
        <v>12</v>
      </c>
      <c r="E6790" t="s">
        <v>12</v>
      </c>
      <c r="F6790" s="3" t="s">
        <v>12223</v>
      </c>
      <c r="G6790">
        <v>2024</v>
      </c>
      <c r="H6790" t="s">
        <v>1248</v>
      </c>
      <c r="I6790" t="s">
        <v>17301</v>
      </c>
    </row>
    <row r="6791" spans="1:9" ht="16" x14ac:dyDescent="0.2">
      <c r="A6791" t="s">
        <v>17299</v>
      </c>
      <c r="B6791" t="s">
        <v>17302</v>
      </c>
      <c r="C6791">
        <v>2</v>
      </c>
      <c r="D6791" t="s">
        <v>12</v>
      </c>
      <c r="E6791" t="s">
        <v>12</v>
      </c>
      <c r="F6791" s="3" t="s">
        <v>17303</v>
      </c>
      <c r="G6791">
        <v>2024</v>
      </c>
      <c r="H6791" t="s">
        <v>1248</v>
      </c>
      <c r="I6791" t="s">
        <v>17301</v>
      </c>
    </row>
    <row r="6792" spans="1:9" ht="32" x14ac:dyDescent="0.2">
      <c r="A6792" t="s">
        <v>17299</v>
      </c>
      <c r="B6792" t="s">
        <v>17304</v>
      </c>
      <c r="C6792">
        <v>3</v>
      </c>
      <c r="D6792" t="s">
        <v>12</v>
      </c>
      <c r="E6792" t="s">
        <v>12</v>
      </c>
      <c r="F6792" s="3" t="s">
        <v>4197</v>
      </c>
      <c r="G6792">
        <v>2024</v>
      </c>
      <c r="H6792" t="s">
        <v>1248</v>
      </c>
      <c r="I6792" t="s">
        <v>17301</v>
      </c>
    </row>
    <row r="6793" spans="1:9" ht="16" x14ac:dyDescent="0.2">
      <c r="A6793" t="s">
        <v>17299</v>
      </c>
      <c r="B6793" t="s">
        <v>17305</v>
      </c>
      <c r="C6793">
        <v>4</v>
      </c>
      <c r="D6793" t="s">
        <v>12</v>
      </c>
      <c r="E6793" t="s">
        <v>12</v>
      </c>
      <c r="F6793" s="3" t="s">
        <v>12223</v>
      </c>
      <c r="G6793">
        <v>2024</v>
      </c>
      <c r="H6793" t="s">
        <v>1248</v>
      </c>
      <c r="I6793" t="s">
        <v>17301</v>
      </c>
    </row>
    <row r="6794" spans="1:9" ht="16" x14ac:dyDescent="0.2">
      <c r="A6794" t="s">
        <v>17306</v>
      </c>
      <c r="B6794" t="s">
        <v>17307</v>
      </c>
      <c r="C6794">
        <v>1</v>
      </c>
      <c r="D6794" t="s">
        <v>12</v>
      </c>
      <c r="E6794" t="s">
        <v>12</v>
      </c>
      <c r="F6794" s="3" t="s">
        <v>17308</v>
      </c>
      <c r="G6794">
        <v>2024</v>
      </c>
      <c r="H6794" t="s">
        <v>21</v>
      </c>
      <c r="I6794" t="s">
        <v>17309</v>
      </c>
    </row>
    <row r="6795" spans="1:9" ht="16" x14ac:dyDescent="0.2">
      <c r="A6795" t="s">
        <v>17306</v>
      </c>
      <c r="B6795" t="s">
        <v>17310</v>
      </c>
      <c r="C6795">
        <v>2</v>
      </c>
      <c r="D6795" t="s">
        <v>12</v>
      </c>
      <c r="E6795" t="s">
        <v>12</v>
      </c>
      <c r="F6795" s="3" t="s">
        <v>17311</v>
      </c>
      <c r="G6795">
        <v>2024</v>
      </c>
      <c r="H6795" t="s">
        <v>21</v>
      </c>
      <c r="I6795" t="s">
        <v>17309</v>
      </c>
    </row>
    <row r="6796" spans="1:9" ht="16" x14ac:dyDescent="0.2">
      <c r="A6796" t="s">
        <v>17306</v>
      </c>
      <c r="B6796" t="s">
        <v>17312</v>
      </c>
      <c r="C6796">
        <v>3</v>
      </c>
      <c r="D6796" t="s">
        <v>12</v>
      </c>
      <c r="E6796" t="s">
        <v>12</v>
      </c>
      <c r="F6796" s="3" t="s">
        <v>17313</v>
      </c>
      <c r="G6796">
        <v>2024</v>
      </c>
      <c r="H6796" t="s">
        <v>21</v>
      </c>
      <c r="I6796" t="s">
        <v>17309</v>
      </c>
    </row>
    <row r="6797" spans="1:9" ht="16" x14ac:dyDescent="0.2">
      <c r="A6797" t="s">
        <v>17306</v>
      </c>
      <c r="B6797" t="s">
        <v>6017</v>
      </c>
      <c r="C6797">
        <v>4</v>
      </c>
      <c r="D6797" t="s">
        <v>12</v>
      </c>
      <c r="E6797" t="s">
        <v>12</v>
      </c>
      <c r="F6797" s="3" t="s">
        <v>8399</v>
      </c>
      <c r="G6797">
        <v>2024</v>
      </c>
      <c r="H6797" t="s">
        <v>21</v>
      </c>
      <c r="I6797" t="s">
        <v>17309</v>
      </c>
    </row>
    <row r="6798" spans="1:9" ht="16" x14ac:dyDescent="0.2">
      <c r="A6798" t="s">
        <v>17314</v>
      </c>
      <c r="B6798" t="s">
        <v>17315</v>
      </c>
      <c r="C6798">
        <v>1</v>
      </c>
      <c r="D6798" t="s">
        <v>31</v>
      </c>
      <c r="E6798" t="s">
        <v>12</v>
      </c>
      <c r="F6798" s="3" t="s">
        <v>17316</v>
      </c>
      <c r="G6798">
        <v>2024</v>
      </c>
      <c r="H6798" t="s">
        <v>137</v>
      </c>
      <c r="I6798" t="s">
        <v>17317</v>
      </c>
    </row>
    <row r="6799" spans="1:9" ht="16" x14ac:dyDescent="0.2">
      <c r="A6799" t="s">
        <v>17314</v>
      </c>
      <c r="B6799" t="s">
        <v>17318</v>
      </c>
      <c r="C6799">
        <v>2</v>
      </c>
      <c r="D6799" t="s">
        <v>52</v>
      </c>
      <c r="E6799" t="s">
        <v>12</v>
      </c>
      <c r="F6799" s="3" t="s">
        <v>3260</v>
      </c>
      <c r="G6799">
        <v>2024</v>
      </c>
      <c r="H6799" t="s">
        <v>137</v>
      </c>
      <c r="I6799" t="s">
        <v>17317</v>
      </c>
    </row>
    <row r="6800" spans="1:9" ht="16" x14ac:dyDescent="0.2">
      <c r="A6800" t="s">
        <v>17319</v>
      </c>
      <c r="B6800" t="s">
        <v>17320</v>
      </c>
      <c r="C6800">
        <v>1</v>
      </c>
      <c r="D6800" t="s">
        <v>12</v>
      </c>
      <c r="E6800" t="s">
        <v>12</v>
      </c>
      <c r="F6800" s="3" t="s">
        <v>17321</v>
      </c>
      <c r="G6800">
        <v>2024</v>
      </c>
      <c r="H6800" t="s">
        <v>420</v>
      </c>
      <c r="I6800" t="s">
        <v>17322</v>
      </c>
    </row>
    <row r="6801" spans="1:9" ht="16" x14ac:dyDescent="0.2">
      <c r="A6801" t="s">
        <v>17319</v>
      </c>
      <c r="B6801" t="s">
        <v>17323</v>
      </c>
      <c r="C6801">
        <v>2</v>
      </c>
      <c r="D6801" t="s">
        <v>12</v>
      </c>
      <c r="E6801" t="s">
        <v>14204</v>
      </c>
      <c r="F6801" s="3" t="s">
        <v>17324</v>
      </c>
      <c r="G6801">
        <v>2024</v>
      </c>
      <c r="H6801" t="s">
        <v>998</v>
      </c>
      <c r="I6801" t="s">
        <v>17322</v>
      </c>
    </row>
    <row r="6802" spans="1:9" ht="16" x14ac:dyDescent="0.2">
      <c r="A6802" t="s">
        <v>17319</v>
      </c>
      <c r="B6802" t="s">
        <v>17325</v>
      </c>
      <c r="C6802">
        <v>3</v>
      </c>
      <c r="D6802" t="s">
        <v>12</v>
      </c>
      <c r="E6802" t="s">
        <v>12</v>
      </c>
      <c r="F6802" s="3" t="s">
        <v>17326</v>
      </c>
      <c r="G6802">
        <v>2024</v>
      </c>
      <c r="H6802" t="s">
        <v>420</v>
      </c>
      <c r="I6802" t="s">
        <v>17322</v>
      </c>
    </row>
    <row r="6803" spans="1:9" ht="16" x14ac:dyDescent="0.2">
      <c r="A6803" t="s">
        <v>17319</v>
      </c>
      <c r="B6803" t="s">
        <v>17327</v>
      </c>
      <c r="C6803">
        <v>4</v>
      </c>
      <c r="D6803" t="s">
        <v>12</v>
      </c>
      <c r="E6803" t="s">
        <v>12</v>
      </c>
      <c r="F6803" s="3" t="s">
        <v>17328</v>
      </c>
      <c r="G6803">
        <v>2024</v>
      </c>
      <c r="H6803" t="s">
        <v>420</v>
      </c>
      <c r="I6803" t="s">
        <v>17322</v>
      </c>
    </row>
    <row r="6804" spans="1:9" ht="32" x14ac:dyDescent="0.2">
      <c r="A6804" t="s">
        <v>17319</v>
      </c>
      <c r="B6804" t="s">
        <v>17329</v>
      </c>
      <c r="C6804">
        <v>5</v>
      </c>
      <c r="D6804" t="s">
        <v>12</v>
      </c>
      <c r="E6804" t="s">
        <v>12</v>
      </c>
      <c r="F6804" s="3" t="s">
        <v>17330</v>
      </c>
      <c r="G6804">
        <v>2024</v>
      </c>
      <c r="H6804" t="s">
        <v>420</v>
      </c>
      <c r="I6804" t="s">
        <v>17322</v>
      </c>
    </row>
    <row r="6805" spans="1:9" ht="32" x14ac:dyDescent="0.2">
      <c r="A6805" t="s">
        <v>17319</v>
      </c>
      <c r="B6805" t="s">
        <v>17331</v>
      </c>
      <c r="C6805">
        <v>6</v>
      </c>
      <c r="D6805" t="s">
        <v>12</v>
      </c>
      <c r="E6805" t="s">
        <v>12</v>
      </c>
      <c r="F6805" s="3" t="s">
        <v>17332</v>
      </c>
      <c r="G6805">
        <v>2024</v>
      </c>
      <c r="H6805" t="s">
        <v>420</v>
      </c>
      <c r="I6805" t="s">
        <v>17322</v>
      </c>
    </row>
    <row r="6806" spans="1:9" ht="16" x14ac:dyDescent="0.2">
      <c r="A6806" t="s">
        <v>17319</v>
      </c>
      <c r="B6806" t="s">
        <v>17333</v>
      </c>
      <c r="C6806">
        <v>7</v>
      </c>
      <c r="D6806" t="s">
        <v>31</v>
      </c>
      <c r="E6806" t="s">
        <v>12</v>
      </c>
      <c r="F6806" s="3" t="s">
        <v>17334</v>
      </c>
      <c r="G6806">
        <v>2024</v>
      </c>
      <c r="H6806" t="s">
        <v>420</v>
      </c>
      <c r="I6806" t="s">
        <v>17322</v>
      </c>
    </row>
    <row r="6807" spans="1:9" ht="16" x14ac:dyDescent="0.2">
      <c r="A6807" t="s">
        <v>17335</v>
      </c>
      <c r="B6807" t="s">
        <v>17336</v>
      </c>
      <c r="C6807">
        <v>1</v>
      </c>
      <c r="D6807">
        <f>319</f>
        <v>319</v>
      </c>
      <c r="E6807" t="s">
        <v>12</v>
      </c>
      <c r="F6807" s="3" t="s">
        <v>17337</v>
      </c>
      <c r="G6807">
        <v>2024</v>
      </c>
      <c r="H6807" t="s">
        <v>1248</v>
      </c>
      <c r="I6807" t="s">
        <v>17338</v>
      </c>
    </row>
    <row r="6808" spans="1:9" ht="16" x14ac:dyDescent="0.2">
      <c r="A6808" t="s">
        <v>17335</v>
      </c>
      <c r="B6808" t="s">
        <v>17339</v>
      </c>
      <c r="C6808">
        <v>2</v>
      </c>
      <c r="D6808">
        <f>461</f>
        <v>461</v>
      </c>
      <c r="E6808" t="s">
        <v>12</v>
      </c>
      <c r="F6808" s="3" t="s">
        <v>17340</v>
      </c>
      <c r="G6808">
        <v>2024</v>
      </c>
      <c r="H6808" t="s">
        <v>126</v>
      </c>
      <c r="I6808" t="s">
        <v>17338</v>
      </c>
    </row>
    <row r="6809" spans="1:9" ht="32" x14ac:dyDescent="0.2">
      <c r="A6809" t="s">
        <v>17341</v>
      </c>
      <c r="B6809" t="s">
        <v>17342</v>
      </c>
      <c r="C6809">
        <v>1</v>
      </c>
      <c r="D6809">
        <f>407</f>
        <v>407</v>
      </c>
      <c r="E6809" t="s">
        <v>12</v>
      </c>
      <c r="F6809" s="3" t="s">
        <v>1043</v>
      </c>
      <c r="G6809">
        <v>2024</v>
      </c>
      <c r="H6809" t="s">
        <v>37</v>
      </c>
      <c r="I6809" t="s">
        <v>17343</v>
      </c>
    </row>
    <row r="6810" spans="1:9" ht="16" x14ac:dyDescent="0.2">
      <c r="A6810" t="s">
        <v>17344</v>
      </c>
      <c r="B6810" t="s">
        <v>17345</v>
      </c>
      <c r="C6810">
        <v>1</v>
      </c>
      <c r="D6810" t="s">
        <v>4550</v>
      </c>
      <c r="E6810" t="s">
        <v>12</v>
      </c>
      <c r="F6810" s="3" t="s">
        <v>17346</v>
      </c>
      <c r="G6810">
        <v>2024</v>
      </c>
      <c r="H6810" t="s">
        <v>998</v>
      </c>
      <c r="I6810" t="s">
        <v>17347</v>
      </c>
    </row>
    <row r="6811" spans="1:9" ht="16" x14ac:dyDescent="0.2">
      <c r="A6811" t="s">
        <v>17344</v>
      </c>
      <c r="B6811" t="s">
        <v>17348</v>
      </c>
      <c r="C6811">
        <v>2</v>
      </c>
      <c r="D6811" t="s">
        <v>12</v>
      </c>
      <c r="E6811" t="s">
        <v>12</v>
      </c>
      <c r="F6811" s="3" t="s">
        <v>17349</v>
      </c>
      <c r="G6811">
        <v>2024</v>
      </c>
      <c r="H6811" t="s">
        <v>998</v>
      </c>
      <c r="I6811" t="s">
        <v>17347</v>
      </c>
    </row>
    <row r="6812" spans="1:9" ht="32" x14ac:dyDescent="0.2">
      <c r="A6812" t="s">
        <v>17344</v>
      </c>
      <c r="B6812" t="s">
        <v>17350</v>
      </c>
      <c r="C6812">
        <v>3</v>
      </c>
      <c r="D6812" t="s">
        <v>4550</v>
      </c>
      <c r="E6812" t="s">
        <v>12</v>
      </c>
      <c r="F6812" s="3" t="s">
        <v>7882</v>
      </c>
      <c r="G6812">
        <v>2024</v>
      </c>
      <c r="H6812" t="s">
        <v>998</v>
      </c>
      <c r="I6812" t="s">
        <v>17347</v>
      </c>
    </row>
    <row r="6813" spans="1:9" ht="32" x14ac:dyDescent="0.2">
      <c r="A6813" t="s">
        <v>17344</v>
      </c>
      <c r="B6813" t="s">
        <v>17351</v>
      </c>
      <c r="C6813">
        <v>4</v>
      </c>
      <c r="D6813" t="s">
        <v>12</v>
      </c>
      <c r="E6813" t="s">
        <v>12</v>
      </c>
      <c r="F6813" s="3" t="s">
        <v>17352</v>
      </c>
      <c r="G6813">
        <v>2024</v>
      </c>
      <c r="H6813" t="s">
        <v>998</v>
      </c>
      <c r="I6813" t="s">
        <v>17347</v>
      </c>
    </row>
    <row r="6814" spans="1:9" ht="16" x14ac:dyDescent="0.2">
      <c r="A6814" t="s">
        <v>17344</v>
      </c>
      <c r="B6814" t="s">
        <v>7881</v>
      </c>
      <c r="C6814">
        <v>5</v>
      </c>
      <c r="D6814" t="s">
        <v>12</v>
      </c>
      <c r="E6814" t="s">
        <v>12</v>
      </c>
      <c r="F6814" s="3" t="s">
        <v>17353</v>
      </c>
      <c r="G6814">
        <v>2024</v>
      </c>
      <c r="H6814" t="s">
        <v>998</v>
      </c>
      <c r="I6814" t="s">
        <v>17347</v>
      </c>
    </row>
    <row r="6815" spans="1:9" ht="16" x14ac:dyDescent="0.2">
      <c r="A6815" t="s">
        <v>17354</v>
      </c>
      <c r="B6815" t="s">
        <v>17355</v>
      </c>
      <c r="C6815">
        <v>1</v>
      </c>
      <c r="D6815">
        <f>237</f>
        <v>237</v>
      </c>
      <c r="E6815" t="s">
        <v>12</v>
      </c>
      <c r="F6815" s="3" t="s">
        <v>17356</v>
      </c>
      <c r="G6815">
        <v>2024</v>
      </c>
      <c r="H6815" t="s">
        <v>21</v>
      </c>
      <c r="I6815" t="s">
        <v>17357</v>
      </c>
    </row>
    <row r="6816" spans="1:9" ht="32" x14ac:dyDescent="0.2">
      <c r="A6816" t="s">
        <v>17358</v>
      </c>
      <c r="B6816" t="s">
        <v>17359</v>
      </c>
      <c r="C6816">
        <v>1</v>
      </c>
      <c r="D6816" t="s">
        <v>12</v>
      </c>
      <c r="E6816" t="s">
        <v>12</v>
      </c>
      <c r="F6816" s="3" t="s">
        <v>17360</v>
      </c>
      <c r="G6816">
        <v>2024</v>
      </c>
      <c r="H6816" t="s">
        <v>37</v>
      </c>
      <c r="I6816" t="s">
        <v>17361</v>
      </c>
    </row>
    <row r="6817" spans="1:9" ht="32" x14ac:dyDescent="0.2">
      <c r="A6817" t="s">
        <v>17362</v>
      </c>
      <c r="B6817" t="s">
        <v>17363</v>
      </c>
      <c r="C6817">
        <v>1</v>
      </c>
      <c r="D6817" t="s">
        <v>12</v>
      </c>
      <c r="E6817" t="s">
        <v>12</v>
      </c>
      <c r="F6817" s="3" t="s">
        <v>17364</v>
      </c>
      <c r="G6817">
        <v>2024</v>
      </c>
      <c r="H6817" t="s">
        <v>646</v>
      </c>
      <c r="I6817" t="s">
        <v>17365</v>
      </c>
    </row>
    <row r="6818" spans="1:9" ht="16" x14ac:dyDescent="0.2">
      <c r="A6818" t="s">
        <v>17366</v>
      </c>
      <c r="B6818" t="s">
        <v>17367</v>
      </c>
      <c r="C6818">
        <v>1</v>
      </c>
      <c r="D6818">
        <f>237</f>
        <v>237</v>
      </c>
      <c r="E6818" t="s">
        <v>12</v>
      </c>
      <c r="F6818" s="3" t="s">
        <v>17368</v>
      </c>
      <c r="G6818">
        <v>2024</v>
      </c>
      <c r="H6818" t="s">
        <v>21</v>
      </c>
      <c r="I6818" t="s">
        <v>17369</v>
      </c>
    </row>
    <row r="6819" spans="1:9" ht="16" x14ac:dyDescent="0.2">
      <c r="A6819" t="s">
        <v>17366</v>
      </c>
      <c r="B6819" t="s">
        <v>17370</v>
      </c>
      <c r="C6819">
        <v>2</v>
      </c>
      <c r="D6819">
        <f>237</f>
        <v>237</v>
      </c>
      <c r="E6819" t="s">
        <v>12</v>
      </c>
      <c r="F6819" s="3" t="s">
        <v>17371</v>
      </c>
      <c r="G6819">
        <v>2024</v>
      </c>
      <c r="H6819" t="s">
        <v>21</v>
      </c>
      <c r="I6819" t="s">
        <v>17369</v>
      </c>
    </row>
    <row r="6820" spans="1:9" ht="16" x14ac:dyDescent="0.2">
      <c r="A6820" t="s">
        <v>17372</v>
      </c>
      <c r="B6820" t="s">
        <v>3299</v>
      </c>
      <c r="C6820">
        <v>1</v>
      </c>
      <c r="D6820">
        <f>184</f>
        <v>184</v>
      </c>
      <c r="E6820" t="s">
        <v>12</v>
      </c>
      <c r="F6820" s="3" t="s">
        <v>3298</v>
      </c>
      <c r="G6820">
        <v>2024</v>
      </c>
      <c r="H6820" t="s">
        <v>137</v>
      </c>
      <c r="I6820" t="s">
        <v>17373</v>
      </c>
    </row>
    <row r="6821" spans="1:9" ht="16" x14ac:dyDescent="0.2">
      <c r="A6821" t="s">
        <v>17372</v>
      </c>
      <c r="B6821" t="s">
        <v>17374</v>
      </c>
      <c r="C6821">
        <v>2</v>
      </c>
      <c r="D6821" t="s">
        <v>469</v>
      </c>
      <c r="E6821" t="s">
        <v>12</v>
      </c>
      <c r="F6821" s="3" t="s">
        <v>17375</v>
      </c>
      <c r="G6821">
        <v>2024</v>
      </c>
      <c r="H6821" t="s">
        <v>137</v>
      </c>
      <c r="I6821" t="s">
        <v>17373</v>
      </c>
    </row>
    <row r="6822" spans="1:9" ht="16" x14ac:dyDescent="0.2">
      <c r="A6822" t="s">
        <v>17376</v>
      </c>
      <c r="B6822" t="s">
        <v>17377</v>
      </c>
      <c r="C6822">
        <v>1</v>
      </c>
      <c r="D6822" t="s">
        <v>31</v>
      </c>
      <c r="E6822" t="s">
        <v>12</v>
      </c>
      <c r="F6822" s="3" t="s">
        <v>17378</v>
      </c>
      <c r="G6822">
        <v>2024</v>
      </c>
      <c r="H6822" t="s">
        <v>21</v>
      </c>
      <c r="I6822" t="s">
        <v>17379</v>
      </c>
    </row>
    <row r="6823" spans="1:9" ht="16" x14ac:dyDescent="0.2">
      <c r="A6823" t="s">
        <v>17380</v>
      </c>
      <c r="B6823" t="s">
        <v>17381</v>
      </c>
      <c r="C6823">
        <v>1</v>
      </c>
      <c r="D6823" t="s">
        <v>469</v>
      </c>
      <c r="E6823" t="s">
        <v>12</v>
      </c>
      <c r="F6823" s="3" t="s">
        <v>8230</v>
      </c>
      <c r="G6823">
        <v>2024</v>
      </c>
      <c r="H6823" t="s">
        <v>859</v>
      </c>
      <c r="I6823" t="s">
        <v>17382</v>
      </c>
    </row>
    <row r="6824" spans="1:9" ht="16" x14ac:dyDescent="0.2">
      <c r="A6824" t="s">
        <v>17380</v>
      </c>
      <c r="B6824" t="s">
        <v>10122</v>
      </c>
      <c r="C6824">
        <v>2</v>
      </c>
      <c r="D6824" t="s">
        <v>408</v>
      </c>
      <c r="E6824" t="s">
        <v>12</v>
      </c>
      <c r="F6824" s="3" t="s">
        <v>17383</v>
      </c>
      <c r="G6824">
        <v>2024</v>
      </c>
      <c r="H6824" t="s">
        <v>859</v>
      </c>
      <c r="I6824" t="s">
        <v>17382</v>
      </c>
    </row>
    <row r="6825" spans="1:9" ht="32" x14ac:dyDescent="0.2">
      <c r="A6825" t="s">
        <v>17384</v>
      </c>
      <c r="B6825" t="s">
        <v>17385</v>
      </c>
      <c r="C6825">
        <v>1</v>
      </c>
      <c r="D6825" t="s">
        <v>344</v>
      </c>
      <c r="E6825" t="s">
        <v>12</v>
      </c>
      <c r="F6825" s="3" t="s">
        <v>17386</v>
      </c>
      <c r="G6825">
        <v>2024</v>
      </c>
      <c r="H6825" t="s">
        <v>137</v>
      </c>
      <c r="I6825" t="s">
        <v>17387</v>
      </c>
    </row>
    <row r="6826" spans="1:9" ht="16" x14ac:dyDescent="0.2">
      <c r="A6826" t="s">
        <v>17388</v>
      </c>
      <c r="B6826" t="s">
        <v>17389</v>
      </c>
      <c r="C6826">
        <v>1</v>
      </c>
      <c r="D6826" t="s">
        <v>52</v>
      </c>
      <c r="E6826" t="s">
        <v>12</v>
      </c>
      <c r="F6826" s="3" t="s">
        <v>17390</v>
      </c>
      <c r="G6826">
        <v>2024</v>
      </c>
      <c r="H6826" t="s">
        <v>137</v>
      </c>
      <c r="I6826" t="s">
        <v>17391</v>
      </c>
    </row>
    <row r="6827" spans="1:9" ht="16" x14ac:dyDescent="0.2">
      <c r="A6827" t="s">
        <v>17388</v>
      </c>
      <c r="B6827" t="s">
        <v>17392</v>
      </c>
      <c r="C6827">
        <v>2</v>
      </c>
      <c r="D6827" t="s">
        <v>52</v>
      </c>
      <c r="E6827" t="s">
        <v>12</v>
      </c>
      <c r="F6827" s="3" t="s">
        <v>17393</v>
      </c>
      <c r="G6827">
        <v>2024</v>
      </c>
      <c r="H6827" t="s">
        <v>137</v>
      </c>
      <c r="I6827" t="s">
        <v>17391</v>
      </c>
    </row>
    <row r="6828" spans="1:9" ht="16" x14ac:dyDescent="0.2">
      <c r="A6828" t="s">
        <v>17394</v>
      </c>
      <c r="B6828" t="s">
        <v>17395</v>
      </c>
      <c r="C6828">
        <v>1</v>
      </c>
      <c r="D6828" t="s">
        <v>31</v>
      </c>
      <c r="E6828" t="s">
        <v>12</v>
      </c>
      <c r="F6828" s="3" t="s">
        <v>17316</v>
      </c>
      <c r="G6828">
        <v>2024</v>
      </c>
      <c r="H6828" t="s">
        <v>137</v>
      </c>
      <c r="I6828" t="s">
        <v>17396</v>
      </c>
    </row>
    <row r="6829" spans="1:9" ht="16" x14ac:dyDescent="0.2">
      <c r="A6829" t="s">
        <v>17397</v>
      </c>
      <c r="B6829" t="s">
        <v>1534</v>
      </c>
      <c r="C6829">
        <v>1</v>
      </c>
      <c r="D6829" t="s">
        <v>101</v>
      </c>
      <c r="E6829" t="s">
        <v>12</v>
      </c>
      <c r="F6829" s="3" t="s">
        <v>1502</v>
      </c>
      <c r="G6829">
        <v>2024</v>
      </c>
      <c r="H6829" t="s">
        <v>37</v>
      </c>
      <c r="I6829" t="s">
        <v>17398</v>
      </c>
    </row>
    <row r="6830" spans="1:9" ht="16" x14ac:dyDescent="0.2">
      <c r="A6830" t="s">
        <v>17397</v>
      </c>
      <c r="B6830" t="s">
        <v>11687</v>
      </c>
      <c r="C6830">
        <v>2</v>
      </c>
      <c r="D6830" t="s">
        <v>12</v>
      </c>
      <c r="E6830" t="s">
        <v>12</v>
      </c>
      <c r="F6830" s="3" t="s">
        <v>17399</v>
      </c>
      <c r="G6830">
        <v>2024</v>
      </c>
      <c r="H6830" t="s">
        <v>37</v>
      </c>
      <c r="I6830" t="s">
        <v>17398</v>
      </c>
    </row>
    <row r="6831" spans="1:9" ht="16" x14ac:dyDescent="0.2">
      <c r="A6831" t="s">
        <v>17400</v>
      </c>
      <c r="B6831" t="s">
        <v>7861</v>
      </c>
      <c r="C6831">
        <v>1</v>
      </c>
      <c r="D6831">
        <f>237</f>
        <v>237</v>
      </c>
      <c r="E6831" t="s">
        <v>12</v>
      </c>
      <c r="F6831" s="3" t="s">
        <v>17401</v>
      </c>
      <c r="G6831">
        <v>2024</v>
      </c>
      <c r="H6831" t="s">
        <v>21</v>
      </c>
      <c r="I6831" t="s">
        <v>17402</v>
      </c>
    </row>
    <row r="6832" spans="1:9" ht="16" x14ac:dyDescent="0.2">
      <c r="A6832" t="s">
        <v>17403</v>
      </c>
      <c r="B6832" t="s">
        <v>7149</v>
      </c>
      <c r="C6832">
        <v>1</v>
      </c>
      <c r="D6832" t="s">
        <v>12</v>
      </c>
      <c r="E6832" t="s">
        <v>12</v>
      </c>
      <c r="F6832" s="3" t="s">
        <v>17404</v>
      </c>
      <c r="G6832">
        <v>2024</v>
      </c>
      <c r="H6832" t="s">
        <v>14</v>
      </c>
      <c r="I6832" t="s">
        <v>17405</v>
      </c>
    </row>
    <row r="6833" spans="1:9" ht="16" x14ac:dyDescent="0.2">
      <c r="A6833" t="s">
        <v>17406</v>
      </c>
      <c r="B6833" t="s">
        <v>2439</v>
      </c>
      <c r="C6833">
        <v>1</v>
      </c>
      <c r="D6833">
        <f>392</f>
        <v>392</v>
      </c>
      <c r="E6833" t="s">
        <v>334</v>
      </c>
      <c r="F6833" s="3" t="s">
        <v>17407</v>
      </c>
      <c r="G6833">
        <v>2024</v>
      </c>
      <c r="H6833" t="s">
        <v>14</v>
      </c>
      <c r="I6833" t="s">
        <v>17408</v>
      </c>
    </row>
    <row r="6834" spans="1:9" ht="16" x14ac:dyDescent="0.2">
      <c r="A6834" t="s">
        <v>17406</v>
      </c>
      <c r="B6834" t="s">
        <v>2435</v>
      </c>
      <c r="C6834">
        <v>2</v>
      </c>
      <c r="D6834" t="s">
        <v>12</v>
      </c>
      <c r="E6834" t="s">
        <v>464</v>
      </c>
      <c r="F6834" s="3" t="s">
        <v>17409</v>
      </c>
      <c r="G6834">
        <v>2024</v>
      </c>
      <c r="H6834" t="s">
        <v>14</v>
      </c>
      <c r="I6834" t="s">
        <v>17408</v>
      </c>
    </row>
    <row r="6835" spans="1:9" ht="32" x14ac:dyDescent="0.2">
      <c r="A6835" t="s">
        <v>17410</v>
      </c>
      <c r="B6835" t="s">
        <v>17411</v>
      </c>
      <c r="C6835">
        <v>1</v>
      </c>
      <c r="D6835" t="s">
        <v>31</v>
      </c>
      <c r="E6835" t="s">
        <v>12</v>
      </c>
      <c r="F6835" s="3" t="s">
        <v>17412</v>
      </c>
      <c r="G6835">
        <v>2024</v>
      </c>
      <c r="H6835" t="s">
        <v>174</v>
      </c>
      <c r="I6835" t="s">
        <v>17413</v>
      </c>
    </row>
    <row r="6836" spans="1:9" ht="16" x14ac:dyDescent="0.2">
      <c r="A6836" t="s">
        <v>17414</v>
      </c>
      <c r="B6836" t="s">
        <v>17415</v>
      </c>
      <c r="C6836">
        <v>1</v>
      </c>
      <c r="D6836" t="s">
        <v>12</v>
      </c>
      <c r="E6836" t="s">
        <v>12</v>
      </c>
      <c r="F6836" s="3" t="s">
        <v>3863</v>
      </c>
      <c r="G6836">
        <v>2024</v>
      </c>
      <c r="H6836" t="s">
        <v>1524</v>
      </c>
      <c r="I6836" t="s">
        <v>17416</v>
      </c>
    </row>
    <row r="6837" spans="1:9" ht="16" x14ac:dyDescent="0.2">
      <c r="A6837" t="s">
        <v>17414</v>
      </c>
      <c r="B6837" t="s">
        <v>17417</v>
      </c>
      <c r="C6837">
        <v>2</v>
      </c>
      <c r="D6837">
        <f>159</f>
        <v>159</v>
      </c>
      <c r="E6837" t="s">
        <v>17418</v>
      </c>
      <c r="F6837" s="3" t="s">
        <v>17419</v>
      </c>
      <c r="G6837">
        <v>2024</v>
      </c>
      <c r="H6837" t="s">
        <v>1524</v>
      </c>
      <c r="I6837" t="s">
        <v>17416</v>
      </c>
    </row>
    <row r="6838" spans="1:9" ht="16" x14ac:dyDescent="0.2">
      <c r="A6838" t="s">
        <v>17414</v>
      </c>
      <c r="B6838" t="s">
        <v>17420</v>
      </c>
      <c r="C6838">
        <v>3</v>
      </c>
      <c r="D6838">
        <f>567</f>
        <v>567</v>
      </c>
      <c r="E6838" t="s">
        <v>12</v>
      </c>
      <c r="F6838" s="3" t="s">
        <v>1827</v>
      </c>
      <c r="G6838">
        <v>2024</v>
      </c>
      <c r="H6838" t="s">
        <v>1524</v>
      </c>
      <c r="I6838" t="s">
        <v>17416</v>
      </c>
    </row>
    <row r="6839" spans="1:9" ht="32" x14ac:dyDescent="0.2">
      <c r="A6839" t="s">
        <v>17414</v>
      </c>
      <c r="B6839" t="s">
        <v>17421</v>
      </c>
      <c r="C6839">
        <v>4</v>
      </c>
      <c r="D6839">
        <f>159</f>
        <v>159</v>
      </c>
      <c r="E6839" t="s">
        <v>12</v>
      </c>
      <c r="F6839" s="3" t="s">
        <v>17422</v>
      </c>
      <c r="G6839">
        <v>2024</v>
      </c>
      <c r="H6839" t="s">
        <v>1524</v>
      </c>
      <c r="I6839" t="s">
        <v>17416</v>
      </c>
    </row>
    <row r="6840" spans="1:9" ht="16" x14ac:dyDescent="0.2">
      <c r="A6840" t="s">
        <v>17414</v>
      </c>
      <c r="B6840" t="s">
        <v>17423</v>
      </c>
      <c r="C6840">
        <v>5</v>
      </c>
      <c r="D6840">
        <f>567</f>
        <v>567</v>
      </c>
      <c r="E6840" t="s">
        <v>12</v>
      </c>
      <c r="F6840" s="3" t="s">
        <v>1827</v>
      </c>
      <c r="G6840">
        <v>2024</v>
      </c>
      <c r="H6840" t="s">
        <v>1524</v>
      </c>
      <c r="I6840" t="s">
        <v>17416</v>
      </c>
    </row>
    <row r="6841" spans="1:9" ht="16" x14ac:dyDescent="0.2">
      <c r="A6841" t="s">
        <v>17424</v>
      </c>
      <c r="B6841" t="s">
        <v>17425</v>
      </c>
      <c r="C6841">
        <v>1</v>
      </c>
      <c r="D6841" t="s">
        <v>12</v>
      </c>
      <c r="E6841" t="s">
        <v>12</v>
      </c>
      <c r="F6841" s="3" t="s">
        <v>5373</v>
      </c>
      <c r="G6841">
        <v>2024</v>
      </c>
      <c r="H6841" t="s">
        <v>140</v>
      </c>
      <c r="I6841" t="s">
        <v>17426</v>
      </c>
    </row>
    <row r="6842" spans="1:9" ht="32" x14ac:dyDescent="0.2">
      <c r="A6842" t="s">
        <v>17427</v>
      </c>
      <c r="B6842" t="s">
        <v>17428</v>
      </c>
      <c r="C6842">
        <v>1</v>
      </c>
      <c r="D6842" t="s">
        <v>1128</v>
      </c>
      <c r="E6842" t="s">
        <v>12</v>
      </c>
      <c r="F6842" s="3" t="s">
        <v>17429</v>
      </c>
      <c r="G6842">
        <v>2024</v>
      </c>
      <c r="H6842" t="s">
        <v>140</v>
      </c>
      <c r="I6842" t="s">
        <v>17430</v>
      </c>
    </row>
    <row r="6843" spans="1:9" ht="32" x14ac:dyDescent="0.2">
      <c r="A6843" t="s">
        <v>17427</v>
      </c>
      <c r="B6843" t="s">
        <v>17431</v>
      </c>
      <c r="C6843">
        <v>2</v>
      </c>
      <c r="D6843" t="s">
        <v>1128</v>
      </c>
      <c r="E6843" t="s">
        <v>12</v>
      </c>
      <c r="F6843" s="3" t="s">
        <v>17432</v>
      </c>
      <c r="G6843">
        <v>2024</v>
      </c>
      <c r="H6843" t="s">
        <v>140</v>
      </c>
      <c r="I6843" t="s">
        <v>17430</v>
      </c>
    </row>
    <row r="6844" spans="1:9" ht="32" x14ac:dyDescent="0.2">
      <c r="A6844" t="s">
        <v>17427</v>
      </c>
      <c r="B6844" t="s">
        <v>17433</v>
      </c>
      <c r="C6844">
        <v>3</v>
      </c>
      <c r="D6844" t="s">
        <v>1128</v>
      </c>
      <c r="E6844" t="s">
        <v>12</v>
      </c>
      <c r="F6844" s="3" t="s">
        <v>17434</v>
      </c>
      <c r="G6844">
        <v>2024</v>
      </c>
      <c r="H6844" t="s">
        <v>140</v>
      </c>
      <c r="I6844" t="s">
        <v>17430</v>
      </c>
    </row>
    <row r="6845" spans="1:9" ht="32" x14ac:dyDescent="0.2">
      <c r="A6845" t="s">
        <v>17427</v>
      </c>
      <c r="B6845" t="s">
        <v>17435</v>
      </c>
      <c r="C6845">
        <v>4</v>
      </c>
      <c r="D6845" t="s">
        <v>1128</v>
      </c>
      <c r="E6845" t="s">
        <v>12</v>
      </c>
      <c r="F6845" s="3" t="s">
        <v>17436</v>
      </c>
      <c r="G6845">
        <v>2024</v>
      </c>
      <c r="H6845" t="s">
        <v>140</v>
      </c>
      <c r="I6845" t="s">
        <v>17430</v>
      </c>
    </row>
    <row r="6846" spans="1:9" ht="32" x14ac:dyDescent="0.2">
      <c r="A6846" t="s">
        <v>17437</v>
      </c>
      <c r="B6846" t="s">
        <v>17438</v>
      </c>
      <c r="C6846">
        <v>1</v>
      </c>
      <c r="D6846" t="s">
        <v>12</v>
      </c>
      <c r="E6846" t="s">
        <v>12</v>
      </c>
      <c r="F6846" s="3" t="s">
        <v>17439</v>
      </c>
      <c r="G6846">
        <v>2024</v>
      </c>
      <c r="H6846" t="s">
        <v>1810</v>
      </c>
      <c r="I6846" t="s">
        <v>17440</v>
      </c>
    </row>
    <row r="6847" spans="1:9" ht="32" x14ac:dyDescent="0.2">
      <c r="A6847" t="s">
        <v>17441</v>
      </c>
      <c r="B6847" t="s">
        <v>2015</v>
      </c>
      <c r="C6847">
        <v>1</v>
      </c>
      <c r="D6847" t="s">
        <v>12</v>
      </c>
      <c r="E6847" t="s">
        <v>12</v>
      </c>
      <c r="F6847" s="3" t="s">
        <v>17442</v>
      </c>
      <c r="G6847">
        <v>2024</v>
      </c>
      <c r="H6847" t="s">
        <v>14</v>
      </c>
      <c r="I6847" t="s">
        <v>17443</v>
      </c>
    </row>
    <row r="6848" spans="1:9" ht="32" x14ac:dyDescent="0.2">
      <c r="A6848" t="s">
        <v>17441</v>
      </c>
      <c r="B6848" t="s">
        <v>17444</v>
      </c>
      <c r="C6848">
        <v>2</v>
      </c>
      <c r="D6848" t="s">
        <v>12</v>
      </c>
      <c r="E6848" t="s">
        <v>12</v>
      </c>
      <c r="F6848" s="3" t="s">
        <v>17445</v>
      </c>
      <c r="G6848">
        <v>2024</v>
      </c>
      <c r="H6848" t="s">
        <v>14</v>
      </c>
      <c r="I6848" t="s">
        <v>17443</v>
      </c>
    </row>
    <row r="6849" spans="1:9" ht="32" x14ac:dyDescent="0.2">
      <c r="A6849" t="s">
        <v>17441</v>
      </c>
      <c r="B6849" t="s">
        <v>5167</v>
      </c>
      <c r="C6849">
        <v>3</v>
      </c>
      <c r="D6849" t="s">
        <v>12</v>
      </c>
      <c r="E6849" t="s">
        <v>12</v>
      </c>
      <c r="F6849" s="3" t="s">
        <v>891</v>
      </c>
      <c r="G6849">
        <v>2024</v>
      </c>
      <c r="H6849" t="s">
        <v>14</v>
      </c>
      <c r="I6849" t="s">
        <v>17443</v>
      </c>
    </row>
    <row r="6850" spans="1:9" ht="32" x14ac:dyDescent="0.2">
      <c r="A6850" t="s">
        <v>17446</v>
      </c>
      <c r="B6850" t="s">
        <v>17447</v>
      </c>
      <c r="C6850">
        <v>1</v>
      </c>
      <c r="D6850" t="s">
        <v>52</v>
      </c>
      <c r="E6850" t="s">
        <v>12</v>
      </c>
      <c r="F6850" s="3" t="s">
        <v>17448</v>
      </c>
      <c r="G6850">
        <v>2024</v>
      </c>
      <c r="H6850" t="s">
        <v>54</v>
      </c>
      <c r="I6850" t="s">
        <v>17449</v>
      </c>
    </row>
    <row r="6851" spans="1:9" ht="32" x14ac:dyDescent="0.2">
      <c r="A6851" t="s">
        <v>17446</v>
      </c>
      <c r="B6851" t="s">
        <v>17450</v>
      </c>
      <c r="C6851">
        <v>2</v>
      </c>
      <c r="D6851">
        <f>159</f>
        <v>159</v>
      </c>
      <c r="E6851" t="s">
        <v>12</v>
      </c>
      <c r="F6851" s="3" t="s">
        <v>17451</v>
      </c>
      <c r="G6851">
        <v>2024</v>
      </c>
      <c r="H6851" t="s">
        <v>1524</v>
      </c>
      <c r="I6851" t="s">
        <v>17449</v>
      </c>
    </row>
    <row r="6852" spans="1:9" ht="16" x14ac:dyDescent="0.2">
      <c r="A6852" t="s">
        <v>17446</v>
      </c>
      <c r="B6852" t="s">
        <v>17452</v>
      </c>
      <c r="C6852">
        <v>3</v>
      </c>
      <c r="D6852" t="s">
        <v>12</v>
      </c>
      <c r="E6852" t="s">
        <v>12</v>
      </c>
      <c r="F6852" s="3" t="s">
        <v>17453</v>
      </c>
      <c r="G6852">
        <v>2024</v>
      </c>
      <c r="H6852" t="s">
        <v>1524</v>
      </c>
      <c r="I6852" t="s">
        <v>17449</v>
      </c>
    </row>
    <row r="6853" spans="1:9" ht="16" x14ac:dyDescent="0.2">
      <c r="A6853" t="s">
        <v>17454</v>
      </c>
      <c r="B6853" t="s">
        <v>17455</v>
      </c>
      <c r="C6853">
        <v>1</v>
      </c>
      <c r="D6853" t="s">
        <v>31</v>
      </c>
      <c r="E6853" t="s">
        <v>12</v>
      </c>
      <c r="F6853" s="3" t="s">
        <v>17456</v>
      </c>
      <c r="G6853">
        <v>2024</v>
      </c>
      <c r="H6853" t="s">
        <v>420</v>
      </c>
      <c r="I6853" t="s">
        <v>17457</v>
      </c>
    </row>
    <row r="6854" spans="1:9" ht="32" x14ac:dyDescent="0.2">
      <c r="A6854" t="s">
        <v>17454</v>
      </c>
      <c r="B6854" t="s">
        <v>17458</v>
      </c>
      <c r="C6854">
        <v>2</v>
      </c>
      <c r="D6854" t="s">
        <v>31</v>
      </c>
      <c r="E6854" t="s">
        <v>12</v>
      </c>
      <c r="F6854" s="3" t="s">
        <v>17459</v>
      </c>
      <c r="G6854">
        <v>2024</v>
      </c>
      <c r="H6854" t="s">
        <v>420</v>
      </c>
      <c r="I6854" t="s">
        <v>17457</v>
      </c>
    </row>
    <row r="6855" spans="1:9" ht="32" x14ac:dyDescent="0.2">
      <c r="A6855" t="s">
        <v>17460</v>
      </c>
      <c r="B6855" t="s">
        <v>17461</v>
      </c>
      <c r="C6855">
        <v>1</v>
      </c>
      <c r="D6855" t="s">
        <v>1020</v>
      </c>
      <c r="E6855" t="s">
        <v>12071</v>
      </c>
      <c r="F6855" s="3" t="s">
        <v>17462</v>
      </c>
      <c r="G6855">
        <v>2024</v>
      </c>
      <c r="H6855" t="s">
        <v>1022</v>
      </c>
      <c r="I6855" t="s">
        <v>17463</v>
      </c>
    </row>
    <row r="6856" spans="1:9" ht="16" x14ac:dyDescent="0.2">
      <c r="A6856" t="s">
        <v>17464</v>
      </c>
      <c r="B6856" t="s">
        <v>17465</v>
      </c>
      <c r="C6856">
        <v>1</v>
      </c>
      <c r="D6856" t="s">
        <v>12</v>
      </c>
      <c r="E6856" t="s">
        <v>12</v>
      </c>
      <c r="F6856" s="3" t="s">
        <v>17466</v>
      </c>
      <c r="G6856">
        <v>2024</v>
      </c>
      <c r="H6856" t="s">
        <v>14</v>
      </c>
      <c r="I6856" t="s">
        <v>17467</v>
      </c>
    </row>
    <row r="6857" spans="1:9" ht="32" x14ac:dyDescent="0.2">
      <c r="A6857" t="s">
        <v>17464</v>
      </c>
      <c r="B6857" t="s">
        <v>16012</v>
      </c>
      <c r="C6857">
        <v>2</v>
      </c>
      <c r="D6857" t="s">
        <v>52</v>
      </c>
      <c r="E6857" t="s">
        <v>12</v>
      </c>
      <c r="F6857" s="3" t="s">
        <v>16013</v>
      </c>
      <c r="G6857">
        <v>2024</v>
      </c>
      <c r="H6857" t="s">
        <v>323</v>
      </c>
      <c r="I6857" t="s">
        <v>17467</v>
      </c>
    </row>
    <row r="6858" spans="1:9" ht="32" x14ac:dyDescent="0.2">
      <c r="A6858" t="s">
        <v>17468</v>
      </c>
      <c r="B6858" t="s">
        <v>13833</v>
      </c>
      <c r="C6858">
        <v>1</v>
      </c>
      <c r="D6858" t="s">
        <v>12</v>
      </c>
      <c r="E6858" t="s">
        <v>4403</v>
      </c>
      <c r="F6858" s="3" t="s">
        <v>13834</v>
      </c>
      <c r="G6858">
        <v>2024</v>
      </c>
      <c r="H6858" t="s">
        <v>1327</v>
      </c>
      <c r="I6858" t="s">
        <v>17469</v>
      </c>
    </row>
    <row r="6859" spans="1:9" ht="32" x14ac:dyDescent="0.2">
      <c r="A6859" t="s">
        <v>17468</v>
      </c>
      <c r="B6859" t="s">
        <v>17470</v>
      </c>
      <c r="C6859">
        <v>2</v>
      </c>
      <c r="D6859" t="s">
        <v>12</v>
      </c>
      <c r="E6859" t="s">
        <v>4403</v>
      </c>
      <c r="F6859" s="3" t="s">
        <v>13834</v>
      </c>
      <c r="G6859">
        <v>2024</v>
      </c>
      <c r="H6859" t="s">
        <v>1327</v>
      </c>
      <c r="I6859" t="s">
        <v>17469</v>
      </c>
    </row>
    <row r="6860" spans="1:9" ht="32" x14ac:dyDescent="0.2">
      <c r="A6860" t="s">
        <v>17468</v>
      </c>
      <c r="B6860" t="s">
        <v>17471</v>
      </c>
      <c r="C6860">
        <v>3</v>
      </c>
      <c r="D6860" t="s">
        <v>12</v>
      </c>
      <c r="E6860" t="s">
        <v>4403</v>
      </c>
      <c r="F6860" s="3" t="s">
        <v>13834</v>
      </c>
      <c r="G6860">
        <v>2024</v>
      </c>
      <c r="H6860" t="s">
        <v>1327</v>
      </c>
      <c r="I6860" t="s">
        <v>17469</v>
      </c>
    </row>
    <row r="6861" spans="1:9" ht="32" x14ac:dyDescent="0.2">
      <c r="A6861" t="s">
        <v>17468</v>
      </c>
      <c r="B6861" t="s">
        <v>17472</v>
      </c>
      <c r="C6861">
        <v>4</v>
      </c>
      <c r="D6861" t="s">
        <v>863</v>
      </c>
      <c r="E6861" t="s">
        <v>334</v>
      </c>
      <c r="F6861" s="3" t="s">
        <v>2428</v>
      </c>
      <c r="G6861">
        <v>2024</v>
      </c>
      <c r="H6861" t="s">
        <v>318</v>
      </c>
      <c r="I6861" t="s">
        <v>17469</v>
      </c>
    </row>
    <row r="6862" spans="1:9" ht="32" x14ac:dyDescent="0.2">
      <c r="A6862" t="s">
        <v>17473</v>
      </c>
      <c r="B6862" t="s">
        <v>6801</v>
      </c>
      <c r="C6862">
        <v>1</v>
      </c>
      <c r="D6862" t="s">
        <v>12</v>
      </c>
      <c r="E6862" t="s">
        <v>12</v>
      </c>
      <c r="F6862" s="3" t="s">
        <v>6799</v>
      </c>
      <c r="G6862">
        <v>2024</v>
      </c>
      <c r="H6862" t="s">
        <v>37</v>
      </c>
      <c r="I6862" t="s">
        <v>17474</v>
      </c>
    </row>
    <row r="6863" spans="1:9" ht="32" x14ac:dyDescent="0.2">
      <c r="A6863" t="s">
        <v>17473</v>
      </c>
      <c r="B6863" t="s">
        <v>6798</v>
      </c>
      <c r="C6863">
        <v>2</v>
      </c>
      <c r="D6863" t="s">
        <v>12</v>
      </c>
      <c r="E6863" t="s">
        <v>12</v>
      </c>
      <c r="F6863" s="3" t="s">
        <v>17475</v>
      </c>
      <c r="G6863">
        <v>2024</v>
      </c>
      <c r="H6863" t="s">
        <v>37</v>
      </c>
      <c r="I6863" t="s">
        <v>17474</v>
      </c>
    </row>
    <row r="6864" spans="1:9" ht="16" x14ac:dyDescent="0.2">
      <c r="A6864" t="s">
        <v>17473</v>
      </c>
      <c r="B6864" t="s">
        <v>6803</v>
      </c>
      <c r="C6864">
        <v>3</v>
      </c>
      <c r="D6864" t="s">
        <v>12</v>
      </c>
      <c r="E6864" t="s">
        <v>12</v>
      </c>
      <c r="F6864" s="3" t="s">
        <v>17476</v>
      </c>
      <c r="G6864">
        <v>2024</v>
      </c>
      <c r="H6864" t="s">
        <v>37</v>
      </c>
      <c r="I6864" t="s">
        <v>17474</v>
      </c>
    </row>
    <row r="6865" spans="1:9" ht="16" x14ac:dyDescent="0.2">
      <c r="A6865" t="s">
        <v>17477</v>
      </c>
      <c r="B6865" t="s">
        <v>17478</v>
      </c>
      <c r="C6865">
        <v>1</v>
      </c>
      <c r="D6865" t="s">
        <v>11398</v>
      </c>
      <c r="E6865" t="s">
        <v>12</v>
      </c>
      <c r="F6865" s="3" t="s">
        <v>13355</v>
      </c>
      <c r="G6865">
        <v>2024</v>
      </c>
      <c r="H6865" t="s">
        <v>140</v>
      </c>
      <c r="I6865" t="s">
        <v>17479</v>
      </c>
    </row>
    <row r="6866" spans="1:9" ht="16" x14ac:dyDescent="0.2">
      <c r="A6866" t="s">
        <v>17477</v>
      </c>
      <c r="B6866" t="s">
        <v>17480</v>
      </c>
      <c r="C6866">
        <v>2</v>
      </c>
      <c r="D6866">
        <f>520</f>
        <v>520</v>
      </c>
      <c r="E6866" t="s">
        <v>12</v>
      </c>
      <c r="F6866" s="3" t="s">
        <v>3847</v>
      </c>
      <c r="G6866">
        <v>2024</v>
      </c>
      <c r="H6866" t="s">
        <v>140</v>
      </c>
      <c r="I6866" t="s">
        <v>17479</v>
      </c>
    </row>
    <row r="6867" spans="1:9" ht="32" x14ac:dyDescent="0.2">
      <c r="A6867" t="s">
        <v>17481</v>
      </c>
      <c r="B6867" t="s">
        <v>17482</v>
      </c>
      <c r="C6867">
        <v>1</v>
      </c>
      <c r="D6867" t="s">
        <v>408</v>
      </c>
      <c r="E6867" t="s">
        <v>12</v>
      </c>
      <c r="F6867" s="3" t="s">
        <v>17483</v>
      </c>
      <c r="G6867">
        <v>2024</v>
      </c>
      <c r="H6867" t="s">
        <v>323</v>
      </c>
      <c r="I6867" t="s">
        <v>17484</v>
      </c>
    </row>
    <row r="6868" spans="1:9" ht="32" x14ac:dyDescent="0.2">
      <c r="A6868" t="s">
        <v>17481</v>
      </c>
      <c r="B6868" t="s">
        <v>17485</v>
      </c>
      <c r="C6868">
        <v>2</v>
      </c>
      <c r="D6868" t="s">
        <v>408</v>
      </c>
      <c r="E6868" t="s">
        <v>12</v>
      </c>
      <c r="F6868" s="3" t="s">
        <v>17486</v>
      </c>
      <c r="G6868">
        <v>2024</v>
      </c>
      <c r="H6868" t="s">
        <v>323</v>
      </c>
      <c r="I6868" t="s">
        <v>17484</v>
      </c>
    </row>
    <row r="6869" spans="1:9" ht="16" x14ac:dyDescent="0.2">
      <c r="A6869" t="s">
        <v>17487</v>
      </c>
      <c r="B6869" t="s">
        <v>744</v>
      </c>
      <c r="C6869">
        <v>1</v>
      </c>
      <c r="D6869" t="s">
        <v>12</v>
      </c>
      <c r="E6869" t="s">
        <v>12</v>
      </c>
      <c r="F6869" s="3" t="s">
        <v>17488</v>
      </c>
      <c r="G6869">
        <v>2024</v>
      </c>
      <c r="H6869" t="s">
        <v>1087</v>
      </c>
      <c r="I6869" t="s">
        <v>17489</v>
      </c>
    </row>
    <row r="6870" spans="1:9" ht="16" x14ac:dyDescent="0.2">
      <c r="A6870" t="s">
        <v>17490</v>
      </c>
      <c r="B6870" t="s">
        <v>17491</v>
      </c>
      <c r="C6870">
        <v>1</v>
      </c>
      <c r="D6870" t="s">
        <v>12</v>
      </c>
      <c r="E6870" t="s">
        <v>12</v>
      </c>
      <c r="F6870" s="3" t="s">
        <v>17492</v>
      </c>
      <c r="G6870">
        <v>2024</v>
      </c>
      <c r="H6870" t="s">
        <v>1102</v>
      </c>
      <c r="I6870" t="s">
        <v>17493</v>
      </c>
    </row>
    <row r="6871" spans="1:9" ht="32" x14ac:dyDescent="0.2">
      <c r="A6871" t="s">
        <v>17494</v>
      </c>
      <c r="B6871" t="s">
        <v>1151</v>
      </c>
      <c r="C6871">
        <v>1</v>
      </c>
      <c r="D6871" t="s">
        <v>366</v>
      </c>
      <c r="E6871" t="s">
        <v>12</v>
      </c>
      <c r="F6871" s="7" t="s">
        <v>1152</v>
      </c>
      <c r="G6871">
        <v>2024</v>
      </c>
      <c r="H6871" t="s">
        <v>368</v>
      </c>
      <c r="I6871" t="s">
        <v>17495</v>
      </c>
    </row>
    <row r="6872" spans="1:9" ht="16" x14ac:dyDescent="0.2">
      <c r="A6872" t="s">
        <v>17494</v>
      </c>
      <c r="B6872" t="s">
        <v>17496</v>
      </c>
      <c r="C6872">
        <v>2</v>
      </c>
      <c r="D6872" t="s">
        <v>12</v>
      </c>
      <c r="E6872" t="s">
        <v>12</v>
      </c>
      <c r="F6872" s="3" t="s">
        <v>17497</v>
      </c>
      <c r="G6872">
        <v>2024</v>
      </c>
      <c r="H6872" t="s">
        <v>368</v>
      </c>
      <c r="I6872" t="s">
        <v>17495</v>
      </c>
    </row>
    <row r="6873" spans="1:9" ht="16" x14ac:dyDescent="0.2">
      <c r="A6873" t="s">
        <v>17494</v>
      </c>
      <c r="B6873" t="s">
        <v>17498</v>
      </c>
      <c r="C6873">
        <v>3</v>
      </c>
      <c r="D6873" t="s">
        <v>12</v>
      </c>
      <c r="E6873" t="s">
        <v>12</v>
      </c>
      <c r="F6873" s="3" t="s">
        <v>4463</v>
      </c>
      <c r="G6873">
        <v>2024</v>
      </c>
      <c r="H6873" t="s">
        <v>86</v>
      </c>
      <c r="I6873" t="s">
        <v>17495</v>
      </c>
    </row>
    <row r="6874" spans="1:9" ht="16" x14ac:dyDescent="0.2">
      <c r="A6874" t="s">
        <v>17494</v>
      </c>
      <c r="B6874" t="s">
        <v>17499</v>
      </c>
      <c r="C6874">
        <v>4</v>
      </c>
      <c r="D6874" t="s">
        <v>12</v>
      </c>
      <c r="E6874" t="s">
        <v>12</v>
      </c>
      <c r="F6874" s="3" t="s">
        <v>17500</v>
      </c>
      <c r="G6874">
        <v>2024</v>
      </c>
      <c r="H6874" t="s">
        <v>368</v>
      </c>
      <c r="I6874" t="s">
        <v>17495</v>
      </c>
    </row>
    <row r="6875" spans="1:9" ht="32" x14ac:dyDescent="0.2">
      <c r="A6875" t="s">
        <v>17501</v>
      </c>
      <c r="B6875" t="s">
        <v>17502</v>
      </c>
      <c r="C6875">
        <v>1</v>
      </c>
      <c r="D6875">
        <f>431</f>
        <v>431</v>
      </c>
      <c r="E6875" t="s">
        <v>12</v>
      </c>
      <c r="F6875" s="3" t="s">
        <v>17503</v>
      </c>
      <c r="G6875">
        <v>2024</v>
      </c>
      <c r="H6875" t="s">
        <v>438</v>
      </c>
      <c r="I6875" t="s">
        <v>17504</v>
      </c>
    </row>
    <row r="6876" spans="1:9" ht="32" x14ac:dyDescent="0.2">
      <c r="A6876" t="s">
        <v>17501</v>
      </c>
      <c r="B6876" t="s">
        <v>182</v>
      </c>
      <c r="C6876">
        <v>2</v>
      </c>
      <c r="D6876" t="s">
        <v>12</v>
      </c>
      <c r="E6876" t="s">
        <v>12</v>
      </c>
      <c r="F6876" s="3" t="s">
        <v>17505</v>
      </c>
      <c r="G6876">
        <v>2024</v>
      </c>
      <c r="H6876" t="s">
        <v>126</v>
      </c>
      <c r="I6876" t="s">
        <v>17504</v>
      </c>
    </row>
    <row r="6877" spans="1:9" ht="32" x14ac:dyDescent="0.2">
      <c r="A6877" t="s">
        <v>17506</v>
      </c>
      <c r="B6877" t="s">
        <v>8441</v>
      </c>
      <c r="C6877">
        <v>1</v>
      </c>
      <c r="D6877" t="s">
        <v>12</v>
      </c>
      <c r="E6877" t="s">
        <v>12</v>
      </c>
      <c r="F6877" s="3" t="s">
        <v>17507</v>
      </c>
      <c r="G6877">
        <v>2024</v>
      </c>
      <c r="H6877" t="s">
        <v>14</v>
      </c>
      <c r="I6877" t="s">
        <v>17508</v>
      </c>
    </row>
    <row r="6878" spans="1:9" ht="32" x14ac:dyDescent="0.2">
      <c r="A6878" t="s">
        <v>17509</v>
      </c>
      <c r="B6878" t="s">
        <v>17510</v>
      </c>
      <c r="C6878">
        <v>1</v>
      </c>
      <c r="D6878" t="s">
        <v>12</v>
      </c>
      <c r="E6878" t="s">
        <v>12</v>
      </c>
      <c r="F6878" s="3" t="s">
        <v>467</v>
      </c>
      <c r="G6878">
        <v>2024</v>
      </c>
      <c r="H6878" t="s">
        <v>126</v>
      </c>
      <c r="I6878" t="s">
        <v>17511</v>
      </c>
    </row>
    <row r="6879" spans="1:9" ht="32" x14ac:dyDescent="0.2">
      <c r="A6879" t="s">
        <v>17509</v>
      </c>
      <c r="B6879" t="s">
        <v>17512</v>
      </c>
      <c r="C6879">
        <v>2</v>
      </c>
      <c r="D6879">
        <f>461</f>
        <v>461</v>
      </c>
      <c r="E6879" t="s">
        <v>12</v>
      </c>
      <c r="F6879" s="3" t="s">
        <v>16999</v>
      </c>
      <c r="G6879">
        <v>2024</v>
      </c>
      <c r="H6879" t="s">
        <v>126</v>
      </c>
      <c r="I6879" t="s">
        <v>17511</v>
      </c>
    </row>
    <row r="6880" spans="1:9" ht="32" x14ac:dyDescent="0.2">
      <c r="A6880" t="s">
        <v>17509</v>
      </c>
      <c r="B6880" t="s">
        <v>17513</v>
      </c>
      <c r="C6880">
        <v>3</v>
      </c>
      <c r="D6880" t="s">
        <v>12</v>
      </c>
      <c r="E6880" t="s">
        <v>12</v>
      </c>
      <c r="F6880" s="3" t="s">
        <v>17514</v>
      </c>
      <c r="G6880">
        <v>2024</v>
      </c>
      <c r="H6880" t="s">
        <v>126</v>
      </c>
      <c r="I6880" t="s">
        <v>17511</v>
      </c>
    </row>
    <row r="6881" spans="1:9" ht="16" x14ac:dyDescent="0.2">
      <c r="A6881" t="s">
        <v>17515</v>
      </c>
      <c r="B6881" t="s">
        <v>17516</v>
      </c>
      <c r="C6881">
        <v>1</v>
      </c>
      <c r="D6881">
        <f>237</f>
        <v>237</v>
      </c>
      <c r="E6881" t="s">
        <v>12</v>
      </c>
      <c r="F6881" s="3" t="s">
        <v>17517</v>
      </c>
      <c r="G6881">
        <v>2024</v>
      </c>
      <c r="H6881" t="s">
        <v>21</v>
      </c>
      <c r="I6881" t="s">
        <v>17518</v>
      </c>
    </row>
    <row r="6882" spans="1:9" ht="16" x14ac:dyDescent="0.2">
      <c r="A6882" t="s">
        <v>17515</v>
      </c>
      <c r="B6882" t="s">
        <v>17519</v>
      </c>
      <c r="C6882">
        <v>2</v>
      </c>
      <c r="D6882" t="s">
        <v>12</v>
      </c>
      <c r="E6882" t="s">
        <v>12</v>
      </c>
      <c r="F6882" s="3" t="s">
        <v>17520</v>
      </c>
      <c r="G6882">
        <v>2024</v>
      </c>
      <c r="H6882" t="s">
        <v>21</v>
      </c>
      <c r="I6882" t="s">
        <v>17518</v>
      </c>
    </row>
    <row r="6883" spans="1:9" ht="16" x14ac:dyDescent="0.2">
      <c r="A6883" t="s">
        <v>17515</v>
      </c>
      <c r="B6883" t="s">
        <v>17521</v>
      </c>
      <c r="C6883">
        <v>3</v>
      </c>
      <c r="D6883">
        <f>237</f>
        <v>237</v>
      </c>
      <c r="E6883" t="s">
        <v>12</v>
      </c>
      <c r="F6883" s="3" t="s">
        <v>17522</v>
      </c>
      <c r="G6883">
        <v>2024</v>
      </c>
      <c r="H6883" t="s">
        <v>21</v>
      </c>
      <c r="I6883" t="s">
        <v>17518</v>
      </c>
    </row>
    <row r="6884" spans="1:9" ht="32" x14ac:dyDescent="0.2">
      <c r="A6884" t="s">
        <v>17523</v>
      </c>
      <c r="B6884" t="s">
        <v>17524</v>
      </c>
      <c r="C6884">
        <v>1</v>
      </c>
      <c r="D6884" t="s">
        <v>12</v>
      </c>
      <c r="E6884" t="s">
        <v>12</v>
      </c>
      <c r="F6884" s="3" t="s">
        <v>17525</v>
      </c>
      <c r="G6884">
        <v>2024</v>
      </c>
      <c r="H6884" t="s">
        <v>21</v>
      </c>
      <c r="I6884" t="s">
        <v>17526</v>
      </c>
    </row>
    <row r="6885" spans="1:9" ht="32" x14ac:dyDescent="0.2">
      <c r="A6885" t="s">
        <v>17523</v>
      </c>
      <c r="B6885" t="s">
        <v>17527</v>
      </c>
      <c r="C6885">
        <v>2</v>
      </c>
      <c r="D6885" t="s">
        <v>12</v>
      </c>
      <c r="E6885" t="s">
        <v>12</v>
      </c>
      <c r="F6885" s="3" t="s">
        <v>17528</v>
      </c>
      <c r="G6885">
        <v>2024</v>
      </c>
      <c r="H6885" t="s">
        <v>21</v>
      </c>
      <c r="I6885" t="s">
        <v>17526</v>
      </c>
    </row>
    <row r="6886" spans="1:9" ht="32" x14ac:dyDescent="0.2">
      <c r="A6886" t="s">
        <v>17523</v>
      </c>
      <c r="B6886" t="s">
        <v>6176</v>
      </c>
      <c r="C6886">
        <v>3</v>
      </c>
      <c r="D6886" t="s">
        <v>52</v>
      </c>
      <c r="E6886" t="s">
        <v>12</v>
      </c>
      <c r="F6886" s="3" t="s">
        <v>17529</v>
      </c>
      <c r="G6886">
        <v>2024</v>
      </c>
      <c r="H6886" t="s">
        <v>21</v>
      </c>
      <c r="I6886" t="s">
        <v>17526</v>
      </c>
    </row>
    <row r="6887" spans="1:9" ht="32" x14ac:dyDescent="0.2">
      <c r="A6887" t="s">
        <v>17523</v>
      </c>
      <c r="B6887" t="s">
        <v>17530</v>
      </c>
      <c r="C6887">
        <v>4</v>
      </c>
      <c r="D6887" t="s">
        <v>12</v>
      </c>
      <c r="E6887" t="s">
        <v>12</v>
      </c>
      <c r="F6887" s="3" t="s">
        <v>2567</v>
      </c>
      <c r="G6887">
        <v>2024</v>
      </c>
      <c r="H6887" t="s">
        <v>21</v>
      </c>
      <c r="I6887" t="s">
        <v>17526</v>
      </c>
    </row>
    <row r="6888" spans="1:9" ht="32" x14ac:dyDescent="0.2">
      <c r="A6888" t="s">
        <v>17531</v>
      </c>
      <c r="B6888" t="s">
        <v>17532</v>
      </c>
      <c r="C6888">
        <v>1</v>
      </c>
      <c r="D6888">
        <f>237</f>
        <v>237</v>
      </c>
      <c r="E6888" t="s">
        <v>12</v>
      </c>
      <c r="F6888" s="3" t="s">
        <v>5288</v>
      </c>
      <c r="G6888">
        <v>2024</v>
      </c>
      <c r="H6888" t="s">
        <v>21</v>
      </c>
      <c r="I6888" t="s">
        <v>17533</v>
      </c>
    </row>
    <row r="6889" spans="1:9" ht="32" x14ac:dyDescent="0.2">
      <c r="A6889" t="s">
        <v>17531</v>
      </c>
      <c r="B6889" t="s">
        <v>17534</v>
      </c>
      <c r="C6889">
        <v>2</v>
      </c>
      <c r="D6889">
        <f>237</f>
        <v>237</v>
      </c>
      <c r="E6889" t="s">
        <v>12</v>
      </c>
      <c r="F6889" s="3" t="s">
        <v>11952</v>
      </c>
      <c r="G6889">
        <v>2024</v>
      </c>
      <c r="H6889" t="s">
        <v>21</v>
      </c>
      <c r="I6889" t="s">
        <v>17533</v>
      </c>
    </row>
    <row r="6890" spans="1:9" ht="32" x14ac:dyDescent="0.2">
      <c r="A6890" t="s">
        <v>17535</v>
      </c>
      <c r="B6890" t="s">
        <v>17536</v>
      </c>
      <c r="C6890">
        <v>1</v>
      </c>
      <c r="D6890" t="s">
        <v>1481</v>
      </c>
      <c r="E6890" t="s">
        <v>12</v>
      </c>
      <c r="F6890" s="3" t="s">
        <v>1482</v>
      </c>
      <c r="G6890">
        <v>2024</v>
      </c>
      <c r="H6890" t="s">
        <v>267</v>
      </c>
      <c r="I6890" t="s">
        <v>17537</v>
      </c>
    </row>
    <row r="6891" spans="1:9" ht="16" x14ac:dyDescent="0.2">
      <c r="A6891" t="s">
        <v>17538</v>
      </c>
      <c r="B6891" t="s">
        <v>17539</v>
      </c>
      <c r="C6891">
        <v>1</v>
      </c>
      <c r="D6891">
        <f>461</f>
        <v>461</v>
      </c>
      <c r="E6891" t="s">
        <v>6201</v>
      </c>
      <c r="F6891" s="3" t="s">
        <v>6202</v>
      </c>
      <c r="G6891">
        <v>2024</v>
      </c>
      <c r="H6891" t="s">
        <v>126</v>
      </c>
      <c r="I6891" t="s">
        <v>17540</v>
      </c>
    </row>
    <row r="6892" spans="1:9" ht="16" x14ac:dyDescent="0.2">
      <c r="A6892" t="s">
        <v>17538</v>
      </c>
      <c r="B6892" t="s">
        <v>17541</v>
      </c>
      <c r="C6892">
        <v>2</v>
      </c>
      <c r="D6892" t="s">
        <v>759</v>
      </c>
      <c r="E6892" t="s">
        <v>12</v>
      </c>
      <c r="F6892" s="3" t="s">
        <v>17542</v>
      </c>
      <c r="G6892">
        <v>2024</v>
      </c>
      <c r="H6892" t="s">
        <v>761</v>
      </c>
      <c r="I6892" t="s">
        <v>17540</v>
      </c>
    </row>
    <row r="6893" spans="1:9" ht="16" x14ac:dyDescent="0.2">
      <c r="A6893" t="s">
        <v>17543</v>
      </c>
      <c r="B6893" t="s">
        <v>7209</v>
      </c>
      <c r="C6893">
        <v>1</v>
      </c>
      <c r="D6893" t="s">
        <v>12</v>
      </c>
      <c r="E6893" t="s">
        <v>12</v>
      </c>
      <c r="F6893" s="3" t="s">
        <v>17544</v>
      </c>
      <c r="G6893">
        <v>2024</v>
      </c>
      <c r="H6893" t="s">
        <v>4031</v>
      </c>
      <c r="I6893" t="s">
        <v>17545</v>
      </c>
    </row>
    <row r="6894" spans="1:9" ht="32" x14ac:dyDescent="0.2">
      <c r="A6894" t="s">
        <v>17546</v>
      </c>
      <c r="B6894" t="s">
        <v>12218</v>
      </c>
      <c r="C6894">
        <v>1</v>
      </c>
      <c r="D6894" t="s">
        <v>12</v>
      </c>
      <c r="E6894" t="s">
        <v>2586</v>
      </c>
      <c r="F6894" s="3" t="s">
        <v>17547</v>
      </c>
      <c r="G6894">
        <v>2024</v>
      </c>
      <c r="H6894" t="s">
        <v>1248</v>
      </c>
      <c r="I6894" t="s">
        <v>17548</v>
      </c>
    </row>
    <row r="6895" spans="1:9" ht="16" x14ac:dyDescent="0.2">
      <c r="A6895" t="s">
        <v>17546</v>
      </c>
      <c r="B6895" t="s">
        <v>12220</v>
      </c>
      <c r="C6895">
        <v>2</v>
      </c>
      <c r="D6895" t="s">
        <v>12</v>
      </c>
      <c r="E6895" t="s">
        <v>12</v>
      </c>
      <c r="F6895" s="3" t="s">
        <v>12221</v>
      </c>
      <c r="G6895">
        <v>2024</v>
      </c>
      <c r="H6895" t="s">
        <v>1248</v>
      </c>
      <c r="I6895" t="s">
        <v>17548</v>
      </c>
    </row>
    <row r="6896" spans="1:9" ht="16" x14ac:dyDescent="0.2">
      <c r="A6896" t="s">
        <v>17546</v>
      </c>
      <c r="B6896" t="s">
        <v>12222</v>
      </c>
      <c r="C6896">
        <v>3</v>
      </c>
      <c r="D6896" t="s">
        <v>12</v>
      </c>
      <c r="E6896" t="s">
        <v>12</v>
      </c>
      <c r="F6896" s="3" t="s">
        <v>12223</v>
      </c>
      <c r="G6896">
        <v>2024</v>
      </c>
      <c r="H6896" t="s">
        <v>1248</v>
      </c>
      <c r="I6896" t="s">
        <v>17548</v>
      </c>
    </row>
    <row r="6897" spans="1:9" ht="16" x14ac:dyDescent="0.2">
      <c r="A6897" t="s">
        <v>17546</v>
      </c>
      <c r="B6897" t="s">
        <v>17549</v>
      </c>
      <c r="C6897">
        <v>4</v>
      </c>
      <c r="D6897" t="s">
        <v>12</v>
      </c>
      <c r="E6897" t="s">
        <v>12</v>
      </c>
      <c r="F6897" s="3" t="s">
        <v>7036</v>
      </c>
      <c r="G6897">
        <v>2024</v>
      </c>
      <c r="H6897" t="s">
        <v>1248</v>
      </c>
      <c r="I6897" t="s">
        <v>17548</v>
      </c>
    </row>
    <row r="6898" spans="1:9" ht="16" x14ac:dyDescent="0.2">
      <c r="A6898" t="s">
        <v>17550</v>
      </c>
      <c r="B6898" t="s">
        <v>17551</v>
      </c>
      <c r="C6898">
        <v>1</v>
      </c>
      <c r="D6898" t="s">
        <v>12</v>
      </c>
      <c r="E6898" t="s">
        <v>10692</v>
      </c>
      <c r="F6898" s="3" t="s">
        <v>17552</v>
      </c>
      <c r="G6898">
        <v>2024</v>
      </c>
      <c r="H6898" t="s">
        <v>126</v>
      </c>
      <c r="I6898" t="s">
        <v>17553</v>
      </c>
    </row>
    <row r="6899" spans="1:9" ht="16" x14ac:dyDescent="0.2">
      <c r="A6899" t="s">
        <v>17550</v>
      </c>
      <c r="B6899" t="s">
        <v>17554</v>
      </c>
      <c r="C6899">
        <v>2</v>
      </c>
      <c r="D6899" t="s">
        <v>12</v>
      </c>
      <c r="E6899" t="s">
        <v>12</v>
      </c>
      <c r="F6899" s="3" t="s">
        <v>17555</v>
      </c>
      <c r="G6899">
        <v>2024</v>
      </c>
      <c r="H6899" t="s">
        <v>140</v>
      </c>
      <c r="I6899" t="s">
        <v>17553</v>
      </c>
    </row>
    <row r="6900" spans="1:9" ht="16" x14ac:dyDescent="0.2">
      <c r="A6900" t="s">
        <v>17550</v>
      </c>
      <c r="B6900" t="s">
        <v>17556</v>
      </c>
      <c r="C6900">
        <v>3</v>
      </c>
      <c r="D6900" t="s">
        <v>12</v>
      </c>
      <c r="E6900" t="s">
        <v>12</v>
      </c>
      <c r="F6900" s="7" t="s">
        <v>17557</v>
      </c>
      <c r="G6900">
        <v>2024</v>
      </c>
      <c r="H6900" t="s">
        <v>250</v>
      </c>
      <c r="I6900" t="s">
        <v>17553</v>
      </c>
    </row>
    <row r="6901" spans="1:9" ht="32" x14ac:dyDescent="0.2">
      <c r="A6901" t="s">
        <v>17558</v>
      </c>
      <c r="B6901" t="s">
        <v>1843</v>
      </c>
      <c r="C6901">
        <v>1</v>
      </c>
      <c r="D6901" t="s">
        <v>863</v>
      </c>
      <c r="E6901" t="s">
        <v>12</v>
      </c>
      <c r="F6901" s="3" t="s">
        <v>15072</v>
      </c>
      <c r="G6901">
        <v>2024</v>
      </c>
      <c r="H6901" t="s">
        <v>318</v>
      </c>
      <c r="I6901" t="s">
        <v>17559</v>
      </c>
    </row>
    <row r="6902" spans="1:9" ht="32" x14ac:dyDescent="0.2">
      <c r="A6902" t="s">
        <v>17558</v>
      </c>
      <c r="B6902" t="s">
        <v>15071</v>
      </c>
      <c r="C6902">
        <v>2</v>
      </c>
      <c r="D6902" t="s">
        <v>8827</v>
      </c>
      <c r="E6902" t="s">
        <v>12</v>
      </c>
      <c r="F6902" s="3" t="s">
        <v>8828</v>
      </c>
      <c r="G6902">
        <v>2024</v>
      </c>
      <c r="H6902" t="s">
        <v>318</v>
      </c>
      <c r="I6902" t="s">
        <v>17559</v>
      </c>
    </row>
    <row r="6903" spans="1:9" ht="32" x14ac:dyDescent="0.2">
      <c r="A6903" t="s">
        <v>17558</v>
      </c>
      <c r="B6903" t="s">
        <v>17560</v>
      </c>
      <c r="C6903">
        <v>3</v>
      </c>
      <c r="D6903">
        <f>132</f>
        <v>132</v>
      </c>
      <c r="E6903" t="s">
        <v>12</v>
      </c>
      <c r="F6903" s="7" t="s">
        <v>17561</v>
      </c>
      <c r="G6903">
        <v>2024</v>
      </c>
      <c r="H6903" t="s">
        <v>140</v>
      </c>
      <c r="I6903" t="s">
        <v>17559</v>
      </c>
    </row>
    <row r="6904" spans="1:9" ht="16" x14ac:dyDescent="0.2">
      <c r="A6904" t="s">
        <v>17562</v>
      </c>
      <c r="B6904" t="s">
        <v>2172</v>
      </c>
      <c r="C6904">
        <v>1</v>
      </c>
      <c r="D6904" t="s">
        <v>996</v>
      </c>
      <c r="E6904" t="s">
        <v>12</v>
      </c>
      <c r="F6904" s="3" t="s">
        <v>997</v>
      </c>
      <c r="G6904">
        <v>2024</v>
      </c>
      <c r="H6904" t="s">
        <v>998</v>
      </c>
      <c r="I6904" t="s">
        <v>17563</v>
      </c>
    </row>
    <row r="6905" spans="1:9" ht="32" x14ac:dyDescent="0.2">
      <c r="A6905" t="s">
        <v>17562</v>
      </c>
      <c r="B6905" t="s">
        <v>5043</v>
      </c>
      <c r="C6905">
        <v>2</v>
      </c>
      <c r="D6905" t="s">
        <v>1384</v>
      </c>
      <c r="E6905" t="s">
        <v>12</v>
      </c>
      <c r="F6905" s="3" t="s">
        <v>17564</v>
      </c>
      <c r="G6905">
        <v>2024</v>
      </c>
      <c r="H6905" t="s">
        <v>1022</v>
      </c>
      <c r="I6905" t="s">
        <v>17563</v>
      </c>
    </row>
    <row r="6906" spans="1:9" ht="16" x14ac:dyDescent="0.2">
      <c r="A6906" t="s">
        <v>17565</v>
      </c>
      <c r="B6906" t="s">
        <v>12514</v>
      </c>
      <c r="C6906">
        <v>1</v>
      </c>
      <c r="D6906" t="s">
        <v>344</v>
      </c>
      <c r="E6906" t="s">
        <v>12</v>
      </c>
      <c r="F6906" s="3" t="s">
        <v>12515</v>
      </c>
      <c r="G6906">
        <v>2024</v>
      </c>
      <c r="H6906" t="s">
        <v>67</v>
      </c>
      <c r="I6906" t="s">
        <v>17566</v>
      </c>
    </row>
    <row r="6907" spans="1:9" ht="16" x14ac:dyDescent="0.2">
      <c r="A6907" t="s">
        <v>17565</v>
      </c>
      <c r="B6907" t="s">
        <v>12517</v>
      </c>
      <c r="C6907">
        <v>2</v>
      </c>
      <c r="D6907" t="s">
        <v>3956</v>
      </c>
      <c r="E6907" t="s">
        <v>12</v>
      </c>
      <c r="F6907" s="3" t="s">
        <v>12518</v>
      </c>
      <c r="G6907">
        <v>2024</v>
      </c>
      <c r="H6907" t="s">
        <v>67</v>
      </c>
      <c r="I6907" t="s">
        <v>17566</v>
      </c>
    </row>
    <row r="6908" spans="1:9" ht="16" x14ac:dyDescent="0.2">
      <c r="A6908" t="s">
        <v>17565</v>
      </c>
      <c r="B6908" t="s">
        <v>17567</v>
      </c>
      <c r="C6908">
        <v>3</v>
      </c>
      <c r="D6908" t="s">
        <v>3956</v>
      </c>
      <c r="E6908" t="s">
        <v>12</v>
      </c>
      <c r="F6908" s="3" t="s">
        <v>17568</v>
      </c>
      <c r="G6908">
        <v>2024</v>
      </c>
      <c r="H6908" t="s">
        <v>67</v>
      </c>
      <c r="I6908" t="s">
        <v>17566</v>
      </c>
    </row>
    <row r="6909" spans="1:9" ht="32" x14ac:dyDescent="0.2">
      <c r="A6909" t="s">
        <v>17569</v>
      </c>
      <c r="B6909" t="s">
        <v>5674</v>
      </c>
      <c r="C6909">
        <v>1</v>
      </c>
      <c r="D6909" t="s">
        <v>12</v>
      </c>
      <c r="E6909" t="s">
        <v>12</v>
      </c>
      <c r="F6909" s="3" t="s">
        <v>17570</v>
      </c>
      <c r="G6909">
        <v>2024</v>
      </c>
      <c r="H6909" t="s">
        <v>14</v>
      </c>
      <c r="I6909" t="s">
        <v>17571</v>
      </c>
    </row>
    <row r="6910" spans="1:9" ht="32" x14ac:dyDescent="0.2">
      <c r="A6910" t="s">
        <v>17569</v>
      </c>
      <c r="B6910" t="s">
        <v>17572</v>
      </c>
      <c r="C6910">
        <v>2</v>
      </c>
      <c r="D6910" t="s">
        <v>408</v>
      </c>
      <c r="E6910" t="s">
        <v>12</v>
      </c>
      <c r="F6910" s="3" t="s">
        <v>17573</v>
      </c>
      <c r="G6910">
        <v>2024</v>
      </c>
      <c r="H6910" t="s">
        <v>140</v>
      </c>
      <c r="I6910" t="s">
        <v>17571</v>
      </c>
    </row>
    <row r="6911" spans="1:9" ht="32" x14ac:dyDescent="0.2">
      <c r="A6911" t="s">
        <v>17569</v>
      </c>
      <c r="B6911" t="s">
        <v>17574</v>
      </c>
      <c r="C6911">
        <v>3</v>
      </c>
      <c r="D6911" t="s">
        <v>408</v>
      </c>
      <c r="E6911" t="s">
        <v>12</v>
      </c>
      <c r="F6911" s="3" t="s">
        <v>17573</v>
      </c>
      <c r="G6911">
        <v>2024</v>
      </c>
      <c r="H6911" t="s">
        <v>140</v>
      </c>
      <c r="I6911" t="s">
        <v>17571</v>
      </c>
    </row>
    <row r="6912" spans="1:9" ht="32" x14ac:dyDescent="0.2">
      <c r="A6912" t="s">
        <v>17569</v>
      </c>
      <c r="B6912" t="s">
        <v>478</v>
      </c>
      <c r="C6912">
        <v>4</v>
      </c>
      <c r="D6912" t="s">
        <v>408</v>
      </c>
      <c r="E6912" t="s">
        <v>12</v>
      </c>
      <c r="F6912" s="3" t="s">
        <v>17575</v>
      </c>
      <c r="G6912">
        <v>2024</v>
      </c>
      <c r="H6912" t="s">
        <v>140</v>
      </c>
      <c r="I6912" t="s">
        <v>17571</v>
      </c>
    </row>
    <row r="6913" spans="1:9" ht="32" x14ac:dyDescent="0.2">
      <c r="A6913" t="s">
        <v>17576</v>
      </c>
      <c r="B6913" t="s">
        <v>17577</v>
      </c>
      <c r="C6913">
        <v>1</v>
      </c>
      <c r="D6913" t="s">
        <v>31</v>
      </c>
      <c r="E6913" t="s">
        <v>12</v>
      </c>
      <c r="F6913" s="3" t="s">
        <v>17578</v>
      </c>
      <c r="G6913">
        <v>2024</v>
      </c>
      <c r="H6913" t="s">
        <v>140</v>
      </c>
      <c r="I6913" t="s">
        <v>17579</v>
      </c>
    </row>
    <row r="6914" spans="1:9" ht="16" x14ac:dyDescent="0.2">
      <c r="A6914" t="s">
        <v>17576</v>
      </c>
      <c r="B6914" t="s">
        <v>17580</v>
      </c>
      <c r="C6914">
        <v>2</v>
      </c>
      <c r="D6914" t="s">
        <v>712</v>
      </c>
      <c r="E6914" t="s">
        <v>12</v>
      </c>
      <c r="F6914" s="3" t="s">
        <v>17581</v>
      </c>
      <c r="G6914">
        <v>2024</v>
      </c>
      <c r="H6914" t="s">
        <v>140</v>
      </c>
      <c r="I6914" t="s">
        <v>17579</v>
      </c>
    </row>
    <row r="6915" spans="1:9" ht="32" x14ac:dyDescent="0.2">
      <c r="A6915" t="s">
        <v>17582</v>
      </c>
      <c r="B6915" t="s">
        <v>17583</v>
      </c>
      <c r="C6915">
        <v>1</v>
      </c>
      <c r="D6915">
        <f>400</f>
        <v>400</v>
      </c>
      <c r="E6915" t="s">
        <v>12</v>
      </c>
      <c r="F6915" s="3" t="s">
        <v>17584</v>
      </c>
      <c r="G6915">
        <v>2024</v>
      </c>
      <c r="H6915" t="s">
        <v>140</v>
      </c>
      <c r="I6915" t="s">
        <v>17585</v>
      </c>
    </row>
    <row r="6916" spans="1:9" ht="32" x14ac:dyDescent="0.2">
      <c r="A6916" t="s">
        <v>17586</v>
      </c>
      <c r="B6916" t="s">
        <v>4667</v>
      </c>
      <c r="C6916">
        <v>1</v>
      </c>
      <c r="D6916" t="s">
        <v>12</v>
      </c>
      <c r="E6916" t="s">
        <v>12</v>
      </c>
      <c r="F6916" s="3" t="s">
        <v>17587</v>
      </c>
      <c r="G6916">
        <v>2024</v>
      </c>
      <c r="H6916" t="s">
        <v>14</v>
      </c>
      <c r="I6916" t="s">
        <v>17588</v>
      </c>
    </row>
    <row r="6917" spans="1:9" ht="32" x14ac:dyDescent="0.2">
      <c r="A6917" t="s">
        <v>17589</v>
      </c>
      <c r="B6917" t="s">
        <v>569</v>
      </c>
      <c r="C6917">
        <v>1</v>
      </c>
      <c r="D6917" t="s">
        <v>12</v>
      </c>
      <c r="E6917" t="s">
        <v>12</v>
      </c>
      <c r="F6917" s="3" t="s">
        <v>17590</v>
      </c>
      <c r="G6917">
        <v>2024</v>
      </c>
      <c r="H6917" t="s">
        <v>571</v>
      </c>
      <c r="I6917" t="s">
        <v>17591</v>
      </c>
    </row>
    <row r="6918" spans="1:9" ht="16" x14ac:dyDescent="0.2">
      <c r="A6918" t="s">
        <v>17589</v>
      </c>
      <c r="B6918" t="s">
        <v>17592</v>
      </c>
      <c r="C6918">
        <v>2</v>
      </c>
      <c r="D6918" t="s">
        <v>12</v>
      </c>
      <c r="E6918" t="s">
        <v>12</v>
      </c>
      <c r="F6918" s="3" t="s">
        <v>17593</v>
      </c>
      <c r="G6918">
        <v>2024</v>
      </c>
      <c r="H6918" t="s">
        <v>571</v>
      </c>
      <c r="I6918" t="s">
        <v>17591</v>
      </c>
    </row>
    <row r="6919" spans="1:9" ht="32" x14ac:dyDescent="0.2">
      <c r="A6919" t="s">
        <v>17589</v>
      </c>
      <c r="B6919" t="s">
        <v>572</v>
      </c>
      <c r="C6919">
        <v>3</v>
      </c>
      <c r="D6919" t="s">
        <v>12</v>
      </c>
      <c r="E6919" t="s">
        <v>12</v>
      </c>
      <c r="F6919" s="3" t="s">
        <v>570</v>
      </c>
      <c r="G6919">
        <v>2024</v>
      </c>
      <c r="H6919" t="s">
        <v>571</v>
      </c>
      <c r="I6919" t="s">
        <v>17591</v>
      </c>
    </row>
    <row r="6920" spans="1:9" ht="16" x14ac:dyDescent="0.2">
      <c r="A6920" t="s">
        <v>17589</v>
      </c>
      <c r="B6920" t="s">
        <v>17594</v>
      </c>
      <c r="C6920">
        <v>4</v>
      </c>
      <c r="D6920" t="s">
        <v>12</v>
      </c>
      <c r="E6920" t="s">
        <v>415</v>
      </c>
      <c r="F6920" s="3" t="s">
        <v>13764</v>
      </c>
      <c r="G6920">
        <v>2024</v>
      </c>
      <c r="H6920" t="s">
        <v>571</v>
      </c>
      <c r="I6920" t="s">
        <v>17591</v>
      </c>
    </row>
    <row r="6921" spans="1:9" ht="32" x14ac:dyDescent="0.2">
      <c r="A6921" t="s">
        <v>17589</v>
      </c>
      <c r="B6921" t="s">
        <v>17595</v>
      </c>
      <c r="C6921">
        <v>5</v>
      </c>
      <c r="D6921" t="s">
        <v>12</v>
      </c>
      <c r="E6921" t="s">
        <v>12</v>
      </c>
      <c r="F6921" s="3" t="s">
        <v>17596</v>
      </c>
      <c r="G6921">
        <v>2024</v>
      </c>
      <c r="H6921" t="s">
        <v>571</v>
      </c>
      <c r="I6921" t="s">
        <v>17591</v>
      </c>
    </row>
    <row r="6922" spans="1:9" ht="32" x14ac:dyDescent="0.2">
      <c r="A6922" t="s">
        <v>17597</v>
      </c>
      <c r="B6922" t="s">
        <v>6854</v>
      </c>
      <c r="C6922">
        <v>1</v>
      </c>
      <c r="D6922" t="s">
        <v>52</v>
      </c>
      <c r="E6922" t="s">
        <v>12</v>
      </c>
      <c r="F6922" s="3" t="s">
        <v>17598</v>
      </c>
      <c r="G6922">
        <v>2024</v>
      </c>
      <c r="H6922" t="s">
        <v>140</v>
      </c>
      <c r="I6922" t="s">
        <v>17599</v>
      </c>
    </row>
    <row r="6923" spans="1:9" ht="16" x14ac:dyDescent="0.2">
      <c r="A6923" t="s">
        <v>17597</v>
      </c>
      <c r="B6923" t="s">
        <v>17600</v>
      </c>
      <c r="C6923">
        <v>2</v>
      </c>
      <c r="D6923" t="s">
        <v>12</v>
      </c>
      <c r="E6923" t="s">
        <v>12</v>
      </c>
      <c r="F6923" s="3" t="s">
        <v>17601</v>
      </c>
      <c r="G6923">
        <v>2024</v>
      </c>
      <c r="H6923" t="s">
        <v>140</v>
      </c>
      <c r="I6923" t="s">
        <v>17599</v>
      </c>
    </row>
    <row r="6924" spans="1:9" ht="16" x14ac:dyDescent="0.2">
      <c r="A6924" t="s">
        <v>17597</v>
      </c>
      <c r="B6924" t="s">
        <v>17602</v>
      </c>
      <c r="C6924">
        <v>3</v>
      </c>
      <c r="D6924" t="s">
        <v>12</v>
      </c>
      <c r="E6924" t="s">
        <v>12</v>
      </c>
      <c r="F6924" s="3" t="s">
        <v>17601</v>
      </c>
      <c r="G6924">
        <v>2024</v>
      </c>
      <c r="H6924" t="s">
        <v>140</v>
      </c>
      <c r="I6924" t="s">
        <v>17599</v>
      </c>
    </row>
    <row r="6925" spans="1:9" ht="32" x14ac:dyDescent="0.2">
      <c r="A6925" t="s">
        <v>17597</v>
      </c>
      <c r="B6925" t="s">
        <v>17603</v>
      </c>
      <c r="C6925">
        <v>4</v>
      </c>
      <c r="D6925" t="s">
        <v>3561</v>
      </c>
      <c r="E6925" t="s">
        <v>12</v>
      </c>
      <c r="F6925" s="3" t="s">
        <v>17604</v>
      </c>
      <c r="G6925">
        <v>2024</v>
      </c>
      <c r="H6925" t="s">
        <v>140</v>
      </c>
      <c r="I6925" t="s">
        <v>17599</v>
      </c>
    </row>
    <row r="6926" spans="1:9" ht="32" x14ac:dyDescent="0.2">
      <c r="A6926" t="s">
        <v>17605</v>
      </c>
      <c r="B6926" t="s">
        <v>17606</v>
      </c>
      <c r="C6926">
        <v>1</v>
      </c>
      <c r="D6926" t="s">
        <v>52</v>
      </c>
      <c r="E6926" t="s">
        <v>12</v>
      </c>
      <c r="F6926" s="3" t="s">
        <v>17607</v>
      </c>
      <c r="G6926">
        <v>2024</v>
      </c>
      <c r="H6926" t="s">
        <v>226</v>
      </c>
      <c r="I6926" t="s">
        <v>17608</v>
      </c>
    </row>
    <row r="6927" spans="1:9" ht="32" x14ac:dyDescent="0.2">
      <c r="A6927" t="s">
        <v>17605</v>
      </c>
      <c r="B6927" t="s">
        <v>17609</v>
      </c>
      <c r="C6927">
        <v>2</v>
      </c>
      <c r="D6927">
        <f>494</f>
        <v>494</v>
      </c>
      <c r="E6927" t="s">
        <v>12</v>
      </c>
      <c r="F6927" s="3" t="s">
        <v>17610</v>
      </c>
      <c r="G6927">
        <v>2024</v>
      </c>
      <c r="H6927" t="s">
        <v>226</v>
      </c>
      <c r="I6927" t="s">
        <v>17608</v>
      </c>
    </row>
    <row r="6928" spans="1:9" ht="32" x14ac:dyDescent="0.2">
      <c r="A6928" t="s">
        <v>17611</v>
      </c>
      <c r="B6928" t="s">
        <v>17289</v>
      </c>
      <c r="C6928">
        <v>1</v>
      </c>
      <c r="D6928" t="s">
        <v>12</v>
      </c>
      <c r="E6928" t="s">
        <v>12</v>
      </c>
      <c r="F6928" s="3" t="s">
        <v>17612</v>
      </c>
      <c r="G6928">
        <v>2024</v>
      </c>
      <c r="H6928" t="s">
        <v>14</v>
      </c>
      <c r="I6928" t="s">
        <v>17613</v>
      </c>
    </row>
    <row r="6929" spans="1:9" ht="32" x14ac:dyDescent="0.2">
      <c r="A6929" t="s">
        <v>17611</v>
      </c>
      <c r="B6929" t="s">
        <v>14165</v>
      </c>
      <c r="C6929">
        <v>2</v>
      </c>
      <c r="D6929" t="s">
        <v>12</v>
      </c>
      <c r="E6929" t="s">
        <v>12</v>
      </c>
      <c r="F6929" s="3" t="s">
        <v>17614</v>
      </c>
      <c r="G6929">
        <v>2024</v>
      </c>
      <c r="H6929" t="s">
        <v>1157</v>
      </c>
      <c r="I6929" t="s">
        <v>17613</v>
      </c>
    </row>
    <row r="6930" spans="1:9" ht="32" x14ac:dyDescent="0.2">
      <c r="A6930" t="s">
        <v>17611</v>
      </c>
      <c r="B6930" t="s">
        <v>17615</v>
      </c>
      <c r="C6930">
        <v>3</v>
      </c>
      <c r="D6930" t="s">
        <v>408</v>
      </c>
      <c r="E6930" t="s">
        <v>12</v>
      </c>
      <c r="F6930" s="3" t="s">
        <v>17616</v>
      </c>
      <c r="G6930">
        <v>2024</v>
      </c>
      <c r="H6930" t="s">
        <v>518</v>
      </c>
      <c r="I6930" t="s">
        <v>17613</v>
      </c>
    </row>
    <row r="6931" spans="1:9" ht="32" x14ac:dyDescent="0.2">
      <c r="A6931" t="s">
        <v>17617</v>
      </c>
      <c r="B6931" t="s">
        <v>17618</v>
      </c>
      <c r="C6931">
        <v>1</v>
      </c>
      <c r="D6931" t="s">
        <v>8084</v>
      </c>
      <c r="E6931" t="s">
        <v>12</v>
      </c>
      <c r="F6931" s="3" t="s">
        <v>17619</v>
      </c>
      <c r="G6931">
        <v>2024</v>
      </c>
      <c r="H6931" t="s">
        <v>8086</v>
      </c>
      <c r="I6931" t="s">
        <v>17620</v>
      </c>
    </row>
    <row r="6932" spans="1:9" ht="32" x14ac:dyDescent="0.2">
      <c r="A6932" t="s">
        <v>17621</v>
      </c>
      <c r="B6932" t="s">
        <v>17622</v>
      </c>
      <c r="C6932">
        <v>1</v>
      </c>
      <c r="D6932" t="s">
        <v>4189</v>
      </c>
      <c r="E6932" t="s">
        <v>592</v>
      </c>
      <c r="F6932" s="3" t="s">
        <v>8409</v>
      </c>
      <c r="G6932">
        <v>2024</v>
      </c>
      <c r="H6932" t="s">
        <v>4191</v>
      </c>
      <c r="I6932" t="s">
        <v>17623</v>
      </c>
    </row>
    <row r="6933" spans="1:9" ht="16" x14ac:dyDescent="0.2">
      <c r="A6933" t="s">
        <v>17624</v>
      </c>
      <c r="B6933" t="s">
        <v>572</v>
      </c>
      <c r="C6933">
        <v>1</v>
      </c>
      <c r="D6933" t="s">
        <v>12</v>
      </c>
      <c r="E6933" t="s">
        <v>12</v>
      </c>
      <c r="F6933" s="3" t="s">
        <v>17593</v>
      </c>
      <c r="G6933">
        <v>2024</v>
      </c>
      <c r="H6933" t="s">
        <v>571</v>
      </c>
      <c r="I6933" t="s">
        <v>17625</v>
      </c>
    </row>
    <row r="6934" spans="1:9" ht="32" x14ac:dyDescent="0.2">
      <c r="A6934" t="s">
        <v>17624</v>
      </c>
      <c r="B6934" t="s">
        <v>17626</v>
      </c>
      <c r="C6934">
        <v>2</v>
      </c>
      <c r="D6934" t="s">
        <v>12</v>
      </c>
      <c r="E6934" t="s">
        <v>12</v>
      </c>
      <c r="F6934" s="3" t="s">
        <v>570</v>
      </c>
      <c r="G6934">
        <v>2024</v>
      </c>
      <c r="H6934" t="s">
        <v>571</v>
      </c>
      <c r="I6934" t="s">
        <v>17625</v>
      </c>
    </row>
    <row r="6935" spans="1:9" ht="32" x14ac:dyDescent="0.2">
      <c r="A6935" t="s">
        <v>17624</v>
      </c>
      <c r="B6935" t="s">
        <v>569</v>
      </c>
      <c r="C6935">
        <v>3</v>
      </c>
      <c r="D6935" t="s">
        <v>12</v>
      </c>
      <c r="E6935" t="s">
        <v>12</v>
      </c>
      <c r="F6935" s="3" t="s">
        <v>17590</v>
      </c>
      <c r="G6935">
        <v>2024</v>
      </c>
      <c r="H6935" t="s">
        <v>571</v>
      </c>
      <c r="I6935" t="s">
        <v>17625</v>
      </c>
    </row>
    <row r="6936" spans="1:9" ht="32" x14ac:dyDescent="0.2">
      <c r="A6936" t="s">
        <v>17627</v>
      </c>
      <c r="B6936" t="s">
        <v>17628</v>
      </c>
      <c r="C6936">
        <v>1</v>
      </c>
      <c r="D6936" t="s">
        <v>12</v>
      </c>
      <c r="E6936" t="s">
        <v>12</v>
      </c>
      <c r="F6936" s="3" t="s">
        <v>17629</v>
      </c>
      <c r="G6936">
        <v>2024</v>
      </c>
      <c r="H6936" t="s">
        <v>1248</v>
      </c>
      <c r="I6936" t="s">
        <v>17630</v>
      </c>
    </row>
    <row r="6937" spans="1:9" ht="32" x14ac:dyDescent="0.2">
      <c r="A6937" t="s">
        <v>17627</v>
      </c>
      <c r="B6937" t="s">
        <v>2293</v>
      </c>
      <c r="C6937">
        <v>2</v>
      </c>
      <c r="D6937" t="s">
        <v>2296</v>
      </c>
      <c r="E6937" t="s">
        <v>12</v>
      </c>
      <c r="F6937" s="3" t="s">
        <v>17631</v>
      </c>
      <c r="G6937">
        <v>2024</v>
      </c>
      <c r="H6937" t="s">
        <v>267</v>
      </c>
      <c r="I6937" t="s">
        <v>17630</v>
      </c>
    </row>
    <row r="6938" spans="1:9" ht="16" x14ac:dyDescent="0.2">
      <c r="A6938" t="s">
        <v>17627</v>
      </c>
      <c r="B6938" t="s">
        <v>17632</v>
      </c>
      <c r="C6938">
        <v>3</v>
      </c>
      <c r="D6938" t="s">
        <v>12</v>
      </c>
      <c r="E6938" t="s">
        <v>12</v>
      </c>
      <c r="F6938" s="3" t="s">
        <v>17633</v>
      </c>
      <c r="G6938">
        <v>2024</v>
      </c>
      <c r="H6938" t="s">
        <v>522</v>
      </c>
      <c r="I6938" t="s">
        <v>17630</v>
      </c>
    </row>
    <row r="6939" spans="1:9" ht="16" x14ac:dyDescent="0.2">
      <c r="A6939" t="s">
        <v>17634</v>
      </c>
      <c r="B6939" t="s">
        <v>1055</v>
      </c>
      <c r="C6939">
        <v>1</v>
      </c>
      <c r="D6939" t="s">
        <v>1049</v>
      </c>
      <c r="E6939" t="s">
        <v>12</v>
      </c>
      <c r="F6939" s="3" t="s">
        <v>1050</v>
      </c>
      <c r="G6939">
        <v>2024</v>
      </c>
      <c r="H6939" t="s">
        <v>140</v>
      </c>
      <c r="I6939" t="s">
        <v>17635</v>
      </c>
    </row>
    <row r="6940" spans="1:9" ht="32" x14ac:dyDescent="0.2">
      <c r="A6940" t="s">
        <v>17634</v>
      </c>
      <c r="B6940" t="s">
        <v>1048</v>
      </c>
      <c r="C6940">
        <v>2</v>
      </c>
      <c r="D6940">
        <f>73</f>
        <v>73</v>
      </c>
      <c r="E6940" t="s">
        <v>12</v>
      </c>
      <c r="F6940" s="3" t="s">
        <v>823</v>
      </c>
      <c r="G6940">
        <v>2024</v>
      </c>
      <c r="H6940" t="s">
        <v>140</v>
      </c>
      <c r="I6940" t="s">
        <v>17635</v>
      </c>
    </row>
    <row r="6941" spans="1:9" ht="16" x14ac:dyDescent="0.2">
      <c r="A6941" t="s">
        <v>17634</v>
      </c>
      <c r="B6941" t="s">
        <v>819</v>
      </c>
      <c r="C6941">
        <v>3</v>
      </c>
      <c r="D6941" t="s">
        <v>12</v>
      </c>
      <c r="E6941" t="s">
        <v>12</v>
      </c>
      <c r="F6941" s="3" t="s">
        <v>1052</v>
      </c>
      <c r="G6941">
        <v>2024</v>
      </c>
      <c r="H6941" t="s">
        <v>296</v>
      </c>
      <c r="I6941" t="s">
        <v>17635</v>
      </c>
    </row>
    <row r="6942" spans="1:9" ht="32" x14ac:dyDescent="0.2">
      <c r="A6942" t="s">
        <v>17634</v>
      </c>
      <c r="B6942" t="s">
        <v>16916</v>
      </c>
      <c r="C6942">
        <v>4</v>
      </c>
      <c r="D6942" t="s">
        <v>12</v>
      </c>
      <c r="E6942" t="s">
        <v>12</v>
      </c>
      <c r="F6942" s="3" t="s">
        <v>17636</v>
      </c>
      <c r="G6942">
        <v>2024</v>
      </c>
      <c r="H6942" t="s">
        <v>140</v>
      </c>
      <c r="I6942" t="s">
        <v>17635</v>
      </c>
    </row>
    <row r="6943" spans="1:9" ht="32" x14ac:dyDescent="0.2">
      <c r="A6943" t="s">
        <v>17637</v>
      </c>
      <c r="B6943" t="s">
        <v>3918</v>
      </c>
      <c r="C6943">
        <v>1</v>
      </c>
      <c r="D6943" t="s">
        <v>12</v>
      </c>
      <c r="E6943" t="s">
        <v>12</v>
      </c>
      <c r="F6943" s="3" t="s">
        <v>17638</v>
      </c>
      <c r="G6943">
        <v>2024</v>
      </c>
      <c r="H6943" t="s">
        <v>14</v>
      </c>
      <c r="I6943" t="s">
        <v>17639</v>
      </c>
    </row>
    <row r="6944" spans="1:9" ht="16" x14ac:dyDescent="0.2">
      <c r="A6944" t="s">
        <v>17640</v>
      </c>
      <c r="B6944" t="s">
        <v>2237</v>
      </c>
      <c r="C6944">
        <v>1</v>
      </c>
      <c r="D6944" t="s">
        <v>101</v>
      </c>
      <c r="E6944" t="s">
        <v>12</v>
      </c>
      <c r="F6944" s="3" t="s">
        <v>17641</v>
      </c>
      <c r="G6944">
        <v>2024</v>
      </c>
      <c r="H6944" t="s">
        <v>37</v>
      </c>
      <c r="I6944" t="s">
        <v>17642</v>
      </c>
    </row>
    <row r="6945" spans="1:9" ht="32" x14ac:dyDescent="0.2">
      <c r="A6945" t="s">
        <v>17643</v>
      </c>
      <c r="B6945" t="s">
        <v>17644</v>
      </c>
      <c r="C6945">
        <v>1</v>
      </c>
      <c r="D6945" t="s">
        <v>12</v>
      </c>
      <c r="E6945" t="s">
        <v>12</v>
      </c>
      <c r="F6945" s="3" t="s">
        <v>17645</v>
      </c>
      <c r="G6945">
        <v>2024</v>
      </c>
      <c r="H6945" t="s">
        <v>14</v>
      </c>
      <c r="I6945" t="s">
        <v>17646</v>
      </c>
    </row>
    <row r="6946" spans="1:9" ht="32" x14ac:dyDescent="0.2">
      <c r="A6946" t="s">
        <v>17643</v>
      </c>
      <c r="B6946" t="s">
        <v>17647</v>
      </c>
      <c r="C6946">
        <v>2</v>
      </c>
      <c r="D6946" t="s">
        <v>12</v>
      </c>
      <c r="E6946" t="s">
        <v>12</v>
      </c>
      <c r="F6946" s="3" t="s">
        <v>4706</v>
      </c>
      <c r="G6946">
        <v>2024</v>
      </c>
      <c r="H6946" t="s">
        <v>14</v>
      </c>
      <c r="I6946" t="s">
        <v>17646</v>
      </c>
    </row>
    <row r="6947" spans="1:9" ht="32" x14ac:dyDescent="0.2">
      <c r="A6947" t="s">
        <v>17643</v>
      </c>
      <c r="B6947" t="s">
        <v>4636</v>
      </c>
      <c r="C6947">
        <v>3</v>
      </c>
      <c r="D6947" t="s">
        <v>12</v>
      </c>
      <c r="E6947" t="s">
        <v>12</v>
      </c>
      <c r="F6947" s="3" t="s">
        <v>17648</v>
      </c>
      <c r="G6947">
        <v>2024</v>
      </c>
      <c r="H6947" t="s">
        <v>14</v>
      </c>
      <c r="I6947" t="s">
        <v>17646</v>
      </c>
    </row>
    <row r="6948" spans="1:9" ht="16" x14ac:dyDescent="0.2">
      <c r="A6948" t="s">
        <v>17649</v>
      </c>
      <c r="B6948" t="s">
        <v>17650</v>
      </c>
      <c r="C6948">
        <v>1</v>
      </c>
      <c r="D6948">
        <f>514</f>
        <v>514</v>
      </c>
      <c r="E6948" t="s">
        <v>12</v>
      </c>
      <c r="F6948" s="3" t="s">
        <v>17651</v>
      </c>
      <c r="G6948">
        <v>2024</v>
      </c>
      <c r="H6948" t="s">
        <v>14</v>
      </c>
      <c r="I6948" t="s">
        <v>17652</v>
      </c>
    </row>
    <row r="6949" spans="1:9" ht="32" x14ac:dyDescent="0.2">
      <c r="A6949" t="s">
        <v>17649</v>
      </c>
      <c r="B6949" t="s">
        <v>17653</v>
      </c>
      <c r="C6949">
        <v>2</v>
      </c>
      <c r="D6949" t="s">
        <v>4805</v>
      </c>
      <c r="E6949" t="s">
        <v>12</v>
      </c>
      <c r="F6949" s="3" t="s">
        <v>17654</v>
      </c>
      <c r="G6949">
        <v>2024</v>
      </c>
      <c r="H6949" t="s">
        <v>140</v>
      </c>
      <c r="I6949" t="s">
        <v>17652</v>
      </c>
    </row>
    <row r="6950" spans="1:9" ht="16" x14ac:dyDescent="0.2">
      <c r="A6950" t="s">
        <v>17655</v>
      </c>
      <c r="B6950" t="s">
        <v>11102</v>
      </c>
      <c r="C6950">
        <v>1</v>
      </c>
      <c r="D6950" t="s">
        <v>12</v>
      </c>
      <c r="E6950" t="s">
        <v>12</v>
      </c>
      <c r="F6950" s="3" t="s">
        <v>11108</v>
      </c>
      <c r="G6950">
        <v>2024</v>
      </c>
      <c r="H6950" t="s">
        <v>323</v>
      </c>
      <c r="I6950" t="s">
        <v>17656</v>
      </c>
    </row>
    <row r="6951" spans="1:9" ht="32" x14ac:dyDescent="0.2">
      <c r="A6951" t="s">
        <v>17655</v>
      </c>
      <c r="B6951" t="s">
        <v>17657</v>
      </c>
      <c r="C6951">
        <v>2</v>
      </c>
      <c r="D6951" t="s">
        <v>1818</v>
      </c>
      <c r="E6951" t="s">
        <v>12</v>
      </c>
      <c r="F6951" s="3" t="s">
        <v>17658</v>
      </c>
      <c r="G6951">
        <v>2024</v>
      </c>
      <c r="H6951" t="s">
        <v>323</v>
      </c>
      <c r="I6951" t="s">
        <v>17656</v>
      </c>
    </row>
    <row r="6952" spans="1:9" ht="32" x14ac:dyDescent="0.2">
      <c r="A6952" t="s">
        <v>17655</v>
      </c>
      <c r="B6952" t="s">
        <v>17659</v>
      </c>
      <c r="C6952">
        <v>3</v>
      </c>
      <c r="D6952" t="s">
        <v>1818</v>
      </c>
      <c r="E6952" t="s">
        <v>12</v>
      </c>
      <c r="F6952" s="3" t="s">
        <v>17660</v>
      </c>
      <c r="G6952">
        <v>2024</v>
      </c>
      <c r="H6952" t="s">
        <v>323</v>
      </c>
      <c r="I6952" t="s">
        <v>17656</v>
      </c>
    </row>
    <row r="6953" spans="1:9" ht="32" x14ac:dyDescent="0.2">
      <c r="A6953" t="s">
        <v>17655</v>
      </c>
      <c r="B6953" t="s">
        <v>11878</v>
      </c>
      <c r="C6953">
        <v>4</v>
      </c>
      <c r="D6953" t="s">
        <v>3753</v>
      </c>
      <c r="E6953" t="s">
        <v>12</v>
      </c>
      <c r="F6953" s="3" t="s">
        <v>17661</v>
      </c>
      <c r="G6953">
        <v>2024</v>
      </c>
      <c r="H6953" t="s">
        <v>323</v>
      </c>
      <c r="I6953" t="s">
        <v>17656</v>
      </c>
    </row>
    <row r="6954" spans="1:9" ht="16" x14ac:dyDescent="0.2">
      <c r="A6954" t="s">
        <v>17662</v>
      </c>
      <c r="B6954" t="s">
        <v>17663</v>
      </c>
      <c r="C6954">
        <v>1</v>
      </c>
      <c r="D6954" t="s">
        <v>996</v>
      </c>
      <c r="E6954" t="s">
        <v>12</v>
      </c>
      <c r="F6954" s="3" t="s">
        <v>997</v>
      </c>
      <c r="G6954">
        <v>2024</v>
      </c>
      <c r="H6954" t="s">
        <v>998</v>
      </c>
      <c r="I6954" t="s">
        <v>17664</v>
      </c>
    </row>
    <row r="6955" spans="1:9" ht="16" x14ac:dyDescent="0.2">
      <c r="A6955" t="s">
        <v>17662</v>
      </c>
      <c r="B6955" t="s">
        <v>17665</v>
      </c>
      <c r="C6955">
        <v>2</v>
      </c>
      <c r="D6955" t="s">
        <v>17666</v>
      </c>
      <c r="E6955" t="s">
        <v>12</v>
      </c>
      <c r="F6955" s="3" t="s">
        <v>17667</v>
      </c>
      <c r="G6955">
        <v>2024</v>
      </c>
      <c r="H6955" t="s">
        <v>1248</v>
      </c>
      <c r="I6955" t="s">
        <v>17664</v>
      </c>
    </row>
    <row r="6956" spans="1:9" ht="16" x14ac:dyDescent="0.2">
      <c r="A6956" t="s">
        <v>17662</v>
      </c>
      <c r="B6956" t="s">
        <v>17668</v>
      </c>
      <c r="C6956">
        <v>3</v>
      </c>
      <c r="D6956" t="s">
        <v>12</v>
      </c>
      <c r="E6956" t="s">
        <v>12</v>
      </c>
      <c r="F6956" s="3" t="s">
        <v>17669</v>
      </c>
      <c r="G6956">
        <v>2024</v>
      </c>
      <c r="H6956" t="s">
        <v>998</v>
      </c>
      <c r="I6956" t="s">
        <v>17664</v>
      </c>
    </row>
    <row r="6957" spans="1:9" ht="16" x14ac:dyDescent="0.2">
      <c r="A6957" t="s">
        <v>17662</v>
      </c>
      <c r="B6957" t="s">
        <v>17670</v>
      </c>
      <c r="C6957">
        <v>4</v>
      </c>
      <c r="D6957" t="s">
        <v>5482</v>
      </c>
      <c r="E6957" t="s">
        <v>12</v>
      </c>
      <c r="F6957" s="3" t="s">
        <v>17671</v>
      </c>
      <c r="G6957">
        <v>2024</v>
      </c>
      <c r="H6957" t="s">
        <v>998</v>
      </c>
      <c r="I6957" t="s">
        <v>17664</v>
      </c>
    </row>
    <row r="6958" spans="1:9" ht="32" x14ac:dyDescent="0.2">
      <c r="A6958" t="s">
        <v>17672</v>
      </c>
      <c r="B6958" t="s">
        <v>17673</v>
      </c>
      <c r="C6958">
        <v>1</v>
      </c>
      <c r="D6958" t="s">
        <v>576</v>
      </c>
      <c r="E6958" t="s">
        <v>12</v>
      </c>
      <c r="F6958" s="3" t="s">
        <v>17674</v>
      </c>
      <c r="G6958">
        <v>2024</v>
      </c>
      <c r="H6958" t="s">
        <v>140</v>
      </c>
      <c r="I6958" t="s">
        <v>17675</v>
      </c>
    </row>
    <row r="6959" spans="1:9" ht="32" x14ac:dyDescent="0.2">
      <c r="A6959" t="s">
        <v>17676</v>
      </c>
      <c r="B6959" t="s">
        <v>17677</v>
      </c>
      <c r="C6959">
        <v>1</v>
      </c>
      <c r="D6959" t="s">
        <v>12</v>
      </c>
      <c r="E6959" t="s">
        <v>12</v>
      </c>
      <c r="F6959" s="3" t="s">
        <v>8942</v>
      </c>
      <c r="G6959">
        <v>2024</v>
      </c>
      <c r="H6959" t="s">
        <v>37</v>
      </c>
      <c r="I6959" t="s">
        <v>17678</v>
      </c>
    </row>
    <row r="6960" spans="1:9" ht="16" x14ac:dyDescent="0.2">
      <c r="A6960" t="s">
        <v>17676</v>
      </c>
      <c r="B6960" t="s">
        <v>17679</v>
      </c>
      <c r="C6960">
        <v>2</v>
      </c>
      <c r="D6960" s="5" t="s">
        <v>12</v>
      </c>
      <c r="E6960" t="s">
        <v>12</v>
      </c>
      <c r="F6960" s="7" t="s">
        <v>165</v>
      </c>
      <c r="G6960">
        <v>2024</v>
      </c>
      <c r="H6960" t="s">
        <v>37</v>
      </c>
      <c r="I6960" t="s">
        <v>17678</v>
      </c>
    </row>
    <row r="6961" spans="1:9" ht="32" x14ac:dyDescent="0.2">
      <c r="A6961" t="s">
        <v>17680</v>
      </c>
      <c r="B6961" t="s">
        <v>17681</v>
      </c>
      <c r="C6961">
        <v>1</v>
      </c>
      <c r="D6961" t="s">
        <v>1020</v>
      </c>
      <c r="E6961" t="s">
        <v>12</v>
      </c>
      <c r="F6961" s="3" t="s">
        <v>17682</v>
      </c>
      <c r="G6961">
        <v>2024</v>
      </c>
      <c r="H6961" t="s">
        <v>1022</v>
      </c>
      <c r="I6961" t="s">
        <v>17683</v>
      </c>
    </row>
    <row r="6962" spans="1:9" ht="16" x14ac:dyDescent="0.2">
      <c r="A6962" t="s">
        <v>17680</v>
      </c>
      <c r="B6962" t="s">
        <v>17684</v>
      </c>
      <c r="C6962">
        <v>2</v>
      </c>
      <c r="D6962" t="s">
        <v>12</v>
      </c>
      <c r="E6962" t="s">
        <v>12</v>
      </c>
      <c r="F6962" s="3" t="s">
        <v>17685</v>
      </c>
      <c r="G6962">
        <v>2024</v>
      </c>
      <c r="H6962" t="s">
        <v>140</v>
      </c>
      <c r="I6962" t="s">
        <v>17683</v>
      </c>
    </row>
    <row r="6963" spans="1:9" ht="16" x14ac:dyDescent="0.2">
      <c r="A6963" t="s">
        <v>17680</v>
      </c>
      <c r="B6963" t="s">
        <v>17686</v>
      </c>
      <c r="C6963">
        <v>3</v>
      </c>
      <c r="D6963" t="s">
        <v>1128</v>
      </c>
      <c r="E6963" t="s">
        <v>12</v>
      </c>
      <c r="F6963" s="3" t="s">
        <v>12038</v>
      </c>
      <c r="G6963">
        <v>2024</v>
      </c>
      <c r="H6963" t="s">
        <v>140</v>
      </c>
      <c r="I6963" t="s">
        <v>17683</v>
      </c>
    </row>
    <row r="6964" spans="1:9" ht="32" x14ac:dyDescent="0.2">
      <c r="A6964" t="s">
        <v>17687</v>
      </c>
      <c r="B6964" t="s">
        <v>17688</v>
      </c>
      <c r="C6964">
        <v>1</v>
      </c>
      <c r="D6964" t="s">
        <v>12</v>
      </c>
      <c r="E6964" t="s">
        <v>12</v>
      </c>
      <c r="F6964" s="3" t="s">
        <v>17689</v>
      </c>
      <c r="G6964">
        <v>2024</v>
      </c>
      <c r="H6964" t="s">
        <v>14</v>
      </c>
      <c r="I6964" t="s">
        <v>17690</v>
      </c>
    </row>
    <row r="6965" spans="1:9" ht="16" x14ac:dyDescent="0.2">
      <c r="A6965" t="s">
        <v>17687</v>
      </c>
      <c r="B6965" t="s">
        <v>17691</v>
      </c>
      <c r="C6965">
        <v>2</v>
      </c>
      <c r="D6965" t="s">
        <v>12</v>
      </c>
      <c r="E6965" t="s">
        <v>12</v>
      </c>
      <c r="F6965" s="3" t="s">
        <v>17692</v>
      </c>
      <c r="G6965">
        <v>2024</v>
      </c>
      <c r="H6965" t="s">
        <v>14</v>
      </c>
      <c r="I6965" t="s">
        <v>17690</v>
      </c>
    </row>
    <row r="6966" spans="1:9" ht="32" x14ac:dyDescent="0.2">
      <c r="A6966" t="s">
        <v>17693</v>
      </c>
      <c r="B6966" t="s">
        <v>17694</v>
      </c>
      <c r="C6966">
        <v>1</v>
      </c>
      <c r="D6966" t="s">
        <v>12</v>
      </c>
      <c r="E6966" t="s">
        <v>12</v>
      </c>
      <c r="F6966" s="3" t="s">
        <v>17570</v>
      </c>
      <c r="G6966">
        <v>2024</v>
      </c>
      <c r="H6966" t="s">
        <v>14</v>
      </c>
      <c r="I6966" t="s">
        <v>17695</v>
      </c>
    </row>
    <row r="6967" spans="1:9" ht="16" x14ac:dyDescent="0.2">
      <c r="A6967" t="s">
        <v>17696</v>
      </c>
      <c r="B6967" t="s">
        <v>17697</v>
      </c>
      <c r="C6967">
        <v>1</v>
      </c>
      <c r="D6967" t="s">
        <v>3897</v>
      </c>
      <c r="E6967" t="s">
        <v>3898</v>
      </c>
      <c r="F6967" s="3" t="s">
        <v>3899</v>
      </c>
      <c r="G6967">
        <v>2024</v>
      </c>
      <c r="H6967" t="s">
        <v>998</v>
      </c>
      <c r="I6967" t="s">
        <v>17698</v>
      </c>
    </row>
    <row r="6968" spans="1:9" ht="32" x14ac:dyDescent="0.2">
      <c r="A6968" t="s">
        <v>17696</v>
      </c>
      <c r="B6968" t="s">
        <v>17699</v>
      </c>
      <c r="C6968">
        <v>2</v>
      </c>
      <c r="D6968" t="s">
        <v>3897</v>
      </c>
      <c r="E6968" t="s">
        <v>12</v>
      </c>
      <c r="F6968" s="3" t="s">
        <v>17700</v>
      </c>
      <c r="G6968">
        <v>2024</v>
      </c>
      <c r="H6968" t="s">
        <v>998</v>
      </c>
      <c r="I6968" t="s">
        <v>17698</v>
      </c>
    </row>
    <row r="6969" spans="1:9" ht="32" x14ac:dyDescent="0.2">
      <c r="A6969" t="s">
        <v>17696</v>
      </c>
      <c r="B6969" t="s">
        <v>17701</v>
      </c>
      <c r="C6969">
        <v>3</v>
      </c>
      <c r="D6969" t="s">
        <v>3897</v>
      </c>
      <c r="E6969" t="s">
        <v>12</v>
      </c>
      <c r="F6969" s="3" t="s">
        <v>16989</v>
      </c>
      <c r="G6969">
        <v>2024</v>
      </c>
      <c r="H6969" t="s">
        <v>998</v>
      </c>
      <c r="I6969" t="s">
        <v>17698</v>
      </c>
    </row>
    <row r="6970" spans="1:9" ht="16" x14ac:dyDescent="0.2">
      <c r="A6970" t="s">
        <v>17702</v>
      </c>
      <c r="B6970" t="s">
        <v>17703</v>
      </c>
      <c r="C6970">
        <v>1</v>
      </c>
      <c r="D6970" t="s">
        <v>12</v>
      </c>
      <c r="E6970" t="s">
        <v>12</v>
      </c>
      <c r="F6970" s="3" t="s">
        <v>17704</v>
      </c>
      <c r="G6970">
        <v>2024</v>
      </c>
      <c r="H6970" t="s">
        <v>37</v>
      </c>
      <c r="I6970" t="s">
        <v>17705</v>
      </c>
    </row>
    <row r="6971" spans="1:9" ht="16" x14ac:dyDescent="0.2">
      <c r="A6971" t="s">
        <v>17702</v>
      </c>
      <c r="B6971" t="s">
        <v>17706</v>
      </c>
      <c r="C6971">
        <v>2</v>
      </c>
      <c r="D6971" t="s">
        <v>12</v>
      </c>
      <c r="E6971" t="s">
        <v>12</v>
      </c>
      <c r="F6971" s="3" t="s">
        <v>6459</v>
      </c>
      <c r="G6971">
        <v>2024</v>
      </c>
      <c r="H6971" t="s">
        <v>37</v>
      </c>
      <c r="I6971" t="s">
        <v>17705</v>
      </c>
    </row>
    <row r="6972" spans="1:9" ht="32" x14ac:dyDescent="0.2">
      <c r="A6972" t="s">
        <v>17702</v>
      </c>
      <c r="B6972" t="s">
        <v>17707</v>
      </c>
      <c r="C6972">
        <v>3</v>
      </c>
      <c r="D6972" t="s">
        <v>12</v>
      </c>
      <c r="E6972" t="s">
        <v>12</v>
      </c>
      <c r="F6972" s="3" t="s">
        <v>17708</v>
      </c>
      <c r="G6972">
        <v>2024</v>
      </c>
      <c r="H6972" t="s">
        <v>37</v>
      </c>
      <c r="I6972" t="s">
        <v>17705</v>
      </c>
    </row>
    <row r="6973" spans="1:9" ht="16" x14ac:dyDescent="0.2">
      <c r="A6973" t="s">
        <v>17709</v>
      </c>
      <c r="B6973" t="s">
        <v>17710</v>
      </c>
      <c r="C6973">
        <v>1</v>
      </c>
      <c r="D6973">
        <f>441</f>
        <v>441</v>
      </c>
      <c r="E6973" t="s">
        <v>12</v>
      </c>
      <c r="F6973" s="3" t="s">
        <v>17711</v>
      </c>
      <c r="G6973">
        <v>2024</v>
      </c>
      <c r="H6973" t="s">
        <v>998</v>
      </c>
      <c r="I6973" t="s">
        <v>17712</v>
      </c>
    </row>
    <row r="6974" spans="1:9" ht="16" x14ac:dyDescent="0.2">
      <c r="A6974" t="s">
        <v>17713</v>
      </c>
      <c r="B6974" t="s">
        <v>17714</v>
      </c>
      <c r="C6974">
        <v>1</v>
      </c>
      <c r="D6974" t="s">
        <v>12</v>
      </c>
      <c r="E6974" t="s">
        <v>12</v>
      </c>
      <c r="F6974" s="3" t="s">
        <v>17715</v>
      </c>
      <c r="G6974">
        <v>2024</v>
      </c>
      <c r="H6974" t="s">
        <v>239</v>
      </c>
      <c r="I6974" t="s">
        <v>17716</v>
      </c>
    </row>
    <row r="6975" spans="1:9" ht="16" x14ac:dyDescent="0.2">
      <c r="A6975" t="s">
        <v>17717</v>
      </c>
      <c r="B6975" t="s">
        <v>17718</v>
      </c>
      <c r="C6975">
        <v>1</v>
      </c>
      <c r="D6975" t="s">
        <v>12</v>
      </c>
      <c r="E6975" t="s">
        <v>12</v>
      </c>
      <c r="F6975" s="3" t="s">
        <v>5071</v>
      </c>
      <c r="G6975">
        <v>2024</v>
      </c>
      <c r="H6975" t="s">
        <v>14</v>
      </c>
      <c r="I6975" t="s">
        <v>17719</v>
      </c>
    </row>
    <row r="6976" spans="1:9" ht="32" x14ac:dyDescent="0.2">
      <c r="A6976" t="s">
        <v>17720</v>
      </c>
      <c r="B6976" t="s">
        <v>17721</v>
      </c>
      <c r="C6976">
        <v>1</v>
      </c>
      <c r="D6976">
        <f>431</f>
        <v>431</v>
      </c>
      <c r="E6976" t="s">
        <v>12</v>
      </c>
      <c r="F6976" s="3" t="s">
        <v>17722</v>
      </c>
      <c r="G6976">
        <v>2024</v>
      </c>
      <c r="H6976" t="s">
        <v>438</v>
      </c>
      <c r="I6976" t="s">
        <v>17723</v>
      </c>
    </row>
    <row r="6977" spans="1:9" ht="32" x14ac:dyDescent="0.2">
      <c r="A6977" t="s">
        <v>17720</v>
      </c>
      <c r="B6977" t="s">
        <v>17724</v>
      </c>
      <c r="C6977">
        <v>2</v>
      </c>
      <c r="D6977">
        <f>431</f>
        <v>431</v>
      </c>
      <c r="E6977" t="s">
        <v>12</v>
      </c>
      <c r="F6977" s="3" t="s">
        <v>17725</v>
      </c>
      <c r="G6977">
        <v>2024</v>
      </c>
      <c r="H6977" t="s">
        <v>438</v>
      </c>
      <c r="I6977" t="s">
        <v>17723</v>
      </c>
    </row>
    <row r="6978" spans="1:9" ht="32" x14ac:dyDescent="0.2">
      <c r="A6978" t="s">
        <v>17720</v>
      </c>
      <c r="B6978" t="s">
        <v>17726</v>
      </c>
      <c r="C6978">
        <v>3</v>
      </c>
      <c r="D6978" t="s">
        <v>12</v>
      </c>
      <c r="E6978" t="s">
        <v>12</v>
      </c>
      <c r="F6978" s="3" t="s">
        <v>17727</v>
      </c>
      <c r="G6978">
        <v>2024</v>
      </c>
      <c r="H6978" t="s">
        <v>239</v>
      </c>
      <c r="I6978" t="s">
        <v>17723</v>
      </c>
    </row>
    <row r="6979" spans="1:9" ht="16" x14ac:dyDescent="0.2">
      <c r="A6979" t="s">
        <v>17728</v>
      </c>
      <c r="B6979" t="s">
        <v>17729</v>
      </c>
      <c r="C6979">
        <v>1</v>
      </c>
      <c r="D6979">
        <f>441</f>
        <v>441</v>
      </c>
      <c r="E6979" t="s">
        <v>12</v>
      </c>
      <c r="F6979" s="3" t="s">
        <v>17730</v>
      </c>
      <c r="G6979">
        <v>2024</v>
      </c>
      <c r="H6979" t="s">
        <v>140</v>
      </c>
      <c r="I6979" t="s">
        <v>17731</v>
      </c>
    </row>
    <row r="6980" spans="1:9" ht="32" x14ac:dyDescent="0.2">
      <c r="A6980" t="s">
        <v>17728</v>
      </c>
      <c r="B6980" t="s">
        <v>17732</v>
      </c>
      <c r="C6980">
        <v>2</v>
      </c>
      <c r="D6980">
        <f>151</f>
        <v>151</v>
      </c>
      <c r="E6980" t="s">
        <v>12</v>
      </c>
      <c r="F6980" s="3" t="s">
        <v>17733</v>
      </c>
      <c r="G6980">
        <v>2024</v>
      </c>
      <c r="H6980" t="s">
        <v>140</v>
      </c>
      <c r="I6980" t="s">
        <v>17731</v>
      </c>
    </row>
    <row r="6981" spans="1:9" ht="32" x14ac:dyDescent="0.2">
      <c r="A6981" t="s">
        <v>17728</v>
      </c>
      <c r="B6981" t="s">
        <v>17734</v>
      </c>
      <c r="C6981">
        <v>3</v>
      </c>
      <c r="D6981">
        <f>151</f>
        <v>151</v>
      </c>
      <c r="E6981" t="s">
        <v>12</v>
      </c>
      <c r="F6981" s="3" t="s">
        <v>17735</v>
      </c>
      <c r="G6981">
        <v>2024</v>
      </c>
      <c r="H6981" t="s">
        <v>140</v>
      </c>
      <c r="I6981" t="s">
        <v>17731</v>
      </c>
    </row>
    <row r="6982" spans="1:9" ht="32" x14ac:dyDescent="0.2">
      <c r="A6982" t="s">
        <v>17736</v>
      </c>
      <c r="B6982" t="s">
        <v>17737</v>
      </c>
      <c r="C6982">
        <v>1</v>
      </c>
      <c r="D6982" t="s">
        <v>2738</v>
      </c>
      <c r="E6982" t="s">
        <v>12</v>
      </c>
      <c r="F6982" s="3" t="s">
        <v>17738</v>
      </c>
      <c r="G6982">
        <v>2024</v>
      </c>
      <c r="H6982" t="s">
        <v>318</v>
      </c>
      <c r="I6982" t="s">
        <v>17739</v>
      </c>
    </row>
    <row r="6983" spans="1:9" ht="16" x14ac:dyDescent="0.2">
      <c r="A6983" t="s">
        <v>17740</v>
      </c>
      <c r="B6983" t="s">
        <v>17741</v>
      </c>
      <c r="C6983">
        <v>1</v>
      </c>
      <c r="D6983" t="s">
        <v>101</v>
      </c>
      <c r="E6983" t="s">
        <v>12</v>
      </c>
      <c r="F6983" s="3" t="s">
        <v>11879</v>
      </c>
      <c r="G6983">
        <v>2024</v>
      </c>
      <c r="H6983" t="s">
        <v>37</v>
      </c>
      <c r="I6983" t="s">
        <v>17742</v>
      </c>
    </row>
    <row r="6984" spans="1:9" ht="16" x14ac:dyDescent="0.2">
      <c r="A6984" t="s">
        <v>17743</v>
      </c>
      <c r="B6984" t="s">
        <v>17744</v>
      </c>
      <c r="C6984">
        <v>1</v>
      </c>
      <c r="D6984" t="s">
        <v>12</v>
      </c>
      <c r="E6984" t="s">
        <v>12</v>
      </c>
      <c r="F6984" s="3" t="s">
        <v>17745</v>
      </c>
      <c r="G6984">
        <v>2024</v>
      </c>
      <c r="H6984" t="s">
        <v>998</v>
      </c>
      <c r="I6984" t="s">
        <v>17746</v>
      </c>
    </row>
    <row r="6985" spans="1:9" ht="32" x14ac:dyDescent="0.2">
      <c r="A6985" t="s">
        <v>17747</v>
      </c>
      <c r="B6985" t="s">
        <v>17748</v>
      </c>
      <c r="C6985">
        <v>1</v>
      </c>
      <c r="D6985" t="s">
        <v>12</v>
      </c>
      <c r="E6985" t="s">
        <v>12</v>
      </c>
      <c r="F6985" s="3" t="s">
        <v>17749</v>
      </c>
      <c r="G6985">
        <v>2024</v>
      </c>
      <c r="H6985" t="s">
        <v>420</v>
      </c>
      <c r="I6985" t="s">
        <v>17750</v>
      </c>
    </row>
    <row r="6986" spans="1:9" ht="32" x14ac:dyDescent="0.2">
      <c r="A6986" t="s">
        <v>17751</v>
      </c>
      <c r="B6986" t="s">
        <v>11582</v>
      </c>
      <c r="C6986">
        <v>1</v>
      </c>
      <c r="D6986" t="s">
        <v>712</v>
      </c>
      <c r="E6986" t="s">
        <v>12</v>
      </c>
      <c r="F6986" s="3" t="s">
        <v>17752</v>
      </c>
      <c r="G6986">
        <v>2024</v>
      </c>
      <c r="H6986" t="s">
        <v>226</v>
      </c>
      <c r="I6986" t="s">
        <v>17753</v>
      </c>
    </row>
    <row r="6987" spans="1:9" ht="16" x14ac:dyDescent="0.2">
      <c r="A6987" t="s">
        <v>17751</v>
      </c>
      <c r="B6987" t="s">
        <v>11587</v>
      </c>
      <c r="C6987">
        <v>2</v>
      </c>
      <c r="D6987" t="s">
        <v>712</v>
      </c>
      <c r="E6987" t="s">
        <v>12</v>
      </c>
      <c r="F6987" s="3" t="s">
        <v>17754</v>
      </c>
      <c r="G6987">
        <v>2024</v>
      </c>
      <c r="H6987" t="s">
        <v>226</v>
      </c>
      <c r="I6987" t="s">
        <v>17753</v>
      </c>
    </row>
    <row r="6988" spans="1:9" ht="32" x14ac:dyDescent="0.2">
      <c r="A6988" t="s">
        <v>17751</v>
      </c>
      <c r="B6988" t="s">
        <v>11589</v>
      </c>
      <c r="C6988">
        <v>3</v>
      </c>
      <c r="D6988" t="s">
        <v>712</v>
      </c>
      <c r="E6988" t="s">
        <v>12</v>
      </c>
      <c r="F6988" s="3" t="s">
        <v>17755</v>
      </c>
      <c r="G6988">
        <v>2024</v>
      </c>
      <c r="H6988" t="s">
        <v>226</v>
      </c>
      <c r="I6988" t="s">
        <v>17753</v>
      </c>
    </row>
    <row r="6989" spans="1:9" ht="32" x14ac:dyDescent="0.2">
      <c r="A6989" t="s">
        <v>17751</v>
      </c>
      <c r="B6989" t="s">
        <v>17756</v>
      </c>
      <c r="C6989">
        <v>4</v>
      </c>
      <c r="D6989" t="s">
        <v>12</v>
      </c>
      <c r="E6989" t="s">
        <v>12</v>
      </c>
      <c r="F6989" s="3" t="s">
        <v>11590</v>
      </c>
      <c r="G6989">
        <v>2024</v>
      </c>
      <c r="H6989" t="s">
        <v>1810</v>
      </c>
      <c r="I6989" t="s">
        <v>17753</v>
      </c>
    </row>
    <row r="6990" spans="1:9" ht="16" x14ac:dyDescent="0.2">
      <c r="A6990" t="s">
        <v>17757</v>
      </c>
      <c r="B6990" t="s">
        <v>17758</v>
      </c>
      <c r="C6990">
        <v>1</v>
      </c>
      <c r="D6990" t="s">
        <v>12</v>
      </c>
      <c r="E6990" t="s">
        <v>12</v>
      </c>
      <c r="F6990" s="3" t="s">
        <v>17759</v>
      </c>
      <c r="G6990">
        <v>2024</v>
      </c>
      <c r="H6990" t="s">
        <v>126</v>
      </c>
      <c r="I6990" t="s">
        <v>17760</v>
      </c>
    </row>
    <row r="6991" spans="1:9" ht="16" x14ac:dyDescent="0.2">
      <c r="A6991" t="s">
        <v>17761</v>
      </c>
      <c r="B6991" t="s">
        <v>17762</v>
      </c>
      <c r="C6991">
        <v>1</v>
      </c>
      <c r="D6991" t="s">
        <v>12</v>
      </c>
      <c r="E6991" t="s">
        <v>12</v>
      </c>
      <c r="F6991" s="3" t="s">
        <v>17763</v>
      </c>
      <c r="G6991">
        <v>2024</v>
      </c>
      <c r="H6991" t="s">
        <v>37</v>
      </c>
      <c r="I6991" t="s">
        <v>17764</v>
      </c>
    </row>
    <row r="6992" spans="1:9" ht="16" x14ac:dyDescent="0.2">
      <c r="A6992" t="s">
        <v>17761</v>
      </c>
      <c r="B6992" t="s">
        <v>539</v>
      </c>
      <c r="C6992">
        <v>2</v>
      </c>
      <c r="D6992" t="s">
        <v>90</v>
      </c>
      <c r="E6992" t="s">
        <v>12</v>
      </c>
      <c r="F6992" s="3" t="s">
        <v>2728</v>
      </c>
      <c r="G6992">
        <v>2024</v>
      </c>
      <c r="H6992" t="s">
        <v>37</v>
      </c>
      <c r="I6992" t="s">
        <v>17764</v>
      </c>
    </row>
    <row r="6993" spans="1:9" ht="16" x14ac:dyDescent="0.2">
      <c r="A6993" t="s">
        <v>17761</v>
      </c>
      <c r="B6993" t="s">
        <v>17765</v>
      </c>
      <c r="C6993">
        <v>3</v>
      </c>
      <c r="D6993" t="s">
        <v>12</v>
      </c>
      <c r="E6993" t="s">
        <v>12</v>
      </c>
      <c r="F6993" s="3" t="s">
        <v>14626</v>
      </c>
      <c r="G6993">
        <v>2024</v>
      </c>
      <c r="H6993" t="s">
        <v>37</v>
      </c>
      <c r="I6993" t="s">
        <v>17764</v>
      </c>
    </row>
    <row r="6994" spans="1:9" ht="32" x14ac:dyDescent="0.2">
      <c r="A6994" t="s">
        <v>17766</v>
      </c>
      <c r="B6994" t="s">
        <v>17767</v>
      </c>
      <c r="C6994">
        <v>1</v>
      </c>
      <c r="D6994" t="s">
        <v>90</v>
      </c>
      <c r="E6994" t="s">
        <v>12</v>
      </c>
      <c r="F6994" s="3" t="s">
        <v>17768</v>
      </c>
      <c r="G6994">
        <v>2024</v>
      </c>
      <c r="H6994" t="s">
        <v>832</v>
      </c>
      <c r="I6994" t="s">
        <v>17769</v>
      </c>
    </row>
    <row r="6995" spans="1:9" ht="16" x14ac:dyDescent="0.2">
      <c r="A6995" t="s">
        <v>17770</v>
      </c>
      <c r="B6995" t="s">
        <v>2779</v>
      </c>
      <c r="C6995">
        <v>1</v>
      </c>
      <c r="D6995" s="5" t="s">
        <v>12</v>
      </c>
      <c r="E6995" t="s">
        <v>12</v>
      </c>
      <c r="F6995" s="7" t="s">
        <v>6764</v>
      </c>
      <c r="G6995">
        <v>2024</v>
      </c>
      <c r="H6995" t="s">
        <v>37</v>
      </c>
      <c r="I6995" t="s">
        <v>17771</v>
      </c>
    </row>
    <row r="6996" spans="1:9" ht="16" x14ac:dyDescent="0.2">
      <c r="A6996" t="s">
        <v>17772</v>
      </c>
      <c r="B6996" t="s">
        <v>17773</v>
      </c>
      <c r="C6996">
        <v>1</v>
      </c>
      <c r="D6996">
        <f>355</f>
        <v>355</v>
      </c>
      <c r="E6996" t="s">
        <v>12</v>
      </c>
      <c r="F6996" s="3" t="s">
        <v>17774</v>
      </c>
      <c r="G6996">
        <v>2024</v>
      </c>
      <c r="H6996" t="s">
        <v>2154</v>
      </c>
      <c r="I6996" t="s">
        <v>17775</v>
      </c>
    </row>
    <row r="6997" spans="1:9" ht="32" x14ac:dyDescent="0.2">
      <c r="A6997" t="s">
        <v>17776</v>
      </c>
      <c r="B6997" t="s">
        <v>17777</v>
      </c>
      <c r="C6997">
        <v>1</v>
      </c>
      <c r="D6997" t="s">
        <v>316</v>
      </c>
      <c r="E6997" t="s">
        <v>12</v>
      </c>
      <c r="F6997" s="3" t="s">
        <v>17778</v>
      </c>
      <c r="G6997">
        <v>2024</v>
      </c>
      <c r="H6997" t="s">
        <v>318</v>
      </c>
      <c r="I6997" t="s">
        <v>17779</v>
      </c>
    </row>
    <row r="6998" spans="1:9" ht="32" x14ac:dyDescent="0.2">
      <c r="A6998" t="s">
        <v>17776</v>
      </c>
      <c r="B6998" t="s">
        <v>17780</v>
      </c>
      <c r="C6998">
        <v>2</v>
      </c>
      <c r="D6998" t="s">
        <v>316</v>
      </c>
      <c r="E6998" t="s">
        <v>12</v>
      </c>
      <c r="F6998" s="3" t="s">
        <v>17781</v>
      </c>
      <c r="G6998">
        <v>2024</v>
      </c>
      <c r="H6998" t="s">
        <v>318</v>
      </c>
      <c r="I6998" t="s">
        <v>17779</v>
      </c>
    </row>
    <row r="6999" spans="1:9" ht="32" x14ac:dyDescent="0.2">
      <c r="A6999" t="s">
        <v>17782</v>
      </c>
      <c r="B6999" t="s">
        <v>12867</v>
      </c>
      <c r="C6999">
        <v>1</v>
      </c>
      <c r="D6999" t="s">
        <v>12</v>
      </c>
      <c r="E6999" t="s">
        <v>12</v>
      </c>
      <c r="F6999" s="3" t="s">
        <v>15126</v>
      </c>
      <c r="G6999">
        <v>2024</v>
      </c>
      <c r="H6999" t="s">
        <v>37</v>
      </c>
      <c r="I6999" t="s">
        <v>17783</v>
      </c>
    </row>
    <row r="7000" spans="1:9" ht="32" x14ac:dyDescent="0.2">
      <c r="A7000" t="s">
        <v>17784</v>
      </c>
      <c r="B7000" t="s">
        <v>17785</v>
      </c>
      <c r="C7000">
        <v>1</v>
      </c>
      <c r="D7000" t="s">
        <v>52</v>
      </c>
      <c r="E7000" t="s">
        <v>12</v>
      </c>
      <c r="F7000" s="3" t="s">
        <v>7533</v>
      </c>
      <c r="G7000">
        <v>2024</v>
      </c>
      <c r="H7000" t="s">
        <v>21</v>
      </c>
      <c r="I7000" t="s">
        <v>17786</v>
      </c>
    </row>
    <row r="7001" spans="1:9" ht="16" x14ac:dyDescent="0.2">
      <c r="A7001" t="s">
        <v>17787</v>
      </c>
      <c r="B7001" t="s">
        <v>980</v>
      </c>
      <c r="C7001">
        <v>1</v>
      </c>
      <c r="D7001" t="s">
        <v>344</v>
      </c>
      <c r="E7001" t="s">
        <v>12</v>
      </c>
      <c r="F7001" s="3" t="s">
        <v>981</v>
      </c>
      <c r="G7001">
        <v>2024</v>
      </c>
      <c r="H7001" t="s">
        <v>323</v>
      </c>
      <c r="I7001" t="s">
        <v>17788</v>
      </c>
    </row>
    <row r="7002" spans="1:9" ht="32" x14ac:dyDescent="0.2">
      <c r="A7002" t="s">
        <v>17789</v>
      </c>
      <c r="B7002" t="s">
        <v>17790</v>
      </c>
      <c r="C7002">
        <v>1</v>
      </c>
      <c r="D7002">
        <f>237</f>
        <v>237</v>
      </c>
      <c r="E7002" t="s">
        <v>12</v>
      </c>
      <c r="F7002" s="3" t="s">
        <v>13256</v>
      </c>
      <c r="G7002">
        <v>2024</v>
      </c>
      <c r="H7002" t="s">
        <v>21</v>
      </c>
      <c r="I7002" t="s">
        <v>17791</v>
      </c>
    </row>
    <row r="7003" spans="1:9" ht="16" x14ac:dyDescent="0.2">
      <c r="A7003" t="s">
        <v>17792</v>
      </c>
      <c r="B7003" t="s">
        <v>17793</v>
      </c>
      <c r="C7003">
        <v>1</v>
      </c>
      <c r="D7003" t="s">
        <v>12</v>
      </c>
      <c r="E7003" t="s">
        <v>12</v>
      </c>
      <c r="F7003" s="3" t="s">
        <v>17794</v>
      </c>
      <c r="G7003">
        <v>2024</v>
      </c>
      <c r="H7003" t="s">
        <v>21</v>
      </c>
      <c r="I7003" t="s">
        <v>17795</v>
      </c>
    </row>
    <row r="7004" spans="1:9" ht="16" x14ac:dyDescent="0.2">
      <c r="A7004" t="s">
        <v>17796</v>
      </c>
      <c r="B7004" t="s">
        <v>1911</v>
      </c>
      <c r="C7004">
        <v>1</v>
      </c>
      <c r="D7004" t="s">
        <v>12</v>
      </c>
      <c r="E7004" t="s">
        <v>12</v>
      </c>
      <c r="F7004" s="3" t="s">
        <v>17797</v>
      </c>
      <c r="G7004">
        <v>2024</v>
      </c>
      <c r="H7004" t="s">
        <v>323</v>
      </c>
      <c r="I7004" t="s">
        <v>17798</v>
      </c>
    </row>
    <row r="7005" spans="1:9" ht="32" x14ac:dyDescent="0.2">
      <c r="A7005" t="s">
        <v>17796</v>
      </c>
      <c r="B7005" t="s">
        <v>17799</v>
      </c>
      <c r="C7005">
        <v>2</v>
      </c>
      <c r="D7005" t="s">
        <v>12</v>
      </c>
      <c r="E7005" t="s">
        <v>12</v>
      </c>
      <c r="F7005" s="3" t="s">
        <v>17800</v>
      </c>
      <c r="G7005">
        <v>2024</v>
      </c>
      <c r="H7005" t="s">
        <v>14</v>
      </c>
      <c r="I7005" t="s">
        <v>17798</v>
      </c>
    </row>
    <row r="7006" spans="1:9" ht="16" x14ac:dyDescent="0.2">
      <c r="A7006" t="s">
        <v>17796</v>
      </c>
      <c r="B7006" t="s">
        <v>17801</v>
      </c>
      <c r="C7006">
        <v>3</v>
      </c>
      <c r="D7006" t="s">
        <v>12</v>
      </c>
      <c r="E7006" t="s">
        <v>12</v>
      </c>
      <c r="F7006" s="3" t="s">
        <v>17797</v>
      </c>
      <c r="G7006">
        <v>2024</v>
      </c>
      <c r="H7006" t="s">
        <v>323</v>
      </c>
      <c r="I7006" t="s">
        <v>17798</v>
      </c>
    </row>
    <row r="7007" spans="1:9" ht="32" x14ac:dyDescent="0.2">
      <c r="A7007" t="s">
        <v>17802</v>
      </c>
      <c r="B7007" t="s">
        <v>17803</v>
      </c>
      <c r="C7007">
        <v>1</v>
      </c>
      <c r="D7007" t="s">
        <v>12</v>
      </c>
      <c r="E7007" t="s">
        <v>12</v>
      </c>
      <c r="F7007" s="3" t="s">
        <v>17804</v>
      </c>
      <c r="G7007">
        <v>2024</v>
      </c>
      <c r="H7007" t="s">
        <v>140</v>
      </c>
      <c r="I7007" t="s">
        <v>17805</v>
      </c>
    </row>
    <row r="7008" spans="1:9" ht="32" x14ac:dyDescent="0.2">
      <c r="A7008" t="s">
        <v>17802</v>
      </c>
      <c r="B7008" t="s">
        <v>17806</v>
      </c>
      <c r="C7008">
        <v>2</v>
      </c>
      <c r="D7008" t="s">
        <v>12</v>
      </c>
      <c r="E7008" t="s">
        <v>12</v>
      </c>
      <c r="F7008" s="3" t="s">
        <v>17807</v>
      </c>
      <c r="G7008">
        <v>2024</v>
      </c>
      <c r="H7008" t="s">
        <v>140</v>
      </c>
      <c r="I7008" t="s">
        <v>17805</v>
      </c>
    </row>
    <row r="7009" spans="1:9" ht="32" x14ac:dyDescent="0.2">
      <c r="A7009" t="s">
        <v>17808</v>
      </c>
      <c r="B7009" t="s">
        <v>13025</v>
      </c>
      <c r="C7009">
        <v>1</v>
      </c>
      <c r="D7009" t="s">
        <v>12</v>
      </c>
      <c r="E7009" t="s">
        <v>12</v>
      </c>
      <c r="F7009" s="3" t="s">
        <v>5084</v>
      </c>
      <c r="G7009">
        <v>2024</v>
      </c>
      <c r="H7009" t="s">
        <v>3976</v>
      </c>
      <c r="I7009" t="s">
        <v>17809</v>
      </c>
    </row>
    <row r="7010" spans="1:9" ht="32" x14ac:dyDescent="0.2">
      <c r="A7010" t="s">
        <v>17808</v>
      </c>
      <c r="B7010" t="s">
        <v>13029</v>
      </c>
      <c r="C7010">
        <v>2</v>
      </c>
      <c r="D7010" t="s">
        <v>12</v>
      </c>
      <c r="E7010" t="s">
        <v>12</v>
      </c>
      <c r="F7010" s="3" t="s">
        <v>17810</v>
      </c>
      <c r="G7010">
        <v>2024</v>
      </c>
      <c r="H7010" t="s">
        <v>3976</v>
      </c>
      <c r="I7010" t="s">
        <v>17809</v>
      </c>
    </row>
    <row r="7011" spans="1:9" ht="32" x14ac:dyDescent="0.2">
      <c r="A7011" t="s">
        <v>17808</v>
      </c>
      <c r="B7011" t="s">
        <v>13027</v>
      </c>
      <c r="C7011">
        <v>3</v>
      </c>
      <c r="D7011" t="s">
        <v>12</v>
      </c>
      <c r="E7011" t="s">
        <v>12</v>
      </c>
      <c r="F7011" s="3" t="s">
        <v>17811</v>
      </c>
      <c r="G7011">
        <v>2024</v>
      </c>
      <c r="H7011" t="s">
        <v>3976</v>
      </c>
      <c r="I7011" t="s">
        <v>17809</v>
      </c>
    </row>
    <row r="7012" spans="1:9" ht="32" x14ac:dyDescent="0.2">
      <c r="A7012" t="s">
        <v>17812</v>
      </c>
      <c r="B7012" t="s">
        <v>17813</v>
      </c>
      <c r="C7012">
        <v>1</v>
      </c>
      <c r="D7012" t="s">
        <v>316</v>
      </c>
      <c r="E7012" t="s">
        <v>12</v>
      </c>
      <c r="F7012" s="3" t="s">
        <v>17814</v>
      </c>
      <c r="G7012">
        <v>2024</v>
      </c>
      <c r="H7012" t="s">
        <v>518</v>
      </c>
      <c r="I7012" t="s">
        <v>17815</v>
      </c>
    </row>
    <row r="7013" spans="1:9" ht="32" x14ac:dyDescent="0.2">
      <c r="A7013" t="s">
        <v>17812</v>
      </c>
      <c r="B7013" t="s">
        <v>17816</v>
      </c>
      <c r="C7013">
        <v>2</v>
      </c>
      <c r="D7013" t="s">
        <v>316</v>
      </c>
      <c r="E7013" t="s">
        <v>12</v>
      </c>
      <c r="F7013" s="3" t="s">
        <v>17817</v>
      </c>
      <c r="G7013">
        <v>2024</v>
      </c>
      <c r="H7013" t="s">
        <v>518</v>
      </c>
      <c r="I7013" t="s">
        <v>17815</v>
      </c>
    </row>
    <row r="7014" spans="1:9" ht="32" x14ac:dyDescent="0.2">
      <c r="A7014" t="s">
        <v>17818</v>
      </c>
      <c r="B7014" t="s">
        <v>17819</v>
      </c>
      <c r="C7014">
        <v>1</v>
      </c>
      <c r="D7014">
        <f>538</f>
        <v>538</v>
      </c>
      <c r="E7014" t="s">
        <v>12</v>
      </c>
      <c r="F7014" s="7" t="s">
        <v>17820</v>
      </c>
      <c r="G7014">
        <v>2024</v>
      </c>
      <c r="H7014" t="s">
        <v>323</v>
      </c>
      <c r="I7014" t="s">
        <v>17821</v>
      </c>
    </row>
    <row r="7015" spans="1:9" ht="32" x14ac:dyDescent="0.2">
      <c r="A7015" t="s">
        <v>17822</v>
      </c>
      <c r="B7015" t="s">
        <v>17823</v>
      </c>
      <c r="C7015">
        <v>1</v>
      </c>
      <c r="D7015" t="s">
        <v>12</v>
      </c>
      <c r="E7015" t="s">
        <v>12</v>
      </c>
      <c r="F7015" s="3" t="s">
        <v>17824</v>
      </c>
      <c r="G7015">
        <v>2024</v>
      </c>
      <c r="H7015" t="s">
        <v>37</v>
      </c>
      <c r="I7015" t="s">
        <v>17825</v>
      </c>
    </row>
    <row r="7016" spans="1:9" ht="32" x14ac:dyDescent="0.2">
      <c r="A7016" t="s">
        <v>17822</v>
      </c>
      <c r="B7016" t="s">
        <v>14634</v>
      </c>
      <c r="C7016">
        <v>2</v>
      </c>
      <c r="D7016" t="s">
        <v>12</v>
      </c>
      <c r="E7016" t="s">
        <v>12</v>
      </c>
      <c r="F7016" s="3" t="s">
        <v>17826</v>
      </c>
      <c r="G7016">
        <v>2024</v>
      </c>
      <c r="H7016" t="s">
        <v>37</v>
      </c>
      <c r="I7016" t="s">
        <v>17825</v>
      </c>
    </row>
    <row r="7017" spans="1:9" ht="32" x14ac:dyDescent="0.2">
      <c r="A7017" t="s">
        <v>17822</v>
      </c>
      <c r="B7017" t="s">
        <v>12376</v>
      </c>
      <c r="C7017">
        <v>3</v>
      </c>
      <c r="D7017" t="s">
        <v>12</v>
      </c>
      <c r="E7017" t="s">
        <v>12</v>
      </c>
      <c r="F7017" s="7" t="s">
        <v>17827</v>
      </c>
      <c r="G7017">
        <v>2024</v>
      </c>
      <c r="H7017" t="s">
        <v>37</v>
      </c>
      <c r="I7017" t="s">
        <v>17825</v>
      </c>
    </row>
    <row r="7018" spans="1:9" ht="16" x14ac:dyDescent="0.2">
      <c r="A7018" t="s">
        <v>17822</v>
      </c>
      <c r="B7018" t="s">
        <v>17828</v>
      </c>
      <c r="C7018">
        <v>4</v>
      </c>
      <c r="D7018" t="s">
        <v>12</v>
      </c>
      <c r="E7018" t="s">
        <v>12</v>
      </c>
      <c r="F7018" s="3" t="s">
        <v>17829</v>
      </c>
      <c r="G7018">
        <v>2024</v>
      </c>
      <c r="H7018" t="s">
        <v>37</v>
      </c>
      <c r="I7018" t="s">
        <v>17825</v>
      </c>
    </row>
    <row r="7019" spans="1:9" ht="16" x14ac:dyDescent="0.2">
      <c r="A7019" t="s">
        <v>17822</v>
      </c>
      <c r="B7019" t="s">
        <v>17830</v>
      </c>
      <c r="C7019">
        <v>5</v>
      </c>
      <c r="D7019" t="s">
        <v>12</v>
      </c>
      <c r="E7019" t="s">
        <v>12</v>
      </c>
      <c r="F7019" s="3" t="s">
        <v>17831</v>
      </c>
      <c r="G7019">
        <v>2024</v>
      </c>
      <c r="H7019" t="s">
        <v>37</v>
      </c>
      <c r="I7019" t="s">
        <v>17825</v>
      </c>
    </row>
    <row r="7020" spans="1:9" ht="16" x14ac:dyDescent="0.2">
      <c r="A7020" t="s">
        <v>17822</v>
      </c>
      <c r="B7020" t="s">
        <v>17832</v>
      </c>
      <c r="C7020">
        <v>6</v>
      </c>
      <c r="D7020" t="s">
        <v>12</v>
      </c>
      <c r="E7020" t="s">
        <v>12</v>
      </c>
      <c r="F7020" s="3" t="s">
        <v>17831</v>
      </c>
      <c r="G7020">
        <v>2024</v>
      </c>
      <c r="H7020" t="s">
        <v>37</v>
      </c>
      <c r="I7020" t="s">
        <v>17825</v>
      </c>
    </row>
    <row r="7021" spans="1:9" ht="32" x14ac:dyDescent="0.2">
      <c r="A7021" t="s">
        <v>17833</v>
      </c>
      <c r="B7021" t="s">
        <v>17834</v>
      </c>
      <c r="C7021">
        <v>1</v>
      </c>
      <c r="D7021">
        <f>407</f>
        <v>407</v>
      </c>
      <c r="E7021" t="s">
        <v>12</v>
      </c>
      <c r="F7021" s="3" t="s">
        <v>17835</v>
      </c>
      <c r="G7021">
        <v>2024</v>
      </c>
      <c r="H7021" t="s">
        <v>37</v>
      </c>
      <c r="I7021" t="s">
        <v>17836</v>
      </c>
    </row>
    <row r="7022" spans="1:9" ht="32" x14ac:dyDescent="0.2">
      <c r="A7022" t="s">
        <v>17833</v>
      </c>
      <c r="B7022" t="s">
        <v>17837</v>
      </c>
      <c r="C7022">
        <v>2</v>
      </c>
      <c r="D7022" t="s">
        <v>12</v>
      </c>
      <c r="E7022" t="s">
        <v>12</v>
      </c>
      <c r="F7022" s="3" t="s">
        <v>4333</v>
      </c>
      <c r="G7022">
        <v>2024</v>
      </c>
      <c r="H7022" t="s">
        <v>37</v>
      </c>
      <c r="I7022" t="s">
        <v>17836</v>
      </c>
    </row>
    <row r="7023" spans="1:9" ht="32" x14ac:dyDescent="0.2">
      <c r="A7023" t="s">
        <v>17838</v>
      </c>
      <c r="B7023" t="s">
        <v>17839</v>
      </c>
      <c r="C7023">
        <v>1</v>
      </c>
      <c r="D7023" t="s">
        <v>1818</v>
      </c>
      <c r="E7023" t="s">
        <v>12</v>
      </c>
      <c r="F7023" s="3" t="s">
        <v>17840</v>
      </c>
      <c r="G7023">
        <v>2024</v>
      </c>
      <c r="H7023" t="s">
        <v>323</v>
      </c>
      <c r="I7023" t="s">
        <v>17841</v>
      </c>
    </row>
    <row r="7024" spans="1:9" ht="32" x14ac:dyDescent="0.2">
      <c r="A7024" t="s">
        <v>17838</v>
      </c>
      <c r="B7024" t="s">
        <v>17842</v>
      </c>
      <c r="C7024">
        <v>2</v>
      </c>
      <c r="D7024" t="s">
        <v>1818</v>
      </c>
      <c r="E7024" t="s">
        <v>12</v>
      </c>
      <c r="F7024" s="3" t="s">
        <v>17843</v>
      </c>
      <c r="G7024">
        <v>2024</v>
      </c>
      <c r="H7024" t="s">
        <v>323</v>
      </c>
      <c r="I7024" t="s">
        <v>17841</v>
      </c>
    </row>
    <row r="7025" spans="1:9" ht="32" x14ac:dyDescent="0.2">
      <c r="A7025" t="s">
        <v>17838</v>
      </c>
      <c r="B7025" t="s">
        <v>17844</v>
      </c>
      <c r="C7025">
        <v>3</v>
      </c>
      <c r="D7025" t="s">
        <v>52</v>
      </c>
      <c r="E7025" t="s">
        <v>12</v>
      </c>
      <c r="F7025" s="3" t="s">
        <v>17845</v>
      </c>
      <c r="G7025">
        <v>2024</v>
      </c>
      <c r="H7025" t="s">
        <v>37</v>
      </c>
      <c r="I7025" t="s">
        <v>17841</v>
      </c>
    </row>
    <row r="7026" spans="1:9" ht="16" x14ac:dyDescent="0.2">
      <c r="A7026" t="s">
        <v>17846</v>
      </c>
      <c r="B7026" t="s">
        <v>13328</v>
      </c>
      <c r="C7026">
        <v>1</v>
      </c>
      <c r="D7026" t="s">
        <v>12</v>
      </c>
      <c r="E7026" t="s">
        <v>12</v>
      </c>
      <c r="F7026" s="3" t="s">
        <v>7521</v>
      </c>
      <c r="G7026">
        <v>2024</v>
      </c>
      <c r="H7026" t="s">
        <v>37</v>
      </c>
      <c r="I7026" t="s">
        <v>17847</v>
      </c>
    </row>
    <row r="7027" spans="1:9" ht="16" x14ac:dyDescent="0.2">
      <c r="A7027" t="s">
        <v>17848</v>
      </c>
      <c r="B7027" t="s">
        <v>17849</v>
      </c>
      <c r="C7027">
        <v>1</v>
      </c>
      <c r="D7027">
        <f>65</f>
        <v>65</v>
      </c>
      <c r="E7027" t="s">
        <v>464</v>
      </c>
      <c r="F7027" s="3" t="s">
        <v>2802</v>
      </c>
      <c r="G7027">
        <v>2024</v>
      </c>
      <c r="H7027" t="s">
        <v>323</v>
      </c>
      <c r="I7027" t="s">
        <v>17850</v>
      </c>
    </row>
    <row r="7028" spans="1:9" ht="32" x14ac:dyDescent="0.2">
      <c r="A7028" t="s">
        <v>17851</v>
      </c>
      <c r="B7028" t="s">
        <v>17852</v>
      </c>
      <c r="C7028">
        <v>1</v>
      </c>
      <c r="D7028">
        <f>173</f>
        <v>173</v>
      </c>
      <c r="E7028" t="s">
        <v>12</v>
      </c>
      <c r="F7028" s="3" t="s">
        <v>17853</v>
      </c>
      <c r="G7028">
        <v>2024</v>
      </c>
      <c r="H7028" t="s">
        <v>2793</v>
      </c>
      <c r="I7028" t="s">
        <v>17854</v>
      </c>
    </row>
    <row r="7029" spans="1:9" ht="32" x14ac:dyDescent="0.2">
      <c r="A7029" t="s">
        <v>17855</v>
      </c>
      <c r="B7029" t="s">
        <v>539</v>
      </c>
      <c r="C7029">
        <v>1</v>
      </c>
      <c r="D7029">
        <f>369</f>
        <v>369</v>
      </c>
      <c r="E7029" t="s">
        <v>12</v>
      </c>
      <c r="F7029" s="3" t="s">
        <v>17856</v>
      </c>
      <c r="G7029">
        <v>2024</v>
      </c>
      <c r="H7029" t="s">
        <v>37</v>
      </c>
      <c r="I7029" t="s">
        <v>17857</v>
      </c>
    </row>
    <row r="7030" spans="1:9" ht="16" x14ac:dyDescent="0.2">
      <c r="A7030" t="s">
        <v>17855</v>
      </c>
      <c r="B7030" t="s">
        <v>17858</v>
      </c>
      <c r="C7030">
        <v>2</v>
      </c>
      <c r="D7030" t="s">
        <v>12</v>
      </c>
      <c r="E7030" t="s">
        <v>12</v>
      </c>
      <c r="F7030" s="3" t="s">
        <v>17859</v>
      </c>
      <c r="G7030">
        <v>2024</v>
      </c>
      <c r="H7030" t="s">
        <v>998</v>
      </c>
      <c r="I7030" t="s">
        <v>17857</v>
      </c>
    </row>
    <row r="7031" spans="1:9" ht="16" x14ac:dyDescent="0.2">
      <c r="A7031" t="s">
        <v>17855</v>
      </c>
      <c r="B7031" t="s">
        <v>17860</v>
      </c>
      <c r="C7031">
        <v>3</v>
      </c>
      <c r="D7031" t="s">
        <v>12</v>
      </c>
      <c r="E7031" t="s">
        <v>12</v>
      </c>
      <c r="F7031" s="3" t="s">
        <v>17861</v>
      </c>
      <c r="G7031">
        <v>2024</v>
      </c>
      <c r="H7031" t="s">
        <v>140</v>
      </c>
      <c r="I7031" t="s">
        <v>17857</v>
      </c>
    </row>
    <row r="7032" spans="1:9" ht="16" x14ac:dyDescent="0.2">
      <c r="A7032" t="s">
        <v>17862</v>
      </c>
      <c r="B7032" t="s">
        <v>17863</v>
      </c>
      <c r="C7032">
        <v>1</v>
      </c>
      <c r="D7032" t="s">
        <v>12</v>
      </c>
      <c r="E7032" t="s">
        <v>12</v>
      </c>
      <c r="F7032" s="3" t="s">
        <v>17864</v>
      </c>
      <c r="G7032">
        <v>2024</v>
      </c>
      <c r="H7032" t="s">
        <v>37</v>
      </c>
      <c r="I7032" t="s">
        <v>17865</v>
      </c>
    </row>
    <row r="7033" spans="1:9" ht="32" x14ac:dyDescent="0.2">
      <c r="A7033" t="s">
        <v>17866</v>
      </c>
      <c r="B7033" t="s">
        <v>17867</v>
      </c>
      <c r="C7033">
        <v>1</v>
      </c>
      <c r="D7033" t="s">
        <v>5139</v>
      </c>
      <c r="E7033" t="s">
        <v>12</v>
      </c>
      <c r="F7033" s="3" t="s">
        <v>13441</v>
      </c>
      <c r="G7033">
        <v>2024</v>
      </c>
      <c r="H7033" t="s">
        <v>1810</v>
      </c>
      <c r="I7033" t="s">
        <v>17868</v>
      </c>
    </row>
    <row r="7034" spans="1:9" ht="16" x14ac:dyDescent="0.2">
      <c r="A7034" t="s">
        <v>17869</v>
      </c>
      <c r="B7034" t="s">
        <v>17870</v>
      </c>
      <c r="C7034">
        <v>1</v>
      </c>
      <c r="D7034" t="s">
        <v>11398</v>
      </c>
      <c r="E7034" t="s">
        <v>12</v>
      </c>
      <c r="F7034" s="3" t="s">
        <v>13355</v>
      </c>
      <c r="G7034">
        <v>2024</v>
      </c>
      <c r="H7034" t="s">
        <v>140</v>
      </c>
      <c r="I7034" t="s">
        <v>17871</v>
      </c>
    </row>
    <row r="7035" spans="1:9" ht="16" x14ac:dyDescent="0.2">
      <c r="A7035" t="s">
        <v>17872</v>
      </c>
      <c r="B7035" t="s">
        <v>17873</v>
      </c>
      <c r="C7035">
        <v>1</v>
      </c>
      <c r="D7035" t="s">
        <v>90</v>
      </c>
      <c r="E7035" t="s">
        <v>12</v>
      </c>
      <c r="F7035" s="3" t="s">
        <v>17874</v>
      </c>
      <c r="G7035">
        <v>2024</v>
      </c>
      <c r="H7035" t="s">
        <v>37</v>
      </c>
      <c r="I7035" t="s">
        <v>17875</v>
      </c>
    </row>
    <row r="7036" spans="1:9" ht="16" x14ac:dyDescent="0.2">
      <c r="A7036" t="s">
        <v>17872</v>
      </c>
      <c r="B7036" t="s">
        <v>17876</v>
      </c>
      <c r="C7036">
        <v>2</v>
      </c>
      <c r="D7036" t="s">
        <v>101</v>
      </c>
      <c r="E7036" t="s">
        <v>12</v>
      </c>
      <c r="F7036" s="3" t="s">
        <v>17877</v>
      </c>
      <c r="G7036">
        <v>2024</v>
      </c>
      <c r="H7036" t="s">
        <v>37</v>
      </c>
      <c r="I7036" t="s">
        <v>17875</v>
      </c>
    </row>
    <row r="7037" spans="1:9" ht="16" x14ac:dyDescent="0.2">
      <c r="A7037" t="s">
        <v>17872</v>
      </c>
      <c r="B7037" t="s">
        <v>17878</v>
      </c>
      <c r="C7037">
        <v>3</v>
      </c>
      <c r="D7037" t="s">
        <v>90</v>
      </c>
      <c r="E7037" t="s">
        <v>12</v>
      </c>
      <c r="F7037" s="3" t="s">
        <v>17874</v>
      </c>
      <c r="G7037">
        <v>2024</v>
      </c>
      <c r="H7037" t="s">
        <v>37</v>
      </c>
      <c r="I7037" t="s">
        <v>17875</v>
      </c>
    </row>
    <row r="7038" spans="1:9" ht="16" x14ac:dyDescent="0.2">
      <c r="A7038" t="s">
        <v>17879</v>
      </c>
      <c r="B7038" t="s">
        <v>17880</v>
      </c>
      <c r="C7038">
        <v>1</v>
      </c>
      <c r="D7038" t="s">
        <v>12</v>
      </c>
      <c r="E7038" t="s">
        <v>12</v>
      </c>
      <c r="F7038" s="3" t="s">
        <v>11055</v>
      </c>
      <c r="G7038">
        <v>2024</v>
      </c>
      <c r="H7038" t="s">
        <v>318</v>
      </c>
      <c r="I7038" t="s">
        <v>17881</v>
      </c>
    </row>
    <row r="7039" spans="1:9" ht="16" x14ac:dyDescent="0.2">
      <c r="A7039" t="s">
        <v>17879</v>
      </c>
      <c r="B7039" t="s">
        <v>17882</v>
      </c>
      <c r="C7039">
        <v>2</v>
      </c>
      <c r="D7039" t="s">
        <v>12</v>
      </c>
      <c r="E7039" t="s">
        <v>12</v>
      </c>
      <c r="F7039" s="3" t="s">
        <v>17883</v>
      </c>
      <c r="G7039">
        <v>2024</v>
      </c>
      <c r="H7039" t="s">
        <v>1102</v>
      </c>
      <c r="I7039" t="s">
        <v>17881</v>
      </c>
    </row>
    <row r="7040" spans="1:9" ht="32" x14ac:dyDescent="0.2">
      <c r="A7040" t="s">
        <v>17884</v>
      </c>
      <c r="B7040" t="s">
        <v>17885</v>
      </c>
      <c r="C7040">
        <v>1</v>
      </c>
      <c r="D7040">
        <f>159</f>
        <v>159</v>
      </c>
      <c r="E7040" t="s">
        <v>12</v>
      </c>
      <c r="F7040" s="3" t="s">
        <v>17886</v>
      </c>
      <c r="G7040">
        <v>2024</v>
      </c>
      <c r="H7040" t="s">
        <v>323</v>
      </c>
      <c r="I7040" t="s">
        <v>17887</v>
      </c>
    </row>
    <row r="7041" spans="1:9" ht="32" x14ac:dyDescent="0.2">
      <c r="A7041" t="s">
        <v>17884</v>
      </c>
      <c r="B7041" t="s">
        <v>13719</v>
      </c>
      <c r="C7041">
        <v>2</v>
      </c>
      <c r="D7041">
        <f>159</f>
        <v>159</v>
      </c>
      <c r="E7041" t="s">
        <v>12</v>
      </c>
      <c r="F7041" s="3" t="s">
        <v>919</v>
      </c>
      <c r="G7041">
        <v>2024</v>
      </c>
      <c r="H7041" t="s">
        <v>323</v>
      </c>
      <c r="I7041" t="s">
        <v>17887</v>
      </c>
    </row>
    <row r="7042" spans="1:9" ht="32" x14ac:dyDescent="0.2">
      <c r="A7042" t="s">
        <v>17888</v>
      </c>
      <c r="B7042" t="s">
        <v>5738</v>
      </c>
      <c r="C7042">
        <v>1</v>
      </c>
      <c r="D7042" t="s">
        <v>101</v>
      </c>
      <c r="E7042" t="s">
        <v>12</v>
      </c>
      <c r="F7042" s="3" t="s">
        <v>563</v>
      </c>
      <c r="G7042">
        <v>2024</v>
      </c>
      <c r="H7042" t="s">
        <v>37</v>
      </c>
      <c r="I7042" t="s">
        <v>17889</v>
      </c>
    </row>
    <row r="7043" spans="1:9" ht="32" x14ac:dyDescent="0.2">
      <c r="A7043" t="s">
        <v>17888</v>
      </c>
      <c r="B7043" t="s">
        <v>17890</v>
      </c>
      <c r="C7043">
        <v>2</v>
      </c>
      <c r="D7043" t="s">
        <v>101</v>
      </c>
      <c r="E7043" t="s">
        <v>12</v>
      </c>
      <c r="F7043" s="3" t="s">
        <v>563</v>
      </c>
      <c r="G7043">
        <v>2024</v>
      </c>
      <c r="H7043" t="s">
        <v>37</v>
      </c>
      <c r="I7043" t="s">
        <v>17889</v>
      </c>
    </row>
    <row r="7044" spans="1:9" ht="32" x14ac:dyDescent="0.2">
      <c r="A7044" t="s">
        <v>17888</v>
      </c>
      <c r="B7044" t="s">
        <v>17891</v>
      </c>
      <c r="C7044">
        <v>3</v>
      </c>
      <c r="D7044" t="s">
        <v>408</v>
      </c>
      <c r="E7044" t="s">
        <v>12</v>
      </c>
      <c r="F7044" s="3" t="s">
        <v>653</v>
      </c>
      <c r="G7044">
        <v>2024</v>
      </c>
      <c r="H7044" t="s">
        <v>518</v>
      </c>
      <c r="I7044" t="s">
        <v>17889</v>
      </c>
    </row>
    <row r="7045" spans="1:9" ht="32" x14ac:dyDescent="0.2">
      <c r="A7045" t="s">
        <v>17892</v>
      </c>
      <c r="B7045" t="s">
        <v>17893</v>
      </c>
      <c r="C7045">
        <v>1</v>
      </c>
      <c r="D7045" t="s">
        <v>52</v>
      </c>
      <c r="E7045" t="s">
        <v>12</v>
      </c>
      <c r="F7045" s="3" t="s">
        <v>17894</v>
      </c>
      <c r="G7045">
        <v>2024</v>
      </c>
      <c r="H7045" t="s">
        <v>140</v>
      </c>
      <c r="I7045" t="s">
        <v>17895</v>
      </c>
    </row>
    <row r="7046" spans="1:9" ht="16" x14ac:dyDescent="0.2">
      <c r="A7046" t="s">
        <v>17896</v>
      </c>
      <c r="B7046" t="s">
        <v>17897</v>
      </c>
      <c r="C7046">
        <v>1</v>
      </c>
      <c r="D7046" t="s">
        <v>52</v>
      </c>
      <c r="E7046" t="s">
        <v>12</v>
      </c>
      <c r="F7046" s="3" t="s">
        <v>1753</v>
      </c>
      <c r="G7046">
        <v>2024</v>
      </c>
      <c r="H7046" t="s">
        <v>37</v>
      </c>
      <c r="I7046" t="s">
        <v>17898</v>
      </c>
    </row>
    <row r="7047" spans="1:9" ht="32" x14ac:dyDescent="0.2">
      <c r="A7047" t="s">
        <v>17896</v>
      </c>
      <c r="B7047" t="s">
        <v>17899</v>
      </c>
      <c r="C7047">
        <v>2</v>
      </c>
      <c r="D7047" t="s">
        <v>12</v>
      </c>
      <c r="E7047" t="s">
        <v>12</v>
      </c>
      <c r="F7047" s="3" t="s">
        <v>17900</v>
      </c>
      <c r="G7047">
        <v>2024</v>
      </c>
      <c r="H7047" t="s">
        <v>1087</v>
      </c>
      <c r="I7047" t="s">
        <v>17898</v>
      </c>
    </row>
    <row r="7048" spans="1:9" ht="32" x14ac:dyDescent="0.2">
      <c r="A7048" t="s">
        <v>17896</v>
      </c>
      <c r="B7048" t="s">
        <v>10482</v>
      </c>
      <c r="C7048">
        <v>3</v>
      </c>
      <c r="D7048" t="s">
        <v>52</v>
      </c>
      <c r="E7048" t="s">
        <v>12</v>
      </c>
      <c r="F7048" s="3" t="s">
        <v>17901</v>
      </c>
      <c r="G7048">
        <v>2024</v>
      </c>
      <c r="H7048" t="s">
        <v>86</v>
      </c>
      <c r="I7048" t="s">
        <v>17898</v>
      </c>
    </row>
    <row r="7049" spans="1:9" ht="32" x14ac:dyDescent="0.2">
      <c r="A7049" t="s">
        <v>17902</v>
      </c>
      <c r="B7049" t="s">
        <v>17903</v>
      </c>
      <c r="C7049">
        <v>1</v>
      </c>
      <c r="D7049" t="s">
        <v>469</v>
      </c>
      <c r="E7049" t="s">
        <v>12</v>
      </c>
      <c r="F7049" s="3" t="s">
        <v>17904</v>
      </c>
      <c r="G7049">
        <v>2024</v>
      </c>
      <c r="H7049" t="s">
        <v>126</v>
      </c>
      <c r="I7049" t="s">
        <v>17905</v>
      </c>
    </row>
    <row r="7050" spans="1:9" ht="32" x14ac:dyDescent="0.2">
      <c r="A7050" t="s">
        <v>17902</v>
      </c>
      <c r="B7050" t="s">
        <v>17906</v>
      </c>
      <c r="C7050">
        <v>2</v>
      </c>
      <c r="D7050" t="s">
        <v>12</v>
      </c>
      <c r="E7050" t="s">
        <v>12</v>
      </c>
      <c r="F7050" s="3" t="s">
        <v>17907</v>
      </c>
      <c r="G7050">
        <v>2024</v>
      </c>
      <c r="H7050" t="s">
        <v>2183</v>
      </c>
      <c r="I7050" t="s">
        <v>17905</v>
      </c>
    </row>
    <row r="7051" spans="1:9" ht="16" x14ac:dyDescent="0.2">
      <c r="A7051" t="s">
        <v>17902</v>
      </c>
      <c r="B7051" t="s">
        <v>17908</v>
      </c>
      <c r="C7051">
        <v>3</v>
      </c>
      <c r="D7051" t="s">
        <v>12</v>
      </c>
      <c r="E7051" t="s">
        <v>12</v>
      </c>
      <c r="F7051" s="3" t="s">
        <v>17909</v>
      </c>
      <c r="G7051">
        <v>2024</v>
      </c>
      <c r="H7051" t="s">
        <v>126</v>
      </c>
      <c r="I7051" t="s">
        <v>17905</v>
      </c>
    </row>
    <row r="7052" spans="1:9" ht="16" x14ac:dyDescent="0.2">
      <c r="A7052" t="s">
        <v>17902</v>
      </c>
      <c r="B7052" t="s">
        <v>17910</v>
      </c>
      <c r="C7052">
        <v>4</v>
      </c>
      <c r="D7052" t="s">
        <v>12</v>
      </c>
      <c r="E7052" t="s">
        <v>12</v>
      </c>
      <c r="F7052" s="3" t="s">
        <v>17911</v>
      </c>
      <c r="G7052">
        <v>2024</v>
      </c>
      <c r="H7052" t="s">
        <v>126</v>
      </c>
      <c r="I7052" t="s">
        <v>17905</v>
      </c>
    </row>
    <row r="7053" spans="1:9" ht="16" x14ac:dyDescent="0.2">
      <c r="A7053" t="s">
        <v>17912</v>
      </c>
      <c r="B7053" t="s">
        <v>12022</v>
      </c>
      <c r="C7053">
        <v>1</v>
      </c>
      <c r="D7053" t="s">
        <v>12</v>
      </c>
      <c r="E7053" t="s">
        <v>12</v>
      </c>
      <c r="F7053" s="3" t="s">
        <v>17913</v>
      </c>
      <c r="G7053">
        <v>2024</v>
      </c>
      <c r="H7053" t="s">
        <v>14</v>
      </c>
      <c r="I7053" t="s">
        <v>17914</v>
      </c>
    </row>
    <row r="7054" spans="1:9" ht="32" x14ac:dyDescent="0.2">
      <c r="A7054" t="s">
        <v>17915</v>
      </c>
      <c r="B7054" t="s">
        <v>16874</v>
      </c>
      <c r="C7054">
        <v>1</v>
      </c>
      <c r="D7054" t="s">
        <v>2828</v>
      </c>
      <c r="E7054" t="s">
        <v>12</v>
      </c>
      <c r="F7054" s="3" t="s">
        <v>6214</v>
      </c>
      <c r="G7054">
        <v>2024</v>
      </c>
      <c r="H7054" t="s">
        <v>323</v>
      </c>
      <c r="I7054" t="s">
        <v>17916</v>
      </c>
    </row>
    <row r="7055" spans="1:9" ht="32" x14ac:dyDescent="0.2">
      <c r="A7055" t="s">
        <v>17915</v>
      </c>
      <c r="B7055" t="s">
        <v>14072</v>
      </c>
      <c r="C7055">
        <v>2</v>
      </c>
      <c r="D7055" t="s">
        <v>2828</v>
      </c>
      <c r="E7055" t="s">
        <v>12</v>
      </c>
      <c r="F7055" s="3" t="s">
        <v>16876</v>
      </c>
      <c r="G7055">
        <v>2024</v>
      </c>
      <c r="H7055" t="s">
        <v>323</v>
      </c>
      <c r="I7055" t="s">
        <v>17916</v>
      </c>
    </row>
    <row r="7056" spans="1:9" ht="32" x14ac:dyDescent="0.2">
      <c r="A7056" t="s">
        <v>17915</v>
      </c>
      <c r="B7056" t="s">
        <v>16877</v>
      </c>
      <c r="C7056">
        <v>3</v>
      </c>
      <c r="D7056" t="s">
        <v>2828</v>
      </c>
      <c r="E7056" t="s">
        <v>12</v>
      </c>
      <c r="F7056" s="3" t="s">
        <v>14075</v>
      </c>
      <c r="G7056">
        <v>2024</v>
      </c>
      <c r="H7056" t="s">
        <v>323</v>
      </c>
      <c r="I7056" t="s">
        <v>17916</v>
      </c>
    </row>
    <row r="7057" spans="1:9" ht="32" x14ac:dyDescent="0.2">
      <c r="A7057" t="s">
        <v>17917</v>
      </c>
      <c r="B7057" t="s">
        <v>17918</v>
      </c>
      <c r="C7057">
        <v>1</v>
      </c>
      <c r="D7057" t="s">
        <v>2245</v>
      </c>
      <c r="E7057" t="s">
        <v>1128</v>
      </c>
      <c r="F7057" s="3" t="s">
        <v>17919</v>
      </c>
      <c r="G7057">
        <v>2024</v>
      </c>
      <c r="H7057" t="s">
        <v>86</v>
      </c>
      <c r="I7057" t="s">
        <v>17920</v>
      </c>
    </row>
    <row r="7058" spans="1:9" ht="32" x14ac:dyDescent="0.2">
      <c r="A7058" t="s">
        <v>17921</v>
      </c>
      <c r="B7058" t="s">
        <v>17922</v>
      </c>
      <c r="C7058">
        <v>1</v>
      </c>
      <c r="D7058" t="s">
        <v>12</v>
      </c>
      <c r="E7058" t="s">
        <v>334</v>
      </c>
      <c r="F7058" s="3" t="s">
        <v>17923</v>
      </c>
      <c r="G7058">
        <v>2024</v>
      </c>
      <c r="H7058" t="s">
        <v>235</v>
      </c>
      <c r="I7058" t="s">
        <v>17924</v>
      </c>
    </row>
    <row r="7059" spans="1:9" ht="16" x14ac:dyDescent="0.2">
      <c r="A7059" t="s">
        <v>17921</v>
      </c>
      <c r="B7059" t="s">
        <v>17925</v>
      </c>
      <c r="C7059">
        <v>2</v>
      </c>
      <c r="D7059" t="s">
        <v>12</v>
      </c>
      <c r="E7059" t="s">
        <v>12</v>
      </c>
      <c r="F7059" s="3" t="s">
        <v>15115</v>
      </c>
      <c r="G7059">
        <v>2024</v>
      </c>
      <c r="H7059" t="s">
        <v>86</v>
      </c>
      <c r="I7059" t="s">
        <v>17924</v>
      </c>
    </row>
    <row r="7060" spans="1:9" ht="16" x14ac:dyDescent="0.2">
      <c r="A7060" t="s">
        <v>17926</v>
      </c>
      <c r="B7060" t="s">
        <v>8802</v>
      </c>
      <c r="C7060">
        <v>1</v>
      </c>
      <c r="D7060" t="s">
        <v>52</v>
      </c>
      <c r="E7060" t="s">
        <v>12</v>
      </c>
      <c r="F7060" s="3" t="s">
        <v>1753</v>
      </c>
      <c r="G7060">
        <v>2024</v>
      </c>
      <c r="H7060" t="s">
        <v>37</v>
      </c>
      <c r="I7060" t="s">
        <v>17927</v>
      </c>
    </row>
    <row r="7061" spans="1:9" ht="16" x14ac:dyDescent="0.2">
      <c r="A7061" t="s">
        <v>17926</v>
      </c>
      <c r="B7061" t="s">
        <v>357</v>
      </c>
      <c r="C7061">
        <v>2</v>
      </c>
      <c r="D7061" t="s">
        <v>12</v>
      </c>
      <c r="E7061" t="s">
        <v>12</v>
      </c>
      <c r="F7061" s="3" t="s">
        <v>17928</v>
      </c>
      <c r="G7061">
        <v>2024</v>
      </c>
      <c r="H7061" t="s">
        <v>37</v>
      </c>
      <c r="I7061" t="s">
        <v>17927</v>
      </c>
    </row>
    <row r="7062" spans="1:9" ht="16" x14ac:dyDescent="0.2">
      <c r="A7062" t="s">
        <v>17929</v>
      </c>
      <c r="B7062" t="s">
        <v>8802</v>
      </c>
      <c r="C7062">
        <v>1</v>
      </c>
      <c r="D7062" t="s">
        <v>52</v>
      </c>
      <c r="E7062" t="s">
        <v>12</v>
      </c>
      <c r="F7062" s="3" t="s">
        <v>1753</v>
      </c>
      <c r="G7062">
        <v>2024</v>
      </c>
      <c r="H7062" t="s">
        <v>37</v>
      </c>
      <c r="I7062" t="s">
        <v>17930</v>
      </c>
    </row>
    <row r="7063" spans="1:9" ht="16" x14ac:dyDescent="0.2">
      <c r="A7063" t="s">
        <v>17929</v>
      </c>
      <c r="B7063" t="s">
        <v>17931</v>
      </c>
      <c r="C7063">
        <v>2</v>
      </c>
      <c r="D7063" t="s">
        <v>12</v>
      </c>
      <c r="E7063" t="s">
        <v>12</v>
      </c>
      <c r="F7063" s="3" t="s">
        <v>8805</v>
      </c>
      <c r="G7063">
        <v>2024</v>
      </c>
      <c r="H7063" t="s">
        <v>37</v>
      </c>
      <c r="I7063" t="s">
        <v>17930</v>
      </c>
    </row>
    <row r="7064" spans="1:9" ht="32" x14ac:dyDescent="0.2">
      <c r="A7064" t="s">
        <v>17932</v>
      </c>
      <c r="B7064" t="s">
        <v>17933</v>
      </c>
      <c r="C7064">
        <v>1</v>
      </c>
      <c r="D7064" t="s">
        <v>12</v>
      </c>
      <c r="E7064" t="s">
        <v>12</v>
      </c>
      <c r="F7064" s="3" t="s">
        <v>17934</v>
      </c>
      <c r="G7064">
        <v>2024</v>
      </c>
      <c r="H7064" t="s">
        <v>6820</v>
      </c>
      <c r="I7064" t="s">
        <v>17935</v>
      </c>
    </row>
    <row r="7065" spans="1:9" ht="16" x14ac:dyDescent="0.2">
      <c r="A7065" t="s">
        <v>17932</v>
      </c>
      <c r="B7065" t="s">
        <v>17936</v>
      </c>
      <c r="C7065">
        <v>2</v>
      </c>
      <c r="D7065" t="s">
        <v>12</v>
      </c>
      <c r="E7065" t="s">
        <v>12</v>
      </c>
      <c r="F7065" s="3" t="s">
        <v>6819</v>
      </c>
      <c r="G7065">
        <v>2024</v>
      </c>
      <c r="H7065" t="s">
        <v>6820</v>
      </c>
      <c r="I7065" t="s">
        <v>17935</v>
      </c>
    </row>
    <row r="7066" spans="1:9" ht="16" x14ac:dyDescent="0.2">
      <c r="A7066" t="s">
        <v>17937</v>
      </c>
      <c r="B7066" t="s">
        <v>17938</v>
      </c>
      <c r="C7066">
        <v>1</v>
      </c>
      <c r="D7066" t="s">
        <v>52</v>
      </c>
      <c r="E7066" t="s">
        <v>12</v>
      </c>
      <c r="F7066" s="3" t="s">
        <v>17939</v>
      </c>
      <c r="G7066">
        <v>2024</v>
      </c>
      <c r="H7066" t="s">
        <v>21</v>
      </c>
      <c r="I7066" t="s">
        <v>17940</v>
      </c>
    </row>
    <row r="7067" spans="1:9" ht="32" x14ac:dyDescent="0.2">
      <c r="A7067" t="s">
        <v>17937</v>
      </c>
      <c r="B7067" t="s">
        <v>9485</v>
      </c>
      <c r="C7067">
        <v>2</v>
      </c>
      <c r="D7067" t="s">
        <v>52</v>
      </c>
      <c r="E7067" t="s">
        <v>12</v>
      </c>
      <c r="F7067" s="3" t="s">
        <v>7690</v>
      </c>
      <c r="G7067">
        <v>2024</v>
      </c>
      <c r="H7067" t="s">
        <v>21</v>
      </c>
      <c r="I7067" t="s">
        <v>17940</v>
      </c>
    </row>
    <row r="7068" spans="1:9" ht="16" x14ac:dyDescent="0.2">
      <c r="A7068" t="s">
        <v>17941</v>
      </c>
      <c r="B7068" t="s">
        <v>17942</v>
      </c>
      <c r="C7068">
        <v>1</v>
      </c>
      <c r="D7068">
        <f>237</f>
        <v>237</v>
      </c>
      <c r="E7068" t="s">
        <v>12</v>
      </c>
      <c r="F7068" s="3" t="s">
        <v>17943</v>
      </c>
      <c r="G7068">
        <v>2024</v>
      </c>
      <c r="H7068" t="s">
        <v>21</v>
      </c>
      <c r="I7068" t="s">
        <v>17944</v>
      </c>
    </row>
    <row r="7069" spans="1:9" ht="16" x14ac:dyDescent="0.2">
      <c r="A7069" t="s">
        <v>17945</v>
      </c>
      <c r="B7069" t="s">
        <v>17946</v>
      </c>
      <c r="C7069">
        <v>1</v>
      </c>
      <c r="D7069" t="s">
        <v>52</v>
      </c>
      <c r="E7069" t="s">
        <v>12</v>
      </c>
      <c r="F7069" s="3" t="s">
        <v>866</v>
      </c>
      <c r="G7069">
        <v>2024</v>
      </c>
      <c r="H7069" t="s">
        <v>323</v>
      </c>
      <c r="I7069" t="s">
        <v>17947</v>
      </c>
    </row>
    <row r="7070" spans="1:9" ht="32" x14ac:dyDescent="0.2">
      <c r="A7070" t="s">
        <v>17945</v>
      </c>
      <c r="B7070" t="s">
        <v>17948</v>
      </c>
      <c r="C7070">
        <v>2</v>
      </c>
      <c r="D7070" t="s">
        <v>3753</v>
      </c>
      <c r="E7070" t="s">
        <v>12</v>
      </c>
      <c r="F7070" s="3" t="s">
        <v>17661</v>
      </c>
      <c r="G7070">
        <v>2024</v>
      </c>
      <c r="H7070" t="s">
        <v>323</v>
      </c>
      <c r="I7070" t="s">
        <v>17947</v>
      </c>
    </row>
    <row r="7071" spans="1:9" ht="32" x14ac:dyDescent="0.2">
      <c r="A7071" t="s">
        <v>17949</v>
      </c>
      <c r="B7071" t="s">
        <v>17950</v>
      </c>
      <c r="C7071">
        <v>1</v>
      </c>
      <c r="D7071" t="s">
        <v>52</v>
      </c>
      <c r="E7071" t="s">
        <v>12</v>
      </c>
      <c r="F7071" s="3" t="s">
        <v>15999</v>
      </c>
      <c r="G7071">
        <v>2024</v>
      </c>
      <c r="H7071" t="s">
        <v>323</v>
      </c>
      <c r="I7071" t="s">
        <v>17951</v>
      </c>
    </row>
    <row r="7072" spans="1:9" ht="16" x14ac:dyDescent="0.2">
      <c r="A7072" t="s">
        <v>17949</v>
      </c>
      <c r="B7072" t="s">
        <v>17952</v>
      </c>
      <c r="C7072">
        <v>2</v>
      </c>
      <c r="D7072" t="s">
        <v>12</v>
      </c>
      <c r="E7072" t="s">
        <v>12</v>
      </c>
      <c r="F7072" s="3" t="s">
        <v>17953</v>
      </c>
      <c r="G7072">
        <v>2024</v>
      </c>
      <c r="H7072" t="s">
        <v>371</v>
      </c>
      <c r="I7072" t="s">
        <v>17951</v>
      </c>
    </row>
    <row r="7073" spans="1:9" ht="32" x14ac:dyDescent="0.2">
      <c r="A7073" t="s">
        <v>17954</v>
      </c>
      <c r="B7073" t="s">
        <v>17955</v>
      </c>
      <c r="C7073">
        <v>1</v>
      </c>
      <c r="D7073">
        <f>237</f>
        <v>237</v>
      </c>
      <c r="E7073" t="s">
        <v>12</v>
      </c>
      <c r="F7073" s="3" t="s">
        <v>17956</v>
      </c>
      <c r="G7073">
        <v>2024</v>
      </c>
      <c r="H7073" t="s">
        <v>21</v>
      </c>
      <c r="I7073" t="s">
        <v>17957</v>
      </c>
    </row>
    <row r="7074" spans="1:9" ht="32" x14ac:dyDescent="0.2">
      <c r="A7074" t="s">
        <v>17958</v>
      </c>
      <c r="B7074" t="s">
        <v>17959</v>
      </c>
      <c r="C7074">
        <v>1</v>
      </c>
      <c r="D7074">
        <f>237</f>
        <v>237</v>
      </c>
      <c r="E7074" t="s">
        <v>12</v>
      </c>
      <c r="F7074" s="3" t="s">
        <v>17960</v>
      </c>
      <c r="G7074">
        <v>2024</v>
      </c>
      <c r="H7074" t="s">
        <v>21</v>
      </c>
      <c r="I7074" t="s">
        <v>17961</v>
      </c>
    </row>
    <row r="7075" spans="1:9" ht="32" x14ac:dyDescent="0.2">
      <c r="A7075" t="s">
        <v>17962</v>
      </c>
      <c r="B7075" t="s">
        <v>17963</v>
      </c>
      <c r="C7075">
        <v>1</v>
      </c>
      <c r="D7075" t="s">
        <v>52</v>
      </c>
      <c r="E7075" t="s">
        <v>12</v>
      </c>
      <c r="F7075" s="3" t="s">
        <v>17964</v>
      </c>
      <c r="G7075">
        <v>2024</v>
      </c>
      <c r="H7075" t="s">
        <v>377</v>
      </c>
      <c r="I7075" t="s">
        <v>17965</v>
      </c>
    </row>
    <row r="7076" spans="1:9" ht="32" x14ac:dyDescent="0.2">
      <c r="A7076" t="s">
        <v>17962</v>
      </c>
      <c r="B7076" t="s">
        <v>17966</v>
      </c>
      <c r="C7076">
        <v>2</v>
      </c>
      <c r="D7076" t="s">
        <v>316</v>
      </c>
      <c r="E7076" t="s">
        <v>12</v>
      </c>
      <c r="F7076" s="3" t="s">
        <v>17967</v>
      </c>
      <c r="G7076">
        <v>2024</v>
      </c>
      <c r="H7076" t="s">
        <v>518</v>
      </c>
      <c r="I7076" t="s">
        <v>17965</v>
      </c>
    </row>
    <row r="7077" spans="1:9" ht="16" x14ac:dyDescent="0.2">
      <c r="A7077" t="s">
        <v>17968</v>
      </c>
      <c r="B7077" t="s">
        <v>17969</v>
      </c>
      <c r="C7077">
        <v>1</v>
      </c>
      <c r="D7077" t="s">
        <v>966</v>
      </c>
      <c r="E7077" t="s">
        <v>12</v>
      </c>
      <c r="F7077" s="3" t="s">
        <v>15235</v>
      </c>
      <c r="G7077">
        <v>2024</v>
      </c>
      <c r="H7077" t="s">
        <v>137</v>
      </c>
      <c r="I7077" t="s">
        <v>17970</v>
      </c>
    </row>
    <row r="7078" spans="1:9" ht="16" x14ac:dyDescent="0.2">
      <c r="A7078" t="s">
        <v>17971</v>
      </c>
      <c r="B7078" t="s">
        <v>17972</v>
      </c>
      <c r="C7078">
        <v>1</v>
      </c>
      <c r="D7078" t="s">
        <v>101</v>
      </c>
      <c r="E7078" t="s">
        <v>12</v>
      </c>
      <c r="F7078" s="3" t="s">
        <v>2063</v>
      </c>
      <c r="G7078">
        <v>2024</v>
      </c>
      <c r="H7078" t="s">
        <v>37</v>
      </c>
      <c r="I7078" t="s">
        <v>17973</v>
      </c>
    </row>
    <row r="7079" spans="1:9" ht="16" x14ac:dyDescent="0.2">
      <c r="A7079" t="s">
        <v>17971</v>
      </c>
      <c r="B7079" t="s">
        <v>17974</v>
      </c>
      <c r="C7079">
        <v>2</v>
      </c>
      <c r="D7079" t="s">
        <v>344</v>
      </c>
      <c r="E7079" t="s">
        <v>12</v>
      </c>
      <c r="F7079" s="3" t="s">
        <v>17975</v>
      </c>
      <c r="G7079">
        <v>2024</v>
      </c>
      <c r="H7079" t="s">
        <v>37</v>
      </c>
      <c r="I7079" t="s">
        <v>17973</v>
      </c>
    </row>
    <row r="7080" spans="1:9" ht="32" x14ac:dyDescent="0.2">
      <c r="A7080" t="s">
        <v>17971</v>
      </c>
      <c r="B7080" t="s">
        <v>17976</v>
      </c>
      <c r="C7080">
        <v>3</v>
      </c>
      <c r="D7080" t="s">
        <v>12</v>
      </c>
      <c r="E7080" t="s">
        <v>12</v>
      </c>
      <c r="F7080" s="3" t="s">
        <v>17977</v>
      </c>
      <c r="G7080">
        <v>2024</v>
      </c>
      <c r="H7080" t="s">
        <v>37</v>
      </c>
      <c r="I7080" t="s">
        <v>17973</v>
      </c>
    </row>
    <row r="7081" spans="1:9" ht="16" x14ac:dyDescent="0.2">
      <c r="A7081" t="s">
        <v>17971</v>
      </c>
      <c r="B7081" t="s">
        <v>17978</v>
      </c>
      <c r="C7081">
        <v>4</v>
      </c>
      <c r="D7081" t="s">
        <v>101</v>
      </c>
      <c r="E7081" t="s">
        <v>12</v>
      </c>
      <c r="F7081" s="3" t="s">
        <v>17979</v>
      </c>
      <c r="G7081">
        <v>2024</v>
      </c>
      <c r="H7081" t="s">
        <v>37</v>
      </c>
      <c r="I7081" t="s">
        <v>17973</v>
      </c>
    </row>
    <row r="7082" spans="1:9" ht="16" x14ac:dyDescent="0.2">
      <c r="A7082" t="s">
        <v>17971</v>
      </c>
      <c r="B7082" t="s">
        <v>10482</v>
      </c>
      <c r="C7082">
        <v>5</v>
      </c>
      <c r="D7082" t="s">
        <v>344</v>
      </c>
      <c r="E7082" t="s">
        <v>12</v>
      </c>
      <c r="F7082" s="3" t="s">
        <v>4356</v>
      </c>
      <c r="G7082">
        <v>2024</v>
      </c>
      <c r="H7082" t="s">
        <v>37</v>
      </c>
      <c r="I7082" t="s">
        <v>17973</v>
      </c>
    </row>
    <row r="7083" spans="1:9" ht="32" x14ac:dyDescent="0.2">
      <c r="A7083" t="s">
        <v>17980</v>
      </c>
      <c r="B7083" t="s">
        <v>17981</v>
      </c>
      <c r="C7083">
        <v>1</v>
      </c>
      <c r="D7083" t="s">
        <v>316</v>
      </c>
      <c r="E7083" t="s">
        <v>12</v>
      </c>
      <c r="F7083" s="3" t="s">
        <v>15763</v>
      </c>
      <c r="G7083">
        <v>2024</v>
      </c>
      <c r="H7083" t="s">
        <v>318</v>
      </c>
      <c r="I7083" t="s">
        <v>17982</v>
      </c>
    </row>
    <row r="7084" spans="1:9" ht="32" x14ac:dyDescent="0.2">
      <c r="A7084" t="s">
        <v>17983</v>
      </c>
      <c r="B7084" t="s">
        <v>17984</v>
      </c>
      <c r="C7084">
        <v>1</v>
      </c>
      <c r="D7084" t="s">
        <v>2738</v>
      </c>
      <c r="E7084" t="s">
        <v>12</v>
      </c>
      <c r="F7084" s="3" t="s">
        <v>17985</v>
      </c>
      <c r="G7084">
        <v>2024</v>
      </c>
      <c r="H7084" t="s">
        <v>323</v>
      </c>
      <c r="I7084" t="s">
        <v>17986</v>
      </c>
    </row>
    <row r="7085" spans="1:9" ht="16" x14ac:dyDescent="0.2">
      <c r="A7085" t="s">
        <v>17987</v>
      </c>
      <c r="B7085" t="s">
        <v>17988</v>
      </c>
      <c r="C7085">
        <v>1</v>
      </c>
      <c r="D7085" t="s">
        <v>12</v>
      </c>
      <c r="E7085" t="s">
        <v>12</v>
      </c>
      <c r="F7085" s="3" t="s">
        <v>17989</v>
      </c>
      <c r="G7085">
        <v>2024</v>
      </c>
      <c r="H7085" t="s">
        <v>37</v>
      </c>
      <c r="I7085" t="s">
        <v>17990</v>
      </c>
    </row>
    <row r="7086" spans="1:9" ht="16" x14ac:dyDescent="0.2">
      <c r="A7086" t="s">
        <v>17991</v>
      </c>
      <c r="B7086" t="s">
        <v>17992</v>
      </c>
      <c r="C7086">
        <v>1</v>
      </c>
      <c r="D7086" t="s">
        <v>12</v>
      </c>
      <c r="E7086" t="s">
        <v>12</v>
      </c>
      <c r="F7086" s="3" t="s">
        <v>17829</v>
      </c>
      <c r="G7086">
        <v>2024</v>
      </c>
      <c r="H7086" t="s">
        <v>37</v>
      </c>
      <c r="I7086" t="s">
        <v>17993</v>
      </c>
    </row>
    <row r="7087" spans="1:9" ht="16" x14ac:dyDescent="0.2">
      <c r="A7087" t="s">
        <v>17991</v>
      </c>
      <c r="B7087" t="s">
        <v>17994</v>
      </c>
      <c r="C7087">
        <v>2</v>
      </c>
      <c r="D7087" t="s">
        <v>12</v>
      </c>
      <c r="E7087" t="s">
        <v>12</v>
      </c>
      <c r="F7087" s="3" t="s">
        <v>17995</v>
      </c>
      <c r="G7087">
        <v>2024</v>
      </c>
      <c r="H7087" t="s">
        <v>37</v>
      </c>
      <c r="I7087" t="s">
        <v>17993</v>
      </c>
    </row>
    <row r="7088" spans="1:9" ht="32" x14ac:dyDescent="0.2">
      <c r="A7088" t="s">
        <v>17996</v>
      </c>
      <c r="B7088" t="s">
        <v>16312</v>
      </c>
      <c r="C7088">
        <v>1</v>
      </c>
      <c r="D7088" t="s">
        <v>12</v>
      </c>
      <c r="E7088" t="s">
        <v>12</v>
      </c>
      <c r="F7088" s="3" t="s">
        <v>17997</v>
      </c>
      <c r="G7088">
        <v>2024</v>
      </c>
      <c r="H7088" t="s">
        <v>1087</v>
      </c>
      <c r="I7088" t="s">
        <v>17998</v>
      </c>
    </row>
    <row r="7089" spans="1:9" ht="16" x14ac:dyDescent="0.2">
      <c r="A7089" t="s">
        <v>17996</v>
      </c>
      <c r="B7089" t="s">
        <v>16315</v>
      </c>
      <c r="C7089">
        <v>2</v>
      </c>
      <c r="D7089" t="s">
        <v>12</v>
      </c>
      <c r="E7089" t="s">
        <v>12</v>
      </c>
      <c r="F7089" s="3" t="s">
        <v>16316</v>
      </c>
      <c r="G7089">
        <v>2024</v>
      </c>
      <c r="H7089" t="s">
        <v>140</v>
      </c>
      <c r="I7089" t="s">
        <v>17998</v>
      </c>
    </row>
    <row r="7090" spans="1:9" ht="16" x14ac:dyDescent="0.2">
      <c r="A7090" t="s">
        <v>17996</v>
      </c>
      <c r="B7090" t="s">
        <v>17999</v>
      </c>
      <c r="C7090">
        <v>3</v>
      </c>
      <c r="D7090" t="s">
        <v>12</v>
      </c>
      <c r="E7090" t="s">
        <v>12</v>
      </c>
      <c r="F7090" s="3" t="s">
        <v>18000</v>
      </c>
      <c r="G7090">
        <v>2024</v>
      </c>
      <c r="H7090" t="s">
        <v>1087</v>
      </c>
      <c r="I7090" t="s">
        <v>17998</v>
      </c>
    </row>
    <row r="7091" spans="1:9" ht="32" x14ac:dyDescent="0.2">
      <c r="A7091" t="s">
        <v>18001</v>
      </c>
      <c r="B7091" t="s">
        <v>18002</v>
      </c>
      <c r="C7091">
        <v>1</v>
      </c>
      <c r="D7091" t="s">
        <v>12</v>
      </c>
      <c r="E7091" t="s">
        <v>12</v>
      </c>
      <c r="F7091" s="3" t="s">
        <v>650</v>
      </c>
      <c r="G7091">
        <v>2024</v>
      </c>
      <c r="H7091" t="s">
        <v>37</v>
      </c>
      <c r="I7091" t="s">
        <v>18003</v>
      </c>
    </row>
    <row r="7092" spans="1:9" ht="32" x14ac:dyDescent="0.2">
      <c r="A7092" t="s">
        <v>18004</v>
      </c>
      <c r="B7092" t="s">
        <v>18005</v>
      </c>
      <c r="C7092">
        <v>1</v>
      </c>
      <c r="D7092" t="s">
        <v>52</v>
      </c>
      <c r="E7092" t="s">
        <v>12</v>
      </c>
      <c r="F7092" s="3" t="s">
        <v>18006</v>
      </c>
      <c r="G7092">
        <v>2024</v>
      </c>
      <c r="H7092" t="s">
        <v>140</v>
      </c>
      <c r="I7092" t="s">
        <v>18007</v>
      </c>
    </row>
    <row r="7093" spans="1:9" ht="32" x14ac:dyDescent="0.2">
      <c r="A7093" t="s">
        <v>18008</v>
      </c>
      <c r="B7093" t="s">
        <v>18009</v>
      </c>
      <c r="C7093">
        <v>1</v>
      </c>
      <c r="D7093" t="s">
        <v>311</v>
      </c>
      <c r="E7093" t="s">
        <v>12</v>
      </c>
      <c r="F7093" s="3" t="s">
        <v>18010</v>
      </c>
      <c r="G7093">
        <v>2023</v>
      </c>
      <c r="H7093" t="s">
        <v>779</v>
      </c>
      <c r="I7093" t="s">
        <v>18011</v>
      </c>
    </row>
    <row r="7094" spans="1:9" ht="32" x14ac:dyDescent="0.2">
      <c r="A7094" t="s">
        <v>18008</v>
      </c>
      <c r="B7094" t="s">
        <v>5534</v>
      </c>
      <c r="C7094">
        <v>2</v>
      </c>
      <c r="D7094" t="s">
        <v>311</v>
      </c>
      <c r="E7094" t="s">
        <v>12</v>
      </c>
      <c r="F7094" s="3" t="s">
        <v>5533</v>
      </c>
      <c r="G7094">
        <v>2023</v>
      </c>
      <c r="H7094" t="s">
        <v>779</v>
      </c>
      <c r="I7094" t="s">
        <v>18011</v>
      </c>
    </row>
    <row r="7095" spans="1:9" ht="32" x14ac:dyDescent="0.2">
      <c r="A7095" t="s">
        <v>18012</v>
      </c>
      <c r="B7095" t="s">
        <v>18013</v>
      </c>
      <c r="C7095">
        <v>1</v>
      </c>
      <c r="D7095" t="s">
        <v>12</v>
      </c>
      <c r="E7095" t="s">
        <v>12</v>
      </c>
      <c r="F7095" s="3" t="s">
        <v>18014</v>
      </c>
      <c r="G7095">
        <v>2023</v>
      </c>
      <c r="H7095" t="s">
        <v>779</v>
      </c>
      <c r="I7095" t="s">
        <v>18015</v>
      </c>
    </row>
    <row r="7096" spans="1:9" ht="48" x14ac:dyDescent="0.2">
      <c r="A7096" t="s">
        <v>18012</v>
      </c>
      <c r="B7096" t="s">
        <v>18016</v>
      </c>
      <c r="C7096">
        <v>2</v>
      </c>
      <c r="D7096" t="s">
        <v>12</v>
      </c>
      <c r="E7096" t="s">
        <v>12</v>
      </c>
      <c r="F7096" s="3" t="s">
        <v>18017</v>
      </c>
      <c r="G7096">
        <v>2023</v>
      </c>
      <c r="H7096" t="s">
        <v>779</v>
      </c>
      <c r="I7096" t="s">
        <v>18015</v>
      </c>
    </row>
    <row r="7097" spans="1:9" ht="32" x14ac:dyDescent="0.2">
      <c r="A7097" t="s">
        <v>18012</v>
      </c>
      <c r="B7097" t="s">
        <v>18018</v>
      </c>
      <c r="C7097">
        <v>3</v>
      </c>
      <c r="D7097" t="s">
        <v>12</v>
      </c>
      <c r="E7097" t="s">
        <v>12</v>
      </c>
      <c r="F7097" s="3" t="s">
        <v>18019</v>
      </c>
      <c r="G7097">
        <v>2023</v>
      </c>
      <c r="H7097" t="s">
        <v>779</v>
      </c>
      <c r="I7097" t="s">
        <v>18015</v>
      </c>
    </row>
    <row r="7098" spans="1:9" ht="16" x14ac:dyDescent="0.2">
      <c r="A7098" t="s">
        <v>18020</v>
      </c>
      <c r="B7098" t="s">
        <v>18021</v>
      </c>
      <c r="C7098">
        <v>1</v>
      </c>
      <c r="D7098" t="s">
        <v>12</v>
      </c>
      <c r="E7098" t="s">
        <v>334</v>
      </c>
      <c r="F7098" s="3" t="s">
        <v>18022</v>
      </c>
      <c r="G7098">
        <v>2023</v>
      </c>
      <c r="H7098" t="s">
        <v>235</v>
      </c>
      <c r="I7098" t="s">
        <v>18023</v>
      </c>
    </row>
    <row r="7099" spans="1:9" ht="16" x14ac:dyDescent="0.2">
      <c r="A7099" t="s">
        <v>18020</v>
      </c>
      <c r="B7099" t="s">
        <v>8091</v>
      </c>
      <c r="C7099">
        <v>2</v>
      </c>
      <c r="D7099" t="s">
        <v>1207</v>
      </c>
      <c r="E7099" t="s">
        <v>12</v>
      </c>
      <c r="F7099" s="3" t="s">
        <v>18024</v>
      </c>
      <c r="G7099">
        <v>2023</v>
      </c>
      <c r="H7099" t="s">
        <v>86</v>
      </c>
      <c r="I7099" t="s">
        <v>18023</v>
      </c>
    </row>
    <row r="7100" spans="1:9" ht="16" x14ac:dyDescent="0.2">
      <c r="A7100" t="s">
        <v>18025</v>
      </c>
      <c r="B7100" t="s">
        <v>18026</v>
      </c>
      <c r="C7100">
        <v>1</v>
      </c>
      <c r="D7100" t="s">
        <v>344</v>
      </c>
      <c r="E7100" t="s">
        <v>464</v>
      </c>
      <c r="F7100" s="3" t="s">
        <v>2545</v>
      </c>
      <c r="G7100">
        <v>2023</v>
      </c>
      <c r="H7100" t="s">
        <v>14</v>
      </c>
      <c r="I7100" t="s">
        <v>18027</v>
      </c>
    </row>
    <row r="7101" spans="1:9" ht="32" x14ac:dyDescent="0.2">
      <c r="A7101" t="s">
        <v>18025</v>
      </c>
      <c r="B7101" t="s">
        <v>18028</v>
      </c>
      <c r="C7101">
        <v>2</v>
      </c>
      <c r="D7101" t="s">
        <v>12</v>
      </c>
      <c r="E7101" t="s">
        <v>12</v>
      </c>
      <c r="F7101" s="3" t="s">
        <v>4577</v>
      </c>
      <c r="G7101">
        <v>2023</v>
      </c>
      <c r="H7101" t="s">
        <v>14</v>
      </c>
      <c r="I7101" t="s">
        <v>18027</v>
      </c>
    </row>
    <row r="7102" spans="1:9" ht="32" x14ac:dyDescent="0.2">
      <c r="A7102" t="s">
        <v>18025</v>
      </c>
      <c r="B7102" t="s">
        <v>18029</v>
      </c>
      <c r="C7102">
        <v>3</v>
      </c>
      <c r="D7102" t="s">
        <v>12</v>
      </c>
      <c r="E7102" t="s">
        <v>12</v>
      </c>
      <c r="F7102" s="3" t="s">
        <v>18030</v>
      </c>
      <c r="G7102">
        <v>2023</v>
      </c>
      <c r="H7102" t="s">
        <v>14</v>
      </c>
      <c r="I7102" t="s">
        <v>18027</v>
      </c>
    </row>
    <row r="7103" spans="1:9" ht="16" x14ac:dyDescent="0.2">
      <c r="A7103" t="s">
        <v>18031</v>
      </c>
      <c r="B7103" t="s">
        <v>18032</v>
      </c>
      <c r="C7103">
        <v>1</v>
      </c>
      <c r="D7103" t="s">
        <v>316</v>
      </c>
      <c r="E7103" t="s">
        <v>12</v>
      </c>
      <c r="F7103" s="3" t="s">
        <v>17257</v>
      </c>
      <c r="G7103">
        <v>2023</v>
      </c>
      <c r="H7103" t="s">
        <v>318</v>
      </c>
      <c r="I7103" t="s">
        <v>18033</v>
      </c>
    </row>
    <row r="7104" spans="1:9" ht="32" x14ac:dyDescent="0.2">
      <c r="A7104" t="s">
        <v>18031</v>
      </c>
      <c r="B7104" t="s">
        <v>18034</v>
      </c>
      <c r="C7104">
        <v>2</v>
      </c>
      <c r="D7104" t="s">
        <v>52</v>
      </c>
      <c r="E7104" t="s">
        <v>12</v>
      </c>
      <c r="F7104" s="3" t="s">
        <v>17901</v>
      </c>
      <c r="G7104">
        <v>2023</v>
      </c>
      <c r="H7104" t="s">
        <v>86</v>
      </c>
      <c r="I7104" t="s">
        <v>18033</v>
      </c>
    </row>
    <row r="7105" spans="1:9" ht="16" x14ac:dyDescent="0.2">
      <c r="A7105" t="s">
        <v>18035</v>
      </c>
      <c r="B7105" t="s">
        <v>18036</v>
      </c>
      <c r="C7105">
        <v>1</v>
      </c>
      <c r="D7105" t="s">
        <v>18037</v>
      </c>
      <c r="E7105" t="s">
        <v>12</v>
      </c>
      <c r="F7105" s="3" t="s">
        <v>18038</v>
      </c>
      <c r="G7105">
        <v>2023</v>
      </c>
      <c r="H7105" t="s">
        <v>86</v>
      </c>
      <c r="I7105" t="s">
        <v>18039</v>
      </c>
    </row>
    <row r="7106" spans="1:9" ht="16" x14ac:dyDescent="0.2">
      <c r="A7106" t="s">
        <v>18040</v>
      </c>
      <c r="B7106" t="s">
        <v>18041</v>
      </c>
      <c r="C7106">
        <v>1</v>
      </c>
      <c r="D7106">
        <f>454</f>
        <v>454</v>
      </c>
      <c r="E7106" t="s">
        <v>12</v>
      </c>
      <c r="F7106" s="3" t="s">
        <v>18042</v>
      </c>
      <c r="G7106">
        <v>2023</v>
      </c>
      <c r="H7106" t="s">
        <v>423</v>
      </c>
      <c r="I7106" t="s">
        <v>18043</v>
      </c>
    </row>
    <row r="7107" spans="1:9" ht="32" x14ac:dyDescent="0.2">
      <c r="A7107" t="s">
        <v>18044</v>
      </c>
      <c r="B7107" t="s">
        <v>18045</v>
      </c>
      <c r="C7107">
        <v>1</v>
      </c>
      <c r="D7107" t="s">
        <v>12</v>
      </c>
      <c r="E7107" t="s">
        <v>12</v>
      </c>
      <c r="F7107" s="3" t="s">
        <v>18046</v>
      </c>
      <c r="G7107">
        <v>2023</v>
      </c>
      <c r="H7107" t="s">
        <v>140</v>
      </c>
      <c r="I7107" t="s">
        <v>18047</v>
      </c>
    </row>
    <row r="7108" spans="1:9" ht="32" x14ac:dyDescent="0.2">
      <c r="A7108" t="s">
        <v>18044</v>
      </c>
      <c r="B7108" t="s">
        <v>18048</v>
      </c>
      <c r="C7108">
        <v>2</v>
      </c>
      <c r="D7108">
        <f>222</f>
        <v>222</v>
      </c>
      <c r="E7108" t="s">
        <v>12</v>
      </c>
      <c r="F7108" s="3" t="s">
        <v>18049</v>
      </c>
      <c r="G7108">
        <v>2023</v>
      </c>
      <c r="H7108" t="s">
        <v>140</v>
      </c>
      <c r="I7108" t="s">
        <v>18047</v>
      </c>
    </row>
    <row r="7109" spans="1:9" ht="16" x14ac:dyDescent="0.2">
      <c r="A7109" t="s">
        <v>18050</v>
      </c>
      <c r="B7109" t="s">
        <v>877</v>
      </c>
      <c r="C7109">
        <v>1</v>
      </c>
      <c r="D7109" t="s">
        <v>101</v>
      </c>
      <c r="E7109" t="s">
        <v>12</v>
      </c>
      <c r="F7109" s="3" t="s">
        <v>875</v>
      </c>
      <c r="G7109">
        <v>2023</v>
      </c>
      <c r="H7109" t="s">
        <v>37</v>
      </c>
      <c r="I7109" t="s">
        <v>18051</v>
      </c>
    </row>
    <row r="7110" spans="1:9" ht="32" x14ac:dyDescent="0.2">
      <c r="A7110" t="s">
        <v>18052</v>
      </c>
      <c r="B7110" t="s">
        <v>18053</v>
      </c>
      <c r="C7110">
        <v>1</v>
      </c>
      <c r="D7110" t="s">
        <v>12</v>
      </c>
      <c r="E7110" t="s">
        <v>12</v>
      </c>
      <c r="F7110" s="3" t="s">
        <v>18054</v>
      </c>
      <c r="G7110">
        <v>2023</v>
      </c>
      <c r="H7110" t="s">
        <v>5857</v>
      </c>
      <c r="I7110" t="s">
        <v>18055</v>
      </c>
    </row>
    <row r="7111" spans="1:9" ht="16" x14ac:dyDescent="0.2">
      <c r="A7111" t="s">
        <v>18052</v>
      </c>
      <c r="B7111" t="s">
        <v>18056</v>
      </c>
      <c r="C7111">
        <v>2</v>
      </c>
      <c r="D7111" t="s">
        <v>12</v>
      </c>
      <c r="E7111" t="s">
        <v>12</v>
      </c>
      <c r="F7111" s="3" t="s">
        <v>18057</v>
      </c>
      <c r="G7111">
        <v>2023</v>
      </c>
      <c r="H7111" t="s">
        <v>5857</v>
      </c>
      <c r="I7111" t="s">
        <v>18055</v>
      </c>
    </row>
    <row r="7112" spans="1:9" ht="32" x14ac:dyDescent="0.2">
      <c r="A7112" t="s">
        <v>18052</v>
      </c>
      <c r="B7112" t="s">
        <v>18058</v>
      </c>
      <c r="C7112">
        <v>3</v>
      </c>
      <c r="D7112" t="s">
        <v>12</v>
      </c>
      <c r="E7112" t="s">
        <v>12</v>
      </c>
      <c r="F7112" s="3" t="s">
        <v>18059</v>
      </c>
      <c r="G7112">
        <v>2023</v>
      </c>
      <c r="H7112" t="s">
        <v>5857</v>
      </c>
      <c r="I7112" t="s">
        <v>18055</v>
      </c>
    </row>
    <row r="7113" spans="1:9" ht="16" x14ac:dyDescent="0.2">
      <c r="A7113" t="s">
        <v>18060</v>
      </c>
      <c r="B7113" t="s">
        <v>18061</v>
      </c>
      <c r="C7113">
        <v>1</v>
      </c>
      <c r="D7113" t="s">
        <v>12</v>
      </c>
      <c r="E7113" t="s">
        <v>12</v>
      </c>
      <c r="F7113" s="3" t="s">
        <v>8737</v>
      </c>
      <c r="G7113">
        <v>2023</v>
      </c>
      <c r="H7113" t="s">
        <v>6820</v>
      </c>
      <c r="I7113" t="s">
        <v>18062</v>
      </c>
    </row>
    <row r="7114" spans="1:9" ht="32" x14ac:dyDescent="0.2">
      <c r="A7114" t="s">
        <v>18063</v>
      </c>
      <c r="B7114" t="s">
        <v>18064</v>
      </c>
      <c r="C7114">
        <v>1</v>
      </c>
      <c r="D7114" t="s">
        <v>12</v>
      </c>
      <c r="E7114" t="s">
        <v>12</v>
      </c>
      <c r="F7114" s="3" t="s">
        <v>18065</v>
      </c>
      <c r="G7114">
        <v>2023</v>
      </c>
      <c r="H7114" t="s">
        <v>6684</v>
      </c>
      <c r="I7114" t="s">
        <v>18066</v>
      </c>
    </row>
    <row r="7115" spans="1:9" ht="32" x14ac:dyDescent="0.2">
      <c r="A7115" t="s">
        <v>18063</v>
      </c>
      <c r="B7115" t="s">
        <v>18067</v>
      </c>
      <c r="C7115">
        <v>2</v>
      </c>
      <c r="D7115" t="s">
        <v>3897</v>
      </c>
      <c r="E7115" t="s">
        <v>12</v>
      </c>
      <c r="F7115" s="3" t="s">
        <v>18068</v>
      </c>
      <c r="G7115">
        <v>2023</v>
      </c>
      <c r="H7115" t="s">
        <v>998</v>
      </c>
      <c r="I7115" t="s">
        <v>18066</v>
      </c>
    </row>
    <row r="7116" spans="1:9" ht="32" x14ac:dyDescent="0.2">
      <c r="A7116" t="s">
        <v>18069</v>
      </c>
      <c r="B7116" t="s">
        <v>18070</v>
      </c>
      <c r="C7116">
        <v>1</v>
      </c>
      <c r="D7116" t="s">
        <v>12</v>
      </c>
      <c r="E7116" t="s">
        <v>12</v>
      </c>
      <c r="F7116" s="3" t="s">
        <v>18071</v>
      </c>
      <c r="G7116">
        <v>2023</v>
      </c>
      <c r="H7116" t="s">
        <v>37</v>
      </c>
      <c r="I7116" t="s">
        <v>18072</v>
      </c>
    </row>
    <row r="7117" spans="1:9" ht="16" x14ac:dyDescent="0.2">
      <c r="A7117" t="s">
        <v>18069</v>
      </c>
      <c r="B7117" t="s">
        <v>6180</v>
      </c>
      <c r="C7117">
        <v>2</v>
      </c>
      <c r="D7117" t="s">
        <v>12</v>
      </c>
      <c r="E7117" t="s">
        <v>12</v>
      </c>
      <c r="F7117" s="3" t="s">
        <v>1535</v>
      </c>
      <c r="G7117">
        <v>2023</v>
      </c>
      <c r="H7117" t="s">
        <v>37</v>
      </c>
      <c r="I7117" t="s">
        <v>18072</v>
      </c>
    </row>
    <row r="7118" spans="1:9" ht="16" x14ac:dyDescent="0.2">
      <c r="A7118" t="s">
        <v>18069</v>
      </c>
      <c r="B7118" t="s">
        <v>18073</v>
      </c>
      <c r="C7118">
        <v>3</v>
      </c>
      <c r="D7118" t="s">
        <v>12</v>
      </c>
      <c r="E7118" t="s">
        <v>464</v>
      </c>
      <c r="F7118" s="3" t="s">
        <v>18074</v>
      </c>
      <c r="G7118">
        <v>2023</v>
      </c>
      <c r="H7118" t="s">
        <v>37</v>
      </c>
      <c r="I7118" t="s">
        <v>18072</v>
      </c>
    </row>
    <row r="7119" spans="1:9" ht="16" x14ac:dyDescent="0.2">
      <c r="A7119" t="s">
        <v>18075</v>
      </c>
      <c r="B7119" t="s">
        <v>18076</v>
      </c>
      <c r="C7119">
        <v>1</v>
      </c>
      <c r="D7119" t="s">
        <v>1818</v>
      </c>
      <c r="E7119" t="s">
        <v>12</v>
      </c>
      <c r="F7119" s="3" t="s">
        <v>4461</v>
      </c>
      <c r="G7119">
        <v>2023</v>
      </c>
      <c r="H7119" t="s">
        <v>323</v>
      </c>
      <c r="I7119" t="s">
        <v>18077</v>
      </c>
    </row>
    <row r="7120" spans="1:9" ht="16" x14ac:dyDescent="0.2">
      <c r="A7120" t="s">
        <v>18075</v>
      </c>
      <c r="B7120" t="s">
        <v>13270</v>
      </c>
      <c r="C7120">
        <v>2</v>
      </c>
      <c r="D7120" t="s">
        <v>3753</v>
      </c>
      <c r="E7120" t="s">
        <v>12</v>
      </c>
      <c r="F7120" s="3" t="s">
        <v>18078</v>
      </c>
      <c r="G7120">
        <v>2023</v>
      </c>
      <c r="H7120" t="s">
        <v>323</v>
      </c>
      <c r="I7120" t="s">
        <v>18077</v>
      </c>
    </row>
    <row r="7121" spans="1:9" ht="16" x14ac:dyDescent="0.2">
      <c r="A7121" t="s">
        <v>18079</v>
      </c>
      <c r="B7121" t="s">
        <v>18080</v>
      </c>
      <c r="C7121">
        <v>1</v>
      </c>
      <c r="D7121" t="s">
        <v>1818</v>
      </c>
      <c r="E7121" t="s">
        <v>12</v>
      </c>
      <c r="F7121" s="3" t="s">
        <v>6041</v>
      </c>
      <c r="G7121">
        <v>2023</v>
      </c>
      <c r="H7121" t="s">
        <v>323</v>
      </c>
      <c r="I7121" t="s">
        <v>18081</v>
      </c>
    </row>
    <row r="7122" spans="1:9" ht="16" x14ac:dyDescent="0.2">
      <c r="A7122" t="s">
        <v>18079</v>
      </c>
      <c r="B7122" t="s">
        <v>13270</v>
      </c>
      <c r="C7122">
        <v>2</v>
      </c>
      <c r="D7122" t="s">
        <v>3753</v>
      </c>
      <c r="E7122" t="s">
        <v>12</v>
      </c>
      <c r="F7122" s="3" t="s">
        <v>18078</v>
      </c>
      <c r="G7122">
        <v>2023</v>
      </c>
      <c r="H7122" t="s">
        <v>323</v>
      </c>
      <c r="I7122" t="s">
        <v>18081</v>
      </c>
    </row>
    <row r="7123" spans="1:9" ht="16" x14ac:dyDescent="0.2">
      <c r="A7123" t="s">
        <v>18082</v>
      </c>
      <c r="B7123" t="s">
        <v>18083</v>
      </c>
      <c r="C7123">
        <v>1</v>
      </c>
      <c r="D7123" t="s">
        <v>12</v>
      </c>
      <c r="E7123" t="s">
        <v>12</v>
      </c>
      <c r="F7123" s="3" t="s">
        <v>18084</v>
      </c>
      <c r="G7123">
        <v>2023</v>
      </c>
      <c r="H7123" t="s">
        <v>462</v>
      </c>
      <c r="I7123" t="s">
        <v>18085</v>
      </c>
    </row>
    <row r="7124" spans="1:9" ht="16" x14ac:dyDescent="0.2">
      <c r="A7124" t="s">
        <v>18082</v>
      </c>
      <c r="B7124" t="s">
        <v>798</v>
      </c>
      <c r="C7124">
        <v>2</v>
      </c>
      <c r="D7124" t="s">
        <v>52</v>
      </c>
      <c r="E7124" t="s">
        <v>12</v>
      </c>
      <c r="F7124" s="3" t="s">
        <v>16739</v>
      </c>
      <c r="G7124">
        <v>2023</v>
      </c>
      <c r="H7124" t="s">
        <v>462</v>
      </c>
      <c r="I7124" t="s">
        <v>18085</v>
      </c>
    </row>
    <row r="7125" spans="1:9" ht="16" x14ac:dyDescent="0.2">
      <c r="A7125" t="s">
        <v>18086</v>
      </c>
      <c r="B7125" t="s">
        <v>13270</v>
      </c>
      <c r="C7125">
        <v>1</v>
      </c>
      <c r="D7125" t="s">
        <v>1818</v>
      </c>
      <c r="E7125" t="s">
        <v>12</v>
      </c>
      <c r="F7125" s="3" t="s">
        <v>4461</v>
      </c>
      <c r="G7125">
        <v>2023</v>
      </c>
      <c r="H7125" t="s">
        <v>323</v>
      </c>
      <c r="I7125" t="s">
        <v>18087</v>
      </c>
    </row>
    <row r="7126" spans="1:9" ht="32" x14ac:dyDescent="0.2">
      <c r="A7126" t="s">
        <v>18086</v>
      </c>
      <c r="B7126" t="s">
        <v>18088</v>
      </c>
      <c r="C7126">
        <v>2</v>
      </c>
      <c r="D7126" t="s">
        <v>12</v>
      </c>
      <c r="E7126" t="s">
        <v>12</v>
      </c>
      <c r="F7126" s="3" t="s">
        <v>18089</v>
      </c>
      <c r="G7126">
        <v>2023</v>
      </c>
      <c r="H7126" t="s">
        <v>462</v>
      </c>
      <c r="I7126" t="s">
        <v>18087</v>
      </c>
    </row>
    <row r="7127" spans="1:9" ht="32" x14ac:dyDescent="0.2">
      <c r="A7127" t="s">
        <v>18086</v>
      </c>
      <c r="B7127" t="s">
        <v>18090</v>
      </c>
      <c r="C7127">
        <v>3</v>
      </c>
      <c r="D7127" t="s">
        <v>52</v>
      </c>
      <c r="E7127" t="s">
        <v>12</v>
      </c>
      <c r="F7127" s="3" t="s">
        <v>18091</v>
      </c>
      <c r="G7127">
        <v>2023</v>
      </c>
      <c r="H7127" t="s">
        <v>323</v>
      </c>
      <c r="I7127" t="s">
        <v>18087</v>
      </c>
    </row>
    <row r="7128" spans="1:9" ht="16" x14ac:dyDescent="0.2">
      <c r="A7128" t="s">
        <v>18086</v>
      </c>
      <c r="B7128" t="s">
        <v>18092</v>
      </c>
      <c r="C7128">
        <v>4</v>
      </c>
      <c r="D7128" t="s">
        <v>12</v>
      </c>
      <c r="E7128" t="s">
        <v>12</v>
      </c>
      <c r="F7128" s="3" t="s">
        <v>18093</v>
      </c>
      <c r="G7128">
        <v>2023</v>
      </c>
      <c r="H7128" t="s">
        <v>126</v>
      </c>
      <c r="I7128" t="s">
        <v>18087</v>
      </c>
    </row>
    <row r="7129" spans="1:9" ht="16" x14ac:dyDescent="0.2">
      <c r="A7129" t="s">
        <v>18094</v>
      </c>
      <c r="B7129" t="s">
        <v>18095</v>
      </c>
      <c r="C7129">
        <v>1</v>
      </c>
      <c r="D7129" t="s">
        <v>344</v>
      </c>
      <c r="E7129" t="s">
        <v>12</v>
      </c>
      <c r="F7129" s="3" t="s">
        <v>4356</v>
      </c>
      <c r="G7129">
        <v>2023</v>
      </c>
      <c r="H7129" t="s">
        <v>37</v>
      </c>
      <c r="I7129" t="s">
        <v>18096</v>
      </c>
    </row>
    <row r="7130" spans="1:9" ht="16" x14ac:dyDescent="0.2">
      <c r="A7130" t="s">
        <v>18097</v>
      </c>
      <c r="B7130" t="s">
        <v>4736</v>
      </c>
      <c r="C7130">
        <v>1</v>
      </c>
      <c r="D7130">
        <f>407</f>
        <v>407</v>
      </c>
      <c r="E7130" t="s">
        <v>12</v>
      </c>
      <c r="F7130" s="3" t="s">
        <v>18098</v>
      </c>
      <c r="G7130">
        <v>2023</v>
      </c>
      <c r="H7130" t="s">
        <v>37</v>
      </c>
      <c r="I7130" t="s">
        <v>18099</v>
      </c>
    </row>
    <row r="7131" spans="1:9" ht="32" x14ac:dyDescent="0.2">
      <c r="A7131" t="s">
        <v>18100</v>
      </c>
      <c r="B7131" t="s">
        <v>18101</v>
      </c>
      <c r="C7131">
        <v>1</v>
      </c>
      <c r="D7131" t="s">
        <v>8827</v>
      </c>
      <c r="E7131" t="s">
        <v>334</v>
      </c>
      <c r="F7131" s="3" t="s">
        <v>18102</v>
      </c>
      <c r="G7131">
        <v>2023</v>
      </c>
      <c r="H7131" t="s">
        <v>318</v>
      </c>
      <c r="I7131" t="s">
        <v>18103</v>
      </c>
    </row>
    <row r="7132" spans="1:9" ht="16" x14ac:dyDescent="0.2">
      <c r="A7132" t="s">
        <v>18104</v>
      </c>
      <c r="B7132" t="s">
        <v>18105</v>
      </c>
      <c r="C7132">
        <v>1</v>
      </c>
      <c r="D7132" t="s">
        <v>12</v>
      </c>
      <c r="E7132" t="s">
        <v>12</v>
      </c>
      <c r="F7132" s="3" t="s">
        <v>18106</v>
      </c>
      <c r="G7132">
        <v>2023</v>
      </c>
      <c r="H7132" t="s">
        <v>37</v>
      </c>
      <c r="I7132" t="s">
        <v>18107</v>
      </c>
    </row>
    <row r="7133" spans="1:9" ht="16" x14ac:dyDescent="0.2">
      <c r="A7133" t="s">
        <v>18104</v>
      </c>
      <c r="B7133" t="s">
        <v>4126</v>
      </c>
      <c r="C7133">
        <v>2</v>
      </c>
      <c r="D7133" t="s">
        <v>12</v>
      </c>
      <c r="E7133" t="s">
        <v>12</v>
      </c>
      <c r="F7133" s="3" t="s">
        <v>6340</v>
      </c>
      <c r="G7133">
        <v>2023</v>
      </c>
      <c r="H7133" t="s">
        <v>37</v>
      </c>
      <c r="I7133" t="s">
        <v>18107</v>
      </c>
    </row>
    <row r="7134" spans="1:9" ht="16" x14ac:dyDescent="0.2">
      <c r="A7134" t="s">
        <v>18104</v>
      </c>
      <c r="B7134" t="s">
        <v>18108</v>
      </c>
      <c r="C7134">
        <v>3</v>
      </c>
      <c r="D7134" t="s">
        <v>12</v>
      </c>
      <c r="E7134" t="s">
        <v>12</v>
      </c>
      <c r="F7134" s="3" t="s">
        <v>1756</v>
      </c>
      <c r="G7134">
        <v>2023</v>
      </c>
      <c r="H7134" t="s">
        <v>37</v>
      </c>
      <c r="I7134" t="s">
        <v>18107</v>
      </c>
    </row>
    <row r="7135" spans="1:9" ht="32" x14ac:dyDescent="0.2">
      <c r="A7135" t="s">
        <v>18109</v>
      </c>
      <c r="B7135" t="s">
        <v>18110</v>
      </c>
      <c r="C7135">
        <v>1</v>
      </c>
      <c r="D7135">
        <f>237</f>
        <v>237</v>
      </c>
      <c r="E7135" t="s">
        <v>12</v>
      </c>
      <c r="F7135" s="3" t="s">
        <v>18111</v>
      </c>
      <c r="G7135">
        <v>2023</v>
      </c>
      <c r="H7135" t="s">
        <v>21</v>
      </c>
      <c r="I7135" t="s">
        <v>18112</v>
      </c>
    </row>
    <row r="7136" spans="1:9" ht="32" x14ac:dyDescent="0.2">
      <c r="A7136" t="s">
        <v>18109</v>
      </c>
      <c r="B7136" t="s">
        <v>18113</v>
      </c>
      <c r="C7136">
        <v>2</v>
      </c>
      <c r="D7136" t="s">
        <v>52</v>
      </c>
      <c r="E7136" t="s">
        <v>12</v>
      </c>
      <c r="F7136" s="3" t="s">
        <v>17529</v>
      </c>
      <c r="G7136">
        <v>2023</v>
      </c>
      <c r="H7136" t="s">
        <v>21</v>
      </c>
      <c r="I7136" t="s">
        <v>18112</v>
      </c>
    </row>
    <row r="7137" spans="1:9" ht="32" x14ac:dyDescent="0.2">
      <c r="A7137" t="s">
        <v>18109</v>
      </c>
      <c r="B7137" t="s">
        <v>18114</v>
      </c>
      <c r="C7137">
        <v>3</v>
      </c>
      <c r="D7137" t="s">
        <v>52</v>
      </c>
      <c r="E7137" t="s">
        <v>12</v>
      </c>
      <c r="F7137" s="3" t="s">
        <v>16013</v>
      </c>
      <c r="G7137">
        <v>2023</v>
      </c>
      <c r="H7137" t="s">
        <v>323</v>
      </c>
      <c r="I7137" t="s">
        <v>18112</v>
      </c>
    </row>
    <row r="7138" spans="1:9" ht="16" x14ac:dyDescent="0.2">
      <c r="A7138" t="s">
        <v>18115</v>
      </c>
      <c r="B7138" t="s">
        <v>18116</v>
      </c>
      <c r="C7138">
        <v>1</v>
      </c>
      <c r="D7138" t="s">
        <v>3989</v>
      </c>
      <c r="E7138" t="s">
        <v>12</v>
      </c>
      <c r="F7138" s="3" t="s">
        <v>18117</v>
      </c>
      <c r="G7138">
        <v>2023</v>
      </c>
      <c r="H7138" t="s">
        <v>140</v>
      </c>
      <c r="I7138" t="s">
        <v>18118</v>
      </c>
    </row>
    <row r="7139" spans="1:9" ht="16" x14ac:dyDescent="0.2">
      <c r="A7139" t="s">
        <v>18115</v>
      </c>
      <c r="B7139" t="s">
        <v>18119</v>
      </c>
      <c r="C7139">
        <v>2</v>
      </c>
      <c r="D7139" t="s">
        <v>4805</v>
      </c>
      <c r="E7139" t="s">
        <v>12</v>
      </c>
      <c r="F7139" s="3" t="s">
        <v>12574</v>
      </c>
      <c r="G7139">
        <v>2023</v>
      </c>
      <c r="H7139" t="s">
        <v>140</v>
      </c>
      <c r="I7139" t="s">
        <v>18118</v>
      </c>
    </row>
    <row r="7140" spans="1:9" ht="16" x14ac:dyDescent="0.2">
      <c r="A7140" t="s">
        <v>18120</v>
      </c>
      <c r="B7140" t="s">
        <v>18121</v>
      </c>
      <c r="C7140">
        <v>1</v>
      </c>
      <c r="D7140" t="s">
        <v>12</v>
      </c>
      <c r="E7140" t="s">
        <v>3556</v>
      </c>
      <c r="F7140" s="3" t="s">
        <v>3557</v>
      </c>
      <c r="G7140">
        <v>2023</v>
      </c>
      <c r="H7140" t="s">
        <v>250</v>
      </c>
      <c r="I7140" t="s">
        <v>18122</v>
      </c>
    </row>
    <row r="7141" spans="1:9" ht="16" x14ac:dyDescent="0.2">
      <c r="A7141" t="s">
        <v>18120</v>
      </c>
      <c r="B7141" t="s">
        <v>18123</v>
      </c>
      <c r="C7141">
        <v>2</v>
      </c>
      <c r="D7141" t="s">
        <v>12</v>
      </c>
      <c r="E7141" t="s">
        <v>12</v>
      </c>
      <c r="F7141" s="3" t="s">
        <v>18124</v>
      </c>
      <c r="G7141">
        <v>2023</v>
      </c>
      <c r="H7141" t="s">
        <v>140</v>
      </c>
      <c r="I7141" t="s">
        <v>18122</v>
      </c>
    </row>
    <row r="7142" spans="1:9" ht="16" x14ac:dyDescent="0.2">
      <c r="A7142" t="s">
        <v>18120</v>
      </c>
      <c r="B7142" t="s">
        <v>18125</v>
      </c>
      <c r="C7142">
        <v>3</v>
      </c>
      <c r="D7142" t="s">
        <v>12</v>
      </c>
      <c r="E7142" t="s">
        <v>3556</v>
      </c>
      <c r="F7142" s="3" t="s">
        <v>3557</v>
      </c>
      <c r="G7142">
        <v>2023</v>
      </c>
      <c r="H7142" t="s">
        <v>250</v>
      </c>
      <c r="I7142" t="s">
        <v>18122</v>
      </c>
    </row>
    <row r="7143" spans="1:9" ht="16" x14ac:dyDescent="0.2">
      <c r="A7143" t="s">
        <v>18126</v>
      </c>
      <c r="B7143" t="s">
        <v>18127</v>
      </c>
      <c r="C7143">
        <v>1</v>
      </c>
      <c r="D7143" t="s">
        <v>2652</v>
      </c>
      <c r="E7143" t="s">
        <v>12</v>
      </c>
      <c r="F7143" s="3" t="s">
        <v>10874</v>
      </c>
      <c r="G7143">
        <v>2023</v>
      </c>
      <c r="H7143" t="s">
        <v>140</v>
      </c>
      <c r="I7143" t="s">
        <v>18128</v>
      </c>
    </row>
    <row r="7144" spans="1:9" ht="16" x14ac:dyDescent="0.2">
      <c r="A7144" t="s">
        <v>18129</v>
      </c>
      <c r="B7144" t="s">
        <v>18130</v>
      </c>
      <c r="C7144">
        <v>1</v>
      </c>
      <c r="D7144">
        <f>154</f>
        <v>154</v>
      </c>
      <c r="E7144" t="s">
        <v>4409</v>
      </c>
      <c r="F7144" s="3" t="s">
        <v>18131</v>
      </c>
      <c r="G7144">
        <v>2023</v>
      </c>
      <c r="H7144" t="s">
        <v>267</v>
      </c>
      <c r="I7144" t="s">
        <v>18132</v>
      </c>
    </row>
    <row r="7145" spans="1:9" ht="16" x14ac:dyDescent="0.2">
      <c r="A7145" t="s">
        <v>18129</v>
      </c>
      <c r="B7145" t="s">
        <v>18133</v>
      </c>
      <c r="C7145">
        <v>2</v>
      </c>
      <c r="D7145" t="s">
        <v>52</v>
      </c>
      <c r="E7145" t="s">
        <v>12</v>
      </c>
      <c r="F7145" s="3" t="s">
        <v>18134</v>
      </c>
      <c r="G7145">
        <v>2023</v>
      </c>
      <c r="H7145" t="s">
        <v>267</v>
      </c>
      <c r="I7145" t="s">
        <v>18132</v>
      </c>
    </row>
    <row r="7146" spans="1:9" ht="32" x14ac:dyDescent="0.2">
      <c r="A7146" t="s">
        <v>18135</v>
      </c>
      <c r="B7146" t="s">
        <v>18136</v>
      </c>
      <c r="C7146">
        <v>1</v>
      </c>
      <c r="D7146">
        <f>407</f>
        <v>407</v>
      </c>
      <c r="E7146" t="s">
        <v>12</v>
      </c>
      <c r="F7146" s="3" t="s">
        <v>18137</v>
      </c>
      <c r="G7146">
        <v>2023</v>
      </c>
      <c r="H7146" t="s">
        <v>37</v>
      </c>
      <c r="I7146" t="s">
        <v>18138</v>
      </c>
    </row>
    <row r="7147" spans="1:9" ht="16" x14ac:dyDescent="0.2">
      <c r="A7147" t="s">
        <v>18139</v>
      </c>
      <c r="B7147" t="s">
        <v>16612</v>
      </c>
      <c r="C7147">
        <v>1</v>
      </c>
      <c r="D7147" t="s">
        <v>12</v>
      </c>
      <c r="E7147" t="s">
        <v>12</v>
      </c>
      <c r="F7147" s="3" t="s">
        <v>18140</v>
      </c>
      <c r="G7147">
        <v>2023</v>
      </c>
      <c r="H7147" t="s">
        <v>522</v>
      </c>
      <c r="I7147" t="s">
        <v>18141</v>
      </c>
    </row>
    <row r="7148" spans="1:9" ht="16" x14ac:dyDescent="0.2">
      <c r="A7148" t="s">
        <v>18139</v>
      </c>
      <c r="B7148" t="s">
        <v>16617</v>
      </c>
      <c r="C7148">
        <v>2</v>
      </c>
      <c r="D7148">
        <f>371</f>
        <v>371</v>
      </c>
      <c r="E7148" t="s">
        <v>12</v>
      </c>
      <c r="F7148" s="3" t="s">
        <v>4392</v>
      </c>
      <c r="G7148">
        <v>2023</v>
      </c>
      <c r="H7148" t="s">
        <v>522</v>
      </c>
      <c r="I7148" t="s">
        <v>18141</v>
      </c>
    </row>
    <row r="7149" spans="1:9" ht="32" x14ac:dyDescent="0.2">
      <c r="A7149" t="s">
        <v>18142</v>
      </c>
      <c r="B7149" t="s">
        <v>18143</v>
      </c>
      <c r="C7149">
        <v>1</v>
      </c>
      <c r="D7149">
        <f>237</f>
        <v>237</v>
      </c>
      <c r="E7149" t="s">
        <v>12</v>
      </c>
      <c r="F7149" s="3" t="s">
        <v>13256</v>
      </c>
      <c r="G7149">
        <v>2023</v>
      </c>
      <c r="H7149" t="s">
        <v>21</v>
      </c>
      <c r="I7149" t="s">
        <v>18144</v>
      </c>
    </row>
    <row r="7150" spans="1:9" ht="16" x14ac:dyDescent="0.2">
      <c r="A7150" t="s">
        <v>18142</v>
      </c>
      <c r="B7150" t="s">
        <v>18145</v>
      </c>
      <c r="C7150">
        <v>2</v>
      </c>
      <c r="D7150" t="s">
        <v>1512</v>
      </c>
      <c r="E7150" t="s">
        <v>12</v>
      </c>
      <c r="F7150" s="3" t="s">
        <v>18146</v>
      </c>
      <c r="G7150">
        <v>2023</v>
      </c>
      <c r="H7150" t="s">
        <v>323</v>
      </c>
      <c r="I7150" t="s">
        <v>18144</v>
      </c>
    </row>
    <row r="7151" spans="1:9" ht="16" x14ac:dyDescent="0.2">
      <c r="A7151" t="s">
        <v>18142</v>
      </c>
      <c r="B7151" t="s">
        <v>18147</v>
      </c>
      <c r="C7151">
        <v>3</v>
      </c>
      <c r="D7151">
        <f>237</f>
        <v>237</v>
      </c>
      <c r="E7151" t="s">
        <v>12</v>
      </c>
      <c r="F7151" s="3" t="s">
        <v>925</v>
      </c>
      <c r="G7151">
        <v>2023</v>
      </c>
      <c r="H7151" t="s">
        <v>21</v>
      </c>
      <c r="I7151" t="s">
        <v>18144</v>
      </c>
    </row>
    <row r="7152" spans="1:9" ht="32" x14ac:dyDescent="0.2">
      <c r="A7152" t="s">
        <v>18148</v>
      </c>
      <c r="B7152" t="s">
        <v>18149</v>
      </c>
      <c r="C7152">
        <v>1</v>
      </c>
      <c r="D7152">
        <f>237</f>
        <v>237</v>
      </c>
      <c r="E7152" t="s">
        <v>12</v>
      </c>
      <c r="F7152" s="3" t="s">
        <v>5288</v>
      </c>
      <c r="G7152">
        <v>2023</v>
      </c>
      <c r="H7152" t="s">
        <v>21</v>
      </c>
      <c r="I7152" t="s">
        <v>18150</v>
      </c>
    </row>
    <row r="7153" spans="1:9" ht="16" x14ac:dyDescent="0.2">
      <c r="A7153" t="s">
        <v>18148</v>
      </c>
      <c r="B7153" t="s">
        <v>18151</v>
      </c>
      <c r="C7153">
        <v>2</v>
      </c>
      <c r="D7153">
        <f>237</f>
        <v>237</v>
      </c>
      <c r="E7153" t="s">
        <v>12</v>
      </c>
      <c r="F7153" s="3" t="s">
        <v>2516</v>
      </c>
      <c r="G7153">
        <v>2023</v>
      </c>
      <c r="H7153" t="s">
        <v>21</v>
      </c>
      <c r="I7153" t="s">
        <v>18150</v>
      </c>
    </row>
    <row r="7154" spans="1:9" ht="32" x14ac:dyDescent="0.2">
      <c r="A7154" t="s">
        <v>18152</v>
      </c>
      <c r="B7154" t="s">
        <v>18153</v>
      </c>
      <c r="C7154">
        <v>1</v>
      </c>
      <c r="D7154" t="s">
        <v>1903</v>
      </c>
      <c r="E7154" t="s">
        <v>12</v>
      </c>
      <c r="F7154" s="3" t="s">
        <v>9692</v>
      </c>
      <c r="G7154">
        <v>2023</v>
      </c>
      <c r="H7154" t="s">
        <v>323</v>
      </c>
      <c r="I7154" t="s">
        <v>18154</v>
      </c>
    </row>
    <row r="7155" spans="1:9" ht="32" x14ac:dyDescent="0.2">
      <c r="A7155" t="s">
        <v>18152</v>
      </c>
      <c r="B7155" t="s">
        <v>7829</v>
      </c>
      <c r="C7155">
        <v>2</v>
      </c>
      <c r="D7155" t="s">
        <v>1903</v>
      </c>
      <c r="E7155" t="s">
        <v>12</v>
      </c>
      <c r="F7155" s="3" t="s">
        <v>9688</v>
      </c>
      <c r="G7155">
        <v>2023</v>
      </c>
      <c r="H7155" t="s">
        <v>323</v>
      </c>
      <c r="I7155" t="s">
        <v>18154</v>
      </c>
    </row>
    <row r="7156" spans="1:9" ht="16" x14ac:dyDescent="0.2">
      <c r="A7156" t="s">
        <v>18155</v>
      </c>
      <c r="B7156" t="s">
        <v>18156</v>
      </c>
      <c r="C7156">
        <v>1</v>
      </c>
      <c r="D7156" t="s">
        <v>12</v>
      </c>
      <c r="E7156" t="s">
        <v>12</v>
      </c>
      <c r="F7156" s="3" t="s">
        <v>18157</v>
      </c>
      <c r="G7156">
        <v>2023</v>
      </c>
      <c r="H7156" t="s">
        <v>126</v>
      </c>
      <c r="I7156" t="s">
        <v>18158</v>
      </c>
    </row>
    <row r="7157" spans="1:9" ht="16" x14ac:dyDescent="0.2">
      <c r="A7157" t="s">
        <v>18155</v>
      </c>
      <c r="B7157" t="s">
        <v>18159</v>
      </c>
      <c r="C7157">
        <v>2</v>
      </c>
      <c r="D7157" t="s">
        <v>12</v>
      </c>
      <c r="E7157" t="s">
        <v>12</v>
      </c>
      <c r="F7157" s="3" t="s">
        <v>18160</v>
      </c>
      <c r="G7157">
        <v>2023</v>
      </c>
      <c r="H7157" t="s">
        <v>126</v>
      </c>
      <c r="I7157" t="s">
        <v>18158</v>
      </c>
    </row>
    <row r="7158" spans="1:9" ht="32" x14ac:dyDescent="0.2">
      <c r="A7158" t="s">
        <v>18161</v>
      </c>
      <c r="B7158" t="s">
        <v>2600</v>
      </c>
      <c r="C7158">
        <v>1</v>
      </c>
      <c r="D7158" t="s">
        <v>1416</v>
      </c>
      <c r="E7158" t="s">
        <v>12</v>
      </c>
      <c r="F7158" s="3" t="s">
        <v>1417</v>
      </c>
      <c r="G7158">
        <v>2023</v>
      </c>
      <c r="H7158" t="s">
        <v>67</v>
      </c>
      <c r="I7158" t="s">
        <v>18162</v>
      </c>
    </row>
    <row r="7159" spans="1:9" ht="16" x14ac:dyDescent="0.2">
      <c r="A7159" t="s">
        <v>18163</v>
      </c>
      <c r="B7159" t="s">
        <v>18164</v>
      </c>
      <c r="C7159">
        <v>1</v>
      </c>
      <c r="D7159">
        <f>285</f>
        <v>285</v>
      </c>
      <c r="E7159" t="s">
        <v>12</v>
      </c>
      <c r="F7159" s="3" t="s">
        <v>15315</v>
      </c>
      <c r="G7159">
        <v>2023</v>
      </c>
      <c r="H7159" t="s">
        <v>14</v>
      </c>
      <c r="I7159" t="s">
        <v>18165</v>
      </c>
    </row>
    <row r="7160" spans="1:9" ht="16" x14ac:dyDescent="0.2">
      <c r="A7160" t="s">
        <v>18163</v>
      </c>
      <c r="B7160" t="s">
        <v>18166</v>
      </c>
      <c r="C7160">
        <v>2</v>
      </c>
      <c r="D7160">
        <f>285</f>
        <v>285</v>
      </c>
      <c r="E7160" t="s">
        <v>12</v>
      </c>
      <c r="F7160" s="3" t="s">
        <v>15315</v>
      </c>
      <c r="G7160">
        <v>2023</v>
      </c>
      <c r="H7160" t="s">
        <v>14</v>
      </c>
      <c r="I7160" t="s">
        <v>18165</v>
      </c>
    </row>
    <row r="7161" spans="1:9" ht="32" x14ac:dyDescent="0.2">
      <c r="A7161" t="s">
        <v>18163</v>
      </c>
      <c r="B7161" t="s">
        <v>18167</v>
      </c>
      <c r="C7161">
        <v>3</v>
      </c>
      <c r="D7161">
        <f>164</f>
        <v>164</v>
      </c>
      <c r="E7161" t="s">
        <v>12</v>
      </c>
      <c r="F7161" s="7" t="s">
        <v>225</v>
      </c>
      <c r="G7161">
        <v>2023</v>
      </c>
      <c r="H7161" t="s">
        <v>226</v>
      </c>
      <c r="I7161" t="s">
        <v>18165</v>
      </c>
    </row>
    <row r="7162" spans="1:9" ht="16" x14ac:dyDescent="0.2">
      <c r="A7162" t="s">
        <v>18163</v>
      </c>
      <c r="B7162" t="s">
        <v>18168</v>
      </c>
      <c r="C7162">
        <v>4</v>
      </c>
      <c r="D7162" t="s">
        <v>12</v>
      </c>
      <c r="E7162" t="s">
        <v>12</v>
      </c>
      <c r="F7162" s="3" t="s">
        <v>18169</v>
      </c>
      <c r="G7162">
        <v>2023</v>
      </c>
      <c r="H7162" t="s">
        <v>226</v>
      </c>
      <c r="I7162" t="s">
        <v>18165</v>
      </c>
    </row>
    <row r="7163" spans="1:9" ht="16" x14ac:dyDescent="0.2">
      <c r="A7163" t="s">
        <v>18170</v>
      </c>
      <c r="B7163" t="s">
        <v>18171</v>
      </c>
      <c r="C7163">
        <v>1</v>
      </c>
      <c r="D7163" t="s">
        <v>408</v>
      </c>
      <c r="E7163" t="s">
        <v>12</v>
      </c>
      <c r="F7163" s="3" t="s">
        <v>16954</v>
      </c>
      <c r="G7163">
        <v>2023</v>
      </c>
      <c r="H7163" t="s">
        <v>37</v>
      </c>
      <c r="I7163" t="s">
        <v>18172</v>
      </c>
    </row>
    <row r="7164" spans="1:9" ht="16" x14ac:dyDescent="0.2">
      <c r="A7164" t="s">
        <v>18173</v>
      </c>
      <c r="B7164" t="s">
        <v>18174</v>
      </c>
      <c r="C7164">
        <v>1</v>
      </c>
      <c r="D7164" t="s">
        <v>12</v>
      </c>
      <c r="E7164" t="s">
        <v>12</v>
      </c>
      <c r="F7164" s="3" t="s">
        <v>18175</v>
      </c>
      <c r="G7164">
        <v>2023</v>
      </c>
      <c r="H7164" t="s">
        <v>420</v>
      </c>
      <c r="I7164" t="s">
        <v>18176</v>
      </c>
    </row>
    <row r="7165" spans="1:9" ht="16" x14ac:dyDescent="0.2">
      <c r="A7165" t="s">
        <v>18173</v>
      </c>
      <c r="B7165" t="s">
        <v>18177</v>
      </c>
      <c r="C7165">
        <v>2</v>
      </c>
      <c r="D7165" t="s">
        <v>31</v>
      </c>
      <c r="E7165" t="s">
        <v>12</v>
      </c>
      <c r="F7165" s="3" t="s">
        <v>18178</v>
      </c>
      <c r="G7165">
        <v>2023</v>
      </c>
      <c r="H7165" t="s">
        <v>420</v>
      </c>
      <c r="I7165" t="s">
        <v>18176</v>
      </c>
    </row>
    <row r="7166" spans="1:9" ht="16" x14ac:dyDescent="0.2">
      <c r="A7166" t="s">
        <v>18173</v>
      </c>
      <c r="B7166" t="s">
        <v>18179</v>
      </c>
      <c r="C7166">
        <v>3</v>
      </c>
      <c r="D7166" t="s">
        <v>12</v>
      </c>
      <c r="E7166" t="s">
        <v>12</v>
      </c>
      <c r="F7166" s="3" t="s">
        <v>18180</v>
      </c>
      <c r="G7166">
        <v>2023</v>
      </c>
      <c r="H7166" t="s">
        <v>420</v>
      </c>
      <c r="I7166" t="s">
        <v>18176</v>
      </c>
    </row>
    <row r="7167" spans="1:9" ht="16" x14ac:dyDescent="0.2">
      <c r="A7167" t="s">
        <v>18181</v>
      </c>
      <c r="B7167" t="s">
        <v>18182</v>
      </c>
      <c r="C7167">
        <v>1</v>
      </c>
      <c r="D7167" s="5" t="s">
        <v>12</v>
      </c>
      <c r="E7167" t="s">
        <v>12</v>
      </c>
      <c r="F7167" s="7" t="s">
        <v>6764</v>
      </c>
      <c r="G7167">
        <v>2023</v>
      </c>
      <c r="H7167" t="s">
        <v>37</v>
      </c>
      <c r="I7167" t="s">
        <v>18183</v>
      </c>
    </row>
    <row r="7168" spans="1:9" ht="32" x14ac:dyDescent="0.2">
      <c r="A7168" t="s">
        <v>18181</v>
      </c>
      <c r="B7168" t="s">
        <v>18184</v>
      </c>
      <c r="C7168">
        <v>2</v>
      </c>
      <c r="D7168" t="s">
        <v>12</v>
      </c>
      <c r="E7168" t="s">
        <v>12</v>
      </c>
      <c r="F7168" s="3" t="s">
        <v>8942</v>
      </c>
      <c r="G7168">
        <v>2023</v>
      </c>
      <c r="H7168" t="s">
        <v>37</v>
      </c>
      <c r="I7168" t="s">
        <v>18183</v>
      </c>
    </row>
    <row r="7169" spans="1:9" ht="32" x14ac:dyDescent="0.2">
      <c r="A7169" t="s">
        <v>18185</v>
      </c>
      <c r="B7169" t="s">
        <v>18186</v>
      </c>
      <c r="C7169">
        <v>1</v>
      </c>
      <c r="D7169" t="s">
        <v>52</v>
      </c>
      <c r="E7169" t="s">
        <v>12</v>
      </c>
      <c r="F7169" s="3" t="s">
        <v>18187</v>
      </c>
      <c r="G7169">
        <v>2023</v>
      </c>
      <c r="H7169" t="s">
        <v>462</v>
      </c>
      <c r="I7169" t="s">
        <v>18188</v>
      </c>
    </row>
    <row r="7170" spans="1:9" ht="32" x14ac:dyDescent="0.2">
      <c r="A7170" t="s">
        <v>18189</v>
      </c>
      <c r="B7170" t="s">
        <v>18190</v>
      </c>
      <c r="C7170">
        <v>1</v>
      </c>
      <c r="D7170" t="s">
        <v>344</v>
      </c>
      <c r="E7170" t="s">
        <v>12</v>
      </c>
      <c r="F7170" s="3" t="s">
        <v>7816</v>
      </c>
      <c r="G7170">
        <v>2023</v>
      </c>
      <c r="H7170" t="s">
        <v>1663</v>
      </c>
      <c r="I7170" t="s">
        <v>18191</v>
      </c>
    </row>
    <row r="7171" spans="1:9" ht="16" x14ac:dyDescent="0.2">
      <c r="A7171" t="s">
        <v>18189</v>
      </c>
      <c r="B7171" t="s">
        <v>11483</v>
      </c>
      <c r="C7171">
        <v>2</v>
      </c>
      <c r="D7171" t="s">
        <v>1085</v>
      </c>
      <c r="E7171" t="s">
        <v>12</v>
      </c>
      <c r="F7171" s="3" t="s">
        <v>4274</v>
      </c>
      <c r="G7171">
        <v>2023</v>
      </c>
      <c r="H7171" t="s">
        <v>1663</v>
      </c>
      <c r="I7171" t="s">
        <v>18191</v>
      </c>
    </row>
    <row r="7172" spans="1:9" ht="32" x14ac:dyDescent="0.2">
      <c r="A7172" t="s">
        <v>18192</v>
      </c>
      <c r="B7172" t="s">
        <v>18193</v>
      </c>
      <c r="C7172">
        <v>1</v>
      </c>
      <c r="D7172" t="s">
        <v>2738</v>
      </c>
      <c r="E7172" t="s">
        <v>12</v>
      </c>
      <c r="F7172" s="3" t="s">
        <v>18194</v>
      </c>
      <c r="G7172">
        <v>2023</v>
      </c>
      <c r="H7172" t="s">
        <v>323</v>
      </c>
      <c r="I7172" t="s">
        <v>18195</v>
      </c>
    </row>
    <row r="7173" spans="1:9" ht="32" x14ac:dyDescent="0.2">
      <c r="A7173" t="s">
        <v>18192</v>
      </c>
      <c r="B7173" t="s">
        <v>18196</v>
      </c>
      <c r="C7173">
        <v>2</v>
      </c>
      <c r="D7173" t="s">
        <v>12</v>
      </c>
      <c r="E7173" t="s">
        <v>12</v>
      </c>
      <c r="F7173" s="3" t="s">
        <v>18197</v>
      </c>
      <c r="G7173">
        <v>2023</v>
      </c>
      <c r="H7173" t="s">
        <v>14</v>
      </c>
      <c r="I7173" t="s">
        <v>18195</v>
      </c>
    </row>
    <row r="7174" spans="1:9" ht="32" x14ac:dyDescent="0.2">
      <c r="A7174" t="s">
        <v>18198</v>
      </c>
      <c r="B7174" t="s">
        <v>7863</v>
      </c>
      <c r="C7174">
        <v>1</v>
      </c>
      <c r="D7174" t="s">
        <v>12</v>
      </c>
      <c r="E7174" t="s">
        <v>12</v>
      </c>
      <c r="F7174" s="3" t="s">
        <v>18199</v>
      </c>
      <c r="G7174">
        <v>2023</v>
      </c>
      <c r="H7174" t="s">
        <v>14</v>
      </c>
      <c r="I7174" t="s">
        <v>18200</v>
      </c>
    </row>
    <row r="7175" spans="1:9" ht="16" x14ac:dyDescent="0.2">
      <c r="A7175" t="s">
        <v>18198</v>
      </c>
      <c r="B7175" t="s">
        <v>7149</v>
      </c>
      <c r="C7175">
        <v>2</v>
      </c>
      <c r="D7175" t="s">
        <v>4601</v>
      </c>
      <c r="E7175" t="s">
        <v>12</v>
      </c>
      <c r="F7175" s="3" t="s">
        <v>18201</v>
      </c>
      <c r="G7175">
        <v>2023</v>
      </c>
      <c r="H7175" t="s">
        <v>462</v>
      </c>
      <c r="I7175" t="s">
        <v>18200</v>
      </c>
    </row>
    <row r="7176" spans="1:9" ht="16" x14ac:dyDescent="0.2">
      <c r="A7176" t="s">
        <v>18202</v>
      </c>
      <c r="B7176" t="s">
        <v>382</v>
      </c>
      <c r="C7176">
        <v>1</v>
      </c>
      <c r="D7176" t="s">
        <v>1020</v>
      </c>
      <c r="E7176" t="s">
        <v>12</v>
      </c>
      <c r="F7176" s="3" t="s">
        <v>18203</v>
      </c>
      <c r="G7176">
        <v>2023</v>
      </c>
      <c r="H7176" t="s">
        <v>1022</v>
      </c>
      <c r="I7176" t="s">
        <v>18204</v>
      </c>
    </row>
    <row r="7177" spans="1:9" ht="32" x14ac:dyDescent="0.2">
      <c r="A7177" t="s">
        <v>18205</v>
      </c>
      <c r="B7177" t="s">
        <v>18206</v>
      </c>
      <c r="C7177">
        <v>1</v>
      </c>
      <c r="D7177">
        <f>237</f>
        <v>237</v>
      </c>
      <c r="E7177" t="s">
        <v>12</v>
      </c>
      <c r="F7177" s="3" t="s">
        <v>18207</v>
      </c>
      <c r="G7177">
        <v>2023</v>
      </c>
      <c r="H7177" t="s">
        <v>21</v>
      </c>
      <c r="I7177" t="s">
        <v>18208</v>
      </c>
    </row>
    <row r="7178" spans="1:9" ht="32" x14ac:dyDescent="0.2">
      <c r="A7178" t="s">
        <v>18209</v>
      </c>
      <c r="B7178" t="s">
        <v>18210</v>
      </c>
      <c r="C7178">
        <v>1</v>
      </c>
      <c r="D7178">
        <f>143</f>
        <v>143</v>
      </c>
      <c r="E7178" t="s">
        <v>12</v>
      </c>
      <c r="F7178" s="3" t="s">
        <v>18211</v>
      </c>
      <c r="G7178">
        <v>2023</v>
      </c>
      <c r="H7178" t="s">
        <v>518</v>
      </c>
      <c r="I7178" t="s">
        <v>18212</v>
      </c>
    </row>
    <row r="7179" spans="1:9" ht="32" x14ac:dyDescent="0.2">
      <c r="A7179" t="s">
        <v>18209</v>
      </c>
      <c r="B7179" t="s">
        <v>13270</v>
      </c>
      <c r="C7179">
        <v>2</v>
      </c>
      <c r="D7179" t="s">
        <v>9255</v>
      </c>
      <c r="E7179" t="s">
        <v>12</v>
      </c>
      <c r="F7179" s="3" t="s">
        <v>18213</v>
      </c>
      <c r="G7179">
        <v>2023</v>
      </c>
      <c r="H7179" t="s">
        <v>86</v>
      </c>
      <c r="I7179" t="s">
        <v>18212</v>
      </c>
    </row>
    <row r="7180" spans="1:9" ht="48" x14ac:dyDescent="0.2">
      <c r="A7180" t="s">
        <v>18209</v>
      </c>
      <c r="B7180" t="s">
        <v>18214</v>
      </c>
      <c r="C7180">
        <v>3</v>
      </c>
      <c r="D7180">
        <f>143</f>
        <v>143</v>
      </c>
      <c r="E7180" t="s">
        <v>12</v>
      </c>
      <c r="F7180" s="3" t="s">
        <v>18215</v>
      </c>
      <c r="G7180">
        <v>2023</v>
      </c>
      <c r="H7180" t="s">
        <v>518</v>
      </c>
      <c r="I7180" t="s">
        <v>18212</v>
      </c>
    </row>
    <row r="7181" spans="1:9" ht="32" x14ac:dyDescent="0.2">
      <c r="A7181" t="s">
        <v>18216</v>
      </c>
      <c r="B7181" t="s">
        <v>18217</v>
      </c>
      <c r="C7181">
        <v>1</v>
      </c>
      <c r="D7181" t="s">
        <v>2828</v>
      </c>
      <c r="E7181" t="s">
        <v>12</v>
      </c>
      <c r="F7181" s="3" t="s">
        <v>6214</v>
      </c>
      <c r="G7181">
        <v>2023</v>
      </c>
      <c r="H7181" t="s">
        <v>323</v>
      </c>
      <c r="I7181" t="s">
        <v>18218</v>
      </c>
    </row>
    <row r="7182" spans="1:9" ht="32" x14ac:dyDescent="0.2">
      <c r="A7182" t="s">
        <v>18216</v>
      </c>
      <c r="B7182" t="s">
        <v>18219</v>
      </c>
      <c r="C7182">
        <v>2</v>
      </c>
      <c r="D7182" t="s">
        <v>2828</v>
      </c>
      <c r="E7182" t="s">
        <v>12</v>
      </c>
      <c r="F7182" s="3" t="s">
        <v>13617</v>
      </c>
      <c r="G7182">
        <v>2023</v>
      </c>
      <c r="H7182" t="s">
        <v>323</v>
      </c>
      <c r="I7182" t="s">
        <v>18218</v>
      </c>
    </row>
    <row r="7183" spans="1:9" ht="32" x14ac:dyDescent="0.2">
      <c r="A7183" t="s">
        <v>18216</v>
      </c>
      <c r="B7183" t="s">
        <v>18220</v>
      </c>
      <c r="C7183">
        <v>3</v>
      </c>
      <c r="D7183" t="s">
        <v>344</v>
      </c>
      <c r="E7183" t="s">
        <v>12</v>
      </c>
      <c r="F7183" s="3" t="s">
        <v>1745</v>
      </c>
      <c r="G7183">
        <v>2023</v>
      </c>
      <c r="H7183" t="s">
        <v>323</v>
      </c>
      <c r="I7183" t="s">
        <v>18218</v>
      </c>
    </row>
    <row r="7184" spans="1:9" ht="32" x14ac:dyDescent="0.2">
      <c r="A7184" t="s">
        <v>18221</v>
      </c>
      <c r="B7184" t="s">
        <v>18222</v>
      </c>
      <c r="C7184">
        <v>1</v>
      </c>
      <c r="D7184">
        <f>382</f>
        <v>382</v>
      </c>
      <c r="E7184" t="s">
        <v>12</v>
      </c>
      <c r="F7184" s="3" t="s">
        <v>18223</v>
      </c>
      <c r="G7184">
        <v>2023</v>
      </c>
      <c r="H7184" t="s">
        <v>1087</v>
      </c>
      <c r="I7184" t="s">
        <v>18224</v>
      </c>
    </row>
    <row r="7185" spans="1:9" ht="32" x14ac:dyDescent="0.2">
      <c r="A7185" t="s">
        <v>18225</v>
      </c>
      <c r="B7185" t="s">
        <v>10828</v>
      </c>
      <c r="C7185">
        <v>1</v>
      </c>
      <c r="D7185" t="s">
        <v>408</v>
      </c>
      <c r="E7185" t="s">
        <v>12</v>
      </c>
      <c r="F7185" s="3" t="s">
        <v>10829</v>
      </c>
      <c r="G7185">
        <v>2023</v>
      </c>
      <c r="H7185" t="s">
        <v>518</v>
      </c>
      <c r="I7185" t="s">
        <v>18226</v>
      </c>
    </row>
    <row r="7186" spans="1:9" ht="32" x14ac:dyDescent="0.2">
      <c r="A7186" t="s">
        <v>18225</v>
      </c>
      <c r="B7186" t="s">
        <v>10831</v>
      </c>
      <c r="C7186">
        <v>2</v>
      </c>
      <c r="D7186">
        <f>556</f>
        <v>556</v>
      </c>
      <c r="E7186" t="s">
        <v>12</v>
      </c>
      <c r="F7186" s="3" t="s">
        <v>18227</v>
      </c>
      <c r="G7186">
        <v>2023</v>
      </c>
      <c r="H7186" t="s">
        <v>323</v>
      </c>
      <c r="I7186" t="s">
        <v>18226</v>
      </c>
    </row>
    <row r="7187" spans="1:9" ht="32" x14ac:dyDescent="0.2">
      <c r="A7187" t="s">
        <v>18228</v>
      </c>
      <c r="B7187" t="s">
        <v>18149</v>
      </c>
      <c r="C7187">
        <v>1</v>
      </c>
      <c r="D7187">
        <f>237</f>
        <v>237</v>
      </c>
      <c r="E7187" t="s">
        <v>12</v>
      </c>
      <c r="F7187" s="3" t="s">
        <v>5288</v>
      </c>
      <c r="G7187">
        <v>2023</v>
      </c>
      <c r="H7187" t="s">
        <v>21</v>
      </c>
      <c r="I7187" t="s">
        <v>18229</v>
      </c>
    </row>
    <row r="7188" spans="1:9" ht="16" x14ac:dyDescent="0.2">
      <c r="A7188" t="s">
        <v>18228</v>
      </c>
      <c r="B7188" t="s">
        <v>18230</v>
      </c>
      <c r="C7188">
        <v>2</v>
      </c>
      <c r="D7188">
        <f>237</f>
        <v>237</v>
      </c>
      <c r="E7188" t="s">
        <v>12</v>
      </c>
      <c r="F7188" s="3" t="s">
        <v>2516</v>
      </c>
      <c r="G7188">
        <v>2023</v>
      </c>
      <c r="H7188" t="s">
        <v>21</v>
      </c>
      <c r="I7188" t="s">
        <v>18229</v>
      </c>
    </row>
    <row r="7189" spans="1:9" ht="32" x14ac:dyDescent="0.2">
      <c r="A7189" t="s">
        <v>18231</v>
      </c>
      <c r="B7189" t="s">
        <v>18232</v>
      </c>
      <c r="C7189">
        <v>1</v>
      </c>
      <c r="D7189" t="s">
        <v>12</v>
      </c>
      <c r="E7189" t="s">
        <v>12</v>
      </c>
      <c r="F7189" s="3" t="s">
        <v>18233</v>
      </c>
      <c r="G7189">
        <v>2023</v>
      </c>
      <c r="H7189" t="s">
        <v>140</v>
      </c>
      <c r="I7189" t="s">
        <v>18234</v>
      </c>
    </row>
    <row r="7190" spans="1:9" ht="32" x14ac:dyDescent="0.2">
      <c r="A7190" t="s">
        <v>18231</v>
      </c>
      <c r="B7190" t="s">
        <v>18235</v>
      </c>
      <c r="C7190">
        <v>2</v>
      </c>
      <c r="D7190" t="s">
        <v>408</v>
      </c>
      <c r="E7190" t="s">
        <v>12</v>
      </c>
      <c r="F7190" s="3" t="s">
        <v>14000</v>
      </c>
      <c r="G7190">
        <v>2023</v>
      </c>
      <c r="H7190" t="s">
        <v>140</v>
      </c>
      <c r="I7190" t="s">
        <v>18234</v>
      </c>
    </row>
    <row r="7191" spans="1:9" ht="32" x14ac:dyDescent="0.2">
      <c r="A7191" t="s">
        <v>18236</v>
      </c>
      <c r="B7191" t="s">
        <v>5584</v>
      </c>
      <c r="C7191">
        <v>1</v>
      </c>
      <c r="D7191" t="s">
        <v>52</v>
      </c>
      <c r="E7191" t="s">
        <v>12</v>
      </c>
      <c r="F7191" s="3" t="s">
        <v>5585</v>
      </c>
      <c r="G7191">
        <v>2023</v>
      </c>
      <c r="H7191" t="s">
        <v>140</v>
      </c>
      <c r="I7191" t="s">
        <v>18237</v>
      </c>
    </row>
    <row r="7192" spans="1:9" ht="32" x14ac:dyDescent="0.2">
      <c r="A7192" t="s">
        <v>18236</v>
      </c>
      <c r="B7192" t="s">
        <v>18238</v>
      </c>
      <c r="C7192">
        <v>2</v>
      </c>
      <c r="D7192" t="s">
        <v>52</v>
      </c>
      <c r="E7192" t="s">
        <v>12</v>
      </c>
      <c r="F7192" s="3" t="s">
        <v>5581</v>
      </c>
      <c r="G7192">
        <v>2023</v>
      </c>
      <c r="H7192" t="s">
        <v>140</v>
      </c>
      <c r="I7192" t="s">
        <v>18237</v>
      </c>
    </row>
    <row r="7193" spans="1:9" ht="32" x14ac:dyDescent="0.2">
      <c r="A7193" t="s">
        <v>18239</v>
      </c>
      <c r="B7193" t="s">
        <v>18240</v>
      </c>
      <c r="C7193">
        <v>1</v>
      </c>
      <c r="D7193" t="s">
        <v>12</v>
      </c>
      <c r="E7193" t="s">
        <v>12</v>
      </c>
      <c r="F7193" s="3" t="s">
        <v>18241</v>
      </c>
      <c r="G7193">
        <v>2023</v>
      </c>
      <c r="H7193" t="s">
        <v>1102</v>
      </c>
      <c r="I7193" t="s">
        <v>18242</v>
      </c>
    </row>
    <row r="7194" spans="1:9" ht="16" x14ac:dyDescent="0.2">
      <c r="A7194" t="s">
        <v>18239</v>
      </c>
      <c r="B7194" t="s">
        <v>18243</v>
      </c>
      <c r="C7194">
        <v>2</v>
      </c>
      <c r="D7194" t="s">
        <v>12</v>
      </c>
      <c r="E7194" t="s">
        <v>12</v>
      </c>
      <c r="F7194" s="3" t="s">
        <v>18244</v>
      </c>
      <c r="G7194">
        <v>2023</v>
      </c>
      <c r="H7194" t="s">
        <v>826</v>
      </c>
      <c r="I7194" t="s">
        <v>18242</v>
      </c>
    </row>
    <row r="7195" spans="1:9" ht="16" x14ac:dyDescent="0.2">
      <c r="A7195" t="s">
        <v>18239</v>
      </c>
      <c r="B7195" t="s">
        <v>18245</v>
      </c>
      <c r="C7195">
        <v>3</v>
      </c>
      <c r="D7195" t="s">
        <v>12</v>
      </c>
      <c r="E7195" t="s">
        <v>12</v>
      </c>
      <c r="F7195" s="3" t="s">
        <v>18246</v>
      </c>
      <c r="G7195">
        <v>2023</v>
      </c>
      <c r="H7195" t="s">
        <v>2183</v>
      </c>
      <c r="I7195" t="s">
        <v>18242</v>
      </c>
    </row>
    <row r="7196" spans="1:9" ht="16" x14ac:dyDescent="0.2">
      <c r="A7196" t="s">
        <v>18247</v>
      </c>
      <c r="B7196" t="s">
        <v>18248</v>
      </c>
      <c r="C7196">
        <v>1</v>
      </c>
      <c r="D7196" t="s">
        <v>12</v>
      </c>
      <c r="E7196" t="s">
        <v>12</v>
      </c>
      <c r="F7196" s="3" t="s">
        <v>18249</v>
      </c>
      <c r="G7196">
        <v>2023</v>
      </c>
      <c r="H7196" t="s">
        <v>602</v>
      </c>
      <c r="I7196" t="s">
        <v>18250</v>
      </c>
    </row>
    <row r="7197" spans="1:9" ht="16" x14ac:dyDescent="0.2">
      <c r="A7197" t="s">
        <v>18247</v>
      </c>
      <c r="B7197" t="s">
        <v>18251</v>
      </c>
      <c r="C7197">
        <v>2</v>
      </c>
      <c r="D7197" t="s">
        <v>12</v>
      </c>
      <c r="E7197" t="s">
        <v>12</v>
      </c>
      <c r="F7197" s="3" t="s">
        <v>18252</v>
      </c>
      <c r="G7197">
        <v>2023</v>
      </c>
      <c r="H7197" t="s">
        <v>602</v>
      </c>
      <c r="I7197" t="s">
        <v>18250</v>
      </c>
    </row>
    <row r="7198" spans="1:9" ht="32" x14ac:dyDescent="0.2">
      <c r="A7198" t="s">
        <v>18253</v>
      </c>
      <c r="B7198" t="s">
        <v>18254</v>
      </c>
      <c r="C7198">
        <v>1</v>
      </c>
      <c r="D7198" t="s">
        <v>12</v>
      </c>
      <c r="E7198" t="s">
        <v>1171</v>
      </c>
      <c r="F7198" s="3" t="s">
        <v>18255</v>
      </c>
      <c r="G7198">
        <v>2023</v>
      </c>
      <c r="H7198" t="s">
        <v>438</v>
      </c>
      <c r="I7198" t="s">
        <v>18256</v>
      </c>
    </row>
    <row r="7199" spans="1:9" ht="32" x14ac:dyDescent="0.2">
      <c r="A7199" t="s">
        <v>18257</v>
      </c>
      <c r="B7199" t="s">
        <v>18258</v>
      </c>
      <c r="C7199">
        <v>1</v>
      </c>
      <c r="D7199" t="s">
        <v>12</v>
      </c>
      <c r="E7199" t="s">
        <v>12</v>
      </c>
      <c r="F7199" s="3" t="s">
        <v>18259</v>
      </c>
      <c r="G7199">
        <v>2023</v>
      </c>
      <c r="H7199" t="s">
        <v>14</v>
      </c>
      <c r="I7199" t="s">
        <v>18260</v>
      </c>
    </row>
    <row r="7200" spans="1:9" ht="32" x14ac:dyDescent="0.2">
      <c r="A7200" t="s">
        <v>18257</v>
      </c>
      <c r="B7200" t="s">
        <v>18261</v>
      </c>
      <c r="C7200">
        <v>2</v>
      </c>
      <c r="D7200" t="s">
        <v>12</v>
      </c>
      <c r="E7200" t="s">
        <v>12</v>
      </c>
      <c r="F7200" s="3" t="s">
        <v>18262</v>
      </c>
      <c r="G7200">
        <v>2023</v>
      </c>
      <c r="H7200" t="s">
        <v>14</v>
      </c>
      <c r="I7200" t="s">
        <v>18260</v>
      </c>
    </row>
    <row r="7201" spans="1:9" ht="16" x14ac:dyDescent="0.2">
      <c r="A7201" t="s">
        <v>18257</v>
      </c>
      <c r="B7201" t="s">
        <v>4986</v>
      </c>
      <c r="C7201">
        <v>3</v>
      </c>
      <c r="D7201" t="s">
        <v>12</v>
      </c>
      <c r="E7201" t="s">
        <v>12</v>
      </c>
      <c r="F7201" s="3" t="s">
        <v>18263</v>
      </c>
      <c r="G7201">
        <v>2023</v>
      </c>
      <c r="H7201" t="s">
        <v>14</v>
      </c>
      <c r="I7201" t="s">
        <v>18260</v>
      </c>
    </row>
    <row r="7202" spans="1:9" ht="16" x14ac:dyDescent="0.2">
      <c r="A7202" t="s">
        <v>18257</v>
      </c>
      <c r="B7202" t="s">
        <v>18264</v>
      </c>
      <c r="C7202">
        <v>4</v>
      </c>
      <c r="D7202">
        <f>392</f>
        <v>392</v>
      </c>
      <c r="E7202" t="s">
        <v>334</v>
      </c>
      <c r="F7202" s="3" t="s">
        <v>17407</v>
      </c>
      <c r="G7202">
        <v>2023</v>
      </c>
      <c r="H7202" t="s">
        <v>14</v>
      </c>
      <c r="I7202" t="s">
        <v>18260</v>
      </c>
    </row>
    <row r="7203" spans="1:9" ht="32" x14ac:dyDescent="0.2">
      <c r="A7203" t="s">
        <v>18265</v>
      </c>
      <c r="B7203" t="s">
        <v>481</v>
      </c>
      <c r="C7203">
        <v>1</v>
      </c>
      <c r="D7203" t="s">
        <v>12</v>
      </c>
      <c r="E7203" t="s">
        <v>12</v>
      </c>
      <c r="F7203" s="3" t="s">
        <v>18266</v>
      </c>
      <c r="G7203">
        <v>2023</v>
      </c>
      <c r="H7203" t="s">
        <v>14</v>
      </c>
      <c r="I7203" t="s">
        <v>18267</v>
      </c>
    </row>
    <row r="7204" spans="1:9" ht="16" x14ac:dyDescent="0.2">
      <c r="A7204" t="s">
        <v>18265</v>
      </c>
      <c r="B7204" t="s">
        <v>18268</v>
      </c>
      <c r="C7204">
        <v>2</v>
      </c>
      <c r="D7204" t="s">
        <v>1148</v>
      </c>
      <c r="E7204" t="s">
        <v>12</v>
      </c>
      <c r="F7204" s="3" t="s">
        <v>4576</v>
      </c>
      <c r="G7204">
        <v>2023</v>
      </c>
      <c r="H7204" t="s">
        <v>368</v>
      </c>
      <c r="I7204" t="s">
        <v>18267</v>
      </c>
    </row>
    <row r="7205" spans="1:9" ht="16" x14ac:dyDescent="0.2">
      <c r="A7205" t="s">
        <v>18265</v>
      </c>
      <c r="B7205" t="s">
        <v>18269</v>
      </c>
      <c r="C7205">
        <v>3</v>
      </c>
      <c r="D7205">
        <f>17</f>
        <v>17</v>
      </c>
      <c r="E7205" t="s">
        <v>5851</v>
      </c>
      <c r="F7205" s="3" t="s">
        <v>5852</v>
      </c>
      <c r="G7205">
        <v>2023</v>
      </c>
      <c r="H7205" t="s">
        <v>14</v>
      </c>
      <c r="I7205" t="s">
        <v>18267</v>
      </c>
    </row>
    <row r="7206" spans="1:9" ht="32" x14ac:dyDescent="0.2">
      <c r="A7206" t="s">
        <v>18270</v>
      </c>
      <c r="B7206" t="s">
        <v>9161</v>
      </c>
      <c r="C7206">
        <v>1</v>
      </c>
      <c r="D7206" t="s">
        <v>12</v>
      </c>
      <c r="E7206" t="s">
        <v>12</v>
      </c>
      <c r="F7206" s="3" t="s">
        <v>3141</v>
      </c>
      <c r="G7206">
        <v>2023</v>
      </c>
      <c r="H7206" t="s">
        <v>14</v>
      </c>
      <c r="I7206" t="s">
        <v>18271</v>
      </c>
    </row>
    <row r="7207" spans="1:9" ht="32" x14ac:dyDescent="0.2">
      <c r="A7207" t="s">
        <v>18272</v>
      </c>
      <c r="B7207" t="s">
        <v>18273</v>
      </c>
      <c r="C7207">
        <v>1</v>
      </c>
      <c r="D7207" t="s">
        <v>193</v>
      </c>
      <c r="E7207" t="s">
        <v>12</v>
      </c>
      <c r="F7207" s="3" t="s">
        <v>18274</v>
      </c>
      <c r="G7207">
        <v>2023</v>
      </c>
      <c r="H7207" t="s">
        <v>195</v>
      </c>
      <c r="I7207" t="s">
        <v>18275</v>
      </c>
    </row>
    <row r="7208" spans="1:9" ht="48" x14ac:dyDescent="0.2">
      <c r="A7208" t="s">
        <v>18272</v>
      </c>
      <c r="B7208" t="s">
        <v>18276</v>
      </c>
      <c r="C7208">
        <v>2</v>
      </c>
      <c r="D7208" t="s">
        <v>193</v>
      </c>
      <c r="E7208" t="s">
        <v>12</v>
      </c>
      <c r="F7208" s="3" t="s">
        <v>18277</v>
      </c>
      <c r="G7208">
        <v>2023</v>
      </c>
      <c r="H7208" t="s">
        <v>195</v>
      </c>
      <c r="I7208" t="s">
        <v>18275</v>
      </c>
    </row>
    <row r="7209" spans="1:9" ht="32" x14ac:dyDescent="0.2">
      <c r="A7209" t="s">
        <v>18272</v>
      </c>
      <c r="B7209" t="s">
        <v>18278</v>
      </c>
      <c r="C7209">
        <v>3</v>
      </c>
      <c r="D7209" t="s">
        <v>12</v>
      </c>
      <c r="E7209" t="s">
        <v>12</v>
      </c>
      <c r="F7209" s="3" t="s">
        <v>2007</v>
      </c>
      <c r="G7209">
        <v>2023</v>
      </c>
      <c r="H7209" t="s">
        <v>2004</v>
      </c>
      <c r="I7209" t="s">
        <v>18275</v>
      </c>
    </row>
    <row r="7210" spans="1:9" ht="16" x14ac:dyDescent="0.2">
      <c r="A7210" t="s">
        <v>18279</v>
      </c>
      <c r="B7210" t="s">
        <v>18280</v>
      </c>
      <c r="C7210">
        <v>1</v>
      </c>
      <c r="D7210" t="s">
        <v>12</v>
      </c>
      <c r="E7210" t="s">
        <v>12</v>
      </c>
      <c r="F7210" s="3" t="s">
        <v>18281</v>
      </c>
      <c r="G7210">
        <v>2023</v>
      </c>
      <c r="H7210" t="s">
        <v>1322</v>
      </c>
      <c r="I7210" t="s">
        <v>18282</v>
      </c>
    </row>
    <row r="7211" spans="1:9" ht="16" x14ac:dyDescent="0.2">
      <c r="A7211" t="s">
        <v>18279</v>
      </c>
      <c r="B7211" t="s">
        <v>18283</v>
      </c>
      <c r="C7211">
        <v>2</v>
      </c>
      <c r="D7211">
        <f>171</f>
        <v>171</v>
      </c>
      <c r="E7211" t="s">
        <v>18284</v>
      </c>
      <c r="F7211" s="3" t="s">
        <v>18285</v>
      </c>
      <c r="G7211">
        <v>2023</v>
      </c>
      <c r="H7211" t="s">
        <v>1322</v>
      </c>
      <c r="I7211" t="s">
        <v>18282</v>
      </c>
    </row>
    <row r="7212" spans="1:9" ht="16" x14ac:dyDescent="0.2">
      <c r="A7212" t="s">
        <v>18279</v>
      </c>
      <c r="B7212" t="s">
        <v>18286</v>
      </c>
      <c r="C7212">
        <v>3</v>
      </c>
      <c r="D7212" t="s">
        <v>12</v>
      </c>
      <c r="E7212" t="s">
        <v>13134</v>
      </c>
      <c r="F7212" s="3" t="s">
        <v>13135</v>
      </c>
      <c r="G7212">
        <v>2023</v>
      </c>
      <c r="H7212" t="s">
        <v>1322</v>
      </c>
      <c r="I7212" t="s">
        <v>18282</v>
      </c>
    </row>
    <row r="7213" spans="1:9" ht="16" x14ac:dyDescent="0.2">
      <c r="A7213" t="s">
        <v>18287</v>
      </c>
      <c r="B7213" t="s">
        <v>1238</v>
      </c>
      <c r="C7213">
        <v>1</v>
      </c>
      <c r="D7213" t="s">
        <v>1155</v>
      </c>
      <c r="E7213" t="s">
        <v>12</v>
      </c>
      <c r="F7213" s="3" t="s">
        <v>3109</v>
      </c>
      <c r="G7213">
        <v>2023</v>
      </c>
      <c r="H7213" t="s">
        <v>1157</v>
      </c>
      <c r="I7213" t="s">
        <v>18288</v>
      </c>
    </row>
    <row r="7214" spans="1:9" ht="32" x14ac:dyDescent="0.2">
      <c r="A7214" t="s">
        <v>18287</v>
      </c>
      <c r="B7214" t="s">
        <v>1016</v>
      </c>
      <c r="C7214">
        <v>2</v>
      </c>
      <c r="D7214" t="s">
        <v>3111</v>
      </c>
      <c r="E7214" t="s">
        <v>12</v>
      </c>
      <c r="F7214" s="3" t="s">
        <v>3112</v>
      </c>
      <c r="G7214">
        <v>2023</v>
      </c>
      <c r="H7214" t="s">
        <v>140</v>
      </c>
      <c r="I7214" t="s">
        <v>18288</v>
      </c>
    </row>
    <row r="7215" spans="1:9" ht="32" x14ac:dyDescent="0.2">
      <c r="A7215" t="s">
        <v>18287</v>
      </c>
      <c r="B7215" t="s">
        <v>1241</v>
      </c>
      <c r="C7215">
        <v>3</v>
      </c>
      <c r="D7215" t="s">
        <v>52</v>
      </c>
      <c r="E7215" t="s">
        <v>12</v>
      </c>
      <c r="F7215" s="3" t="s">
        <v>18289</v>
      </c>
      <c r="G7215">
        <v>2023</v>
      </c>
      <c r="H7215" t="s">
        <v>140</v>
      </c>
      <c r="I7215" t="s">
        <v>18288</v>
      </c>
    </row>
    <row r="7216" spans="1:9" ht="16" x14ac:dyDescent="0.2">
      <c r="A7216" t="s">
        <v>18290</v>
      </c>
      <c r="B7216" t="s">
        <v>18291</v>
      </c>
      <c r="C7216">
        <v>1</v>
      </c>
      <c r="D7216" t="s">
        <v>1977</v>
      </c>
      <c r="E7216" t="s">
        <v>12</v>
      </c>
      <c r="F7216" s="3" t="s">
        <v>16649</v>
      </c>
      <c r="G7216">
        <v>2023</v>
      </c>
      <c r="H7216" t="s">
        <v>267</v>
      </c>
      <c r="I7216" t="s">
        <v>18292</v>
      </c>
    </row>
    <row r="7217" spans="1:9" ht="16" x14ac:dyDescent="0.2">
      <c r="A7217" t="s">
        <v>18290</v>
      </c>
      <c r="B7217" t="s">
        <v>6051</v>
      </c>
      <c r="C7217">
        <v>2</v>
      </c>
      <c r="D7217" t="s">
        <v>316</v>
      </c>
      <c r="E7217" t="s">
        <v>12</v>
      </c>
      <c r="F7217" s="3" t="s">
        <v>6052</v>
      </c>
      <c r="G7217">
        <v>2023</v>
      </c>
      <c r="H7217" t="s">
        <v>267</v>
      </c>
      <c r="I7217" t="s">
        <v>18292</v>
      </c>
    </row>
    <row r="7218" spans="1:9" ht="16" x14ac:dyDescent="0.2">
      <c r="A7218" t="s">
        <v>18293</v>
      </c>
      <c r="B7218" t="s">
        <v>5153</v>
      </c>
      <c r="C7218">
        <v>1</v>
      </c>
      <c r="D7218" t="s">
        <v>5154</v>
      </c>
      <c r="E7218" t="s">
        <v>12</v>
      </c>
      <c r="F7218" s="3" t="s">
        <v>18294</v>
      </c>
      <c r="G7218">
        <v>2023</v>
      </c>
      <c r="H7218" t="s">
        <v>226</v>
      </c>
      <c r="I7218" t="s">
        <v>18295</v>
      </c>
    </row>
    <row r="7219" spans="1:9" ht="16" x14ac:dyDescent="0.2">
      <c r="A7219" t="s">
        <v>18293</v>
      </c>
      <c r="B7219" t="s">
        <v>5157</v>
      </c>
      <c r="C7219">
        <v>2</v>
      </c>
      <c r="D7219" t="s">
        <v>12</v>
      </c>
      <c r="E7219" t="s">
        <v>12</v>
      </c>
      <c r="F7219" s="3" t="s">
        <v>18296</v>
      </c>
      <c r="G7219">
        <v>2023</v>
      </c>
      <c r="H7219" t="s">
        <v>226</v>
      </c>
      <c r="I7219" t="s">
        <v>18295</v>
      </c>
    </row>
    <row r="7220" spans="1:9" ht="32" x14ac:dyDescent="0.2">
      <c r="A7220" t="s">
        <v>18293</v>
      </c>
      <c r="B7220" t="s">
        <v>5159</v>
      </c>
      <c r="C7220">
        <v>3</v>
      </c>
      <c r="D7220" t="s">
        <v>52</v>
      </c>
      <c r="E7220" t="s">
        <v>12</v>
      </c>
      <c r="F7220" s="3" t="s">
        <v>18297</v>
      </c>
      <c r="G7220">
        <v>2023</v>
      </c>
      <c r="H7220" t="s">
        <v>226</v>
      </c>
      <c r="I7220" t="s">
        <v>18295</v>
      </c>
    </row>
    <row r="7221" spans="1:9" ht="16" x14ac:dyDescent="0.2">
      <c r="A7221" t="s">
        <v>18293</v>
      </c>
      <c r="B7221" t="s">
        <v>18298</v>
      </c>
      <c r="C7221">
        <v>4</v>
      </c>
      <c r="D7221" t="s">
        <v>12</v>
      </c>
      <c r="E7221" t="s">
        <v>12</v>
      </c>
      <c r="F7221" s="3" t="s">
        <v>18299</v>
      </c>
      <c r="G7221">
        <v>2023</v>
      </c>
      <c r="H7221" t="s">
        <v>226</v>
      </c>
      <c r="I7221" t="s">
        <v>18295</v>
      </c>
    </row>
    <row r="7222" spans="1:9" ht="32" x14ac:dyDescent="0.2">
      <c r="A7222" t="s">
        <v>18300</v>
      </c>
      <c r="B7222" t="s">
        <v>18301</v>
      </c>
      <c r="C7222">
        <v>1</v>
      </c>
      <c r="D7222">
        <f>538</f>
        <v>538</v>
      </c>
      <c r="E7222" t="s">
        <v>12</v>
      </c>
      <c r="F7222" s="7" t="s">
        <v>18302</v>
      </c>
      <c r="G7222">
        <v>2023</v>
      </c>
      <c r="H7222" t="s">
        <v>323</v>
      </c>
      <c r="I7222" t="s">
        <v>18303</v>
      </c>
    </row>
    <row r="7223" spans="1:9" ht="32" x14ac:dyDescent="0.2">
      <c r="A7223" t="s">
        <v>18300</v>
      </c>
      <c r="B7223" t="s">
        <v>18304</v>
      </c>
      <c r="C7223">
        <v>2</v>
      </c>
      <c r="D7223">
        <f>538</f>
        <v>538</v>
      </c>
      <c r="E7223" t="s">
        <v>12</v>
      </c>
      <c r="F7223" s="7" t="s">
        <v>18305</v>
      </c>
      <c r="G7223">
        <v>2023</v>
      </c>
      <c r="H7223" t="s">
        <v>323</v>
      </c>
      <c r="I7223" t="s">
        <v>18303</v>
      </c>
    </row>
    <row r="7224" spans="1:9" ht="32" x14ac:dyDescent="0.2">
      <c r="A7224" t="s">
        <v>18300</v>
      </c>
      <c r="B7224" t="s">
        <v>18306</v>
      </c>
      <c r="C7224">
        <v>3</v>
      </c>
      <c r="D7224">
        <f>538</f>
        <v>538</v>
      </c>
      <c r="E7224" t="s">
        <v>12</v>
      </c>
      <c r="F7224" s="7" t="s">
        <v>18307</v>
      </c>
      <c r="G7224">
        <v>2023</v>
      </c>
      <c r="H7224" t="s">
        <v>323</v>
      </c>
      <c r="I7224" t="s">
        <v>18303</v>
      </c>
    </row>
    <row r="7225" spans="1:9" ht="32" x14ac:dyDescent="0.2">
      <c r="A7225" t="s">
        <v>18300</v>
      </c>
      <c r="B7225" t="s">
        <v>18308</v>
      </c>
      <c r="C7225">
        <v>4</v>
      </c>
      <c r="D7225">
        <f>538</f>
        <v>538</v>
      </c>
      <c r="E7225" t="s">
        <v>12</v>
      </c>
      <c r="F7225" s="7" t="s">
        <v>18309</v>
      </c>
      <c r="G7225">
        <v>2023</v>
      </c>
      <c r="H7225" t="s">
        <v>323</v>
      </c>
      <c r="I7225" t="s">
        <v>18303</v>
      </c>
    </row>
    <row r="7226" spans="1:9" ht="16" x14ac:dyDescent="0.2">
      <c r="A7226" t="s">
        <v>18310</v>
      </c>
      <c r="B7226" t="s">
        <v>18311</v>
      </c>
      <c r="C7226">
        <v>1</v>
      </c>
      <c r="D7226" t="s">
        <v>12</v>
      </c>
      <c r="E7226" t="s">
        <v>12</v>
      </c>
      <c r="F7226" s="3" t="s">
        <v>18312</v>
      </c>
      <c r="G7226">
        <v>2023</v>
      </c>
      <c r="H7226" t="s">
        <v>438</v>
      </c>
      <c r="I7226" t="s">
        <v>18313</v>
      </c>
    </row>
    <row r="7227" spans="1:9" ht="16" x14ac:dyDescent="0.2">
      <c r="A7227" t="s">
        <v>18314</v>
      </c>
      <c r="B7227" t="s">
        <v>6499</v>
      </c>
      <c r="C7227">
        <v>2</v>
      </c>
      <c r="D7227" t="s">
        <v>1020</v>
      </c>
      <c r="E7227" t="s">
        <v>12</v>
      </c>
      <c r="F7227" s="3" t="s">
        <v>5937</v>
      </c>
      <c r="G7227">
        <v>2023</v>
      </c>
      <c r="H7227" t="s">
        <v>1022</v>
      </c>
      <c r="I7227" t="s">
        <v>13279</v>
      </c>
    </row>
    <row r="7228" spans="1:9" ht="32" x14ac:dyDescent="0.2">
      <c r="A7228" t="s">
        <v>18314</v>
      </c>
      <c r="B7228" t="s">
        <v>1004</v>
      </c>
      <c r="C7228">
        <v>3</v>
      </c>
      <c r="D7228">
        <f>514</f>
        <v>514</v>
      </c>
      <c r="E7228" t="s">
        <v>12</v>
      </c>
      <c r="F7228" s="3" t="s">
        <v>453</v>
      </c>
      <c r="G7228">
        <v>2023</v>
      </c>
      <c r="H7228" t="s">
        <v>140</v>
      </c>
      <c r="I7228" t="s">
        <v>13279</v>
      </c>
    </row>
    <row r="7229" spans="1:9" ht="32" x14ac:dyDescent="0.2">
      <c r="A7229" t="s">
        <v>18314</v>
      </c>
      <c r="B7229" t="s">
        <v>6501</v>
      </c>
      <c r="C7229">
        <v>4</v>
      </c>
      <c r="D7229" t="s">
        <v>1020</v>
      </c>
      <c r="E7229" t="s">
        <v>12</v>
      </c>
      <c r="F7229" s="3" t="s">
        <v>6502</v>
      </c>
      <c r="G7229">
        <v>2023</v>
      </c>
      <c r="H7229" t="s">
        <v>1022</v>
      </c>
      <c r="I7229" t="s">
        <v>13279</v>
      </c>
    </row>
    <row r="7230" spans="1:9" ht="32" x14ac:dyDescent="0.2">
      <c r="A7230" t="s">
        <v>18315</v>
      </c>
      <c r="B7230" t="s">
        <v>1314</v>
      </c>
      <c r="C7230">
        <v>1</v>
      </c>
      <c r="D7230" t="s">
        <v>1128</v>
      </c>
      <c r="E7230" t="s">
        <v>12</v>
      </c>
      <c r="F7230" s="3" t="s">
        <v>1315</v>
      </c>
      <c r="G7230">
        <v>2023</v>
      </c>
      <c r="H7230" t="s">
        <v>140</v>
      </c>
      <c r="I7230" t="s">
        <v>18316</v>
      </c>
    </row>
    <row r="7231" spans="1:9" ht="16" x14ac:dyDescent="0.2">
      <c r="A7231" t="s">
        <v>18315</v>
      </c>
      <c r="B7231" t="s">
        <v>18317</v>
      </c>
      <c r="C7231">
        <v>2</v>
      </c>
      <c r="D7231" t="s">
        <v>12</v>
      </c>
      <c r="E7231" t="s">
        <v>12</v>
      </c>
      <c r="F7231" s="3" t="s">
        <v>18318</v>
      </c>
      <c r="G7231">
        <v>2023</v>
      </c>
      <c r="H7231" t="s">
        <v>140</v>
      </c>
      <c r="I7231" t="s">
        <v>18316</v>
      </c>
    </row>
    <row r="7232" spans="1:9" ht="16" x14ac:dyDescent="0.2">
      <c r="A7232" t="s">
        <v>18319</v>
      </c>
      <c r="B7232" t="s">
        <v>18320</v>
      </c>
      <c r="C7232">
        <v>1</v>
      </c>
      <c r="D7232" t="s">
        <v>12</v>
      </c>
      <c r="E7232" t="s">
        <v>12</v>
      </c>
      <c r="F7232" s="3" t="s">
        <v>8245</v>
      </c>
      <c r="G7232">
        <v>2023</v>
      </c>
      <c r="H7232" t="s">
        <v>140</v>
      </c>
      <c r="I7232" t="s">
        <v>18321</v>
      </c>
    </row>
    <row r="7233" spans="1:9" ht="32" x14ac:dyDescent="0.2">
      <c r="A7233" t="s">
        <v>18319</v>
      </c>
      <c r="B7233" t="s">
        <v>18322</v>
      </c>
      <c r="C7233">
        <v>2</v>
      </c>
      <c r="D7233" t="s">
        <v>12</v>
      </c>
      <c r="E7233" t="s">
        <v>12</v>
      </c>
      <c r="F7233" s="3" t="s">
        <v>18323</v>
      </c>
      <c r="G7233">
        <v>2023</v>
      </c>
      <c r="H7233" t="s">
        <v>140</v>
      </c>
      <c r="I7233" t="s">
        <v>18321</v>
      </c>
    </row>
    <row r="7234" spans="1:9" ht="16" x14ac:dyDescent="0.2">
      <c r="A7234" t="s">
        <v>18324</v>
      </c>
      <c r="B7234" t="s">
        <v>7002</v>
      </c>
      <c r="C7234">
        <v>1</v>
      </c>
      <c r="D7234" t="s">
        <v>12</v>
      </c>
      <c r="E7234" t="s">
        <v>12</v>
      </c>
      <c r="F7234" s="3" t="s">
        <v>3853</v>
      </c>
      <c r="G7234">
        <v>2023</v>
      </c>
      <c r="H7234" t="s">
        <v>140</v>
      </c>
      <c r="I7234" t="s">
        <v>18325</v>
      </c>
    </row>
    <row r="7235" spans="1:9" ht="32" x14ac:dyDescent="0.2">
      <c r="A7235" t="s">
        <v>18324</v>
      </c>
      <c r="B7235" t="s">
        <v>18326</v>
      </c>
      <c r="C7235">
        <v>2</v>
      </c>
      <c r="D7235" t="s">
        <v>2621</v>
      </c>
      <c r="E7235" t="s">
        <v>12</v>
      </c>
      <c r="F7235" s="3" t="s">
        <v>7022</v>
      </c>
      <c r="G7235">
        <v>2023</v>
      </c>
      <c r="H7235" t="s">
        <v>140</v>
      </c>
      <c r="I7235" t="s">
        <v>18325</v>
      </c>
    </row>
    <row r="7236" spans="1:9" ht="16" x14ac:dyDescent="0.2">
      <c r="A7236" t="s">
        <v>18324</v>
      </c>
      <c r="B7236" t="s">
        <v>3852</v>
      </c>
      <c r="C7236">
        <v>3</v>
      </c>
      <c r="D7236" t="s">
        <v>2621</v>
      </c>
      <c r="E7236" t="s">
        <v>12</v>
      </c>
      <c r="F7236" s="3" t="s">
        <v>18327</v>
      </c>
      <c r="G7236">
        <v>2023</v>
      </c>
      <c r="H7236" t="s">
        <v>140</v>
      </c>
      <c r="I7236" t="s">
        <v>18325</v>
      </c>
    </row>
    <row r="7237" spans="1:9" ht="16" x14ac:dyDescent="0.2">
      <c r="A7237" t="s">
        <v>18324</v>
      </c>
      <c r="B7237" t="s">
        <v>18328</v>
      </c>
      <c r="C7237">
        <v>4</v>
      </c>
      <c r="D7237">
        <f>323</f>
        <v>323</v>
      </c>
      <c r="E7237" t="s">
        <v>12</v>
      </c>
      <c r="F7237" s="3" t="s">
        <v>18329</v>
      </c>
      <c r="G7237">
        <v>2023</v>
      </c>
      <c r="H7237" t="s">
        <v>140</v>
      </c>
      <c r="I7237" t="s">
        <v>18325</v>
      </c>
    </row>
    <row r="7238" spans="1:9" ht="32" x14ac:dyDescent="0.2">
      <c r="A7238" t="s">
        <v>18324</v>
      </c>
      <c r="B7238" t="s">
        <v>9445</v>
      </c>
      <c r="C7238">
        <v>5</v>
      </c>
      <c r="D7238" t="s">
        <v>2621</v>
      </c>
      <c r="E7238" t="s">
        <v>12</v>
      </c>
      <c r="F7238" s="3" t="s">
        <v>7021</v>
      </c>
      <c r="G7238">
        <v>2023</v>
      </c>
      <c r="H7238" t="s">
        <v>140</v>
      </c>
      <c r="I7238" t="s">
        <v>18325</v>
      </c>
    </row>
    <row r="7239" spans="1:9" ht="16" x14ac:dyDescent="0.2">
      <c r="A7239" t="s">
        <v>18324</v>
      </c>
      <c r="B7239" t="s">
        <v>18330</v>
      </c>
      <c r="C7239">
        <v>6</v>
      </c>
      <c r="D7239" t="s">
        <v>12</v>
      </c>
      <c r="E7239" t="s">
        <v>12</v>
      </c>
      <c r="F7239" s="3" t="s">
        <v>7006</v>
      </c>
      <c r="G7239">
        <v>2023</v>
      </c>
      <c r="H7239" t="s">
        <v>140</v>
      </c>
      <c r="I7239" t="s">
        <v>18325</v>
      </c>
    </row>
    <row r="7240" spans="1:9" ht="32" x14ac:dyDescent="0.2">
      <c r="A7240" t="s">
        <v>18331</v>
      </c>
      <c r="B7240" t="s">
        <v>18332</v>
      </c>
      <c r="C7240">
        <v>1</v>
      </c>
      <c r="D7240" t="s">
        <v>90</v>
      </c>
      <c r="E7240" t="s">
        <v>12</v>
      </c>
      <c r="F7240" s="3" t="s">
        <v>18333</v>
      </c>
      <c r="G7240">
        <v>2023</v>
      </c>
      <c r="H7240" t="s">
        <v>1157</v>
      </c>
      <c r="I7240" t="s">
        <v>18334</v>
      </c>
    </row>
    <row r="7241" spans="1:9" ht="32" x14ac:dyDescent="0.2">
      <c r="A7241" t="s">
        <v>18335</v>
      </c>
      <c r="B7241" t="s">
        <v>1151</v>
      </c>
      <c r="C7241">
        <v>1</v>
      </c>
      <c r="D7241" t="s">
        <v>366</v>
      </c>
      <c r="E7241" t="s">
        <v>12</v>
      </c>
      <c r="F7241" s="7" t="s">
        <v>1152</v>
      </c>
      <c r="G7241">
        <v>2023</v>
      </c>
      <c r="H7241" t="s">
        <v>368</v>
      </c>
      <c r="I7241" t="s">
        <v>18336</v>
      </c>
    </row>
    <row r="7242" spans="1:9" ht="16" x14ac:dyDescent="0.2">
      <c r="A7242" t="s">
        <v>18335</v>
      </c>
      <c r="B7242" t="s">
        <v>18337</v>
      </c>
      <c r="C7242">
        <v>2</v>
      </c>
      <c r="D7242" t="s">
        <v>1155</v>
      </c>
      <c r="E7242" t="s">
        <v>12</v>
      </c>
      <c r="F7242" s="3" t="s">
        <v>1156</v>
      </c>
      <c r="G7242">
        <v>2023</v>
      </c>
      <c r="H7242" t="s">
        <v>1157</v>
      </c>
      <c r="I7242" t="s">
        <v>18336</v>
      </c>
    </row>
    <row r="7243" spans="1:9" ht="16" x14ac:dyDescent="0.2">
      <c r="A7243" t="s">
        <v>18338</v>
      </c>
      <c r="B7243" t="s">
        <v>18339</v>
      </c>
      <c r="C7243">
        <v>1</v>
      </c>
      <c r="D7243" t="s">
        <v>1128</v>
      </c>
      <c r="E7243" t="s">
        <v>12</v>
      </c>
      <c r="F7243" s="3" t="s">
        <v>18340</v>
      </c>
      <c r="G7243">
        <v>2023</v>
      </c>
      <c r="H7243" t="s">
        <v>140</v>
      </c>
      <c r="I7243" t="s">
        <v>18341</v>
      </c>
    </row>
    <row r="7244" spans="1:9" ht="32" x14ac:dyDescent="0.2">
      <c r="A7244" t="s">
        <v>18338</v>
      </c>
      <c r="B7244" t="s">
        <v>18342</v>
      </c>
      <c r="C7244">
        <v>2</v>
      </c>
      <c r="D7244" t="s">
        <v>1128</v>
      </c>
      <c r="E7244" t="s">
        <v>12</v>
      </c>
      <c r="F7244" s="3" t="s">
        <v>18343</v>
      </c>
      <c r="G7244">
        <v>2023</v>
      </c>
      <c r="H7244" t="s">
        <v>140</v>
      </c>
      <c r="I7244" t="s">
        <v>18341</v>
      </c>
    </row>
    <row r="7245" spans="1:9" ht="16" x14ac:dyDescent="0.2">
      <c r="A7245" t="s">
        <v>18338</v>
      </c>
      <c r="B7245" t="s">
        <v>18344</v>
      </c>
      <c r="C7245">
        <v>3</v>
      </c>
      <c r="D7245" t="s">
        <v>12</v>
      </c>
      <c r="E7245" t="s">
        <v>12</v>
      </c>
      <c r="F7245" s="3" t="s">
        <v>18345</v>
      </c>
      <c r="G7245">
        <v>2023</v>
      </c>
      <c r="H7245" t="s">
        <v>140</v>
      </c>
      <c r="I7245" t="s">
        <v>18341</v>
      </c>
    </row>
    <row r="7246" spans="1:9" ht="16" x14ac:dyDescent="0.2">
      <c r="A7246" t="s">
        <v>18338</v>
      </c>
      <c r="B7246" t="s">
        <v>18346</v>
      </c>
      <c r="C7246">
        <v>4</v>
      </c>
      <c r="D7246" t="s">
        <v>12</v>
      </c>
      <c r="E7246" t="s">
        <v>12</v>
      </c>
      <c r="F7246" s="3" t="s">
        <v>8264</v>
      </c>
      <c r="G7246">
        <v>2023</v>
      </c>
      <c r="H7246" t="s">
        <v>140</v>
      </c>
      <c r="I7246" t="s">
        <v>18341</v>
      </c>
    </row>
    <row r="7247" spans="1:9" ht="32" x14ac:dyDescent="0.2">
      <c r="A7247" t="s">
        <v>18338</v>
      </c>
      <c r="B7247" t="s">
        <v>18347</v>
      </c>
      <c r="C7247">
        <v>5</v>
      </c>
      <c r="D7247" t="s">
        <v>12</v>
      </c>
      <c r="E7247" t="s">
        <v>12</v>
      </c>
      <c r="F7247" s="3" t="s">
        <v>18348</v>
      </c>
      <c r="G7247">
        <v>2023</v>
      </c>
      <c r="H7247" t="s">
        <v>140</v>
      </c>
      <c r="I7247" t="s">
        <v>18341</v>
      </c>
    </row>
    <row r="7248" spans="1:9" ht="32" x14ac:dyDescent="0.2">
      <c r="A7248" t="s">
        <v>18338</v>
      </c>
      <c r="B7248" t="s">
        <v>18349</v>
      </c>
      <c r="C7248">
        <v>6</v>
      </c>
      <c r="D7248" t="s">
        <v>1128</v>
      </c>
      <c r="E7248" t="s">
        <v>12</v>
      </c>
      <c r="F7248" s="3" t="s">
        <v>18350</v>
      </c>
      <c r="G7248">
        <v>2023</v>
      </c>
      <c r="H7248" t="s">
        <v>140</v>
      </c>
      <c r="I7248" t="s">
        <v>18341</v>
      </c>
    </row>
    <row r="7249" spans="1:9" ht="32" x14ac:dyDescent="0.2">
      <c r="A7249" t="s">
        <v>18338</v>
      </c>
      <c r="B7249" t="s">
        <v>18351</v>
      </c>
      <c r="C7249">
        <v>7</v>
      </c>
      <c r="D7249" t="s">
        <v>1128</v>
      </c>
      <c r="E7249" t="s">
        <v>12</v>
      </c>
      <c r="F7249" s="3" t="s">
        <v>18352</v>
      </c>
      <c r="G7249">
        <v>2023</v>
      </c>
      <c r="H7249" t="s">
        <v>140</v>
      </c>
      <c r="I7249" t="s">
        <v>18341</v>
      </c>
    </row>
    <row r="7250" spans="1:9" ht="16" x14ac:dyDescent="0.2">
      <c r="A7250" t="s">
        <v>18338</v>
      </c>
      <c r="B7250" t="s">
        <v>18353</v>
      </c>
      <c r="C7250">
        <v>8</v>
      </c>
      <c r="D7250" t="s">
        <v>12</v>
      </c>
      <c r="E7250" t="s">
        <v>12</v>
      </c>
      <c r="F7250" s="3" t="s">
        <v>18354</v>
      </c>
      <c r="G7250">
        <v>2023</v>
      </c>
      <c r="H7250" t="s">
        <v>140</v>
      </c>
      <c r="I7250" t="s">
        <v>18341</v>
      </c>
    </row>
    <row r="7251" spans="1:9" ht="32" x14ac:dyDescent="0.2">
      <c r="A7251" t="s">
        <v>18338</v>
      </c>
      <c r="B7251" t="s">
        <v>18355</v>
      </c>
      <c r="C7251">
        <v>9</v>
      </c>
      <c r="D7251">
        <f>444</f>
        <v>444</v>
      </c>
      <c r="E7251" t="s">
        <v>12</v>
      </c>
      <c r="F7251" s="3" t="s">
        <v>18356</v>
      </c>
      <c r="G7251">
        <v>2023</v>
      </c>
      <c r="H7251" t="s">
        <v>140</v>
      </c>
      <c r="I7251" t="s">
        <v>18341</v>
      </c>
    </row>
    <row r="7252" spans="1:9" ht="16" x14ac:dyDescent="0.2">
      <c r="A7252" t="s">
        <v>18357</v>
      </c>
      <c r="B7252" t="s">
        <v>18358</v>
      </c>
      <c r="C7252">
        <v>1</v>
      </c>
      <c r="D7252" t="s">
        <v>12</v>
      </c>
      <c r="E7252" t="s">
        <v>12</v>
      </c>
      <c r="F7252" s="3" t="s">
        <v>18359</v>
      </c>
      <c r="G7252">
        <v>2023</v>
      </c>
      <c r="H7252" t="s">
        <v>140</v>
      </c>
      <c r="I7252" t="s">
        <v>18360</v>
      </c>
    </row>
    <row r="7253" spans="1:9" ht="16" x14ac:dyDescent="0.2">
      <c r="A7253" t="s">
        <v>18357</v>
      </c>
      <c r="B7253" t="s">
        <v>18361</v>
      </c>
      <c r="C7253">
        <v>2</v>
      </c>
      <c r="D7253" t="s">
        <v>12</v>
      </c>
      <c r="E7253" t="s">
        <v>12</v>
      </c>
      <c r="F7253" s="3" t="s">
        <v>18362</v>
      </c>
      <c r="G7253">
        <v>2023</v>
      </c>
      <c r="H7253" t="s">
        <v>140</v>
      </c>
      <c r="I7253" t="s">
        <v>18360</v>
      </c>
    </row>
    <row r="7254" spans="1:9" ht="16" x14ac:dyDescent="0.2">
      <c r="A7254" t="s">
        <v>18363</v>
      </c>
      <c r="B7254" t="s">
        <v>18364</v>
      </c>
      <c r="C7254">
        <v>1</v>
      </c>
      <c r="D7254" t="s">
        <v>12</v>
      </c>
      <c r="E7254" t="s">
        <v>12</v>
      </c>
      <c r="F7254" s="3" t="s">
        <v>18365</v>
      </c>
      <c r="G7254">
        <v>2023</v>
      </c>
      <c r="H7254" t="s">
        <v>37</v>
      </c>
      <c r="I7254" t="s">
        <v>18366</v>
      </c>
    </row>
    <row r="7255" spans="1:9" ht="16" x14ac:dyDescent="0.2">
      <c r="A7255" t="s">
        <v>18363</v>
      </c>
      <c r="B7255" t="s">
        <v>18367</v>
      </c>
      <c r="C7255">
        <v>2</v>
      </c>
      <c r="D7255">
        <f>454</f>
        <v>454</v>
      </c>
      <c r="E7255" t="s">
        <v>12</v>
      </c>
      <c r="F7255" s="3" t="s">
        <v>18368</v>
      </c>
      <c r="G7255">
        <v>2023</v>
      </c>
      <c r="H7255" t="s">
        <v>37</v>
      </c>
      <c r="I7255" t="s">
        <v>18366</v>
      </c>
    </row>
    <row r="7256" spans="1:9" ht="16" x14ac:dyDescent="0.2">
      <c r="A7256" t="s">
        <v>18369</v>
      </c>
      <c r="B7256" t="s">
        <v>13952</v>
      </c>
      <c r="C7256">
        <v>1</v>
      </c>
      <c r="D7256" t="s">
        <v>52</v>
      </c>
      <c r="E7256" t="s">
        <v>12</v>
      </c>
      <c r="F7256" s="3" t="s">
        <v>13953</v>
      </c>
      <c r="G7256">
        <v>2023</v>
      </c>
      <c r="H7256" t="s">
        <v>37</v>
      </c>
      <c r="I7256" t="s">
        <v>18370</v>
      </c>
    </row>
    <row r="7257" spans="1:9" ht="16" x14ac:dyDescent="0.2">
      <c r="A7257" t="s">
        <v>18371</v>
      </c>
      <c r="B7257" t="s">
        <v>11702</v>
      </c>
      <c r="C7257">
        <v>1</v>
      </c>
      <c r="D7257" t="s">
        <v>12</v>
      </c>
      <c r="E7257" t="s">
        <v>12</v>
      </c>
      <c r="F7257" s="3" t="s">
        <v>18372</v>
      </c>
      <c r="G7257">
        <v>2023</v>
      </c>
      <c r="H7257" t="s">
        <v>235</v>
      </c>
      <c r="I7257" t="s">
        <v>18373</v>
      </c>
    </row>
    <row r="7258" spans="1:9" ht="16" x14ac:dyDescent="0.2">
      <c r="A7258" t="s">
        <v>18371</v>
      </c>
      <c r="B7258" t="s">
        <v>18374</v>
      </c>
      <c r="C7258">
        <v>2</v>
      </c>
      <c r="D7258" t="s">
        <v>12</v>
      </c>
      <c r="E7258" t="s">
        <v>3798</v>
      </c>
      <c r="F7258" s="3" t="s">
        <v>18375</v>
      </c>
      <c r="G7258">
        <v>2023</v>
      </c>
      <c r="H7258" t="s">
        <v>67</v>
      </c>
      <c r="I7258" t="s">
        <v>18373</v>
      </c>
    </row>
    <row r="7259" spans="1:9" ht="16" x14ac:dyDescent="0.2">
      <c r="A7259" t="s">
        <v>18371</v>
      </c>
      <c r="B7259" t="s">
        <v>18376</v>
      </c>
      <c r="C7259">
        <v>3</v>
      </c>
      <c r="D7259" t="s">
        <v>6666</v>
      </c>
      <c r="E7259" t="s">
        <v>18377</v>
      </c>
      <c r="F7259" s="3" t="s">
        <v>18378</v>
      </c>
      <c r="G7259">
        <v>2023</v>
      </c>
      <c r="H7259" t="s">
        <v>67</v>
      </c>
      <c r="I7259" t="s">
        <v>18373</v>
      </c>
    </row>
    <row r="7260" spans="1:9" ht="32" x14ac:dyDescent="0.2">
      <c r="A7260" t="s">
        <v>18379</v>
      </c>
      <c r="B7260" t="s">
        <v>2078</v>
      </c>
      <c r="C7260">
        <v>1</v>
      </c>
      <c r="D7260" t="s">
        <v>996</v>
      </c>
      <c r="E7260" t="s">
        <v>12</v>
      </c>
      <c r="F7260" s="3" t="s">
        <v>18380</v>
      </c>
      <c r="G7260">
        <v>2023</v>
      </c>
      <c r="H7260" t="s">
        <v>998</v>
      </c>
      <c r="I7260" t="s">
        <v>18381</v>
      </c>
    </row>
    <row r="7261" spans="1:9" ht="32" x14ac:dyDescent="0.2">
      <c r="A7261" t="s">
        <v>18379</v>
      </c>
      <c r="B7261" t="s">
        <v>18382</v>
      </c>
      <c r="C7261">
        <v>2</v>
      </c>
      <c r="D7261" t="s">
        <v>996</v>
      </c>
      <c r="E7261" t="s">
        <v>12</v>
      </c>
      <c r="F7261" s="3" t="s">
        <v>18383</v>
      </c>
      <c r="G7261">
        <v>2023</v>
      </c>
      <c r="H7261" t="s">
        <v>998</v>
      </c>
      <c r="I7261" t="s">
        <v>18381</v>
      </c>
    </row>
    <row r="7262" spans="1:9" ht="32" x14ac:dyDescent="0.2">
      <c r="A7262" t="s">
        <v>18379</v>
      </c>
      <c r="B7262" t="s">
        <v>18384</v>
      </c>
      <c r="C7262">
        <v>3</v>
      </c>
      <c r="D7262" t="s">
        <v>996</v>
      </c>
      <c r="E7262" t="s">
        <v>12</v>
      </c>
      <c r="F7262" s="3" t="s">
        <v>18385</v>
      </c>
      <c r="G7262">
        <v>2023</v>
      </c>
      <c r="H7262" t="s">
        <v>998</v>
      </c>
      <c r="I7262" t="s">
        <v>18381</v>
      </c>
    </row>
    <row r="7263" spans="1:9" ht="16" x14ac:dyDescent="0.2">
      <c r="A7263" t="s">
        <v>18386</v>
      </c>
      <c r="B7263" t="s">
        <v>18387</v>
      </c>
      <c r="C7263">
        <v>1</v>
      </c>
      <c r="D7263" t="s">
        <v>12</v>
      </c>
      <c r="E7263" t="s">
        <v>12</v>
      </c>
      <c r="F7263" s="3" t="s">
        <v>15924</v>
      </c>
      <c r="G7263">
        <v>2023</v>
      </c>
      <c r="H7263" t="s">
        <v>37</v>
      </c>
      <c r="I7263" t="s">
        <v>18388</v>
      </c>
    </row>
    <row r="7264" spans="1:9" ht="16" x14ac:dyDescent="0.2">
      <c r="A7264" t="s">
        <v>18386</v>
      </c>
      <c r="B7264" t="s">
        <v>155</v>
      </c>
      <c r="C7264">
        <v>2</v>
      </c>
      <c r="D7264" t="s">
        <v>12</v>
      </c>
      <c r="E7264" t="s">
        <v>12</v>
      </c>
      <c r="F7264" s="3" t="s">
        <v>4674</v>
      </c>
      <c r="G7264">
        <v>2023</v>
      </c>
      <c r="H7264" t="s">
        <v>368</v>
      </c>
      <c r="I7264" t="s">
        <v>18388</v>
      </c>
    </row>
    <row r="7265" spans="1:9" ht="32" x14ac:dyDescent="0.2">
      <c r="A7265" t="s">
        <v>18386</v>
      </c>
      <c r="B7265" t="s">
        <v>18389</v>
      </c>
      <c r="C7265">
        <v>3</v>
      </c>
      <c r="D7265" t="s">
        <v>101</v>
      </c>
      <c r="E7265" t="s">
        <v>12</v>
      </c>
      <c r="F7265" s="3" t="s">
        <v>18390</v>
      </c>
      <c r="G7265">
        <v>2023</v>
      </c>
      <c r="H7265" t="s">
        <v>37</v>
      </c>
      <c r="I7265" t="s">
        <v>18388</v>
      </c>
    </row>
    <row r="7266" spans="1:9" ht="16" x14ac:dyDescent="0.2">
      <c r="A7266" t="s">
        <v>18391</v>
      </c>
      <c r="B7266" t="s">
        <v>18392</v>
      </c>
      <c r="C7266">
        <v>1</v>
      </c>
      <c r="D7266" t="s">
        <v>12</v>
      </c>
      <c r="E7266" t="s">
        <v>12</v>
      </c>
      <c r="F7266" s="3" t="s">
        <v>18393</v>
      </c>
      <c r="G7266">
        <v>2023</v>
      </c>
      <c r="H7266" t="s">
        <v>37</v>
      </c>
      <c r="I7266" t="s">
        <v>18394</v>
      </c>
    </row>
    <row r="7267" spans="1:9" ht="32" x14ac:dyDescent="0.2">
      <c r="A7267" t="s">
        <v>18395</v>
      </c>
      <c r="B7267" t="s">
        <v>18396</v>
      </c>
      <c r="C7267">
        <v>1</v>
      </c>
      <c r="D7267">
        <f>237</f>
        <v>237</v>
      </c>
      <c r="E7267" t="s">
        <v>12</v>
      </c>
      <c r="F7267" s="3" t="s">
        <v>18397</v>
      </c>
      <c r="G7267">
        <v>2023</v>
      </c>
      <c r="H7267" t="s">
        <v>21</v>
      </c>
      <c r="I7267" t="s">
        <v>18398</v>
      </c>
    </row>
    <row r="7268" spans="1:9" ht="32" x14ac:dyDescent="0.2">
      <c r="A7268" t="s">
        <v>18399</v>
      </c>
      <c r="B7268" t="s">
        <v>18400</v>
      </c>
      <c r="C7268">
        <v>1</v>
      </c>
      <c r="D7268" t="s">
        <v>12</v>
      </c>
      <c r="E7268" t="s">
        <v>12</v>
      </c>
      <c r="F7268" s="3" t="s">
        <v>4706</v>
      </c>
      <c r="G7268">
        <v>2023</v>
      </c>
      <c r="H7268" t="s">
        <v>14</v>
      </c>
      <c r="I7268" t="s">
        <v>18401</v>
      </c>
    </row>
    <row r="7269" spans="1:9" ht="32" x14ac:dyDescent="0.2">
      <c r="A7269" t="s">
        <v>18402</v>
      </c>
      <c r="B7269" t="s">
        <v>18403</v>
      </c>
      <c r="C7269">
        <v>1</v>
      </c>
      <c r="D7269" t="s">
        <v>12</v>
      </c>
      <c r="E7269" t="s">
        <v>12</v>
      </c>
      <c r="F7269" s="3" t="s">
        <v>18404</v>
      </c>
      <c r="G7269">
        <v>2023</v>
      </c>
      <c r="H7269" t="s">
        <v>37</v>
      </c>
      <c r="I7269" t="s">
        <v>18405</v>
      </c>
    </row>
    <row r="7270" spans="1:9" ht="32" x14ac:dyDescent="0.2">
      <c r="A7270" t="s">
        <v>18406</v>
      </c>
      <c r="B7270" t="s">
        <v>18407</v>
      </c>
      <c r="C7270">
        <v>1</v>
      </c>
      <c r="D7270" t="s">
        <v>101</v>
      </c>
      <c r="E7270" t="s">
        <v>12</v>
      </c>
      <c r="F7270" s="3" t="s">
        <v>18408</v>
      </c>
      <c r="G7270">
        <v>2023</v>
      </c>
      <c r="H7270" t="s">
        <v>37</v>
      </c>
      <c r="I7270" t="s">
        <v>18409</v>
      </c>
    </row>
    <row r="7271" spans="1:9" ht="16" x14ac:dyDescent="0.2">
      <c r="A7271" t="s">
        <v>18406</v>
      </c>
      <c r="B7271" t="s">
        <v>18410</v>
      </c>
      <c r="C7271">
        <v>2</v>
      </c>
      <c r="D7271" t="s">
        <v>12</v>
      </c>
      <c r="E7271" t="s">
        <v>12</v>
      </c>
      <c r="F7271" s="3" t="s">
        <v>18411</v>
      </c>
      <c r="G7271">
        <v>2023</v>
      </c>
      <c r="H7271" t="s">
        <v>37</v>
      </c>
      <c r="I7271" t="s">
        <v>18409</v>
      </c>
    </row>
    <row r="7272" spans="1:9" ht="16" x14ac:dyDescent="0.2">
      <c r="A7272" t="s">
        <v>18406</v>
      </c>
      <c r="B7272" t="s">
        <v>874</v>
      </c>
      <c r="C7272">
        <v>3</v>
      </c>
      <c r="D7272">
        <f>407</f>
        <v>407</v>
      </c>
      <c r="E7272" t="s">
        <v>12</v>
      </c>
      <c r="F7272" s="3" t="s">
        <v>18412</v>
      </c>
      <c r="G7272">
        <v>2023</v>
      </c>
      <c r="H7272" t="s">
        <v>37</v>
      </c>
      <c r="I7272" t="s">
        <v>18409</v>
      </c>
    </row>
    <row r="7273" spans="1:9" ht="16" x14ac:dyDescent="0.2">
      <c r="A7273" t="s">
        <v>18406</v>
      </c>
      <c r="B7273" t="s">
        <v>18413</v>
      </c>
      <c r="C7273">
        <v>4</v>
      </c>
      <c r="D7273" t="s">
        <v>12</v>
      </c>
      <c r="E7273" t="s">
        <v>12</v>
      </c>
      <c r="F7273" s="3" t="s">
        <v>18414</v>
      </c>
      <c r="G7273">
        <v>2023</v>
      </c>
      <c r="H7273" t="s">
        <v>37</v>
      </c>
      <c r="I7273" t="s">
        <v>18409</v>
      </c>
    </row>
    <row r="7274" spans="1:9" ht="32" x14ac:dyDescent="0.2">
      <c r="A7274" t="s">
        <v>18406</v>
      </c>
      <c r="B7274" t="s">
        <v>18415</v>
      </c>
      <c r="C7274">
        <v>5</v>
      </c>
      <c r="D7274" t="s">
        <v>12</v>
      </c>
      <c r="E7274" t="s">
        <v>12</v>
      </c>
      <c r="F7274" s="3" t="s">
        <v>18416</v>
      </c>
      <c r="G7274">
        <v>2023</v>
      </c>
      <c r="H7274" t="s">
        <v>37</v>
      </c>
      <c r="I7274" t="s">
        <v>18409</v>
      </c>
    </row>
    <row r="7275" spans="1:9" ht="16" x14ac:dyDescent="0.2">
      <c r="A7275" t="s">
        <v>18406</v>
      </c>
      <c r="B7275" t="s">
        <v>18417</v>
      </c>
      <c r="C7275">
        <v>6</v>
      </c>
      <c r="D7275" t="s">
        <v>12</v>
      </c>
      <c r="E7275" t="s">
        <v>12</v>
      </c>
      <c r="F7275" s="3" t="s">
        <v>18418</v>
      </c>
      <c r="G7275">
        <v>2023</v>
      </c>
      <c r="H7275" t="s">
        <v>37</v>
      </c>
      <c r="I7275" t="s">
        <v>18409</v>
      </c>
    </row>
    <row r="7276" spans="1:9" ht="32" x14ac:dyDescent="0.2">
      <c r="A7276" t="s">
        <v>18406</v>
      </c>
      <c r="B7276" t="s">
        <v>18419</v>
      </c>
      <c r="C7276">
        <v>7</v>
      </c>
      <c r="D7276">
        <f>407</f>
        <v>407</v>
      </c>
      <c r="E7276" t="s">
        <v>12</v>
      </c>
      <c r="F7276" s="3" t="s">
        <v>18420</v>
      </c>
      <c r="G7276">
        <v>2023</v>
      </c>
      <c r="H7276" t="s">
        <v>37</v>
      </c>
      <c r="I7276" t="s">
        <v>18409</v>
      </c>
    </row>
    <row r="7277" spans="1:9" ht="32" x14ac:dyDescent="0.2">
      <c r="A7277" t="s">
        <v>18421</v>
      </c>
      <c r="B7277" t="s">
        <v>18422</v>
      </c>
      <c r="C7277">
        <v>1</v>
      </c>
      <c r="D7277" t="s">
        <v>52</v>
      </c>
      <c r="E7277" t="s">
        <v>12</v>
      </c>
      <c r="F7277" s="3" t="s">
        <v>18423</v>
      </c>
      <c r="G7277">
        <v>2023</v>
      </c>
      <c r="H7277" t="s">
        <v>438</v>
      </c>
      <c r="I7277" t="s">
        <v>18424</v>
      </c>
    </row>
    <row r="7278" spans="1:9" ht="32" x14ac:dyDescent="0.2">
      <c r="A7278" t="s">
        <v>18421</v>
      </c>
      <c r="B7278" t="s">
        <v>18425</v>
      </c>
      <c r="C7278">
        <v>2</v>
      </c>
      <c r="D7278" t="s">
        <v>469</v>
      </c>
      <c r="E7278" t="s">
        <v>12</v>
      </c>
      <c r="F7278" s="3" t="s">
        <v>18426</v>
      </c>
      <c r="G7278">
        <v>2023</v>
      </c>
      <c r="H7278" t="s">
        <v>462</v>
      </c>
      <c r="I7278" t="s">
        <v>18424</v>
      </c>
    </row>
    <row r="7279" spans="1:9" ht="32" x14ac:dyDescent="0.2">
      <c r="A7279" t="s">
        <v>18421</v>
      </c>
      <c r="B7279" t="s">
        <v>18427</v>
      </c>
      <c r="C7279">
        <v>3</v>
      </c>
      <c r="D7279" t="s">
        <v>52</v>
      </c>
      <c r="E7279" t="s">
        <v>12</v>
      </c>
      <c r="F7279" s="3" t="s">
        <v>18428</v>
      </c>
      <c r="G7279">
        <v>2023</v>
      </c>
      <c r="H7279" t="s">
        <v>438</v>
      </c>
      <c r="I7279" t="s">
        <v>18424</v>
      </c>
    </row>
    <row r="7280" spans="1:9" ht="32" x14ac:dyDescent="0.2">
      <c r="A7280" t="s">
        <v>18421</v>
      </c>
      <c r="B7280" t="s">
        <v>18429</v>
      </c>
      <c r="C7280">
        <v>4</v>
      </c>
      <c r="D7280" t="s">
        <v>52</v>
      </c>
      <c r="E7280" t="s">
        <v>12</v>
      </c>
      <c r="F7280" s="3" t="s">
        <v>18430</v>
      </c>
      <c r="G7280">
        <v>2023</v>
      </c>
      <c r="H7280" t="s">
        <v>438</v>
      </c>
      <c r="I7280" t="s">
        <v>18424</v>
      </c>
    </row>
    <row r="7281" spans="1:9" ht="32" x14ac:dyDescent="0.2">
      <c r="A7281" t="s">
        <v>18431</v>
      </c>
      <c r="B7281" t="s">
        <v>18432</v>
      </c>
      <c r="C7281">
        <v>1</v>
      </c>
      <c r="D7281" t="s">
        <v>12</v>
      </c>
      <c r="E7281" t="s">
        <v>12</v>
      </c>
      <c r="F7281" s="3" t="s">
        <v>1105</v>
      </c>
      <c r="G7281">
        <v>2023</v>
      </c>
      <c r="H7281" t="s">
        <v>1102</v>
      </c>
      <c r="I7281" t="s">
        <v>18433</v>
      </c>
    </row>
    <row r="7282" spans="1:9" ht="32" x14ac:dyDescent="0.2">
      <c r="A7282" t="s">
        <v>18431</v>
      </c>
      <c r="B7282" t="s">
        <v>18434</v>
      </c>
      <c r="C7282">
        <v>2</v>
      </c>
      <c r="D7282" t="s">
        <v>12</v>
      </c>
      <c r="E7282" t="s">
        <v>12</v>
      </c>
      <c r="F7282" s="3" t="s">
        <v>18435</v>
      </c>
      <c r="G7282">
        <v>2023</v>
      </c>
      <c r="H7282" t="s">
        <v>126</v>
      </c>
      <c r="I7282" t="s">
        <v>18433</v>
      </c>
    </row>
    <row r="7283" spans="1:9" ht="16" x14ac:dyDescent="0.2">
      <c r="A7283" t="s">
        <v>18431</v>
      </c>
      <c r="B7283" t="s">
        <v>18436</v>
      </c>
      <c r="C7283">
        <v>3</v>
      </c>
      <c r="D7283">
        <f>130</f>
        <v>130</v>
      </c>
      <c r="E7283" t="s">
        <v>12</v>
      </c>
      <c r="F7283" s="3" t="s">
        <v>18437</v>
      </c>
      <c r="G7283">
        <v>2023</v>
      </c>
      <c r="H7283" t="s">
        <v>2316</v>
      </c>
      <c r="I7283" t="s">
        <v>18433</v>
      </c>
    </row>
    <row r="7284" spans="1:9" ht="48" x14ac:dyDescent="0.2">
      <c r="A7284" t="s">
        <v>18438</v>
      </c>
      <c r="B7284" t="s">
        <v>822</v>
      </c>
      <c r="C7284">
        <v>1</v>
      </c>
      <c r="D7284">
        <f>73</f>
        <v>73</v>
      </c>
      <c r="E7284" t="s">
        <v>12</v>
      </c>
      <c r="F7284" s="3" t="s">
        <v>2693</v>
      </c>
      <c r="G7284">
        <v>2023</v>
      </c>
      <c r="H7284" t="s">
        <v>140</v>
      </c>
      <c r="I7284" t="s">
        <v>18439</v>
      </c>
    </row>
    <row r="7285" spans="1:9" ht="16" x14ac:dyDescent="0.2">
      <c r="A7285" t="s">
        <v>18438</v>
      </c>
      <c r="B7285" t="s">
        <v>18440</v>
      </c>
      <c r="C7285">
        <v>2</v>
      </c>
      <c r="D7285" t="s">
        <v>344</v>
      </c>
      <c r="E7285" t="s">
        <v>12</v>
      </c>
      <c r="F7285" s="3" t="s">
        <v>18441</v>
      </c>
      <c r="G7285">
        <v>2023</v>
      </c>
      <c r="H7285" t="s">
        <v>140</v>
      </c>
      <c r="I7285" t="s">
        <v>18439</v>
      </c>
    </row>
    <row r="7286" spans="1:9" ht="32" x14ac:dyDescent="0.2">
      <c r="A7286" t="s">
        <v>18438</v>
      </c>
      <c r="B7286" t="s">
        <v>18442</v>
      </c>
      <c r="C7286">
        <v>3</v>
      </c>
      <c r="D7286">
        <f>73</f>
        <v>73</v>
      </c>
      <c r="E7286" t="s">
        <v>12</v>
      </c>
      <c r="F7286" s="3" t="s">
        <v>823</v>
      </c>
      <c r="G7286">
        <v>2023</v>
      </c>
      <c r="H7286" t="s">
        <v>140</v>
      </c>
      <c r="I7286" t="s">
        <v>18439</v>
      </c>
    </row>
    <row r="7287" spans="1:9" ht="32" x14ac:dyDescent="0.2">
      <c r="A7287" t="s">
        <v>18438</v>
      </c>
      <c r="B7287" t="s">
        <v>824</v>
      </c>
      <c r="C7287">
        <v>4</v>
      </c>
      <c r="D7287" t="s">
        <v>90</v>
      </c>
      <c r="E7287" t="s">
        <v>12</v>
      </c>
      <c r="F7287" s="3" t="s">
        <v>18443</v>
      </c>
      <c r="G7287">
        <v>2023</v>
      </c>
      <c r="H7287" t="s">
        <v>296</v>
      </c>
      <c r="I7287" t="s">
        <v>18439</v>
      </c>
    </row>
    <row r="7288" spans="1:9" ht="16" x14ac:dyDescent="0.2">
      <c r="A7288" t="s">
        <v>18438</v>
      </c>
      <c r="B7288" t="s">
        <v>1057</v>
      </c>
      <c r="C7288">
        <v>5</v>
      </c>
      <c r="D7288" t="s">
        <v>12</v>
      </c>
      <c r="E7288" t="s">
        <v>12</v>
      </c>
      <c r="F7288" s="3" t="s">
        <v>1052</v>
      </c>
      <c r="G7288">
        <v>2023</v>
      </c>
      <c r="H7288" t="s">
        <v>296</v>
      </c>
      <c r="I7288" t="s">
        <v>18439</v>
      </c>
    </row>
    <row r="7289" spans="1:9" ht="16" x14ac:dyDescent="0.2">
      <c r="A7289" t="s">
        <v>18438</v>
      </c>
      <c r="B7289" t="s">
        <v>18444</v>
      </c>
      <c r="C7289">
        <v>6</v>
      </c>
      <c r="D7289" t="s">
        <v>12</v>
      </c>
      <c r="E7289" t="s">
        <v>12</v>
      </c>
      <c r="F7289" s="3" t="s">
        <v>1062</v>
      </c>
      <c r="G7289">
        <v>2023</v>
      </c>
      <c r="H7289" t="s">
        <v>296</v>
      </c>
      <c r="I7289" t="s">
        <v>18439</v>
      </c>
    </row>
    <row r="7290" spans="1:9" ht="16" x14ac:dyDescent="0.2">
      <c r="A7290" t="s">
        <v>18438</v>
      </c>
      <c r="B7290" t="s">
        <v>18445</v>
      </c>
      <c r="C7290">
        <v>7</v>
      </c>
      <c r="D7290" t="s">
        <v>12</v>
      </c>
      <c r="E7290" t="s">
        <v>12</v>
      </c>
      <c r="F7290" s="3" t="s">
        <v>18446</v>
      </c>
      <c r="G7290">
        <v>2023</v>
      </c>
      <c r="H7290" t="s">
        <v>296</v>
      </c>
      <c r="I7290" t="s">
        <v>18439</v>
      </c>
    </row>
    <row r="7291" spans="1:9" ht="16" x14ac:dyDescent="0.2">
      <c r="A7291" t="s">
        <v>18438</v>
      </c>
      <c r="B7291" t="s">
        <v>7298</v>
      </c>
      <c r="C7291">
        <v>8</v>
      </c>
      <c r="D7291" t="s">
        <v>12</v>
      </c>
      <c r="E7291" t="s">
        <v>12</v>
      </c>
      <c r="F7291" s="3" t="s">
        <v>8140</v>
      </c>
      <c r="G7291">
        <v>2023</v>
      </c>
      <c r="H7291" t="s">
        <v>140</v>
      </c>
      <c r="I7291" t="s">
        <v>18439</v>
      </c>
    </row>
    <row r="7292" spans="1:9" ht="32" x14ac:dyDescent="0.2">
      <c r="A7292" t="s">
        <v>18438</v>
      </c>
      <c r="B7292" t="s">
        <v>18447</v>
      </c>
      <c r="C7292">
        <v>9</v>
      </c>
      <c r="D7292">
        <f>38</f>
        <v>38</v>
      </c>
      <c r="E7292" t="s">
        <v>12</v>
      </c>
      <c r="F7292" s="3" t="s">
        <v>1060</v>
      </c>
      <c r="G7292">
        <v>2023</v>
      </c>
      <c r="H7292" t="s">
        <v>140</v>
      </c>
      <c r="I7292" t="s">
        <v>18439</v>
      </c>
    </row>
    <row r="7293" spans="1:9" ht="16" x14ac:dyDescent="0.2">
      <c r="A7293" t="s">
        <v>18448</v>
      </c>
      <c r="B7293" t="s">
        <v>403</v>
      </c>
      <c r="C7293">
        <v>1</v>
      </c>
      <c r="D7293" t="s">
        <v>12</v>
      </c>
      <c r="E7293" t="s">
        <v>12</v>
      </c>
      <c r="F7293" s="7" t="s">
        <v>404</v>
      </c>
      <c r="G7293">
        <v>2023</v>
      </c>
      <c r="H7293" t="s">
        <v>226</v>
      </c>
      <c r="I7293" t="s">
        <v>18449</v>
      </c>
    </row>
    <row r="7294" spans="1:9" ht="16" x14ac:dyDescent="0.2">
      <c r="A7294" t="s">
        <v>18448</v>
      </c>
      <c r="B7294" t="s">
        <v>18450</v>
      </c>
      <c r="C7294">
        <v>2</v>
      </c>
      <c r="D7294" t="s">
        <v>12</v>
      </c>
      <c r="E7294" t="s">
        <v>12</v>
      </c>
      <c r="F7294" s="3" t="s">
        <v>18451</v>
      </c>
      <c r="G7294">
        <v>2023</v>
      </c>
      <c r="H7294" t="s">
        <v>226</v>
      </c>
      <c r="I7294" t="s">
        <v>18449</v>
      </c>
    </row>
    <row r="7295" spans="1:9" ht="16" x14ac:dyDescent="0.2">
      <c r="A7295" t="s">
        <v>18452</v>
      </c>
      <c r="B7295" t="s">
        <v>11662</v>
      </c>
      <c r="C7295">
        <v>1</v>
      </c>
      <c r="D7295" t="s">
        <v>12</v>
      </c>
      <c r="E7295" t="s">
        <v>12</v>
      </c>
      <c r="F7295" s="3" t="s">
        <v>11663</v>
      </c>
      <c r="G7295">
        <v>2023</v>
      </c>
      <c r="H7295" t="s">
        <v>37</v>
      </c>
      <c r="I7295" t="s">
        <v>18453</v>
      </c>
    </row>
    <row r="7296" spans="1:9" ht="32" x14ac:dyDescent="0.2">
      <c r="A7296" t="s">
        <v>18454</v>
      </c>
      <c r="B7296" t="s">
        <v>840</v>
      </c>
      <c r="C7296">
        <v>1</v>
      </c>
      <c r="D7296" t="s">
        <v>12</v>
      </c>
      <c r="E7296" t="s">
        <v>12</v>
      </c>
      <c r="F7296" s="3" t="s">
        <v>18455</v>
      </c>
      <c r="G7296">
        <v>2023</v>
      </c>
      <c r="H7296" t="s">
        <v>14</v>
      </c>
      <c r="I7296" t="s">
        <v>18456</v>
      </c>
    </row>
    <row r="7297" spans="1:9" ht="16" x14ac:dyDescent="0.2">
      <c r="A7297" t="s">
        <v>18457</v>
      </c>
      <c r="B7297" t="s">
        <v>6574</v>
      </c>
      <c r="C7297">
        <v>1</v>
      </c>
      <c r="D7297" t="s">
        <v>12</v>
      </c>
      <c r="E7297" t="s">
        <v>12</v>
      </c>
      <c r="F7297" s="3" t="s">
        <v>6575</v>
      </c>
      <c r="G7297">
        <v>2023</v>
      </c>
      <c r="H7297" t="s">
        <v>86</v>
      </c>
      <c r="I7297" t="s">
        <v>18458</v>
      </c>
    </row>
    <row r="7298" spans="1:9" ht="32" x14ac:dyDescent="0.2">
      <c r="A7298" t="s">
        <v>18457</v>
      </c>
      <c r="B7298" t="s">
        <v>4096</v>
      </c>
      <c r="C7298">
        <v>2</v>
      </c>
      <c r="D7298">
        <f>137</f>
        <v>137</v>
      </c>
      <c r="E7298" t="s">
        <v>12</v>
      </c>
      <c r="F7298" s="3" t="s">
        <v>18459</v>
      </c>
      <c r="G7298">
        <v>2023</v>
      </c>
      <c r="H7298" t="s">
        <v>323</v>
      </c>
      <c r="I7298" t="s">
        <v>18458</v>
      </c>
    </row>
    <row r="7299" spans="1:9" ht="32" x14ac:dyDescent="0.2">
      <c r="A7299" t="s">
        <v>18457</v>
      </c>
      <c r="B7299" t="s">
        <v>4100</v>
      </c>
      <c r="C7299">
        <v>3</v>
      </c>
      <c r="D7299">
        <f>137</f>
        <v>137</v>
      </c>
      <c r="E7299" t="s">
        <v>12</v>
      </c>
      <c r="F7299" s="3" t="s">
        <v>18460</v>
      </c>
      <c r="G7299">
        <v>2023</v>
      </c>
      <c r="H7299" t="s">
        <v>323</v>
      </c>
      <c r="I7299" t="s">
        <v>18458</v>
      </c>
    </row>
    <row r="7300" spans="1:9" ht="16" x14ac:dyDescent="0.2">
      <c r="A7300" t="s">
        <v>18461</v>
      </c>
      <c r="B7300" t="s">
        <v>3555</v>
      </c>
      <c r="C7300">
        <v>1</v>
      </c>
      <c r="D7300" t="s">
        <v>31</v>
      </c>
      <c r="E7300" t="s">
        <v>334</v>
      </c>
      <c r="F7300" s="3" t="s">
        <v>18462</v>
      </c>
      <c r="G7300">
        <v>2023</v>
      </c>
      <c r="H7300" t="s">
        <v>1524</v>
      </c>
      <c r="I7300" t="s">
        <v>18463</v>
      </c>
    </row>
    <row r="7301" spans="1:9" ht="16" x14ac:dyDescent="0.2">
      <c r="A7301" t="s">
        <v>18464</v>
      </c>
      <c r="B7301" t="s">
        <v>18465</v>
      </c>
      <c r="C7301">
        <v>1</v>
      </c>
      <c r="D7301">
        <v>37</v>
      </c>
      <c r="E7301" t="s">
        <v>12</v>
      </c>
      <c r="F7301" s="7" t="s">
        <v>18466</v>
      </c>
      <c r="G7301">
        <v>2023</v>
      </c>
      <c r="H7301" t="s">
        <v>126</v>
      </c>
      <c r="I7301" t="s">
        <v>18467</v>
      </c>
    </row>
    <row r="7302" spans="1:9" ht="16" x14ac:dyDescent="0.2">
      <c r="A7302" t="s">
        <v>18464</v>
      </c>
      <c r="B7302" t="s">
        <v>18468</v>
      </c>
      <c r="C7302">
        <v>2</v>
      </c>
      <c r="D7302" t="s">
        <v>12</v>
      </c>
      <c r="E7302" t="s">
        <v>12</v>
      </c>
      <c r="F7302" s="3" t="s">
        <v>18124</v>
      </c>
      <c r="G7302">
        <v>2023</v>
      </c>
      <c r="H7302" t="s">
        <v>140</v>
      </c>
      <c r="I7302" t="s">
        <v>18467</v>
      </c>
    </row>
    <row r="7303" spans="1:9" ht="32" x14ac:dyDescent="0.2">
      <c r="A7303" t="s">
        <v>18464</v>
      </c>
      <c r="B7303" t="s">
        <v>18469</v>
      </c>
      <c r="C7303">
        <v>3</v>
      </c>
      <c r="D7303" t="s">
        <v>2245</v>
      </c>
      <c r="E7303" t="s">
        <v>12</v>
      </c>
      <c r="F7303" s="3" t="s">
        <v>18470</v>
      </c>
      <c r="G7303">
        <v>2023</v>
      </c>
      <c r="H7303" t="s">
        <v>86</v>
      </c>
      <c r="I7303" t="s">
        <v>18467</v>
      </c>
    </row>
    <row r="7304" spans="1:9" ht="32" x14ac:dyDescent="0.2">
      <c r="A7304" t="s">
        <v>18471</v>
      </c>
      <c r="B7304" t="s">
        <v>18472</v>
      </c>
      <c r="C7304">
        <v>1</v>
      </c>
      <c r="D7304" t="s">
        <v>52</v>
      </c>
      <c r="E7304" t="s">
        <v>12</v>
      </c>
      <c r="F7304" s="3" t="s">
        <v>18473</v>
      </c>
      <c r="G7304">
        <v>2023</v>
      </c>
      <c r="H7304" t="s">
        <v>226</v>
      </c>
      <c r="I7304" t="s">
        <v>18474</v>
      </c>
    </row>
    <row r="7305" spans="1:9" ht="32" x14ac:dyDescent="0.2">
      <c r="A7305" t="s">
        <v>18471</v>
      </c>
      <c r="B7305" t="s">
        <v>18475</v>
      </c>
      <c r="C7305">
        <v>2</v>
      </c>
      <c r="D7305" t="s">
        <v>52</v>
      </c>
      <c r="E7305" t="s">
        <v>12</v>
      </c>
      <c r="F7305" s="3" t="s">
        <v>1865</v>
      </c>
      <c r="G7305">
        <v>2023</v>
      </c>
      <c r="H7305" t="s">
        <v>226</v>
      </c>
      <c r="I7305" t="s">
        <v>18474</v>
      </c>
    </row>
    <row r="7306" spans="1:9" ht="32" x14ac:dyDescent="0.2">
      <c r="A7306" t="s">
        <v>18471</v>
      </c>
      <c r="B7306" t="s">
        <v>18476</v>
      </c>
      <c r="C7306">
        <v>3</v>
      </c>
      <c r="D7306" t="s">
        <v>52</v>
      </c>
      <c r="E7306" t="s">
        <v>12</v>
      </c>
      <c r="F7306" s="3" t="s">
        <v>18473</v>
      </c>
      <c r="G7306">
        <v>2023</v>
      </c>
      <c r="H7306" t="s">
        <v>226</v>
      </c>
      <c r="I7306" t="s">
        <v>18474</v>
      </c>
    </row>
    <row r="7307" spans="1:9" ht="16" x14ac:dyDescent="0.2">
      <c r="A7307" t="s">
        <v>18477</v>
      </c>
      <c r="B7307" t="s">
        <v>2170</v>
      </c>
      <c r="C7307">
        <v>1</v>
      </c>
      <c r="D7307" t="s">
        <v>12</v>
      </c>
      <c r="E7307" t="s">
        <v>12</v>
      </c>
      <c r="F7307" s="3" t="s">
        <v>583</v>
      </c>
      <c r="G7307">
        <v>2023</v>
      </c>
      <c r="H7307" t="s">
        <v>140</v>
      </c>
      <c r="I7307" t="s">
        <v>18478</v>
      </c>
    </row>
    <row r="7308" spans="1:9" ht="32" x14ac:dyDescent="0.2">
      <c r="A7308" t="s">
        <v>18477</v>
      </c>
      <c r="B7308" t="s">
        <v>18479</v>
      </c>
      <c r="C7308">
        <v>2</v>
      </c>
      <c r="D7308">
        <v>1401</v>
      </c>
      <c r="E7308" t="s">
        <v>12</v>
      </c>
      <c r="F7308" s="7" t="s">
        <v>18480</v>
      </c>
      <c r="G7308">
        <v>2023</v>
      </c>
      <c r="H7308" t="s">
        <v>140</v>
      </c>
      <c r="I7308" t="s">
        <v>18478</v>
      </c>
    </row>
    <row r="7309" spans="1:9" ht="32" x14ac:dyDescent="0.2">
      <c r="A7309" t="s">
        <v>18477</v>
      </c>
      <c r="B7309" t="s">
        <v>1016</v>
      </c>
      <c r="C7309">
        <v>3</v>
      </c>
      <c r="D7309" t="s">
        <v>52</v>
      </c>
      <c r="E7309" t="s">
        <v>12</v>
      </c>
      <c r="F7309" s="3" t="s">
        <v>2148</v>
      </c>
      <c r="G7309">
        <v>2023</v>
      </c>
      <c r="H7309" t="s">
        <v>140</v>
      </c>
      <c r="I7309" t="s">
        <v>18478</v>
      </c>
    </row>
    <row r="7310" spans="1:9" ht="16" x14ac:dyDescent="0.2">
      <c r="A7310" t="s">
        <v>18481</v>
      </c>
      <c r="B7310" t="s">
        <v>18482</v>
      </c>
      <c r="C7310">
        <v>1</v>
      </c>
      <c r="D7310" t="s">
        <v>90</v>
      </c>
      <c r="E7310" t="s">
        <v>3798</v>
      </c>
      <c r="F7310" s="3" t="s">
        <v>18483</v>
      </c>
      <c r="G7310">
        <v>2023</v>
      </c>
      <c r="H7310" t="s">
        <v>377</v>
      </c>
      <c r="I7310" t="s">
        <v>18484</v>
      </c>
    </row>
    <row r="7311" spans="1:9" ht="32" x14ac:dyDescent="0.2">
      <c r="A7311" t="s">
        <v>18485</v>
      </c>
      <c r="B7311" t="s">
        <v>17653</v>
      </c>
      <c r="C7311">
        <v>1</v>
      </c>
      <c r="D7311" t="s">
        <v>12</v>
      </c>
      <c r="E7311" t="s">
        <v>12</v>
      </c>
      <c r="F7311" s="3" t="s">
        <v>18486</v>
      </c>
      <c r="G7311">
        <v>2023</v>
      </c>
      <c r="H7311" t="s">
        <v>14</v>
      </c>
      <c r="I7311" t="s">
        <v>18487</v>
      </c>
    </row>
    <row r="7312" spans="1:9" ht="16" x14ac:dyDescent="0.2">
      <c r="A7312" t="s">
        <v>18485</v>
      </c>
      <c r="B7312" t="s">
        <v>18488</v>
      </c>
      <c r="C7312">
        <v>2</v>
      </c>
      <c r="D7312" t="s">
        <v>12</v>
      </c>
      <c r="E7312" t="s">
        <v>12</v>
      </c>
      <c r="F7312" s="3" t="s">
        <v>18489</v>
      </c>
      <c r="G7312">
        <v>2023</v>
      </c>
      <c r="H7312" t="s">
        <v>14</v>
      </c>
      <c r="I7312" t="s">
        <v>18487</v>
      </c>
    </row>
    <row r="7313" spans="1:9" ht="32" x14ac:dyDescent="0.2">
      <c r="A7313" t="s">
        <v>18490</v>
      </c>
      <c r="B7313" t="s">
        <v>18491</v>
      </c>
      <c r="C7313">
        <v>1</v>
      </c>
      <c r="D7313">
        <f>237</f>
        <v>237</v>
      </c>
      <c r="E7313" t="s">
        <v>12</v>
      </c>
      <c r="F7313" s="3" t="s">
        <v>18492</v>
      </c>
      <c r="G7313">
        <v>2023</v>
      </c>
      <c r="H7313" t="s">
        <v>21</v>
      </c>
      <c r="I7313" t="s">
        <v>18493</v>
      </c>
    </row>
    <row r="7314" spans="1:9" ht="32" x14ac:dyDescent="0.2">
      <c r="A7314" t="s">
        <v>18490</v>
      </c>
      <c r="B7314" t="s">
        <v>18494</v>
      </c>
      <c r="C7314">
        <v>2</v>
      </c>
      <c r="D7314" t="s">
        <v>12</v>
      </c>
      <c r="E7314" t="s">
        <v>12</v>
      </c>
      <c r="F7314" s="3" t="s">
        <v>14877</v>
      </c>
      <c r="G7314">
        <v>2023</v>
      </c>
      <c r="H7314" t="s">
        <v>21</v>
      </c>
      <c r="I7314" t="s">
        <v>18493</v>
      </c>
    </row>
    <row r="7315" spans="1:9" ht="32" x14ac:dyDescent="0.2">
      <c r="A7315" t="s">
        <v>18490</v>
      </c>
      <c r="B7315" t="s">
        <v>18495</v>
      </c>
      <c r="C7315">
        <v>3</v>
      </c>
      <c r="D7315">
        <f>237</f>
        <v>237</v>
      </c>
      <c r="E7315" t="s">
        <v>12</v>
      </c>
      <c r="F7315" s="3" t="s">
        <v>18496</v>
      </c>
      <c r="G7315">
        <v>2023</v>
      </c>
      <c r="H7315" t="s">
        <v>21</v>
      </c>
      <c r="I7315" t="s">
        <v>18493</v>
      </c>
    </row>
    <row r="7316" spans="1:9" ht="16" x14ac:dyDescent="0.2">
      <c r="A7316" t="s">
        <v>18497</v>
      </c>
      <c r="B7316" t="s">
        <v>18498</v>
      </c>
      <c r="C7316">
        <v>1</v>
      </c>
      <c r="D7316" t="s">
        <v>12</v>
      </c>
      <c r="E7316" t="s">
        <v>12</v>
      </c>
      <c r="F7316" s="3" t="s">
        <v>18499</v>
      </c>
      <c r="G7316">
        <v>2023</v>
      </c>
      <c r="H7316" t="s">
        <v>420</v>
      </c>
      <c r="I7316" t="s">
        <v>18500</v>
      </c>
    </row>
    <row r="7317" spans="1:9" ht="16" x14ac:dyDescent="0.2">
      <c r="A7317" t="s">
        <v>18501</v>
      </c>
      <c r="B7317" t="s">
        <v>18502</v>
      </c>
      <c r="C7317">
        <v>1</v>
      </c>
      <c r="D7317" t="s">
        <v>90</v>
      </c>
      <c r="E7317" t="s">
        <v>12</v>
      </c>
      <c r="F7317" s="3" t="s">
        <v>18503</v>
      </c>
      <c r="G7317">
        <v>2023</v>
      </c>
      <c r="H7317" t="s">
        <v>779</v>
      </c>
      <c r="I7317" t="s">
        <v>18504</v>
      </c>
    </row>
    <row r="7318" spans="1:9" ht="16" x14ac:dyDescent="0.2">
      <c r="A7318" t="s">
        <v>18501</v>
      </c>
      <c r="B7318" t="s">
        <v>18505</v>
      </c>
      <c r="C7318">
        <v>2</v>
      </c>
      <c r="D7318" t="s">
        <v>12</v>
      </c>
      <c r="E7318" t="s">
        <v>12</v>
      </c>
      <c r="F7318" s="3" t="s">
        <v>18506</v>
      </c>
      <c r="G7318">
        <v>2023</v>
      </c>
      <c r="H7318" t="s">
        <v>779</v>
      </c>
      <c r="I7318" t="s">
        <v>18504</v>
      </c>
    </row>
    <row r="7319" spans="1:9" ht="32" x14ac:dyDescent="0.2">
      <c r="A7319" t="s">
        <v>18501</v>
      </c>
      <c r="B7319" t="s">
        <v>18507</v>
      </c>
      <c r="C7319">
        <v>3</v>
      </c>
      <c r="D7319" t="s">
        <v>90</v>
      </c>
      <c r="E7319" t="s">
        <v>12</v>
      </c>
      <c r="F7319" s="3" t="s">
        <v>18508</v>
      </c>
      <c r="G7319">
        <v>2023</v>
      </c>
      <c r="H7319" t="s">
        <v>779</v>
      </c>
      <c r="I7319" t="s">
        <v>18504</v>
      </c>
    </row>
    <row r="7320" spans="1:9" ht="32" x14ac:dyDescent="0.2">
      <c r="A7320" t="s">
        <v>18509</v>
      </c>
      <c r="B7320" t="s">
        <v>14852</v>
      </c>
      <c r="C7320">
        <v>1</v>
      </c>
      <c r="D7320" t="s">
        <v>12</v>
      </c>
      <c r="E7320" t="s">
        <v>12</v>
      </c>
      <c r="F7320" s="3" t="s">
        <v>18510</v>
      </c>
      <c r="G7320">
        <v>2023</v>
      </c>
      <c r="H7320" t="s">
        <v>37</v>
      </c>
      <c r="I7320" t="s">
        <v>18511</v>
      </c>
    </row>
    <row r="7321" spans="1:9" ht="32" x14ac:dyDescent="0.2">
      <c r="A7321" t="s">
        <v>18512</v>
      </c>
      <c r="B7321" t="s">
        <v>18513</v>
      </c>
      <c r="C7321">
        <v>1</v>
      </c>
      <c r="D7321" t="s">
        <v>344</v>
      </c>
      <c r="E7321" t="s">
        <v>12</v>
      </c>
      <c r="F7321" s="3" t="s">
        <v>18514</v>
      </c>
      <c r="G7321">
        <v>2023</v>
      </c>
      <c r="H7321" t="s">
        <v>438</v>
      </c>
      <c r="I7321" t="s">
        <v>18515</v>
      </c>
    </row>
    <row r="7322" spans="1:9" ht="32" x14ac:dyDescent="0.2">
      <c r="A7322" t="s">
        <v>18516</v>
      </c>
      <c r="B7322" t="s">
        <v>18517</v>
      </c>
      <c r="C7322">
        <v>1</v>
      </c>
      <c r="D7322" t="s">
        <v>12</v>
      </c>
      <c r="E7322" t="s">
        <v>12</v>
      </c>
      <c r="F7322" s="3" t="s">
        <v>18518</v>
      </c>
      <c r="G7322">
        <v>2023</v>
      </c>
      <c r="H7322" t="s">
        <v>804</v>
      </c>
      <c r="I7322" t="s">
        <v>18519</v>
      </c>
    </row>
    <row r="7323" spans="1:9" ht="16" x14ac:dyDescent="0.2">
      <c r="A7323" t="s">
        <v>18516</v>
      </c>
      <c r="B7323" t="s">
        <v>18520</v>
      </c>
      <c r="C7323">
        <v>2</v>
      </c>
      <c r="D7323" t="s">
        <v>12</v>
      </c>
      <c r="E7323" t="s">
        <v>12</v>
      </c>
      <c r="F7323" s="3" t="s">
        <v>18521</v>
      </c>
      <c r="G7323">
        <v>2023</v>
      </c>
      <c r="H7323" t="s">
        <v>804</v>
      </c>
      <c r="I7323" t="s">
        <v>18519</v>
      </c>
    </row>
    <row r="7324" spans="1:9" ht="32" x14ac:dyDescent="0.2">
      <c r="A7324" t="s">
        <v>18522</v>
      </c>
      <c r="B7324" t="s">
        <v>18523</v>
      </c>
      <c r="C7324">
        <v>1</v>
      </c>
      <c r="D7324" t="s">
        <v>1085</v>
      </c>
      <c r="E7324" t="s">
        <v>7714</v>
      </c>
      <c r="F7324" s="3" t="s">
        <v>18524</v>
      </c>
      <c r="G7324">
        <v>2023</v>
      </c>
      <c r="H7324" t="s">
        <v>1810</v>
      </c>
      <c r="I7324" t="s">
        <v>18525</v>
      </c>
    </row>
    <row r="7325" spans="1:9" ht="32" x14ac:dyDescent="0.2">
      <c r="A7325" t="s">
        <v>18522</v>
      </c>
      <c r="B7325" t="s">
        <v>18526</v>
      </c>
      <c r="C7325">
        <v>2</v>
      </c>
      <c r="D7325" t="s">
        <v>1085</v>
      </c>
      <c r="E7325" t="s">
        <v>7714</v>
      </c>
      <c r="F7325" s="3" t="s">
        <v>18527</v>
      </c>
      <c r="G7325">
        <v>2023</v>
      </c>
      <c r="H7325" t="s">
        <v>1810</v>
      </c>
      <c r="I7325" t="s">
        <v>18525</v>
      </c>
    </row>
    <row r="7326" spans="1:9" ht="32" x14ac:dyDescent="0.2">
      <c r="A7326" t="s">
        <v>18528</v>
      </c>
      <c r="B7326" t="s">
        <v>17342</v>
      </c>
      <c r="C7326">
        <v>1</v>
      </c>
      <c r="D7326">
        <f>407</f>
        <v>407</v>
      </c>
      <c r="E7326" t="s">
        <v>12</v>
      </c>
      <c r="F7326" s="3" t="s">
        <v>1043</v>
      </c>
      <c r="G7326">
        <v>2023</v>
      </c>
      <c r="H7326" t="s">
        <v>37</v>
      </c>
      <c r="I7326" t="s">
        <v>18529</v>
      </c>
    </row>
    <row r="7327" spans="1:9" ht="32" x14ac:dyDescent="0.2">
      <c r="A7327" t="s">
        <v>18528</v>
      </c>
      <c r="B7327" t="s">
        <v>11640</v>
      </c>
      <c r="C7327">
        <v>2</v>
      </c>
      <c r="D7327">
        <f>407</f>
        <v>407</v>
      </c>
      <c r="E7327" t="s">
        <v>12</v>
      </c>
      <c r="F7327" s="3" t="s">
        <v>18530</v>
      </c>
      <c r="G7327">
        <v>2023</v>
      </c>
      <c r="H7327" t="s">
        <v>37</v>
      </c>
      <c r="I7327" t="s">
        <v>18529</v>
      </c>
    </row>
    <row r="7328" spans="1:9" ht="32" x14ac:dyDescent="0.2">
      <c r="A7328" t="s">
        <v>18531</v>
      </c>
      <c r="B7328" t="s">
        <v>18532</v>
      </c>
      <c r="C7328">
        <v>1</v>
      </c>
      <c r="D7328" t="s">
        <v>12</v>
      </c>
      <c r="E7328" t="s">
        <v>12</v>
      </c>
      <c r="F7328" s="3" t="s">
        <v>18533</v>
      </c>
      <c r="G7328">
        <v>2023</v>
      </c>
      <c r="H7328" t="s">
        <v>368</v>
      </c>
      <c r="I7328" t="s">
        <v>18534</v>
      </c>
    </row>
    <row r="7329" spans="1:9" ht="32" x14ac:dyDescent="0.2">
      <c r="A7329" t="s">
        <v>18531</v>
      </c>
      <c r="B7329" t="s">
        <v>18535</v>
      </c>
      <c r="C7329">
        <v>2</v>
      </c>
      <c r="D7329" t="s">
        <v>12</v>
      </c>
      <c r="E7329" t="s">
        <v>12</v>
      </c>
      <c r="F7329" s="3" t="s">
        <v>18536</v>
      </c>
      <c r="G7329">
        <v>2023</v>
      </c>
      <c r="H7329" t="s">
        <v>368</v>
      </c>
      <c r="I7329" t="s">
        <v>18534</v>
      </c>
    </row>
    <row r="7330" spans="1:9" ht="16" x14ac:dyDescent="0.2">
      <c r="A7330" t="s">
        <v>18531</v>
      </c>
      <c r="B7330" t="s">
        <v>18537</v>
      </c>
      <c r="C7330">
        <v>3</v>
      </c>
      <c r="D7330" t="s">
        <v>12</v>
      </c>
      <c r="E7330" t="s">
        <v>12</v>
      </c>
      <c r="F7330" s="3" t="s">
        <v>18538</v>
      </c>
      <c r="G7330">
        <v>2023</v>
      </c>
      <c r="H7330" t="s">
        <v>368</v>
      </c>
      <c r="I7330" t="s">
        <v>18534</v>
      </c>
    </row>
    <row r="7331" spans="1:9" ht="16" x14ac:dyDescent="0.2">
      <c r="A7331" t="s">
        <v>18531</v>
      </c>
      <c r="B7331" t="s">
        <v>18539</v>
      </c>
      <c r="C7331">
        <v>4</v>
      </c>
      <c r="D7331" t="s">
        <v>12</v>
      </c>
      <c r="E7331" t="s">
        <v>12</v>
      </c>
      <c r="F7331" s="3" t="s">
        <v>18540</v>
      </c>
      <c r="G7331">
        <v>2023</v>
      </c>
      <c r="H7331" t="s">
        <v>368</v>
      </c>
      <c r="I7331" t="s">
        <v>18534</v>
      </c>
    </row>
    <row r="7332" spans="1:9" ht="16" x14ac:dyDescent="0.2">
      <c r="A7332" t="s">
        <v>18531</v>
      </c>
      <c r="B7332" t="s">
        <v>18541</v>
      </c>
      <c r="C7332">
        <v>5</v>
      </c>
      <c r="D7332" t="s">
        <v>12</v>
      </c>
      <c r="E7332" t="s">
        <v>3489</v>
      </c>
      <c r="F7332" s="3" t="s">
        <v>3490</v>
      </c>
      <c r="G7332">
        <v>2023</v>
      </c>
      <c r="H7332" t="s">
        <v>368</v>
      </c>
      <c r="I7332" t="s">
        <v>18534</v>
      </c>
    </row>
    <row r="7333" spans="1:9" ht="16" x14ac:dyDescent="0.2">
      <c r="A7333" t="s">
        <v>18531</v>
      </c>
      <c r="B7333" t="s">
        <v>3918</v>
      </c>
      <c r="C7333">
        <v>6</v>
      </c>
      <c r="D7333" t="s">
        <v>12</v>
      </c>
      <c r="E7333" t="s">
        <v>12</v>
      </c>
      <c r="F7333" s="3" t="s">
        <v>9157</v>
      </c>
      <c r="G7333">
        <v>2023</v>
      </c>
      <c r="H7333" t="s">
        <v>368</v>
      </c>
      <c r="I7333" t="s">
        <v>18534</v>
      </c>
    </row>
    <row r="7334" spans="1:9" ht="32" x14ac:dyDescent="0.2">
      <c r="A7334" t="s">
        <v>18531</v>
      </c>
      <c r="B7334" t="s">
        <v>18542</v>
      </c>
      <c r="C7334">
        <v>7</v>
      </c>
      <c r="D7334" t="s">
        <v>3485</v>
      </c>
      <c r="E7334" t="s">
        <v>12</v>
      </c>
      <c r="F7334" s="3" t="s">
        <v>18543</v>
      </c>
      <c r="G7334">
        <v>2023</v>
      </c>
      <c r="H7334" t="s">
        <v>368</v>
      </c>
      <c r="I7334" t="s">
        <v>18534</v>
      </c>
    </row>
    <row r="7335" spans="1:9" ht="16" x14ac:dyDescent="0.2">
      <c r="A7335" t="s">
        <v>18531</v>
      </c>
      <c r="B7335" t="s">
        <v>18544</v>
      </c>
      <c r="C7335">
        <v>8</v>
      </c>
      <c r="D7335" t="s">
        <v>12</v>
      </c>
      <c r="E7335" t="s">
        <v>12</v>
      </c>
      <c r="F7335" s="3" t="s">
        <v>1146</v>
      </c>
      <c r="G7335">
        <v>2023</v>
      </c>
      <c r="H7335" t="s">
        <v>368</v>
      </c>
      <c r="I7335" t="s">
        <v>18534</v>
      </c>
    </row>
    <row r="7336" spans="1:9" ht="32" x14ac:dyDescent="0.2">
      <c r="A7336" t="s">
        <v>18531</v>
      </c>
      <c r="B7336" t="s">
        <v>18545</v>
      </c>
      <c r="C7336">
        <v>9</v>
      </c>
      <c r="D7336" t="s">
        <v>12</v>
      </c>
      <c r="E7336" t="s">
        <v>12</v>
      </c>
      <c r="F7336" s="3" t="s">
        <v>18546</v>
      </c>
      <c r="G7336">
        <v>2023</v>
      </c>
      <c r="H7336" t="s">
        <v>368</v>
      </c>
      <c r="I7336" t="s">
        <v>18534</v>
      </c>
    </row>
    <row r="7337" spans="1:9" ht="32" x14ac:dyDescent="0.2">
      <c r="A7337" t="s">
        <v>18531</v>
      </c>
      <c r="B7337" t="s">
        <v>18547</v>
      </c>
      <c r="C7337">
        <v>10</v>
      </c>
      <c r="D7337" t="s">
        <v>12</v>
      </c>
      <c r="E7337" t="s">
        <v>12</v>
      </c>
      <c r="F7337" s="3" t="s">
        <v>18548</v>
      </c>
      <c r="G7337">
        <v>2023</v>
      </c>
      <c r="H7337" t="s">
        <v>368</v>
      </c>
      <c r="I7337" t="s">
        <v>18534</v>
      </c>
    </row>
    <row r="7338" spans="1:9" ht="16" x14ac:dyDescent="0.2">
      <c r="A7338" t="s">
        <v>18531</v>
      </c>
      <c r="B7338" t="s">
        <v>18549</v>
      </c>
      <c r="C7338">
        <v>11</v>
      </c>
      <c r="D7338" t="s">
        <v>12</v>
      </c>
      <c r="E7338" t="s">
        <v>12</v>
      </c>
      <c r="F7338" s="3" t="s">
        <v>18550</v>
      </c>
      <c r="G7338">
        <v>2023</v>
      </c>
      <c r="H7338" t="s">
        <v>368</v>
      </c>
      <c r="I7338" t="s">
        <v>18534</v>
      </c>
    </row>
    <row r="7339" spans="1:9" ht="32" x14ac:dyDescent="0.2">
      <c r="A7339" t="s">
        <v>18531</v>
      </c>
      <c r="B7339" t="s">
        <v>18551</v>
      </c>
      <c r="C7339">
        <v>12</v>
      </c>
      <c r="D7339" t="s">
        <v>12</v>
      </c>
      <c r="E7339" t="s">
        <v>12</v>
      </c>
      <c r="F7339" s="3" t="s">
        <v>18552</v>
      </c>
      <c r="G7339">
        <v>2023</v>
      </c>
      <c r="H7339" t="s">
        <v>368</v>
      </c>
      <c r="I7339" t="s">
        <v>18534</v>
      </c>
    </row>
    <row r="7340" spans="1:9" ht="32" x14ac:dyDescent="0.2">
      <c r="A7340" t="s">
        <v>18531</v>
      </c>
      <c r="B7340" t="s">
        <v>18553</v>
      </c>
      <c r="C7340">
        <v>13</v>
      </c>
      <c r="D7340" t="s">
        <v>12</v>
      </c>
      <c r="E7340" t="s">
        <v>12</v>
      </c>
      <c r="F7340" s="3" t="s">
        <v>18554</v>
      </c>
      <c r="G7340">
        <v>2023</v>
      </c>
      <c r="H7340" t="s">
        <v>368</v>
      </c>
      <c r="I7340" t="s">
        <v>18534</v>
      </c>
    </row>
    <row r="7341" spans="1:9" ht="16" x14ac:dyDescent="0.2">
      <c r="A7341" t="s">
        <v>18531</v>
      </c>
      <c r="B7341" t="s">
        <v>18555</v>
      </c>
      <c r="C7341">
        <v>14</v>
      </c>
      <c r="D7341" t="s">
        <v>12</v>
      </c>
      <c r="E7341" t="s">
        <v>12</v>
      </c>
      <c r="F7341" s="3" t="s">
        <v>18556</v>
      </c>
      <c r="G7341">
        <v>2023</v>
      </c>
      <c r="H7341" t="s">
        <v>368</v>
      </c>
      <c r="I7341" t="s">
        <v>18534</v>
      </c>
    </row>
    <row r="7342" spans="1:9" ht="16" x14ac:dyDescent="0.2">
      <c r="A7342" t="s">
        <v>18531</v>
      </c>
      <c r="B7342" t="s">
        <v>18557</v>
      </c>
      <c r="C7342">
        <v>15</v>
      </c>
      <c r="D7342" t="s">
        <v>12</v>
      </c>
      <c r="E7342" t="s">
        <v>12</v>
      </c>
      <c r="F7342" s="3" t="s">
        <v>18558</v>
      </c>
      <c r="G7342">
        <v>2023</v>
      </c>
      <c r="H7342" t="s">
        <v>368</v>
      </c>
      <c r="I7342" t="s">
        <v>18534</v>
      </c>
    </row>
    <row r="7343" spans="1:9" ht="16" x14ac:dyDescent="0.2">
      <c r="A7343" t="s">
        <v>18531</v>
      </c>
      <c r="B7343" t="s">
        <v>18559</v>
      </c>
      <c r="C7343">
        <v>16</v>
      </c>
      <c r="D7343" t="s">
        <v>12</v>
      </c>
      <c r="E7343" t="s">
        <v>12</v>
      </c>
      <c r="F7343" s="3" t="s">
        <v>18560</v>
      </c>
      <c r="G7343">
        <v>2023</v>
      </c>
      <c r="H7343" t="s">
        <v>368</v>
      </c>
      <c r="I7343" t="s">
        <v>18534</v>
      </c>
    </row>
    <row r="7344" spans="1:9" ht="16" x14ac:dyDescent="0.2">
      <c r="A7344" t="s">
        <v>18531</v>
      </c>
      <c r="B7344" t="s">
        <v>18561</v>
      </c>
      <c r="C7344">
        <v>17</v>
      </c>
      <c r="D7344" t="s">
        <v>12</v>
      </c>
      <c r="E7344" t="s">
        <v>12</v>
      </c>
      <c r="F7344" s="3" t="s">
        <v>18562</v>
      </c>
      <c r="G7344">
        <v>2023</v>
      </c>
      <c r="H7344" t="s">
        <v>368</v>
      </c>
      <c r="I7344" t="s">
        <v>18534</v>
      </c>
    </row>
    <row r="7345" spans="1:9" ht="16" x14ac:dyDescent="0.2">
      <c r="A7345" t="s">
        <v>18531</v>
      </c>
      <c r="B7345" t="s">
        <v>18563</v>
      </c>
      <c r="C7345">
        <v>18</v>
      </c>
      <c r="D7345" t="s">
        <v>12</v>
      </c>
      <c r="E7345" t="s">
        <v>12</v>
      </c>
      <c r="F7345" s="3" t="s">
        <v>18564</v>
      </c>
      <c r="G7345">
        <v>2023</v>
      </c>
      <c r="H7345" t="s">
        <v>368</v>
      </c>
      <c r="I7345" t="s">
        <v>18534</v>
      </c>
    </row>
    <row r="7346" spans="1:9" ht="32" x14ac:dyDescent="0.2">
      <c r="A7346" t="s">
        <v>18531</v>
      </c>
      <c r="B7346" t="s">
        <v>18565</v>
      </c>
      <c r="C7346">
        <v>19</v>
      </c>
      <c r="D7346">
        <f>375</f>
        <v>375</v>
      </c>
      <c r="E7346" t="s">
        <v>12</v>
      </c>
      <c r="F7346" s="3" t="s">
        <v>18566</v>
      </c>
      <c r="G7346">
        <v>2023</v>
      </c>
      <c r="H7346" t="s">
        <v>368</v>
      </c>
      <c r="I7346" t="s">
        <v>18534</v>
      </c>
    </row>
    <row r="7347" spans="1:9" ht="32" x14ac:dyDescent="0.2">
      <c r="A7347" t="s">
        <v>18531</v>
      </c>
      <c r="B7347" t="s">
        <v>18567</v>
      </c>
      <c r="C7347">
        <v>20</v>
      </c>
      <c r="D7347">
        <f>375</f>
        <v>375</v>
      </c>
      <c r="E7347" t="s">
        <v>12</v>
      </c>
      <c r="F7347" s="3" t="s">
        <v>18568</v>
      </c>
      <c r="G7347">
        <v>2023</v>
      </c>
      <c r="H7347" t="s">
        <v>368</v>
      </c>
      <c r="I7347" t="s">
        <v>18534</v>
      </c>
    </row>
    <row r="7348" spans="1:9" ht="16" x14ac:dyDescent="0.2">
      <c r="A7348" t="s">
        <v>18531</v>
      </c>
      <c r="B7348" t="s">
        <v>18569</v>
      </c>
      <c r="C7348">
        <v>21</v>
      </c>
      <c r="D7348" t="s">
        <v>12</v>
      </c>
      <c r="E7348" t="s">
        <v>12</v>
      </c>
      <c r="F7348" s="3" t="s">
        <v>18570</v>
      </c>
      <c r="G7348">
        <v>2023</v>
      </c>
      <c r="H7348" t="s">
        <v>368</v>
      </c>
      <c r="I7348" t="s">
        <v>18534</v>
      </c>
    </row>
    <row r="7349" spans="1:9" ht="32" x14ac:dyDescent="0.2">
      <c r="A7349" t="s">
        <v>18531</v>
      </c>
      <c r="B7349" t="s">
        <v>18571</v>
      </c>
      <c r="C7349">
        <v>22</v>
      </c>
      <c r="D7349">
        <f>375</f>
        <v>375</v>
      </c>
      <c r="E7349" t="s">
        <v>12</v>
      </c>
      <c r="F7349" s="3" t="s">
        <v>18572</v>
      </c>
      <c r="G7349">
        <v>2023</v>
      </c>
      <c r="H7349" t="s">
        <v>368</v>
      </c>
      <c r="I7349" t="s">
        <v>18534</v>
      </c>
    </row>
    <row r="7350" spans="1:9" ht="16" x14ac:dyDescent="0.2">
      <c r="A7350" t="s">
        <v>18531</v>
      </c>
      <c r="B7350" t="s">
        <v>18573</v>
      </c>
      <c r="C7350">
        <v>23</v>
      </c>
      <c r="D7350">
        <f>19</f>
        <v>19</v>
      </c>
      <c r="E7350" t="s">
        <v>12</v>
      </c>
      <c r="F7350" s="3" t="s">
        <v>18574</v>
      </c>
      <c r="G7350">
        <v>2023</v>
      </c>
      <c r="H7350" t="s">
        <v>368</v>
      </c>
      <c r="I7350" t="s">
        <v>18534</v>
      </c>
    </row>
    <row r="7351" spans="1:9" ht="32" x14ac:dyDescent="0.2">
      <c r="A7351" t="s">
        <v>18575</v>
      </c>
      <c r="B7351" t="s">
        <v>18576</v>
      </c>
      <c r="C7351">
        <v>1</v>
      </c>
      <c r="D7351" t="s">
        <v>1512</v>
      </c>
      <c r="E7351" t="s">
        <v>12</v>
      </c>
      <c r="F7351" s="3" t="s">
        <v>1513</v>
      </c>
      <c r="G7351">
        <v>2023</v>
      </c>
      <c r="H7351" t="s">
        <v>438</v>
      </c>
      <c r="I7351" t="s">
        <v>18577</v>
      </c>
    </row>
    <row r="7352" spans="1:9" ht="32" x14ac:dyDescent="0.2">
      <c r="A7352" t="s">
        <v>18575</v>
      </c>
      <c r="B7352" t="s">
        <v>18578</v>
      </c>
      <c r="C7352">
        <v>2</v>
      </c>
      <c r="D7352" t="s">
        <v>1512</v>
      </c>
      <c r="E7352" t="s">
        <v>12</v>
      </c>
      <c r="F7352" s="3" t="s">
        <v>18579</v>
      </c>
      <c r="G7352">
        <v>2023</v>
      </c>
      <c r="H7352" t="s">
        <v>438</v>
      </c>
      <c r="I7352" t="s">
        <v>18577</v>
      </c>
    </row>
    <row r="7353" spans="1:9" ht="16" x14ac:dyDescent="0.2">
      <c r="A7353" t="s">
        <v>18580</v>
      </c>
      <c r="B7353" t="s">
        <v>18581</v>
      </c>
      <c r="C7353">
        <v>1</v>
      </c>
      <c r="D7353" t="s">
        <v>101</v>
      </c>
      <c r="E7353" t="s">
        <v>12</v>
      </c>
      <c r="F7353" s="3" t="s">
        <v>2980</v>
      </c>
      <c r="G7353">
        <v>2023</v>
      </c>
      <c r="H7353" t="s">
        <v>37</v>
      </c>
      <c r="I7353" t="s">
        <v>18582</v>
      </c>
    </row>
    <row r="7354" spans="1:9" ht="32" x14ac:dyDescent="0.2">
      <c r="A7354" t="s">
        <v>18583</v>
      </c>
      <c r="B7354" t="s">
        <v>18584</v>
      </c>
      <c r="C7354">
        <v>1</v>
      </c>
      <c r="D7354" t="s">
        <v>101</v>
      </c>
      <c r="E7354" t="s">
        <v>12</v>
      </c>
      <c r="F7354" s="3" t="s">
        <v>10320</v>
      </c>
      <c r="G7354">
        <v>2023</v>
      </c>
      <c r="H7354" t="s">
        <v>37</v>
      </c>
      <c r="I7354" t="s">
        <v>18585</v>
      </c>
    </row>
    <row r="7355" spans="1:9" ht="16" x14ac:dyDescent="0.2">
      <c r="A7355" t="s">
        <v>18586</v>
      </c>
      <c r="B7355" t="s">
        <v>18587</v>
      </c>
      <c r="C7355">
        <v>1</v>
      </c>
      <c r="D7355" t="s">
        <v>1512</v>
      </c>
      <c r="E7355" t="s">
        <v>12</v>
      </c>
      <c r="F7355" s="3" t="s">
        <v>18588</v>
      </c>
      <c r="G7355">
        <v>2023</v>
      </c>
      <c r="H7355" t="s">
        <v>438</v>
      </c>
      <c r="I7355" t="s">
        <v>18589</v>
      </c>
    </row>
    <row r="7356" spans="1:9" ht="32" x14ac:dyDescent="0.2">
      <c r="A7356" t="s">
        <v>18590</v>
      </c>
      <c r="B7356" t="s">
        <v>18591</v>
      </c>
      <c r="C7356">
        <v>1</v>
      </c>
      <c r="D7356" t="s">
        <v>4601</v>
      </c>
      <c r="E7356" t="s">
        <v>12</v>
      </c>
      <c r="F7356" s="3" t="s">
        <v>11695</v>
      </c>
      <c r="G7356">
        <v>2023</v>
      </c>
      <c r="H7356" t="s">
        <v>462</v>
      </c>
      <c r="I7356" t="s">
        <v>18592</v>
      </c>
    </row>
    <row r="7357" spans="1:9" ht="32" x14ac:dyDescent="0.2">
      <c r="A7357" t="s">
        <v>18590</v>
      </c>
      <c r="B7357" t="s">
        <v>18593</v>
      </c>
      <c r="C7357">
        <v>2</v>
      </c>
      <c r="D7357" t="s">
        <v>4601</v>
      </c>
      <c r="E7357" t="s">
        <v>12</v>
      </c>
      <c r="F7357" s="3" t="s">
        <v>18594</v>
      </c>
      <c r="G7357">
        <v>2023</v>
      </c>
      <c r="H7357" t="s">
        <v>462</v>
      </c>
      <c r="I7357" t="s">
        <v>18592</v>
      </c>
    </row>
    <row r="7358" spans="1:9" ht="32" x14ac:dyDescent="0.2">
      <c r="A7358" t="s">
        <v>18590</v>
      </c>
      <c r="B7358" t="s">
        <v>18595</v>
      </c>
      <c r="C7358">
        <v>3</v>
      </c>
      <c r="D7358" t="s">
        <v>316</v>
      </c>
      <c r="E7358" t="s">
        <v>12</v>
      </c>
      <c r="F7358" s="3" t="s">
        <v>18596</v>
      </c>
      <c r="G7358">
        <v>2023</v>
      </c>
      <c r="H7358" t="s">
        <v>1157</v>
      </c>
      <c r="I7358" t="s">
        <v>18592</v>
      </c>
    </row>
    <row r="7359" spans="1:9" ht="16" x14ac:dyDescent="0.2">
      <c r="A7359" t="s">
        <v>18597</v>
      </c>
      <c r="B7359" t="s">
        <v>18598</v>
      </c>
      <c r="C7359">
        <v>1</v>
      </c>
      <c r="D7359" t="s">
        <v>52</v>
      </c>
      <c r="E7359" t="s">
        <v>12</v>
      </c>
      <c r="F7359" s="3" t="s">
        <v>18599</v>
      </c>
      <c r="G7359">
        <v>2023</v>
      </c>
      <c r="H7359" t="s">
        <v>754</v>
      </c>
      <c r="I7359" t="s">
        <v>18600</v>
      </c>
    </row>
    <row r="7360" spans="1:9" ht="16" x14ac:dyDescent="0.2">
      <c r="A7360" t="s">
        <v>18597</v>
      </c>
      <c r="B7360" t="s">
        <v>18601</v>
      </c>
      <c r="C7360">
        <v>2</v>
      </c>
      <c r="D7360" t="s">
        <v>52</v>
      </c>
      <c r="E7360" t="s">
        <v>12</v>
      </c>
      <c r="F7360" s="3" t="s">
        <v>18602</v>
      </c>
      <c r="G7360">
        <v>2023</v>
      </c>
      <c r="H7360" t="s">
        <v>754</v>
      </c>
      <c r="I7360" t="s">
        <v>18600</v>
      </c>
    </row>
    <row r="7361" spans="1:9" ht="16" x14ac:dyDescent="0.2">
      <c r="A7361" t="s">
        <v>18603</v>
      </c>
      <c r="B7361" t="s">
        <v>18604</v>
      </c>
      <c r="C7361">
        <v>1</v>
      </c>
      <c r="D7361">
        <f>237</f>
        <v>237</v>
      </c>
      <c r="E7361" t="s">
        <v>12</v>
      </c>
      <c r="F7361" s="3" t="s">
        <v>6331</v>
      </c>
      <c r="G7361">
        <v>2023</v>
      </c>
      <c r="H7361" t="s">
        <v>21</v>
      </c>
      <c r="I7361" t="s">
        <v>18605</v>
      </c>
    </row>
    <row r="7362" spans="1:9" ht="32" x14ac:dyDescent="0.2">
      <c r="A7362" t="s">
        <v>18606</v>
      </c>
      <c r="B7362" t="s">
        <v>18607</v>
      </c>
      <c r="C7362">
        <v>1</v>
      </c>
      <c r="D7362" t="s">
        <v>52</v>
      </c>
      <c r="E7362" t="s">
        <v>12</v>
      </c>
      <c r="F7362" s="3" t="s">
        <v>18608</v>
      </c>
      <c r="G7362">
        <v>2023</v>
      </c>
      <c r="H7362" t="s">
        <v>462</v>
      </c>
      <c r="I7362" t="s">
        <v>18609</v>
      </c>
    </row>
    <row r="7363" spans="1:9" ht="32" x14ac:dyDescent="0.2">
      <c r="A7363" t="s">
        <v>18610</v>
      </c>
      <c r="B7363" t="s">
        <v>18611</v>
      </c>
      <c r="C7363">
        <v>1</v>
      </c>
      <c r="D7363">
        <f>538</f>
        <v>538</v>
      </c>
      <c r="E7363" t="s">
        <v>12</v>
      </c>
      <c r="F7363" s="7" t="s">
        <v>18612</v>
      </c>
      <c r="G7363">
        <v>2023</v>
      </c>
      <c r="H7363" t="s">
        <v>323</v>
      </c>
      <c r="I7363" t="s">
        <v>18613</v>
      </c>
    </row>
    <row r="7364" spans="1:9" ht="32" x14ac:dyDescent="0.2">
      <c r="A7364" t="s">
        <v>18610</v>
      </c>
      <c r="B7364" t="s">
        <v>18614</v>
      </c>
      <c r="C7364">
        <v>2</v>
      </c>
      <c r="D7364">
        <f>538</f>
        <v>538</v>
      </c>
      <c r="E7364" t="s">
        <v>12</v>
      </c>
      <c r="F7364" s="7" t="s">
        <v>18615</v>
      </c>
      <c r="G7364">
        <v>2023</v>
      </c>
      <c r="H7364" t="s">
        <v>323</v>
      </c>
      <c r="I7364" t="s">
        <v>18613</v>
      </c>
    </row>
    <row r="7365" spans="1:9" ht="16" x14ac:dyDescent="0.2">
      <c r="A7365" t="s">
        <v>18610</v>
      </c>
      <c r="B7365" t="s">
        <v>18616</v>
      </c>
      <c r="C7365">
        <v>3</v>
      </c>
      <c r="D7365">
        <f>538</f>
        <v>538</v>
      </c>
      <c r="E7365" t="s">
        <v>12</v>
      </c>
      <c r="F7365" s="7" t="s">
        <v>1259</v>
      </c>
      <c r="G7365">
        <v>2023</v>
      </c>
      <c r="H7365" t="s">
        <v>323</v>
      </c>
      <c r="I7365" t="s">
        <v>18613</v>
      </c>
    </row>
    <row r="7366" spans="1:9" ht="32" x14ac:dyDescent="0.2">
      <c r="A7366" t="s">
        <v>18610</v>
      </c>
      <c r="B7366" t="s">
        <v>18617</v>
      </c>
      <c r="C7366">
        <v>4</v>
      </c>
      <c r="D7366">
        <f>538</f>
        <v>538</v>
      </c>
      <c r="E7366" t="s">
        <v>12</v>
      </c>
      <c r="F7366" s="7" t="s">
        <v>18618</v>
      </c>
      <c r="G7366">
        <v>2023</v>
      </c>
      <c r="H7366" t="s">
        <v>323</v>
      </c>
      <c r="I7366" t="s">
        <v>18613</v>
      </c>
    </row>
    <row r="7367" spans="1:9" ht="16" x14ac:dyDescent="0.2">
      <c r="A7367" t="s">
        <v>18619</v>
      </c>
      <c r="B7367" t="s">
        <v>18620</v>
      </c>
      <c r="C7367">
        <v>1</v>
      </c>
      <c r="D7367">
        <f>498</f>
        <v>498</v>
      </c>
      <c r="E7367" t="s">
        <v>12</v>
      </c>
      <c r="F7367" s="3" t="s">
        <v>18621</v>
      </c>
      <c r="G7367">
        <v>2023</v>
      </c>
      <c r="H7367" t="s">
        <v>215</v>
      </c>
      <c r="I7367" t="s">
        <v>18622</v>
      </c>
    </row>
    <row r="7368" spans="1:9" ht="32" x14ac:dyDescent="0.2">
      <c r="A7368" t="s">
        <v>18619</v>
      </c>
      <c r="B7368" t="s">
        <v>18623</v>
      </c>
      <c r="C7368">
        <v>2</v>
      </c>
      <c r="D7368" t="s">
        <v>12</v>
      </c>
      <c r="E7368" t="s">
        <v>12</v>
      </c>
      <c r="F7368" s="3" t="s">
        <v>15087</v>
      </c>
      <c r="G7368">
        <v>2023</v>
      </c>
      <c r="H7368" t="s">
        <v>6537</v>
      </c>
      <c r="I7368" t="s">
        <v>18622</v>
      </c>
    </row>
    <row r="7369" spans="1:9" ht="16" x14ac:dyDescent="0.2">
      <c r="A7369" t="s">
        <v>18619</v>
      </c>
      <c r="B7369" t="s">
        <v>18624</v>
      </c>
      <c r="C7369">
        <v>3</v>
      </c>
      <c r="D7369" t="s">
        <v>193</v>
      </c>
      <c r="E7369" t="s">
        <v>12</v>
      </c>
      <c r="F7369" s="3" t="s">
        <v>9525</v>
      </c>
      <c r="G7369">
        <v>2023</v>
      </c>
      <c r="H7369" t="s">
        <v>195</v>
      </c>
      <c r="I7369" t="s">
        <v>18622</v>
      </c>
    </row>
    <row r="7370" spans="1:9" ht="32" x14ac:dyDescent="0.2">
      <c r="A7370" t="s">
        <v>18625</v>
      </c>
      <c r="B7370" t="s">
        <v>18626</v>
      </c>
      <c r="C7370">
        <v>1</v>
      </c>
      <c r="D7370" t="s">
        <v>90</v>
      </c>
      <c r="E7370" t="s">
        <v>592</v>
      </c>
      <c r="F7370" s="3" t="s">
        <v>18627</v>
      </c>
      <c r="G7370">
        <v>2023</v>
      </c>
      <c r="H7370" t="s">
        <v>832</v>
      </c>
      <c r="I7370" t="s">
        <v>18628</v>
      </c>
    </row>
    <row r="7371" spans="1:9" ht="32" x14ac:dyDescent="0.2">
      <c r="A7371" t="s">
        <v>18629</v>
      </c>
      <c r="B7371" t="s">
        <v>18630</v>
      </c>
      <c r="C7371">
        <v>1</v>
      </c>
      <c r="D7371" t="s">
        <v>12</v>
      </c>
      <c r="E7371" t="s">
        <v>12</v>
      </c>
      <c r="F7371" s="3" t="s">
        <v>18631</v>
      </c>
      <c r="G7371">
        <v>2023</v>
      </c>
      <c r="H7371" t="s">
        <v>553</v>
      </c>
      <c r="I7371" t="s">
        <v>18632</v>
      </c>
    </row>
    <row r="7372" spans="1:9" ht="16" x14ac:dyDescent="0.2">
      <c r="A7372" t="s">
        <v>18629</v>
      </c>
      <c r="B7372" t="s">
        <v>18633</v>
      </c>
      <c r="C7372">
        <v>2</v>
      </c>
      <c r="D7372" t="s">
        <v>12</v>
      </c>
      <c r="E7372" t="s">
        <v>12</v>
      </c>
      <c r="F7372" s="3" t="s">
        <v>10814</v>
      </c>
      <c r="G7372">
        <v>2023</v>
      </c>
      <c r="H7372" t="s">
        <v>553</v>
      </c>
      <c r="I7372" t="s">
        <v>18632</v>
      </c>
    </row>
    <row r="7373" spans="1:9" ht="32" x14ac:dyDescent="0.2">
      <c r="A7373" t="s">
        <v>18629</v>
      </c>
      <c r="B7373" t="s">
        <v>18634</v>
      </c>
      <c r="C7373">
        <v>3</v>
      </c>
      <c r="D7373" t="s">
        <v>12</v>
      </c>
      <c r="E7373" t="s">
        <v>12</v>
      </c>
      <c r="F7373" s="3" t="s">
        <v>18635</v>
      </c>
      <c r="G7373">
        <v>2023</v>
      </c>
      <c r="H7373" t="s">
        <v>553</v>
      </c>
      <c r="I7373" t="s">
        <v>18632</v>
      </c>
    </row>
    <row r="7374" spans="1:9" ht="16" x14ac:dyDescent="0.2">
      <c r="A7374" t="s">
        <v>18629</v>
      </c>
      <c r="B7374" t="s">
        <v>11445</v>
      </c>
      <c r="C7374">
        <v>4</v>
      </c>
      <c r="D7374" t="s">
        <v>12</v>
      </c>
      <c r="E7374" t="s">
        <v>12</v>
      </c>
      <c r="F7374" s="3" t="s">
        <v>11439</v>
      </c>
      <c r="G7374">
        <v>2023</v>
      </c>
      <c r="H7374" t="s">
        <v>553</v>
      </c>
      <c r="I7374" t="s">
        <v>18632</v>
      </c>
    </row>
    <row r="7375" spans="1:9" ht="32" x14ac:dyDescent="0.2">
      <c r="A7375" t="s">
        <v>18636</v>
      </c>
      <c r="B7375" t="s">
        <v>18637</v>
      </c>
      <c r="C7375">
        <v>1</v>
      </c>
      <c r="D7375" t="s">
        <v>12</v>
      </c>
      <c r="E7375" t="s">
        <v>12</v>
      </c>
      <c r="F7375" s="3" t="s">
        <v>18638</v>
      </c>
      <c r="G7375">
        <v>2023</v>
      </c>
      <c r="H7375" t="s">
        <v>37</v>
      </c>
      <c r="I7375" t="s">
        <v>18639</v>
      </c>
    </row>
    <row r="7376" spans="1:9" ht="32" x14ac:dyDescent="0.2">
      <c r="A7376" t="s">
        <v>18636</v>
      </c>
      <c r="B7376" t="s">
        <v>18640</v>
      </c>
      <c r="C7376">
        <v>2</v>
      </c>
      <c r="D7376" t="s">
        <v>101</v>
      </c>
      <c r="E7376" t="s">
        <v>12</v>
      </c>
      <c r="F7376" s="3" t="s">
        <v>18641</v>
      </c>
      <c r="G7376">
        <v>2023</v>
      </c>
      <c r="H7376" t="s">
        <v>37</v>
      </c>
      <c r="I7376" t="s">
        <v>18639</v>
      </c>
    </row>
    <row r="7377" spans="1:9" ht="16" x14ac:dyDescent="0.2">
      <c r="A7377" t="s">
        <v>18642</v>
      </c>
      <c r="B7377" t="s">
        <v>18643</v>
      </c>
      <c r="C7377">
        <v>1</v>
      </c>
      <c r="D7377" t="s">
        <v>31</v>
      </c>
      <c r="E7377" t="s">
        <v>12</v>
      </c>
      <c r="F7377" s="3" t="s">
        <v>4836</v>
      </c>
      <c r="G7377">
        <v>2023</v>
      </c>
      <c r="H7377" t="s">
        <v>21</v>
      </c>
      <c r="I7377" t="s">
        <v>18644</v>
      </c>
    </row>
    <row r="7378" spans="1:9" ht="16" x14ac:dyDescent="0.2">
      <c r="A7378" t="s">
        <v>18645</v>
      </c>
      <c r="B7378" t="s">
        <v>18646</v>
      </c>
      <c r="C7378">
        <v>1</v>
      </c>
      <c r="D7378" t="s">
        <v>12</v>
      </c>
      <c r="E7378" t="s">
        <v>12</v>
      </c>
      <c r="F7378" s="3" t="s">
        <v>18647</v>
      </c>
      <c r="G7378">
        <v>2023</v>
      </c>
      <c r="H7378" t="s">
        <v>126</v>
      </c>
      <c r="I7378" t="s">
        <v>18648</v>
      </c>
    </row>
    <row r="7379" spans="1:9" ht="32" x14ac:dyDescent="0.2">
      <c r="A7379" t="s">
        <v>18649</v>
      </c>
      <c r="B7379" t="s">
        <v>10749</v>
      </c>
      <c r="C7379">
        <v>1</v>
      </c>
      <c r="D7379">
        <f>575</f>
        <v>575</v>
      </c>
      <c r="E7379" t="s">
        <v>12</v>
      </c>
      <c r="F7379" s="3" t="s">
        <v>10750</v>
      </c>
      <c r="G7379">
        <v>2023</v>
      </c>
      <c r="H7379" t="s">
        <v>140</v>
      </c>
      <c r="I7379" t="s">
        <v>18650</v>
      </c>
    </row>
    <row r="7380" spans="1:9" ht="32" x14ac:dyDescent="0.2">
      <c r="A7380" t="s">
        <v>18649</v>
      </c>
      <c r="B7380" t="s">
        <v>11125</v>
      </c>
      <c r="C7380">
        <v>2</v>
      </c>
      <c r="D7380">
        <f>285</f>
        <v>285</v>
      </c>
      <c r="E7380" t="s">
        <v>12</v>
      </c>
      <c r="F7380" s="3" t="s">
        <v>11236</v>
      </c>
      <c r="G7380">
        <v>2023</v>
      </c>
      <c r="H7380" t="s">
        <v>140</v>
      </c>
      <c r="I7380" t="s">
        <v>18650</v>
      </c>
    </row>
    <row r="7381" spans="1:9" ht="16" x14ac:dyDescent="0.2">
      <c r="A7381" t="s">
        <v>18651</v>
      </c>
      <c r="B7381" t="s">
        <v>5119</v>
      </c>
      <c r="C7381">
        <v>1</v>
      </c>
      <c r="D7381">
        <f>561</f>
        <v>561</v>
      </c>
      <c r="E7381" t="s">
        <v>12</v>
      </c>
      <c r="F7381" s="3" t="s">
        <v>728</v>
      </c>
      <c r="G7381">
        <v>2023</v>
      </c>
      <c r="H7381" t="s">
        <v>14</v>
      </c>
      <c r="I7381" t="s">
        <v>18652</v>
      </c>
    </row>
    <row r="7382" spans="1:9" ht="16" x14ac:dyDescent="0.2">
      <c r="A7382" t="s">
        <v>18651</v>
      </c>
      <c r="B7382" t="s">
        <v>478</v>
      </c>
      <c r="C7382">
        <v>2</v>
      </c>
      <c r="D7382">
        <f>285</f>
        <v>285</v>
      </c>
      <c r="E7382" t="s">
        <v>12</v>
      </c>
      <c r="F7382" s="3" t="s">
        <v>15315</v>
      </c>
      <c r="G7382">
        <v>2023</v>
      </c>
      <c r="H7382" t="s">
        <v>14</v>
      </c>
      <c r="I7382" t="s">
        <v>18652</v>
      </c>
    </row>
    <row r="7383" spans="1:9" ht="16" x14ac:dyDescent="0.2">
      <c r="A7383" t="s">
        <v>18651</v>
      </c>
      <c r="B7383" t="s">
        <v>307</v>
      </c>
      <c r="C7383">
        <v>3</v>
      </c>
      <c r="D7383">
        <f>17</f>
        <v>17</v>
      </c>
      <c r="E7383" t="s">
        <v>5851</v>
      </c>
      <c r="F7383" s="3" t="s">
        <v>5852</v>
      </c>
      <c r="G7383">
        <v>2023</v>
      </c>
      <c r="H7383" t="s">
        <v>14</v>
      </c>
      <c r="I7383" t="s">
        <v>18652</v>
      </c>
    </row>
    <row r="7384" spans="1:9" ht="32" x14ac:dyDescent="0.2">
      <c r="A7384" t="s">
        <v>18651</v>
      </c>
      <c r="B7384" t="s">
        <v>4240</v>
      </c>
      <c r="C7384">
        <v>4</v>
      </c>
      <c r="D7384">
        <f>421</f>
        <v>421</v>
      </c>
      <c r="E7384" t="s">
        <v>12</v>
      </c>
      <c r="F7384" s="3" t="s">
        <v>18653</v>
      </c>
      <c r="G7384">
        <v>2023</v>
      </c>
      <c r="H7384" t="s">
        <v>368</v>
      </c>
      <c r="I7384" t="s">
        <v>18652</v>
      </c>
    </row>
    <row r="7385" spans="1:9" ht="16" x14ac:dyDescent="0.2">
      <c r="A7385" t="s">
        <v>18651</v>
      </c>
      <c r="B7385" t="s">
        <v>18654</v>
      </c>
      <c r="C7385">
        <v>5</v>
      </c>
      <c r="D7385">
        <f>173</f>
        <v>173</v>
      </c>
      <c r="E7385" t="s">
        <v>12</v>
      </c>
      <c r="F7385" s="3" t="s">
        <v>18655</v>
      </c>
      <c r="G7385">
        <v>2023</v>
      </c>
      <c r="H7385" t="s">
        <v>368</v>
      </c>
      <c r="I7385" t="s">
        <v>18652</v>
      </c>
    </row>
    <row r="7386" spans="1:9" ht="32" x14ac:dyDescent="0.2">
      <c r="A7386" t="s">
        <v>18656</v>
      </c>
      <c r="B7386" t="s">
        <v>18657</v>
      </c>
      <c r="C7386">
        <v>1</v>
      </c>
      <c r="D7386" t="s">
        <v>12</v>
      </c>
      <c r="E7386" t="s">
        <v>12</v>
      </c>
      <c r="F7386" s="3" t="s">
        <v>18658</v>
      </c>
      <c r="G7386">
        <v>2023</v>
      </c>
      <c r="H7386" t="s">
        <v>86</v>
      </c>
      <c r="I7386" t="s">
        <v>18659</v>
      </c>
    </row>
    <row r="7387" spans="1:9" ht="32" x14ac:dyDescent="0.2">
      <c r="A7387" t="s">
        <v>18656</v>
      </c>
      <c r="B7387" t="s">
        <v>18660</v>
      </c>
      <c r="C7387">
        <v>2</v>
      </c>
      <c r="D7387" t="s">
        <v>3572</v>
      </c>
      <c r="E7387" t="s">
        <v>12</v>
      </c>
      <c r="F7387" s="3" t="s">
        <v>18661</v>
      </c>
      <c r="G7387">
        <v>2023</v>
      </c>
      <c r="H7387" t="s">
        <v>86</v>
      </c>
      <c r="I7387" t="s">
        <v>18659</v>
      </c>
    </row>
    <row r="7388" spans="1:9" ht="32" x14ac:dyDescent="0.2">
      <c r="A7388" t="s">
        <v>18662</v>
      </c>
      <c r="B7388" t="s">
        <v>18663</v>
      </c>
      <c r="C7388">
        <v>1</v>
      </c>
      <c r="D7388">
        <f>237</f>
        <v>237</v>
      </c>
      <c r="E7388" t="s">
        <v>12</v>
      </c>
      <c r="F7388" s="3" t="s">
        <v>6233</v>
      </c>
      <c r="G7388">
        <v>2023</v>
      </c>
      <c r="H7388" t="s">
        <v>21</v>
      </c>
      <c r="I7388" t="s">
        <v>18664</v>
      </c>
    </row>
    <row r="7389" spans="1:9" ht="32" x14ac:dyDescent="0.2">
      <c r="A7389" t="s">
        <v>18662</v>
      </c>
      <c r="B7389" t="s">
        <v>18665</v>
      </c>
      <c r="C7389">
        <v>2</v>
      </c>
      <c r="D7389">
        <f>237</f>
        <v>237</v>
      </c>
      <c r="E7389" t="s">
        <v>12</v>
      </c>
      <c r="F7389" s="3" t="s">
        <v>18666</v>
      </c>
      <c r="G7389">
        <v>2023</v>
      </c>
      <c r="H7389" t="s">
        <v>21</v>
      </c>
      <c r="I7389" t="s">
        <v>18664</v>
      </c>
    </row>
    <row r="7390" spans="1:9" ht="16" x14ac:dyDescent="0.2">
      <c r="A7390" t="s">
        <v>18667</v>
      </c>
      <c r="B7390" t="s">
        <v>18248</v>
      </c>
      <c r="C7390">
        <v>1</v>
      </c>
      <c r="D7390" t="s">
        <v>12</v>
      </c>
      <c r="E7390" t="s">
        <v>12</v>
      </c>
      <c r="F7390" s="3" t="s">
        <v>18668</v>
      </c>
      <c r="G7390">
        <v>2023</v>
      </c>
      <c r="H7390" t="s">
        <v>602</v>
      </c>
      <c r="I7390" t="s">
        <v>18669</v>
      </c>
    </row>
    <row r="7391" spans="1:9" ht="32" x14ac:dyDescent="0.2">
      <c r="A7391" t="s">
        <v>18667</v>
      </c>
      <c r="B7391" t="s">
        <v>18251</v>
      </c>
      <c r="C7391">
        <v>2</v>
      </c>
      <c r="D7391" t="s">
        <v>12</v>
      </c>
      <c r="E7391" t="s">
        <v>12</v>
      </c>
      <c r="F7391" s="3" t="s">
        <v>18670</v>
      </c>
      <c r="G7391">
        <v>2023</v>
      </c>
      <c r="H7391" t="s">
        <v>602</v>
      </c>
      <c r="I7391" t="s">
        <v>18669</v>
      </c>
    </row>
    <row r="7392" spans="1:9" ht="16" x14ac:dyDescent="0.2">
      <c r="A7392" t="s">
        <v>18667</v>
      </c>
      <c r="B7392" t="s">
        <v>18671</v>
      </c>
      <c r="C7392">
        <v>3</v>
      </c>
      <c r="D7392" t="s">
        <v>12</v>
      </c>
      <c r="E7392" t="s">
        <v>12</v>
      </c>
      <c r="F7392" s="3" t="s">
        <v>18672</v>
      </c>
      <c r="G7392">
        <v>2023</v>
      </c>
      <c r="H7392" t="s">
        <v>602</v>
      </c>
      <c r="I7392" t="s">
        <v>18669</v>
      </c>
    </row>
    <row r="7393" spans="1:9" ht="32" x14ac:dyDescent="0.2">
      <c r="A7393" t="s">
        <v>18673</v>
      </c>
      <c r="B7393" t="s">
        <v>18674</v>
      </c>
      <c r="C7393">
        <v>1</v>
      </c>
      <c r="D7393" s="4" t="s">
        <v>316</v>
      </c>
      <c r="E7393" t="s">
        <v>12</v>
      </c>
      <c r="F7393" s="7" t="s">
        <v>18675</v>
      </c>
      <c r="G7393">
        <v>2023</v>
      </c>
      <c r="H7393" t="s">
        <v>318</v>
      </c>
      <c r="I7393" t="s">
        <v>18676</v>
      </c>
    </row>
    <row r="7394" spans="1:9" ht="16" x14ac:dyDescent="0.2">
      <c r="A7394" t="s">
        <v>18677</v>
      </c>
      <c r="B7394" t="s">
        <v>18678</v>
      </c>
      <c r="C7394">
        <v>1</v>
      </c>
      <c r="D7394" t="s">
        <v>12</v>
      </c>
      <c r="E7394" t="s">
        <v>12</v>
      </c>
      <c r="F7394" s="7" t="s">
        <v>25</v>
      </c>
      <c r="G7394">
        <v>2023</v>
      </c>
      <c r="H7394" t="s">
        <v>21</v>
      </c>
      <c r="I7394" t="s">
        <v>18679</v>
      </c>
    </row>
    <row r="7395" spans="1:9" ht="16" x14ac:dyDescent="0.2">
      <c r="A7395" t="s">
        <v>18677</v>
      </c>
      <c r="B7395" t="s">
        <v>2955</v>
      </c>
      <c r="C7395">
        <v>2</v>
      </c>
      <c r="D7395" t="s">
        <v>12</v>
      </c>
      <c r="E7395" t="s">
        <v>12</v>
      </c>
      <c r="F7395" s="7" t="s">
        <v>25</v>
      </c>
      <c r="G7395">
        <v>2023</v>
      </c>
      <c r="H7395" t="s">
        <v>21</v>
      </c>
      <c r="I7395" t="s">
        <v>18679</v>
      </c>
    </row>
    <row r="7396" spans="1:9" ht="32" x14ac:dyDescent="0.2">
      <c r="A7396" t="s">
        <v>18677</v>
      </c>
      <c r="B7396" t="s">
        <v>16095</v>
      </c>
      <c r="C7396">
        <v>3</v>
      </c>
      <c r="D7396">
        <f>237</f>
        <v>237</v>
      </c>
      <c r="E7396" t="s">
        <v>12</v>
      </c>
      <c r="F7396" s="3" t="s">
        <v>18680</v>
      </c>
      <c r="G7396">
        <v>2023</v>
      </c>
      <c r="H7396" t="s">
        <v>21</v>
      </c>
      <c r="I7396" t="s">
        <v>18679</v>
      </c>
    </row>
    <row r="7397" spans="1:9" ht="16" x14ac:dyDescent="0.2">
      <c r="A7397" t="s">
        <v>18677</v>
      </c>
      <c r="B7397" t="s">
        <v>18681</v>
      </c>
      <c r="C7397">
        <v>4</v>
      </c>
      <c r="D7397" t="s">
        <v>344</v>
      </c>
      <c r="E7397" t="s">
        <v>12</v>
      </c>
      <c r="F7397" s="3" t="s">
        <v>18682</v>
      </c>
      <c r="G7397">
        <v>2023</v>
      </c>
      <c r="H7397" t="s">
        <v>21</v>
      </c>
      <c r="I7397" t="s">
        <v>18679</v>
      </c>
    </row>
    <row r="7398" spans="1:9" ht="16" x14ac:dyDescent="0.2">
      <c r="A7398" t="s">
        <v>18683</v>
      </c>
      <c r="B7398" t="s">
        <v>18684</v>
      </c>
      <c r="C7398">
        <v>1</v>
      </c>
      <c r="D7398" t="s">
        <v>12</v>
      </c>
      <c r="E7398" t="s">
        <v>12</v>
      </c>
      <c r="F7398" s="7" t="s">
        <v>25</v>
      </c>
      <c r="G7398">
        <v>2023</v>
      </c>
      <c r="H7398" t="s">
        <v>21</v>
      </c>
      <c r="I7398" t="s">
        <v>18685</v>
      </c>
    </row>
    <row r="7399" spans="1:9" ht="16" x14ac:dyDescent="0.2">
      <c r="A7399" t="s">
        <v>18683</v>
      </c>
      <c r="B7399" t="s">
        <v>18686</v>
      </c>
      <c r="C7399">
        <v>2</v>
      </c>
      <c r="D7399">
        <f>237</f>
        <v>237</v>
      </c>
      <c r="E7399" t="s">
        <v>12</v>
      </c>
      <c r="F7399" s="3" t="s">
        <v>18687</v>
      </c>
      <c r="G7399">
        <v>2023</v>
      </c>
      <c r="H7399" t="s">
        <v>21</v>
      </c>
      <c r="I7399" t="s">
        <v>18685</v>
      </c>
    </row>
    <row r="7400" spans="1:9" ht="16" x14ac:dyDescent="0.2">
      <c r="A7400" t="s">
        <v>18683</v>
      </c>
      <c r="B7400" t="s">
        <v>18688</v>
      </c>
      <c r="C7400">
        <v>3</v>
      </c>
      <c r="D7400" t="s">
        <v>12</v>
      </c>
      <c r="E7400" t="s">
        <v>12</v>
      </c>
      <c r="F7400" s="7" t="s">
        <v>25</v>
      </c>
      <c r="G7400">
        <v>2023</v>
      </c>
      <c r="H7400" t="s">
        <v>21</v>
      </c>
      <c r="I7400" t="s">
        <v>18685</v>
      </c>
    </row>
    <row r="7401" spans="1:9" ht="16" x14ac:dyDescent="0.2">
      <c r="A7401" t="s">
        <v>18683</v>
      </c>
      <c r="B7401" t="s">
        <v>13642</v>
      </c>
      <c r="C7401">
        <v>4</v>
      </c>
      <c r="D7401" t="s">
        <v>1903</v>
      </c>
      <c r="E7401" t="s">
        <v>12</v>
      </c>
      <c r="F7401" s="3" t="s">
        <v>1909</v>
      </c>
      <c r="G7401">
        <v>2023</v>
      </c>
      <c r="H7401" t="s">
        <v>323</v>
      </c>
      <c r="I7401" t="s">
        <v>18685</v>
      </c>
    </row>
    <row r="7402" spans="1:9" ht="32" x14ac:dyDescent="0.2">
      <c r="A7402" t="s">
        <v>18689</v>
      </c>
      <c r="B7402" t="s">
        <v>18690</v>
      </c>
      <c r="C7402">
        <v>1</v>
      </c>
      <c r="D7402" t="s">
        <v>12</v>
      </c>
      <c r="E7402" t="s">
        <v>12</v>
      </c>
      <c r="F7402" s="3" t="s">
        <v>18691</v>
      </c>
      <c r="G7402">
        <v>2023</v>
      </c>
      <c r="H7402" t="s">
        <v>239</v>
      </c>
      <c r="I7402" t="s">
        <v>18692</v>
      </c>
    </row>
    <row r="7403" spans="1:9" ht="32" x14ac:dyDescent="0.2">
      <c r="A7403" t="s">
        <v>18693</v>
      </c>
      <c r="B7403" t="s">
        <v>18694</v>
      </c>
      <c r="C7403">
        <v>1</v>
      </c>
      <c r="D7403" t="s">
        <v>12</v>
      </c>
      <c r="E7403" t="s">
        <v>12</v>
      </c>
      <c r="F7403" s="3" t="s">
        <v>18695</v>
      </c>
      <c r="G7403">
        <v>2023</v>
      </c>
      <c r="H7403" t="s">
        <v>998</v>
      </c>
      <c r="I7403" t="s">
        <v>18696</v>
      </c>
    </row>
    <row r="7404" spans="1:9" ht="32" x14ac:dyDescent="0.2">
      <c r="A7404" t="s">
        <v>18693</v>
      </c>
      <c r="B7404" t="s">
        <v>18697</v>
      </c>
      <c r="C7404">
        <v>2</v>
      </c>
      <c r="D7404" t="s">
        <v>996</v>
      </c>
      <c r="E7404" t="s">
        <v>12</v>
      </c>
      <c r="F7404" s="3" t="s">
        <v>18698</v>
      </c>
      <c r="G7404">
        <v>2023</v>
      </c>
      <c r="H7404" t="s">
        <v>998</v>
      </c>
      <c r="I7404" t="s">
        <v>18696</v>
      </c>
    </row>
    <row r="7405" spans="1:9" ht="32" x14ac:dyDescent="0.2">
      <c r="A7405" t="s">
        <v>18699</v>
      </c>
      <c r="B7405" t="s">
        <v>18700</v>
      </c>
      <c r="C7405">
        <v>1</v>
      </c>
      <c r="D7405" t="s">
        <v>12</v>
      </c>
      <c r="E7405" t="s">
        <v>12</v>
      </c>
      <c r="F7405" s="3" t="s">
        <v>18701</v>
      </c>
      <c r="G7405">
        <v>2023</v>
      </c>
      <c r="H7405" t="s">
        <v>239</v>
      </c>
      <c r="I7405" t="s">
        <v>18702</v>
      </c>
    </row>
    <row r="7406" spans="1:9" ht="32" x14ac:dyDescent="0.2">
      <c r="A7406" t="s">
        <v>18703</v>
      </c>
      <c r="B7406" t="s">
        <v>18704</v>
      </c>
      <c r="C7406">
        <v>1</v>
      </c>
      <c r="D7406" t="s">
        <v>12</v>
      </c>
      <c r="E7406" t="s">
        <v>12</v>
      </c>
      <c r="F7406" s="7" t="s">
        <v>18705</v>
      </c>
      <c r="G7406">
        <v>2023</v>
      </c>
      <c r="H7406" t="s">
        <v>37</v>
      </c>
      <c r="I7406" t="s">
        <v>18706</v>
      </c>
    </row>
    <row r="7407" spans="1:9" ht="16" x14ac:dyDescent="0.2">
      <c r="A7407" t="s">
        <v>18707</v>
      </c>
      <c r="B7407" t="s">
        <v>18708</v>
      </c>
      <c r="C7407">
        <v>1</v>
      </c>
      <c r="D7407" t="s">
        <v>12</v>
      </c>
      <c r="E7407" t="s">
        <v>12</v>
      </c>
      <c r="F7407" s="3" t="s">
        <v>18709</v>
      </c>
      <c r="G7407">
        <v>2023</v>
      </c>
      <c r="H7407" t="s">
        <v>602</v>
      </c>
      <c r="I7407" t="s">
        <v>18710</v>
      </c>
    </row>
    <row r="7408" spans="1:9" ht="16" x14ac:dyDescent="0.2">
      <c r="A7408" t="s">
        <v>18711</v>
      </c>
      <c r="B7408" t="s">
        <v>18712</v>
      </c>
      <c r="C7408">
        <v>1</v>
      </c>
      <c r="D7408" t="s">
        <v>656</v>
      </c>
      <c r="E7408" t="s">
        <v>12</v>
      </c>
      <c r="F7408" s="3" t="s">
        <v>5792</v>
      </c>
      <c r="G7408">
        <v>2023</v>
      </c>
      <c r="H7408" t="s">
        <v>140</v>
      </c>
      <c r="I7408" t="s">
        <v>18713</v>
      </c>
    </row>
    <row r="7409" spans="1:9" ht="32" x14ac:dyDescent="0.2">
      <c r="A7409" t="s">
        <v>18711</v>
      </c>
      <c r="B7409" t="s">
        <v>18714</v>
      </c>
      <c r="C7409">
        <v>2</v>
      </c>
      <c r="D7409" t="s">
        <v>1010</v>
      </c>
      <c r="E7409" t="s">
        <v>12</v>
      </c>
      <c r="F7409" s="3" t="s">
        <v>18715</v>
      </c>
      <c r="G7409">
        <v>2023</v>
      </c>
      <c r="H7409" t="s">
        <v>140</v>
      </c>
      <c r="I7409" t="s">
        <v>18713</v>
      </c>
    </row>
    <row r="7410" spans="1:9" ht="32" x14ac:dyDescent="0.2">
      <c r="A7410" t="s">
        <v>18716</v>
      </c>
      <c r="B7410" t="s">
        <v>18717</v>
      </c>
      <c r="C7410">
        <v>1</v>
      </c>
      <c r="D7410" t="s">
        <v>344</v>
      </c>
      <c r="E7410" t="s">
        <v>12</v>
      </c>
      <c r="F7410" s="3" t="s">
        <v>18718</v>
      </c>
      <c r="G7410">
        <v>2023</v>
      </c>
      <c r="H7410" t="s">
        <v>2154</v>
      </c>
      <c r="I7410" t="s">
        <v>18719</v>
      </c>
    </row>
    <row r="7411" spans="1:9" ht="32" x14ac:dyDescent="0.2">
      <c r="A7411" t="s">
        <v>18716</v>
      </c>
      <c r="B7411" t="s">
        <v>18720</v>
      </c>
      <c r="C7411">
        <v>2</v>
      </c>
      <c r="D7411" t="s">
        <v>1020</v>
      </c>
      <c r="E7411" t="s">
        <v>12</v>
      </c>
      <c r="F7411" s="3" t="s">
        <v>18721</v>
      </c>
      <c r="G7411">
        <v>2023</v>
      </c>
      <c r="H7411" t="s">
        <v>1022</v>
      </c>
      <c r="I7411" t="s">
        <v>18719</v>
      </c>
    </row>
    <row r="7412" spans="1:9" ht="32" x14ac:dyDescent="0.2">
      <c r="A7412" t="s">
        <v>18716</v>
      </c>
      <c r="B7412" t="s">
        <v>18722</v>
      </c>
      <c r="C7412">
        <v>3</v>
      </c>
      <c r="D7412" t="s">
        <v>1020</v>
      </c>
      <c r="E7412" t="s">
        <v>12</v>
      </c>
      <c r="F7412" s="3" t="s">
        <v>18721</v>
      </c>
      <c r="G7412">
        <v>2023</v>
      </c>
      <c r="H7412" t="s">
        <v>1022</v>
      </c>
      <c r="I7412" t="s">
        <v>18719</v>
      </c>
    </row>
    <row r="7413" spans="1:9" ht="16" x14ac:dyDescent="0.2">
      <c r="A7413" t="s">
        <v>18716</v>
      </c>
      <c r="B7413" t="s">
        <v>18723</v>
      </c>
      <c r="C7413">
        <v>4</v>
      </c>
      <c r="D7413" t="s">
        <v>12</v>
      </c>
      <c r="E7413" t="s">
        <v>12</v>
      </c>
      <c r="F7413" s="3" t="s">
        <v>18724</v>
      </c>
      <c r="G7413">
        <v>2023</v>
      </c>
      <c r="H7413" t="s">
        <v>2154</v>
      </c>
      <c r="I7413" t="s">
        <v>18719</v>
      </c>
    </row>
    <row r="7414" spans="1:9" ht="32" x14ac:dyDescent="0.2">
      <c r="A7414" t="s">
        <v>18725</v>
      </c>
      <c r="B7414" t="s">
        <v>18726</v>
      </c>
      <c r="C7414">
        <v>1</v>
      </c>
      <c r="D7414" t="s">
        <v>52</v>
      </c>
      <c r="E7414" t="s">
        <v>12</v>
      </c>
      <c r="F7414" s="3" t="s">
        <v>18727</v>
      </c>
      <c r="G7414">
        <v>2023</v>
      </c>
      <c r="H7414" t="s">
        <v>226</v>
      </c>
      <c r="I7414" t="s">
        <v>18728</v>
      </c>
    </row>
    <row r="7415" spans="1:9" ht="32" x14ac:dyDescent="0.2">
      <c r="A7415" t="s">
        <v>18725</v>
      </c>
      <c r="B7415" t="s">
        <v>18729</v>
      </c>
      <c r="C7415">
        <v>2</v>
      </c>
      <c r="D7415">
        <f>184</f>
        <v>184</v>
      </c>
      <c r="E7415" t="s">
        <v>12</v>
      </c>
      <c r="F7415" s="3" t="s">
        <v>8886</v>
      </c>
      <c r="G7415">
        <v>2023</v>
      </c>
      <c r="H7415" t="s">
        <v>137</v>
      </c>
      <c r="I7415" t="s">
        <v>18728</v>
      </c>
    </row>
    <row r="7416" spans="1:9" ht="32" x14ac:dyDescent="0.2">
      <c r="A7416" t="s">
        <v>18730</v>
      </c>
      <c r="B7416" t="s">
        <v>4361</v>
      </c>
      <c r="C7416">
        <v>1</v>
      </c>
      <c r="D7416" t="s">
        <v>12</v>
      </c>
      <c r="E7416" t="s">
        <v>12</v>
      </c>
      <c r="F7416" s="3" t="s">
        <v>17204</v>
      </c>
      <c r="G7416">
        <v>2023</v>
      </c>
      <c r="H7416" t="s">
        <v>14</v>
      </c>
      <c r="I7416" t="s">
        <v>18731</v>
      </c>
    </row>
    <row r="7417" spans="1:9" ht="16" x14ac:dyDescent="0.2">
      <c r="A7417" t="s">
        <v>18732</v>
      </c>
      <c r="B7417" t="s">
        <v>18733</v>
      </c>
      <c r="C7417">
        <v>1</v>
      </c>
      <c r="D7417" t="s">
        <v>628</v>
      </c>
      <c r="E7417" t="s">
        <v>12</v>
      </c>
      <c r="F7417" s="3" t="s">
        <v>18734</v>
      </c>
      <c r="G7417">
        <v>2023</v>
      </c>
      <c r="H7417" t="s">
        <v>126</v>
      </c>
      <c r="I7417" t="s">
        <v>18735</v>
      </c>
    </row>
    <row r="7418" spans="1:9" ht="32" x14ac:dyDescent="0.2">
      <c r="A7418" t="s">
        <v>18732</v>
      </c>
      <c r="B7418" t="s">
        <v>18736</v>
      </c>
      <c r="C7418">
        <v>2</v>
      </c>
      <c r="D7418" t="s">
        <v>12</v>
      </c>
      <c r="E7418" t="s">
        <v>12</v>
      </c>
      <c r="F7418" s="3" t="s">
        <v>18737</v>
      </c>
      <c r="G7418">
        <v>2023</v>
      </c>
      <c r="H7418" t="s">
        <v>126</v>
      </c>
      <c r="I7418" t="s">
        <v>18735</v>
      </c>
    </row>
    <row r="7419" spans="1:9" ht="16" x14ac:dyDescent="0.2">
      <c r="A7419" t="s">
        <v>18738</v>
      </c>
      <c r="B7419" t="s">
        <v>18739</v>
      </c>
      <c r="C7419">
        <v>1</v>
      </c>
      <c r="D7419" t="s">
        <v>6388</v>
      </c>
      <c r="E7419" t="s">
        <v>12</v>
      </c>
      <c r="F7419" s="3" t="s">
        <v>18740</v>
      </c>
      <c r="G7419">
        <v>2023</v>
      </c>
      <c r="H7419" t="s">
        <v>371</v>
      </c>
      <c r="I7419" t="s">
        <v>18741</v>
      </c>
    </row>
    <row r="7420" spans="1:9" ht="16" x14ac:dyDescent="0.2">
      <c r="A7420" t="s">
        <v>18738</v>
      </c>
      <c r="B7420" t="s">
        <v>18742</v>
      </c>
      <c r="C7420">
        <v>2</v>
      </c>
      <c r="D7420" t="s">
        <v>12</v>
      </c>
      <c r="E7420" t="s">
        <v>12</v>
      </c>
      <c r="F7420" s="3" t="s">
        <v>18743</v>
      </c>
      <c r="G7420">
        <v>2023</v>
      </c>
      <c r="H7420" t="s">
        <v>21</v>
      </c>
      <c r="I7420" t="s">
        <v>18741</v>
      </c>
    </row>
    <row r="7421" spans="1:9" ht="32" x14ac:dyDescent="0.2">
      <c r="A7421" t="s">
        <v>18744</v>
      </c>
      <c r="B7421" t="s">
        <v>18745</v>
      </c>
      <c r="C7421">
        <v>1</v>
      </c>
      <c r="D7421" t="s">
        <v>1512</v>
      </c>
      <c r="E7421" t="s">
        <v>12</v>
      </c>
      <c r="F7421" s="3" t="s">
        <v>18746</v>
      </c>
      <c r="G7421">
        <v>2023</v>
      </c>
      <c r="H7421" t="s">
        <v>140</v>
      </c>
      <c r="I7421" t="s">
        <v>18747</v>
      </c>
    </row>
    <row r="7422" spans="1:9" ht="32" x14ac:dyDescent="0.2">
      <c r="A7422" t="s">
        <v>18744</v>
      </c>
      <c r="B7422" t="s">
        <v>18748</v>
      </c>
      <c r="C7422">
        <v>2</v>
      </c>
      <c r="D7422">
        <f>441</f>
        <v>441</v>
      </c>
      <c r="E7422" t="s">
        <v>12</v>
      </c>
      <c r="F7422" s="3" t="s">
        <v>18749</v>
      </c>
      <c r="G7422">
        <v>2023</v>
      </c>
      <c r="H7422" t="s">
        <v>140</v>
      </c>
      <c r="I7422" t="s">
        <v>18747</v>
      </c>
    </row>
    <row r="7423" spans="1:9" ht="16" x14ac:dyDescent="0.2">
      <c r="A7423" t="s">
        <v>18750</v>
      </c>
      <c r="B7423" t="s">
        <v>6981</v>
      </c>
      <c r="C7423">
        <v>1</v>
      </c>
      <c r="D7423" t="s">
        <v>12</v>
      </c>
      <c r="E7423" t="s">
        <v>334</v>
      </c>
      <c r="F7423" s="3" t="s">
        <v>6982</v>
      </c>
      <c r="G7423">
        <v>2023</v>
      </c>
      <c r="H7423" t="s">
        <v>235</v>
      </c>
      <c r="I7423" t="s">
        <v>18751</v>
      </c>
    </row>
    <row r="7424" spans="1:9" ht="16" x14ac:dyDescent="0.2">
      <c r="A7424" t="s">
        <v>18750</v>
      </c>
      <c r="B7424" t="s">
        <v>18752</v>
      </c>
      <c r="C7424">
        <v>2</v>
      </c>
      <c r="D7424" t="s">
        <v>712</v>
      </c>
      <c r="E7424" t="s">
        <v>12</v>
      </c>
      <c r="F7424" s="3" t="s">
        <v>18753</v>
      </c>
      <c r="G7424">
        <v>2023</v>
      </c>
      <c r="H7424" t="s">
        <v>438</v>
      </c>
      <c r="I7424" t="s">
        <v>18751</v>
      </c>
    </row>
    <row r="7425" spans="1:9" ht="32" x14ac:dyDescent="0.2">
      <c r="A7425" t="s">
        <v>18750</v>
      </c>
      <c r="B7425" t="s">
        <v>18754</v>
      </c>
      <c r="C7425">
        <v>3</v>
      </c>
      <c r="D7425" t="s">
        <v>12</v>
      </c>
      <c r="E7425" t="s">
        <v>12</v>
      </c>
      <c r="F7425" s="3" t="s">
        <v>18755</v>
      </c>
      <c r="G7425">
        <v>2023</v>
      </c>
      <c r="H7425" t="s">
        <v>235</v>
      </c>
      <c r="I7425" t="s">
        <v>18751</v>
      </c>
    </row>
    <row r="7426" spans="1:9" ht="16" x14ac:dyDescent="0.2">
      <c r="A7426" t="s">
        <v>18756</v>
      </c>
      <c r="B7426" t="s">
        <v>18757</v>
      </c>
      <c r="C7426">
        <v>1</v>
      </c>
      <c r="D7426" t="s">
        <v>52</v>
      </c>
      <c r="E7426" t="s">
        <v>12</v>
      </c>
      <c r="F7426" s="3" t="s">
        <v>3579</v>
      </c>
      <c r="G7426">
        <v>2023</v>
      </c>
      <c r="H7426" t="s">
        <v>37</v>
      </c>
      <c r="I7426" t="s">
        <v>18758</v>
      </c>
    </row>
    <row r="7427" spans="1:9" ht="32" x14ac:dyDescent="0.2">
      <c r="A7427" t="s">
        <v>18759</v>
      </c>
      <c r="B7427" t="s">
        <v>18760</v>
      </c>
      <c r="C7427">
        <v>1</v>
      </c>
      <c r="D7427" t="s">
        <v>408</v>
      </c>
      <c r="E7427" t="s">
        <v>12</v>
      </c>
      <c r="F7427" s="3" t="s">
        <v>18761</v>
      </c>
      <c r="G7427">
        <v>2023</v>
      </c>
      <c r="H7427" t="s">
        <v>267</v>
      </c>
      <c r="I7427" t="s">
        <v>18762</v>
      </c>
    </row>
    <row r="7428" spans="1:9" ht="16" x14ac:dyDescent="0.2">
      <c r="A7428" t="s">
        <v>18759</v>
      </c>
      <c r="B7428" t="s">
        <v>18763</v>
      </c>
      <c r="C7428">
        <v>2</v>
      </c>
      <c r="D7428" t="s">
        <v>12</v>
      </c>
      <c r="E7428" t="s">
        <v>12</v>
      </c>
      <c r="F7428" s="3" t="s">
        <v>16930</v>
      </c>
      <c r="G7428">
        <v>2023</v>
      </c>
      <c r="H7428" t="s">
        <v>1248</v>
      </c>
      <c r="I7428" t="s">
        <v>18762</v>
      </c>
    </row>
    <row r="7429" spans="1:9" ht="16" x14ac:dyDescent="0.2">
      <c r="A7429" t="s">
        <v>18759</v>
      </c>
      <c r="B7429" t="s">
        <v>18764</v>
      </c>
      <c r="C7429">
        <v>3</v>
      </c>
      <c r="D7429">
        <f>530</f>
        <v>530</v>
      </c>
      <c r="E7429" t="s">
        <v>12</v>
      </c>
      <c r="F7429" s="3" t="s">
        <v>18765</v>
      </c>
      <c r="G7429">
        <v>2023</v>
      </c>
      <c r="H7429" t="s">
        <v>267</v>
      </c>
      <c r="I7429" t="s">
        <v>18762</v>
      </c>
    </row>
    <row r="7430" spans="1:9" ht="16" x14ac:dyDescent="0.2">
      <c r="A7430" t="s">
        <v>18759</v>
      </c>
      <c r="B7430" t="s">
        <v>18766</v>
      </c>
      <c r="C7430">
        <v>4</v>
      </c>
      <c r="D7430" t="s">
        <v>12</v>
      </c>
      <c r="E7430" t="s">
        <v>12</v>
      </c>
      <c r="F7430" s="3" t="s">
        <v>18767</v>
      </c>
      <c r="G7430">
        <v>2023</v>
      </c>
      <c r="H7430" t="s">
        <v>267</v>
      </c>
      <c r="I7430" t="s">
        <v>18762</v>
      </c>
    </row>
    <row r="7431" spans="1:9" ht="32" x14ac:dyDescent="0.2">
      <c r="A7431" t="s">
        <v>18768</v>
      </c>
      <c r="B7431" t="s">
        <v>18769</v>
      </c>
      <c r="C7431">
        <v>1</v>
      </c>
      <c r="D7431" t="s">
        <v>1142</v>
      </c>
      <c r="E7431" t="s">
        <v>5324</v>
      </c>
      <c r="F7431" s="3" t="s">
        <v>18770</v>
      </c>
      <c r="G7431">
        <v>2023</v>
      </c>
      <c r="H7431" t="s">
        <v>368</v>
      </c>
      <c r="I7431" t="s">
        <v>18771</v>
      </c>
    </row>
    <row r="7432" spans="1:9" ht="32" x14ac:dyDescent="0.2">
      <c r="A7432" t="s">
        <v>18772</v>
      </c>
      <c r="B7432" t="s">
        <v>10630</v>
      </c>
      <c r="C7432">
        <v>1</v>
      </c>
      <c r="D7432" t="s">
        <v>3548</v>
      </c>
      <c r="E7432" t="s">
        <v>3798</v>
      </c>
      <c r="F7432" s="3" t="s">
        <v>10256</v>
      </c>
      <c r="G7432">
        <v>2023</v>
      </c>
      <c r="H7432" t="s">
        <v>86</v>
      </c>
      <c r="I7432" t="s">
        <v>18773</v>
      </c>
    </row>
    <row r="7433" spans="1:9" ht="32" x14ac:dyDescent="0.2">
      <c r="A7433" t="s">
        <v>18772</v>
      </c>
      <c r="B7433" t="s">
        <v>18774</v>
      </c>
      <c r="C7433">
        <v>2</v>
      </c>
      <c r="D7433" t="s">
        <v>12</v>
      </c>
      <c r="E7433" t="s">
        <v>592</v>
      </c>
      <c r="F7433" s="3" t="s">
        <v>4990</v>
      </c>
      <c r="G7433">
        <v>2023</v>
      </c>
      <c r="H7433" t="s">
        <v>14</v>
      </c>
      <c r="I7433" t="s">
        <v>18773</v>
      </c>
    </row>
    <row r="7434" spans="1:9" ht="16" x14ac:dyDescent="0.2">
      <c r="A7434" t="s">
        <v>18772</v>
      </c>
      <c r="B7434" t="s">
        <v>18775</v>
      </c>
      <c r="C7434">
        <v>3</v>
      </c>
      <c r="D7434" t="s">
        <v>12</v>
      </c>
      <c r="E7434" t="s">
        <v>12</v>
      </c>
      <c r="F7434" s="3" t="s">
        <v>3157</v>
      </c>
      <c r="G7434">
        <v>2023</v>
      </c>
      <c r="H7434" t="s">
        <v>140</v>
      </c>
      <c r="I7434" t="s">
        <v>18773</v>
      </c>
    </row>
    <row r="7435" spans="1:9" ht="32" x14ac:dyDescent="0.2">
      <c r="A7435" t="s">
        <v>18776</v>
      </c>
      <c r="B7435" t="s">
        <v>18777</v>
      </c>
      <c r="C7435">
        <v>1</v>
      </c>
      <c r="D7435" t="s">
        <v>6121</v>
      </c>
      <c r="E7435" t="s">
        <v>12</v>
      </c>
      <c r="F7435" s="3" t="s">
        <v>15588</v>
      </c>
      <c r="G7435">
        <v>2023</v>
      </c>
      <c r="H7435" t="s">
        <v>140</v>
      </c>
      <c r="I7435" t="s">
        <v>18778</v>
      </c>
    </row>
    <row r="7436" spans="1:9" ht="16" x14ac:dyDescent="0.2">
      <c r="A7436" t="s">
        <v>18776</v>
      </c>
      <c r="B7436" t="s">
        <v>18779</v>
      </c>
      <c r="C7436">
        <v>2</v>
      </c>
      <c r="D7436" t="s">
        <v>12</v>
      </c>
      <c r="E7436" t="s">
        <v>12</v>
      </c>
      <c r="F7436" s="3" t="s">
        <v>18780</v>
      </c>
      <c r="G7436">
        <v>2023</v>
      </c>
      <c r="H7436" t="s">
        <v>140</v>
      </c>
      <c r="I7436" t="s">
        <v>18778</v>
      </c>
    </row>
    <row r="7437" spans="1:9" ht="32" x14ac:dyDescent="0.2">
      <c r="A7437" t="s">
        <v>18781</v>
      </c>
      <c r="B7437" t="s">
        <v>18782</v>
      </c>
      <c r="C7437">
        <v>1</v>
      </c>
      <c r="D7437" t="s">
        <v>12</v>
      </c>
      <c r="E7437" t="s">
        <v>12</v>
      </c>
      <c r="F7437" s="3" t="s">
        <v>18783</v>
      </c>
      <c r="G7437">
        <v>2023</v>
      </c>
      <c r="H7437" t="s">
        <v>137</v>
      </c>
      <c r="I7437" t="s">
        <v>18784</v>
      </c>
    </row>
    <row r="7438" spans="1:9" ht="16" x14ac:dyDescent="0.2">
      <c r="A7438" t="s">
        <v>18781</v>
      </c>
      <c r="B7438" t="s">
        <v>18785</v>
      </c>
      <c r="C7438">
        <v>2</v>
      </c>
      <c r="D7438" t="s">
        <v>12</v>
      </c>
      <c r="E7438" t="s">
        <v>464</v>
      </c>
      <c r="F7438" s="3" t="s">
        <v>18786</v>
      </c>
      <c r="G7438">
        <v>2023</v>
      </c>
      <c r="H7438" t="s">
        <v>137</v>
      </c>
      <c r="I7438" t="s">
        <v>18784</v>
      </c>
    </row>
    <row r="7439" spans="1:9" ht="16" x14ac:dyDescent="0.2">
      <c r="A7439" t="s">
        <v>18781</v>
      </c>
      <c r="B7439" t="s">
        <v>18787</v>
      </c>
      <c r="C7439">
        <v>3</v>
      </c>
      <c r="D7439" t="s">
        <v>576</v>
      </c>
      <c r="E7439" t="s">
        <v>12</v>
      </c>
      <c r="F7439" s="3" t="s">
        <v>18788</v>
      </c>
      <c r="G7439">
        <v>2023</v>
      </c>
      <c r="H7439" t="s">
        <v>137</v>
      </c>
      <c r="I7439" t="s">
        <v>18784</v>
      </c>
    </row>
    <row r="7440" spans="1:9" ht="16" x14ac:dyDescent="0.2">
      <c r="A7440" t="s">
        <v>18789</v>
      </c>
      <c r="B7440" t="s">
        <v>18790</v>
      </c>
      <c r="C7440">
        <v>1</v>
      </c>
      <c r="D7440" t="s">
        <v>12</v>
      </c>
      <c r="E7440" t="s">
        <v>12</v>
      </c>
      <c r="F7440" s="3" t="s">
        <v>18791</v>
      </c>
      <c r="G7440">
        <v>2023</v>
      </c>
      <c r="H7440" t="s">
        <v>14</v>
      </c>
      <c r="I7440" t="s">
        <v>18792</v>
      </c>
    </row>
    <row r="7441" spans="1:9" ht="16" x14ac:dyDescent="0.2">
      <c r="A7441" t="s">
        <v>18793</v>
      </c>
      <c r="B7441" t="s">
        <v>18794</v>
      </c>
      <c r="C7441">
        <v>1</v>
      </c>
      <c r="D7441" t="s">
        <v>90</v>
      </c>
      <c r="E7441" t="s">
        <v>12</v>
      </c>
      <c r="F7441" s="3" t="s">
        <v>18795</v>
      </c>
      <c r="G7441">
        <v>2023</v>
      </c>
      <c r="H7441" t="s">
        <v>226</v>
      </c>
      <c r="I7441" t="s">
        <v>18796</v>
      </c>
    </row>
    <row r="7442" spans="1:9" ht="16" x14ac:dyDescent="0.2">
      <c r="A7442" t="s">
        <v>18793</v>
      </c>
      <c r="B7442" t="s">
        <v>18797</v>
      </c>
      <c r="C7442">
        <v>2</v>
      </c>
      <c r="D7442">
        <f>494</f>
        <v>494</v>
      </c>
      <c r="E7442" t="s">
        <v>12</v>
      </c>
      <c r="F7442" s="3" t="s">
        <v>2135</v>
      </c>
      <c r="G7442">
        <v>2023</v>
      </c>
      <c r="H7442" t="s">
        <v>226</v>
      </c>
      <c r="I7442" t="s">
        <v>18796</v>
      </c>
    </row>
    <row r="7443" spans="1:9" ht="16" x14ac:dyDescent="0.2">
      <c r="A7443" t="s">
        <v>18793</v>
      </c>
      <c r="B7443" t="s">
        <v>18798</v>
      </c>
      <c r="C7443">
        <v>3</v>
      </c>
      <c r="D7443" t="s">
        <v>52</v>
      </c>
      <c r="E7443" t="s">
        <v>12</v>
      </c>
      <c r="F7443" s="3" t="s">
        <v>18799</v>
      </c>
      <c r="G7443">
        <v>2023</v>
      </c>
      <c r="H7443" t="s">
        <v>226</v>
      </c>
      <c r="I7443" t="s">
        <v>18796</v>
      </c>
    </row>
    <row r="7444" spans="1:9" ht="16" x14ac:dyDescent="0.2">
      <c r="A7444" t="s">
        <v>18800</v>
      </c>
      <c r="B7444" t="s">
        <v>18801</v>
      </c>
      <c r="C7444">
        <v>1</v>
      </c>
      <c r="D7444" t="s">
        <v>12</v>
      </c>
      <c r="E7444" t="s">
        <v>12</v>
      </c>
      <c r="F7444" s="3" t="s">
        <v>18802</v>
      </c>
      <c r="G7444">
        <v>2023</v>
      </c>
      <c r="H7444" t="s">
        <v>2105</v>
      </c>
      <c r="I7444" t="s">
        <v>18803</v>
      </c>
    </row>
    <row r="7445" spans="1:9" ht="32" x14ac:dyDescent="0.2">
      <c r="A7445" t="s">
        <v>18800</v>
      </c>
      <c r="B7445" t="s">
        <v>18804</v>
      </c>
      <c r="C7445">
        <v>2</v>
      </c>
      <c r="D7445" t="s">
        <v>292</v>
      </c>
      <c r="E7445" t="s">
        <v>12</v>
      </c>
      <c r="F7445" s="7" t="s">
        <v>18805</v>
      </c>
      <c r="G7445">
        <v>2023</v>
      </c>
      <c r="H7445" t="s">
        <v>140</v>
      </c>
      <c r="I7445" t="s">
        <v>18803</v>
      </c>
    </row>
    <row r="7446" spans="1:9" ht="16" x14ac:dyDescent="0.2">
      <c r="A7446" t="s">
        <v>18800</v>
      </c>
      <c r="B7446" t="s">
        <v>18806</v>
      </c>
      <c r="C7446">
        <v>3</v>
      </c>
      <c r="D7446" t="s">
        <v>12</v>
      </c>
      <c r="E7446" t="s">
        <v>12</v>
      </c>
      <c r="F7446" s="3" t="s">
        <v>18807</v>
      </c>
      <c r="G7446">
        <v>2023</v>
      </c>
      <c r="H7446" t="s">
        <v>86</v>
      </c>
      <c r="I7446" t="s">
        <v>18803</v>
      </c>
    </row>
    <row r="7447" spans="1:9" ht="32" x14ac:dyDescent="0.2">
      <c r="A7447" t="s">
        <v>18808</v>
      </c>
      <c r="B7447" t="s">
        <v>1864</v>
      </c>
      <c r="C7447">
        <v>1</v>
      </c>
      <c r="D7447" t="s">
        <v>52</v>
      </c>
      <c r="E7447" t="s">
        <v>12</v>
      </c>
      <c r="F7447" s="3" t="s">
        <v>1865</v>
      </c>
      <c r="G7447">
        <v>2023</v>
      </c>
      <c r="H7447" t="s">
        <v>226</v>
      </c>
      <c r="I7447" t="s">
        <v>18809</v>
      </c>
    </row>
    <row r="7448" spans="1:9" ht="32" x14ac:dyDescent="0.2">
      <c r="A7448" t="s">
        <v>18808</v>
      </c>
      <c r="B7448" t="s">
        <v>18810</v>
      </c>
      <c r="C7448">
        <v>2</v>
      </c>
      <c r="D7448" t="s">
        <v>52</v>
      </c>
      <c r="E7448" t="s">
        <v>12</v>
      </c>
      <c r="F7448" s="3" t="s">
        <v>1870</v>
      </c>
      <c r="G7448">
        <v>2023</v>
      </c>
      <c r="H7448" t="s">
        <v>226</v>
      </c>
      <c r="I7448" t="s">
        <v>18809</v>
      </c>
    </row>
    <row r="7449" spans="1:9" ht="32" x14ac:dyDescent="0.2">
      <c r="A7449" t="s">
        <v>18811</v>
      </c>
      <c r="B7449" t="s">
        <v>18812</v>
      </c>
      <c r="C7449">
        <v>1</v>
      </c>
      <c r="D7449" t="s">
        <v>31</v>
      </c>
      <c r="E7449" t="s">
        <v>12</v>
      </c>
      <c r="F7449" s="3" t="s">
        <v>18813</v>
      </c>
      <c r="G7449">
        <v>2023</v>
      </c>
      <c r="H7449" t="s">
        <v>140</v>
      </c>
      <c r="I7449" t="s">
        <v>18814</v>
      </c>
    </row>
    <row r="7450" spans="1:9" ht="32" x14ac:dyDescent="0.2">
      <c r="A7450" t="s">
        <v>18815</v>
      </c>
      <c r="B7450" t="s">
        <v>18816</v>
      </c>
      <c r="C7450">
        <v>1</v>
      </c>
      <c r="D7450">
        <f>461</f>
        <v>461</v>
      </c>
      <c r="E7450" t="s">
        <v>12</v>
      </c>
      <c r="F7450" s="3" t="s">
        <v>16999</v>
      </c>
      <c r="G7450">
        <v>2023</v>
      </c>
      <c r="H7450" t="s">
        <v>126</v>
      </c>
      <c r="I7450" t="s">
        <v>18817</v>
      </c>
    </row>
    <row r="7451" spans="1:9" ht="32" x14ac:dyDescent="0.2">
      <c r="A7451" t="s">
        <v>18815</v>
      </c>
      <c r="B7451" t="s">
        <v>17513</v>
      </c>
      <c r="C7451">
        <v>2</v>
      </c>
      <c r="D7451" t="s">
        <v>12</v>
      </c>
      <c r="E7451" t="s">
        <v>12</v>
      </c>
      <c r="F7451" s="3" t="s">
        <v>18818</v>
      </c>
      <c r="G7451">
        <v>2023</v>
      </c>
      <c r="H7451" t="s">
        <v>126</v>
      </c>
      <c r="I7451" t="s">
        <v>18817</v>
      </c>
    </row>
    <row r="7452" spans="1:9" ht="32" x14ac:dyDescent="0.2">
      <c r="A7452" t="s">
        <v>18819</v>
      </c>
      <c r="B7452" t="s">
        <v>18820</v>
      </c>
      <c r="C7452">
        <v>1</v>
      </c>
      <c r="D7452" t="s">
        <v>1020</v>
      </c>
      <c r="E7452" t="s">
        <v>12</v>
      </c>
      <c r="F7452" s="3" t="s">
        <v>2173</v>
      </c>
      <c r="G7452">
        <v>2023</v>
      </c>
      <c r="H7452" t="s">
        <v>1022</v>
      </c>
      <c r="I7452" t="s">
        <v>18821</v>
      </c>
    </row>
    <row r="7453" spans="1:9" ht="16" x14ac:dyDescent="0.2">
      <c r="A7453" t="s">
        <v>18822</v>
      </c>
      <c r="B7453" t="s">
        <v>4441</v>
      </c>
      <c r="C7453">
        <v>1</v>
      </c>
      <c r="D7453" t="s">
        <v>12</v>
      </c>
      <c r="E7453" t="s">
        <v>12</v>
      </c>
      <c r="F7453" s="3" t="s">
        <v>14139</v>
      </c>
      <c r="G7453">
        <v>2023</v>
      </c>
      <c r="H7453" t="s">
        <v>14</v>
      </c>
      <c r="I7453" t="s">
        <v>18823</v>
      </c>
    </row>
    <row r="7454" spans="1:9" ht="32" x14ac:dyDescent="0.2">
      <c r="A7454" t="s">
        <v>18822</v>
      </c>
      <c r="B7454" t="s">
        <v>18824</v>
      </c>
      <c r="C7454">
        <v>2</v>
      </c>
      <c r="D7454" t="s">
        <v>12</v>
      </c>
      <c r="E7454" t="s">
        <v>12</v>
      </c>
      <c r="F7454" s="3" t="s">
        <v>13528</v>
      </c>
      <c r="G7454">
        <v>2023</v>
      </c>
      <c r="H7454" t="s">
        <v>14</v>
      </c>
      <c r="I7454" t="s">
        <v>18823</v>
      </c>
    </row>
    <row r="7455" spans="1:9" ht="32" x14ac:dyDescent="0.2">
      <c r="A7455" t="s">
        <v>18822</v>
      </c>
      <c r="B7455" t="s">
        <v>5054</v>
      </c>
      <c r="C7455">
        <v>3</v>
      </c>
      <c r="D7455" t="s">
        <v>12</v>
      </c>
      <c r="E7455" t="s">
        <v>12</v>
      </c>
      <c r="F7455" s="3" t="s">
        <v>18825</v>
      </c>
      <c r="G7455">
        <v>2023</v>
      </c>
      <c r="H7455" t="s">
        <v>14</v>
      </c>
      <c r="I7455" t="s">
        <v>18823</v>
      </c>
    </row>
    <row r="7456" spans="1:9" ht="16" x14ac:dyDescent="0.2">
      <c r="A7456" t="s">
        <v>18822</v>
      </c>
      <c r="B7456" t="s">
        <v>1133</v>
      </c>
      <c r="C7456">
        <v>4</v>
      </c>
      <c r="D7456" t="s">
        <v>12</v>
      </c>
      <c r="E7456" t="s">
        <v>12</v>
      </c>
      <c r="F7456" s="3" t="s">
        <v>18826</v>
      </c>
      <c r="G7456">
        <v>2023</v>
      </c>
      <c r="H7456" t="s">
        <v>14</v>
      </c>
      <c r="I7456" t="s">
        <v>18823</v>
      </c>
    </row>
    <row r="7457" spans="1:9" ht="32" x14ac:dyDescent="0.2">
      <c r="A7457" t="s">
        <v>18827</v>
      </c>
      <c r="B7457" t="s">
        <v>4910</v>
      </c>
      <c r="C7457">
        <v>1</v>
      </c>
      <c r="D7457" t="s">
        <v>12</v>
      </c>
      <c r="E7457" t="s">
        <v>12</v>
      </c>
      <c r="F7457" s="3" t="s">
        <v>4911</v>
      </c>
      <c r="G7457">
        <v>2023</v>
      </c>
      <c r="H7457" t="s">
        <v>474</v>
      </c>
      <c r="I7457" t="s">
        <v>18828</v>
      </c>
    </row>
    <row r="7458" spans="1:9" ht="32" x14ac:dyDescent="0.2">
      <c r="A7458" t="s">
        <v>18827</v>
      </c>
      <c r="B7458" t="s">
        <v>4913</v>
      </c>
      <c r="C7458">
        <v>2</v>
      </c>
      <c r="D7458" t="s">
        <v>344</v>
      </c>
      <c r="E7458" t="s">
        <v>12</v>
      </c>
      <c r="F7458" s="3" t="s">
        <v>18829</v>
      </c>
      <c r="G7458">
        <v>2023</v>
      </c>
      <c r="H7458" t="s">
        <v>462</v>
      </c>
      <c r="I7458" t="s">
        <v>18828</v>
      </c>
    </row>
    <row r="7459" spans="1:9" ht="32" x14ac:dyDescent="0.2">
      <c r="A7459" t="s">
        <v>18830</v>
      </c>
      <c r="B7459" t="s">
        <v>18831</v>
      </c>
      <c r="C7459">
        <v>1</v>
      </c>
      <c r="D7459">
        <f>441</f>
        <v>441</v>
      </c>
      <c r="E7459" t="s">
        <v>12</v>
      </c>
      <c r="F7459" s="3" t="s">
        <v>18832</v>
      </c>
      <c r="G7459">
        <v>2023</v>
      </c>
      <c r="H7459" t="s">
        <v>140</v>
      </c>
      <c r="I7459" t="s">
        <v>18833</v>
      </c>
    </row>
    <row r="7460" spans="1:9" ht="32" x14ac:dyDescent="0.2">
      <c r="A7460" t="s">
        <v>18834</v>
      </c>
      <c r="B7460" t="s">
        <v>18835</v>
      </c>
      <c r="C7460">
        <v>1</v>
      </c>
      <c r="D7460" t="s">
        <v>12</v>
      </c>
      <c r="E7460" t="s">
        <v>12</v>
      </c>
      <c r="F7460" s="3" t="s">
        <v>18836</v>
      </c>
      <c r="G7460">
        <v>2023</v>
      </c>
      <c r="H7460" t="s">
        <v>21</v>
      </c>
      <c r="I7460" t="s">
        <v>18837</v>
      </c>
    </row>
    <row r="7461" spans="1:9" ht="32" x14ac:dyDescent="0.2">
      <c r="A7461" t="s">
        <v>18834</v>
      </c>
      <c r="B7461" t="s">
        <v>18838</v>
      </c>
      <c r="C7461">
        <v>2</v>
      </c>
      <c r="D7461">
        <f>237</f>
        <v>237</v>
      </c>
      <c r="E7461" t="s">
        <v>12</v>
      </c>
      <c r="F7461" s="3" t="s">
        <v>18839</v>
      </c>
      <c r="G7461">
        <v>2023</v>
      </c>
      <c r="H7461" t="s">
        <v>21</v>
      </c>
      <c r="I7461" t="s">
        <v>18837</v>
      </c>
    </row>
    <row r="7462" spans="1:9" ht="32" x14ac:dyDescent="0.2">
      <c r="A7462" t="s">
        <v>18834</v>
      </c>
      <c r="B7462" t="s">
        <v>18840</v>
      </c>
      <c r="C7462">
        <v>3</v>
      </c>
      <c r="D7462">
        <f>237</f>
        <v>237</v>
      </c>
      <c r="E7462" t="s">
        <v>12</v>
      </c>
      <c r="F7462" s="3" t="s">
        <v>18841</v>
      </c>
      <c r="G7462">
        <v>2023</v>
      </c>
      <c r="H7462" t="s">
        <v>21</v>
      </c>
      <c r="I7462" t="s">
        <v>18837</v>
      </c>
    </row>
    <row r="7463" spans="1:9" ht="16" x14ac:dyDescent="0.2">
      <c r="A7463" t="s">
        <v>18842</v>
      </c>
      <c r="B7463" t="s">
        <v>5732</v>
      </c>
      <c r="C7463">
        <v>1</v>
      </c>
      <c r="D7463" t="s">
        <v>12</v>
      </c>
      <c r="E7463" t="s">
        <v>12</v>
      </c>
      <c r="F7463" s="3" t="s">
        <v>18843</v>
      </c>
      <c r="G7463">
        <v>2023</v>
      </c>
      <c r="H7463" t="s">
        <v>420</v>
      </c>
      <c r="I7463" t="s">
        <v>18844</v>
      </c>
    </row>
    <row r="7464" spans="1:9" ht="32" x14ac:dyDescent="0.2">
      <c r="A7464" t="s">
        <v>18845</v>
      </c>
      <c r="B7464" t="s">
        <v>18846</v>
      </c>
      <c r="C7464">
        <v>1</v>
      </c>
      <c r="D7464" t="s">
        <v>12</v>
      </c>
      <c r="E7464" t="s">
        <v>12</v>
      </c>
      <c r="F7464" s="3" t="s">
        <v>18847</v>
      </c>
      <c r="G7464">
        <v>2023</v>
      </c>
      <c r="H7464" t="s">
        <v>14</v>
      </c>
      <c r="I7464" t="s">
        <v>18848</v>
      </c>
    </row>
    <row r="7465" spans="1:9" ht="16" x14ac:dyDescent="0.2">
      <c r="A7465" t="s">
        <v>18849</v>
      </c>
      <c r="B7465" t="s">
        <v>18850</v>
      </c>
      <c r="C7465">
        <v>1</v>
      </c>
      <c r="D7465" t="s">
        <v>12</v>
      </c>
      <c r="E7465" t="s">
        <v>12</v>
      </c>
      <c r="F7465" s="3" t="s">
        <v>18851</v>
      </c>
      <c r="G7465">
        <v>2023</v>
      </c>
      <c r="H7465" t="s">
        <v>646</v>
      </c>
      <c r="I7465" t="s">
        <v>18852</v>
      </c>
    </row>
    <row r="7466" spans="1:9" ht="32" x14ac:dyDescent="0.2">
      <c r="A7466" t="s">
        <v>18853</v>
      </c>
      <c r="B7466" t="s">
        <v>18854</v>
      </c>
      <c r="C7466">
        <v>1</v>
      </c>
      <c r="D7466" t="s">
        <v>12</v>
      </c>
      <c r="E7466" t="s">
        <v>18855</v>
      </c>
      <c r="F7466" s="3" t="s">
        <v>18856</v>
      </c>
      <c r="G7466">
        <v>2023</v>
      </c>
      <c r="H7466" t="s">
        <v>4191</v>
      </c>
      <c r="I7466" t="s">
        <v>18857</v>
      </c>
    </row>
    <row r="7467" spans="1:9" ht="16" x14ac:dyDescent="0.2">
      <c r="A7467" t="s">
        <v>18858</v>
      </c>
      <c r="B7467" t="s">
        <v>18777</v>
      </c>
      <c r="C7467">
        <v>1</v>
      </c>
      <c r="D7467" t="s">
        <v>6121</v>
      </c>
      <c r="E7467" t="s">
        <v>12</v>
      </c>
      <c r="F7467" s="3" t="s">
        <v>7095</v>
      </c>
      <c r="G7467">
        <v>2023</v>
      </c>
      <c r="H7467" t="s">
        <v>140</v>
      </c>
      <c r="I7467" t="s">
        <v>18859</v>
      </c>
    </row>
    <row r="7468" spans="1:9" ht="32" x14ac:dyDescent="0.2">
      <c r="A7468" t="s">
        <v>18858</v>
      </c>
      <c r="B7468" t="s">
        <v>18860</v>
      </c>
      <c r="C7468">
        <v>2</v>
      </c>
      <c r="D7468">
        <f>419</f>
        <v>419</v>
      </c>
      <c r="E7468" t="s">
        <v>12</v>
      </c>
      <c r="F7468" s="3" t="s">
        <v>18861</v>
      </c>
      <c r="G7468">
        <v>2023</v>
      </c>
      <c r="H7468" t="s">
        <v>140</v>
      </c>
      <c r="I7468" t="s">
        <v>18859</v>
      </c>
    </row>
    <row r="7469" spans="1:9" ht="16" x14ac:dyDescent="0.2">
      <c r="A7469" t="s">
        <v>18858</v>
      </c>
      <c r="B7469" t="s">
        <v>3700</v>
      </c>
      <c r="C7469">
        <v>3</v>
      </c>
      <c r="D7469">
        <f>340</f>
        <v>340</v>
      </c>
      <c r="E7469" t="s">
        <v>12</v>
      </c>
      <c r="F7469" s="3" t="s">
        <v>18862</v>
      </c>
      <c r="G7469">
        <v>2023</v>
      </c>
      <c r="H7469" t="s">
        <v>140</v>
      </c>
      <c r="I7469" t="s">
        <v>18859</v>
      </c>
    </row>
    <row r="7470" spans="1:9" ht="16" x14ac:dyDescent="0.2">
      <c r="A7470" t="s">
        <v>18858</v>
      </c>
      <c r="B7470" t="s">
        <v>14180</v>
      </c>
      <c r="C7470">
        <v>4</v>
      </c>
      <c r="D7470" t="s">
        <v>12</v>
      </c>
      <c r="E7470" t="s">
        <v>12</v>
      </c>
      <c r="F7470" s="3" t="s">
        <v>18863</v>
      </c>
      <c r="G7470">
        <v>2023</v>
      </c>
      <c r="H7470" t="s">
        <v>140</v>
      </c>
      <c r="I7470" t="s">
        <v>18859</v>
      </c>
    </row>
    <row r="7471" spans="1:9" ht="32" x14ac:dyDescent="0.2">
      <c r="A7471" t="s">
        <v>18864</v>
      </c>
      <c r="B7471" t="s">
        <v>18865</v>
      </c>
      <c r="C7471">
        <v>1</v>
      </c>
      <c r="D7471" t="s">
        <v>12</v>
      </c>
      <c r="E7471" t="s">
        <v>12</v>
      </c>
      <c r="F7471" s="3" t="s">
        <v>18866</v>
      </c>
      <c r="G7471">
        <v>2023</v>
      </c>
      <c r="H7471" t="s">
        <v>318</v>
      </c>
      <c r="I7471" t="s">
        <v>18867</v>
      </c>
    </row>
    <row r="7472" spans="1:9" ht="16" x14ac:dyDescent="0.2">
      <c r="A7472" t="s">
        <v>18864</v>
      </c>
      <c r="B7472" t="s">
        <v>18868</v>
      </c>
      <c r="C7472">
        <v>2</v>
      </c>
      <c r="D7472" t="s">
        <v>12</v>
      </c>
      <c r="E7472" t="s">
        <v>12</v>
      </c>
      <c r="F7472" s="3" t="s">
        <v>9083</v>
      </c>
      <c r="G7472">
        <v>2023</v>
      </c>
      <c r="H7472" t="s">
        <v>318</v>
      </c>
      <c r="I7472" t="s">
        <v>18867</v>
      </c>
    </row>
    <row r="7473" spans="1:9" ht="32" x14ac:dyDescent="0.2">
      <c r="A7473" t="s">
        <v>18869</v>
      </c>
      <c r="B7473" t="s">
        <v>18870</v>
      </c>
      <c r="C7473">
        <v>1</v>
      </c>
      <c r="D7473" t="s">
        <v>12</v>
      </c>
      <c r="E7473" t="s">
        <v>12</v>
      </c>
      <c r="F7473" s="7" t="s">
        <v>18871</v>
      </c>
      <c r="G7473">
        <v>2023</v>
      </c>
      <c r="H7473" t="s">
        <v>76</v>
      </c>
      <c r="I7473" t="s">
        <v>18872</v>
      </c>
    </row>
    <row r="7474" spans="1:9" ht="16" x14ac:dyDescent="0.2">
      <c r="A7474" t="s">
        <v>18873</v>
      </c>
      <c r="B7474" t="s">
        <v>18874</v>
      </c>
      <c r="C7474">
        <v>1</v>
      </c>
      <c r="D7474" t="s">
        <v>712</v>
      </c>
      <c r="E7474" t="s">
        <v>12</v>
      </c>
      <c r="F7474" s="3" t="s">
        <v>18875</v>
      </c>
      <c r="G7474">
        <v>2023</v>
      </c>
      <c r="H7474" t="s">
        <v>714</v>
      </c>
      <c r="I7474" t="s">
        <v>18876</v>
      </c>
    </row>
    <row r="7475" spans="1:9" ht="32" x14ac:dyDescent="0.2">
      <c r="A7475" t="s">
        <v>18873</v>
      </c>
      <c r="B7475" t="s">
        <v>18877</v>
      </c>
      <c r="C7475">
        <v>2</v>
      </c>
      <c r="D7475">
        <f>505</f>
        <v>505</v>
      </c>
      <c r="E7475" t="s">
        <v>12</v>
      </c>
      <c r="F7475" s="3" t="s">
        <v>18878</v>
      </c>
      <c r="G7475">
        <v>2023</v>
      </c>
      <c r="H7475" t="s">
        <v>714</v>
      </c>
      <c r="I7475" t="s">
        <v>18876</v>
      </c>
    </row>
    <row r="7476" spans="1:9" ht="16" x14ac:dyDescent="0.2">
      <c r="A7476" t="s">
        <v>18873</v>
      </c>
      <c r="B7476" t="s">
        <v>13970</v>
      </c>
      <c r="C7476">
        <v>3</v>
      </c>
      <c r="D7476">
        <f>577</f>
        <v>577</v>
      </c>
      <c r="E7476" t="s">
        <v>12</v>
      </c>
      <c r="F7476" s="3" t="s">
        <v>13971</v>
      </c>
      <c r="G7476">
        <v>2023</v>
      </c>
      <c r="H7476" t="s">
        <v>714</v>
      </c>
      <c r="I7476" t="s">
        <v>18876</v>
      </c>
    </row>
    <row r="7477" spans="1:9" ht="32" x14ac:dyDescent="0.2">
      <c r="A7477" t="s">
        <v>18873</v>
      </c>
      <c r="B7477" t="s">
        <v>18879</v>
      </c>
      <c r="C7477">
        <v>4</v>
      </c>
      <c r="D7477">
        <f>567</f>
        <v>567</v>
      </c>
      <c r="E7477" t="s">
        <v>12</v>
      </c>
      <c r="F7477" s="3" t="s">
        <v>18880</v>
      </c>
      <c r="G7477">
        <v>2023</v>
      </c>
      <c r="H7477" t="s">
        <v>714</v>
      </c>
      <c r="I7477" t="s">
        <v>18876</v>
      </c>
    </row>
    <row r="7478" spans="1:9" ht="16" x14ac:dyDescent="0.2">
      <c r="A7478" t="s">
        <v>18881</v>
      </c>
      <c r="B7478" t="s">
        <v>18882</v>
      </c>
      <c r="C7478">
        <v>1</v>
      </c>
      <c r="D7478">
        <f>407</f>
        <v>407</v>
      </c>
      <c r="E7478" t="s">
        <v>12</v>
      </c>
      <c r="F7478" s="3" t="s">
        <v>18883</v>
      </c>
      <c r="G7478">
        <v>2023</v>
      </c>
      <c r="H7478" t="s">
        <v>37</v>
      </c>
      <c r="I7478" t="s">
        <v>18884</v>
      </c>
    </row>
    <row r="7479" spans="1:9" ht="16" x14ac:dyDescent="0.2">
      <c r="A7479" t="s">
        <v>18885</v>
      </c>
      <c r="B7479" t="s">
        <v>14988</v>
      </c>
      <c r="C7479">
        <v>1</v>
      </c>
      <c r="D7479">
        <f>237</f>
        <v>237</v>
      </c>
      <c r="E7479" t="s">
        <v>12</v>
      </c>
      <c r="F7479" s="3" t="s">
        <v>18886</v>
      </c>
      <c r="G7479">
        <v>2023</v>
      </c>
      <c r="H7479" t="s">
        <v>21</v>
      </c>
      <c r="I7479" t="s">
        <v>18887</v>
      </c>
    </row>
    <row r="7480" spans="1:9" ht="32" x14ac:dyDescent="0.2">
      <c r="A7480" t="s">
        <v>18885</v>
      </c>
      <c r="B7480" t="s">
        <v>18888</v>
      </c>
      <c r="C7480">
        <v>2</v>
      </c>
      <c r="D7480">
        <f>387</f>
        <v>387</v>
      </c>
      <c r="E7480" t="s">
        <v>12</v>
      </c>
      <c r="F7480" s="3" t="s">
        <v>18889</v>
      </c>
      <c r="G7480">
        <v>2023</v>
      </c>
      <c r="H7480" t="s">
        <v>714</v>
      </c>
      <c r="I7480" t="s">
        <v>18887</v>
      </c>
    </row>
    <row r="7481" spans="1:9" ht="16" x14ac:dyDescent="0.2">
      <c r="A7481" t="s">
        <v>18885</v>
      </c>
      <c r="B7481" t="s">
        <v>18890</v>
      </c>
      <c r="C7481">
        <v>3</v>
      </c>
      <c r="D7481" t="s">
        <v>712</v>
      </c>
      <c r="E7481" t="s">
        <v>12</v>
      </c>
      <c r="F7481" s="3" t="s">
        <v>18891</v>
      </c>
      <c r="G7481">
        <v>2023</v>
      </c>
      <c r="H7481" t="s">
        <v>714</v>
      </c>
      <c r="I7481" t="s">
        <v>18887</v>
      </c>
    </row>
    <row r="7482" spans="1:9" ht="16" x14ac:dyDescent="0.2">
      <c r="A7482" t="s">
        <v>18885</v>
      </c>
      <c r="B7482" t="s">
        <v>18892</v>
      </c>
      <c r="C7482">
        <v>4</v>
      </c>
      <c r="D7482" t="s">
        <v>12</v>
      </c>
      <c r="E7482" t="s">
        <v>12</v>
      </c>
      <c r="F7482" s="3" t="s">
        <v>18893</v>
      </c>
      <c r="G7482">
        <v>2023</v>
      </c>
      <c r="H7482" t="s">
        <v>714</v>
      </c>
      <c r="I7482" t="s">
        <v>18887</v>
      </c>
    </row>
    <row r="7483" spans="1:9" ht="16" x14ac:dyDescent="0.2">
      <c r="A7483" t="s">
        <v>18885</v>
      </c>
      <c r="B7483" t="s">
        <v>18894</v>
      </c>
      <c r="C7483">
        <v>5</v>
      </c>
      <c r="D7483" t="s">
        <v>52</v>
      </c>
      <c r="E7483" t="s">
        <v>12</v>
      </c>
      <c r="F7483" s="3" t="s">
        <v>18895</v>
      </c>
      <c r="G7483">
        <v>2023</v>
      </c>
      <c r="H7483" t="s">
        <v>714</v>
      </c>
      <c r="I7483" t="s">
        <v>18887</v>
      </c>
    </row>
    <row r="7484" spans="1:9" ht="16" x14ac:dyDescent="0.2">
      <c r="A7484" t="s">
        <v>18896</v>
      </c>
      <c r="B7484" t="s">
        <v>18897</v>
      </c>
      <c r="C7484">
        <v>1</v>
      </c>
      <c r="D7484">
        <f>436</f>
        <v>436</v>
      </c>
      <c r="E7484" t="s">
        <v>12</v>
      </c>
      <c r="F7484" s="3" t="s">
        <v>18898</v>
      </c>
      <c r="G7484">
        <v>2023</v>
      </c>
      <c r="H7484" t="s">
        <v>14</v>
      </c>
      <c r="I7484" t="s">
        <v>18899</v>
      </c>
    </row>
    <row r="7485" spans="1:9" ht="16" x14ac:dyDescent="0.2">
      <c r="A7485" t="s">
        <v>18896</v>
      </c>
      <c r="B7485" t="s">
        <v>18900</v>
      </c>
      <c r="C7485">
        <v>2</v>
      </c>
      <c r="D7485" t="s">
        <v>12</v>
      </c>
      <c r="E7485" t="s">
        <v>12</v>
      </c>
      <c r="F7485" s="3" t="s">
        <v>18901</v>
      </c>
      <c r="G7485">
        <v>2023</v>
      </c>
      <c r="H7485" t="s">
        <v>14</v>
      </c>
      <c r="I7485" t="s">
        <v>18899</v>
      </c>
    </row>
    <row r="7486" spans="1:9" ht="16" x14ac:dyDescent="0.2">
      <c r="A7486" t="s">
        <v>18896</v>
      </c>
      <c r="B7486" t="s">
        <v>18902</v>
      </c>
      <c r="C7486">
        <v>3</v>
      </c>
      <c r="D7486" t="s">
        <v>469</v>
      </c>
      <c r="E7486" t="s">
        <v>12</v>
      </c>
      <c r="F7486" s="3" t="s">
        <v>12385</v>
      </c>
      <c r="G7486">
        <v>2023</v>
      </c>
      <c r="H7486" t="s">
        <v>462</v>
      </c>
      <c r="I7486" t="s">
        <v>18899</v>
      </c>
    </row>
    <row r="7487" spans="1:9" ht="32" x14ac:dyDescent="0.2">
      <c r="A7487" t="s">
        <v>18903</v>
      </c>
      <c r="B7487" t="s">
        <v>9915</v>
      </c>
      <c r="C7487">
        <v>1</v>
      </c>
      <c r="D7487" t="s">
        <v>1077</v>
      </c>
      <c r="E7487" t="s">
        <v>1081</v>
      </c>
      <c r="F7487" s="3" t="s">
        <v>1082</v>
      </c>
      <c r="G7487">
        <v>2023</v>
      </c>
      <c r="H7487" t="s">
        <v>226</v>
      </c>
      <c r="I7487" t="s">
        <v>18904</v>
      </c>
    </row>
    <row r="7488" spans="1:9" ht="32" x14ac:dyDescent="0.2">
      <c r="A7488" t="s">
        <v>18905</v>
      </c>
      <c r="B7488" t="s">
        <v>9871</v>
      </c>
      <c r="C7488">
        <v>1</v>
      </c>
      <c r="D7488" t="s">
        <v>408</v>
      </c>
      <c r="E7488" t="s">
        <v>12</v>
      </c>
      <c r="F7488" s="3" t="s">
        <v>9872</v>
      </c>
      <c r="G7488">
        <v>2023</v>
      </c>
      <c r="H7488" t="s">
        <v>140</v>
      </c>
      <c r="I7488" t="s">
        <v>18906</v>
      </c>
    </row>
    <row r="7489" spans="1:9" ht="32" x14ac:dyDescent="0.2">
      <c r="A7489" t="s">
        <v>18905</v>
      </c>
      <c r="B7489" t="s">
        <v>9873</v>
      </c>
      <c r="C7489">
        <v>2</v>
      </c>
      <c r="D7489" t="s">
        <v>408</v>
      </c>
      <c r="E7489" t="s">
        <v>12</v>
      </c>
      <c r="F7489" s="3" t="s">
        <v>9874</v>
      </c>
      <c r="G7489">
        <v>2023</v>
      </c>
      <c r="H7489" t="s">
        <v>140</v>
      </c>
      <c r="I7489" t="s">
        <v>18906</v>
      </c>
    </row>
    <row r="7490" spans="1:9" ht="16" x14ac:dyDescent="0.2">
      <c r="A7490" t="s">
        <v>18907</v>
      </c>
      <c r="B7490" t="s">
        <v>6397</v>
      </c>
      <c r="C7490">
        <v>1</v>
      </c>
      <c r="D7490" t="s">
        <v>11</v>
      </c>
      <c r="E7490" t="s">
        <v>12</v>
      </c>
      <c r="F7490" s="7" t="s">
        <v>13</v>
      </c>
      <c r="G7490">
        <v>2023</v>
      </c>
      <c r="H7490" t="s">
        <v>14</v>
      </c>
      <c r="I7490" t="s">
        <v>18908</v>
      </c>
    </row>
    <row r="7491" spans="1:9" ht="32" x14ac:dyDescent="0.2">
      <c r="A7491" t="s">
        <v>18907</v>
      </c>
      <c r="B7491" t="s">
        <v>4623</v>
      </c>
      <c r="C7491">
        <v>2</v>
      </c>
      <c r="D7491" t="s">
        <v>31</v>
      </c>
      <c r="E7491" t="s">
        <v>12</v>
      </c>
      <c r="F7491" s="3" t="s">
        <v>18909</v>
      </c>
      <c r="G7491">
        <v>2023</v>
      </c>
      <c r="H7491" t="s">
        <v>359</v>
      </c>
      <c r="I7491" t="s">
        <v>18908</v>
      </c>
    </row>
    <row r="7492" spans="1:9" ht="16" x14ac:dyDescent="0.2">
      <c r="A7492" t="s">
        <v>18907</v>
      </c>
      <c r="B7492" t="s">
        <v>17271</v>
      </c>
      <c r="C7492">
        <v>3</v>
      </c>
      <c r="D7492" t="s">
        <v>31</v>
      </c>
      <c r="E7492" t="s">
        <v>12</v>
      </c>
      <c r="F7492" s="3" t="s">
        <v>17272</v>
      </c>
      <c r="G7492">
        <v>2023</v>
      </c>
      <c r="H7492" t="s">
        <v>359</v>
      </c>
      <c r="I7492" t="s">
        <v>18908</v>
      </c>
    </row>
    <row r="7493" spans="1:9" ht="32" x14ac:dyDescent="0.2">
      <c r="A7493" t="s">
        <v>18907</v>
      </c>
      <c r="B7493" t="s">
        <v>18910</v>
      </c>
      <c r="C7493">
        <v>4</v>
      </c>
      <c r="D7493" t="s">
        <v>12</v>
      </c>
      <c r="E7493" t="s">
        <v>12</v>
      </c>
      <c r="F7493" s="7" t="s">
        <v>18911</v>
      </c>
      <c r="G7493">
        <v>2023</v>
      </c>
      <c r="H7493" t="s">
        <v>86</v>
      </c>
      <c r="I7493" t="s">
        <v>18908</v>
      </c>
    </row>
    <row r="7494" spans="1:9" ht="32" x14ac:dyDescent="0.2">
      <c r="A7494" t="s">
        <v>18912</v>
      </c>
      <c r="B7494" t="s">
        <v>17606</v>
      </c>
      <c r="C7494">
        <v>1</v>
      </c>
      <c r="D7494" t="s">
        <v>52</v>
      </c>
      <c r="E7494" t="s">
        <v>12</v>
      </c>
      <c r="F7494" s="3" t="s">
        <v>18913</v>
      </c>
      <c r="G7494">
        <v>2023</v>
      </c>
      <c r="H7494" t="s">
        <v>226</v>
      </c>
      <c r="I7494" t="s">
        <v>18914</v>
      </c>
    </row>
    <row r="7495" spans="1:9" ht="16" x14ac:dyDescent="0.2">
      <c r="A7495" t="s">
        <v>18915</v>
      </c>
      <c r="B7495" t="s">
        <v>18916</v>
      </c>
      <c r="C7495">
        <v>1</v>
      </c>
      <c r="D7495" t="s">
        <v>12</v>
      </c>
      <c r="E7495" t="s">
        <v>12</v>
      </c>
      <c r="F7495" s="3" t="s">
        <v>18917</v>
      </c>
      <c r="G7495">
        <v>2023</v>
      </c>
      <c r="H7495" t="s">
        <v>140</v>
      </c>
      <c r="I7495" t="s">
        <v>18918</v>
      </c>
    </row>
    <row r="7496" spans="1:9" ht="16" x14ac:dyDescent="0.2">
      <c r="A7496" t="s">
        <v>18915</v>
      </c>
      <c r="B7496" t="s">
        <v>18919</v>
      </c>
      <c r="C7496">
        <v>2</v>
      </c>
      <c r="D7496" t="s">
        <v>12</v>
      </c>
      <c r="E7496" t="s">
        <v>12</v>
      </c>
      <c r="F7496" s="3" t="s">
        <v>16183</v>
      </c>
      <c r="G7496">
        <v>2023</v>
      </c>
      <c r="H7496" t="s">
        <v>140</v>
      </c>
      <c r="I7496" t="s">
        <v>18918</v>
      </c>
    </row>
    <row r="7497" spans="1:9" ht="16" x14ac:dyDescent="0.2">
      <c r="A7497" t="s">
        <v>18920</v>
      </c>
      <c r="B7497" t="s">
        <v>18921</v>
      </c>
      <c r="C7497">
        <v>1</v>
      </c>
      <c r="D7497" t="s">
        <v>12</v>
      </c>
      <c r="E7497" t="s">
        <v>12</v>
      </c>
      <c r="F7497" s="3" t="s">
        <v>18922</v>
      </c>
      <c r="G7497">
        <v>2023</v>
      </c>
      <c r="H7497" t="s">
        <v>140</v>
      </c>
      <c r="I7497" t="s">
        <v>18923</v>
      </c>
    </row>
    <row r="7498" spans="1:9" ht="16" x14ac:dyDescent="0.2">
      <c r="A7498" t="s">
        <v>18924</v>
      </c>
      <c r="B7498" t="s">
        <v>18925</v>
      </c>
      <c r="C7498">
        <v>1</v>
      </c>
      <c r="D7498" t="s">
        <v>12</v>
      </c>
      <c r="E7498" t="s">
        <v>12</v>
      </c>
      <c r="F7498" s="3" t="s">
        <v>583</v>
      </c>
      <c r="G7498">
        <v>2023</v>
      </c>
      <c r="H7498" t="s">
        <v>140</v>
      </c>
      <c r="I7498" t="s">
        <v>18926</v>
      </c>
    </row>
    <row r="7499" spans="1:9" ht="32" x14ac:dyDescent="0.2">
      <c r="A7499" t="s">
        <v>18924</v>
      </c>
      <c r="B7499" t="s">
        <v>2170</v>
      </c>
      <c r="C7499">
        <v>2</v>
      </c>
      <c r="D7499" t="s">
        <v>1020</v>
      </c>
      <c r="E7499" t="s">
        <v>12</v>
      </c>
      <c r="F7499" s="3" t="s">
        <v>6502</v>
      </c>
      <c r="G7499">
        <v>2023</v>
      </c>
      <c r="H7499" t="s">
        <v>1022</v>
      </c>
      <c r="I7499" t="s">
        <v>18926</v>
      </c>
    </row>
    <row r="7500" spans="1:9" ht="32" x14ac:dyDescent="0.2">
      <c r="A7500" t="s">
        <v>18927</v>
      </c>
      <c r="B7500" t="s">
        <v>1009</v>
      </c>
      <c r="C7500">
        <v>1</v>
      </c>
      <c r="D7500" t="s">
        <v>1010</v>
      </c>
      <c r="E7500" t="s">
        <v>12</v>
      </c>
      <c r="F7500" s="3" t="s">
        <v>18928</v>
      </c>
      <c r="G7500">
        <v>2023</v>
      </c>
      <c r="H7500" t="s">
        <v>140</v>
      </c>
      <c r="I7500" t="s">
        <v>18929</v>
      </c>
    </row>
    <row r="7501" spans="1:9" ht="16" x14ac:dyDescent="0.2">
      <c r="A7501" t="s">
        <v>18927</v>
      </c>
      <c r="B7501" t="s">
        <v>18930</v>
      </c>
      <c r="C7501">
        <v>2</v>
      </c>
      <c r="D7501" t="s">
        <v>1010</v>
      </c>
      <c r="E7501" t="s">
        <v>12</v>
      </c>
      <c r="F7501" s="3" t="s">
        <v>6865</v>
      </c>
      <c r="G7501">
        <v>2023</v>
      </c>
      <c r="H7501" t="s">
        <v>140</v>
      </c>
      <c r="I7501" t="s">
        <v>18929</v>
      </c>
    </row>
    <row r="7502" spans="1:9" ht="32" x14ac:dyDescent="0.2">
      <c r="A7502" t="s">
        <v>18931</v>
      </c>
      <c r="B7502" t="s">
        <v>18932</v>
      </c>
      <c r="C7502">
        <v>1</v>
      </c>
      <c r="D7502" t="s">
        <v>193</v>
      </c>
      <c r="E7502" t="s">
        <v>12</v>
      </c>
      <c r="F7502" s="3" t="s">
        <v>18933</v>
      </c>
      <c r="G7502">
        <v>2023</v>
      </c>
      <c r="H7502" t="s">
        <v>195</v>
      </c>
      <c r="I7502" t="s">
        <v>18934</v>
      </c>
    </row>
    <row r="7503" spans="1:9" ht="32" x14ac:dyDescent="0.2">
      <c r="A7503" t="s">
        <v>18935</v>
      </c>
      <c r="B7503" t="s">
        <v>18936</v>
      </c>
      <c r="C7503">
        <v>1</v>
      </c>
      <c r="D7503" t="s">
        <v>12</v>
      </c>
      <c r="E7503" t="s">
        <v>12</v>
      </c>
      <c r="F7503" s="3" t="s">
        <v>18937</v>
      </c>
      <c r="G7503">
        <v>2023</v>
      </c>
      <c r="H7503" t="s">
        <v>14</v>
      </c>
      <c r="I7503" t="s">
        <v>18938</v>
      </c>
    </row>
    <row r="7504" spans="1:9" ht="16" x14ac:dyDescent="0.2">
      <c r="A7504" t="s">
        <v>18939</v>
      </c>
      <c r="B7504" t="s">
        <v>18940</v>
      </c>
      <c r="C7504">
        <v>1</v>
      </c>
      <c r="D7504" t="s">
        <v>12</v>
      </c>
      <c r="E7504" t="s">
        <v>12</v>
      </c>
      <c r="F7504" s="3" t="s">
        <v>18941</v>
      </c>
      <c r="G7504">
        <v>2023</v>
      </c>
      <c r="H7504" t="s">
        <v>146</v>
      </c>
      <c r="I7504" t="s">
        <v>18942</v>
      </c>
    </row>
    <row r="7505" spans="1:9" ht="32" x14ac:dyDescent="0.2">
      <c r="A7505" t="s">
        <v>18939</v>
      </c>
      <c r="B7505" t="s">
        <v>18943</v>
      </c>
      <c r="C7505">
        <v>2</v>
      </c>
      <c r="D7505" t="s">
        <v>12</v>
      </c>
      <c r="E7505" t="s">
        <v>12</v>
      </c>
      <c r="F7505" s="3" t="s">
        <v>18944</v>
      </c>
      <c r="G7505">
        <v>2023</v>
      </c>
      <c r="H7505" t="s">
        <v>18945</v>
      </c>
      <c r="I7505" t="s">
        <v>18942</v>
      </c>
    </row>
    <row r="7506" spans="1:9" ht="32" x14ac:dyDescent="0.2">
      <c r="A7506" t="s">
        <v>18939</v>
      </c>
      <c r="B7506" t="s">
        <v>18946</v>
      </c>
      <c r="C7506">
        <v>3</v>
      </c>
      <c r="D7506">
        <f>93</f>
        <v>93</v>
      </c>
      <c r="E7506" t="s">
        <v>3798</v>
      </c>
      <c r="F7506" s="3" t="s">
        <v>18947</v>
      </c>
      <c r="G7506">
        <v>2023</v>
      </c>
      <c r="H7506" t="s">
        <v>140</v>
      </c>
      <c r="I7506" t="s">
        <v>18942</v>
      </c>
    </row>
    <row r="7507" spans="1:9" ht="16" x14ac:dyDescent="0.2">
      <c r="A7507" t="s">
        <v>18948</v>
      </c>
      <c r="B7507" t="s">
        <v>18949</v>
      </c>
      <c r="C7507">
        <v>1</v>
      </c>
      <c r="D7507" t="s">
        <v>12</v>
      </c>
      <c r="E7507" t="s">
        <v>12</v>
      </c>
      <c r="F7507" s="3" t="s">
        <v>18950</v>
      </c>
      <c r="G7507">
        <v>2023</v>
      </c>
      <c r="H7507" t="s">
        <v>474</v>
      </c>
      <c r="I7507" t="s">
        <v>18951</v>
      </c>
    </row>
    <row r="7508" spans="1:9" ht="32" x14ac:dyDescent="0.2">
      <c r="A7508" t="s">
        <v>18948</v>
      </c>
      <c r="B7508" t="s">
        <v>18952</v>
      </c>
      <c r="C7508">
        <v>2</v>
      </c>
      <c r="D7508" t="s">
        <v>12</v>
      </c>
      <c r="E7508" t="s">
        <v>12</v>
      </c>
      <c r="F7508" s="3" t="s">
        <v>18953</v>
      </c>
      <c r="G7508">
        <v>2023</v>
      </c>
      <c r="H7508" t="s">
        <v>474</v>
      </c>
      <c r="I7508" t="s">
        <v>18951</v>
      </c>
    </row>
    <row r="7509" spans="1:9" ht="32" x14ac:dyDescent="0.2">
      <c r="A7509" t="s">
        <v>18948</v>
      </c>
      <c r="B7509" t="s">
        <v>18954</v>
      </c>
      <c r="C7509">
        <v>3</v>
      </c>
      <c r="D7509" t="s">
        <v>12</v>
      </c>
      <c r="E7509" t="s">
        <v>12</v>
      </c>
      <c r="F7509" s="3" t="s">
        <v>18955</v>
      </c>
      <c r="G7509">
        <v>2023</v>
      </c>
      <c r="H7509" t="s">
        <v>14</v>
      </c>
      <c r="I7509" t="s">
        <v>18951</v>
      </c>
    </row>
    <row r="7510" spans="1:9" ht="32" x14ac:dyDescent="0.2">
      <c r="A7510" t="s">
        <v>18948</v>
      </c>
      <c r="B7510" t="s">
        <v>6830</v>
      </c>
      <c r="C7510">
        <v>4</v>
      </c>
      <c r="D7510" t="s">
        <v>12</v>
      </c>
      <c r="E7510" t="s">
        <v>12</v>
      </c>
      <c r="F7510" s="3" t="s">
        <v>13494</v>
      </c>
      <c r="G7510">
        <v>2023</v>
      </c>
      <c r="H7510" t="s">
        <v>474</v>
      </c>
      <c r="I7510" t="s">
        <v>18951</v>
      </c>
    </row>
    <row r="7511" spans="1:9" ht="32" x14ac:dyDescent="0.2">
      <c r="A7511" t="s">
        <v>18956</v>
      </c>
      <c r="B7511" t="s">
        <v>18957</v>
      </c>
      <c r="C7511">
        <v>1</v>
      </c>
      <c r="D7511" t="s">
        <v>12</v>
      </c>
      <c r="E7511" t="s">
        <v>12</v>
      </c>
      <c r="F7511" s="3" t="s">
        <v>5648</v>
      </c>
      <c r="G7511">
        <v>2023</v>
      </c>
      <c r="H7511" t="s">
        <v>14</v>
      </c>
      <c r="I7511" t="s">
        <v>18958</v>
      </c>
    </row>
    <row r="7512" spans="1:9" ht="32" x14ac:dyDescent="0.2">
      <c r="A7512" t="s">
        <v>18956</v>
      </c>
      <c r="B7512" t="s">
        <v>18959</v>
      </c>
      <c r="C7512">
        <v>2</v>
      </c>
      <c r="D7512" t="s">
        <v>12</v>
      </c>
      <c r="E7512" t="s">
        <v>12</v>
      </c>
      <c r="F7512" s="3" t="s">
        <v>18960</v>
      </c>
      <c r="G7512">
        <v>2023</v>
      </c>
      <c r="H7512" t="s">
        <v>14</v>
      </c>
      <c r="I7512" t="s">
        <v>18958</v>
      </c>
    </row>
    <row r="7513" spans="1:9" ht="32" x14ac:dyDescent="0.2">
      <c r="A7513" t="s">
        <v>18956</v>
      </c>
      <c r="B7513" t="s">
        <v>5647</v>
      </c>
      <c r="C7513">
        <v>3</v>
      </c>
      <c r="D7513" t="s">
        <v>469</v>
      </c>
      <c r="E7513" t="s">
        <v>12</v>
      </c>
      <c r="F7513" s="3" t="s">
        <v>5645</v>
      </c>
      <c r="G7513">
        <v>2023</v>
      </c>
      <c r="H7513" t="s">
        <v>462</v>
      </c>
      <c r="I7513" t="s">
        <v>18958</v>
      </c>
    </row>
    <row r="7514" spans="1:9" ht="16" x14ac:dyDescent="0.2">
      <c r="A7514" t="s">
        <v>18961</v>
      </c>
      <c r="B7514" t="s">
        <v>18962</v>
      </c>
      <c r="C7514">
        <v>1</v>
      </c>
      <c r="D7514" t="s">
        <v>4617</v>
      </c>
      <c r="E7514" t="s">
        <v>12</v>
      </c>
      <c r="F7514" s="3" t="s">
        <v>6009</v>
      </c>
      <c r="G7514">
        <v>2023</v>
      </c>
      <c r="H7514" t="s">
        <v>140</v>
      </c>
      <c r="I7514" t="s">
        <v>18963</v>
      </c>
    </row>
    <row r="7515" spans="1:9" ht="32" x14ac:dyDescent="0.2">
      <c r="A7515" t="s">
        <v>18961</v>
      </c>
      <c r="B7515" t="s">
        <v>18964</v>
      </c>
      <c r="C7515">
        <v>2</v>
      </c>
      <c r="D7515" t="s">
        <v>772</v>
      </c>
      <c r="E7515" t="s">
        <v>2245</v>
      </c>
      <c r="F7515" s="3" t="s">
        <v>7204</v>
      </c>
      <c r="G7515">
        <v>2023</v>
      </c>
      <c r="H7515" t="s">
        <v>86</v>
      </c>
      <c r="I7515" t="s">
        <v>18963</v>
      </c>
    </row>
    <row r="7516" spans="1:9" ht="16" x14ac:dyDescent="0.2">
      <c r="A7516" t="s">
        <v>18961</v>
      </c>
      <c r="B7516" t="s">
        <v>18965</v>
      </c>
      <c r="C7516">
        <v>3</v>
      </c>
      <c r="D7516" t="s">
        <v>5574</v>
      </c>
      <c r="E7516" t="s">
        <v>12</v>
      </c>
      <c r="F7516" s="3" t="s">
        <v>8020</v>
      </c>
      <c r="G7516">
        <v>2023</v>
      </c>
      <c r="H7516" t="s">
        <v>140</v>
      </c>
      <c r="I7516" t="s">
        <v>18963</v>
      </c>
    </row>
    <row r="7517" spans="1:9" ht="32" x14ac:dyDescent="0.2">
      <c r="A7517" t="s">
        <v>18961</v>
      </c>
      <c r="B7517" t="s">
        <v>18966</v>
      </c>
      <c r="C7517">
        <v>4</v>
      </c>
      <c r="D7517" t="s">
        <v>12</v>
      </c>
      <c r="E7517" t="s">
        <v>12</v>
      </c>
      <c r="F7517" s="3" t="s">
        <v>18967</v>
      </c>
      <c r="G7517">
        <v>2023</v>
      </c>
      <c r="H7517" t="s">
        <v>140</v>
      </c>
      <c r="I7517" t="s">
        <v>18963</v>
      </c>
    </row>
    <row r="7518" spans="1:9" ht="16" x14ac:dyDescent="0.2">
      <c r="A7518" t="s">
        <v>18961</v>
      </c>
      <c r="B7518" t="s">
        <v>18968</v>
      </c>
      <c r="C7518">
        <v>5</v>
      </c>
      <c r="D7518" t="s">
        <v>1128</v>
      </c>
      <c r="E7518" t="s">
        <v>12</v>
      </c>
      <c r="F7518" s="3" t="s">
        <v>18969</v>
      </c>
      <c r="G7518">
        <v>2023</v>
      </c>
      <c r="H7518" t="s">
        <v>140</v>
      </c>
      <c r="I7518" t="s">
        <v>18963</v>
      </c>
    </row>
    <row r="7519" spans="1:9" ht="32" x14ac:dyDescent="0.2">
      <c r="A7519" t="s">
        <v>18970</v>
      </c>
      <c r="B7519" t="s">
        <v>18971</v>
      </c>
      <c r="C7519">
        <v>1</v>
      </c>
      <c r="D7519" t="s">
        <v>12</v>
      </c>
      <c r="E7519" t="s">
        <v>12</v>
      </c>
      <c r="F7519" s="3" t="s">
        <v>18455</v>
      </c>
      <c r="G7519">
        <v>2023</v>
      </c>
      <c r="H7519" t="s">
        <v>14</v>
      </c>
      <c r="I7519" t="s">
        <v>18972</v>
      </c>
    </row>
    <row r="7520" spans="1:9" ht="32" x14ac:dyDescent="0.2">
      <c r="A7520" t="s">
        <v>18970</v>
      </c>
      <c r="B7520" t="s">
        <v>18973</v>
      </c>
      <c r="C7520">
        <v>2</v>
      </c>
      <c r="D7520" t="s">
        <v>576</v>
      </c>
      <c r="E7520" t="s">
        <v>12</v>
      </c>
      <c r="F7520" s="3" t="s">
        <v>7347</v>
      </c>
      <c r="G7520">
        <v>2023</v>
      </c>
      <c r="H7520" t="s">
        <v>359</v>
      </c>
      <c r="I7520" t="s">
        <v>18972</v>
      </c>
    </row>
    <row r="7521" spans="1:9" ht="16" x14ac:dyDescent="0.2">
      <c r="A7521" t="s">
        <v>18974</v>
      </c>
      <c r="B7521" t="s">
        <v>6051</v>
      </c>
      <c r="C7521">
        <v>1</v>
      </c>
      <c r="D7521" t="s">
        <v>316</v>
      </c>
      <c r="E7521" t="s">
        <v>12</v>
      </c>
      <c r="F7521" s="3" t="s">
        <v>6052</v>
      </c>
      <c r="G7521">
        <v>2023</v>
      </c>
      <c r="H7521" t="s">
        <v>267</v>
      </c>
      <c r="I7521" t="s">
        <v>18975</v>
      </c>
    </row>
    <row r="7522" spans="1:9" ht="16" x14ac:dyDescent="0.2">
      <c r="A7522" t="s">
        <v>18976</v>
      </c>
      <c r="B7522" t="s">
        <v>18977</v>
      </c>
      <c r="C7522">
        <v>1</v>
      </c>
      <c r="D7522" t="s">
        <v>52</v>
      </c>
      <c r="E7522" t="s">
        <v>12</v>
      </c>
      <c r="F7522" s="3" t="s">
        <v>18978</v>
      </c>
      <c r="G7522">
        <v>2023</v>
      </c>
      <c r="H7522" t="s">
        <v>368</v>
      </c>
      <c r="I7522" t="s">
        <v>18979</v>
      </c>
    </row>
    <row r="7523" spans="1:9" ht="16" x14ac:dyDescent="0.2">
      <c r="A7523" t="s">
        <v>18976</v>
      </c>
      <c r="B7523" t="s">
        <v>18980</v>
      </c>
      <c r="C7523">
        <v>2</v>
      </c>
      <c r="D7523" t="s">
        <v>18981</v>
      </c>
      <c r="E7523" t="s">
        <v>12</v>
      </c>
      <c r="F7523" s="3" t="s">
        <v>18982</v>
      </c>
      <c r="G7523">
        <v>2023</v>
      </c>
      <c r="H7523" t="s">
        <v>1322</v>
      </c>
      <c r="I7523" t="s">
        <v>18979</v>
      </c>
    </row>
    <row r="7524" spans="1:9" ht="16" x14ac:dyDescent="0.2">
      <c r="A7524" t="s">
        <v>18976</v>
      </c>
      <c r="B7524" t="s">
        <v>18983</v>
      </c>
      <c r="C7524">
        <v>3</v>
      </c>
      <c r="D7524">
        <f>292</f>
        <v>292</v>
      </c>
      <c r="E7524" t="s">
        <v>12</v>
      </c>
      <c r="F7524" s="3" t="s">
        <v>18984</v>
      </c>
      <c r="G7524">
        <v>2023</v>
      </c>
      <c r="H7524" t="s">
        <v>1322</v>
      </c>
      <c r="I7524" t="s">
        <v>18979</v>
      </c>
    </row>
    <row r="7525" spans="1:9" ht="16" x14ac:dyDescent="0.2">
      <c r="A7525" t="s">
        <v>18976</v>
      </c>
      <c r="B7525" t="s">
        <v>18985</v>
      </c>
      <c r="C7525">
        <v>4</v>
      </c>
      <c r="D7525" t="s">
        <v>10891</v>
      </c>
      <c r="E7525" t="s">
        <v>12</v>
      </c>
      <c r="F7525" s="3" t="s">
        <v>18986</v>
      </c>
      <c r="G7525">
        <v>2023</v>
      </c>
      <c r="H7525" t="s">
        <v>1322</v>
      </c>
      <c r="I7525" t="s">
        <v>18979</v>
      </c>
    </row>
    <row r="7526" spans="1:9" ht="16" x14ac:dyDescent="0.2">
      <c r="A7526" t="s">
        <v>18987</v>
      </c>
      <c r="B7526" t="s">
        <v>18988</v>
      </c>
      <c r="C7526">
        <v>1</v>
      </c>
      <c r="D7526" t="s">
        <v>12</v>
      </c>
      <c r="E7526" t="s">
        <v>12</v>
      </c>
      <c r="F7526" s="3" t="s">
        <v>18989</v>
      </c>
      <c r="G7526">
        <v>2023</v>
      </c>
      <c r="H7526" t="s">
        <v>140</v>
      </c>
      <c r="I7526" t="s">
        <v>18990</v>
      </c>
    </row>
    <row r="7527" spans="1:9" ht="16" x14ac:dyDescent="0.2">
      <c r="A7527" t="s">
        <v>18987</v>
      </c>
      <c r="B7527" t="s">
        <v>18991</v>
      </c>
      <c r="C7527">
        <v>2</v>
      </c>
      <c r="D7527" t="s">
        <v>12</v>
      </c>
      <c r="E7527" t="s">
        <v>12</v>
      </c>
      <c r="F7527" s="3" t="s">
        <v>18992</v>
      </c>
      <c r="G7527">
        <v>2023</v>
      </c>
      <c r="H7527" t="s">
        <v>140</v>
      </c>
      <c r="I7527" t="s">
        <v>18990</v>
      </c>
    </row>
    <row r="7528" spans="1:9" ht="16" x14ac:dyDescent="0.2">
      <c r="A7528" t="s">
        <v>18993</v>
      </c>
      <c r="B7528" t="s">
        <v>18994</v>
      </c>
      <c r="C7528">
        <v>1</v>
      </c>
      <c r="D7528">
        <f>461</f>
        <v>461</v>
      </c>
      <c r="E7528" t="s">
        <v>6201</v>
      </c>
      <c r="F7528" s="3" t="s">
        <v>6202</v>
      </c>
      <c r="G7528">
        <v>2023</v>
      </c>
      <c r="H7528" t="s">
        <v>126</v>
      </c>
      <c r="I7528" t="s">
        <v>18995</v>
      </c>
    </row>
    <row r="7529" spans="1:9" ht="32" x14ac:dyDescent="0.2">
      <c r="A7529" t="s">
        <v>18996</v>
      </c>
      <c r="B7529" t="s">
        <v>4040</v>
      </c>
      <c r="C7529">
        <v>1</v>
      </c>
      <c r="D7529">
        <f>256</f>
        <v>256</v>
      </c>
      <c r="E7529" t="s">
        <v>18997</v>
      </c>
      <c r="F7529" s="3" t="s">
        <v>18998</v>
      </c>
      <c r="G7529">
        <v>2023</v>
      </c>
      <c r="H7529" t="s">
        <v>522</v>
      </c>
      <c r="I7529" t="s">
        <v>18999</v>
      </c>
    </row>
    <row r="7530" spans="1:9" ht="16" x14ac:dyDescent="0.2">
      <c r="A7530" t="s">
        <v>19000</v>
      </c>
      <c r="B7530" t="s">
        <v>19001</v>
      </c>
      <c r="C7530">
        <v>1</v>
      </c>
      <c r="D7530" t="s">
        <v>1128</v>
      </c>
      <c r="E7530" t="s">
        <v>12</v>
      </c>
      <c r="F7530" s="3" t="s">
        <v>19002</v>
      </c>
      <c r="G7530">
        <v>2023</v>
      </c>
      <c r="H7530" t="s">
        <v>140</v>
      </c>
      <c r="I7530" t="s">
        <v>19003</v>
      </c>
    </row>
    <row r="7531" spans="1:9" ht="32" x14ac:dyDescent="0.2">
      <c r="A7531" t="s">
        <v>19004</v>
      </c>
      <c r="B7531" t="s">
        <v>3918</v>
      </c>
      <c r="C7531">
        <v>1</v>
      </c>
      <c r="D7531" t="s">
        <v>12</v>
      </c>
      <c r="E7531" t="s">
        <v>12</v>
      </c>
      <c r="F7531" s="3" t="s">
        <v>19005</v>
      </c>
      <c r="G7531">
        <v>2023</v>
      </c>
      <c r="H7531" t="s">
        <v>14</v>
      </c>
      <c r="I7531" t="s">
        <v>19006</v>
      </c>
    </row>
    <row r="7532" spans="1:9" ht="32" x14ac:dyDescent="0.2">
      <c r="A7532" t="s">
        <v>19004</v>
      </c>
      <c r="B7532" t="s">
        <v>19007</v>
      </c>
      <c r="C7532">
        <v>2</v>
      </c>
      <c r="D7532" t="s">
        <v>12</v>
      </c>
      <c r="E7532" t="s">
        <v>12</v>
      </c>
      <c r="F7532" s="3" t="s">
        <v>841</v>
      </c>
      <c r="G7532">
        <v>2023</v>
      </c>
      <c r="H7532" t="s">
        <v>14</v>
      </c>
      <c r="I7532" t="s">
        <v>19006</v>
      </c>
    </row>
    <row r="7533" spans="1:9" ht="32" x14ac:dyDescent="0.2">
      <c r="A7533" t="s">
        <v>19004</v>
      </c>
      <c r="B7533" t="s">
        <v>13988</v>
      </c>
      <c r="C7533">
        <v>3</v>
      </c>
      <c r="D7533" t="s">
        <v>12</v>
      </c>
      <c r="E7533" t="s">
        <v>12</v>
      </c>
      <c r="F7533" s="3" t="s">
        <v>19008</v>
      </c>
      <c r="G7533">
        <v>2023</v>
      </c>
      <c r="H7533" t="s">
        <v>14</v>
      </c>
      <c r="I7533" t="s">
        <v>19006</v>
      </c>
    </row>
    <row r="7534" spans="1:9" ht="16" x14ac:dyDescent="0.2">
      <c r="A7534" t="s">
        <v>19009</v>
      </c>
      <c r="B7534" t="s">
        <v>18491</v>
      </c>
      <c r="C7534">
        <v>1</v>
      </c>
      <c r="D7534" t="s">
        <v>12</v>
      </c>
      <c r="E7534" t="s">
        <v>12</v>
      </c>
      <c r="F7534" s="3" t="s">
        <v>19010</v>
      </c>
      <c r="G7534">
        <v>2023</v>
      </c>
      <c r="H7534" t="s">
        <v>323</v>
      </c>
      <c r="I7534" t="s">
        <v>19011</v>
      </c>
    </row>
    <row r="7535" spans="1:9" ht="32" x14ac:dyDescent="0.2">
      <c r="A7535" t="s">
        <v>19009</v>
      </c>
      <c r="B7535" t="s">
        <v>19012</v>
      </c>
      <c r="C7535">
        <v>2</v>
      </c>
      <c r="D7535" t="s">
        <v>12</v>
      </c>
      <c r="E7535" t="s">
        <v>12</v>
      </c>
      <c r="F7535" s="3" t="s">
        <v>19013</v>
      </c>
      <c r="G7535">
        <v>2023</v>
      </c>
      <c r="H7535" t="s">
        <v>462</v>
      </c>
      <c r="I7535" t="s">
        <v>19011</v>
      </c>
    </row>
    <row r="7536" spans="1:9" ht="32" x14ac:dyDescent="0.2">
      <c r="A7536" t="s">
        <v>19009</v>
      </c>
      <c r="B7536" t="s">
        <v>19014</v>
      </c>
      <c r="C7536">
        <v>3</v>
      </c>
      <c r="D7536" t="s">
        <v>12</v>
      </c>
      <c r="E7536" t="s">
        <v>12</v>
      </c>
      <c r="F7536" s="3" t="s">
        <v>19015</v>
      </c>
      <c r="G7536">
        <v>2023</v>
      </c>
      <c r="H7536" t="s">
        <v>462</v>
      </c>
      <c r="I7536" t="s">
        <v>19011</v>
      </c>
    </row>
    <row r="7537" spans="1:9" ht="32" x14ac:dyDescent="0.2">
      <c r="A7537" t="s">
        <v>19009</v>
      </c>
      <c r="B7537" t="s">
        <v>19016</v>
      </c>
      <c r="C7537">
        <v>4</v>
      </c>
      <c r="D7537" t="s">
        <v>52</v>
      </c>
      <c r="E7537" t="s">
        <v>12</v>
      </c>
      <c r="F7537" s="3" t="s">
        <v>19017</v>
      </c>
      <c r="G7537">
        <v>2023</v>
      </c>
      <c r="H7537" t="s">
        <v>462</v>
      </c>
      <c r="I7537" t="s">
        <v>19011</v>
      </c>
    </row>
    <row r="7538" spans="1:9" ht="32" x14ac:dyDescent="0.2">
      <c r="A7538" t="s">
        <v>19018</v>
      </c>
      <c r="B7538" t="s">
        <v>19019</v>
      </c>
      <c r="C7538">
        <v>1</v>
      </c>
      <c r="D7538" t="s">
        <v>12</v>
      </c>
      <c r="E7538" t="s">
        <v>12</v>
      </c>
      <c r="F7538" s="3" t="s">
        <v>8393</v>
      </c>
      <c r="G7538">
        <v>2023</v>
      </c>
      <c r="H7538" t="s">
        <v>14</v>
      </c>
      <c r="I7538" t="s">
        <v>19020</v>
      </c>
    </row>
    <row r="7539" spans="1:9" ht="32" x14ac:dyDescent="0.2">
      <c r="A7539" t="s">
        <v>19018</v>
      </c>
      <c r="B7539" t="s">
        <v>19021</v>
      </c>
      <c r="C7539">
        <v>2</v>
      </c>
      <c r="D7539" t="s">
        <v>12</v>
      </c>
      <c r="E7539" t="s">
        <v>12</v>
      </c>
      <c r="F7539" s="3" t="s">
        <v>19022</v>
      </c>
      <c r="G7539">
        <v>2023</v>
      </c>
      <c r="H7539" t="s">
        <v>14</v>
      </c>
      <c r="I7539" t="s">
        <v>19020</v>
      </c>
    </row>
    <row r="7540" spans="1:9" ht="32" x14ac:dyDescent="0.2">
      <c r="A7540" t="s">
        <v>19018</v>
      </c>
      <c r="B7540" t="s">
        <v>19023</v>
      </c>
      <c r="C7540">
        <v>3</v>
      </c>
      <c r="D7540" t="s">
        <v>12</v>
      </c>
      <c r="E7540" t="s">
        <v>12</v>
      </c>
      <c r="F7540" s="3" t="s">
        <v>19024</v>
      </c>
      <c r="G7540">
        <v>2023</v>
      </c>
      <c r="H7540" t="s">
        <v>14</v>
      </c>
      <c r="I7540" t="s">
        <v>19020</v>
      </c>
    </row>
    <row r="7541" spans="1:9" ht="32" x14ac:dyDescent="0.2">
      <c r="A7541" t="s">
        <v>19025</v>
      </c>
      <c r="B7541" t="s">
        <v>5532</v>
      </c>
      <c r="C7541">
        <v>1</v>
      </c>
      <c r="D7541" t="s">
        <v>12</v>
      </c>
      <c r="E7541" t="s">
        <v>12</v>
      </c>
      <c r="F7541" s="3" t="s">
        <v>19026</v>
      </c>
      <c r="G7541">
        <v>2023</v>
      </c>
      <c r="H7541" t="s">
        <v>423</v>
      </c>
      <c r="I7541" t="s">
        <v>19027</v>
      </c>
    </row>
    <row r="7542" spans="1:9" ht="32" x14ac:dyDescent="0.2">
      <c r="A7542" t="s">
        <v>19025</v>
      </c>
      <c r="B7542" t="s">
        <v>19028</v>
      </c>
      <c r="C7542">
        <v>2</v>
      </c>
      <c r="D7542" t="s">
        <v>311</v>
      </c>
      <c r="E7542" t="s">
        <v>12</v>
      </c>
      <c r="F7542" s="3" t="s">
        <v>5533</v>
      </c>
      <c r="G7542">
        <v>2023</v>
      </c>
      <c r="H7542" t="s">
        <v>779</v>
      </c>
      <c r="I7542" t="s">
        <v>19027</v>
      </c>
    </row>
    <row r="7543" spans="1:9" ht="32" x14ac:dyDescent="0.2">
      <c r="A7543" t="s">
        <v>19025</v>
      </c>
      <c r="B7543" t="s">
        <v>19029</v>
      </c>
      <c r="C7543">
        <v>3</v>
      </c>
      <c r="D7543" t="s">
        <v>311</v>
      </c>
      <c r="E7543" t="s">
        <v>12</v>
      </c>
      <c r="F7543" s="3" t="s">
        <v>19030</v>
      </c>
      <c r="G7543">
        <v>2023</v>
      </c>
      <c r="H7543" t="s">
        <v>779</v>
      </c>
      <c r="I7543" t="s">
        <v>19027</v>
      </c>
    </row>
    <row r="7544" spans="1:9" ht="16" x14ac:dyDescent="0.2">
      <c r="A7544" t="s">
        <v>19031</v>
      </c>
      <c r="B7544" t="s">
        <v>19032</v>
      </c>
      <c r="C7544">
        <v>1</v>
      </c>
      <c r="D7544" s="5" t="s">
        <v>12</v>
      </c>
      <c r="E7544" t="s">
        <v>12</v>
      </c>
      <c r="F7544" s="7" t="s">
        <v>165</v>
      </c>
      <c r="G7544">
        <v>2023</v>
      </c>
      <c r="H7544" t="s">
        <v>37</v>
      </c>
      <c r="I7544" t="s">
        <v>19033</v>
      </c>
    </row>
    <row r="7545" spans="1:9" ht="16" x14ac:dyDescent="0.2">
      <c r="A7545" t="s">
        <v>19031</v>
      </c>
      <c r="B7545" t="s">
        <v>19034</v>
      </c>
      <c r="C7545">
        <v>2</v>
      </c>
      <c r="D7545" t="s">
        <v>12</v>
      </c>
      <c r="E7545" t="s">
        <v>12</v>
      </c>
      <c r="F7545" s="3" t="s">
        <v>4964</v>
      </c>
      <c r="G7545">
        <v>2023</v>
      </c>
      <c r="H7545" t="s">
        <v>37</v>
      </c>
      <c r="I7545" t="s">
        <v>19033</v>
      </c>
    </row>
    <row r="7546" spans="1:9" ht="32" x14ac:dyDescent="0.2">
      <c r="A7546" t="s">
        <v>19035</v>
      </c>
      <c r="B7546" t="s">
        <v>7149</v>
      </c>
      <c r="C7546">
        <v>1</v>
      </c>
      <c r="D7546" t="s">
        <v>12</v>
      </c>
      <c r="E7546" t="s">
        <v>12</v>
      </c>
      <c r="F7546" s="3" t="s">
        <v>19036</v>
      </c>
      <c r="G7546">
        <v>2023</v>
      </c>
      <c r="H7546" t="s">
        <v>14</v>
      </c>
      <c r="I7546" t="s">
        <v>19037</v>
      </c>
    </row>
    <row r="7547" spans="1:9" ht="16" x14ac:dyDescent="0.2">
      <c r="A7547" t="s">
        <v>19038</v>
      </c>
      <c r="B7547" t="s">
        <v>19039</v>
      </c>
      <c r="C7547">
        <v>1</v>
      </c>
      <c r="D7547" t="s">
        <v>52</v>
      </c>
      <c r="E7547" t="s">
        <v>12</v>
      </c>
      <c r="F7547" s="3" t="s">
        <v>3260</v>
      </c>
      <c r="G7547">
        <v>2023</v>
      </c>
      <c r="H7547" t="s">
        <v>137</v>
      </c>
      <c r="I7547" t="s">
        <v>19040</v>
      </c>
    </row>
    <row r="7548" spans="1:9" ht="16" x14ac:dyDescent="0.2">
      <c r="A7548" t="s">
        <v>19041</v>
      </c>
      <c r="B7548" t="s">
        <v>3852</v>
      </c>
      <c r="C7548">
        <v>1</v>
      </c>
      <c r="D7548" t="s">
        <v>12</v>
      </c>
      <c r="E7548" t="s">
        <v>12</v>
      </c>
      <c r="F7548" s="3" t="s">
        <v>3853</v>
      </c>
      <c r="G7548">
        <v>2023</v>
      </c>
      <c r="H7548" t="s">
        <v>140</v>
      </c>
      <c r="I7548" t="s">
        <v>19042</v>
      </c>
    </row>
    <row r="7549" spans="1:9" ht="32" x14ac:dyDescent="0.2">
      <c r="A7549" t="s">
        <v>19041</v>
      </c>
      <c r="B7549" t="s">
        <v>14180</v>
      </c>
      <c r="C7549">
        <v>2</v>
      </c>
      <c r="D7549" t="s">
        <v>2621</v>
      </c>
      <c r="E7549" t="s">
        <v>12</v>
      </c>
      <c r="F7549" s="3" t="s">
        <v>7021</v>
      </c>
      <c r="G7549">
        <v>2023</v>
      </c>
      <c r="H7549" t="s">
        <v>140</v>
      </c>
      <c r="I7549" t="s">
        <v>19042</v>
      </c>
    </row>
    <row r="7550" spans="1:9" ht="16" x14ac:dyDescent="0.2">
      <c r="A7550" t="s">
        <v>19041</v>
      </c>
      <c r="B7550" t="s">
        <v>19043</v>
      </c>
      <c r="C7550">
        <v>3</v>
      </c>
      <c r="D7550" t="s">
        <v>12</v>
      </c>
      <c r="E7550" t="s">
        <v>12</v>
      </c>
      <c r="F7550" s="3" t="s">
        <v>18863</v>
      </c>
      <c r="G7550">
        <v>2023</v>
      </c>
      <c r="H7550" t="s">
        <v>140</v>
      </c>
      <c r="I7550" t="s">
        <v>19042</v>
      </c>
    </row>
    <row r="7551" spans="1:9" ht="32" x14ac:dyDescent="0.2">
      <c r="A7551" t="s">
        <v>19041</v>
      </c>
      <c r="B7551" t="s">
        <v>19044</v>
      </c>
      <c r="C7551">
        <v>4</v>
      </c>
      <c r="D7551" t="s">
        <v>2621</v>
      </c>
      <c r="E7551" t="s">
        <v>12</v>
      </c>
      <c r="F7551" s="3" t="s">
        <v>7022</v>
      </c>
      <c r="G7551">
        <v>2023</v>
      </c>
      <c r="H7551" t="s">
        <v>140</v>
      </c>
      <c r="I7551" t="s">
        <v>19042</v>
      </c>
    </row>
    <row r="7552" spans="1:9" ht="32" x14ac:dyDescent="0.2">
      <c r="A7552" t="s">
        <v>19045</v>
      </c>
      <c r="B7552" t="s">
        <v>11208</v>
      </c>
      <c r="C7552">
        <v>1</v>
      </c>
      <c r="D7552">
        <f>132</f>
        <v>132</v>
      </c>
      <c r="E7552" t="s">
        <v>12</v>
      </c>
      <c r="F7552" s="7" t="s">
        <v>19046</v>
      </c>
      <c r="G7552">
        <v>2023</v>
      </c>
      <c r="H7552" t="s">
        <v>140</v>
      </c>
      <c r="I7552" t="s">
        <v>19047</v>
      </c>
    </row>
    <row r="7553" spans="1:9" ht="32" x14ac:dyDescent="0.2">
      <c r="A7553" t="s">
        <v>19045</v>
      </c>
      <c r="B7553" t="s">
        <v>11210</v>
      </c>
      <c r="C7553">
        <v>2</v>
      </c>
      <c r="D7553" t="s">
        <v>292</v>
      </c>
      <c r="E7553" t="s">
        <v>12</v>
      </c>
      <c r="F7553" s="7" t="s">
        <v>19048</v>
      </c>
      <c r="G7553">
        <v>2023</v>
      </c>
      <c r="H7553" t="s">
        <v>140</v>
      </c>
      <c r="I7553" t="s">
        <v>19047</v>
      </c>
    </row>
    <row r="7554" spans="1:9" ht="32" x14ac:dyDescent="0.2">
      <c r="A7554" t="s">
        <v>19045</v>
      </c>
      <c r="B7554" t="s">
        <v>4946</v>
      </c>
      <c r="C7554">
        <v>3</v>
      </c>
      <c r="D7554">
        <f>73</f>
        <v>73</v>
      </c>
      <c r="E7554" t="s">
        <v>12</v>
      </c>
      <c r="F7554" s="3" t="s">
        <v>823</v>
      </c>
      <c r="G7554">
        <v>2023</v>
      </c>
      <c r="H7554" t="s">
        <v>140</v>
      </c>
      <c r="I7554" t="s">
        <v>19047</v>
      </c>
    </row>
    <row r="7555" spans="1:9" ht="16" x14ac:dyDescent="0.2">
      <c r="A7555" t="s">
        <v>19045</v>
      </c>
      <c r="B7555" t="s">
        <v>19049</v>
      </c>
      <c r="C7555">
        <v>4</v>
      </c>
      <c r="D7555">
        <f>154</f>
        <v>154</v>
      </c>
      <c r="E7555" t="s">
        <v>12</v>
      </c>
      <c r="F7555" s="3" t="s">
        <v>2230</v>
      </c>
      <c r="G7555">
        <v>2023</v>
      </c>
      <c r="H7555" t="s">
        <v>140</v>
      </c>
      <c r="I7555" t="s">
        <v>19047</v>
      </c>
    </row>
    <row r="7556" spans="1:9" ht="16" x14ac:dyDescent="0.2">
      <c r="A7556" t="s">
        <v>19045</v>
      </c>
      <c r="B7556" t="s">
        <v>19050</v>
      </c>
      <c r="C7556">
        <v>5</v>
      </c>
      <c r="D7556" t="s">
        <v>712</v>
      </c>
      <c r="E7556" t="s">
        <v>12</v>
      </c>
      <c r="F7556" s="3" t="s">
        <v>4942</v>
      </c>
      <c r="G7556">
        <v>2023</v>
      </c>
      <c r="H7556" t="s">
        <v>140</v>
      </c>
      <c r="I7556" t="s">
        <v>19047</v>
      </c>
    </row>
    <row r="7557" spans="1:9" ht="16" x14ac:dyDescent="0.2">
      <c r="A7557" t="s">
        <v>19045</v>
      </c>
      <c r="B7557" t="s">
        <v>1141</v>
      </c>
      <c r="C7557">
        <v>6</v>
      </c>
      <c r="D7557">
        <f>410</f>
        <v>410</v>
      </c>
      <c r="E7557" t="s">
        <v>12</v>
      </c>
      <c r="F7557" s="3" t="s">
        <v>13197</v>
      </c>
      <c r="G7557">
        <v>2023</v>
      </c>
      <c r="H7557" t="s">
        <v>140</v>
      </c>
      <c r="I7557" t="s">
        <v>19047</v>
      </c>
    </row>
    <row r="7558" spans="1:9" ht="16" x14ac:dyDescent="0.2">
      <c r="A7558" t="s">
        <v>19045</v>
      </c>
      <c r="B7558" t="s">
        <v>19051</v>
      </c>
      <c r="C7558">
        <v>7</v>
      </c>
      <c r="D7558" t="s">
        <v>1142</v>
      </c>
      <c r="E7558" t="s">
        <v>12</v>
      </c>
      <c r="F7558" s="3" t="s">
        <v>5213</v>
      </c>
      <c r="G7558">
        <v>2023</v>
      </c>
      <c r="H7558" t="s">
        <v>368</v>
      </c>
      <c r="I7558" t="s">
        <v>19047</v>
      </c>
    </row>
    <row r="7559" spans="1:9" ht="16" x14ac:dyDescent="0.2">
      <c r="A7559" t="s">
        <v>19045</v>
      </c>
      <c r="B7559" t="s">
        <v>822</v>
      </c>
      <c r="C7559">
        <v>8</v>
      </c>
      <c r="D7559" t="s">
        <v>12</v>
      </c>
      <c r="E7559" t="s">
        <v>12</v>
      </c>
      <c r="F7559" s="3" t="s">
        <v>19052</v>
      </c>
      <c r="G7559">
        <v>2023</v>
      </c>
      <c r="H7559" t="s">
        <v>832</v>
      </c>
      <c r="I7559" t="s">
        <v>19047</v>
      </c>
    </row>
    <row r="7560" spans="1:9" ht="32" x14ac:dyDescent="0.2">
      <c r="A7560" t="s">
        <v>19045</v>
      </c>
      <c r="B7560" t="s">
        <v>19053</v>
      </c>
      <c r="C7560">
        <v>9</v>
      </c>
      <c r="D7560">
        <f>132</f>
        <v>132</v>
      </c>
      <c r="E7560" t="s">
        <v>12</v>
      </c>
      <c r="F7560" s="7" t="s">
        <v>19046</v>
      </c>
      <c r="G7560">
        <v>2023</v>
      </c>
      <c r="H7560" t="s">
        <v>140</v>
      </c>
      <c r="I7560" t="s">
        <v>19047</v>
      </c>
    </row>
    <row r="7561" spans="1:9" ht="32" x14ac:dyDescent="0.2">
      <c r="A7561" t="s">
        <v>19045</v>
      </c>
      <c r="B7561" t="s">
        <v>19054</v>
      </c>
      <c r="C7561">
        <v>10</v>
      </c>
      <c r="D7561">
        <f>73</f>
        <v>73</v>
      </c>
      <c r="E7561" t="s">
        <v>12</v>
      </c>
      <c r="F7561" s="3" t="s">
        <v>19055</v>
      </c>
      <c r="G7561">
        <v>2023</v>
      </c>
      <c r="H7561" t="s">
        <v>140</v>
      </c>
      <c r="I7561" t="s">
        <v>19047</v>
      </c>
    </row>
    <row r="7562" spans="1:9" ht="16" x14ac:dyDescent="0.2">
      <c r="A7562" t="s">
        <v>19056</v>
      </c>
      <c r="B7562" t="s">
        <v>19057</v>
      </c>
      <c r="C7562">
        <v>1</v>
      </c>
      <c r="D7562" t="s">
        <v>52</v>
      </c>
      <c r="E7562" t="s">
        <v>12</v>
      </c>
      <c r="F7562" s="3" t="s">
        <v>3667</v>
      </c>
      <c r="G7562">
        <v>2023</v>
      </c>
      <c r="H7562" t="s">
        <v>21</v>
      </c>
      <c r="I7562" t="s">
        <v>19058</v>
      </c>
    </row>
    <row r="7563" spans="1:9" ht="32" x14ac:dyDescent="0.2">
      <c r="A7563" t="s">
        <v>19059</v>
      </c>
      <c r="B7563" t="s">
        <v>8880</v>
      </c>
      <c r="C7563">
        <v>1</v>
      </c>
      <c r="D7563" t="s">
        <v>52</v>
      </c>
      <c r="E7563" t="s">
        <v>12</v>
      </c>
      <c r="F7563" s="3" t="s">
        <v>4017</v>
      </c>
      <c r="G7563">
        <v>2023</v>
      </c>
      <c r="H7563" t="s">
        <v>21</v>
      </c>
      <c r="I7563" t="s">
        <v>19060</v>
      </c>
    </row>
    <row r="7564" spans="1:9" ht="32" x14ac:dyDescent="0.2">
      <c r="A7564" t="s">
        <v>19061</v>
      </c>
      <c r="B7564" t="s">
        <v>19062</v>
      </c>
      <c r="C7564">
        <v>1</v>
      </c>
      <c r="D7564" t="s">
        <v>52</v>
      </c>
      <c r="E7564" t="s">
        <v>12</v>
      </c>
      <c r="F7564" s="3" t="s">
        <v>7556</v>
      </c>
      <c r="G7564">
        <v>2023</v>
      </c>
      <c r="H7564" t="s">
        <v>21</v>
      </c>
      <c r="I7564" t="s">
        <v>19063</v>
      </c>
    </row>
    <row r="7565" spans="1:9" ht="16" x14ac:dyDescent="0.2">
      <c r="A7565" t="s">
        <v>19061</v>
      </c>
      <c r="B7565" t="s">
        <v>19064</v>
      </c>
      <c r="C7565">
        <v>2</v>
      </c>
      <c r="D7565" t="s">
        <v>12</v>
      </c>
      <c r="E7565" t="s">
        <v>12</v>
      </c>
      <c r="F7565" s="3" t="s">
        <v>19065</v>
      </c>
      <c r="G7565">
        <v>2023</v>
      </c>
      <c r="H7565" t="s">
        <v>21</v>
      </c>
      <c r="I7565" t="s">
        <v>19063</v>
      </c>
    </row>
    <row r="7566" spans="1:9" ht="16" x14ac:dyDescent="0.2">
      <c r="A7566" t="s">
        <v>19066</v>
      </c>
      <c r="B7566" t="s">
        <v>19067</v>
      </c>
      <c r="C7566">
        <v>1</v>
      </c>
      <c r="D7566" t="s">
        <v>52</v>
      </c>
      <c r="E7566" t="s">
        <v>12</v>
      </c>
      <c r="F7566" s="3" t="s">
        <v>3667</v>
      </c>
      <c r="G7566">
        <v>2023</v>
      </c>
      <c r="H7566" t="s">
        <v>21</v>
      </c>
      <c r="I7566" t="s">
        <v>19068</v>
      </c>
    </row>
    <row r="7567" spans="1:9" ht="32" x14ac:dyDescent="0.2">
      <c r="A7567" t="s">
        <v>19069</v>
      </c>
      <c r="B7567" t="s">
        <v>19070</v>
      </c>
      <c r="C7567">
        <v>1</v>
      </c>
      <c r="D7567" t="s">
        <v>52</v>
      </c>
      <c r="E7567" t="s">
        <v>12</v>
      </c>
      <c r="F7567" s="3" t="s">
        <v>4017</v>
      </c>
      <c r="G7567">
        <v>2023</v>
      </c>
      <c r="H7567" t="s">
        <v>21</v>
      </c>
      <c r="I7567" t="s">
        <v>19071</v>
      </c>
    </row>
    <row r="7568" spans="1:9" ht="32" x14ac:dyDescent="0.2">
      <c r="A7568" t="s">
        <v>19069</v>
      </c>
      <c r="B7568" t="s">
        <v>19072</v>
      </c>
      <c r="C7568">
        <v>2</v>
      </c>
      <c r="D7568" t="s">
        <v>52</v>
      </c>
      <c r="E7568" t="s">
        <v>12</v>
      </c>
      <c r="F7568" s="3" t="s">
        <v>4017</v>
      </c>
      <c r="G7568">
        <v>2023</v>
      </c>
      <c r="H7568" t="s">
        <v>21</v>
      </c>
      <c r="I7568" t="s">
        <v>19071</v>
      </c>
    </row>
    <row r="7569" spans="1:9" ht="32" x14ac:dyDescent="0.2">
      <c r="A7569" t="s">
        <v>19073</v>
      </c>
      <c r="B7569" t="s">
        <v>19074</v>
      </c>
      <c r="C7569">
        <v>1</v>
      </c>
      <c r="D7569" t="s">
        <v>52</v>
      </c>
      <c r="E7569" t="s">
        <v>12</v>
      </c>
      <c r="F7569" s="3" t="s">
        <v>4017</v>
      </c>
      <c r="G7569">
        <v>2023</v>
      </c>
      <c r="H7569" t="s">
        <v>21</v>
      </c>
      <c r="I7569" t="s">
        <v>19075</v>
      </c>
    </row>
    <row r="7570" spans="1:9" ht="32" x14ac:dyDescent="0.2">
      <c r="A7570" t="s">
        <v>19076</v>
      </c>
      <c r="B7570" t="s">
        <v>19077</v>
      </c>
      <c r="C7570">
        <v>1</v>
      </c>
      <c r="D7570" t="s">
        <v>52</v>
      </c>
      <c r="E7570" t="s">
        <v>12</v>
      </c>
      <c r="F7570" s="3" t="s">
        <v>4017</v>
      </c>
      <c r="G7570">
        <v>2023</v>
      </c>
      <c r="H7570" t="s">
        <v>21</v>
      </c>
      <c r="I7570" t="s">
        <v>19078</v>
      </c>
    </row>
    <row r="7571" spans="1:9" ht="32" x14ac:dyDescent="0.2">
      <c r="A7571" t="s">
        <v>19076</v>
      </c>
      <c r="B7571" t="s">
        <v>19079</v>
      </c>
      <c r="C7571">
        <v>2</v>
      </c>
      <c r="D7571" t="s">
        <v>52</v>
      </c>
      <c r="E7571" t="s">
        <v>12</v>
      </c>
      <c r="F7571" s="3" t="s">
        <v>7690</v>
      </c>
      <c r="G7571">
        <v>2023</v>
      </c>
      <c r="H7571" t="s">
        <v>21</v>
      </c>
      <c r="I7571" t="s">
        <v>19078</v>
      </c>
    </row>
    <row r="7572" spans="1:9" ht="16" x14ac:dyDescent="0.2">
      <c r="A7572" t="s">
        <v>19080</v>
      </c>
      <c r="B7572" t="s">
        <v>19081</v>
      </c>
      <c r="C7572">
        <v>1</v>
      </c>
      <c r="D7572" t="s">
        <v>52</v>
      </c>
      <c r="E7572" t="s">
        <v>12</v>
      </c>
      <c r="F7572" s="3" t="s">
        <v>3667</v>
      </c>
      <c r="G7572">
        <v>2023</v>
      </c>
      <c r="H7572" t="s">
        <v>21</v>
      </c>
      <c r="I7572" t="s">
        <v>19082</v>
      </c>
    </row>
    <row r="7573" spans="1:9" ht="16" x14ac:dyDescent="0.2">
      <c r="A7573" t="s">
        <v>19083</v>
      </c>
      <c r="B7573" t="s">
        <v>19084</v>
      </c>
      <c r="C7573">
        <v>1</v>
      </c>
      <c r="D7573" t="s">
        <v>52</v>
      </c>
      <c r="E7573" t="s">
        <v>12</v>
      </c>
      <c r="F7573" s="3" t="s">
        <v>15485</v>
      </c>
      <c r="G7573">
        <v>2023</v>
      </c>
      <c r="H7573" t="s">
        <v>21</v>
      </c>
      <c r="I7573" t="s">
        <v>19085</v>
      </c>
    </row>
    <row r="7574" spans="1:9" ht="16" x14ac:dyDescent="0.2">
      <c r="A7574" t="s">
        <v>19086</v>
      </c>
      <c r="B7574" t="s">
        <v>19087</v>
      </c>
      <c r="C7574">
        <v>1</v>
      </c>
      <c r="D7574" t="s">
        <v>12</v>
      </c>
      <c r="E7574" t="s">
        <v>12</v>
      </c>
      <c r="F7574" s="3" t="s">
        <v>19088</v>
      </c>
      <c r="G7574">
        <v>2023</v>
      </c>
      <c r="H7574" t="s">
        <v>497</v>
      </c>
      <c r="I7574" t="s">
        <v>19089</v>
      </c>
    </row>
    <row r="7575" spans="1:9" ht="32" x14ac:dyDescent="0.2">
      <c r="A7575" t="s">
        <v>19090</v>
      </c>
      <c r="B7575" t="s">
        <v>19091</v>
      </c>
      <c r="C7575">
        <v>1</v>
      </c>
      <c r="D7575" t="s">
        <v>12</v>
      </c>
      <c r="E7575" t="s">
        <v>12</v>
      </c>
      <c r="F7575" s="3" t="s">
        <v>19092</v>
      </c>
      <c r="G7575">
        <v>2023</v>
      </c>
      <c r="H7575" t="s">
        <v>14</v>
      </c>
      <c r="I7575" t="s">
        <v>19093</v>
      </c>
    </row>
    <row r="7576" spans="1:9" ht="32" x14ac:dyDescent="0.2">
      <c r="A7576" t="s">
        <v>19090</v>
      </c>
      <c r="B7576" t="s">
        <v>19094</v>
      </c>
      <c r="C7576">
        <v>2</v>
      </c>
      <c r="D7576" t="s">
        <v>12</v>
      </c>
      <c r="E7576" t="s">
        <v>12</v>
      </c>
      <c r="F7576" s="3" t="s">
        <v>19095</v>
      </c>
      <c r="G7576">
        <v>2023</v>
      </c>
      <c r="H7576" t="s">
        <v>14</v>
      </c>
      <c r="I7576" t="s">
        <v>19093</v>
      </c>
    </row>
    <row r="7577" spans="1:9" ht="16" x14ac:dyDescent="0.2">
      <c r="A7577" t="s">
        <v>19096</v>
      </c>
      <c r="B7577" t="s">
        <v>19097</v>
      </c>
      <c r="C7577">
        <v>1</v>
      </c>
      <c r="D7577" t="s">
        <v>101</v>
      </c>
      <c r="E7577" t="s">
        <v>12</v>
      </c>
      <c r="F7577" s="3" t="s">
        <v>2063</v>
      </c>
      <c r="G7577">
        <v>2023</v>
      </c>
      <c r="H7577" t="s">
        <v>37</v>
      </c>
      <c r="I7577" t="s">
        <v>19098</v>
      </c>
    </row>
    <row r="7578" spans="1:9" ht="16" x14ac:dyDescent="0.2">
      <c r="A7578" t="s">
        <v>19096</v>
      </c>
      <c r="B7578" t="s">
        <v>19099</v>
      </c>
      <c r="C7578">
        <v>2</v>
      </c>
      <c r="D7578" t="s">
        <v>12</v>
      </c>
      <c r="E7578" t="s">
        <v>12</v>
      </c>
      <c r="F7578" s="3" t="s">
        <v>19100</v>
      </c>
      <c r="G7578">
        <v>2023</v>
      </c>
      <c r="H7578" t="s">
        <v>420</v>
      </c>
      <c r="I7578" t="s">
        <v>19098</v>
      </c>
    </row>
    <row r="7579" spans="1:9" ht="16" x14ac:dyDescent="0.2">
      <c r="A7579" t="s">
        <v>19101</v>
      </c>
      <c r="B7579" t="s">
        <v>19102</v>
      </c>
      <c r="C7579">
        <v>1</v>
      </c>
      <c r="D7579" t="s">
        <v>101</v>
      </c>
      <c r="E7579" t="s">
        <v>12</v>
      </c>
      <c r="F7579" s="3" t="s">
        <v>19103</v>
      </c>
      <c r="G7579">
        <v>2023</v>
      </c>
      <c r="H7579" t="s">
        <v>37</v>
      </c>
      <c r="I7579" t="s">
        <v>19104</v>
      </c>
    </row>
    <row r="7580" spans="1:9" ht="16" x14ac:dyDescent="0.2">
      <c r="A7580" t="s">
        <v>19101</v>
      </c>
      <c r="B7580" t="s">
        <v>2932</v>
      </c>
      <c r="C7580">
        <v>2</v>
      </c>
      <c r="D7580" t="s">
        <v>101</v>
      </c>
      <c r="E7580" t="s">
        <v>12</v>
      </c>
      <c r="F7580" s="3" t="s">
        <v>19105</v>
      </c>
      <c r="G7580">
        <v>2023</v>
      </c>
      <c r="H7580" t="s">
        <v>37</v>
      </c>
      <c r="I7580" t="s">
        <v>19104</v>
      </c>
    </row>
    <row r="7581" spans="1:9" ht="16" x14ac:dyDescent="0.2">
      <c r="A7581" t="s">
        <v>19106</v>
      </c>
      <c r="B7581" t="s">
        <v>19107</v>
      </c>
      <c r="C7581">
        <v>1</v>
      </c>
      <c r="D7581" t="s">
        <v>90</v>
      </c>
      <c r="E7581" t="s">
        <v>12</v>
      </c>
      <c r="F7581" s="3" t="s">
        <v>2728</v>
      </c>
      <c r="G7581">
        <v>2023</v>
      </c>
      <c r="H7581" t="s">
        <v>37</v>
      </c>
      <c r="I7581" t="s">
        <v>19108</v>
      </c>
    </row>
    <row r="7582" spans="1:9" ht="16" x14ac:dyDescent="0.2">
      <c r="A7582" t="s">
        <v>19109</v>
      </c>
      <c r="B7582" t="s">
        <v>13216</v>
      </c>
      <c r="C7582">
        <v>1</v>
      </c>
      <c r="D7582" t="s">
        <v>12</v>
      </c>
      <c r="E7582" t="s">
        <v>12</v>
      </c>
      <c r="F7582" s="3" t="s">
        <v>13217</v>
      </c>
      <c r="G7582">
        <v>2023</v>
      </c>
      <c r="H7582" t="s">
        <v>86</v>
      </c>
      <c r="I7582" t="s">
        <v>19110</v>
      </c>
    </row>
    <row r="7583" spans="1:9" ht="16" x14ac:dyDescent="0.2">
      <c r="A7583" t="s">
        <v>19109</v>
      </c>
      <c r="B7583" t="s">
        <v>9195</v>
      </c>
      <c r="C7583">
        <v>2</v>
      </c>
      <c r="D7583" t="s">
        <v>1128</v>
      </c>
      <c r="E7583" t="s">
        <v>12</v>
      </c>
      <c r="F7583" s="3" t="s">
        <v>2611</v>
      </c>
      <c r="G7583">
        <v>2023</v>
      </c>
      <c r="H7583" t="s">
        <v>140</v>
      </c>
      <c r="I7583" t="s">
        <v>19110</v>
      </c>
    </row>
    <row r="7584" spans="1:9" ht="16" x14ac:dyDescent="0.2">
      <c r="A7584" t="s">
        <v>19109</v>
      </c>
      <c r="B7584" t="s">
        <v>2262</v>
      </c>
      <c r="C7584">
        <v>3</v>
      </c>
      <c r="D7584" t="s">
        <v>316</v>
      </c>
      <c r="E7584" t="s">
        <v>12</v>
      </c>
      <c r="F7584" s="3" t="s">
        <v>6859</v>
      </c>
      <c r="G7584">
        <v>2023</v>
      </c>
      <c r="H7584" t="s">
        <v>140</v>
      </c>
      <c r="I7584" t="s">
        <v>19110</v>
      </c>
    </row>
    <row r="7585" spans="1:9" ht="16" x14ac:dyDescent="0.2">
      <c r="A7585" t="s">
        <v>19111</v>
      </c>
      <c r="B7585" t="s">
        <v>16569</v>
      </c>
      <c r="C7585">
        <v>1</v>
      </c>
      <c r="D7585" t="s">
        <v>12</v>
      </c>
      <c r="E7585" t="s">
        <v>12</v>
      </c>
      <c r="F7585" s="3" t="s">
        <v>19112</v>
      </c>
      <c r="G7585">
        <v>2023</v>
      </c>
      <c r="H7585" t="s">
        <v>18945</v>
      </c>
      <c r="I7585" t="s">
        <v>19113</v>
      </c>
    </row>
    <row r="7586" spans="1:9" ht="32" x14ac:dyDescent="0.2">
      <c r="A7586" t="s">
        <v>19111</v>
      </c>
      <c r="B7586" t="s">
        <v>16566</v>
      </c>
      <c r="C7586">
        <v>2</v>
      </c>
      <c r="D7586" t="s">
        <v>52</v>
      </c>
      <c r="E7586" t="s">
        <v>12</v>
      </c>
      <c r="F7586" s="3" t="s">
        <v>19114</v>
      </c>
      <c r="G7586">
        <v>2023</v>
      </c>
      <c r="H7586" t="s">
        <v>54</v>
      </c>
      <c r="I7586" t="s">
        <v>19113</v>
      </c>
    </row>
    <row r="7587" spans="1:9" ht="16" x14ac:dyDescent="0.2">
      <c r="A7587" t="s">
        <v>19111</v>
      </c>
      <c r="B7587" t="s">
        <v>19115</v>
      </c>
      <c r="C7587">
        <v>3</v>
      </c>
      <c r="D7587" t="s">
        <v>52</v>
      </c>
      <c r="E7587" t="s">
        <v>12</v>
      </c>
      <c r="F7587" s="3" t="s">
        <v>19116</v>
      </c>
      <c r="G7587">
        <v>2023</v>
      </c>
      <c r="H7587" t="s">
        <v>54</v>
      </c>
      <c r="I7587" t="s">
        <v>19113</v>
      </c>
    </row>
    <row r="7588" spans="1:9" ht="32" x14ac:dyDescent="0.2">
      <c r="A7588" t="s">
        <v>19117</v>
      </c>
      <c r="B7588" t="s">
        <v>5647</v>
      </c>
      <c r="C7588">
        <v>1</v>
      </c>
      <c r="D7588" t="s">
        <v>469</v>
      </c>
      <c r="E7588" t="s">
        <v>12</v>
      </c>
      <c r="F7588" s="3" t="s">
        <v>19118</v>
      </c>
      <c r="G7588">
        <v>2023</v>
      </c>
      <c r="H7588" t="s">
        <v>462</v>
      </c>
      <c r="I7588" t="s">
        <v>19119</v>
      </c>
    </row>
    <row r="7589" spans="1:9" ht="32" x14ac:dyDescent="0.2">
      <c r="A7589" t="s">
        <v>19120</v>
      </c>
      <c r="B7589" t="s">
        <v>19121</v>
      </c>
      <c r="C7589">
        <v>1</v>
      </c>
      <c r="D7589" t="s">
        <v>12</v>
      </c>
      <c r="E7589" t="s">
        <v>12</v>
      </c>
      <c r="F7589" s="3" t="s">
        <v>19122</v>
      </c>
      <c r="G7589">
        <v>2023</v>
      </c>
      <c r="H7589" t="s">
        <v>235</v>
      </c>
      <c r="I7589" t="s">
        <v>19123</v>
      </c>
    </row>
    <row r="7590" spans="1:9" ht="32" x14ac:dyDescent="0.2">
      <c r="A7590" t="s">
        <v>19120</v>
      </c>
      <c r="B7590" t="s">
        <v>19124</v>
      </c>
      <c r="C7590">
        <v>2</v>
      </c>
      <c r="D7590" t="s">
        <v>12</v>
      </c>
      <c r="E7590" t="s">
        <v>12</v>
      </c>
      <c r="F7590" s="3" t="s">
        <v>19125</v>
      </c>
      <c r="G7590">
        <v>2023</v>
      </c>
      <c r="H7590" t="s">
        <v>235</v>
      </c>
      <c r="I7590" t="s">
        <v>19123</v>
      </c>
    </row>
    <row r="7591" spans="1:9" ht="16" x14ac:dyDescent="0.2">
      <c r="A7591" t="s">
        <v>19120</v>
      </c>
      <c r="B7591" t="s">
        <v>19126</v>
      </c>
      <c r="C7591">
        <v>3</v>
      </c>
      <c r="D7591" t="s">
        <v>12</v>
      </c>
      <c r="E7591" t="s">
        <v>592</v>
      </c>
      <c r="F7591" s="3" t="s">
        <v>16605</v>
      </c>
      <c r="G7591">
        <v>2023</v>
      </c>
      <c r="H7591" t="s">
        <v>1248</v>
      </c>
      <c r="I7591" t="s">
        <v>19123</v>
      </c>
    </row>
    <row r="7592" spans="1:9" ht="16" x14ac:dyDescent="0.2">
      <c r="A7592" t="s">
        <v>19127</v>
      </c>
      <c r="B7592" t="s">
        <v>19128</v>
      </c>
      <c r="C7592">
        <v>1</v>
      </c>
      <c r="D7592" t="s">
        <v>52</v>
      </c>
      <c r="E7592" t="s">
        <v>12</v>
      </c>
      <c r="F7592" s="3" t="s">
        <v>1753</v>
      </c>
      <c r="G7592">
        <v>2023</v>
      </c>
      <c r="H7592" t="s">
        <v>37</v>
      </c>
      <c r="I7592" t="s">
        <v>19129</v>
      </c>
    </row>
    <row r="7593" spans="1:9" ht="16" x14ac:dyDescent="0.2">
      <c r="A7593" t="s">
        <v>19127</v>
      </c>
      <c r="B7593" t="s">
        <v>10662</v>
      </c>
      <c r="C7593">
        <v>2</v>
      </c>
      <c r="D7593" t="s">
        <v>52</v>
      </c>
      <c r="E7593" t="s">
        <v>12</v>
      </c>
      <c r="F7593" s="3" t="s">
        <v>1753</v>
      </c>
      <c r="G7593">
        <v>2023</v>
      </c>
      <c r="H7593" t="s">
        <v>37</v>
      </c>
      <c r="I7593" t="s">
        <v>19129</v>
      </c>
    </row>
    <row r="7594" spans="1:9" ht="16" x14ac:dyDescent="0.2">
      <c r="A7594" t="s">
        <v>19127</v>
      </c>
      <c r="B7594" t="s">
        <v>19130</v>
      </c>
      <c r="C7594">
        <v>3</v>
      </c>
      <c r="D7594" t="s">
        <v>12</v>
      </c>
      <c r="E7594" t="s">
        <v>12</v>
      </c>
      <c r="F7594" s="7" t="s">
        <v>15060</v>
      </c>
      <c r="G7594">
        <v>2023</v>
      </c>
      <c r="H7594" t="s">
        <v>37</v>
      </c>
      <c r="I7594" t="s">
        <v>19129</v>
      </c>
    </row>
    <row r="7595" spans="1:9" ht="32" x14ac:dyDescent="0.2">
      <c r="A7595" t="s">
        <v>19131</v>
      </c>
      <c r="B7595" t="s">
        <v>9915</v>
      </c>
      <c r="C7595">
        <v>1</v>
      </c>
      <c r="D7595" t="s">
        <v>1077</v>
      </c>
      <c r="E7595" t="s">
        <v>1081</v>
      </c>
      <c r="F7595" s="3" t="s">
        <v>1082</v>
      </c>
      <c r="G7595">
        <v>2023</v>
      </c>
      <c r="H7595" t="s">
        <v>226</v>
      </c>
      <c r="I7595" t="s">
        <v>19132</v>
      </c>
    </row>
    <row r="7596" spans="1:9" ht="32" x14ac:dyDescent="0.2">
      <c r="A7596" t="s">
        <v>19133</v>
      </c>
      <c r="B7596" t="s">
        <v>13063</v>
      </c>
      <c r="C7596">
        <v>1</v>
      </c>
      <c r="D7596" t="s">
        <v>12</v>
      </c>
      <c r="E7596" t="s">
        <v>12</v>
      </c>
      <c r="F7596" s="3" t="s">
        <v>19134</v>
      </c>
      <c r="G7596">
        <v>2023</v>
      </c>
      <c r="H7596" t="s">
        <v>1087</v>
      </c>
      <c r="I7596" t="s">
        <v>19135</v>
      </c>
    </row>
    <row r="7597" spans="1:9" ht="32" x14ac:dyDescent="0.2">
      <c r="A7597" t="s">
        <v>19136</v>
      </c>
      <c r="B7597" t="s">
        <v>11448</v>
      </c>
      <c r="C7597">
        <v>1</v>
      </c>
      <c r="D7597" t="s">
        <v>31</v>
      </c>
      <c r="E7597" t="s">
        <v>1171</v>
      </c>
      <c r="F7597" s="3" t="s">
        <v>9074</v>
      </c>
      <c r="G7597">
        <v>2023</v>
      </c>
      <c r="H7597" t="s">
        <v>553</v>
      </c>
      <c r="I7597" t="s">
        <v>19137</v>
      </c>
    </row>
    <row r="7598" spans="1:9" ht="32" x14ac:dyDescent="0.2">
      <c r="A7598" t="s">
        <v>19138</v>
      </c>
      <c r="B7598" t="s">
        <v>13725</v>
      </c>
      <c r="C7598">
        <v>1</v>
      </c>
      <c r="D7598" t="s">
        <v>12</v>
      </c>
      <c r="E7598" t="s">
        <v>12</v>
      </c>
      <c r="F7598" s="3" t="s">
        <v>19139</v>
      </c>
      <c r="G7598">
        <v>2023</v>
      </c>
      <c r="H7598" t="s">
        <v>37</v>
      </c>
      <c r="I7598" t="s">
        <v>19140</v>
      </c>
    </row>
    <row r="7599" spans="1:9" ht="16" x14ac:dyDescent="0.2">
      <c r="A7599" t="s">
        <v>19138</v>
      </c>
      <c r="B7599" t="s">
        <v>19141</v>
      </c>
      <c r="C7599">
        <v>2</v>
      </c>
      <c r="D7599" t="s">
        <v>12</v>
      </c>
      <c r="E7599" t="s">
        <v>12</v>
      </c>
      <c r="F7599" s="3" t="s">
        <v>19142</v>
      </c>
      <c r="G7599">
        <v>2023</v>
      </c>
      <c r="H7599" t="s">
        <v>37</v>
      </c>
      <c r="I7599" t="s">
        <v>19140</v>
      </c>
    </row>
    <row r="7600" spans="1:9" ht="32" x14ac:dyDescent="0.2">
      <c r="A7600" t="s">
        <v>19143</v>
      </c>
      <c r="B7600" t="s">
        <v>19144</v>
      </c>
      <c r="C7600">
        <v>1</v>
      </c>
      <c r="D7600" t="s">
        <v>12</v>
      </c>
      <c r="E7600" t="s">
        <v>12</v>
      </c>
      <c r="F7600" s="3" t="s">
        <v>19145</v>
      </c>
      <c r="G7600">
        <v>2023</v>
      </c>
      <c r="H7600" t="s">
        <v>14</v>
      </c>
      <c r="I7600" t="s">
        <v>19146</v>
      </c>
    </row>
    <row r="7601" spans="1:9" ht="32" x14ac:dyDescent="0.2">
      <c r="A7601" t="s">
        <v>19143</v>
      </c>
      <c r="B7601" t="s">
        <v>18166</v>
      </c>
      <c r="C7601">
        <v>2</v>
      </c>
      <c r="D7601" t="s">
        <v>12</v>
      </c>
      <c r="E7601" t="s">
        <v>464</v>
      </c>
      <c r="F7601" s="3" t="s">
        <v>13207</v>
      </c>
      <c r="G7601">
        <v>2023</v>
      </c>
      <c r="H7601" t="s">
        <v>14</v>
      </c>
      <c r="I7601" t="s">
        <v>19146</v>
      </c>
    </row>
    <row r="7602" spans="1:9" ht="16" x14ac:dyDescent="0.2">
      <c r="A7602" t="s">
        <v>19147</v>
      </c>
      <c r="B7602" t="s">
        <v>8175</v>
      </c>
      <c r="C7602">
        <v>1</v>
      </c>
      <c r="D7602" t="s">
        <v>12</v>
      </c>
      <c r="E7602" t="s">
        <v>12</v>
      </c>
      <c r="F7602" s="3" t="s">
        <v>8174</v>
      </c>
      <c r="G7602">
        <v>2023</v>
      </c>
      <c r="H7602" t="s">
        <v>2773</v>
      </c>
      <c r="I7602" t="s">
        <v>19148</v>
      </c>
    </row>
    <row r="7603" spans="1:9" ht="32" x14ac:dyDescent="0.2">
      <c r="A7603" t="s">
        <v>19147</v>
      </c>
      <c r="B7603" t="s">
        <v>8177</v>
      </c>
      <c r="C7603">
        <v>2</v>
      </c>
      <c r="D7603" t="s">
        <v>52</v>
      </c>
      <c r="E7603" t="s">
        <v>12</v>
      </c>
      <c r="F7603" s="3" t="s">
        <v>8176</v>
      </c>
      <c r="G7603">
        <v>2023</v>
      </c>
      <c r="H7603" t="s">
        <v>54</v>
      </c>
      <c r="I7603" t="s">
        <v>19148</v>
      </c>
    </row>
    <row r="7604" spans="1:9" ht="16" x14ac:dyDescent="0.2">
      <c r="A7604" t="s">
        <v>19147</v>
      </c>
      <c r="B7604" t="s">
        <v>19149</v>
      </c>
      <c r="C7604">
        <v>3</v>
      </c>
      <c r="D7604" t="s">
        <v>12</v>
      </c>
      <c r="E7604" t="s">
        <v>12</v>
      </c>
      <c r="F7604" s="3" t="s">
        <v>19150</v>
      </c>
      <c r="G7604">
        <v>2023</v>
      </c>
      <c r="H7604" t="s">
        <v>2773</v>
      </c>
      <c r="I7604" t="s">
        <v>19148</v>
      </c>
    </row>
    <row r="7605" spans="1:9" ht="16" x14ac:dyDescent="0.2">
      <c r="A7605" t="s">
        <v>19147</v>
      </c>
      <c r="B7605" t="s">
        <v>19151</v>
      </c>
      <c r="C7605">
        <v>4</v>
      </c>
      <c r="D7605" t="s">
        <v>52</v>
      </c>
      <c r="E7605" t="s">
        <v>12</v>
      </c>
      <c r="F7605" s="3" t="s">
        <v>7640</v>
      </c>
      <c r="G7605">
        <v>2023</v>
      </c>
      <c r="H7605" t="s">
        <v>54</v>
      </c>
      <c r="I7605" t="s">
        <v>19148</v>
      </c>
    </row>
    <row r="7606" spans="1:9" ht="16" x14ac:dyDescent="0.2">
      <c r="A7606" t="s">
        <v>19152</v>
      </c>
      <c r="B7606" t="s">
        <v>2278</v>
      </c>
      <c r="C7606">
        <v>1</v>
      </c>
      <c r="D7606">
        <f>65</f>
        <v>65</v>
      </c>
      <c r="E7606" t="s">
        <v>464</v>
      </c>
      <c r="F7606" s="3" t="s">
        <v>2802</v>
      </c>
      <c r="G7606">
        <v>2023</v>
      </c>
      <c r="H7606" t="s">
        <v>323</v>
      </c>
      <c r="I7606" t="s">
        <v>19153</v>
      </c>
    </row>
    <row r="7607" spans="1:9" ht="32" x14ac:dyDescent="0.2">
      <c r="A7607" t="s">
        <v>19154</v>
      </c>
      <c r="B7607" t="s">
        <v>19155</v>
      </c>
      <c r="C7607">
        <v>1</v>
      </c>
      <c r="D7607" t="s">
        <v>12</v>
      </c>
      <c r="E7607" t="s">
        <v>12</v>
      </c>
      <c r="F7607" s="3" t="s">
        <v>19156</v>
      </c>
      <c r="G7607">
        <v>2023</v>
      </c>
      <c r="H7607" t="s">
        <v>140</v>
      </c>
      <c r="I7607" t="s">
        <v>19157</v>
      </c>
    </row>
    <row r="7608" spans="1:9" ht="32" x14ac:dyDescent="0.2">
      <c r="A7608" t="s">
        <v>19154</v>
      </c>
      <c r="B7608" t="s">
        <v>19158</v>
      </c>
      <c r="C7608">
        <v>2</v>
      </c>
      <c r="D7608" t="s">
        <v>1025</v>
      </c>
      <c r="E7608" t="s">
        <v>12</v>
      </c>
      <c r="F7608" s="3" t="s">
        <v>19159</v>
      </c>
      <c r="G7608">
        <v>2023</v>
      </c>
      <c r="H7608" t="s">
        <v>140</v>
      </c>
      <c r="I7608" t="s">
        <v>19157</v>
      </c>
    </row>
    <row r="7609" spans="1:9" ht="16" x14ac:dyDescent="0.2">
      <c r="A7609" t="s">
        <v>19154</v>
      </c>
      <c r="B7609" t="s">
        <v>19160</v>
      </c>
      <c r="C7609">
        <v>3</v>
      </c>
      <c r="D7609" t="s">
        <v>12</v>
      </c>
      <c r="E7609" t="s">
        <v>12</v>
      </c>
      <c r="F7609" s="3" t="s">
        <v>19161</v>
      </c>
      <c r="G7609">
        <v>2023</v>
      </c>
      <c r="H7609" t="s">
        <v>140</v>
      </c>
      <c r="I7609" t="s">
        <v>19157</v>
      </c>
    </row>
    <row r="7610" spans="1:9" ht="32" x14ac:dyDescent="0.2">
      <c r="A7610" t="s">
        <v>19154</v>
      </c>
      <c r="B7610" t="s">
        <v>19162</v>
      </c>
      <c r="C7610">
        <v>4</v>
      </c>
      <c r="D7610" t="s">
        <v>12</v>
      </c>
      <c r="E7610" t="s">
        <v>12</v>
      </c>
      <c r="F7610" s="3" t="s">
        <v>19163</v>
      </c>
      <c r="G7610">
        <v>2023</v>
      </c>
      <c r="H7610" t="s">
        <v>140</v>
      </c>
      <c r="I7610" t="s">
        <v>19157</v>
      </c>
    </row>
    <row r="7611" spans="1:9" ht="16" x14ac:dyDescent="0.2">
      <c r="A7611" t="s">
        <v>19154</v>
      </c>
      <c r="B7611" t="s">
        <v>19164</v>
      </c>
      <c r="C7611">
        <v>5</v>
      </c>
      <c r="D7611" t="s">
        <v>12</v>
      </c>
      <c r="E7611" t="s">
        <v>12</v>
      </c>
      <c r="F7611" s="3" t="s">
        <v>19165</v>
      </c>
      <c r="G7611">
        <v>2023</v>
      </c>
      <c r="H7611" t="s">
        <v>140</v>
      </c>
      <c r="I7611" t="s">
        <v>19157</v>
      </c>
    </row>
    <row r="7612" spans="1:9" ht="32" x14ac:dyDescent="0.2">
      <c r="A7612" t="s">
        <v>19166</v>
      </c>
      <c r="B7612" t="s">
        <v>17891</v>
      </c>
      <c r="C7612">
        <v>1</v>
      </c>
      <c r="D7612" t="s">
        <v>408</v>
      </c>
      <c r="E7612" t="s">
        <v>12</v>
      </c>
      <c r="F7612" s="3" t="s">
        <v>653</v>
      </c>
      <c r="G7612">
        <v>2023</v>
      </c>
      <c r="H7612" t="s">
        <v>518</v>
      </c>
      <c r="I7612" t="s">
        <v>19167</v>
      </c>
    </row>
    <row r="7613" spans="1:9" ht="16" x14ac:dyDescent="0.2">
      <c r="A7613" t="s">
        <v>19166</v>
      </c>
      <c r="B7613" t="s">
        <v>19168</v>
      </c>
      <c r="C7613">
        <v>2</v>
      </c>
      <c r="D7613" t="s">
        <v>12</v>
      </c>
      <c r="E7613" t="s">
        <v>12</v>
      </c>
      <c r="F7613" s="3" t="s">
        <v>19169</v>
      </c>
      <c r="G7613">
        <v>2023</v>
      </c>
      <c r="H7613" t="s">
        <v>37</v>
      </c>
      <c r="I7613" t="s">
        <v>19167</v>
      </c>
    </row>
    <row r="7614" spans="1:9" ht="16" x14ac:dyDescent="0.2">
      <c r="A7614" t="s">
        <v>19170</v>
      </c>
      <c r="B7614" t="s">
        <v>19171</v>
      </c>
      <c r="C7614">
        <v>1</v>
      </c>
      <c r="D7614">
        <f>237</f>
        <v>237</v>
      </c>
      <c r="E7614" t="s">
        <v>12</v>
      </c>
      <c r="F7614" s="3" t="s">
        <v>19172</v>
      </c>
      <c r="G7614">
        <v>2023</v>
      </c>
      <c r="H7614" t="s">
        <v>21</v>
      </c>
      <c r="I7614" t="s">
        <v>19173</v>
      </c>
    </row>
    <row r="7615" spans="1:9" ht="32" x14ac:dyDescent="0.2">
      <c r="A7615" t="s">
        <v>19174</v>
      </c>
      <c r="B7615" t="s">
        <v>19175</v>
      </c>
      <c r="C7615">
        <v>1</v>
      </c>
      <c r="D7615" t="s">
        <v>12</v>
      </c>
      <c r="E7615" t="s">
        <v>12</v>
      </c>
      <c r="F7615" s="3" t="s">
        <v>4792</v>
      </c>
      <c r="G7615">
        <v>2023</v>
      </c>
      <c r="H7615" t="s">
        <v>14</v>
      </c>
      <c r="I7615" t="s">
        <v>19176</v>
      </c>
    </row>
    <row r="7616" spans="1:9" ht="32" x14ac:dyDescent="0.2">
      <c r="A7616" t="s">
        <v>19174</v>
      </c>
      <c r="B7616" t="s">
        <v>19177</v>
      </c>
      <c r="C7616">
        <v>2</v>
      </c>
      <c r="D7616" t="s">
        <v>90</v>
      </c>
      <c r="E7616" t="s">
        <v>12</v>
      </c>
      <c r="F7616" s="3" t="s">
        <v>13098</v>
      </c>
      <c r="G7616">
        <v>2023</v>
      </c>
      <c r="H7616" t="s">
        <v>832</v>
      </c>
      <c r="I7616" t="s">
        <v>19176</v>
      </c>
    </row>
    <row r="7617" spans="1:9" ht="32" x14ac:dyDescent="0.2">
      <c r="A7617" t="s">
        <v>19174</v>
      </c>
      <c r="B7617" t="s">
        <v>19178</v>
      </c>
      <c r="C7617">
        <v>3</v>
      </c>
      <c r="D7617" t="s">
        <v>12</v>
      </c>
      <c r="E7617" t="s">
        <v>12</v>
      </c>
      <c r="F7617" s="3" t="s">
        <v>5058</v>
      </c>
      <c r="G7617">
        <v>2023</v>
      </c>
      <c r="H7617" t="s">
        <v>14</v>
      </c>
      <c r="I7617" t="s">
        <v>19176</v>
      </c>
    </row>
    <row r="7618" spans="1:9" ht="32" x14ac:dyDescent="0.2">
      <c r="A7618" t="s">
        <v>19179</v>
      </c>
      <c r="B7618" t="s">
        <v>19180</v>
      </c>
      <c r="C7618">
        <v>1</v>
      </c>
      <c r="D7618">
        <f>237</f>
        <v>237</v>
      </c>
      <c r="E7618" t="s">
        <v>12</v>
      </c>
      <c r="F7618" s="3" t="s">
        <v>9729</v>
      </c>
      <c r="G7618">
        <v>2023</v>
      </c>
      <c r="H7618" t="s">
        <v>21</v>
      </c>
      <c r="I7618" t="s">
        <v>19181</v>
      </c>
    </row>
    <row r="7619" spans="1:9" ht="16" x14ac:dyDescent="0.2">
      <c r="A7619" t="s">
        <v>19179</v>
      </c>
      <c r="B7619" t="s">
        <v>19182</v>
      </c>
      <c r="C7619">
        <v>2</v>
      </c>
      <c r="D7619" t="s">
        <v>12</v>
      </c>
      <c r="E7619" t="s">
        <v>12</v>
      </c>
      <c r="F7619" s="3" t="s">
        <v>19183</v>
      </c>
      <c r="G7619">
        <v>2023</v>
      </c>
      <c r="H7619" t="s">
        <v>21</v>
      </c>
      <c r="I7619" t="s">
        <v>19181</v>
      </c>
    </row>
    <row r="7620" spans="1:9" ht="32" x14ac:dyDescent="0.2">
      <c r="A7620" t="s">
        <v>19179</v>
      </c>
      <c r="B7620" t="s">
        <v>19184</v>
      </c>
      <c r="C7620">
        <v>3</v>
      </c>
      <c r="D7620">
        <f>237</f>
        <v>237</v>
      </c>
      <c r="E7620" t="s">
        <v>12</v>
      </c>
      <c r="F7620" s="3" t="s">
        <v>19185</v>
      </c>
      <c r="G7620">
        <v>2023</v>
      </c>
      <c r="H7620" t="s">
        <v>21</v>
      </c>
      <c r="I7620" t="s">
        <v>19181</v>
      </c>
    </row>
    <row r="7621" spans="1:9" ht="32" x14ac:dyDescent="0.2">
      <c r="A7621" t="s">
        <v>19179</v>
      </c>
      <c r="B7621" t="s">
        <v>19186</v>
      </c>
      <c r="C7621">
        <v>4</v>
      </c>
      <c r="D7621">
        <f>237</f>
        <v>237</v>
      </c>
      <c r="E7621" t="s">
        <v>12</v>
      </c>
      <c r="F7621" s="3" t="s">
        <v>19187</v>
      </c>
      <c r="G7621">
        <v>2023</v>
      </c>
      <c r="H7621" t="s">
        <v>21</v>
      </c>
      <c r="I7621" t="s">
        <v>19181</v>
      </c>
    </row>
    <row r="7622" spans="1:9" ht="16" x14ac:dyDescent="0.2">
      <c r="A7622" t="s">
        <v>19179</v>
      </c>
      <c r="B7622" t="s">
        <v>19074</v>
      </c>
      <c r="C7622">
        <v>5</v>
      </c>
      <c r="D7622">
        <f>237</f>
        <v>237</v>
      </c>
      <c r="E7622" t="s">
        <v>12</v>
      </c>
      <c r="F7622" s="3" t="s">
        <v>1781</v>
      </c>
      <c r="G7622">
        <v>2023</v>
      </c>
      <c r="H7622" t="s">
        <v>21</v>
      </c>
      <c r="I7622" t="s">
        <v>19181</v>
      </c>
    </row>
    <row r="7623" spans="1:9" ht="32" x14ac:dyDescent="0.2">
      <c r="A7623" t="s">
        <v>19179</v>
      </c>
      <c r="B7623" t="s">
        <v>19188</v>
      </c>
      <c r="C7623">
        <v>6</v>
      </c>
      <c r="D7623">
        <f>237</f>
        <v>237</v>
      </c>
      <c r="E7623" t="s">
        <v>12</v>
      </c>
      <c r="F7623" s="3" t="s">
        <v>9249</v>
      </c>
      <c r="G7623">
        <v>2023</v>
      </c>
      <c r="H7623" t="s">
        <v>21</v>
      </c>
      <c r="I7623" t="s">
        <v>19181</v>
      </c>
    </row>
    <row r="7624" spans="1:9" ht="16" x14ac:dyDescent="0.2">
      <c r="A7624" t="s">
        <v>19179</v>
      </c>
      <c r="B7624" t="s">
        <v>19189</v>
      </c>
      <c r="C7624">
        <v>7</v>
      </c>
      <c r="D7624" t="s">
        <v>12</v>
      </c>
      <c r="E7624" t="s">
        <v>12</v>
      </c>
      <c r="F7624" s="3" t="s">
        <v>9573</v>
      </c>
      <c r="G7624">
        <v>2023</v>
      </c>
      <c r="H7624" t="s">
        <v>21</v>
      </c>
      <c r="I7624" t="s">
        <v>19181</v>
      </c>
    </row>
    <row r="7625" spans="1:9" ht="32" x14ac:dyDescent="0.2">
      <c r="A7625" t="s">
        <v>19190</v>
      </c>
      <c r="B7625" t="s">
        <v>19191</v>
      </c>
      <c r="C7625">
        <v>1</v>
      </c>
      <c r="D7625" t="s">
        <v>12</v>
      </c>
      <c r="E7625" t="s">
        <v>12</v>
      </c>
      <c r="F7625" s="3" t="s">
        <v>19192</v>
      </c>
      <c r="G7625">
        <v>2023</v>
      </c>
      <c r="H7625" t="s">
        <v>21</v>
      </c>
      <c r="I7625" t="s">
        <v>19193</v>
      </c>
    </row>
    <row r="7626" spans="1:9" ht="16" x14ac:dyDescent="0.2">
      <c r="A7626" t="s">
        <v>19190</v>
      </c>
      <c r="B7626" t="s">
        <v>16201</v>
      </c>
      <c r="C7626">
        <v>2</v>
      </c>
      <c r="D7626">
        <f>237</f>
        <v>237</v>
      </c>
      <c r="E7626" t="s">
        <v>12</v>
      </c>
      <c r="F7626" s="3" t="s">
        <v>12165</v>
      </c>
      <c r="G7626">
        <v>2023</v>
      </c>
      <c r="H7626" t="s">
        <v>21</v>
      </c>
      <c r="I7626" t="s">
        <v>19193</v>
      </c>
    </row>
    <row r="7627" spans="1:9" ht="32" x14ac:dyDescent="0.2">
      <c r="A7627" t="s">
        <v>19194</v>
      </c>
      <c r="B7627" t="s">
        <v>19195</v>
      </c>
      <c r="C7627">
        <v>1</v>
      </c>
      <c r="D7627" t="s">
        <v>366</v>
      </c>
      <c r="E7627" t="s">
        <v>12</v>
      </c>
      <c r="F7627" s="7" t="s">
        <v>1152</v>
      </c>
      <c r="G7627">
        <v>2023</v>
      </c>
      <c r="H7627" t="s">
        <v>368</v>
      </c>
      <c r="I7627" t="s">
        <v>19196</v>
      </c>
    </row>
    <row r="7628" spans="1:9" ht="16" x14ac:dyDescent="0.2">
      <c r="A7628" t="s">
        <v>19194</v>
      </c>
      <c r="B7628" t="s">
        <v>4116</v>
      </c>
      <c r="C7628">
        <v>2</v>
      </c>
      <c r="D7628" t="s">
        <v>12</v>
      </c>
      <c r="E7628" t="s">
        <v>12</v>
      </c>
      <c r="F7628" s="3" t="s">
        <v>4117</v>
      </c>
      <c r="G7628">
        <v>2023</v>
      </c>
      <c r="H7628" t="s">
        <v>368</v>
      </c>
      <c r="I7628" t="s">
        <v>19196</v>
      </c>
    </row>
    <row r="7629" spans="1:9" ht="32" x14ac:dyDescent="0.2">
      <c r="A7629" t="s">
        <v>19197</v>
      </c>
      <c r="B7629" t="s">
        <v>19198</v>
      </c>
      <c r="C7629">
        <v>1</v>
      </c>
      <c r="D7629" t="s">
        <v>52</v>
      </c>
      <c r="E7629" t="s">
        <v>12</v>
      </c>
      <c r="F7629" s="3" t="s">
        <v>5172</v>
      </c>
      <c r="G7629">
        <v>2023</v>
      </c>
      <c r="H7629" t="s">
        <v>323</v>
      </c>
      <c r="I7629" t="s">
        <v>19199</v>
      </c>
    </row>
    <row r="7630" spans="1:9" ht="16" x14ac:dyDescent="0.2">
      <c r="A7630" t="s">
        <v>19197</v>
      </c>
      <c r="B7630" t="s">
        <v>19200</v>
      </c>
      <c r="C7630">
        <v>2</v>
      </c>
      <c r="D7630">
        <f>237</f>
        <v>237</v>
      </c>
      <c r="E7630" t="s">
        <v>12</v>
      </c>
      <c r="F7630" s="3" t="s">
        <v>6211</v>
      </c>
      <c r="G7630">
        <v>2023</v>
      </c>
      <c r="H7630" t="s">
        <v>21</v>
      </c>
      <c r="I7630" t="s">
        <v>19199</v>
      </c>
    </row>
    <row r="7631" spans="1:9" ht="16" x14ac:dyDescent="0.2">
      <c r="A7631" t="s">
        <v>19201</v>
      </c>
      <c r="B7631" t="s">
        <v>19202</v>
      </c>
      <c r="C7631">
        <v>1</v>
      </c>
      <c r="D7631" t="s">
        <v>12</v>
      </c>
      <c r="E7631" t="s">
        <v>12</v>
      </c>
      <c r="F7631" s="3" t="s">
        <v>19203</v>
      </c>
      <c r="G7631">
        <v>2023</v>
      </c>
      <c r="H7631" t="s">
        <v>313</v>
      </c>
      <c r="I7631" t="s">
        <v>19204</v>
      </c>
    </row>
    <row r="7632" spans="1:9" ht="16" x14ac:dyDescent="0.2">
      <c r="A7632" t="s">
        <v>19201</v>
      </c>
      <c r="B7632" t="s">
        <v>2084</v>
      </c>
      <c r="C7632">
        <v>2</v>
      </c>
      <c r="D7632" t="s">
        <v>12</v>
      </c>
      <c r="E7632" t="s">
        <v>12</v>
      </c>
      <c r="F7632" s="3" t="s">
        <v>2085</v>
      </c>
      <c r="G7632">
        <v>2023</v>
      </c>
      <c r="H7632" t="s">
        <v>313</v>
      </c>
      <c r="I7632" t="s">
        <v>19204</v>
      </c>
    </row>
    <row r="7633" spans="1:9" ht="16" x14ac:dyDescent="0.2">
      <c r="A7633" t="s">
        <v>19201</v>
      </c>
      <c r="B7633" t="s">
        <v>19205</v>
      </c>
      <c r="C7633">
        <v>3</v>
      </c>
      <c r="D7633" t="s">
        <v>12</v>
      </c>
      <c r="E7633" t="s">
        <v>12</v>
      </c>
      <c r="F7633" s="3" t="s">
        <v>2087</v>
      </c>
      <c r="G7633">
        <v>2023</v>
      </c>
      <c r="H7633" t="s">
        <v>313</v>
      </c>
      <c r="I7633" t="s">
        <v>19204</v>
      </c>
    </row>
    <row r="7634" spans="1:9" ht="16" x14ac:dyDescent="0.2">
      <c r="A7634" t="s">
        <v>19201</v>
      </c>
      <c r="B7634" t="s">
        <v>2088</v>
      </c>
      <c r="C7634">
        <v>4</v>
      </c>
      <c r="D7634" t="s">
        <v>12</v>
      </c>
      <c r="E7634" t="s">
        <v>12</v>
      </c>
      <c r="F7634" s="3" t="s">
        <v>2089</v>
      </c>
      <c r="G7634">
        <v>2023</v>
      </c>
      <c r="H7634" t="s">
        <v>126</v>
      </c>
      <c r="I7634" t="s">
        <v>19204</v>
      </c>
    </row>
    <row r="7635" spans="1:9" ht="16" x14ac:dyDescent="0.2">
      <c r="A7635" t="s">
        <v>19201</v>
      </c>
      <c r="B7635" t="s">
        <v>2090</v>
      </c>
      <c r="C7635">
        <v>5</v>
      </c>
      <c r="D7635" t="s">
        <v>12</v>
      </c>
      <c r="E7635" t="s">
        <v>2091</v>
      </c>
      <c r="F7635" s="3" t="s">
        <v>2092</v>
      </c>
      <c r="G7635">
        <v>2023</v>
      </c>
      <c r="H7635" t="s">
        <v>522</v>
      </c>
      <c r="I7635" t="s">
        <v>19204</v>
      </c>
    </row>
    <row r="7636" spans="1:9" ht="16" x14ac:dyDescent="0.2">
      <c r="A7636" t="s">
        <v>19201</v>
      </c>
      <c r="B7636" t="s">
        <v>19206</v>
      </c>
      <c r="C7636">
        <v>6</v>
      </c>
      <c r="D7636" t="s">
        <v>12</v>
      </c>
      <c r="E7636" t="s">
        <v>12</v>
      </c>
      <c r="F7636" s="3" t="s">
        <v>19207</v>
      </c>
      <c r="G7636">
        <v>2023</v>
      </c>
      <c r="H7636" t="s">
        <v>37</v>
      </c>
      <c r="I7636" t="s">
        <v>19204</v>
      </c>
    </row>
    <row r="7637" spans="1:9" ht="16" x14ac:dyDescent="0.2">
      <c r="A7637" t="s">
        <v>19208</v>
      </c>
      <c r="B7637" t="s">
        <v>4615</v>
      </c>
      <c r="C7637">
        <v>1</v>
      </c>
      <c r="D7637" t="s">
        <v>12</v>
      </c>
      <c r="E7637" t="s">
        <v>12</v>
      </c>
      <c r="F7637" s="3" t="s">
        <v>12103</v>
      </c>
      <c r="G7637">
        <v>2023</v>
      </c>
      <c r="H7637" t="s">
        <v>474</v>
      </c>
      <c r="I7637" t="s">
        <v>19209</v>
      </c>
    </row>
    <row r="7638" spans="1:9" ht="32" x14ac:dyDescent="0.2">
      <c r="A7638" t="s">
        <v>19208</v>
      </c>
      <c r="B7638" t="s">
        <v>2989</v>
      </c>
      <c r="C7638">
        <v>2</v>
      </c>
      <c r="D7638" t="s">
        <v>12</v>
      </c>
      <c r="E7638" t="s">
        <v>12</v>
      </c>
      <c r="F7638" s="3" t="s">
        <v>19210</v>
      </c>
      <c r="G7638">
        <v>2023</v>
      </c>
      <c r="H7638" t="s">
        <v>474</v>
      </c>
      <c r="I7638" t="s">
        <v>19209</v>
      </c>
    </row>
    <row r="7639" spans="1:9" ht="32" x14ac:dyDescent="0.2">
      <c r="A7639" t="s">
        <v>19208</v>
      </c>
      <c r="B7639" t="s">
        <v>9621</v>
      </c>
      <c r="C7639">
        <v>3</v>
      </c>
      <c r="D7639" t="s">
        <v>12</v>
      </c>
      <c r="E7639" t="s">
        <v>12</v>
      </c>
      <c r="F7639" s="3" t="s">
        <v>17645</v>
      </c>
      <c r="G7639">
        <v>2023</v>
      </c>
      <c r="H7639" t="s">
        <v>14</v>
      </c>
      <c r="I7639" t="s">
        <v>19209</v>
      </c>
    </row>
    <row r="7640" spans="1:9" ht="16" x14ac:dyDescent="0.2">
      <c r="A7640" t="s">
        <v>19211</v>
      </c>
      <c r="B7640" t="s">
        <v>19212</v>
      </c>
      <c r="C7640">
        <v>1</v>
      </c>
      <c r="D7640">
        <f>514</f>
        <v>514</v>
      </c>
      <c r="E7640" t="s">
        <v>12</v>
      </c>
      <c r="F7640" s="3" t="s">
        <v>501</v>
      </c>
      <c r="G7640">
        <v>2023</v>
      </c>
      <c r="H7640" t="s">
        <v>140</v>
      </c>
      <c r="I7640" t="s">
        <v>19213</v>
      </c>
    </row>
    <row r="7641" spans="1:9" ht="16" x14ac:dyDescent="0.2">
      <c r="A7641" t="s">
        <v>19211</v>
      </c>
      <c r="B7641" t="s">
        <v>19214</v>
      </c>
      <c r="C7641">
        <v>2</v>
      </c>
      <c r="D7641" t="s">
        <v>712</v>
      </c>
      <c r="E7641" t="s">
        <v>12</v>
      </c>
      <c r="F7641" s="3" t="s">
        <v>19215</v>
      </c>
      <c r="G7641">
        <v>2023</v>
      </c>
      <c r="H7641" t="s">
        <v>140</v>
      </c>
      <c r="I7641" t="s">
        <v>19213</v>
      </c>
    </row>
    <row r="7642" spans="1:9" ht="32" x14ac:dyDescent="0.2">
      <c r="A7642" t="s">
        <v>19211</v>
      </c>
      <c r="B7642" t="s">
        <v>19216</v>
      </c>
      <c r="C7642">
        <v>3</v>
      </c>
      <c r="D7642" t="s">
        <v>2621</v>
      </c>
      <c r="E7642" t="s">
        <v>12</v>
      </c>
      <c r="F7642" s="3" t="s">
        <v>19217</v>
      </c>
      <c r="G7642">
        <v>2023</v>
      </c>
      <c r="H7642" t="s">
        <v>140</v>
      </c>
      <c r="I7642" t="s">
        <v>19213</v>
      </c>
    </row>
    <row r="7643" spans="1:9" ht="16" x14ac:dyDescent="0.2">
      <c r="A7643" t="s">
        <v>19218</v>
      </c>
      <c r="B7643" t="s">
        <v>19219</v>
      </c>
      <c r="C7643">
        <v>1</v>
      </c>
      <c r="D7643" t="s">
        <v>12</v>
      </c>
      <c r="E7643" t="s">
        <v>12</v>
      </c>
      <c r="F7643" s="3" t="s">
        <v>19220</v>
      </c>
      <c r="G7643">
        <v>2023</v>
      </c>
      <c r="H7643" t="s">
        <v>14</v>
      </c>
      <c r="I7643" t="s">
        <v>19221</v>
      </c>
    </row>
    <row r="7644" spans="1:9" ht="32" x14ac:dyDescent="0.2">
      <c r="A7644" t="s">
        <v>19218</v>
      </c>
      <c r="B7644" t="s">
        <v>19222</v>
      </c>
      <c r="C7644">
        <v>2</v>
      </c>
      <c r="D7644" t="s">
        <v>12</v>
      </c>
      <c r="E7644" t="s">
        <v>12</v>
      </c>
      <c r="F7644" s="3" t="s">
        <v>17638</v>
      </c>
      <c r="G7644">
        <v>2023</v>
      </c>
      <c r="H7644" t="s">
        <v>14</v>
      </c>
      <c r="I7644" t="s">
        <v>19221</v>
      </c>
    </row>
    <row r="7645" spans="1:9" ht="32" x14ac:dyDescent="0.2">
      <c r="A7645" t="s">
        <v>19218</v>
      </c>
      <c r="B7645" t="s">
        <v>19223</v>
      </c>
      <c r="C7645">
        <v>3</v>
      </c>
      <c r="D7645" t="s">
        <v>12</v>
      </c>
      <c r="E7645" t="s">
        <v>12</v>
      </c>
      <c r="F7645" s="3" t="s">
        <v>19224</v>
      </c>
      <c r="G7645">
        <v>2023</v>
      </c>
      <c r="H7645" t="s">
        <v>14</v>
      </c>
      <c r="I7645" t="s">
        <v>19221</v>
      </c>
    </row>
    <row r="7646" spans="1:9" ht="32" x14ac:dyDescent="0.2">
      <c r="A7646" t="s">
        <v>19218</v>
      </c>
      <c r="B7646" t="s">
        <v>19225</v>
      </c>
      <c r="C7646">
        <v>4</v>
      </c>
      <c r="D7646" t="s">
        <v>12</v>
      </c>
      <c r="E7646" t="s">
        <v>12</v>
      </c>
      <c r="F7646" s="3" t="s">
        <v>19226</v>
      </c>
      <c r="G7646">
        <v>2023</v>
      </c>
      <c r="H7646" t="s">
        <v>14</v>
      </c>
      <c r="I7646" t="s">
        <v>19221</v>
      </c>
    </row>
    <row r="7647" spans="1:9" ht="32" x14ac:dyDescent="0.2">
      <c r="A7647" t="s">
        <v>19218</v>
      </c>
      <c r="B7647" t="s">
        <v>19227</v>
      </c>
      <c r="C7647">
        <v>5</v>
      </c>
      <c r="D7647" t="s">
        <v>4221</v>
      </c>
      <c r="E7647" t="s">
        <v>12</v>
      </c>
      <c r="F7647" s="3" t="s">
        <v>19228</v>
      </c>
      <c r="G7647">
        <v>2023</v>
      </c>
      <c r="H7647" t="s">
        <v>4191</v>
      </c>
      <c r="I7647" t="s">
        <v>19221</v>
      </c>
    </row>
    <row r="7648" spans="1:9" ht="32" x14ac:dyDescent="0.2">
      <c r="A7648" t="s">
        <v>19218</v>
      </c>
      <c r="B7648" t="s">
        <v>19229</v>
      </c>
      <c r="C7648">
        <v>6</v>
      </c>
      <c r="D7648" t="s">
        <v>12</v>
      </c>
      <c r="E7648" t="s">
        <v>334</v>
      </c>
      <c r="F7648" s="3" t="s">
        <v>19230</v>
      </c>
      <c r="G7648">
        <v>2023</v>
      </c>
      <c r="H7648" t="s">
        <v>235</v>
      </c>
      <c r="I7648" t="s">
        <v>19221</v>
      </c>
    </row>
    <row r="7649" spans="1:9" ht="16" x14ac:dyDescent="0.2">
      <c r="A7649" t="s">
        <v>19231</v>
      </c>
      <c r="B7649" t="s">
        <v>19232</v>
      </c>
      <c r="C7649">
        <v>1</v>
      </c>
      <c r="D7649" t="s">
        <v>12</v>
      </c>
      <c r="E7649" t="s">
        <v>12</v>
      </c>
      <c r="F7649" s="3" t="s">
        <v>4130</v>
      </c>
      <c r="G7649">
        <v>2023</v>
      </c>
      <c r="H7649" t="s">
        <v>37</v>
      </c>
      <c r="I7649" t="s">
        <v>19233</v>
      </c>
    </row>
    <row r="7650" spans="1:9" ht="16" x14ac:dyDescent="0.2">
      <c r="A7650" t="s">
        <v>19231</v>
      </c>
      <c r="B7650" t="s">
        <v>19234</v>
      </c>
      <c r="C7650">
        <v>2</v>
      </c>
      <c r="D7650" t="s">
        <v>90</v>
      </c>
      <c r="E7650" t="s">
        <v>12</v>
      </c>
      <c r="F7650" s="3" t="s">
        <v>19235</v>
      </c>
      <c r="G7650">
        <v>2023</v>
      </c>
      <c r="H7650" t="s">
        <v>37</v>
      </c>
      <c r="I7650" t="s">
        <v>19233</v>
      </c>
    </row>
    <row r="7651" spans="1:9" ht="32" x14ac:dyDescent="0.2">
      <c r="A7651" t="s">
        <v>19236</v>
      </c>
      <c r="B7651" t="s">
        <v>19237</v>
      </c>
      <c r="C7651">
        <v>1</v>
      </c>
      <c r="D7651" t="s">
        <v>12</v>
      </c>
      <c r="E7651" t="s">
        <v>334</v>
      </c>
      <c r="F7651" s="3" t="s">
        <v>19238</v>
      </c>
      <c r="G7651">
        <v>2023</v>
      </c>
      <c r="H7651" t="s">
        <v>14</v>
      </c>
      <c r="I7651" t="s">
        <v>19239</v>
      </c>
    </row>
    <row r="7652" spans="1:9" ht="16" x14ac:dyDescent="0.2">
      <c r="A7652" t="s">
        <v>19240</v>
      </c>
      <c r="B7652" t="s">
        <v>13948</v>
      </c>
      <c r="C7652">
        <v>1</v>
      </c>
      <c r="D7652" t="s">
        <v>712</v>
      </c>
      <c r="E7652" t="s">
        <v>12</v>
      </c>
      <c r="F7652" s="3" t="s">
        <v>19241</v>
      </c>
      <c r="G7652">
        <v>2023</v>
      </c>
      <c r="H7652" t="s">
        <v>1087</v>
      </c>
      <c r="I7652" t="s">
        <v>19242</v>
      </c>
    </row>
    <row r="7653" spans="1:9" ht="16" x14ac:dyDescent="0.2">
      <c r="A7653" t="s">
        <v>19243</v>
      </c>
      <c r="B7653" t="s">
        <v>19244</v>
      </c>
      <c r="C7653">
        <v>1</v>
      </c>
      <c r="D7653" t="s">
        <v>5327</v>
      </c>
      <c r="E7653" t="s">
        <v>1171</v>
      </c>
      <c r="F7653" s="3" t="s">
        <v>19245</v>
      </c>
      <c r="G7653">
        <v>2023</v>
      </c>
      <c r="H7653" t="s">
        <v>368</v>
      </c>
      <c r="I7653" t="s">
        <v>19246</v>
      </c>
    </row>
    <row r="7654" spans="1:9" ht="16" x14ac:dyDescent="0.2">
      <c r="A7654" t="s">
        <v>19247</v>
      </c>
      <c r="B7654" t="s">
        <v>19248</v>
      </c>
      <c r="C7654">
        <v>1</v>
      </c>
      <c r="D7654" t="s">
        <v>12</v>
      </c>
      <c r="E7654" t="s">
        <v>12</v>
      </c>
      <c r="F7654" s="7" t="s">
        <v>19249</v>
      </c>
      <c r="G7654">
        <v>2023</v>
      </c>
      <c r="H7654" t="s">
        <v>126</v>
      </c>
      <c r="I7654" t="s">
        <v>19250</v>
      </c>
    </row>
    <row r="7655" spans="1:9" ht="16" x14ac:dyDescent="0.2">
      <c r="A7655" t="s">
        <v>19251</v>
      </c>
      <c r="B7655" t="s">
        <v>13814</v>
      </c>
      <c r="C7655">
        <v>1</v>
      </c>
      <c r="D7655" t="s">
        <v>12</v>
      </c>
      <c r="E7655" t="s">
        <v>12</v>
      </c>
      <c r="F7655" s="3" t="s">
        <v>4117</v>
      </c>
      <c r="G7655">
        <v>2023</v>
      </c>
      <c r="H7655" t="s">
        <v>368</v>
      </c>
      <c r="I7655" t="s">
        <v>19252</v>
      </c>
    </row>
    <row r="7656" spans="1:9" ht="16" x14ac:dyDescent="0.2">
      <c r="A7656" t="s">
        <v>19251</v>
      </c>
      <c r="B7656" t="s">
        <v>19253</v>
      </c>
      <c r="C7656">
        <v>2</v>
      </c>
      <c r="D7656" t="s">
        <v>12</v>
      </c>
      <c r="E7656" t="s">
        <v>168</v>
      </c>
      <c r="F7656" s="3" t="s">
        <v>12213</v>
      </c>
      <c r="G7656">
        <v>2023</v>
      </c>
      <c r="H7656" t="s">
        <v>86</v>
      </c>
      <c r="I7656" t="s">
        <v>19252</v>
      </c>
    </row>
    <row r="7657" spans="1:9" ht="16" x14ac:dyDescent="0.2">
      <c r="A7657" t="s">
        <v>19254</v>
      </c>
      <c r="B7657" t="s">
        <v>19255</v>
      </c>
      <c r="C7657">
        <v>1</v>
      </c>
      <c r="D7657" t="s">
        <v>12</v>
      </c>
      <c r="E7657" t="s">
        <v>12</v>
      </c>
      <c r="F7657" s="3" t="s">
        <v>19256</v>
      </c>
      <c r="G7657">
        <v>2023</v>
      </c>
      <c r="H7657" t="s">
        <v>1248</v>
      </c>
      <c r="I7657" t="s">
        <v>19257</v>
      </c>
    </row>
    <row r="7658" spans="1:9" ht="32" x14ac:dyDescent="0.2">
      <c r="A7658" t="s">
        <v>19254</v>
      </c>
      <c r="B7658" t="s">
        <v>19258</v>
      </c>
      <c r="C7658">
        <v>2</v>
      </c>
      <c r="D7658" t="s">
        <v>12</v>
      </c>
      <c r="E7658" t="s">
        <v>12</v>
      </c>
      <c r="F7658" s="3" t="s">
        <v>19259</v>
      </c>
      <c r="G7658">
        <v>2023</v>
      </c>
      <c r="H7658" t="s">
        <v>126</v>
      </c>
      <c r="I7658" t="s">
        <v>19257</v>
      </c>
    </row>
    <row r="7659" spans="1:9" ht="32" x14ac:dyDescent="0.2">
      <c r="A7659" t="s">
        <v>19260</v>
      </c>
      <c r="B7659" t="s">
        <v>15056</v>
      </c>
      <c r="C7659">
        <v>1</v>
      </c>
      <c r="D7659" t="s">
        <v>12</v>
      </c>
      <c r="E7659" t="s">
        <v>12</v>
      </c>
      <c r="F7659" s="3" t="s">
        <v>15057</v>
      </c>
      <c r="G7659">
        <v>2023</v>
      </c>
      <c r="H7659" t="s">
        <v>140</v>
      </c>
      <c r="I7659" t="s">
        <v>19261</v>
      </c>
    </row>
    <row r="7660" spans="1:9" ht="32" x14ac:dyDescent="0.2">
      <c r="A7660" t="s">
        <v>19260</v>
      </c>
      <c r="B7660" t="s">
        <v>18387</v>
      </c>
      <c r="C7660">
        <v>2</v>
      </c>
      <c r="D7660" t="s">
        <v>101</v>
      </c>
      <c r="E7660" t="s">
        <v>12</v>
      </c>
      <c r="F7660" s="3" t="s">
        <v>18390</v>
      </c>
      <c r="G7660">
        <v>2023</v>
      </c>
      <c r="H7660" t="s">
        <v>37</v>
      </c>
      <c r="I7660" t="s">
        <v>19261</v>
      </c>
    </row>
    <row r="7661" spans="1:9" ht="32" x14ac:dyDescent="0.2">
      <c r="A7661" t="s">
        <v>19260</v>
      </c>
      <c r="B7661" t="s">
        <v>155</v>
      </c>
      <c r="C7661">
        <v>3</v>
      </c>
      <c r="D7661" t="s">
        <v>12</v>
      </c>
      <c r="E7661" t="s">
        <v>12</v>
      </c>
      <c r="F7661" s="3" t="s">
        <v>19262</v>
      </c>
      <c r="G7661">
        <v>2023</v>
      </c>
      <c r="H7661" t="s">
        <v>37</v>
      </c>
      <c r="I7661" t="s">
        <v>19261</v>
      </c>
    </row>
    <row r="7662" spans="1:9" ht="32" x14ac:dyDescent="0.2">
      <c r="A7662" t="s">
        <v>19260</v>
      </c>
      <c r="B7662" t="s">
        <v>1484</v>
      </c>
      <c r="C7662">
        <v>4</v>
      </c>
      <c r="D7662" t="s">
        <v>1818</v>
      </c>
      <c r="E7662" t="s">
        <v>12</v>
      </c>
      <c r="F7662" s="3" t="s">
        <v>17660</v>
      </c>
      <c r="G7662">
        <v>2023</v>
      </c>
      <c r="H7662" t="s">
        <v>323</v>
      </c>
      <c r="I7662" t="s">
        <v>19261</v>
      </c>
    </row>
    <row r="7663" spans="1:9" ht="32" x14ac:dyDescent="0.2">
      <c r="A7663" t="s">
        <v>19263</v>
      </c>
      <c r="B7663" t="s">
        <v>19264</v>
      </c>
      <c r="C7663">
        <v>1</v>
      </c>
      <c r="D7663" t="s">
        <v>1142</v>
      </c>
      <c r="E7663" t="s">
        <v>12</v>
      </c>
      <c r="F7663" s="3" t="s">
        <v>3103</v>
      </c>
      <c r="G7663">
        <v>2023</v>
      </c>
      <c r="H7663" t="s">
        <v>368</v>
      </c>
      <c r="I7663" t="s">
        <v>19265</v>
      </c>
    </row>
    <row r="7664" spans="1:9" ht="16" x14ac:dyDescent="0.2">
      <c r="A7664" t="s">
        <v>19263</v>
      </c>
      <c r="B7664" t="s">
        <v>19266</v>
      </c>
      <c r="C7664">
        <v>2</v>
      </c>
      <c r="D7664" t="s">
        <v>12</v>
      </c>
      <c r="E7664" t="s">
        <v>12</v>
      </c>
      <c r="F7664" s="3" t="s">
        <v>19267</v>
      </c>
      <c r="G7664">
        <v>2023</v>
      </c>
      <c r="H7664" t="s">
        <v>368</v>
      </c>
      <c r="I7664" t="s">
        <v>19265</v>
      </c>
    </row>
    <row r="7665" spans="1:9" ht="32" x14ac:dyDescent="0.2">
      <c r="A7665" t="s">
        <v>19268</v>
      </c>
      <c r="B7665" t="s">
        <v>19269</v>
      </c>
      <c r="C7665">
        <v>1</v>
      </c>
      <c r="D7665" t="s">
        <v>344</v>
      </c>
      <c r="E7665" t="s">
        <v>12</v>
      </c>
      <c r="F7665" s="3" t="s">
        <v>19270</v>
      </c>
      <c r="G7665">
        <v>2023</v>
      </c>
      <c r="H7665" t="s">
        <v>1157</v>
      </c>
      <c r="I7665" t="s">
        <v>19271</v>
      </c>
    </row>
    <row r="7666" spans="1:9" ht="32" x14ac:dyDescent="0.2">
      <c r="A7666" t="s">
        <v>19268</v>
      </c>
      <c r="B7666" t="s">
        <v>19272</v>
      </c>
      <c r="C7666">
        <v>2</v>
      </c>
      <c r="D7666" t="s">
        <v>90</v>
      </c>
      <c r="E7666" t="s">
        <v>12</v>
      </c>
      <c r="F7666" s="3" t="s">
        <v>19273</v>
      </c>
      <c r="G7666">
        <v>2023</v>
      </c>
      <c r="H7666" t="s">
        <v>1157</v>
      </c>
      <c r="I7666" t="s">
        <v>19271</v>
      </c>
    </row>
    <row r="7667" spans="1:9" ht="16" x14ac:dyDescent="0.2">
      <c r="A7667" t="s">
        <v>19274</v>
      </c>
      <c r="B7667" t="s">
        <v>19275</v>
      </c>
      <c r="C7667">
        <v>1</v>
      </c>
      <c r="D7667" t="s">
        <v>4805</v>
      </c>
      <c r="E7667" t="s">
        <v>12</v>
      </c>
      <c r="F7667" s="3" t="s">
        <v>19276</v>
      </c>
      <c r="G7667">
        <v>2023</v>
      </c>
      <c r="H7667" t="s">
        <v>140</v>
      </c>
      <c r="I7667" t="s">
        <v>19277</v>
      </c>
    </row>
    <row r="7668" spans="1:9" ht="32" x14ac:dyDescent="0.2">
      <c r="A7668" t="s">
        <v>19274</v>
      </c>
      <c r="B7668" t="s">
        <v>19278</v>
      </c>
      <c r="C7668">
        <v>2</v>
      </c>
      <c r="D7668" t="s">
        <v>12</v>
      </c>
      <c r="E7668" t="s">
        <v>12</v>
      </c>
      <c r="F7668" s="3" t="s">
        <v>19279</v>
      </c>
      <c r="G7668">
        <v>2023</v>
      </c>
      <c r="H7668" t="s">
        <v>1248</v>
      </c>
      <c r="I7668" t="s">
        <v>19277</v>
      </c>
    </row>
    <row r="7669" spans="1:9" ht="32" x14ac:dyDescent="0.2">
      <c r="A7669" t="s">
        <v>19280</v>
      </c>
      <c r="B7669" t="s">
        <v>19281</v>
      </c>
      <c r="C7669">
        <v>1</v>
      </c>
      <c r="D7669">
        <f>151</f>
        <v>151</v>
      </c>
      <c r="E7669" t="s">
        <v>12</v>
      </c>
      <c r="F7669" s="3" t="s">
        <v>19282</v>
      </c>
      <c r="G7669">
        <v>2023</v>
      </c>
      <c r="H7669" t="s">
        <v>140</v>
      </c>
      <c r="I7669" t="s">
        <v>19283</v>
      </c>
    </row>
    <row r="7670" spans="1:9" ht="32" x14ac:dyDescent="0.2">
      <c r="A7670" t="s">
        <v>19280</v>
      </c>
      <c r="B7670" t="s">
        <v>19284</v>
      </c>
      <c r="C7670">
        <v>2</v>
      </c>
      <c r="D7670">
        <f>151</f>
        <v>151</v>
      </c>
      <c r="E7670" t="s">
        <v>12</v>
      </c>
      <c r="F7670" s="3" t="s">
        <v>19285</v>
      </c>
      <c r="G7670">
        <v>2023</v>
      </c>
      <c r="H7670" t="s">
        <v>140</v>
      </c>
      <c r="I7670" t="s">
        <v>19283</v>
      </c>
    </row>
    <row r="7671" spans="1:9" ht="32" x14ac:dyDescent="0.2">
      <c r="A7671" t="s">
        <v>19280</v>
      </c>
      <c r="B7671" t="s">
        <v>17734</v>
      </c>
      <c r="C7671">
        <v>3</v>
      </c>
      <c r="D7671">
        <f>151</f>
        <v>151</v>
      </c>
      <c r="E7671" t="s">
        <v>12</v>
      </c>
      <c r="F7671" s="3" t="s">
        <v>17735</v>
      </c>
      <c r="G7671">
        <v>2023</v>
      </c>
      <c r="H7671" t="s">
        <v>140</v>
      </c>
      <c r="I7671" t="s">
        <v>19283</v>
      </c>
    </row>
    <row r="7672" spans="1:9" ht="32" x14ac:dyDescent="0.2">
      <c r="A7672" t="s">
        <v>19286</v>
      </c>
      <c r="B7672" t="s">
        <v>19287</v>
      </c>
      <c r="C7672">
        <v>1</v>
      </c>
      <c r="D7672">
        <f>126</f>
        <v>126</v>
      </c>
      <c r="E7672" t="s">
        <v>12</v>
      </c>
      <c r="F7672" s="3" t="s">
        <v>19288</v>
      </c>
      <c r="G7672">
        <v>2023</v>
      </c>
      <c r="H7672" t="s">
        <v>250</v>
      </c>
      <c r="I7672" t="s">
        <v>19289</v>
      </c>
    </row>
    <row r="7673" spans="1:9" ht="32" x14ac:dyDescent="0.2">
      <c r="A7673" t="s">
        <v>19286</v>
      </c>
      <c r="B7673" t="s">
        <v>19290</v>
      </c>
      <c r="C7673">
        <v>2</v>
      </c>
      <c r="D7673">
        <f>126</f>
        <v>126</v>
      </c>
      <c r="E7673" t="s">
        <v>12</v>
      </c>
      <c r="F7673" s="3" t="s">
        <v>19291</v>
      </c>
      <c r="G7673">
        <v>2023</v>
      </c>
      <c r="H7673" t="s">
        <v>250</v>
      </c>
      <c r="I7673" t="s">
        <v>19289</v>
      </c>
    </row>
    <row r="7674" spans="1:9" ht="32" x14ac:dyDescent="0.2">
      <c r="A7674" t="s">
        <v>19292</v>
      </c>
      <c r="B7674" t="s">
        <v>1133</v>
      </c>
      <c r="C7674">
        <v>1</v>
      </c>
      <c r="D7674">
        <f>93</f>
        <v>93</v>
      </c>
      <c r="E7674" t="s">
        <v>12</v>
      </c>
      <c r="F7674" s="3" t="s">
        <v>1137</v>
      </c>
      <c r="G7674">
        <v>2023</v>
      </c>
      <c r="H7674" t="s">
        <v>140</v>
      </c>
      <c r="I7674" t="s">
        <v>19293</v>
      </c>
    </row>
    <row r="7675" spans="1:9" ht="16" x14ac:dyDescent="0.2">
      <c r="A7675" t="s">
        <v>19292</v>
      </c>
      <c r="B7675" t="s">
        <v>1138</v>
      </c>
      <c r="C7675">
        <v>2</v>
      </c>
      <c r="D7675" t="s">
        <v>6121</v>
      </c>
      <c r="E7675" t="s">
        <v>12</v>
      </c>
      <c r="F7675" s="3" t="s">
        <v>7095</v>
      </c>
      <c r="G7675">
        <v>2023</v>
      </c>
      <c r="H7675" t="s">
        <v>140</v>
      </c>
      <c r="I7675" t="s">
        <v>19293</v>
      </c>
    </row>
    <row r="7676" spans="1:9" ht="32" x14ac:dyDescent="0.2">
      <c r="A7676" t="s">
        <v>19292</v>
      </c>
      <c r="B7676" t="s">
        <v>1136</v>
      </c>
      <c r="C7676">
        <v>3</v>
      </c>
      <c r="D7676" t="s">
        <v>52</v>
      </c>
      <c r="E7676" t="s">
        <v>12</v>
      </c>
      <c r="F7676" s="3" t="s">
        <v>2148</v>
      </c>
      <c r="G7676">
        <v>2023</v>
      </c>
      <c r="H7676" t="s">
        <v>140</v>
      </c>
      <c r="I7676" t="s">
        <v>19293</v>
      </c>
    </row>
    <row r="7677" spans="1:9" ht="16" x14ac:dyDescent="0.2">
      <c r="A7677" t="s">
        <v>19294</v>
      </c>
      <c r="B7677" t="s">
        <v>19295</v>
      </c>
      <c r="C7677">
        <v>1</v>
      </c>
      <c r="D7677" t="s">
        <v>101</v>
      </c>
      <c r="E7677" t="s">
        <v>12</v>
      </c>
      <c r="F7677" s="3" t="s">
        <v>19296</v>
      </c>
      <c r="G7677">
        <v>2023</v>
      </c>
      <c r="H7677" t="s">
        <v>37</v>
      </c>
      <c r="I7677" t="s">
        <v>19297</v>
      </c>
    </row>
    <row r="7678" spans="1:9" x14ac:dyDescent="0.2">
      <c r="A7678" t="s">
        <v>19298</v>
      </c>
      <c r="B7678" t="s">
        <v>19299</v>
      </c>
      <c r="C7678">
        <v>1</v>
      </c>
      <c r="D7678" t="s">
        <v>101</v>
      </c>
      <c r="E7678" t="s">
        <v>12</v>
      </c>
      <c r="F7678" s="5" t="s">
        <v>12</v>
      </c>
      <c r="G7678">
        <v>2023</v>
      </c>
      <c r="H7678" t="s">
        <v>37</v>
      </c>
      <c r="I7678" t="s">
        <v>19300</v>
      </c>
    </row>
    <row r="7679" spans="1:9" ht="16" x14ac:dyDescent="0.2">
      <c r="A7679" t="s">
        <v>19298</v>
      </c>
      <c r="B7679" t="s">
        <v>19301</v>
      </c>
      <c r="C7679">
        <v>2</v>
      </c>
      <c r="D7679" t="s">
        <v>344</v>
      </c>
      <c r="E7679" t="s">
        <v>12</v>
      </c>
      <c r="F7679" s="3" t="s">
        <v>8971</v>
      </c>
      <c r="G7679">
        <v>2023</v>
      </c>
      <c r="H7679" t="s">
        <v>37</v>
      </c>
      <c r="I7679" t="s">
        <v>19300</v>
      </c>
    </row>
    <row r="7680" spans="1:9" ht="16" x14ac:dyDescent="0.2">
      <c r="A7680" t="s">
        <v>19298</v>
      </c>
      <c r="B7680" t="s">
        <v>19302</v>
      </c>
      <c r="C7680">
        <v>3</v>
      </c>
      <c r="D7680" t="s">
        <v>101</v>
      </c>
      <c r="E7680" t="s">
        <v>12</v>
      </c>
      <c r="F7680" s="3" t="s">
        <v>19303</v>
      </c>
      <c r="G7680">
        <v>2023</v>
      </c>
      <c r="H7680" t="s">
        <v>37</v>
      </c>
      <c r="I7680" t="s">
        <v>19300</v>
      </c>
    </row>
    <row r="7681" spans="1:9" ht="16" x14ac:dyDescent="0.2">
      <c r="A7681" t="s">
        <v>19298</v>
      </c>
      <c r="B7681" t="s">
        <v>19304</v>
      </c>
      <c r="C7681">
        <v>4</v>
      </c>
      <c r="D7681" t="s">
        <v>101</v>
      </c>
      <c r="E7681" t="s">
        <v>12</v>
      </c>
      <c r="F7681" s="3" t="s">
        <v>19305</v>
      </c>
      <c r="G7681">
        <v>2023</v>
      </c>
      <c r="H7681" t="s">
        <v>37</v>
      </c>
      <c r="I7681" t="s">
        <v>19300</v>
      </c>
    </row>
    <row r="7682" spans="1:9" ht="32" x14ac:dyDescent="0.2">
      <c r="A7682" t="s">
        <v>19306</v>
      </c>
      <c r="B7682" t="s">
        <v>19307</v>
      </c>
      <c r="C7682">
        <v>1</v>
      </c>
      <c r="D7682">
        <f>441</f>
        <v>441</v>
      </c>
      <c r="E7682" t="s">
        <v>12</v>
      </c>
      <c r="F7682" s="3" t="s">
        <v>19308</v>
      </c>
      <c r="G7682">
        <v>2023</v>
      </c>
      <c r="H7682" t="s">
        <v>140</v>
      </c>
      <c r="I7682" t="s">
        <v>19309</v>
      </c>
    </row>
    <row r="7683" spans="1:9" ht="32" x14ac:dyDescent="0.2">
      <c r="A7683" t="s">
        <v>19310</v>
      </c>
      <c r="B7683" t="s">
        <v>4736</v>
      </c>
      <c r="C7683">
        <v>1</v>
      </c>
      <c r="D7683">
        <f>407</f>
        <v>407</v>
      </c>
      <c r="E7683" t="s">
        <v>12</v>
      </c>
      <c r="F7683" s="3" t="s">
        <v>6645</v>
      </c>
      <c r="G7683">
        <v>2023</v>
      </c>
      <c r="H7683" t="s">
        <v>37</v>
      </c>
      <c r="I7683" t="s">
        <v>19311</v>
      </c>
    </row>
    <row r="7684" spans="1:9" ht="32" x14ac:dyDescent="0.2">
      <c r="A7684" t="s">
        <v>19312</v>
      </c>
      <c r="B7684" t="s">
        <v>19313</v>
      </c>
      <c r="C7684">
        <v>1</v>
      </c>
      <c r="D7684" t="s">
        <v>90</v>
      </c>
      <c r="E7684" t="s">
        <v>12</v>
      </c>
      <c r="F7684" s="3" t="s">
        <v>19314</v>
      </c>
      <c r="G7684">
        <v>2023</v>
      </c>
      <c r="H7684" t="s">
        <v>832</v>
      </c>
      <c r="I7684" t="s">
        <v>19315</v>
      </c>
    </row>
    <row r="7685" spans="1:9" ht="16" x14ac:dyDescent="0.2">
      <c r="A7685" t="s">
        <v>19316</v>
      </c>
      <c r="B7685" t="s">
        <v>19317</v>
      </c>
      <c r="C7685">
        <v>1</v>
      </c>
      <c r="D7685" t="s">
        <v>12</v>
      </c>
      <c r="E7685" t="s">
        <v>12</v>
      </c>
      <c r="F7685" s="3" t="s">
        <v>11276</v>
      </c>
      <c r="G7685">
        <v>2023</v>
      </c>
      <c r="H7685" t="s">
        <v>204</v>
      </c>
      <c r="I7685" t="s">
        <v>19318</v>
      </c>
    </row>
    <row r="7686" spans="1:9" ht="16" x14ac:dyDescent="0.2">
      <c r="A7686" t="s">
        <v>19319</v>
      </c>
      <c r="B7686" t="s">
        <v>19320</v>
      </c>
      <c r="C7686">
        <v>1</v>
      </c>
      <c r="D7686" t="s">
        <v>12</v>
      </c>
      <c r="E7686" t="s">
        <v>12</v>
      </c>
      <c r="F7686" s="3" t="s">
        <v>19321</v>
      </c>
      <c r="G7686">
        <v>2023</v>
      </c>
      <c r="H7686" t="s">
        <v>140</v>
      </c>
      <c r="I7686" t="s">
        <v>19322</v>
      </c>
    </row>
    <row r="7687" spans="1:9" ht="16" x14ac:dyDescent="0.2">
      <c r="A7687" t="s">
        <v>19323</v>
      </c>
      <c r="B7687" t="s">
        <v>19324</v>
      </c>
      <c r="C7687">
        <v>1</v>
      </c>
      <c r="D7687" t="s">
        <v>101</v>
      </c>
      <c r="E7687" t="s">
        <v>12</v>
      </c>
      <c r="F7687" s="3" t="s">
        <v>19325</v>
      </c>
      <c r="G7687">
        <v>2023</v>
      </c>
      <c r="H7687" t="s">
        <v>37</v>
      </c>
      <c r="I7687" t="s">
        <v>19326</v>
      </c>
    </row>
    <row r="7688" spans="1:9" ht="16" x14ac:dyDescent="0.2">
      <c r="A7688" t="s">
        <v>19323</v>
      </c>
      <c r="B7688" t="s">
        <v>19327</v>
      </c>
      <c r="C7688">
        <v>2</v>
      </c>
      <c r="D7688" t="s">
        <v>101</v>
      </c>
      <c r="E7688" t="s">
        <v>12</v>
      </c>
      <c r="F7688" s="3" t="s">
        <v>19328</v>
      </c>
      <c r="G7688">
        <v>2023</v>
      </c>
      <c r="H7688" t="s">
        <v>37</v>
      </c>
      <c r="I7688" t="s">
        <v>19326</v>
      </c>
    </row>
    <row r="7689" spans="1:9" ht="32" x14ac:dyDescent="0.2">
      <c r="A7689" t="s">
        <v>19329</v>
      </c>
      <c r="B7689" t="s">
        <v>19330</v>
      </c>
      <c r="C7689">
        <v>1</v>
      </c>
      <c r="D7689" s="4" t="s">
        <v>316</v>
      </c>
      <c r="E7689" t="s">
        <v>12</v>
      </c>
      <c r="F7689" s="7" t="s">
        <v>9894</v>
      </c>
      <c r="G7689">
        <v>2023</v>
      </c>
      <c r="H7689" t="s">
        <v>318</v>
      </c>
      <c r="I7689" t="s">
        <v>19331</v>
      </c>
    </row>
    <row r="7690" spans="1:9" ht="16" x14ac:dyDescent="0.2">
      <c r="A7690" t="s">
        <v>19332</v>
      </c>
      <c r="B7690" t="s">
        <v>19333</v>
      </c>
      <c r="C7690">
        <v>1</v>
      </c>
      <c r="D7690" t="s">
        <v>101</v>
      </c>
      <c r="E7690" t="s">
        <v>12</v>
      </c>
      <c r="F7690" s="3" t="s">
        <v>11879</v>
      </c>
      <c r="G7690">
        <v>2023</v>
      </c>
      <c r="H7690" t="s">
        <v>37</v>
      </c>
      <c r="I7690" t="s">
        <v>19334</v>
      </c>
    </row>
    <row r="7691" spans="1:9" ht="16" x14ac:dyDescent="0.2">
      <c r="A7691" t="s">
        <v>19332</v>
      </c>
      <c r="B7691" t="s">
        <v>11640</v>
      </c>
      <c r="C7691">
        <v>2</v>
      </c>
      <c r="D7691" t="s">
        <v>19335</v>
      </c>
      <c r="E7691" t="s">
        <v>12</v>
      </c>
      <c r="F7691" s="3" t="s">
        <v>19336</v>
      </c>
      <c r="G7691">
        <v>2023</v>
      </c>
      <c r="H7691" t="s">
        <v>37</v>
      </c>
      <c r="I7691" t="s">
        <v>19334</v>
      </c>
    </row>
    <row r="7692" spans="1:9" ht="16" x14ac:dyDescent="0.2">
      <c r="A7692" t="s">
        <v>19337</v>
      </c>
      <c r="B7692" t="s">
        <v>19338</v>
      </c>
      <c r="C7692">
        <v>1</v>
      </c>
      <c r="D7692">
        <f>571</f>
        <v>571</v>
      </c>
      <c r="E7692" t="s">
        <v>12</v>
      </c>
      <c r="F7692" s="3" t="s">
        <v>13864</v>
      </c>
      <c r="G7692">
        <v>2023</v>
      </c>
      <c r="H7692" t="s">
        <v>86</v>
      </c>
      <c r="I7692" t="s">
        <v>19339</v>
      </c>
    </row>
    <row r="7693" spans="1:9" ht="32" x14ac:dyDescent="0.2">
      <c r="A7693" t="s">
        <v>19337</v>
      </c>
      <c r="B7693" t="s">
        <v>13920</v>
      </c>
      <c r="C7693">
        <v>2</v>
      </c>
      <c r="D7693" t="s">
        <v>19340</v>
      </c>
      <c r="E7693" t="s">
        <v>12</v>
      </c>
      <c r="F7693" s="3" t="s">
        <v>19341</v>
      </c>
      <c r="G7693">
        <v>2023</v>
      </c>
      <c r="H7693" t="s">
        <v>522</v>
      </c>
      <c r="I7693" t="s">
        <v>19339</v>
      </c>
    </row>
    <row r="7694" spans="1:9" ht="32" x14ac:dyDescent="0.2">
      <c r="A7694" t="s">
        <v>19337</v>
      </c>
      <c r="B7694" t="s">
        <v>19342</v>
      </c>
      <c r="C7694">
        <v>3</v>
      </c>
      <c r="D7694" t="s">
        <v>1512</v>
      </c>
      <c r="E7694" t="s">
        <v>12</v>
      </c>
      <c r="F7694" s="3" t="s">
        <v>19343</v>
      </c>
      <c r="G7694">
        <v>2023</v>
      </c>
      <c r="H7694" t="s">
        <v>323</v>
      </c>
      <c r="I7694" t="s">
        <v>19339</v>
      </c>
    </row>
    <row r="7695" spans="1:9" ht="32" x14ac:dyDescent="0.2">
      <c r="A7695" t="s">
        <v>19337</v>
      </c>
      <c r="B7695" t="s">
        <v>2743</v>
      </c>
      <c r="C7695">
        <v>4</v>
      </c>
      <c r="D7695">
        <f>237</f>
        <v>237</v>
      </c>
      <c r="E7695" t="s">
        <v>12</v>
      </c>
      <c r="F7695" s="3" t="s">
        <v>19344</v>
      </c>
      <c r="G7695">
        <v>2023</v>
      </c>
      <c r="H7695" t="s">
        <v>21</v>
      </c>
      <c r="I7695" t="s">
        <v>19339</v>
      </c>
    </row>
    <row r="7696" spans="1:9" ht="16" x14ac:dyDescent="0.2">
      <c r="A7696" t="s">
        <v>19345</v>
      </c>
      <c r="B7696" t="s">
        <v>19346</v>
      </c>
      <c r="C7696">
        <v>1</v>
      </c>
      <c r="D7696" t="s">
        <v>12</v>
      </c>
      <c r="E7696" t="s">
        <v>12</v>
      </c>
      <c r="F7696" s="3" t="s">
        <v>19347</v>
      </c>
      <c r="G7696">
        <v>2023</v>
      </c>
      <c r="H7696" t="s">
        <v>37</v>
      </c>
      <c r="I7696" t="s">
        <v>19348</v>
      </c>
    </row>
    <row r="7697" spans="1:9" ht="16" x14ac:dyDescent="0.2">
      <c r="A7697" t="s">
        <v>19345</v>
      </c>
      <c r="B7697" t="s">
        <v>19349</v>
      </c>
      <c r="C7697">
        <v>2</v>
      </c>
      <c r="D7697" t="s">
        <v>12</v>
      </c>
      <c r="E7697" t="s">
        <v>12</v>
      </c>
      <c r="F7697" s="3" t="s">
        <v>19350</v>
      </c>
      <c r="G7697">
        <v>2023</v>
      </c>
      <c r="H7697" t="s">
        <v>37</v>
      </c>
      <c r="I7697" t="s">
        <v>19348</v>
      </c>
    </row>
    <row r="7698" spans="1:9" ht="16" x14ac:dyDescent="0.2">
      <c r="A7698" t="s">
        <v>19351</v>
      </c>
      <c r="B7698" t="s">
        <v>10428</v>
      </c>
      <c r="C7698">
        <v>1</v>
      </c>
      <c r="D7698" t="s">
        <v>12</v>
      </c>
      <c r="E7698" t="s">
        <v>12</v>
      </c>
      <c r="F7698" s="3" t="s">
        <v>19352</v>
      </c>
      <c r="G7698">
        <v>2023</v>
      </c>
      <c r="H7698" t="s">
        <v>37</v>
      </c>
      <c r="I7698" t="s">
        <v>19353</v>
      </c>
    </row>
    <row r="7699" spans="1:9" ht="16" x14ac:dyDescent="0.2">
      <c r="A7699" t="s">
        <v>19351</v>
      </c>
      <c r="B7699" t="s">
        <v>19354</v>
      </c>
      <c r="C7699">
        <v>2</v>
      </c>
      <c r="D7699" t="s">
        <v>12</v>
      </c>
      <c r="E7699" t="s">
        <v>12</v>
      </c>
      <c r="F7699" s="3" t="s">
        <v>19355</v>
      </c>
      <c r="G7699">
        <v>2023</v>
      </c>
      <c r="H7699" t="s">
        <v>37</v>
      </c>
      <c r="I7699" t="s">
        <v>19353</v>
      </c>
    </row>
    <row r="7700" spans="1:9" ht="32" x14ac:dyDescent="0.2">
      <c r="A7700" t="s">
        <v>19351</v>
      </c>
      <c r="B7700" t="s">
        <v>19356</v>
      </c>
      <c r="C7700">
        <v>3</v>
      </c>
      <c r="D7700" t="s">
        <v>101</v>
      </c>
      <c r="E7700" t="s">
        <v>12</v>
      </c>
      <c r="F7700" s="3" t="s">
        <v>19357</v>
      </c>
      <c r="G7700">
        <v>2023</v>
      </c>
      <c r="H7700" t="s">
        <v>37</v>
      </c>
      <c r="I7700" t="s">
        <v>19353</v>
      </c>
    </row>
    <row r="7701" spans="1:9" ht="16" x14ac:dyDescent="0.2">
      <c r="A7701" t="s">
        <v>19351</v>
      </c>
      <c r="B7701" t="s">
        <v>19358</v>
      </c>
      <c r="C7701">
        <v>4</v>
      </c>
      <c r="D7701" t="s">
        <v>12</v>
      </c>
      <c r="E7701" t="s">
        <v>12</v>
      </c>
      <c r="F7701" s="3" t="s">
        <v>19359</v>
      </c>
      <c r="G7701">
        <v>2023</v>
      </c>
      <c r="H7701" t="s">
        <v>37</v>
      </c>
      <c r="I7701" t="s">
        <v>19353</v>
      </c>
    </row>
    <row r="7702" spans="1:9" ht="16" x14ac:dyDescent="0.2">
      <c r="A7702" t="s">
        <v>19351</v>
      </c>
      <c r="B7702" t="s">
        <v>19360</v>
      </c>
      <c r="C7702">
        <v>5</v>
      </c>
      <c r="D7702" t="s">
        <v>12</v>
      </c>
      <c r="E7702" t="s">
        <v>12</v>
      </c>
      <c r="F7702" s="3" t="s">
        <v>19361</v>
      </c>
      <c r="G7702">
        <v>2023</v>
      </c>
      <c r="H7702" t="s">
        <v>37</v>
      </c>
      <c r="I7702" t="s">
        <v>19353</v>
      </c>
    </row>
    <row r="7703" spans="1:9" ht="16" x14ac:dyDescent="0.2">
      <c r="A7703" t="s">
        <v>19362</v>
      </c>
      <c r="B7703" t="s">
        <v>2766</v>
      </c>
      <c r="C7703">
        <v>1</v>
      </c>
      <c r="D7703">
        <f>237</f>
        <v>237</v>
      </c>
      <c r="E7703" t="s">
        <v>12</v>
      </c>
      <c r="F7703" s="3" t="s">
        <v>2763</v>
      </c>
      <c r="G7703">
        <v>2023</v>
      </c>
      <c r="H7703" t="s">
        <v>21</v>
      </c>
      <c r="I7703" t="s">
        <v>19363</v>
      </c>
    </row>
    <row r="7704" spans="1:9" ht="16" x14ac:dyDescent="0.2">
      <c r="A7704" t="s">
        <v>19364</v>
      </c>
      <c r="B7704" t="s">
        <v>19365</v>
      </c>
      <c r="C7704">
        <v>1</v>
      </c>
      <c r="D7704" t="s">
        <v>1128</v>
      </c>
      <c r="E7704" t="s">
        <v>12</v>
      </c>
      <c r="F7704" s="3" t="s">
        <v>19366</v>
      </c>
      <c r="G7704">
        <v>2023</v>
      </c>
      <c r="H7704" t="s">
        <v>140</v>
      </c>
      <c r="I7704" t="s">
        <v>19367</v>
      </c>
    </row>
    <row r="7705" spans="1:9" ht="16" x14ac:dyDescent="0.2">
      <c r="A7705" t="s">
        <v>19368</v>
      </c>
      <c r="B7705" t="s">
        <v>4986</v>
      </c>
      <c r="C7705">
        <v>1</v>
      </c>
      <c r="D7705" t="s">
        <v>12</v>
      </c>
      <c r="E7705" t="s">
        <v>12</v>
      </c>
      <c r="F7705" s="3" t="s">
        <v>19369</v>
      </c>
      <c r="G7705">
        <v>2023</v>
      </c>
      <c r="H7705" t="s">
        <v>368</v>
      </c>
      <c r="I7705" t="s">
        <v>19370</v>
      </c>
    </row>
    <row r="7706" spans="1:9" ht="32" x14ac:dyDescent="0.2">
      <c r="A7706" t="s">
        <v>19368</v>
      </c>
      <c r="B7706" t="s">
        <v>19371</v>
      </c>
      <c r="C7706">
        <v>2</v>
      </c>
      <c r="D7706" t="s">
        <v>12</v>
      </c>
      <c r="E7706" t="s">
        <v>12</v>
      </c>
      <c r="F7706" s="3" t="s">
        <v>19372</v>
      </c>
      <c r="G7706">
        <v>2023</v>
      </c>
      <c r="H7706" t="s">
        <v>4123</v>
      </c>
      <c r="I7706" t="s">
        <v>19370</v>
      </c>
    </row>
    <row r="7707" spans="1:9" ht="16" x14ac:dyDescent="0.2">
      <c r="A7707" t="s">
        <v>19368</v>
      </c>
      <c r="B7707" t="s">
        <v>19373</v>
      </c>
      <c r="C7707">
        <v>3</v>
      </c>
      <c r="D7707" t="s">
        <v>12</v>
      </c>
      <c r="E7707" t="s">
        <v>12</v>
      </c>
      <c r="F7707" s="3" t="s">
        <v>19374</v>
      </c>
      <c r="G7707">
        <v>2023</v>
      </c>
      <c r="H7707" t="s">
        <v>267</v>
      </c>
      <c r="I7707" t="s">
        <v>19370</v>
      </c>
    </row>
    <row r="7708" spans="1:9" ht="16" x14ac:dyDescent="0.2">
      <c r="A7708" t="s">
        <v>19368</v>
      </c>
      <c r="B7708" t="s">
        <v>19375</v>
      </c>
      <c r="C7708">
        <v>4</v>
      </c>
      <c r="D7708" t="s">
        <v>12</v>
      </c>
      <c r="E7708" t="s">
        <v>12</v>
      </c>
      <c r="F7708" s="3" t="s">
        <v>19376</v>
      </c>
      <c r="G7708">
        <v>2023</v>
      </c>
      <c r="H7708" t="s">
        <v>86</v>
      </c>
      <c r="I7708" t="s">
        <v>19370</v>
      </c>
    </row>
    <row r="7709" spans="1:9" ht="32" x14ac:dyDescent="0.2">
      <c r="A7709" t="s">
        <v>19377</v>
      </c>
      <c r="B7709" t="s">
        <v>10206</v>
      </c>
      <c r="C7709">
        <v>1</v>
      </c>
      <c r="D7709">
        <f>237</f>
        <v>237</v>
      </c>
      <c r="E7709" t="s">
        <v>12</v>
      </c>
      <c r="F7709" s="3" t="s">
        <v>10207</v>
      </c>
      <c r="G7709">
        <v>2023</v>
      </c>
      <c r="H7709" t="s">
        <v>21</v>
      </c>
      <c r="I7709" t="s">
        <v>19378</v>
      </c>
    </row>
    <row r="7710" spans="1:9" ht="16" x14ac:dyDescent="0.2">
      <c r="A7710" t="s">
        <v>19379</v>
      </c>
      <c r="B7710" t="s">
        <v>19380</v>
      </c>
      <c r="C7710">
        <v>1</v>
      </c>
      <c r="D7710" t="s">
        <v>101</v>
      </c>
      <c r="E7710" t="s">
        <v>12</v>
      </c>
      <c r="F7710" s="3" t="s">
        <v>19381</v>
      </c>
      <c r="G7710">
        <v>2023</v>
      </c>
      <c r="H7710" t="s">
        <v>37</v>
      </c>
      <c r="I7710" t="s">
        <v>19382</v>
      </c>
    </row>
    <row r="7711" spans="1:9" ht="16" x14ac:dyDescent="0.2">
      <c r="A7711" t="s">
        <v>19383</v>
      </c>
      <c r="B7711" t="s">
        <v>19384</v>
      </c>
      <c r="C7711">
        <v>1</v>
      </c>
      <c r="D7711">
        <f>454</f>
        <v>454</v>
      </c>
      <c r="E7711" t="s">
        <v>12</v>
      </c>
      <c r="F7711" s="3" t="s">
        <v>19385</v>
      </c>
      <c r="G7711">
        <v>2023</v>
      </c>
      <c r="H7711" t="s">
        <v>423</v>
      </c>
      <c r="I7711" t="s">
        <v>19386</v>
      </c>
    </row>
    <row r="7712" spans="1:9" ht="16" x14ac:dyDescent="0.2">
      <c r="A7712" t="s">
        <v>19387</v>
      </c>
      <c r="B7712" t="s">
        <v>18488</v>
      </c>
      <c r="C7712">
        <v>1</v>
      </c>
      <c r="D7712" t="s">
        <v>12</v>
      </c>
      <c r="E7712" t="s">
        <v>464</v>
      </c>
      <c r="F7712" s="3" t="s">
        <v>19388</v>
      </c>
      <c r="G7712">
        <v>2023</v>
      </c>
      <c r="H7712" t="s">
        <v>14</v>
      </c>
      <c r="I7712" t="s">
        <v>19389</v>
      </c>
    </row>
    <row r="7713" spans="1:9" ht="16" x14ac:dyDescent="0.2">
      <c r="A7713" t="s">
        <v>19390</v>
      </c>
      <c r="B7713" t="s">
        <v>19391</v>
      </c>
      <c r="C7713">
        <v>1</v>
      </c>
      <c r="D7713" t="s">
        <v>344</v>
      </c>
      <c r="E7713" t="s">
        <v>12</v>
      </c>
      <c r="F7713" s="3" t="s">
        <v>19392</v>
      </c>
      <c r="G7713">
        <v>2023</v>
      </c>
      <c r="H7713" t="s">
        <v>754</v>
      </c>
      <c r="I7713" t="s">
        <v>19393</v>
      </c>
    </row>
    <row r="7714" spans="1:9" ht="16" x14ac:dyDescent="0.2">
      <c r="A7714" t="s">
        <v>19390</v>
      </c>
      <c r="B7714" t="s">
        <v>19394</v>
      </c>
      <c r="C7714">
        <v>2</v>
      </c>
      <c r="D7714" t="s">
        <v>344</v>
      </c>
      <c r="E7714" t="s">
        <v>12</v>
      </c>
      <c r="F7714" s="3" t="s">
        <v>19395</v>
      </c>
      <c r="G7714">
        <v>2023</v>
      </c>
      <c r="H7714" t="s">
        <v>754</v>
      </c>
      <c r="I7714" t="s">
        <v>19393</v>
      </c>
    </row>
    <row r="7715" spans="1:9" ht="16" x14ac:dyDescent="0.2">
      <c r="A7715" t="s">
        <v>19396</v>
      </c>
      <c r="B7715" t="s">
        <v>19397</v>
      </c>
      <c r="C7715">
        <v>1</v>
      </c>
      <c r="D7715">
        <f>237</f>
        <v>237</v>
      </c>
      <c r="E7715" t="s">
        <v>12</v>
      </c>
      <c r="F7715" s="3" t="s">
        <v>19398</v>
      </c>
      <c r="G7715">
        <v>2023</v>
      </c>
      <c r="H7715" t="s">
        <v>21</v>
      </c>
      <c r="I7715" t="s">
        <v>19399</v>
      </c>
    </row>
    <row r="7716" spans="1:9" ht="16" x14ac:dyDescent="0.2">
      <c r="A7716" t="s">
        <v>19396</v>
      </c>
      <c r="B7716" t="s">
        <v>19400</v>
      </c>
      <c r="C7716">
        <v>2</v>
      </c>
      <c r="D7716">
        <f>237</f>
        <v>237</v>
      </c>
      <c r="E7716" t="s">
        <v>12</v>
      </c>
      <c r="F7716" s="3" t="s">
        <v>19401</v>
      </c>
      <c r="G7716">
        <v>2023</v>
      </c>
      <c r="H7716" t="s">
        <v>21</v>
      </c>
      <c r="I7716" t="s">
        <v>19399</v>
      </c>
    </row>
    <row r="7717" spans="1:9" ht="16" x14ac:dyDescent="0.2">
      <c r="A7717" t="s">
        <v>19402</v>
      </c>
      <c r="B7717" t="s">
        <v>19403</v>
      </c>
      <c r="C7717">
        <v>1</v>
      </c>
      <c r="D7717" t="s">
        <v>12</v>
      </c>
      <c r="E7717" t="s">
        <v>12</v>
      </c>
      <c r="F7717" s="3" t="s">
        <v>19404</v>
      </c>
      <c r="G7717">
        <v>2023</v>
      </c>
      <c r="H7717" t="s">
        <v>1248</v>
      </c>
      <c r="I7717" t="s">
        <v>19405</v>
      </c>
    </row>
    <row r="7718" spans="1:9" ht="16" x14ac:dyDescent="0.2">
      <c r="A7718" t="s">
        <v>19402</v>
      </c>
      <c r="B7718" t="s">
        <v>19406</v>
      </c>
      <c r="C7718">
        <v>2</v>
      </c>
      <c r="D7718" t="s">
        <v>12</v>
      </c>
      <c r="E7718" t="s">
        <v>592</v>
      </c>
      <c r="F7718" s="3" t="s">
        <v>16605</v>
      </c>
      <c r="G7718">
        <v>2023</v>
      </c>
      <c r="H7718" t="s">
        <v>1248</v>
      </c>
      <c r="I7718" t="s">
        <v>19405</v>
      </c>
    </row>
    <row r="7719" spans="1:9" ht="16" x14ac:dyDescent="0.2">
      <c r="A7719" t="s">
        <v>19402</v>
      </c>
      <c r="B7719" t="s">
        <v>19407</v>
      </c>
      <c r="C7719">
        <v>3</v>
      </c>
      <c r="D7719" t="s">
        <v>12</v>
      </c>
      <c r="E7719" t="s">
        <v>12</v>
      </c>
      <c r="F7719" s="3" t="s">
        <v>7036</v>
      </c>
      <c r="G7719">
        <v>2023</v>
      </c>
      <c r="H7719" t="s">
        <v>1248</v>
      </c>
      <c r="I7719" t="s">
        <v>19405</v>
      </c>
    </row>
    <row r="7720" spans="1:9" ht="32" x14ac:dyDescent="0.2">
      <c r="A7720" t="s">
        <v>19408</v>
      </c>
      <c r="B7720" t="s">
        <v>19409</v>
      </c>
      <c r="C7720">
        <v>1</v>
      </c>
      <c r="D7720" t="s">
        <v>52</v>
      </c>
      <c r="E7720" t="s">
        <v>12</v>
      </c>
      <c r="F7720" s="3" t="s">
        <v>19410</v>
      </c>
      <c r="G7720">
        <v>2023</v>
      </c>
      <c r="H7720" t="s">
        <v>1157</v>
      </c>
      <c r="I7720" t="s">
        <v>19411</v>
      </c>
    </row>
    <row r="7721" spans="1:9" ht="16" x14ac:dyDescent="0.2">
      <c r="A7721" t="s">
        <v>19412</v>
      </c>
      <c r="B7721" t="s">
        <v>19413</v>
      </c>
      <c r="C7721">
        <v>1</v>
      </c>
      <c r="D7721" t="s">
        <v>90</v>
      </c>
      <c r="E7721" t="s">
        <v>12</v>
      </c>
      <c r="F7721" s="3" t="s">
        <v>19414</v>
      </c>
      <c r="G7721">
        <v>2023</v>
      </c>
      <c r="H7721" t="s">
        <v>1696</v>
      </c>
      <c r="I7721" t="s">
        <v>19415</v>
      </c>
    </row>
    <row r="7722" spans="1:9" ht="16" x14ac:dyDescent="0.2">
      <c r="A7722" t="s">
        <v>19412</v>
      </c>
      <c r="B7722" t="s">
        <v>19416</v>
      </c>
      <c r="C7722">
        <v>2</v>
      </c>
      <c r="D7722" t="s">
        <v>12</v>
      </c>
      <c r="E7722" t="s">
        <v>12</v>
      </c>
      <c r="F7722" s="3" t="s">
        <v>19417</v>
      </c>
      <c r="G7722">
        <v>2023</v>
      </c>
      <c r="H7722" t="s">
        <v>256</v>
      </c>
      <c r="I7722" t="s">
        <v>19415</v>
      </c>
    </row>
    <row r="7723" spans="1:9" ht="32" x14ac:dyDescent="0.2">
      <c r="A7723" t="s">
        <v>19412</v>
      </c>
      <c r="B7723" t="s">
        <v>19418</v>
      </c>
      <c r="C7723">
        <v>3</v>
      </c>
      <c r="D7723" t="s">
        <v>344</v>
      </c>
      <c r="E7723" t="s">
        <v>12</v>
      </c>
      <c r="F7723" s="3" t="s">
        <v>19419</v>
      </c>
      <c r="G7723">
        <v>2023</v>
      </c>
      <c r="H7723" t="s">
        <v>1696</v>
      </c>
      <c r="I7723" t="s">
        <v>19415</v>
      </c>
    </row>
    <row r="7724" spans="1:9" ht="32" x14ac:dyDescent="0.2">
      <c r="A7724" t="s">
        <v>19412</v>
      </c>
      <c r="B7724" t="s">
        <v>19420</v>
      </c>
      <c r="C7724">
        <v>4</v>
      </c>
      <c r="D7724" t="s">
        <v>12</v>
      </c>
      <c r="E7724" t="s">
        <v>12</v>
      </c>
      <c r="F7724" s="3" t="s">
        <v>19421</v>
      </c>
      <c r="G7724">
        <v>2023</v>
      </c>
      <c r="H7724" t="s">
        <v>804</v>
      </c>
      <c r="I7724" t="s">
        <v>19415</v>
      </c>
    </row>
    <row r="7725" spans="1:9" ht="32" x14ac:dyDescent="0.2">
      <c r="A7725" t="s">
        <v>19412</v>
      </c>
      <c r="B7725" t="s">
        <v>19422</v>
      </c>
      <c r="C7725">
        <v>5</v>
      </c>
      <c r="D7725" t="s">
        <v>2828</v>
      </c>
      <c r="E7725" t="s">
        <v>12</v>
      </c>
      <c r="F7725" s="3" t="s">
        <v>19423</v>
      </c>
      <c r="G7725">
        <v>2023</v>
      </c>
      <c r="H7725" t="s">
        <v>323</v>
      </c>
      <c r="I7725" t="s">
        <v>19415</v>
      </c>
    </row>
    <row r="7726" spans="1:9" ht="16" x14ac:dyDescent="0.2">
      <c r="A7726" t="s">
        <v>19424</v>
      </c>
      <c r="B7726" t="s">
        <v>9291</v>
      </c>
      <c r="C7726">
        <v>1</v>
      </c>
      <c r="D7726" t="s">
        <v>12</v>
      </c>
      <c r="E7726" t="s">
        <v>12</v>
      </c>
      <c r="F7726" s="3" t="s">
        <v>1146</v>
      </c>
      <c r="G7726">
        <v>2023</v>
      </c>
      <c r="H7726" t="s">
        <v>368</v>
      </c>
      <c r="I7726" t="s">
        <v>19425</v>
      </c>
    </row>
    <row r="7727" spans="1:9" ht="32" x14ac:dyDescent="0.2">
      <c r="A7727" t="s">
        <v>19424</v>
      </c>
      <c r="B7727" t="s">
        <v>19426</v>
      </c>
      <c r="C7727">
        <v>2</v>
      </c>
      <c r="D7727" t="s">
        <v>12</v>
      </c>
      <c r="E7727" t="s">
        <v>12</v>
      </c>
      <c r="F7727" s="3" t="s">
        <v>19427</v>
      </c>
      <c r="G7727">
        <v>2023</v>
      </c>
      <c r="H7727" t="s">
        <v>368</v>
      </c>
      <c r="I7727" t="s">
        <v>19425</v>
      </c>
    </row>
    <row r="7728" spans="1:9" ht="16" x14ac:dyDescent="0.2">
      <c r="A7728" t="s">
        <v>19428</v>
      </c>
      <c r="B7728" t="s">
        <v>12037</v>
      </c>
      <c r="C7728">
        <v>1</v>
      </c>
      <c r="D7728" t="s">
        <v>1128</v>
      </c>
      <c r="E7728" t="s">
        <v>12</v>
      </c>
      <c r="F7728" s="3" t="s">
        <v>12038</v>
      </c>
      <c r="G7728">
        <v>2023</v>
      </c>
      <c r="H7728" t="s">
        <v>140</v>
      </c>
      <c r="I7728" t="s">
        <v>19429</v>
      </c>
    </row>
    <row r="7729" spans="1:9" ht="16" x14ac:dyDescent="0.2">
      <c r="A7729" t="s">
        <v>19428</v>
      </c>
      <c r="B7729" t="s">
        <v>19430</v>
      </c>
      <c r="C7729">
        <v>2</v>
      </c>
      <c r="D7729" t="s">
        <v>12</v>
      </c>
      <c r="E7729" t="s">
        <v>12</v>
      </c>
      <c r="F7729" s="3" t="s">
        <v>19431</v>
      </c>
      <c r="G7729">
        <v>2023</v>
      </c>
      <c r="H7729" t="s">
        <v>140</v>
      </c>
      <c r="I7729" t="s">
        <v>19429</v>
      </c>
    </row>
    <row r="7730" spans="1:9" ht="32" x14ac:dyDescent="0.2">
      <c r="A7730" t="s">
        <v>19428</v>
      </c>
      <c r="B7730" t="s">
        <v>19432</v>
      </c>
      <c r="C7730">
        <v>3</v>
      </c>
      <c r="D7730" t="s">
        <v>31</v>
      </c>
      <c r="E7730" t="s">
        <v>12</v>
      </c>
      <c r="F7730" s="3" t="s">
        <v>19433</v>
      </c>
      <c r="G7730">
        <v>2023</v>
      </c>
      <c r="H7730" t="s">
        <v>140</v>
      </c>
      <c r="I7730" t="s">
        <v>19429</v>
      </c>
    </row>
    <row r="7731" spans="1:9" ht="32" x14ac:dyDescent="0.2">
      <c r="A7731" t="s">
        <v>19428</v>
      </c>
      <c r="B7731" t="s">
        <v>11469</v>
      </c>
      <c r="C7731">
        <v>4</v>
      </c>
      <c r="D7731" t="s">
        <v>31</v>
      </c>
      <c r="E7731" t="s">
        <v>12</v>
      </c>
      <c r="F7731" s="3" t="s">
        <v>19434</v>
      </c>
      <c r="G7731">
        <v>2023</v>
      </c>
      <c r="H7731" t="s">
        <v>140</v>
      </c>
      <c r="I7731" t="s">
        <v>19429</v>
      </c>
    </row>
    <row r="7732" spans="1:9" ht="32" x14ac:dyDescent="0.2">
      <c r="A7732" t="s">
        <v>19428</v>
      </c>
      <c r="B7732" t="s">
        <v>11394</v>
      </c>
      <c r="C7732">
        <v>5</v>
      </c>
      <c r="D7732" t="s">
        <v>5574</v>
      </c>
      <c r="E7732" t="s">
        <v>12</v>
      </c>
      <c r="F7732" s="3" t="s">
        <v>5575</v>
      </c>
      <c r="G7732">
        <v>2023</v>
      </c>
      <c r="H7732" t="s">
        <v>140</v>
      </c>
      <c r="I7732" t="s">
        <v>19429</v>
      </c>
    </row>
    <row r="7733" spans="1:9" ht="16" x14ac:dyDescent="0.2">
      <c r="A7733" t="s">
        <v>19435</v>
      </c>
      <c r="B7733" t="s">
        <v>19436</v>
      </c>
      <c r="C7733">
        <v>1</v>
      </c>
      <c r="D7733">
        <f>400</f>
        <v>400</v>
      </c>
      <c r="E7733" t="s">
        <v>12</v>
      </c>
      <c r="F7733" s="3" t="s">
        <v>19437</v>
      </c>
      <c r="G7733">
        <v>2023</v>
      </c>
      <c r="H7733" t="s">
        <v>140</v>
      </c>
      <c r="I7733" t="s">
        <v>19438</v>
      </c>
    </row>
    <row r="7734" spans="1:9" ht="16" x14ac:dyDescent="0.2">
      <c r="A7734" t="s">
        <v>19439</v>
      </c>
      <c r="B7734" t="s">
        <v>19440</v>
      </c>
      <c r="C7734">
        <v>1</v>
      </c>
      <c r="D7734" t="s">
        <v>12</v>
      </c>
      <c r="E7734" t="s">
        <v>12</v>
      </c>
      <c r="F7734" s="3" t="s">
        <v>19441</v>
      </c>
      <c r="G7734">
        <v>2023</v>
      </c>
      <c r="H7734" t="s">
        <v>14</v>
      </c>
      <c r="I7734" t="s">
        <v>19442</v>
      </c>
    </row>
    <row r="7735" spans="1:9" ht="32" x14ac:dyDescent="0.2">
      <c r="A7735" t="s">
        <v>19443</v>
      </c>
      <c r="B7735" t="s">
        <v>19444</v>
      </c>
      <c r="C7735">
        <v>1</v>
      </c>
      <c r="D7735" t="s">
        <v>12</v>
      </c>
      <c r="E7735" t="s">
        <v>12</v>
      </c>
      <c r="F7735" s="3" t="s">
        <v>1070</v>
      </c>
      <c r="G7735">
        <v>2023</v>
      </c>
      <c r="H7735" t="s">
        <v>522</v>
      </c>
      <c r="I7735" t="s">
        <v>19445</v>
      </c>
    </row>
    <row r="7736" spans="1:9" ht="32" x14ac:dyDescent="0.2">
      <c r="A7736" t="s">
        <v>19443</v>
      </c>
      <c r="B7736" t="s">
        <v>4673</v>
      </c>
      <c r="C7736">
        <v>2</v>
      </c>
      <c r="D7736">
        <f>256</f>
        <v>256</v>
      </c>
      <c r="E7736" t="s">
        <v>18997</v>
      </c>
      <c r="F7736" s="3" t="s">
        <v>19446</v>
      </c>
      <c r="G7736">
        <v>2023</v>
      </c>
      <c r="H7736" t="s">
        <v>522</v>
      </c>
      <c r="I7736" t="s">
        <v>19445</v>
      </c>
    </row>
    <row r="7737" spans="1:9" ht="32" x14ac:dyDescent="0.2">
      <c r="A7737" t="s">
        <v>19443</v>
      </c>
      <c r="B7737" t="s">
        <v>3407</v>
      </c>
      <c r="C7737">
        <v>3</v>
      </c>
      <c r="D7737">
        <f>173</f>
        <v>173</v>
      </c>
      <c r="E7737" t="s">
        <v>12</v>
      </c>
      <c r="F7737" s="3" t="s">
        <v>16845</v>
      </c>
      <c r="G7737">
        <v>2023</v>
      </c>
      <c r="H7737" t="s">
        <v>318</v>
      </c>
      <c r="I7737" t="s">
        <v>19445</v>
      </c>
    </row>
    <row r="7738" spans="1:9" ht="16" x14ac:dyDescent="0.2">
      <c r="A7738" t="s">
        <v>19443</v>
      </c>
      <c r="B7738" t="s">
        <v>19447</v>
      </c>
      <c r="C7738">
        <v>4</v>
      </c>
      <c r="D7738" t="s">
        <v>12</v>
      </c>
      <c r="E7738" t="s">
        <v>12</v>
      </c>
      <c r="F7738" s="3" t="s">
        <v>4674</v>
      </c>
      <c r="G7738">
        <v>2023</v>
      </c>
      <c r="H7738" t="s">
        <v>368</v>
      </c>
      <c r="I7738" t="s">
        <v>19445</v>
      </c>
    </row>
    <row r="7739" spans="1:9" ht="16" x14ac:dyDescent="0.2">
      <c r="A7739" t="s">
        <v>19443</v>
      </c>
      <c r="B7739" t="s">
        <v>19448</v>
      </c>
      <c r="C7739">
        <v>5</v>
      </c>
      <c r="D7739" t="s">
        <v>12</v>
      </c>
      <c r="E7739" t="s">
        <v>12</v>
      </c>
      <c r="F7739" s="3" t="s">
        <v>8622</v>
      </c>
      <c r="G7739">
        <v>2023</v>
      </c>
      <c r="H7739" t="s">
        <v>1248</v>
      </c>
      <c r="I7739" t="s">
        <v>19445</v>
      </c>
    </row>
    <row r="7740" spans="1:9" ht="16" x14ac:dyDescent="0.2">
      <c r="A7740" t="s">
        <v>19449</v>
      </c>
      <c r="B7740" t="s">
        <v>19450</v>
      </c>
      <c r="C7740">
        <v>1</v>
      </c>
      <c r="D7740">
        <f>461</f>
        <v>461</v>
      </c>
      <c r="E7740" t="s">
        <v>12</v>
      </c>
      <c r="F7740" s="3" t="s">
        <v>19451</v>
      </c>
      <c r="G7740">
        <v>2023</v>
      </c>
      <c r="H7740" t="s">
        <v>126</v>
      </c>
      <c r="I7740" t="s">
        <v>19452</v>
      </c>
    </row>
    <row r="7741" spans="1:9" ht="32" x14ac:dyDescent="0.2">
      <c r="A7741" t="s">
        <v>19453</v>
      </c>
      <c r="B7741" t="s">
        <v>19454</v>
      </c>
      <c r="C7741">
        <v>1</v>
      </c>
      <c r="D7741">
        <f>431</f>
        <v>431</v>
      </c>
      <c r="E7741" t="s">
        <v>12</v>
      </c>
      <c r="F7741" s="3" t="s">
        <v>19455</v>
      </c>
      <c r="G7741">
        <v>2023</v>
      </c>
      <c r="H7741" t="s">
        <v>714</v>
      </c>
      <c r="I7741" t="s">
        <v>19456</v>
      </c>
    </row>
    <row r="7742" spans="1:9" ht="16" x14ac:dyDescent="0.2">
      <c r="A7742" t="s">
        <v>19457</v>
      </c>
      <c r="B7742" t="s">
        <v>19458</v>
      </c>
      <c r="C7742">
        <v>1</v>
      </c>
      <c r="D7742" t="s">
        <v>90</v>
      </c>
      <c r="E7742" t="s">
        <v>3798</v>
      </c>
      <c r="F7742" s="3" t="s">
        <v>18483</v>
      </c>
      <c r="G7742">
        <v>2023</v>
      </c>
      <c r="H7742" t="s">
        <v>377</v>
      </c>
      <c r="I7742" t="s">
        <v>19459</v>
      </c>
    </row>
    <row r="7743" spans="1:9" ht="16" x14ac:dyDescent="0.2">
      <c r="A7743" t="s">
        <v>19457</v>
      </c>
      <c r="B7743" t="s">
        <v>19460</v>
      </c>
      <c r="C7743">
        <v>2</v>
      </c>
      <c r="D7743" t="s">
        <v>344</v>
      </c>
      <c r="E7743" t="s">
        <v>12</v>
      </c>
      <c r="F7743" s="3" t="s">
        <v>19461</v>
      </c>
      <c r="G7743">
        <v>2023</v>
      </c>
      <c r="H7743" t="s">
        <v>377</v>
      </c>
      <c r="I7743" t="s">
        <v>19459</v>
      </c>
    </row>
    <row r="7744" spans="1:9" ht="32" x14ac:dyDescent="0.2">
      <c r="A7744" t="s">
        <v>19462</v>
      </c>
      <c r="B7744" t="s">
        <v>19463</v>
      </c>
      <c r="C7744">
        <v>1</v>
      </c>
      <c r="D7744" t="s">
        <v>12</v>
      </c>
      <c r="E7744" t="s">
        <v>12</v>
      </c>
      <c r="F7744" s="3" t="s">
        <v>19464</v>
      </c>
      <c r="G7744">
        <v>2023</v>
      </c>
      <c r="H7744" t="s">
        <v>14</v>
      </c>
      <c r="I7744" t="s">
        <v>19465</v>
      </c>
    </row>
    <row r="7745" spans="1:9" ht="32" x14ac:dyDescent="0.2">
      <c r="A7745" t="s">
        <v>19462</v>
      </c>
      <c r="B7745" t="s">
        <v>19466</v>
      </c>
      <c r="C7745">
        <v>2</v>
      </c>
      <c r="D7745">
        <f>452</f>
        <v>452</v>
      </c>
      <c r="E7745" t="s">
        <v>12</v>
      </c>
      <c r="F7745" s="3" t="s">
        <v>19467</v>
      </c>
      <c r="G7745">
        <v>2023</v>
      </c>
      <c r="H7745" t="s">
        <v>14</v>
      </c>
      <c r="I7745" t="s">
        <v>19465</v>
      </c>
    </row>
    <row r="7746" spans="1:9" ht="32" x14ac:dyDescent="0.2">
      <c r="A7746" t="s">
        <v>19468</v>
      </c>
      <c r="B7746" t="s">
        <v>17574</v>
      </c>
      <c r="C7746">
        <v>1</v>
      </c>
      <c r="D7746" t="s">
        <v>12</v>
      </c>
      <c r="E7746" t="s">
        <v>12</v>
      </c>
      <c r="F7746" s="3" t="s">
        <v>19469</v>
      </c>
      <c r="G7746">
        <v>2023</v>
      </c>
      <c r="H7746" t="s">
        <v>14</v>
      </c>
      <c r="I7746" t="s">
        <v>19470</v>
      </c>
    </row>
    <row r="7747" spans="1:9" ht="16" x14ac:dyDescent="0.2">
      <c r="A7747" t="s">
        <v>19468</v>
      </c>
      <c r="B7747" t="s">
        <v>2724</v>
      </c>
      <c r="C7747">
        <v>2</v>
      </c>
      <c r="D7747" t="s">
        <v>3850</v>
      </c>
      <c r="E7747" t="s">
        <v>12</v>
      </c>
      <c r="F7747" s="3" t="s">
        <v>10879</v>
      </c>
      <c r="G7747">
        <v>2023</v>
      </c>
      <c r="H7747" t="s">
        <v>140</v>
      </c>
      <c r="I7747" t="s">
        <v>19470</v>
      </c>
    </row>
    <row r="7748" spans="1:9" ht="32" x14ac:dyDescent="0.2">
      <c r="A7748" t="s">
        <v>19471</v>
      </c>
      <c r="B7748" t="s">
        <v>19472</v>
      </c>
      <c r="C7748">
        <v>1</v>
      </c>
      <c r="D7748" t="s">
        <v>12</v>
      </c>
      <c r="E7748" t="s">
        <v>12</v>
      </c>
      <c r="F7748" s="3" t="s">
        <v>19473</v>
      </c>
      <c r="G7748">
        <v>2023</v>
      </c>
      <c r="H7748" t="s">
        <v>126</v>
      </c>
      <c r="I7748" t="s">
        <v>19474</v>
      </c>
    </row>
    <row r="7749" spans="1:9" ht="32" x14ac:dyDescent="0.2">
      <c r="A7749" t="s">
        <v>19475</v>
      </c>
      <c r="B7749" t="s">
        <v>19476</v>
      </c>
      <c r="C7749">
        <v>1</v>
      </c>
      <c r="D7749" t="s">
        <v>12</v>
      </c>
      <c r="E7749" t="s">
        <v>12</v>
      </c>
      <c r="F7749" s="3" t="s">
        <v>19477</v>
      </c>
      <c r="G7749">
        <v>2023</v>
      </c>
      <c r="H7749" t="s">
        <v>474</v>
      </c>
      <c r="I7749" t="s">
        <v>19478</v>
      </c>
    </row>
    <row r="7750" spans="1:9" ht="16" x14ac:dyDescent="0.2">
      <c r="A7750" t="s">
        <v>19479</v>
      </c>
      <c r="B7750" t="s">
        <v>19480</v>
      </c>
      <c r="C7750">
        <v>1</v>
      </c>
      <c r="D7750" t="s">
        <v>12</v>
      </c>
      <c r="E7750" t="s">
        <v>12</v>
      </c>
      <c r="F7750" s="3" t="s">
        <v>15416</v>
      </c>
      <c r="G7750">
        <v>2023</v>
      </c>
      <c r="H7750" t="s">
        <v>239</v>
      </c>
      <c r="I7750" t="s">
        <v>19481</v>
      </c>
    </row>
    <row r="7751" spans="1:9" ht="32" x14ac:dyDescent="0.2">
      <c r="A7751" t="s">
        <v>19479</v>
      </c>
      <c r="B7751" t="s">
        <v>19482</v>
      </c>
      <c r="C7751">
        <v>2</v>
      </c>
      <c r="D7751" t="s">
        <v>12</v>
      </c>
      <c r="E7751" t="s">
        <v>12</v>
      </c>
      <c r="F7751" s="3" t="s">
        <v>19483</v>
      </c>
      <c r="G7751">
        <v>2023</v>
      </c>
      <c r="H7751" t="s">
        <v>239</v>
      </c>
      <c r="I7751" t="s">
        <v>19481</v>
      </c>
    </row>
    <row r="7752" spans="1:9" ht="32" x14ac:dyDescent="0.2">
      <c r="A7752" t="s">
        <v>19484</v>
      </c>
      <c r="B7752" t="s">
        <v>19485</v>
      </c>
      <c r="C7752">
        <v>1</v>
      </c>
      <c r="D7752" t="s">
        <v>1818</v>
      </c>
      <c r="E7752" t="s">
        <v>12</v>
      </c>
      <c r="F7752" s="3" t="s">
        <v>16328</v>
      </c>
      <c r="G7752">
        <v>2023</v>
      </c>
      <c r="H7752" t="s">
        <v>323</v>
      </c>
      <c r="I7752" t="s">
        <v>19486</v>
      </c>
    </row>
    <row r="7753" spans="1:9" ht="16" x14ac:dyDescent="0.2">
      <c r="A7753" t="s">
        <v>19484</v>
      </c>
      <c r="B7753" t="s">
        <v>19487</v>
      </c>
      <c r="C7753">
        <v>2</v>
      </c>
      <c r="D7753" t="s">
        <v>1818</v>
      </c>
      <c r="E7753" t="s">
        <v>12</v>
      </c>
      <c r="F7753" s="3" t="s">
        <v>4461</v>
      </c>
      <c r="G7753">
        <v>2023</v>
      </c>
      <c r="H7753" t="s">
        <v>323</v>
      </c>
      <c r="I7753" t="s">
        <v>19486</v>
      </c>
    </row>
    <row r="7754" spans="1:9" ht="32" x14ac:dyDescent="0.2">
      <c r="A7754" t="s">
        <v>19484</v>
      </c>
      <c r="B7754" t="s">
        <v>19488</v>
      </c>
      <c r="C7754">
        <v>3</v>
      </c>
      <c r="D7754" t="s">
        <v>2828</v>
      </c>
      <c r="E7754" t="s">
        <v>12</v>
      </c>
      <c r="F7754" s="3" t="s">
        <v>6214</v>
      </c>
      <c r="G7754">
        <v>2023</v>
      </c>
      <c r="H7754" t="s">
        <v>323</v>
      </c>
      <c r="I7754" t="s">
        <v>19486</v>
      </c>
    </row>
    <row r="7755" spans="1:9" ht="32" x14ac:dyDescent="0.2">
      <c r="A7755" t="s">
        <v>19484</v>
      </c>
      <c r="B7755" t="s">
        <v>19489</v>
      </c>
      <c r="C7755">
        <v>4</v>
      </c>
      <c r="D7755" t="s">
        <v>3753</v>
      </c>
      <c r="E7755" t="s">
        <v>12</v>
      </c>
      <c r="F7755" s="3" t="s">
        <v>19490</v>
      </c>
      <c r="G7755">
        <v>2023</v>
      </c>
      <c r="H7755" t="s">
        <v>323</v>
      </c>
      <c r="I7755" t="s">
        <v>19486</v>
      </c>
    </row>
    <row r="7756" spans="1:9" ht="16" x14ac:dyDescent="0.2">
      <c r="A7756" t="s">
        <v>19491</v>
      </c>
      <c r="B7756" t="s">
        <v>19492</v>
      </c>
      <c r="C7756">
        <v>1</v>
      </c>
      <c r="D7756">
        <f>145</f>
        <v>145</v>
      </c>
      <c r="E7756" t="s">
        <v>12</v>
      </c>
      <c r="F7756" s="3" t="s">
        <v>19493</v>
      </c>
      <c r="G7756">
        <v>2023</v>
      </c>
      <c r="H7756" t="s">
        <v>140</v>
      </c>
      <c r="I7756" t="s">
        <v>19494</v>
      </c>
    </row>
    <row r="7757" spans="1:9" ht="16" x14ac:dyDescent="0.2">
      <c r="A7757" t="s">
        <v>19495</v>
      </c>
      <c r="B7757" t="s">
        <v>19496</v>
      </c>
      <c r="C7757">
        <v>1</v>
      </c>
      <c r="D7757" t="s">
        <v>12</v>
      </c>
      <c r="E7757" t="s">
        <v>12</v>
      </c>
      <c r="F7757" s="3" t="s">
        <v>19497</v>
      </c>
      <c r="G7757">
        <v>2023</v>
      </c>
      <c r="H7757" t="s">
        <v>2004</v>
      </c>
      <c r="I7757" t="s">
        <v>19498</v>
      </c>
    </row>
    <row r="7758" spans="1:9" ht="16" x14ac:dyDescent="0.2">
      <c r="A7758" t="s">
        <v>19499</v>
      </c>
      <c r="B7758" t="s">
        <v>19500</v>
      </c>
      <c r="C7758">
        <v>1</v>
      </c>
      <c r="D7758" t="s">
        <v>344</v>
      </c>
      <c r="E7758" t="s">
        <v>12</v>
      </c>
      <c r="F7758" s="3" t="s">
        <v>19501</v>
      </c>
      <c r="G7758">
        <v>2023</v>
      </c>
      <c r="H7758" t="s">
        <v>2154</v>
      </c>
      <c r="I7758" t="s">
        <v>19502</v>
      </c>
    </row>
    <row r="7759" spans="1:9" ht="16" x14ac:dyDescent="0.2">
      <c r="A7759" t="s">
        <v>19499</v>
      </c>
      <c r="B7759" t="s">
        <v>19503</v>
      </c>
      <c r="C7759">
        <v>2</v>
      </c>
      <c r="D7759">
        <f>230</f>
        <v>230</v>
      </c>
      <c r="E7759" t="s">
        <v>12</v>
      </c>
      <c r="F7759" s="3" t="s">
        <v>19504</v>
      </c>
      <c r="G7759">
        <v>2023</v>
      </c>
      <c r="H7759" t="s">
        <v>2154</v>
      </c>
      <c r="I7759" t="s">
        <v>19502</v>
      </c>
    </row>
    <row r="7760" spans="1:9" ht="16" x14ac:dyDescent="0.2">
      <c r="A7760" t="s">
        <v>19499</v>
      </c>
      <c r="B7760" t="s">
        <v>19505</v>
      </c>
      <c r="C7760">
        <v>3</v>
      </c>
      <c r="D7760" t="s">
        <v>344</v>
      </c>
      <c r="E7760" t="s">
        <v>12</v>
      </c>
      <c r="F7760" s="3" t="s">
        <v>9060</v>
      </c>
      <c r="G7760">
        <v>2023</v>
      </c>
      <c r="H7760" t="s">
        <v>2154</v>
      </c>
      <c r="I7760" t="s">
        <v>19502</v>
      </c>
    </row>
    <row r="7761" spans="1:9" ht="16" x14ac:dyDescent="0.2">
      <c r="A7761" t="s">
        <v>19506</v>
      </c>
      <c r="B7761" t="s">
        <v>19507</v>
      </c>
      <c r="C7761">
        <v>1</v>
      </c>
      <c r="D7761" t="s">
        <v>12</v>
      </c>
      <c r="E7761" t="s">
        <v>12</v>
      </c>
      <c r="F7761" s="3" t="s">
        <v>19508</v>
      </c>
      <c r="G7761">
        <v>2023</v>
      </c>
      <c r="H7761" t="s">
        <v>140</v>
      </c>
      <c r="I7761" t="s">
        <v>19509</v>
      </c>
    </row>
    <row r="7762" spans="1:9" ht="32" x14ac:dyDescent="0.2">
      <c r="A7762" t="s">
        <v>19510</v>
      </c>
      <c r="B7762" t="s">
        <v>19511</v>
      </c>
      <c r="C7762">
        <v>1</v>
      </c>
      <c r="D7762" t="s">
        <v>12</v>
      </c>
      <c r="E7762" t="s">
        <v>12</v>
      </c>
      <c r="F7762" s="3" t="s">
        <v>19512</v>
      </c>
      <c r="G7762">
        <v>2023</v>
      </c>
      <c r="H7762" t="s">
        <v>37</v>
      </c>
      <c r="I7762" t="s">
        <v>19513</v>
      </c>
    </row>
    <row r="7763" spans="1:9" ht="16" x14ac:dyDescent="0.2">
      <c r="A7763" t="s">
        <v>19514</v>
      </c>
      <c r="B7763" t="s">
        <v>19515</v>
      </c>
      <c r="C7763">
        <v>1</v>
      </c>
      <c r="D7763" t="s">
        <v>1085</v>
      </c>
      <c r="E7763" t="s">
        <v>12</v>
      </c>
      <c r="F7763" s="3" t="s">
        <v>6872</v>
      </c>
      <c r="G7763">
        <v>2023</v>
      </c>
      <c r="H7763" t="s">
        <v>1087</v>
      </c>
      <c r="I7763" t="s">
        <v>19516</v>
      </c>
    </row>
    <row r="7764" spans="1:9" ht="32" x14ac:dyDescent="0.2">
      <c r="A7764" t="s">
        <v>19517</v>
      </c>
      <c r="B7764" t="s">
        <v>19518</v>
      </c>
      <c r="C7764">
        <v>1</v>
      </c>
      <c r="D7764" t="s">
        <v>1579</v>
      </c>
      <c r="E7764" t="s">
        <v>12</v>
      </c>
      <c r="F7764" s="3" t="s">
        <v>19519</v>
      </c>
      <c r="G7764">
        <v>2023</v>
      </c>
      <c r="H7764" t="s">
        <v>140</v>
      </c>
      <c r="I7764" t="s">
        <v>19520</v>
      </c>
    </row>
    <row r="7765" spans="1:9" ht="16" x14ac:dyDescent="0.2">
      <c r="A7765" t="s">
        <v>19517</v>
      </c>
      <c r="B7765" t="s">
        <v>19521</v>
      </c>
      <c r="C7765">
        <v>2</v>
      </c>
      <c r="D7765" t="s">
        <v>712</v>
      </c>
      <c r="E7765" t="s">
        <v>12</v>
      </c>
      <c r="F7765" s="3" t="s">
        <v>19522</v>
      </c>
      <c r="G7765">
        <v>2023</v>
      </c>
      <c r="H7765" t="s">
        <v>140</v>
      </c>
      <c r="I7765" t="s">
        <v>19520</v>
      </c>
    </row>
    <row r="7766" spans="1:9" ht="32" x14ac:dyDescent="0.2">
      <c r="A7766" t="s">
        <v>19517</v>
      </c>
      <c r="B7766" t="s">
        <v>19523</v>
      </c>
      <c r="C7766">
        <v>3</v>
      </c>
      <c r="D7766" t="s">
        <v>52</v>
      </c>
      <c r="E7766" t="s">
        <v>12</v>
      </c>
      <c r="F7766" s="3" t="s">
        <v>19524</v>
      </c>
      <c r="G7766">
        <v>2023</v>
      </c>
      <c r="H7766" t="s">
        <v>140</v>
      </c>
      <c r="I7766" t="s">
        <v>19520</v>
      </c>
    </row>
    <row r="7767" spans="1:9" ht="16" x14ac:dyDescent="0.2">
      <c r="A7767" t="s">
        <v>19517</v>
      </c>
      <c r="B7767" t="s">
        <v>19525</v>
      </c>
      <c r="C7767">
        <v>4</v>
      </c>
      <c r="D7767" t="s">
        <v>12</v>
      </c>
      <c r="E7767" t="s">
        <v>12</v>
      </c>
      <c r="F7767" s="3" t="s">
        <v>19526</v>
      </c>
      <c r="G7767">
        <v>2023</v>
      </c>
      <c r="H7767" t="s">
        <v>37</v>
      </c>
      <c r="I7767" t="s">
        <v>19520</v>
      </c>
    </row>
    <row r="7768" spans="1:9" ht="16" x14ac:dyDescent="0.2">
      <c r="A7768" t="s">
        <v>19527</v>
      </c>
      <c r="B7768" t="s">
        <v>7175</v>
      </c>
      <c r="C7768">
        <v>1</v>
      </c>
      <c r="D7768" t="s">
        <v>101</v>
      </c>
      <c r="E7768" t="s">
        <v>12</v>
      </c>
      <c r="F7768" s="3" t="s">
        <v>7176</v>
      </c>
      <c r="G7768">
        <v>2023</v>
      </c>
      <c r="H7768" t="s">
        <v>37</v>
      </c>
      <c r="I7768" t="s">
        <v>19528</v>
      </c>
    </row>
    <row r="7769" spans="1:9" ht="16" x14ac:dyDescent="0.2">
      <c r="A7769" t="s">
        <v>19527</v>
      </c>
      <c r="B7769" t="s">
        <v>19529</v>
      </c>
      <c r="C7769">
        <v>2</v>
      </c>
      <c r="D7769" t="s">
        <v>101</v>
      </c>
      <c r="E7769" t="s">
        <v>12</v>
      </c>
      <c r="F7769" s="3" t="s">
        <v>19530</v>
      </c>
      <c r="G7769">
        <v>2023</v>
      </c>
      <c r="H7769" t="s">
        <v>37</v>
      </c>
      <c r="I7769" t="s">
        <v>19528</v>
      </c>
    </row>
    <row r="7770" spans="1:9" ht="16" x14ac:dyDescent="0.2">
      <c r="A7770" t="s">
        <v>19527</v>
      </c>
      <c r="B7770" t="s">
        <v>19531</v>
      </c>
      <c r="C7770">
        <v>3</v>
      </c>
      <c r="D7770" t="s">
        <v>101</v>
      </c>
      <c r="E7770" t="s">
        <v>12</v>
      </c>
      <c r="F7770" s="3" t="s">
        <v>19532</v>
      </c>
      <c r="G7770">
        <v>2023</v>
      </c>
      <c r="H7770" t="s">
        <v>37</v>
      </c>
      <c r="I7770" t="s">
        <v>19528</v>
      </c>
    </row>
    <row r="7771" spans="1:9" ht="16" x14ac:dyDescent="0.2">
      <c r="A7771" t="s">
        <v>19533</v>
      </c>
      <c r="B7771" t="s">
        <v>19534</v>
      </c>
      <c r="C7771">
        <v>1</v>
      </c>
      <c r="D7771" t="s">
        <v>12</v>
      </c>
      <c r="E7771" t="s">
        <v>12</v>
      </c>
      <c r="F7771" s="3" t="s">
        <v>19535</v>
      </c>
      <c r="G7771">
        <v>2023</v>
      </c>
      <c r="H7771" t="s">
        <v>2773</v>
      </c>
      <c r="I7771" t="s">
        <v>19536</v>
      </c>
    </row>
    <row r="7772" spans="1:9" ht="16" x14ac:dyDescent="0.2">
      <c r="A7772" t="s">
        <v>19533</v>
      </c>
      <c r="B7772" t="s">
        <v>19537</v>
      </c>
      <c r="C7772">
        <v>2</v>
      </c>
      <c r="D7772" t="s">
        <v>3743</v>
      </c>
      <c r="E7772" t="s">
        <v>12</v>
      </c>
      <c r="F7772" s="3" t="s">
        <v>15258</v>
      </c>
      <c r="G7772">
        <v>2023</v>
      </c>
      <c r="H7772" t="s">
        <v>2773</v>
      </c>
      <c r="I7772" t="s">
        <v>19536</v>
      </c>
    </row>
    <row r="7773" spans="1:9" ht="32" x14ac:dyDescent="0.2">
      <c r="A7773" t="s">
        <v>19538</v>
      </c>
      <c r="B7773" t="s">
        <v>19539</v>
      </c>
      <c r="C7773">
        <v>1</v>
      </c>
      <c r="D7773" t="s">
        <v>12</v>
      </c>
      <c r="E7773" t="s">
        <v>12</v>
      </c>
      <c r="F7773" s="3" t="s">
        <v>19540</v>
      </c>
      <c r="G7773">
        <v>2023</v>
      </c>
      <c r="H7773" t="s">
        <v>14</v>
      </c>
      <c r="I7773" t="s">
        <v>19541</v>
      </c>
    </row>
    <row r="7774" spans="1:9" ht="32" x14ac:dyDescent="0.2">
      <c r="A7774" t="s">
        <v>19538</v>
      </c>
      <c r="B7774" t="s">
        <v>19542</v>
      </c>
      <c r="C7774">
        <v>2</v>
      </c>
      <c r="D7774" t="s">
        <v>12</v>
      </c>
      <c r="E7774" t="s">
        <v>12</v>
      </c>
      <c r="F7774" s="3" t="s">
        <v>19543</v>
      </c>
      <c r="G7774">
        <v>2023</v>
      </c>
      <c r="H7774" t="s">
        <v>14</v>
      </c>
      <c r="I7774" t="s">
        <v>19541</v>
      </c>
    </row>
    <row r="7775" spans="1:9" ht="32" x14ac:dyDescent="0.2">
      <c r="A7775" t="s">
        <v>19544</v>
      </c>
      <c r="B7775" t="s">
        <v>2222</v>
      </c>
      <c r="C7775">
        <v>1</v>
      </c>
      <c r="D7775" t="s">
        <v>2223</v>
      </c>
      <c r="E7775" t="s">
        <v>12</v>
      </c>
      <c r="F7775" s="3" t="s">
        <v>19545</v>
      </c>
      <c r="G7775">
        <v>2023</v>
      </c>
      <c r="H7775" t="s">
        <v>140</v>
      </c>
      <c r="I7775" t="s">
        <v>19546</v>
      </c>
    </row>
    <row r="7776" spans="1:9" ht="32" x14ac:dyDescent="0.2">
      <c r="A7776" t="s">
        <v>19544</v>
      </c>
      <c r="B7776" t="s">
        <v>2617</v>
      </c>
      <c r="C7776">
        <v>2</v>
      </c>
      <c r="D7776" t="s">
        <v>712</v>
      </c>
      <c r="E7776" t="s">
        <v>12</v>
      </c>
      <c r="F7776" s="3" t="s">
        <v>19547</v>
      </c>
      <c r="G7776">
        <v>2023</v>
      </c>
      <c r="H7776" t="s">
        <v>140</v>
      </c>
      <c r="I7776" t="s">
        <v>19546</v>
      </c>
    </row>
    <row r="7777" spans="1:9" ht="16" x14ac:dyDescent="0.2">
      <c r="A7777" t="s">
        <v>19548</v>
      </c>
      <c r="B7777" t="s">
        <v>19549</v>
      </c>
      <c r="C7777">
        <v>1</v>
      </c>
      <c r="D7777">
        <f>65</f>
        <v>65</v>
      </c>
      <c r="E7777" t="s">
        <v>464</v>
      </c>
      <c r="F7777" s="3" t="s">
        <v>2802</v>
      </c>
      <c r="G7777">
        <v>2023</v>
      </c>
      <c r="H7777" t="s">
        <v>323</v>
      </c>
      <c r="I7777" t="s">
        <v>19550</v>
      </c>
    </row>
    <row r="7778" spans="1:9" ht="16" x14ac:dyDescent="0.2">
      <c r="A7778" t="s">
        <v>19551</v>
      </c>
      <c r="B7778" t="s">
        <v>13297</v>
      </c>
      <c r="C7778">
        <v>1</v>
      </c>
      <c r="D7778" t="s">
        <v>628</v>
      </c>
      <c r="E7778" t="s">
        <v>12</v>
      </c>
      <c r="F7778" s="3" t="s">
        <v>756</v>
      </c>
      <c r="G7778">
        <v>2023</v>
      </c>
      <c r="H7778" t="s">
        <v>37</v>
      </c>
      <c r="I7778" t="s">
        <v>19552</v>
      </c>
    </row>
    <row r="7779" spans="1:9" ht="32" x14ac:dyDescent="0.2">
      <c r="A7779" t="s">
        <v>19553</v>
      </c>
      <c r="B7779" t="s">
        <v>19554</v>
      </c>
      <c r="C7779">
        <v>1</v>
      </c>
      <c r="D7779" t="s">
        <v>1020</v>
      </c>
      <c r="E7779" t="s">
        <v>12</v>
      </c>
      <c r="F7779" s="3" t="s">
        <v>19555</v>
      </c>
      <c r="G7779">
        <v>2023</v>
      </c>
      <c r="H7779" t="s">
        <v>1022</v>
      </c>
      <c r="I7779" t="s">
        <v>19556</v>
      </c>
    </row>
    <row r="7780" spans="1:9" ht="32" x14ac:dyDescent="0.2">
      <c r="A7780" t="s">
        <v>19553</v>
      </c>
      <c r="B7780" t="s">
        <v>741</v>
      </c>
      <c r="C7780">
        <v>2</v>
      </c>
      <c r="D7780" t="s">
        <v>1020</v>
      </c>
      <c r="E7780" t="s">
        <v>12</v>
      </c>
      <c r="F7780" s="3" t="s">
        <v>2173</v>
      </c>
      <c r="G7780">
        <v>2023</v>
      </c>
      <c r="H7780" t="s">
        <v>1022</v>
      </c>
      <c r="I7780" t="s">
        <v>19556</v>
      </c>
    </row>
    <row r="7781" spans="1:9" ht="32" x14ac:dyDescent="0.2">
      <c r="A7781" t="s">
        <v>19553</v>
      </c>
      <c r="B7781" t="s">
        <v>19557</v>
      </c>
      <c r="C7781">
        <v>3</v>
      </c>
      <c r="D7781" t="s">
        <v>1020</v>
      </c>
      <c r="E7781" t="s">
        <v>12</v>
      </c>
      <c r="F7781" s="3" t="s">
        <v>2173</v>
      </c>
      <c r="G7781">
        <v>2023</v>
      </c>
      <c r="H7781" t="s">
        <v>1022</v>
      </c>
      <c r="I7781" t="s">
        <v>19556</v>
      </c>
    </row>
    <row r="7782" spans="1:9" ht="32" x14ac:dyDescent="0.2">
      <c r="A7782" t="s">
        <v>19558</v>
      </c>
      <c r="B7782" t="s">
        <v>9007</v>
      </c>
      <c r="C7782">
        <v>1</v>
      </c>
      <c r="D7782">
        <f>469</f>
        <v>469</v>
      </c>
      <c r="E7782" t="s">
        <v>12</v>
      </c>
      <c r="F7782" s="3" t="s">
        <v>19559</v>
      </c>
      <c r="G7782">
        <v>2023</v>
      </c>
      <c r="H7782" t="s">
        <v>267</v>
      </c>
      <c r="I7782" t="s">
        <v>19560</v>
      </c>
    </row>
    <row r="7783" spans="1:9" ht="16" x14ac:dyDescent="0.2">
      <c r="A7783" t="s">
        <v>19558</v>
      </c>
      <c r="B7783" t="s">
        <v>19561</v>
      </c>
      <c r="C7783">
        <v>2</v>
      </c>
      <c r="D7783">
        <f>364</f>
        <v>364</v>
      </c>
      <c r="E7783" t="s">
        <v>1849</v>
      </c>
      <c r="F7783" s="3" t="s">
        <v>1850</v>
      </c>
      <c r="G7783">
        <v>2023</v>
      </c>
      <c r="H7783" t="s">
        <v>267</v>
      </c>
      <c r="I7783" t="s">
        <v>19560</v>
      </c>
    </row>
    <row r="7784" spans="1:9" ht="16" x14ac:dyDescent="0.2">
      <c r="A7784" t="s">
        <v>19558</v>
      </c>
      <c r="B7784" t="s">
        <v>19562</v>
      </c>
      <c r="C7784">
        <v>3</v>
      </c>
      <c r="D7784" t="s">
        <v>12</v>
      </c>
      <c r="E7784" t="s">
        <v>12</v>
      </c>
      <c r="F7784" s="3" t="s">
        <v>19563</v>
      </c>
      <c r="G7784">
        <v>2023</v>
      </c>
      <c r="H7784" t="s">
        <v>267</v>
      </c>
      <c r="I7784" t="s">
        <v>19560</v>
      </c>
    </row>
    <row r="7785" spans="1:9" ht="16" x14ac:dyDescent="0.2">
      <c r="A7785" t="s">
        <v>19564</v>
      </c>
      <c r="B7785" t="s">
        <v>19565</v>
      </c>
      <c r="C7785">
        <v>1</v>
      </c>
      <c r="D7785" t="s">
        <v>12</v>
      </c>
      <c r="E7785" t="s">
        <v>12</v>
      </c>
      <c r="F7785" s="3" t="s">
        <v>19566</v>
      </c>
      <c r="G7785">
        <v>2023</v>
      </c>
      <c r="H7785" t="s">
        <v>137</v>
      </c>
      <c r="I7785" t="s">
        <v>19567</v>
      </c>
    </row>
    <row r="7786" spans="1:9" ht="32" x14ac:dyDescent="0.2">
      <c r="A7786" t="s">
        <v>19568</v>
      </c>
      <c r="B7786" t="s">
        <v>17981</v>
      </c>
      <c r="C7786">
        <v>1</v>
      </c>
      <c r="D7786" t="s">
        <v>316</v>
      </c>
      <c r="E7786" t="s">
        <v>12</v>
      </c>
      <c r="F7786" s="3" t="s">
        <v>19569</v>
      </c>
      <c r="G7786">
        <v>2023</v>
      </c>
      <c r="H7786" t="s">
        <v>318</v>
      </c>
      <c r="I7786" t="s">
        <v>19570</v>
      </c>
    </row>
    <row r="7787" spans="1:9" ht="32" x14ac:dyDescent="0.2">
      <c r="A7787" t="s">
        <v>19568</v>
      </c>
      <c r="B7787" t="s">
        <v>19571</v>
      </c>
      <c r="C7787">
        <v>2</v>
      </c>
      <c r="D7787" t="s">
        <v>316</v>
      </c>
      <c r="E7787" t="s">
        <v>12</v>
      </c>
      <c r="F7787" s="3" t="s">
        <v>17114</v>
      </c>
      <c r="G7787">
        <v>2023</v>
      </c>
      <c r="H7787" t="s">
        <v>318</v>
      </c>
      <c r="I7787" t="s">
        <v>19570</v>
      </c>
    </row>
    <row r="7788" spans="1:9" ht="32" x14ac:dyDescent="0.2">
      <c r="A7788" t="s">
        <v>19572</v>
      </c>
      <c r="B7788" t="s">
        <v>19573</v>
      </c>
      <c r="C7788">
        <v>1</v>
      </c>
      <c r="D7788" t="s">
        <v>12</v>
      </c>
      <c r="E7788" t="s">
        <v>12</v>
      </c>
      <c r="F7788" s="3" t="s">
        <v>19574</v>
      </c>
      <c r="G7788">
        <v>2023</v>
      </c>
      <c r="H7788" t="s">
        <v>323</v>
      </c>
      <c r="I7788" t="s">
        <v>19575</v>
      </c>
    </row>
    <row r="7789" spans="1:9" ht="32" x14ac:dyDescent="0.2">
      <c r="A7789" t="s">
        <v>19576</v>
      </c>
      <c r="B7789" t="s">
        <v>19577</v>
      </c>
      <c r="C7789">
        <v>1</v>
      </c>
      <c r="D7789" t="s">
        <v>344</v>
      </c>
      <c r="E7789" t="s">
        <v>12</v>
      </c>
      <c r="F7789" s="3" t="s">
        <v>19578</v>
      </c>
      <c r="G7789">
        <v>2023</v>
      </c>
      <c r="H7789" t="s">
        <v>553</v>
      </c>
      <c r="I7789" t="s">
        <v>19579</v>
      </c>
    </row>
    <row r="7790" spans="1:9" ht="32" x14ac:dyDescent="0.2">
      <c r="A7790" t="s">
        <v>19576</v>
      </c>
      <c r="B7790" t="s">
        <v>19580</v>
      </c>
      <c r="C7790">
        <v>2</v>
      </c>
      <c r="D7790" t="s">
        <v>344</v>
      </c>
      <c r="E7790" t="s">
        <v>12</v>
      </c>
      <c r="F7790" s="3" t="s">
        <v>19581</v>
      </c>
      <c r="G7790">
        <v>2023</v>
      </c>
      <c r="H7790" t="s">
        <v>553</v>
      </c>
      <c r="I7790" t="s">
        <v>19579</v>
      </c>
    </row>
    <row r="7791" spans="1:9" ht="16" x14ac:dyDescent="0.2">
      <c r="A7791" t="s">
        <v>19582</v>
      </c>
      <c r="B7791" t="s">
        <v>8396</v>
      </c>
      <c r="C7791">
        <v>1</v>
      </c>
      <c r="D7791">
        <f>237</f>
        <v>237</v>
      </c>
      <c r="E7791" t="s">
        <v>12</v>
      </c>
      <c r="F7791" s="3" t="s">
        <v>19583</v>
      </c>
      <c r="G7791">
        <v>2023</v>
      </c>
      <c r="H7791" t="s">
        <v>21</v>
      </c>
      <c r="I7791" t="s">
        <v>19584</v>
      </c>
    </row>
    <row r="7792" spans="1:9" ht="16" x14ac:dyDescent="0.2">
      <c r="A7792" t="s">
        <v>19582</v>
      </c>
      <c r="B7792" t="s">
        <v>6017</v>
      </c>
      <c r="C7792">
        <v>2</v>
      </c>
      <c r="D7792" t="s">
        <v>12</v>
      </c>
      <c r="E7792" t="s">
        <v>12</v>
      </c>
      <c r="F7792" s="3" t="s">
        <v>8399</v>
      </c>
      <c r="G7792">
        <v>2023</v>
      </c>
      <c r="H7792" t="s">
        <v>21</v>
      </c>
      <c r="I7792" t="s">
        <v>19584</v>
      </c>
    </row>
    <row r="7793" spans="1:9" ht="16" x14ac:dyDescent="0.2">
      <c r="A7793" t="s">
        <v>19582</v>
      </c>
      <c r="B7793" t="s">
        <v>8400</v>
      </c>
      <c r="C7793">
        <v>3</v>
      </c>
      <c r="D7793">
        <f>237</f>
        <v>237</v>
      </c>
      <c r="E7793" t="s">
        <v>12</v>
      </c>
      <c r="F7793" s="3" t="s">
        <v>6211</v>
      </c>
      <c r="G7793">
        <v>2023</v>
      </c>
      <c r="H7793" t="s">
        <v>21</v>
      </c>
      <c r="I7793" t="s">
        <v>19584</v>
      </c>
    </row>
    <row r="7794" spans="1:9" ht="32" x14ac:dyDescent="0.2">
      <c r="A7794" t="s">
        <v>19582</v>
      </c>
      <c r="B7794" t="s">
        <v>19585</v>
      </c>
      <c r="C7794">
        <v>4</v>
      </c>
      <c r="D7794" t="s">
        <v>1903</v>
      </c>
      <c r="E7794" t="s">
        <v>12</v>
      </c>
      <c r="F7794" s="3" t="s">
        <v>9692</v>
      </c>
      <c r="G7794">
        <v>2023</v>
      </c>
      <c r="H7794" t="s">
        <v>323</v>
      </c>
      <c r="I7794" t="s">
        <v>19584</v>
      </c>
    </row>
    <row r="7795" spans="1:9" ht="32" x14ac:dyDescent="0.2">
      <c r="A7795" t="s">
        <v>19586</v>
      </c>
      <c r="B7795" t="s">
        <v>7826</v>
      </c>
      <c r="C7795">
        <v>1</v>
      </c>
      <c r="D7795" t="s">
        <v>1903</v>
      </c>
      <c r="E7795" t="s">
        <v>12</v>
      </c>
      <c r="F7795" s="3" t="s">
        <v>9688</v>
      </c>
      <c r="G7795">
        <v>2023</v>
      </c>
      <c r="H7795" t="s">
        <v>323</v>
      </c>
      <c r="I7795" t="s">
        <v>19587</v>
      </c>
    </row>
    <row r="7796" spans="1:9" ht="16" x14ac:dyDescent="0.2">
      <c r="A7796" t="s">
        <v>19586</v>
      </c>
      <c r="B7796" t="s">
        <v>19588</v>
      </c>
      <c r="C7796">
        <v>2</v>
      </c>
      <c r="D7796" t="s">
        <v>1903</v>
      </c>
      <c r="E7796" t="s">
        <v>12</v>
      </c>
      <c r="F7796" s="3" t="s">
        <v>1909</v>
      </c>
      <c r="G7796">
        <v>2023</v>
      </c>
      <c r="H7796" t="s">
        <v>323</v>
      </c>
      <c r="I7796" t="s">
        <v>19587</v>
      </c>
    </row>
    <row r="7797" spans="1:9" ht="16" x14ac:dyDescent="0.2">
      <c r="A7797" t="s">
        <v>19586</v>
      </c>
      <c r="B7797" t="s">
        <v>2278</v>
      </c>
      <c r="C7797">
        <v>3</v>
      </c>
      <c r="D7797">
        <f>65</f>
        <v>65</v>
      </c>
      <c r="E7797" t="s">
        <v>12</v>
      </c>
      <c r="F7797" s="3" t="s">
        <v>2276</v>
      </c>
      <c r="G7797">
        <v>2023</v>
      </c>
      <c r="H7797" t="s">
        <v>323</v>
      </c>
      <c r="I7797" t="s">
        <v>19587</v>
      </c>
    </row>
    <row r="7798" spans="1:9" ht="16" x14ac:dyDescent="0.2">
      <c r="A7798" t="s">
        <v>19589</v>
      </c>
      <c r="B7798" t="s">
        <v>19590</v>
      </c>
      <c r="C7798">
        <v>1</v>
      </c>
      <c r="D7798" t="s">
        <v>12</v>
      </c>
      <c r="E7798" t="s">
        <v>12</v>
      </c>
      <c r="F7798" s="3" t="s">
        <v>19591</v>
      </c>
      <c r="G7798">
        <v>2023</v>
      </c>
      <c r="H7798" t="s">
        <v>368</v>
      </c>
      <c r="I7798" t="s">
        <v>19592</v>
      </c>
    </row>
    <row r="7799" spans="1:9" ht="16" x14ac:dyDescent="0.2">
      <c r="A7799" t="s">
        <v>19589</v>
      </c>
      <c r="B7799" t="s">
        <v>19593</v>
      </c>
      <c r="C7799">
        <v>2</v>
      </c>
      <c r="D7799" t="s">
        <v>12</v>
      </c>
      <c r="E7799" t="s">
        <v>12</v>
      </c>
      <c r="F7799" s="3" t="s">
        <v>19594</v>
      </c>
      <c r="G7799">
        <v>2023</v>
      </c>
      <c r="H7799" t="s">
        <v>368</v>
      </c>
      <c r="I7799" t="s">
        <v>19592</v>
      </c>
    </row>
    <row r="7800" spans="1:9" ht="16" x14ac:dyDescent="0.2">
      <c r="A7800" t="s">
        <v>19589</v>
      </c>
      <c r="B7800" t="s">
        <v>19595</v>
      </c>
      <c r="C7800">
        <v>3</v>
      </c>
      <c r="D7800" t="s">
        <v>12</v>
      </c>
      <c r="E7800" t="s">
        <v>3492</v>
      </c>
      <c r="F7800" s="3" t="s">
        <v>19596</v>
      </c>
      <c r="G7800">
        <v>2023</v>
      </c>
      <c r="H7800" t="s">
        <v>368</v>
      </c>
      <c r="I7800" t="s">
        <v>19592</v>
      </c>
    </row>
    <row r="7801" spans="1:9" ht="32" x14ac:dyDescent="0.2">
      <c r="A7801" t="s">
        <v>19589</v>
      </c>
      <c r="B7801" t="s">
        <v>19597</v>
      </c>
      <c r="C7801">
        <v>4</v>
      </c>
      <c r="D7801" t="s">
        <v>1880</v>
      </c>
      <c r="E7801" t="s">
        <v>12</v>
      </c>
      <c r="F7801" s="3" t="s">
        <v>19598</v>
      </c>
      <c r="G7801">
        <v>2023</v>
      </c>
      <c r="H7801" t="s">
        <v>998</v>
      </c>
      <c r="I7801" t="s">
        <v>19592</v>
      </c>
    </row>
    <row r="7802" spans="1:9" ht="16" x14ac:dyDescent="0.2">
      <c r="A7802" t="s">
        <v>19589</v>
      </c>
      <c r="B7802" t="s">
        <v>19599</v>
      </c>
      <c r="C7802">
        <v>5</v>
      </c>
      <c r="D7802" t="s">
        <v>12</v>
      </c>
      <c r="E7802" t="s">
        <v>12</v>
      </c>
      <c r="F7802" s="3" t="s">
        <v>19600</v>
      </c>
      <c r="G7802">
        <v>2023</v>
      </c>
      <c r="H7802" t="s">
        <v>998</v>
      </c>
      <c r="I7802" t="s">
        <v>19592</v>
      </c>
    </row>
    <row r="7803" spans="1:9" ht="32" x14ac:dyDescent="0.2">
      <c r="A7803" t="s">
        <v>19601</v>
      </c>
      <c r="B7803" t="s">
        <v>19602</v>
      </c>
      <c r="C7803">
        <v>1</v>
      </c>
      <c r="D7803">
        <f>441</f>
        <v>441</v>
      </c>
      <c r="E7803" t="s">
        <v>12</v>
      </c>
      <c r="F7803" s="3" t="s">
        <v>19603</v>
      </c>
      <c r="G7803">
        <v>2023</v>
      </c>
      <c r="H7803" t="s">
        <v>140</v>
      </c>
      <c r="I7803" t="s">
        <v>19604</v>
      </c>
    </row>
    <row r="7804" spans="1:9" ht="32" x14ac:dyDescent="0.2">
      <c r="A7804" t="s">
        <v>19601</v>
      </c>
      <c r="B7804" t="s">
        <v>19605</v>
      </c>
      <c r="C7804">
        <v>2</v>
      </c>
      <c r="D7804">
        <f>441</f>
        <v>441</v>
      </c>
      <c r="E7804" t="s">
        <v>12</v>
      </c>
      <c r="F7804" s="3" t="s">
        <v>19603</v>
      </c>
      <c r="G7804">
        <v>2023</v>
      </c>
      <c r="H7804" t="s">
        <v>140</v>
      </c>
      <c r="I7804" t="s">
        <v>19604</v>
      </c>
    </row>
    <row r="7805" spans="1:9" ht="16" x14ac:dyDescent="0.2">
      <c r="A7805" t="s">
        <v>19601</v>
      </c>
      <c r="B7805" t="s">
        <v>19606</v>
      </c>
      <c r="C7805">
        <v>3</v>
      </c>
      <c r="D7805" t="s">
        <v>12</v>
      </c>
      <c r="E7805" t="s">
        <v>12</v>
      </c>
      <c r="F7805" s="3" t="s">
        <v>19607</v>
      </c>
      <c r="G7805">
        <v>2023</v>
      </c>
      <c r="H7805" t="s">
        <v>140</v>
      </c>
      <c r="I7805" t="s">
        <v>19604</v>
      </c>
    </row>
    <row r="7806" spans="1:9" ht="32" x14ac:dyDescent="0.2">
      <c r="A7806" t="s">
        <v>19601</v>
      </c>
      <c r="B7806" t="s">
        <v>11609</v>
      </c>
      <c r="C7806">
        <v>4</v>
      </c>
      <c r="D7806">
        <f>441</f>
        <v>441</v>
      </c>
      <c r="E7806" t="s">
        <v>12</v>
      </c>
      <c r="F7806" s="3" t="s">
        <v>19603</v>
      </c>
      <c r="G7806">
        <v>2023</v>
      </c>
      <c r="H7806" t="s">
        <v>140</v>
      </c>
      <c r="I7806" t="s">
        <v>19604</v>
      </c>
    </row>
    <row r="7807" spans="1:9" ht="16" x14ac:dyDescent="0.2">
      <c r="A7807" t="s">
        <v>19608</v>
      </c>
      <c r="B7807" t="s">
        <v>19609</v>
      </c>
      <c r="C7807">
        <v>1</v>
      </c>
      <c r="D7807" t="s">
        <v>12</v>
      </c>
      <c r="E7807" t="s">
        <v>12</v>
      </c>
      <c r="F7807" s="3" t="s">
        <v>19610</v>
      </c>
      <c r="G7807">
        <v>2023</v>
      </c>
      <c r="H7807" t="s">
        <v>140</v>
      </c>
      <c r="I7807" t="s">
        <v>19611</v>
      </c>
    </row>
    <row r="7808" spans="1:9" ht="32" x14ac:dyDescent="0.2">
      <c r="A7808" t="s">
        <v>19612</v>
      </c>
      <c r="B7808" t="s">
        <v>19613</v>
      </c>
      <c r="C7808">
        <v>1</v>
      </c>
      <c r="D7808" t="s">
        <v>2621</v>
      </c>
      <c r="E7808" t="s">
        <v>12</v>
      </c>
      <c r="F7808" s="3" t="s">
        <v>19614</v>
      </c>
      <c r="G7808">
        <v>2023</v>
      </c>
      <c r="H7808" t="s">
        <v>140</v>
      </c>
      <c r="I7808" t="s">
        <v>19615</v>
      </c>
    </row>
    <row r="7809" spans="1:9" ht="32" x14ac:dyDescent="0.2">
      <c r="A7809" t="s">
        <v>19612</v>
      </c>
      <c r="B7809" t="s">
        <v>19616</v>
      </c>
      <c r="C7809">
        <v>2</v>
      </c>
      <c r="D7809" t="s">
        <v>2621</v>
      </c>
      <c r="E7809" t="s">
        <v>12</v>
      </c>
      <c r="F7809" s="3" t="s">
        <v>19617</v>
      </c>
      <c r="G7809">
        <v>2023</v>
      </c>
      <c r="H7809" t="s">
        <v>140</v>
      </c>
      <c r="I7809" t="s">
        <v>19615</v>
      </c>
    </row>
    <row r="7810" spans="1:9" ht="32" x14ac:dyDescent="0.2">
      <c r="A7810" t="s">
        <v>19612</v>
      </c>
      <c r="B7810" t="s">
        <v>19618</v>
      </c>
      <c r="C7810">
        <v>3</v>
      </c>
      <c r="D7810" t="s">
        <v>2621</v>
      </c>
      <c r="E7810" t="s">
        <v>12</v>
      </c>
      <c r="F7810" s="3" t="s">
        <v>19619</v>
      </c>
      <c r="G7810">
        <v>2023</v>
      </c>
      <c r="H7810" t="s">
        <v>140</v>
      </c>
      <c r="I7810" t="s">
        <v>19615</v>
      </c>
    </row>
    <row r="7811" spans="1:9" ht="16" x14ac:dyDescent="0.2">
      <c r="A7811" t="s">
        <v>19612</v>
      </c>
      <c r="B7811" t="s">
        <v>19620</v>
      </c>
      <c r="C7811">
        <v>4</v>
      </c>
      <c r="D7811" t="s">
        <v>12</v>
      </c>
      <c r="E7811" t="s">
        <v>12</v>
      </c>
      <c r="F7811" s="3" t="s">
        <v>19621</v>
      </c>
      <c r="G7811">
        <v>2023</v>
      </c>
      <c r="H7811" t="s">
        <v>140</v>
      </c>
      <c r="I7811" t="s">
        <v>19615</v>
      </c>
    </row>
    <row r="7812" spans="1:9" ht="16" x14ac:dyDescent="0.2">
      <c r="A7812" t="s">
        <v>19622</v>
      </c>
      <c r="B7812" t="s">
        <v>19406</v>
      </c>
      <c r="C7812">
        <v>1</v>
      </c>
      <c r="D7812" t="s">
        <v>12</v>
      </c>
      <c r="E7812" t="s">
        <v>12</v>
      </c>
      <c r="F7812" s="3" t="s">
        <v>19404</v>
      </c>
      <c r="G7812">
        <v>2023</v>
      </c>
      <c r="H7812" t="s">
        <v>1248</v>
      </c>
      <c r="I7812" t="s">
        <v>19623</v>
      </c>
    </row>
    <row r="7813" spans="1:9" ht="16" x14ac:dyDescent="0.2">
      <c r="A7813" t="s">
        <v>19622</v>
      </c>
      <c r="B7813" t="s">
        <v>19624</v>
      </c>
      <c r="C7813">
        <v>2</v>
      </c>
      <c r="D7813" t="s">
        <v>12</v>
      </c>
      <c r="E7813" t="s">
        <v>12</v>
      </c>
      <c r="F7813" s="3" t="s">
        <v>7036</v>
      </c>
      <c r="G7813">
        <v>2023</v>
      </c>
      <c r="H7813" t="s">
        <v>1248</v>
      </c>
      <c r="I7813" t="s">
        <v>19623</v>
      </c>
    </row>
    <row r="7814" spans="1:9" ht="16" x14ac:dyDescent="0.2">
      <c r="A7814" t="s">
        <v>19625</v>
      </c>
      <c r="B7814" t="s">
        <v>2359</v>
      </c>
      <c r="C7814">
        <v>1</v>
      </c>
      <c r="D7814" t="s">
        <v>12</v>
      </c>
      <c r="E7814" t="s">
        <v>12</v>
      </c>
      <c r="F7814" s="3" t="s">
        <v>2357</v>
      </c>
      <c r="G7814">
        <v>2023</v>
      </c>
      <c r="H7814" t="s">
        <v>368</v>
      </c>
      <c r="I7814" t="s">
        <v>19626</v>
      </c>
    </row>
    <row r="7815" spans="1:9" ht="32" x14ac:dyDescent="0.2">
      <c r="A7815" t="s">
        <v>19625</v>
      </c>
      <c r="B7815" t="s">
        <v>4116</v>
      </c>
      <c r="C7815">
        <v>2</v>
      </c>
      <c r="D7815" t="s">
        <v>12</v>
      </c>
      <c r="E7815" t="s">
        <v>12</v>
      </c>
      <c r="F7815" s="3" t="s">
        <v>19627</v>
      </c>
      <c r="G7815">
        <v>2023</v>
      </c>
      <c r="H7815" t="s">
        <v>368</v>
      </c>
      <c r="I7815" t="s">
        <v>19626</v>
      </c>
    </row>
    <row r="7816" spans="1:9" ht="32" x14ac:dyDescent="0.2">
      <c r="A7816" t="s">
        <v>19625</v>
      </c>
      <c r="B7816" t="s">
        <v>19628</v>
      </c>
      <c r="C7816">
        <v>3</v>
      </c>
      <c r="D7816">
        <f>19</f>
        <v>19</v>
      </c>
      <c r="E7816" t="s">
        <v>1115</v>
      </c>
      <c r="F7816" s="3" t="s">
        <v>1116</v>
      </c>
      <c r="G7816">
        <v>2023</v>
      </c>
      <c r="H7816" t="s">
        <v>368</v>
      </c>
      <c r="I7816" t="s">
        <v>19626</v>
      </c>
    </row>
    <row r="7817" spans="1:9" ht="16" x14ac:dyDescent="0.2">
      <c r="A7817" t="s">
        <v>19629</v>
      </c>
      <c r="B7817" t="s">
        <v>9291</v>
      </c>
      <c r="C7817">
        <v>1</v>
      </c>
      <c r="D7817" t="s">
        <v>12</v>
      </c>
      <c r="E7817" t="s">
        <v>12</v>
      </c>
      <c r="F7817" s="3" t="s">
        <v>1146</v>
      </c>
      <c r="G7817">
        <v>2023</v>
      </c>
      <c r="H7817" t="s">
        <v>368</v>
      </c>
      <c r="I7817" t="s">
        <v>19630</v>
      </c>
    </row>
    <row r="7818" spans="1:9" ht="32" x14ac:dyDescent="0.2">
      <c r="A7818" t="s">
        <v>19629</v>
      </c>
      <c r="B7818" t="s">
        <v>19631</v>
      </c>
      <c r="C7818">
        <v>2</v>
      </c>
      <c r="D7818" t="s">
        <v>6469</v>
      </c>
      <c r="E7818" t="s">
        <v>12</v>
      </c>
      <c r="F7818" s="3" t="s">
        <v>19632</v>
      </c>
      <c r="G7818">
        <v>2023</v>
      </c>
      <c r="H7818" t="s">
        <v>368</v>
      </c>
      <c r="I7818" t="s">
        <v>19630</v>
      </c>
    </row>
    <row r="7819" spans="1:9" ht="16" x14ac:dyDescent="0.2">
      <c r="A7819" t="s">
        <v>19629</v>
      </c>
      <c r="B7819" t="s">
        <v>19633</v>
      </c>
      <c r="C7819">
        <v>3</v>
      </c>
      <c r="D7819">
        <f>285</f>
        <v>285</v>
      </c>
      <c r="E7819" t="s">
        <v>12</v>
      </c>
      <c r="F7819" s="3" t="s">
        <v>5884</v>
      </c>
      <c r="G7819">
        <v>2023</v>
      </c>
      <c r="H7819" t="s">
        <v>368</v>
      </c>
      <c r="I7819" t="s">
        <v>19630</v>
      </c>
    </row>
    <row r="7820" spans="1:9" ht="32" x14ac:dyDescent="0.2">
      <c r="A7820" t="s">
        <v>19634</v>
      </c>
      <c r="B7820" t="s">
        <v>19635</v>
      </c>
      <c r="C7820">
        <v>1</v>
      </c>
      <c r="D7820" t="s">
        <v>12</v>
      </c>
      <c r="E7820" t="s">
        <v>12</v>
      </c>
      <c r="F7820" s="3" t="s">
        <v>19636</v>
      </c>
      <c r="G7820">
        <v>2023</v>
      </c>
      <c r="H7820" t="s">
        <v>14</v>
      </c>
      <c r="I7820" t="s">
        <v>19637</v>
      </c>
    </row>
    <row r="7821" spans="1:9" ht="32" x14ac:dyDescent="0.2">
      <c r="A7821" t="s">
        <v>19634</v>
      </c>
      <c r="B7821" t="s">
        <v>1911</v>
      </c>
      <c r="C7821">
        <v>2</v>
      </c>
      <c r="D7821" t="s">
        <v>12</v>
      </c>
      <c r="E7821" t="s">
        <v>12</v>
      </c>
      <c r="F7821" s="3" t="s">
        <v>19638</v>
      </c>
      <c r="G7821">
        <v>2023</v>
      </c>
      <c r="H7821" t="s">
        <v>14</v>
      </c>
      <c r="I7821" t="s">
        <v>19637</v>
      </c>
    </row>
    <row r="7822" spans="1:9" ht="32" x14ac:dyDescent="0.2">
      <c r="A7822" t="s">
        <v>19634</v>
      </c>
      <c r="B7822" t="s">
        <v>19639</v>
      </c>
      <c r="C7822">
        <v>3</v>
      </c>
      <c r="D7822">
        <f>514</f>
        <v>514</v>
      </c>
      <c r="E7822" t="s">
        <v>12</v>
      </c>
      <c r="F7822" s="3" t="s">
        <v>453</v>
      </c>
      <c r="G7822">
        <v>2023</v>
      </c>
      <c r="H7822" t="s">
        <v>140</v>
      </c>
      <c r="I7822" t="s">
        <v>19637</v>
      </c>
    </row>
    <row r="7823" spans="1:9" ht="32" x14ac:dyDescent="0.2">
      <c r="A7823" t="s">
        <v>19640</v>
      </c>
      <c r="B7823" t="s">
        <v>13420</v>
      </c>
      <c r="C7823">
        <v>1</v>
      </c>
      <c r="D7823" t="s">
        <v>4069</v>
      </c>
      <c r="E7823" t="s">
        <v>12</v>
      </c>
      <c r="F7823" s="3" t="s">
        <v>19641</v>
      </c>
      <c r="G7823">
        <v>2023</v>
      </c>
      <c r="H7823" t="s">
        <v>1810</v>
      </c>
      <c r="I7823" t="s">
        <v>19642</v>
      </c>
    </row>
    <row r="7824" spans="1:9" ht="16" x14ac:dyDescent="0.2">
      <c r="A7824" t="s">
        <v>19640</v>
      </c>
      <c r="B7824" t="s">
        <v>4321</v>
      </c>
      <c r="C7824">
        <v>2</v>
      </c>
      <c r="D7824" t="s">
        <v>12</v>
      </c>
      <c r="E7824" t="s">
        <v>12</v>
      </c>
      <c r="F7824" s="3" t="s">
        <v>4322</v>
      </c>
      <c r="G7824">
        <v>2023</v>
      </c>
      <c r="H7824" t="s">
        <v>1810</v>
      </c>
      <c r="I7824" t="s">
        <v>19642</v>
      </c>
    </row>
    <row r="7825" spans="1:9" ht="32" x14ac:dyDescent="0.2">
      <c r="A7825" t="s">
        <v>19640</v>
      </c>
      <c r="B7825" t="s">
        <v>19643</v>
      </c>
      <c r="C7825">
        <v>3</v>
      </c>
      <c r="D7825" t="s">
        <v>12</v>
      </c>
      <c r="E7825" t="s">
        <v>12</v>
      </c>
      <c r="F7825" s="3" t="s">
        <v>19644</v>
      </c>
      <c r="G7825">
        <v>2023</v>
      </c>
      <c r="H7825" t="s">
        <v>1810</v>
      </c>
      <c r="I7825" t="s">
        <v>19642</v>
      </c>
    </row>
    <row r="7826" spans="1:9" ht="16" x14ac:dyDescent="0.2">
      <c r="A7826" t="s">
        <v>19645</v>
      </c>
      <c r="B7826" t="s">
        <v>1159</v>
      </c>
      <c r="C7826">
        <v>1</v>
      </c>
      <c r="D7826" t="s">
        <v>12</v>
      </c>
      <c r="E7826" t="s">
        <v>12</v>
      </c>
      <c r="F7826" s="3" t="s">
        <v>19646</v>
      </c>
      <c r="G7826">
        <v>2023</v>
      </c>
      <c r="H7826" t="s">
        <v>14</v>
      </c>
      <c r="I7826" t="s">
        <v>19647</v>
      </c>
    </row>
    <row r="7827" spans="1:9" ht="16" x14ac:dyDescent="0.2">
      <c r="A7827" t="s">
        <v>19648</v>
      </c>
      <c r="B7827" t="s">
        <v>10962</v>
      </c>
      <c r="C7827">
        <v>1</v>
      </c>
      <c r="D7827" t="s">
        <v>344</v>
      </c>
      <c r="E7827" t="s">
        <v>12</v>
      </c>
      <c r="F7827" s="3" t="s">
        <v>1054</v>
      </c>
      <c r="G7827">
        <v>2023</v>
      </c>
      <c r="H7827" t="s">
        <v>140</v>
      </c>
      <c r="I7827" t="s">
        <v>19649</v>
      </c>
    </row>
    <row r="7828" spans="1:9" ht="32" x14ac:dyDescent="0.2">
      <c r="A7828" t="s">
        <v>19648</v>
      </c>
      <c r="B7828" t="s">
        <v>2588</v>
      </c>
      <c r="C7828">
        <v>2</v>
      </c>
      <c r="D7828" t="s">
        <v>485</v>
      </c>
      <c r="E7828" t="s">
        <v>12</v>
      </c>
      <c r="F7828" s="3" t="s">
        <v>10876</v>
      </c>
      <c r="G7828">
        <v>2023</v>
      </c>
      <c r="H7828" t="s">
        <v>140</v>
      </c>
      <c r="I7828" t="s">
        <v>19649</v>
      </c>
    </row>
    <row r="7829" spans="1:9" ht="16" x14ac:dyDescent="0.2">
      <c r="A7829" t="s">
        <v>19648</v>
      </c>
      <c r="B7829" t="s">
        <v>10966</v>
      </c>
      <c r="C7829">
        <v>3</v>
      </c>
      <c r="D7829" t="s">
        <v>344</v>
      </c>
      <c r="E7829" t="s">
        <v>12</v>
      </c>
      <c r="F7829" s="3" t="s">
        <v>820</v>
      </c>
      <c r="G7829">
        <v>2023</v>
      </c>
      <c r="H7829" t="s">
        <v>140</v>
      </c>
      <c r="I7829" t="s">
        <v>19649</v>
      </c>
    </row>
    <row r="7830" spans="1:9" ht="16" x14ac:dyDescent="0.2">
      <c r="A7830" t="s">
        <v>19648</v>
      </c>
      <c r="B7830" t="s">
        <v>5714</v>
      </c>
      <c r="C7830">
        <v>4</v>
      </c>
      <c r="D7830" t="s">
        <v>12</v>
      </c>
      <c r="E7830" t="s">
        <v>12</v>
      </c>
      <c r="F7830" s="3" t="s">
        <v>19650</v>
      </c>
      <c r="G7830">
        <v>2023</v>
      </c>
      <c r="H7830" t="s">
        <v>140</v>
      </c>
      <c r="I7830" t="s">
        <v>19649</v>
      </c>
    </row>
    <row r="7831" spans="1:9" ht="16" x14ac:dyDescent="0.2">
      <c r="A7831" t="s">
        <v>19648</v>
      </c>
      <c r="B7831" t="s">
        <v>824</v>
      </c>
      <c r="C7831">
        <v>5</v>
      </c>
      <c r="D7831" t="s">
        <v>12</v>
      </c>
      <c r="E7831" t="s">
        <v>12</v>
      </c>
      <c r="F7831" s="3" t="s">
        <v>825</v>
      </c>
      <c r="G7831">
        <v>2023</v>
      </c>
      <c r="H7831" t="s">
        <v>826</v>
      </c>
      <c r="I7831" t="s">
        <v>19649</v>
      </c>
    </row>
    <row r="7832" spans="1:9" ht="32" x14ac:dyDescent="0.2">
      <c r="A7832" t="s">
        <v>19648</v>
      </c>
      <c r="B7832" t="s">
        <v>19651</v>
      </c>
      <c r="C7832">
        <v>6</v>
      </c>
      <c r="D7832">
        <f>73</f>
        <v>73</v>
      </c>
      <c r="E7832" t="s">
        <v>12</v>
      </c>
      <c r="F7832" s="3" t="s">
        <v>823</v>
      </c>
      <c r="G7832">
        <v>2023</v>
      </c>
      <c r="H7832" t="s">
        <v>140</v>
      </c>
      <c r="I7832" t="s">
        <v>19649</v>
      </c>
    </row>
    <row r="7833" spans="1:9" ht="16" x14ac:dyDescent="0.2">
      <c r="A7833" t="s">
        <v>19652</v>
      </c>
      <c r="B7833" t="s">
        <v>19653</v>
      </c>
      <c r="C7833">
        <v>1</v>
      </c>
      <c r="D7833" t="s">
        <v>1020</v>
      </c>
      <c r="E7833" t="s">
        <v>12</v>
      </c>
      <c r="F7833" s="3" t="s">
        <v>18203</v>
      </c>
      <c r="G7833">
        <v>2023</v>
      </c>
      <c r="H7833" t="s">
        <v>1022</v>
      </c>
      <c r="I7833" t="s">
        <v>19654</v>
      </c>
    </row>
    <row r="7834" spans="1:9" ht="16" x14ac:dyDescent="0.2">
      <c r="A7834" t="s">
        <v>19652</v>
      </c>
      <c r="B7834" t="s">
        <v>19655</v>
      </c>
      <c r="C7834">
        <v>2</v>
      </c>
      <c r="D7834" t="s">
        <v>12</v>
      </c>
      <c r="E7834" t="s">
        <v>12</v>
      </c>
      <c r="F7834" s="3" t="s">
        <v>19656</v>
      </c>
      <c r="G7834">
        <v>2023</v>
      </c>
      <c r="H7834" t="s">
        <v>14</v>
      </c>
      <c r="I7834" t="s">
        <v>19654</v>
      </c>
    </row>
    <row r="7835" spans="1:9" ht="32" x14ac:dyDescent="0.2">
      <c r="A7835" t="s">
        <v>19652</v>
      </c>
      <c r="B7835" t="s">
        <v>19657</v>
      </c>
      <c r="C7835">
        <v>3</v>
      </c>
      <c r="D7835" t="s">
        <v>101</v>
      </c>
      <c r="E7835" t="s">
        <v>12</v>
      </c>
      <c r="F7835" s="3" t="s">
        <v>19658</v>
      </c>
      <c r="G7835">
        <v>2023</v>
      </c>
      <c r="H7835" t="s">
        <v>37</v>
      </c>
      <c r="I7835" t="s">
        <v>19654</v>
      </c>
    </row>
    <row r="7836" spans="1:9" ht="32" x14ac:dyDescent="0.2">
      <c r="A7836" t="s">
        <v>19652</v>
      </c>
      <c r="B7836" t="s">
        <v>19659</v>
      </c>
      <c r="C7836">
        <v>4</v>
      </c>
      <c r="D7836" t="s">
        <v>90</v>
      </c>
      <c r="E7836" t="s">
        <v>12</v>
      </c>
      <c r="F7836" s="3" t="s">
        <v>19660</v>
      </c>
      <c r="G7836">
        <v>2023</v>
      </c>
      <c r="H7836" t="s">
        <v>37</v>
      </c>
      <c r="I7836" t="s">
        <v>19654</v>
      </c>
    </row>
    <row r="7837" spans="1:9" ht="16" x14ac:dyDescent="0.2">
      <c r="A7837" t="s">
        <v>19661</v>
      </c>
      <c r="B7837" t="s">
        <v>19662</v>
      </c>
      <c r="C7837">
        <v>1</v>
      </c>
      <c r="D7837" t="s">
        <v>52</v>
      </c>
      <c r="E7837" t="s">
        <v>12</v>
      </c>
      <c r="F7837" s="3" t="s">
        <v>19663</v>
      </c>
      <c r="G7837">
        <v>2023</v>
      </c>
      <c r="H7837" t="s">
        <v>323</v>
      </c>
      <c r="I7837" t="s">
        <v>19664</v>
      </c>
    </row>
    <row r="7838" spans="1:9" ht="16" x14ac:dyDescent="0.2">
      <c r="A7838" t="s">
        <v>19661</v>
      </c>
      <c r="B7838" t="s">
        <v>19665</v>
      </c>
      <c r="C7838">
        <v>2</v>
      </c>
      <c r="D7838" t="s">
        <v>2828</v>
      </c>
      <c r="E7838" t="s">
        <v>12</v>
      </c>
      <c r="F7838" s="3" t="s">
        <v>8548</v>
      </c>
      <c r="G7838">
        <v>2023</v>
      </c>
      <c r="H7838" t="s">
        <v>323</v>
      </c>
      <c r="I7838" t="s">
        <v>19664</v>
      </c>
    </row>
    <row r="7839" spans="1:9" ht="32" x14ac:dyDescent="0.2">
      <c r="A7839" t="s">
        <v>19666</v>
      </c>
      <c r="B7839" t="s">
        <v>9034</v>
      </c>
      <c r="C7839">
        <v>1</v>
      </c>
      <c r="D7839">
        <f>237</f>
        <v>237</v>
      </c>
      <c r="E7839" t="s">
        <v>12</v>
      </c>
      <c r="F7839" s="3" t="s">
        <v>11971</v>
      </c>
      <c r="G7839">
        <v>2023</v>
      </c>
      <c r="H7839" t="s">
        <v>21</v>
      </c>
      <c r="I7839" t="s">
        <v>19667</v>
      </c>
    </row>
    <row r="7840" spans="1:9" ht="16" x14ac:dyDescent="0.2">
      <c r="A7840" t="s">
        <v>19668</v>
      </c>
      <c r="B7840" t="s">
        <v>1883</v>
      </c>
      <c r="C7840">
        <v>1</v>
      </c>
      <c r="D7840">
        <f>441</f>
        <v>441</v>
      </c>
      <c r="E7840" t="s">
        <v>12</v>
      </c>
      <c r="F7840" s="3" t="s">
        <v>1884</v>
      </c>
      <c r="G7840">
        <v>2023</v>
      </c>
      <c r="H7840" t="s">
        <v>140</v>
      </c>
      <c r="I7840" t="s">
        <v>19669</v>
      </c>
    </row>
    <row r="7841" spans="1:9" ht="32" x14ac:dyDescent="0.2">
      <c r="A7841" t="s">
        <v>19668</v>
      </c>
      <c r="B7841" t="s">
        <v>19670</v>
      </c>
      <c r="C7841">
        <v>2</v>
      </c>
      <c r="D7841">
        <f>441</f>
        <v>441</v>
      </c>
      <c r="E7841" t="s">
        <v>12</v>
      </c>
      <c r="F7841" s="3" t="s">
        <v>19671</v>
      </c>
      <c r="G7841">
        <v>2023</v>
      </c>
      <c r="H7841" t="s">
        <v>140</v>
      </c>
      <c r="I7841" t="s">
        <v>19669</v>
      </c>
    </row>
    <row r="7842" spans="1:9" ht="32" x14ac:dyDescent="0.2">
      <c r="A7842" t="s">
        <v>19668</v>
      </c>
      <c r="B7842" t="s">
        <v>19672</v>
      </c>
      <c r="C7842">
        <v>3</v>
      </c>
      <c r="D7842">
        <f>441</f>
        <v>441</v>
      </c>
      <c r="E7842" t="s">
        <v>12</v>
      </c>
      <c r="F7842" s="3" t="s">
        <v>19673</v>
      </c>
      <c r="G7842">
        <v>2023</v>
      </c>
      <c r="H7842" t="s">
        <v>140</v>
      </c>
      <c r="I7842" t="s">
        <v>19669</v>
      </c>
    </row>
    <row r="7843" spans="1:9" ht="16" x14ac:dyDescent="0.2">
      <c r="A7843" t="s">
        <v>19674</v>
      </c>
      <c r="B7843" t="s">
        <v>19675</v>
      </c>
      <c r="C7843">
        <v>1</v>
      </c>
      <c r="D7843" t="s">
        <v>19676</v>
      </c>
      <c r="E7843" t="s">
        <v>12</v>
      </c>
      <c r="F7843" s="3" t="s">
        <v>19677</v>
      </c>
      <c r="G7843">
        <v>2023</v>
      </c>
      <c r="H7843" t="s">
        <v>3976</v>
      </c>
      <c r="I7843" t="s">
        <v>19678</v>
      </c>
    </row>
    <row r="7844" spans="1:9" ht="16" x14ac:dyDescent="0.2">
      <c r="A7844" t="s">
        <v>19674</v>
      </c>
      <c r="B7844" t="s">
        <v>19679</v>
      </c>
      <c r="C7844">
        <v>2</v>
      </c>
      <c r="D7844" t="s">
        <v>12</v>
      </c>
      <c r="E7844" t="s">
        <v>12</v>
      </c>
      <c r="F7844" s="3" t="s">
        <v>19680</v>
      </c>
      <c r="G7844">
        <v>2023</v>
      </c>
      <c r="H7844" t="s">
        <v>3976</v>
      </c>
      <c r="I7844" t="s">
        <v>19678</v>
      </c>
    </row>
    <row r="7845" spans="1:9" ht="32" x14ac:dyDescent="0.2">
      <c r="A7845" t="s">
        <v>19681</v>
      </c>
      <c r="B7845" t="s">
        <v>19682</v>
      </c>
      <c r="C7845">
        <v>1</v>
      </c>
      <c r="D7845" t="s">
        <v>12</v>
      </c>
      <c r="E7845" t="s">
        <v>12</v>
      </c>
      <c r="F7845" s="3" t="s">
        <v>19683</v>
      </c>
      <c r="G7845">
        <v>2023</v>
      </c>
      <c r="H7845" t="s">
        <v>140</v>
      </c>
      <c r="I7845" t="s">
        <v>19684</v>
      </c>
    </row>
    <row r="7846" spans="1:9" ht="32" x14ac:dyDescent="0.2">
      <c r="A7846" t="s">
        <v>19681</v>
      </c>
      <c r="B7846" t="s">
        <v>19685</v>
      </c>
      <c r="C7846">
        <v>2</v>
      </c>
      <c r="D7846" t="s">
        <v>12</v>
      </c>
      <c r="E7846" t="s">
        <v>12</v>
      </c>
      <c r="F7846" s="3" t="s">
        <v>19686</v>
      </c>
      <c r="G7846">
        <v>2023</v>
      </c>
      <c r="H7846" t="s">
        <v>140</v>
      </c>
      <c r="I7846" t="s">
        <v>19684</v>
      </c>
    </row>
    <row r="7847" spans="1:9" ht="16" x14ac:dyDescent="0.2">
      <c r="A7847" t="s">
        <v>19687</v>
      </c>
      <c r="B7847" t="s">
        <v>19688</v>
      </c>
      <c r="C7847">
        <v>1</v>
      </c>
      <c r="D7847">
        <f>441</f>
        <v>441</v>
      </c>
      <c r="E7847" t="s">
        <v>12</v>
      </c>
      <c r="F7847" s="3" t="s">
        <v>19689</v>
      </c>
      <c r="G7847">
        <v>2023</v>
      </c>
      <c r="H7847" t="s">
        <v>140</v>
      </c>
      <c r="I7847" t="s">
        <v>19690</v>
      </c>
    </row>
    <row r="7848" spans="1:9" ht="16" x14ac:dyDescent="0.2">
      <c r="A7848" t="s">
        <v>19687</v>
      </c>
      <c r="B7848" t="s">
        <v>4033</v>
      </c>
      <c r="C7848">
        <v>2</v>
      </c>
      <c r="D7848">
        <f>556</f>
        <v>556</v>
      </c>
      <c r="E7848" t="s">
        <v>12</v>
      </c>
      <c r="F7848" s="3" t="s">
        <v>7546</v>
      </c>
      <c r="G7848">
        <v>2023</v>
      </c>
      <c r="H7848" t="s">
        <v>140</v>
      </c>
      <c r="I7848" t="s">
        <v>19690</v>
      </c>
    </row>
    <row r="7849" spans="1:9" ht="16" x14ac:dyDescent="0.2">
      <c r="A7849" t="s">
        <v>19691</v>
      </c>
      <c r="B7849" t="s">
        <v>19692</v>
      </c>
      <c r="C7849">
        <v>1</v>
      </c>
      <c r="D7849" t="s">
        <v>1579</v>
      </c>
      <c r="E7849" t="s">
        <v>12</v>
      </c>
      <c r="F7849" s="3" t="s">
        <v>19693</v>
      </c>
      <c r="G7849">
        <v>2023</v>
      </c>
      <c r="H7849" t="s">
        <v>140</v>
      </c>
      <c r="I7849" t="s">
        <v>19694</v>
      </c>
    </row>
    <row r="7850" spans="1:9" ht="32" x14ac:dyDescent="0.2">
      <c r="A7850" t="s">
        <v>19695</v>
      </c>
      <c r="B7850" t="s">
        <v>19696</v>
      </c>
      <c r="C7850">
        <v>1</v>
      </c>
      <c r="D7850" t="s">
        <v>12</v>
      </c>
      <c r="E7850" t="s">
        <v>12</v>
      </c>
      <c r="F7850" s="3" t="s">
        <v>19697</v>
      </c>
      <c r="G7850">
        <v>2023</v>
      </c>
      <c r="H7850" t="s">
        <v>140</v>
      </c>
      <c r="I7850" t="s">
        <v>19698</v>
      </c>
    </row>
    <row r="7851" spans="1:9" ht="16" x14ac:dyDescent="0.2">
      <c r="A7851" t="s">
        <v>19695</v>
      </c>
      <c r="B7851" t="s">
        <v>19699</v>
      </c>
      <c r="C7851">
        <v>2</v>
      </c>
      <c r="D7851" t="s">
        <v>52</v>
      </c>
      <c r="E7851" t="s">
        <v>12</v>
      </c>
      <c r="F7851" s="3" t="s">
        <v>19700</v>
      </c>
      <c r="G7851">
        <v>2023</v>
      </c>
      <c r="H7851" t="s">
        <v>140</v>
      </c>
      <c r="I7851" t="s">
        <v>19698</v>
      </c>
    </row>
    <row r="7852" spans="1:9" ht="16" x14ac:dyDescent="0.2">
      <c r="A7852" t="s">
        <v>19701</v>
      </c>
      <c r="B7852" t="s">
        <v>19702</v>
      </c>
      <c r="C7852">
        <v>1</v>
      </c>
      <c r="D7852" t="s">
        <v>101</v>
      </c>
      <c r="E7852" t="s">
        <v>12</v>
      </c>
      <c r="F7852" s="3" t="s">
        <v>10322</v>
      </c>
      <c r="G7852">
        <v>2023</v>
      </c>
      <c r="H7852" t="s">
        <v>37</v>
      </c>
      <c r="I7852" t="s">
        <v>19703</v>
      </c>
    </row>
    <row r="7853" spans="1:9" ht="16" x14ac:dyDescent="0.2">
      <c r="A7853" t="s">
        <v>19704</v>
      </c>
      <c r="B7853" t="s">
        <v>8091</v>
      </c>
      <c r="C7853">
        <v>1</v>
      </c>
      <c r="D7853" t="s">
        <v>4550</v>
      </c>
      <c r="E7853" t="s">
        <v>193</v>
      </c>
      <c r="F7853" s="3" t="s">
        <v>19705</v>
      </c>
      <c r="G7853">
        <v>2023</v>
      </c>
      <c r="H7853" t="s">
        <v>86</v>
      </c>
      <c r="I7853" t="s">
        <v>19706</v>
      </c>
    </row>
    <row r="7854" spans="1:9" ht="32" x14ac:dyDescent="0.2">
      <c r="A7854" t="s">
        <v>19704</v>
      </c>
      <c r="B7854" t="s">
        <v>18021</v>
      </c>
      <c r="C7854">
        <v>2</v>
      </c>
      <c r="D7854" t="s">
        <v>12</v>
      </c>
      <c r="E7854" t="s">
        <v>334</v>
      </c>
      <c r="F7854" s="3" t="s">
        <v>19707</v>
      </c>
      <c r="G7854">
        <v>2023</v>
      </c>
      <c r="H7854" t="s">
        <v>235</v>
      </c>
      <c r="I7854" t="s">
        <v>19706</v>
      </c>
    </row>
    <row r="7855" spans="1:9" ht="32" x14ac:dyDescent="0.2">
      <c r="A7855" t="s">
        <v>19708</v>
      </c>
      <c r="B7855" t="s">
        <v>5950</v>
      </c>
      <c r="C7855">
        <v>1</v>
      </c>
      <c r="D7855" t="s">
        <v>12</v>
      </c>
      <c r="E7855" t="s">
        <v>12</v>
      </c>
      <c r="F7855" s="3" t="s">
        <v>19709</v>
      </c>
      <c r="G7855">
        <v>2023</v>
      </c>
      <c r="H7855" t="s">
        <v>37</v>
      </c>
      <c r="I7855" t="s">
        <v>19710</v>
      </c>
    </row>
    <row r="7856" spans="1:9" ht="32" x14ac:dyDescent="0.2">
      <c r="A7856" t="s">
        <v>19708</v>
      </c>
      <c r="B7856" t="s">
        <v>5953</v>
      </c>
      <c r="C7856">
        <v>2</v>
      </c>
      <c r="D7856" t="s">
        <v>12</v>
      </c>
      <c r="E7856" t="s">
        <v>12</v>
      </c>
      <c r="F7856" s="3" t="s">
        <v>19711</v>
      </c>
      <c r="G7856">
        <v>2023</v>
      </c>
      <c r="H7856" t="s">
        <v>37</v>
      </c>
      <c r="I7856" t="s">
        <v>19710</v>
      </c>
    </row>
    <row r="7857" spans="1:9" ht="32" x14ac:dyDescent="0.2">
      <c r="A7857" t="s">
        <v>19708</v>
      </c>
      <c r="B7857" t="s">
        <v>19712</v>
      </c>
      <c r="C7857">
        <v>3</v>
      </c>
      <c r="D7857" t="s">
        <v>12</v>
      </c>
      <c r="E7857" t="s">
        <v>12</v>
      </c>
      <c r="F7857" s="3" t="s">
        <v>19713</v>
      </c>
      <c r="G7857">
        <v>2023</v>
      </c>
      <c r="H7857" t="s">
        <v>1248</v>
      </c>
      <c r="I7857" t="s">
        <v>19710</v>
      </c>
    </row>
    <row r="7858" spans="1:9" ht="32" x14ac:dyDescent="0.2">
      <c r="A7858" t="s">
        <v>19714</v>
      </c>
      <c r="B7858" t="s">
        <v>19715</v>
      </c>
      <c r="C7858">
        <v>1</v>
      </c>
      <c r="D7858">
        <f>278</f>
        <v>278</v>
      </c>
      <c r="E7858" t="s">
        <v>12</v>
      </c>
      <c r="F7858" s="3" t="s">
        <v>19716</v>
      </c>
      <c r="G7858">
        <v>2023</v>
      </c>
      <c r="H7858" t="s">
        <v>37</v>
      </c>
      <c r="I7858" t="s">
        <v>19717</v>
      </c>
    </row>
    <row r="7859" spans="1:9" ht="32" x14ac:dyDescent="0.2">
      <c r="A7859" t="s">
        <v>19718</v>
      </c>
      <c r="B7859" t="s">
        <v>3377</v>
      </c>
      <c r="C7859">
        <v>1</v>
      </c>
      <c r="D7859" t="s">
        <v>12</v>
      </c>
      <c r="E7859" t="s">
        <v>12</v>
      </c>
      <c r="F7859" s="3" t="s">
        <v>3378</v>
      </c>
      <c r="G7859">
        <v>2023</v>
      </c>
      <c r="H7859" t="s">
        <v>37</v>
      </c>
      <c r="I7859" t="s">
        <v>19719</v>
      </c>
    </row>
    <row r="7860" spans="1:9" ht="16" x14ac:dyDescent="0.2">
      <c r="A7860" t="s">
        <v>19718</v>
      </c>
      <c r="B7860" t="s">
        <v>19720</v>
      </c>
      <c r="C7860">
        <v>2</v>
      </c>
      <c r="D7860" t="s">
        <v>576</v>
      </c>
      <c r="E7860" t="s">
        <v>12</v>
      </c>
      <c r="F7860" s="3" t="s">
        <v>19721</v>
      </c>
      <c r="G7860">
        <v>2023</v>
      </c>
      <c r="H7860" t="s">
        <v>37</v>
      </c>
      <c r="I7860" t="s">
        <v>19719</v>
      </c>
    </row>
    <row r="7861" spans="1:9" ht="32" x14ac:dyDescent="0.2">
      <c r="A7861" t="s">
        <v>19722</v>
      </c>
      <c r="B7861" t="s">
        <v>11102</v>
      </c>
      <c r="C7861">
        <v>1</v>
      </c>
      <c r="D7861" t="s">
        <v>1818</v>
      </c>
      <c r="E7861" t="s">
        <v>12</v>
      </c>
      <c r="F7861" s="3" t="s">
        <v>17660</v>
      </c>
      <c r="G7861">
        <v>2023</v>
      </c>
      <c r="H7861" t="s">
        <v>323</v>
      </c>
      <c r="I7861" t="s">
        <v>19723</v>
      </c>
    </row>
    <row r="7862" spans="1:9" ht="16" x14ac:dyDescent="0.2">
      <c r="A7862" t="s">
        <v>19722</v>
      </c>
      <c r="B7862" t="s">
        <v>19724</v>
      </c>
      <c r="C7862">
        <v>2</v>
      </c>
      <c r="D7862" t="s">
        <v>12</v>
      </c>
      <c r="E7862" t="s">
        <v>12</v>
      </c>
      <c r="F7862" s="3" t="s">
        <v>19725</v>
      </c>
      <c r="G7862">
        <v>2023</v>
      </c>
      <c r="H7862" t="s">
        <v>37</v>
      </c>
      <c r="I7862" t="s">
        <v>19723</v>
      </c>
    </row>
    <row r="7863" spans="1:9" ht="16" x14ac:dyDescent="0.2">
      <c r="A7863" t="s">
        <v>19722</v>
      </c>
      <c r="B7863" t="s">
        <v>11105</v>
      </c>
      <c r="C7863">
        <v>3</v>
      </c>
      <c r="D7863" t="s">
        <v>12</v>
      </c>
      <c r="E7863" t="s">
        <v>12</v>
      </c>
      <c r="F7863" s="3" t="s">
        <v>11108</v>
      </c>
      <c r="G7863">
        <v>2023</v>
      </c>
      <c r="H7863" t="s">
        <v>323</v>
      </c>
      <c r="I7863" t="s">
        <v>19723</v>
      </c>
    </row>
    <row r="7864" spans="1:9" ht="16" x14ac:dyDescent="0.2">
      <c r="A7864" t="s">
        <v>19726</v>
      </c>
      <c r="B7864" t="s">
        <v>536</v>
      </c>
      <c r="C7864">
        <v>1</v>
      </c>
      <c r="D7864" t="s">
        <v>12</v>
      </c>
      <c r="E7864" t="s">
        <v>12</v>
      </c>
      <c r="F7864" s="3" t="s">
        <v>1535</v>
      </c>
      <c r="G7864">
        <v>2023</v>
      </c>
      <c r="H7864" t="s">
        <v>37</v>
      </c>
      <c r="I7864" t="s">
        <v>19727</v>
      </c>
    </row>
    <row r="7865" spans="1:9" ht="16" x14ac:dyDescent="0.2">
      <c r="A7865" t="s">
        <v>19728</v>
      </c>
      <c r="B7865" t="s">
        <v>1883</v>
      </c>
      <c r="C7865">
        <v>1</v>
      </c>
      <c r="D7865">
        <f>441</f>
        <v>441</v>
      </c>
      <c r="E7865" t="s">
        <v>12</v>
      </c>
      <c r="F7865" s="3" t="s">
        <v>1884</v>
      </c>
      <c r="G7865">
        <v>2023</v>
      </c>
      <c r="H7865" t="s">
        <v>140</v>
      </c>
      <c r="I7865" t="s">
        <v>19729</v>
      </c>
    </row>
    <row r="7866" spans="1:9" ht="32" x14ac:dyDescent="0.2">
      <c r="A7866" t="s">
        <v>19730</v>
      </c>
      <c r="B7866" t="s">
        <v>19731</v>
      </c>
      <c r="C7866">
        <v>1</v>
      </c>
      <c r="D7866" t="s">
        <v>142</v>
      </c>
      <c r="E7866" t="s">
        <v>12</v>
      </c>
      <c r="F7866" s="7" t="s">
        <v>19732</v>
      </c>
      <c r="G7866">
        <v>2023</v>
      </c>
      <c r="H7866" t="s">
        <v>140</v>
      </c>
      <c r="I7866" t="s">
        <v>19733</v>
      </c>
    </row>
    <row r="7867" spans="1:9" ht="32" x14ac:dyDescent="0.2">
      <c r="A7867" t="s">
        <v>19730</v>
      </c>
      <c r="B7867" t="s">
        <v>19734</v>
      </c>
      <c r="C7867">
        <v>2</v>
      </c>
      <c r="D7867" t="s">
        <v>12</v>
      </c>
      <c r="E7867" t="s">
        <v>12</v>
      </c>
      <c r="F7867" s="3" t="s">
        <v>19735</v>
      </c>
      <c r="G7867">
        <v>2023</v>
      </c>
      <c r="H7867" t="s">
        <v>140</v>
      </c>
      <c r="I7867" t="s">
        <v>19733</v>
      </c>
    </row>
    <row r="7868" spans="1:9" ht="32" x14ac:dyDescent="0.2">
      <c r="A7868" t="s">
        <v>19730</v>
      </c>
      <c r="B7868" t="s">
        <v>19736</v>
      </c>
      <c r="C7868">
        <v>3</v>
      </c>
      <c r="D7868">
        <f>268</f>
        <v>268</v>
      </c>
      <c r="E7868" t="s">
        <v>12</v>
      </c>
      <c r="F7868" s="3" t="s">
        <v>19737</v>
      </c>
      <c r="G7868">
        <v>2023</v>
      </c>
      <c r="H7868" t="s">
        <v>140</v>
      </c>
      <c r="I7868" t="s">
        <v>19733</v>
      </c>
    </row>
    <row r="7869" spans="1:9" ht="32" x14ac:dyDescent="0.2">
      <c r="A7869" t="s">
        <v>19738</v>
      </c>
      <c r="B7869" t="s">
        <v>19739</v>
      </c>
      <c r="C7869">
        <v>1</v>
      </c>
      <c r="D7869" t="s">
        <v>408</v>
      </c>
      <c r="E7869" t="s">
        <v>12</v>
      </c>
      <c r="F7869" s="7" t="s">
        <v>19740</v>
      </c>
      <c r="G7869">
        <v>2023</v>
      </c>
      <c r="H7869" t="s">
        <v>174</v>
      </c>
      <c r="I7869" t="s">
        <v>19741</v>
      </c>
    </row>
    <row r="7870" spans="1:9" ht="32" x14ac:dyDescent="0.2">
      <c r="A7870" t="s">
        <v>19738</v>
      </c>
      <c r="B7870" t="s">
        <v>19742</v>
      </c>
      <c r="C7870">
        <v>2</v>
      </c>
      <c r="D7870" t="s">
        <v>408</v>
      </c>
      <c r="E7870" t="s">
        <v>12</v>
      </c>
      <c r="F7870" s="7" t="s">
        <v>19743</v>
      </c>
      <c r="G7870">
        <v>2023</v>
      </c>
      <c r="H7870" t="s">
        <v>174</v>
      </c>
      <c r="I7870" t="s">
        <v>19741</v>
      </c>
    </row>
    <row r="7871" spans="1:9" ht="16" x14ac:dyDescent="0.2">
      <c r="A7871" t="s">
        <v>19744</v>
      </c>
      <c r="B7871" t="s">
        <v>999</v>
      </c>
      <c r="C7871">
        <v>1</v>
      </c>
      <c r="D7871" t="s">
        <v>469</v>
      </c>
      <c r="E7871" t="s">
        <v>12</v>
      </c>
      <c r="F7871" s="3" t="s">
        <v>1000</v>
      </c>
      <c r="G7871">
        <v>2023</v>
      </c>
      <c r="H7871" t="s">
        <v>462</v>
      </c>
      <c r="I7871" t="s">
        <v>19745</v>
      </c>
    </row>
    <row r="7872" spans="1:9" ht="16" x14ac:dyDescent="0.2">
      <c r="A7872" t="s">
        <v>19744</v>
      </c>
      <c r="B7872" t="s">
        <v>995</v>
      </c>
      <c r="C7872">
        <v>2</v>
      </c>
      <c r="D7872" t="s">
        <v>996</v>
      </c>
      <c r="E7872" t="s">
        <v>12</v>
      </c>
      <c r="F7872" s="3" t="s">
        <v>997</v>
      </c>
      <c r="G7872">
        <v>2023</v>
      </c>
      <c r="H7872" t="s">
        <v>998</v>
      </c>
      <c r="I7872" t="s">
        <v>19745</v>
      </c>
    </row>
    <row r="7873" spans="1:9" ht="32" x14ac:dyDescent="0.2">
      <c r="A7873" t="s">
        <v>19746</v>
      </c>
      <c r="B7873" t="s">
        <v>18387</v>
      </c>
      <c r="C7873">
        <v>1</v>
      </c>
      <c r="D7873" t="s">
        <v>101</v>
      </c>
      <c r="E7873" t="s">
        <v>12</v>
      </c>
      <c r="F7873" s="3" t="s">
        <v>18390</v>
      </c>
      <c r="G7873">
        <v>2023</v>
      </c>
      <c r="H7873" t="s">
        <v>37</v>
      </c>
      <c r="I7873" t="s">
        <v>19747</v>
      </c>
    </row>
    <row r="7874" spans="1:9" ht="16" x14ac:dyDescent="0.2">
      <c r="A7874" t="s">
        <v>19746</v>
      </c>
      <c r="B7874" t="s">
        <v>155</v>
      </c>
      <c r="C7874">
        <v>2</v>
      </c>
      <c r="D7874" t="s">
        <v>12</v>
      </c>
      <c r="E7874" t="s">
        <v>12</v>
      </c>
      <c r="F7874" s="3" t="s">
        <v>15924</v>
      </c>
      <c r="G7874">
        <v>2023</v>
      </c>
      <c r="H7874" t="s">
        <v>37</v>
      </c>
      <c r="I7874" t="s">
        <v>19747</v>
      </c>
    </row>
    <row r="7875" spans="1:9" ht="32" x14ac:dyDescent="0.2">
      <c r="A7875" t="s">
        <v>19748</v>
      </c>
      <c r="B7875" t="s">
        <v>1016</v>
      </c>
      <c r="C7875">
        <v>1</v>
      </c>
      <c r="D7875" t="s">
        <v>52</v>
      </c>
      <c r="E7875" t="s">
        <v>12</v>
      </c>
      <c r="F7875" s="3" t="s">
        <v>1017</v>
      </c>
      <c r="G7875">
        <v>2023</v>
      </c>
      <c r="H7875" t="s">
        <v>140</v>
      </c>
      <c r="I7875" t="s">
        <v>19749</v>
      </c>
    </row>
    <row r="7876" spans="1:9" ht="16" x14ac:dyDescent="0.2">
      <c r="A7876" t="s">
        <v>19748</v>
      </c>
      <c r="B7876" t="s">
        <v>155</v>
      </c>
      <c r="C7876">
        <v>2</v>
      </c>
      <c r="D7876" t="s">
        <v>12</v>
      </c>
      <c r="E7876" t="s">
        <v>12</v>
      </c>
      <c r="F7876" s="3" t="s">
        <v>15924</v>
      </c>
      <c r="G7876">
        <v>2023</v>
      </c>
      <c r="H7876" t="s">
        <v>37</v>
      </c>
      <c r="I7876" t="s">
        <v>19749</v>
      </c>
    </row>
    <row r="7877" spans="1:9" ht="32" x14ac:dyDescent="0.2">
      <c r="A7877" t="s">
        <v>19750</v>
      </c>
      <c r="B7877" t="s">
        <v>19751</v>
      </c>
      <c r="C7877">
        <v>1</v>
      </c>
      <c r="D7877" t="s">
        <v>15159</v>
      </c>
      <c r="E7877" t="s">
        <v>12</v>
      </c>
      <c r="F7877" s="3" t="s">
        <v>19752</v>
      </c>
      <c r="G7877">
        <v>2023</v>
      </c>
      <c r="H7877" t="s">
        <v>67</v>
      </c>
      <c r="I7877" t="s">
        <v>19753</v>
      </c>
    </row>
    <row r="7878" spans="1:9" ht="32" x14ac:dyDescent="0.2">
      <c r="A7878" t="s">
        <v>19754</v>
      </c>
      <c r="B7878" t="s">
        <v>19755</v>
      </c>
      <c r="C7878">
        <v>1</v>
      </c>
      <c r="D7878">
        <f>237</f>
        <v>237</v>
      </c>
      <c r="E7878" t="s">
        <v>12</v>
      </c>
      <c r="F7878" s="3" t="s">
        <v>6528</v>
      </c>
      <c r="G7878">
        <v>2023</v>
      </c>
      <c r="H7878" t="s">
        <v>21</v>
      </c>
      <c r="I7878" t="s">
        <v>19756</v>
      </c>
    </row>
    <row r="7879" spans="1:9" ht="32" x14ac:dyDescent="0.2">
      <c r="A7879" t="s">
        <v>19754</v>
      </c>
      <c r="B7879" t="s">
        <v>19757</v>
      </c>
      <c r="C7879">
        <v>2</v>
      </c>
      <c r="D7879" t="s">
        <v>12</v>
      </c>
      <c r="E7879" t="s">
        <v>12</v>
      </c>
      <c r="F7879" s="3" t="s">
        <v>19758</v>
      </c>
      <c r="G7879">
        <v>2023</v>
      </c>
      <c r="H7879" t="s">
        <v>86</v>
      </c>
      <c r="I7879" t="s">
        <v>19756</v>
      </c>
    </row>
    <row r="7880" spans="1:9" ht="32" x14ac:dyDescent="0.2">
      <c r="A7880" t="s">
        <v>19754</v>
      </c>
      <c r="B7880" t="s">
        <v>19759</v>
      </c>
      <c r="C7880">
        <v>3</v>
      </c>
      <c r="D7880">
        <f>237</f>
        <v>237</v>
      </c>
      <c r="E7880" t="s">
        <v>12</v>
      </c>
      <c r="F7880" s="3" t="s">
        <v>12398</v>
      </c>
      <c r="G7880">
        <v>2023</v>
      </c>
      <c r="H7880" t="s">
        <v>21</v>
      </c>
      <c r="I7880" t="s">
        <v>19756</v>
      </c>
    </row>
    <row r="7881" spans="1:9" ht="16" x14ac:dyDescent="0.2">
      <c r="A7881" t="s">
        <v>19760</v>
      </c>
      <c r="B7881" t="s">
        <v>19761</v>
      </c>
      <c r="C7881">
        <v>1</v>
      </c>
      <c r="D7881">
        <f>38</f>
        <v>38</v>
      </c>
      <c r="E7881" t="s">
        <v>12</v>
      </c>
      <c r="F7881" s="3" t="s">
        <v>12382</v>
      </c>
      <c r="G7881">
        <v>2023</v>
      </c>
      <c r="H7881" t="s">
        <v>140</v>
      </c>
      <c r="I7881" t="s">
        <v>19762</v>
      </c>
    </row>
    <row r="7882" spans="1:9" ht="16" x14ac:dyDescent="0.2">
      <c r="A7882" t="s">
        <v>19763</v>
      </c>
      <c r="B7882" t="s">
        <v>19764</v>
      </c>
      <c r="C7882">
        <v>1</v>
      </c>
      <c r="D7882" t="s">
        <v>316</v>
      </c>
      <c r="E7882" t="s">
        <v>12</v>
      </c>
      <c r="F7882" s="3" t="s">
        <v>19765</v>
      </c>
      <c r="G7882">
        <v>2023</v>
      </c>
      <c r="H7882" t="s">
        <v>140</v>
      </c>
      <c r="I7882" t="s">
        <v>19766</v>
      </c>
    </row>
    <row r="7883" spans="1:9" ht="16" x14ac:dyDescent="0.2">
      <c r="A7883" t="s">
        <v>19763</v>
      </c>
      <c r="B7883" t="s">
        <v>19767</v>
      </c>
      <c r="C7883">
        <v>2</v>
      </c>
      <c r="D7883" t="s">
        <v>316</v>
      </c>
      <c r="E7883" t="s">
        <v>12</v>
      </c>
      <c r="F7883" s="3" t="s">
        <v>19768</v>
      </c>
      <c r="G7883">
        <v>2023</v>
      </c>
      <c r="H7883" t="s">
        <v>140</v>
      </c>
      <c r="I7883" t="s">
        <v>19766</v>
      </c>
    </row>
    <row r="7884" spans="1:9" ht="32" x14ac:dyDescent="0.2">
      <c r="A7884" t="s">
        <v>19769</v>
      </c>
      <c r="B7884" t="s">
        <v>19770</v>
      </c>
      <c r="C7884">
        <v>1</v>
      </c>
      <c r="D7884" t="s">
        <v>3989</v>
      </c>
      <c r="E7884" t="s">
        <v>334</v>
      </c>
      <c r="F7884" s="3" t="s">
        <v>19771</v>
      </c>
      <c r="G7884">
        <v>2023</v>
      </c>
      <c r="H7884" t="s">
        <v>140</v>
      </c>
      <c r="I7884" t="s">
        <v>19772</v>
      </c>
    </row>
    <row r="7885" spans="1:9" ht="16" x14ac:dyDescent="0.2">
      <c r="A7885" t="s">
        <v>19773</v>
      </c>
      <c r="B7885" t="s">
        <v>19774</v>
      </c>
      <c r="C7885">
        <v>1</v>
      </c>
      <c r="D7885" t="s">
        <v>12</v>
      </c>
      <c r="E7885" t="s">
        <v>12</v>
      </c>
      <c r="F7885" s="3" t="s">
        <v>989</v>
      </c>
      <c r="G7885">
        <v>2023</v>
      </c>
      <c r="H7885" t="s">
        <v>37</v>
      </c>
      <c r="I7885" t="s">
        <v>19775</v>
      </c>
    </row>
    <row r="7886" spans="1:9" ht="16" x14ac:dyDescent="0.2">
      <c r="A7886" t="s">
        <v>19776</v>
      </c>
      <c r="B7886" t="s">
        <v>2024</v>
      </c>
      <c r="C7886">
        <v>1</v>
      </c>
      <c r="D7886" t="s">
        <v>52</v>
      </c>
      <c r="E7886" t="s">
        <v>12</v>
      </c>
      <c r="F7886" s="3" t="s">
        <v>19777</v>
      </c>
      <c r="G7886">
        <v>2023</v>
      </c>
      <c r="H7886" t="s">
        <v>2026</v>
      </c>
      <c r="I7886" t="s">
        <v>19778</v>
      </c>
    </row>
    <row r="7887" spans="1:9" ht="16" x14ac:dyDescent="0.2">
      <c r="A7887" t="s">
        <v>19779</v>
      </c>
      <c r="B7887" t="s">
        <v>19780</v>
      </c>
      <c r="C7887">
        <v>1</v>
      </c>
      <c r="D7887">
        <f>173</f>
        <v>173</v>
      </c>
      <c r="E7887" t="s">
        <v>12</v>
      </c>
      <c r="F7887" s="3" t="s">
        <v>8769</v>
      </c>
      <c r="G7887">
        <v>2023</v>
      </c>
      <c r="H7887" t="s">
        <v>2793</v>
      </c>
      <c r="I7887" t="s">
        <v>19781</v>
      </c>
    </row>
    <row r="7888" spans="1:9" ht="16" x14ac:dyDescent="0.2">
      <c r="A7888" t="s">
        <v>19779</v>
      </c>
      <c r="B7888" t="s">
        <v>19782</v>
      </c>
      <c r="C7888">
        <v>2</v>
      </c>
      <c r="D7888" t="s">
        <v>4409</v>
      </c>
      <c r="E7888" t="s">
        <v>12</v>
      </c>
      <c r="F7888" s="3" t="s">
        <v>4410</v>
      </c>
      <c r="G7888">
        <v>2023</v>
      </c>
      <c r="H7888" t="s">
        <v>86</v>
      </c>
      <c r="I7888" t="s">
        <v>19781</v>
      </c>
    </row>
    <row r="7889" spans="1:9" ht="16" x14ac:dyDescent="0.2">
      <c r="A7889" t="s">
        <v>19783</v>
      </c>
      <c r="B7889" t="s">
        <v>10269</v>
      </c>
      <c r="C7889">
        <v>1</v>
      </c>
      <c r="D7889" t="s">
        <v>712</v>
      </c>
      <c r="E7889" t="s">
        <v>12</v>
      </c>
      <c r="F7889" s="3" t="s">
        <v>4942</v>
      </c>
      <c r="G7889">
        <v>2023</v>
      </c>
      <c r="H7889" t="s">
        <v>140</v>
      </c>
      <c r="I7889" t="s">
        <v>19784</v>
      </c>
    </row>
    <row r="7890" spans="1:9" ht="32" x14ac:dyDescent="0.2">
      <c r="A7890" t="s">
        <v>19783</v>
      </c>
      <c r="B7890" t="s">
        <v>19785</v>
      </c>
      <c r="C7890">
        <v>2</v>
      </c>
      <c r="D7890" t="s">
        <v>1735</v>
      </c>
      <c r="E7890" t="s">
        <v>334</v>
      </c>
      <c r="F7890" s="3" t="s">
        <v>19786</v>
      </c>
      <c r="G7890">
        <v>2023</v>
      </c>
      <c r="H7890" t="s">
        <v>140</v>
      </c>
      <c r="I7890" t="s">
        <v>19784</v>
      </c>
    </row>
    <row r="7891" spans="1:9" ht="32" x14ac:dyDescent="0.2">
      <c r="A7891" t="s">
        <v>19787</v>
      </c>
      <c r="B7891" t="s">
        <v>19788</v>
      </c>
      <c r="C7891">
        <v>1</v>
      </c>
      <c r="D7891" t="s">
        <v>12</v>
      </c>
      <c r="E7891" t="s">
        <v>12</v>
      </c>
      <c r="F7891" s="3" t="s">
        <v>4212</v>
      </c>
      <c r="G7891">
        <v>2023</v>
      </c>
      <c r="H7891" t="s">
        <v>14</v>
      </c>
      <c r="I7891" t="s">
        <v>19789</v>
      </c>
    </row>
    <row r="7892" spans="1:9" ht="32" x14ac:dyDescent="0.2">
      <c r="A7892" t="s">
        <v>19790</v>
      </c>
      <c r="B7892" t="s">
        <v>19791</v>
      </c>
      <c r="C7892">
        <v>1</v>
      </c>
      <c r="D7892" t="s">
        <v>408</v>
      </c>
      <c r="E7892" t="s">
        <v>12</v>
      </c>
      <c r="F7892" s="3" t="s">
        <v>19792</v>
      </c>
      <c r="G7892">
        <v>2023</v>
      </c>
      <c r="H7892" t="s">
        <v>518</v>
      </c>
      <c r="I7892" t="s">
        <v>19793</v>
      </c>
    </row>
    <row r="7893" spans="1:9" ht="32" x14ac:dyDescent="0.2">
      <c r="A7893" t="s">
        <v>19790</v>
      </c>
      <c r="B7893" t="s">
        <v>19794</v>
      </c>
      <c r="C7893">
        <v>2</v>
      </c>
      <c r="D7893" t="s">
        <v>344</v>
      </c>
      <c r="E7893" t="s">
        <v>12</v>
      </c>
      <c r="F7893" s="3" t="s">
        <v>19795</v>
      </c>
      <c r="G7893">
        <v>2023</v>
      </c>
      <c r="H7893" t="s">
        <v>5941</v>
      </c>
      <c r="I7893" t="s">
        <v>19793</v>
      </c>
    </row>
    <row r="7894" spans="1:9" ht="16" x14ac:dyDescent="0.2">
      <c r="A7894" t="s">
        <v>19796</v>
      </c>
      <c r="B7894" t="s">
        <v>9594</v>
      </c>
      <c r="C7894">
        <v>1</v>
      </c>
      <c r="D7894" t="s">
        <v>12</v>
      </c>
      <c r="E7894" t="s">
        <v>12</v>
      </c>
      <c r="F7894" s="3" t="s">
        <v>9020</v>
      </c>
      <c r="G7894">
        <v>2023</v>
      </c>
      <c r="H7894" t="s">
        <v>37</v>
      </c>
      <c r="I7894" t="s">
        <v>19797</v>
      </c>
    </row>
    <row r="7895" spans="1:9" ht="16" x14ac:dyDescent="0.2">
      <c r="A7895" t="s">
        <v>19796</v>
      </c>
      <c r="B7895" t="s">
        <v>19798</v>
      </c>
      <c r="C7895">
        <v>2</v>
      </c>
      <c r="D7895" t="s">
        <v>12</v>
      </c>
      <c r="E7895" t="s">
        <v>12</v>
      </c>
      <c r="F7895" s="3" t="s">
        <v>14626</v>
      </c>
      <c r="G7895">
        <v>2023</v>
      </c>
      <c r="H7895" t="s">
        <v>37</v>
      </c>
      <c r="I7895" t="s">
        <v>19797</v>
      </c>
    </row>
    <row r="7896" spans="1:9" ht="16" x14ac:dyDescent="0.2">
      <c r="A7896" t="s">
        <v>19799</v>
      </c>
      <c r="B7896" t="s">
        <v>5277</v>
      </c>
      <c r="C7896">
        <v>1</v>
      </c>
      <c r="D7896" s="5" t="s">
        <v>12</v>
      </c>
      <c r="E7896" t="s">
        <v>12</v>
      </c>
      <c r="F7896" s="7" t="s">
        <v>165</v>
      </c>
      <c r="G7896">
        <v>2023</v>
      </c>
      <c r="H7896" t="s">
        <v>37</v>
      </c>
      <c r="I7896" t="s">
        <v>19800</v>
      </c>
    </row>
    <row r="7897" spans="1:9" ht="32" x14ac:dyDescent="0.2">
      <c r="A7897" t="s">
        <v>19799</v>
      </c>
      <c r="B7897" t="s">
        <v>19801</v>
      </c>
      <c r="C7897">
        <v>2</v>
      </c>
      <c r="D7897" t="s">
        <v>12</v>
      </c>
      <c r="E7897" t="s">
        <v>12</v>
      </c>
      <c r="F7897" s="3" t="s">
        <v>19802</v>
      </c>
      <c r="G7897">
        <v>2023</v>
      </c>
      <c r="H7897" t="s">
        <v>37</v>
      </c>
      <c r="I7897" t="s">
        <v>19800</v>
      </c>
    </row>
    <row r="7898" spans="1:9" ht="32" x14ac:dyDescent="0.2">
      <c r="A7898" t="s">
        <v>19803</v>
      </c>
      <c r="B7898" t="s">
        <v>5939</v>
      </c>
      <c r="C7898">
        <v>1</v>
      </c>
      <c r="D7898" t="s">
        <v>12</v>
      </c>
      <c r="E7898" t="s">
        <v>12</v>
      </c>
      <c r="F7898" s="3" t="s">
        <v>16670</v>
      </c>
      <c r="G7898">
        <v>2023</v>
      </c>
      <c r="H7898" t="s">
        <v>5941</v>
      </c>
      <c r="I7898" t="s">
        <v>19804</v>
      </c>
    </row>
    <row r="7899" spans="1:9" ht="32" x14ac:dyDescent="0.2">
      <c r="A7899" t="s">
        <v>19805</v>
      </c>
      <c r="B7899" t="s">
        <v>19806</v>
      </c>
      <c r="C7899">
        <v>1</v>
      </c>
      <c r="D7899" t="s">
        <v>12</v>
      </c>
      <c r="E7899" t="s">
        <v>12</v>
      </c>
      <c r="F7899" s="3" t="s">
        <v>19807</v>
      </c>
      <c r="G7899">
        <v>2023</v>
      </c>
      <c r="H7899" t="s">
        <v>14</v>
      </c>
      <c r="I7899" t="s">
        <v>19808</v>
      </c>
    </row>
    <row r="7900" spans="1:9" ht="32" x14ac:dyDescent="0.2">
      <c r="A7900" t="s">
        <v>19805</v>
      </c>
      <c r="B7900" t="s">
        <v>19809</v>
      </c>
      <c r="C7900">
        <v>2</v>
      </c>
      <c r="D7900" t="s">
        <v>12</v>
      </c>
      <c r="E7900" t="s">
        <v>12</v>
      </c>
      <c r="F7900" s="3" t="s">
        <v>19810</v>
      </c>
      <c r="G7900">
        <v>2023</v>
      </c>
      <c r="H7900" t="s">
        <v>14</v>
      </c>
      <c r="I7900" t="s">
        <v>19808</v>
      </c>
    </row>
    <row r="7901" spans="1:9" ht="16" x14ac:dyDescent="0.2">
      <c r="A7901" t="s">
        <v>19805</v>
      </c>
      <c r="B7901" t="s">
        <v>2264</v>
      </c>
      <c r="C7901">
        <v>3</v>
      </c>
      <c r="D7901" t="s">
        <v>12</v>
      </c>
      <c r="E7901" t="s">
        <v>12</v>
      </c>
      <c r="F7901" s="3" t="s">
        <v>19811</v>
      </c>
      <c r="G7901">
        <v>2023</v>
      </c>
      <c r="H7901" t="s">
        <v>14</v>
      </c>
      <c r="I7901" t="s">
        <v>19808</v>
      </c>
    </row>
    <row r="7902" spans="1:9" ht="16" x14ac:dyDescent="0.2">
      <c r="A7902" t="s">
        <v>19805</v>
      </c>
      <c r="B7902" t="s">
        <v>2015</v>
      </c>
      <c r="C7902">
        <v>4</v>
      </c>
      <c r="D7902" t="s">
        <v>712</v>
      </c>
      <c r="E7902" t="s">
        <v>12</v>
      </c>
      <c r="F7902" s="3" t="s">
        <v>19812</v>
      </c>
      <c r="G7902">
        <v>2023</v>
      </c>
      <c r="H7902" t="s">
        <v>14</v>
      </c>
      <c r="I7902" t="s">
        <v>19808</v>
      </c>
    </row>
    <row r="7903" spans="1:9" ht="16" x14ac:dyDescent="0.2">
      <c r="A7903" t="s">
        <v>19813</v>
      </c>
      <c r="B7903" t="s">
        <v>19814</v>
      </c>
      <c r="C7903">
        <v>1</v>
      </c>
      <c r="D7903" t="s">
        <v>12</v>
      </c>
      <c r="E7903" t="s">
        <v>4003</v>
      </c>
      <c r="F7903" s="3" t="s">
        <v>11465</v>
      </c>
      <c r="G7903">
        <v>2023</v>
      </c>
      <c r="H7903" t="s">
        <v>14</v>
      </c>
      <c r="I7903" t="s">
        <v>19815</v>
      </c>
    </row>
    <row r="7904" spans="1:9" ht="32" x14ac:dyDescent="0.2">
      <c r="A7904" t="s">
        <v>19813</v>
      </c>
      <c r="B7904" t="s">
        <v>19816</v>
      </c>
      <c r="C7904">
        <v>2</v>
      </c>
      <c r="D7904" t="s">
        <v>469</v>
      </c>
      <c r="E7904" t="s">
        <v>12</v>
      </c>
      <c r="F7904" s="3" t="s">
        <v>19817</v>
      </c>
      <c r="G7904">
        <v>2023</v>
      </c>
      <c r="H7904" t="s">
        <v>462</v>
      </c>
      <c r="I7904" t="s">
        <v>19815</v>
      </c>
    </row>
    <row r="7905" spans="1:9" ht="16" x14ac:dyDescent="0.2">
      <c r="A7905" t="s">
        <v>19813</v>
      </c>
      <c r="B7905" t="s">
        <v>19818</v>
      </c>
      <c r="C7905">
        <v>3</v>
      </c>
      <c r="D7905" t="s">
        <v>12</v>
      </c>
      <c r="E7905" t="s">
        <v>12</v>
      </c>
      <c r="F7905" s="3" t="s">
        <v>19819</v>
      </c>
      <c r="G7905">
        <v>2023</v>
      </c>
      <c r="H7905" t="s">
        <v>140</v>
      </c>
      <c r="I7905" t="s">
        <v>19815</v>
      </c>
    </row>
    <row r="7906" spans="1:9" ht="32" x14ac:dyDescent="0.2">
      <c r="A7906" t="s">
        <v>19813</v>
      </c>
      <c r="B7906" t="s">
        <v>19001</v>
      </c>
      <c r="C7906">
        <v>4</v>
      </c>
      <c r="D7906">
        <f>441</f>
        <v>441</v>
      </c>
      <c r="E7906" t="s">
        <v>12</v>
      </c>
      <c r="F7906" s="3" t="s">
        <v>19820</v>
      </c>
      <c r="G7906">
        <v>2023</v>
      </c>
      <c r="H7906" t="s">
        <v>140</v>
      </c>
      <c r="I7906" t="s">
        <v>19815</v>
      </c>
    </row>
    <row r="7907" spans="1:9" ht="32" x14ac:dyDescent="0.2">
      <c r="A7907" t="s">
        <v>19821</v>
      </c>
      <c r="B7907" t="s">
        <v>19822</v>
      </c>
      <c r="C7907">
        <v>1</v>
      </c>
      <c r="D7907" s="5" t="s">
        <v>12</v>
      </c>
      <c r="E7907" t="s">
        <v>12</v>
      </c>
      <c r="F7907" s="7" t="s">
        <v>19823</v>
      </c>
      <c r="G7907">
        <v>2023</v>
      </c>
      <c r="H7907" t="s">
        <v>37</v>
      </c>
      <c r="I7907" t="s">
        <v>19824</v>
      </c>
    </row>
    <row r="7908" spans="1:9" ht="16" x14ac:dyDescent="0.2">
      <c r="A7908" t="s">
        <v>19825</v>
      </c>
      <c r="B7908" t="s">
        <v>19826</v>
      </c>
      <c r="C7908">
        <v>1</v>
      </c>
      <c r="D7908">
        <f>137</f>
        <v>137</v>
      </c>
      <c r="E7908" t="s">
        <v>12</v>
      </c>
      <c r="F7908" s="3" t="s">
        <v>2467</v>
      </c>
      <c r="G7908">
        <v>2023</v>
      </c>
      <c r="H7908" t="s">
        <v>323</v>
      </c>
      <c r="I7908" t="s">
        <v>19827</v>
      </c>
    </row>
    <row r="7909" spans="1:9" ht="32" x14ac:dyDescent="0.2">
      <c r="A7909" t="s">
        <v>19825</v>
      </c>
      <c r="B7909" t="s">
        <v>19828</v>
      </c>
      <c r="C7909">
        <v>2</v>
      </c>
      <c r="D7909" t="s">
        <v>2828</v>
      </c>
      <c r="E7909" t="s">
        <v>12</v>
      </c>
      <c r="F7909" s="3" t="s">
        <v>6214</v>
      </c>
      <c r="G7909">
        <v>2023</v>
      </c>
      <c r="H7909" t="s">
        <v>323</v>
      </c>
      <c r="I7909" t="s">
        <v>19827</v>
      </c>
    </row>
    <row r="7910" spans="1:9" ht="32" x14ac:dyDescent="0.2">
      <c r="A7910" t="s">
        <v>19829</v>
      </c>
      <c r="B7910" t="s">
        <v>19830</v>
      </c>
      <c r="C7910">
        <v>1</v>
      </c>
      <c r="D7910" t="s">
        <v>1077</v>
      </c>
      <c r="E7910" t="s">
        <v>1081</v>
      </c>
      <c r="F7910" s="3" t="s">
        <v>1082</v>
      </c>
      <c r="G7910">
        <v>2023</v>
      </c>
      <c r="H7910" t="s">
        <v>226</v>
      </c>
      <c r="I7910" t="s">
        <v>19831</v>
      </c>
    </row>
    <row r="7911" spans="1:9" ht="32" x14ac:dyDescent="0.2">
      <c r="A7911" t="s">
        <v>19832</v>
      </c>
      <c r="B7911" t="s">
        <v>19833</v>
      </c>
      <c r="C7911">
        <v>1</v>
      </c>
      <c r="D7911" t="s">
        <v>12</v>
      </c>
      <c r="E7911" t="s">
        <v>12</v>
      </c>
      <c r="F7911" s="3" t="s">
        <v>2567</v>
      </c>
      <c r="G7911">
        <v>2023</v>
      </c>
      <c r="H7911" t="s">
        <v>21</v>
      </c>
      <c r="I7911" t="s">
        <v>19834</v>
      </c>
    </row>
    <row r="7912" spans="1:9" ht="32" x14ac:dyDescent="0.2">
      <c r="A7912" t="s">
        <v>19835</v>
      </c>
      <c r="B7912" t="s">
        <v>7358</v>
      </c>
      <c r="C7912">
        <v>1</v>
      </c>
      <c r="D7912">
        <f>498</f>
        <v>498</v>
      </c>
      <c r="E7912" t="s">
        <v>12</v>
      </c>
      <c r="F7912" s="3" t="s">
        <v>7359</v>
      </c>
      <c r="G7912">
        <v>2023</v>
      </c>
      <c r="H7912" t="s">
        <v>215</v>
      </c>
      <c r="I7912" t="s">
        <v>19836</v>
      </c>
    </row>
    <row r="7913" spans="1:9" ht="32" x14ac:dyDescent="0.2">
      <c r="A7913" t="s">
        <v>19835</v>
      </c>
      <c r="B7913" t="s">
        <v>19837</v>
      </c>
      <c r="C7913">
        <v>2</v>
      </c>
      <c r="D7913">
        <f>498</f>
        <v>498</v>
      </c>
      <c r="E7913" t="s">
        <v>12</v>
      </c>
      <c r="F7913" s="3" t="s">
        <v>19838</v>
      </c>
      <c r="G7913">
        <v>2023</v>
      </c>
      <c r="H7913" t="s">
        <v>215</v>
      </c>
      <c r="I7913" t="s">
        <v>19836</v>
      </c>
    </row>
    <row r="7914" spans="1:9" ht="32" x14ac:dyDescent="0.2">
      <c r="A7914" t="s">
        <v>19839</v>
      </c>
      <c r="B7914" t="s">
        <v>19840</v>
      </c>
      <c r="C7914">
        <v>1</v>
      </c>
      <c r="D7914" t="s">
        <v>52</v>
      </c>
      <c r="E7914" t="s">
        <v>12</v>
      </c>
      <c r="F7914" s="3" t="s">
        <v>19841</v>
      </c>
      <c r="G7914">
        <v>2023</v>
      </c>
      <c r="H7914" t="s">
        <v>21</v>
      </c>
      <c r="I7914" t="s">
        <v>19842</v>
      </c>
    </row>
    <row r="7915" spans="1:9" ht="32" x14ac:dyDescent="0.2">
      <c r="A7915" t="s">
        <v>19839</v>
      </c>
      <c r="B7915" t="s">
        <v>19843</v>
      </c>
      <c r="C7915">
        <v>2</v>
      </c>
      <c r="D7915" t="s">
        <v>52</v>
      </c>
      <c r="E7915" t="s">
        <v>12</v>
      </c>
      <c r="F7915" s="3" t="s">
        <v>19844</v>
      </c>
      <c r="G7915">
        <v>2023</v>
      </c>
      <c r="H7915" t="s">
        <v>21</v>
      </c>
      <c r="I7915" t="s">
        <v>19842</v>
      </c>
    </row>
    <row r="7916" spans="1:9" ht="32" x14ac:dyDescent="0.2">
      <c r="A7916" t="s">
        <v>19839</v>
      </c>
      <c r="B7916" t="s">
        <v>19845</v>
      </c>
      <c r="C7916">
        <v>3</v>
      </c>
      <c r="D7916">
        <f>237</f>
        <v>237</v>
      </c>
      <c r="E7916" t="s">
        <v>12</v>
      </c>
      <c r="F7916" s="3" t="s">
        <v>19846</v>
      </c>
      <c r="G7916">
        <v>2023</v>
      </c>
      <c r="H7916" t="s">
        <v>21</v>
      </c>
      <c r="I7916" t="s">
        <v>19842</v>
      </c>
    </row>
    <row r="7917" spans="1:9" ht="32" x14ac:dyDescent="0.2">
      <c r="A7917" t="s">
        <v>19839</v>
      </c>
      <c r="B7917" t="s">
        <v>19847</v>
      </c>
      <c r="C7917">
        <v>4</v>
      </c>
      <c r="D7917">
        <f>237</f>
        <v>237</v>
      </c>
      <c r="E7917" t="s">
        <v>12</v>
      </c>
      <c r="F7917" s="3" t="s">
        <v>19848</v>
      </c>
      <c r="G7917">
        <v>2023</v>
      </c>
      <c r="H7917" t="s">
        <v>21</v>
      </c>
      <c r="I7917" t="s">
        <v>19842</v>
      </c>
    </row>
    <row r="7918" spans="1:9" ht="16" x14ac:dyDescent="0.2">
      <c r="A7918" t="s">
        <v>19849</v>
      </c>
      <c r="B7918" t="s">
        <v>19850</v>
      </c>
      <c r="C7918">
        <v>1</v>
      </c>
      <c r="D7918" t="s">
        <v>12</v>
      </c>
      <c r="E7918" t="s">
        <v>12</v>
      </c>
      <c r="F7918" s="3" t="s">
        <v>1163</v>
      </c>
      <c r="G7918">
        <v>2023</v>
      </c>
      <c r="H7918" t="s">
        <v>140</v>
      </c>
      <c r="I7918" t="s">
        <v>19851</v>
      </c>
    </row>
    <row r="7919" spans="1:9" ht="32" x14ac:dyDescent="0.2">
      <c r="A7919" t="s">
        <v>19849</v>
      </c>
      <c r="B7919" t="s">
        <v>19852</v>
      </c>
      <c r="C7919">
        <v>2</v>
      </c>
      <c r="D7919">
        <f>256</f>
        <v>256</v>
      </c>
      <c r="E7919" t="s">
        <v>18997</v>
      </c>
      <c r="F7919" s="3" t="s">
        <v>19446</v>
      </c>
      <c r="G7919">
        <v>2023</v>
      </c>
      <c r="H7919" t="s">
        <v>522</v>
      </c>
      <c r="I7919" t="s">
        <v>19851</v>
      </c>
    </row>
    <row r="7920" spans="1:9" ht="32" x14ac:dyDescent="0.2">
      <c r="A7920" t="s">
        <v>19853</v>
      </c>
      <c r="B7920" t="s">
        <v>19854</v>
      </c>
      <c r="C7920">
        <v>1</v>
      </c>
      <c r="D7920" t="s">
        <v>12</v>
      </c>
      <c r="E7920" t="s">
        <v>12</v>
      </c>
      <c r="F7920" s="3" t="s">
        <v>19855</v>
      </c>
      <c r="G7920">
        <v>2023</v>
      </c>
      <c r="H7920" t="s">
        <v>140</v>
      </c>
      <c r="I7920" t="s">
        <v>19856</v>
      </c>
    </row>
    <row r="7921" spans="1:9" ht="16" x14ac:dyDescent="0.2">
      <c r="A7921" t="s">
        <v>19853</v>
      </c>
      <c r="B7921" t="s">
        <v>19857</v>
      </c>
      <c r="C7921">
        <v>2</v>
      </c>
      <c r="D7921" t="s">
        <v>12</v>
      </c>
      <c r="E7921" t="s">
        <v>12</v>
      </c>
      <c r="F7921" s="3" t="s">
        <v>19858</v>
      </c>
      <c r="G7921">
        <v>2023</v>
      </c>
      <c r="H7921" t="s">
        <v>140</v>
      </c>
      <c r="I7921" t="s">
        <v>19856</v>
      </c>
    </row>
    <row r="7922" spans="1:9" ht="32" x14ac:dyDescent="0.2">
      <c r="A7922" t="s">
        <v>19853</v>
      </c>
      <c r="B7922" t="s">
        <v>19859</v>
      </c>
      <c r="C7922">
        <v>3</v>
      </c>
      <c r="D7922" t="s">
        <v>12</v>
      </c>
      <c r="E7922" t="s">
        <v>12</v>
      </c>
      <c r="F7922" s="3" t="s">
        <v>19860</v>
      </c>
      <c r="G7922">
        <v>2023</v>
      </c>
      <c r="H7922" t="s">
        <v>140</v>
      </c>
      <c r="I7922" t="s">
        <v>19856</v>
      </c>
    </row>
    <row r="7923" spans="1:9" ht="16" x14ac:dyDescent="0.2">
      <c r="A7923" t="s">
        <v>19853</v>
      </c>
      <c r="B7923" t="s">
        <v>19861</v>
      </c>
      <c r="C7923">
        <v>4</v>
      </c>
      <c r="D7923" t="s">
        <v>12</v>
      </c>
      <c r="E7923" t="s">
        <v>12</v>
      </c>
      <c r="F7923" s="3" t="s">
        <v>19862</v>
      </c>
      <c r="G7923">
        <v>2023</v>
      </c>
      <c r="H7923" t="s">
        <v>140</v>
      </c>
      <c r="I7923" t="s">
        <v>19856</v>
      </c>
    </row>
    <row r="7924" spans="1:9" ht="16" x14ac:dyDescent="0.2">
      <c r="A7924" t="s">
        <v>19853</v>
      </c>
      <c r="B7924" t="s">
        <v>19863</v>
      </c>
      <c r="C7924">
        <v>5</v>
      </c>
      <c r="D7924" t="s">
        <v>344</v>
      </c>
      <c r="E7924" t="s">
        <v>12</v>
      </c>
      <c r="F7924" s="3" t="s">
        <v>16426</v>
      </c>
      <c r="G7924">
        <v>2023</v>
      </c>
      <c r="H7924" t="s">
        <v>140</v>
      </c>
      <c r="I7924" t="s">
        <v>19856</v>
      </c>
    </row>
    <row r="7925" spans="1:9" ht="32" x14ac:dyDescent="0.2">
      <c r="A7925" t="s">
        <v>19864</v>
      </c>
      <c r="B7925" t="s">
        <v>19865</v>
      </c>
      <c r="C7925">
        <v>1</v>
      </c>
      <c r="D7925" t="s">
        <v>316</v>
      </c>
      <c r="E7925" t="s">
        <v>12</v>
      </c>
      <c r="F7925" s="3" t="s">
        <v>19866</v>
      </c>
      <c r="G7925">
        <v>2023</v>
      </c>
      <c r="H7925" t="s">
        <v>318</v>
      </c>
      <c r="I7925" t="s">
        <v>19867</v>
      </c>
    </row>
    <row r="7926" spans="1:9" ht="32" x14ac:dyDescent="0.2">
      <c r="A7926" t="s">
        <v>19864</v>
      </c>
      <c r="B7926" t="s">
        <v>19868</v>
      </c>
      <c r="C7926">
        <v>2</v>
      </c>
      <c r="D7926" t="s">
        <v>316</v>
      </c>
      <c r="E7926" t="s">
        <v>12</v>
      </c>
      <c r="F7926" s="3" t="s">
        <v>19869</v>
      </c>
      <c r="G7926">
        <v>2023</v>
      </c>
      <c r="H7926" t="s">
        <v>318</v>
      </c>
      <c r="I7926" t="s">
        <v>19867</v>
      </c>
    </row>
    <row r="7927" spans="1:9" ht="32" x14ac:dyDescent="0.2">
      <c r="A7927" t="s">
        <v>19864</v>
      </c>
      <c r="B7927" t="s">
        <v>19870</v>
      </c>
      <c r="C7927">
        <v>3</v>
      </c>
      <c r="D7927" t="s">
        <v>316</v>
      </c>
      <c r="E7927" t="s">
        <v>12</v>
      </c>
      <c r="F7927" s="3" t="s">
        <v>19871</v>
      </c>
      <c r="G7927">
        <v>2023</v>
      </c>
      <c r="H7927" t="s">
        <v>318</v>
      </c>
      <c r="I7927" t="s">
        <v>19867</v>
      </c>
    </row>
    <row r="7928" spans="1:9" ht="32" x14ac:dyDescent="0.2">
      <c r="A7928" t="s">
        <v>19864</v>
      </c>
      <c r="B7928" t="s">
        <v>19872</v>
      </c>
      <c r="C7928">
        <v>4</v>
      </c>
      <c r="D7928" t="s">
        <v>316</v>
      </c>
      <c r="E7928" t="s">
        <v>12</v>
      </c>
      <c r="F7928" s="3" t="s">
        <v>19873</v>
      </c>
      <c r="G7928">
        <v>2023</v>
      </c>
      <c r="H7928" t="s">
        <v>318</v>
      </c>
      <c r="I7928" t="s">
        <v>19867</v>
      </c>
    </row>
    <row r="7929" spans="1:9" ht="32" x14ac:dyDescent="0.2">
      <c r="A7929" t="s">
        <v>19874</v>
      </c>
      <c r="B7929" t="s">
        <v>19338</v>
      </c>
      <c r="C7929">
        <v>1</v>
      </c>
      <c r="D7929" t="s">
        <v>31</v>
      </c>
      <c r="E7929" t="s">
        <v>12</v>
      </c>
      <c r="F7929" s="3" t="s">
        <v>19875</v>
      </c>
      <c r="G7929">
        <v>2023</v>
      </c>
      <c r="H7929" t="s">
        <v>359</v>
      </c>
      <c r="I7929" t="s">
        <v>19876</v>
      </c>
    </row>
    <row r="7930" spans="1:9" ht="48" x14ac:dyDescent="0.2">
      <c r="A7930" t="s">
        <v>19874</v>
      </c>
      <c r="B7930" t="s">
        <v>19877</v>
      </c>
      <c r="C7930">
        <v>2</v>
      </c>
      <c r="D7930">
        <f>173</f>
        <v>173</v>
      </c>
      <c r="E7930" t="s">
        <v>12</v>
      </c>
      <c r="F7930" s="3" t="s">
        <v>19878</v>
      </c>
      <c r="G7930">
        <v>2023</v>
      </c>
      <c r="H7930" t="s">
        <v>2793</v>
      </c>
      <c r="I7930" t="s">
        <v>19876</v>
      </c>
    </row>
    <row r="7931" spans="1:9" ht="32" x14ac:dyDescent="0.2">
      <c r="A7931" t="s">
        <v>19874</v>
      </c>
      <c r="B7931" t="s">
        <v>19879</v>
      </c>
      <c r="C7931">
        <v>3</v>
      </c>
      <c r="D7931">
        <f>237</f>
        <v>237</v>
      </c>
      <c r="E7931" t="s">
        <v>12</v>
      </c>
      <c r="F7931" s="3" t="s">
        <v>19880</v>
      </c>
      <c r="G7931">
        <v>2023</v>
      </c>
      <c r="H7931" t="s">
        <v>21</v>
      </c>
      <c r="I7931" t="s">
        <v>19876</v>
      </c>
    </row>
    <row r="7932" spans="1:9" ht="32" x14ac:dyDescent="0.2">
      <c r="A7932" t="s">
        <v>19881</v>
      </c>
      <c r="B7932" t="s">
        <v>19882</v>
      </c>
      <c r="C7932">
        <v>1</v>
      </c>
      <c r="D7932" t="s">
        <v>12</v>
      </c>
      <c r="E7932" t="s">
        <v>12</v>
      </c>
      <c r="F7932" s="3" t="s">
        <v>19883</v>
      </c>
      <c r="G7932">
        <v>2023</v>
      </c>
      <c r="H7932" t="s">
        <v>140</v>
      </c>
      <c r="I7932" t="s">
        <v>19884</v>
      </c>
    </row>
    <row r="7933" spans="1:9" ht="32" x14ac:dyDescent="0.2">
      <c r="A7933" t="s">
        <v>19881</v>
      </c>
      <c r="B7933" t="s">
        <v>19885</v>
      </c>
      <c r="C7933">
        <v>2</v>
      </c>
      <c r="D7933">
        <f>233</f>
        <v>233</v>
      </c>
      <c r="E7933" t="s">
        <v>12</v>
      </c>
      <c r="F7933" s="3" t="s">
        <v>19886</v>
      </c>
      <c r="G7933">
        <v>2023</v>
      </c>
      <c r="H7933" t="s">
        <v>368</v>
      </c>
      <c r="I7933" t="s">
        <v>19884</v>
      </c>
    </row>
    <row r="7934" spans="1:9" ht="32" x14ac:dyDescent="0.2">
      <c r="A7934" t="s">
        <v>19881</v>
      </c>
      <c r="B7934" t="s">
        <v>19887</v>
      </c>
      <c r="C7934">
        <v>3</v>
      </c>
      <c r="D7934" t="s">
        <v>12</v>
      </c>
      <c r="E7934" t="s">
        <v>12</v>
      </c>
      <c r="F7934" s="3" t="s">
        <v>19888</v>
      </c>
      <c r="G7934">
        <v>2023</v>
      </c>
      <c r="H7934" t="s">
        <v>368</v>
      </c>
      <c r="I7934" t="s">
        <v>19884</v>
      </c>
    </row>
    <row r="7935" spans="1:9" ht="16" x14ac:dyDescent="0.2">
      <c r="A7935" t="s">
        <v>19881</v>
      </c>
      <c r="B7935" t="s">
        <v>19889</v>
      </c>
      <c r="C7935">
        <v>4</v>
      </c>
      <c r="D7935" t="s">
        <v>1741</v>
      </c>
      <c r="E7935" t="s">
        <v>12</v>
      </c>
      <c r="F7935" s="3" t="s">
        <v>19890</v>
      </c>
      <c r="G7935">
        <v>2023</v>
      </c>
      <c r="H7935" t="s">
        <v>368</v>
      </c>
      <c r="I7935" t="s">
        <v>19884</v>
      </c>
    </row>
    <row r="7936" spans="1:9" ht="16" x14ac:dyDescent="0.2">
      <c r="A7936" t="s">
        <v>19881</v>
      </c>
      <c r="B7936" t="s">
        <v>19891</v>
      </c>
      <c r="C7936">
        <v>5</v>
      </c>
      <c r="D7936" t="s">
        <v>12</v>
      </c>
      <c r="E7936" t="s">
        <v>12</v>
      </c>
      <c r="F7936" s="3" t="s">
        <v>19892</v>
      </c>
      <c r="G7936">
        <v>2023</v>
      </c>
      <c r="H7936" t="s">
        <v>368</v>
      </c>
      <c r="I7936" t="s">
        <v>19884</v>
      </c>
    </row>
    <row r="7937" spans="1:9" ht="32" x14ac:dyDescent="0.2">
      <c r="A7937" t="s">
        <v>19881</v>
      </c>
      <c r="B7937" t="s">
        <v>19893</v>
      </c>
      <c r="C7937">
        <v>6</v>
      </c>
      <c r="D7937" t="s">
        <v>12</v>
      </c>
      <c r="E7937" t="s">
        <v>12</v>
      </c>
      <c r="F7937" s="3" t="s">
        <v>19894</v>
      </c>
      <c r="G7937">
        <v>2023</v>
      </c>
      <c r="H7937" t="s">
        <v>140</v>
      </c>
      <c r="I7937" t="s">
        <v>19884</v>
      </c>
    </row>
    <row r="7938" spans="1:9" ht="16" x14ac:dyDescent="0.2">
      <c r="A7938" t="s">
        <v>19881</v>
      </c>
      <c r="B7938" t="s">
        <v>19895</v>
      </c>
      <c r="C7938">
        <v>7</v>
      </c>
      <c r="D7938" t="s">
        <v>12</v>
      </c>
      <c r="E7938" t="s">
        <v>12</v>
      </c>
      <c r="F7938" s="3" t="s">
        <v>19896</v>
      </c>
      <c r="G7938">
        <v>2023</v>
      </c>
      <c r="H7938" t="s">
        <v>140</v>
      </c>
      <c r="I7938" t="s">
        <v>19884</v>
      </c>
    </row>
    <row r="7939" spans="1:9" ht="32" x14ac:dyDescent="0.2">
      <c r="A7939" t="s">
        <v>19881</v>
      </c>
      <c r="B7939" t="s">
        <v>19897</v>
      </c>
      <c r="C7939">
        <v>8</v>
      </c>
      <c r="D7939" t="s">
        <v>10222</v>
      </c>
      <c r="E7939" t="s">
        <v>12</v>
      </c>
      <c r="F7939" s="3" t="s">
        <v>19898</v>
      </c>
      <c r="G7939">
        <v>2023</v>
      </c>
      <c r="H7939" t="s">
        <v>140</v>
      </c>
      <c r="I7939" t="s">
        <v>19884</v>
      </c>
    </row>
    <row r="7940" spans="1:9" ht="16" x14ac:dyDescent="0.2">
      <c r="A7940" t="s">
        <v>19881</v>
      </c>
      <c r="B7940" t="s">
        <v>19899</v>
      </c>
      <c r="C7940">
        <v>9</v>
      </c>
      <c r="D7940" t="s">
        <v>12</v>
      </c>
      <c r="E7940" t="s">
        <v>12</v>
      </c>
      <c r="F7940" s="3" t="s">
        <v>19900</v>
      </c>
      <c r="G7940">
        <v>2023</v>
      </c>
      <c r="H7940" t="s">
        <v>140</v>
      </c>
      <c r="I7940" t="s">
        <v>19884</v>
      </c>
    </row>
    <row r="7941" spans="1:9" ht="16" x14ac:dyDescent="0.2">
      <c r="A7941" t="s">
        <v>19901</v>
      </c>
      <c r="B7941" t="s">
        <v>19902</v>
      </c>
      <c r="C7941">
        <v>1</v>
      </c>
      <c r="D7941" t="s">
        <v>366</v>
      </c>
      <c r="E7941" t="s">
        <v>12</v>
      </c>
      <c r="F7941" s="7" t="s">
        <v>19903</v>
      </c>
      <c r="G7941">
        <v>2023</v>
      </c>
      <c r="H7941" t="s">
        <v>368</v>
      </c>
      <c r="I7941" t="s">
        <v>19904</v>
      </c>
    </row>
    <row r="7942" spans="1:9" ht="32" x14ac:dyDescent="0.2">
      <c r="A7942" t="s">
        <v>19901</v>
      </c>
      <c r="B7942" t="s">
        <v>19905</v>
      </c>
      <c r="C7942">
        <v>2</v>
      </c>
      <c r="D7942" t="s">
        <v>1142</v>
      </c>
      <c r="E7942" t="s">
        <v>5324</v>
      </c>
      <c r="F7942" s="3" t="s">
        <v>19906</v>
      </c>
      <c r="G7942">
        <v>2023</v>
      </c>
      <c r="H7942" t="s">
        <v>368</v>
      </c>
      <c r="I7942" t="s">
        <v>19904</v>
      </c>
    </row>
    <row r="7943" spans="1:9" ht="16" x14ac:dyDescent="0.2">
      <c r="A7943" t="s">
        <v>19901</v>
      </c>
      <c r="B7943" t="s">
        <v>840</v>
      </c>
      <c r="C7943">
        <v>3</v>
      </c>
      <c r="D7943" t="s">
        <v>1142</v>
      </c>
      <c r="E7943" t="s">
        <v>334</v>
      </c>
      <c r="F7943" s="3" t="s">
        <v>1225</v>
      </c>
      <c r="G7943">
        <v>2023</v>
      </c>
      <c r="H7943" t="s">
        <v>368</v>
      </c>
      <c r="I7943" t="s">
        <v>19904</v>
      </c>
    </row>
    <row r="7944" spans="1:9" ht="32" x14ac:dyDescent="0.2">
      <c r="A7944" t="s">
        <v>19907</v>
      </c>
      <c r="B7944" t="s">
        <v>19908</v>
      </c>
      <c r="C7944">
        <v>1</v>
      </c>
      <c r="D7944" t="s">
        <v>12</v>
      </c>
      <c r="E7944" t="s">
        <v>12</v>
      </c>
      <c r="F7944" s="3" t="s">
        <v>19909</v>
      </c>
      <c r="G7944">
        <v>2023</v>
      </c>
      <c r="H7944" t="s">
        <v>14</v>
      </c>
      <c r="I7944" t="s">
        <v>19910</v>
      </c>
    </row>
    <row r="7945" spans="1:9" ht="32" x14ac:dyDescent="0.2">
      <c r="A7945" t="s">
        <v>19907</v>
      </c>
      <c r="B7945" t="s">
        <v>19911</v>
      </c>
      <c r="C7945">
        <v>2</v>
      </c>
      <c r="D7945" t="s">
        <v>12</v>
      </c>
      <c r="E7945" t="s">
        <v>12</v>
      </c>
      <c r="F7945" s="3" t="s">
        <v>19912</v>
      </c>
      <c r="G7945">
        <v>2023</v>
      </c>
      <c r="H7945" t="s">
        <v>14</v>
      </c>
      <c r="I7945" t="s">
        <v>19910</v>
      </c>
    </row>
    <row r="7946" spans="1:9" ht="32" x14ac:dyDescent="0.2">
      <c r="A7946" t="s">
        <v>19913</v>
      </c>
      <c r="B7946" t="s">
        <v>19914</v>
      </c>
      <c r="C7946">
        <v>1</v>
      </c>
      <c r="D7946">
        <f>276</f>
        <v>276</v>
      </c>
      <c r="E7946" t="s">
        <v>12</v>
      </c>
      <c r="F7946" s="3" t="s">
        <v>19915</v>
      </c>
      <c r="G7946">
        <v>2023</v>
      </c>
      <c r="H7946" t="s">
        <v>267</v>
      </c>
      <c r="I7946" t="s">
        <v>19916</v>
      </c>
    </row>
    <row r="7947" spans="1:9" ht="16" x14ac:dyDescent="0.2">
      <c r="A7947" t="s">
        <v>19913</v>
      </c>
      <c r="B7947" t="s">
        <v>19917</v>
      </c>
      <c r="C7947">
        <v>2</v>
      </c>
      <c r="D7947">
        <f>276</f>
        <v>276</v>
      </c>
      <c r="E7947" t="s">
        <v>12</v>
      </c>
      <c r="F7947" s="3" t="s">
        <v>19918</v>
      </c>
      <c r="G7947">
        <v>2023</v>
      </c>
      <c r="H7947" t="s">
        <v>267</v>
      </c>
      <c r="I7947" t="s">
        <v>19916</v>
      </c>
    </row>
    <row r="7948" spans="1:9" ht="16" x14ac:dyDescent="0.2">
      <c r="A7948" t="s">
        <v>19913</v>
      </c>
      <c r="B7948" t="s">
        <v>19919</v>
      </c>
      <c r="C7948">
        <v>3</v>
      </c>
      <c r="D7948">
        <f>276</f>
        <v>276</v>
      </c>
      <c r="E7948" t="s">
        <v>12</v>
      </c>
      <c r="F7948" s="3" t="s">
        <v>19918</v>
      </c>
      <c r="G7948">
        <v>2023</v>
      </c>
      <c r="H7948" t="s">
        <v>267</v>
      </c>
      <c r="I7948" t="s">
        <v>19916</v>
      </c>
    </row>
    <row r="7949" spans="1:9" ht="32" x14ac:dyDescent="0.2">
      <c r="A7949" t="s">
        <v>19920</v>
      </c>
      <c r="B7949" t="s">
        <v>4636</v>
      </c>
      <c r="C7949">
        <v>1</v>
      </c>
      <c r="D7949" t="s">
        <v>12</v>
      </c>
      <c r="E7949" t="s">
        <v>12</v>
      </c>
      <c r="F7949" s="3" t="s">
        <v>19921</v>
      </c>
      <c r="G7949">
        <v>2023</v>
      </c>
      <c r="H7949" t="s">
        <v>14</v>
      </c>
      <c r="I7949" t="s">
        <v>19922</v>
      </c>
    </row>
    <row r="7950" spans="1:9" ht="16" x14ac:dyDescent="0.2">
      <c r="A7950" t="s">
        <v>19923</v>
      </c>
      <c r="B7950" t="s">
        <v>19924</v>
      </c>
      <c r="C7950">
        <v>1</v>
      </c>
      <c r="D7950" t="s">
        <v>12</v>
      </c>
      <c r="E7950" t="s">
        <v>12</v>
      </c>
      <c r="F7950" s="3" t="s">
        <v>17555</v>
      </c>
      <c r="G7950">
        <v>2023</v>
      </c>
      <c r="H7950" t="s">
        <v>140</v>
      </c>
      <c r="I7950" t="s">
        <v>19925</v>
      </c>
    </row>
    <row r="7951" spans="1:9" ht="16" x14ac:dyDescent="0.2">
      <c r="A7951" t="s">
        <v>19923</v>
      </c>
      <c r="B7951" t="s">
        <v>19926</v>
      </c>
      <c r="C7951">
        <v>2</v>
      </c>
      <c r="D7951" t="s">
        <v>2652</v>
      </c>
      <c r="E7951" t="s">
        <v>12</v>
      </c>
      <c r="F7951" s="3" t="s">
        <v>19927</v>
      </c>
      <c r="G7951">
        <v>2023</v>
      </c>
      <c r="H7951" t="s">
        <v>1248</v>
      </c>
      <c r="I7951" t="s">
        <v>19925</v>
      </c>
    </row>
    <row r="7952" spans="1:9" ht="32" x14ac:dyDescent="0.2">
      <c r="A7952" t="s">
        <v>19923</v>
      </c>
      <c r="B7952" t="s">
        <v>19928</v>
      </c>
      <c r="C7952">
        <v>3</v>
      </c>
      <c r="D7952" t="s">
        <v>12</v>
      </c>
      <c r="E7952" t="s">
        <v>19929</v>
      </c>
      <c r="F7952" s="3" t="s">
        <v>19930</v>
      </c>
      <c r="G7952">
        <v>2023</v>
      </c>
      <c r="H7952" t="s">
        <v>1248</v>
      </c>
      <c r="I7952" t="s">
        <v>19925</v>
      </c>
    </row>
    <row r="7953" spans="1:9" ht="32" x14ac:dyDescent="0.2">
      <c r="A7953" t="s">
        <v>19931</v>
      </c>
      <c r="B7953" t="s">
        <v>19932</v>
      </c>
      <c r="C7953">
        <v>1</v>
      </c>
      <c r="D7953" t="s">
        <v>1025</v>
      </c>
      <c r="E7953" t="s">
        <v>12</v>
      </c>
      <c r="F7953" s="3" t="s">
        <v>19933</v>
      </c>
      <c r="G7953">
        <v>2023</v>
      </c>
      <c r="H7953" t="s">
        <v>140</v>
      </c>
      <c r="I7953" t="s">
        <v>19934</v>
      </c>
    </row>
    <row r="7954" spans="1:9" ht="32" x14ac:dyDescent="0.2">
      <c r="A7954" t="s">
        <v>19931</v>
      </c>
      <c r="B7954" t="s">
        <v>19935</v>
      </c>
      <c r="C7954">
        <v>2</v>
      </c>
      <c r="D7954" t="s">
        <v>1025</v>
      </c>
      <c r="E7954" t="s">
        <v>12</v>
      </c>
      <c r="F7954" s="3" t="s">
        <v>19936</v>
      </c>
      <c r="G7954">
        <v>2023</v>
      </c>
      <c r="H7954" t="s">
        <v>140</v>
      </c>
      <c r="I7954" t="s">
        <v>19934</v>
      </c>
    </row>
    <row r="7955" spans="1:9" ht="16" x14ac:dyDescent="0.2">
      <c r="A7955" t="s">
        <v>19937</v>
      </c>
      <c r="B7955" t="s">
        <v>427</v>
      </c>
      <c r="C7955">
        <v>1</v>
      </c>
      <c r="D7955" t="s">
        <v>428</v>
      </c>
      <c r="E7955" t="s">
        <v>12</v>
      </c>
      <c r="F7955" s="3" t="s">
        <v>11350</v>
      </c>
      <c r="G7955">
        <v>2023</v>
      </c>
      <c r="H7955" t="s">
        <v>267</v>
      </c>
      <c r="I7955" t="s">
        <v>19938</v>
      </c>
    </row>
    <row r="7956" spans="1:9" ht="16" x14ac:dyDescent="0.2">
      <c r="A7956" t="s">
        <v>19937</v>
      </c>
      <c r="B7956" t="s">
        <v>19939</v>
      </c>
      <c r="C7956">
        <v>2</v>
      </c>
      <c r="D7956" t="s">
        <v>428</v>
      </c>
      <c r="E7956" t="s">
        <v>12</v>
      </c>
      <c r="F7956" s="3" t="s">
        <v>19940</v>
      </c>
      <c r="G7956">
        <v>2023</v>
      </c>
      <c r="H7956" t="s">
        <v>267</v>
      </c>
      <c r="I7956" t="s">
        <v>19938</v>
      </c>
    </row>
    <row r="7957" spans="1:9" ht="32" x14ac:dyDescent="0.2">
      <c r="A7957" t="s">
        <v>19941</v>
      </c>
      <c r="B7957" t="s">
        <v>19942</v>
      </c>
      <c r="C7957">
        <v>1</v>
      </c>
      <c r="D7957" t="s">
        <v>4189</v>
      </c>
      <c r="E7957" t="s">
        <v>12</v>
      </c>
      <c r="F7957" s="3" t="s">
        <v>19943</v>
      </c>
      <c r="G7957">
        <v>2023</v>
      </c>
      <c r="H7957" t="s">
        <v>4191</v>
      </c>
      <c r="I7957" t="s">
        <v>19944</v>
      </c>
    </row>
    <row r="7958" spans="1:9" ht="16" x14ac:dyDescent="0.2">
      <c r="A7958" t="s">
        <v>19941</v>
      </c>
      <c r="B7958" t="s">
        <v>19945</v>
      </c>
      <c r="C7958">
        <v>2</v>
      </c>
      <c r="D7958" t="s">
        <v>12</v>
      </c>
      <c r="E7958" t="s">
        <v>12</v>
      </c>
      <c r="F7958" s="3" t="s">
        <v>19946</v>
      </c>
      <c r="G7958">
        <v>2023</v>
      </c>
      <c r="H7958" t="s">
        <v>4191</v>
      </c>
      <c r="I7958" t="s">
        <v>19944</v>
      </c>
    </row>
    <row r="7959" spans="1:9" ht="32" x14ac:dyDescent="0.2">
      <c r="A7959" t="s">
        <v>19947</v>
      </c>
      <c r="B7959" t="s">
        <v>19948</v>
      </c>
      <c r="C7959">
        <v>1</v>
      </c>
      <c r="D7959" t="s">
        <v>12</v>
      </c>
      <c r="E7959" t="s">
        <v>12</v>
      </c>
      <c r="F7959" s="3" t="s">
        <v>19949</v>
      </c>
      <c r="G7959">
        <v>2023</v>
      </c>
      <c r="H7959" t="s">
        <v>474</v>
      </c>
      <c r="I7959" t="s">
        <v>19950</v>
      </c>
    </row>
    <row r="7960" spans="1:9" ht="32" x14ac:dyDescent="0.2">
      <c r="A7960" t="s">
        <v>19951</v>
      </c>
      <c r="B7960" t="s">
        <v>2262</v>
      </c>
      <c r="C7960">
        <v>1</v>
      </c>
      <c r="D7960" t="s">
        <v>316</v>
      </c>
      <c r="E7960" t="s">
        <v>12</v>
      </c>
      <c r="F7960" s="3" t="s">
        <v>1002</v>
      </c>
      <c r="G7960">
        <v>2023</v>
      </c>
      <c r="H7960" t="s">
        <v>140</v>
      </c>
      <c r="I7960" t="s">
        <v>19952</v>
      </c>
    </row>
    <row r="7961" spans="1:9" ht="16" x14ac:dyDescent="0.2">
      <c r="A7961" t="s">
        <v>19951</v>
      </c>
      <c r="B7961" t="s">
        <v>19953</v>
      </c>
      <c r="C7961">
        <v>2</v>
      </c>
      <c r="D7961" t="s">
        <v>996</v>
      </c>
      <c r="E7961" t="s">
        <v>12</v>
      </c>
      <c r="F7961" s="3" t="s">
        <v>997</v>
      </c>
      <c r="G7961">
        <v>2023</v>
      </c>
      <c r="H7961" t="s">
        <v>998</v>
      </c>
      <c r="I7961" t="s">
        <v>19952</v>
      </c>
    </row>
    <row r="7962" spans="1:9" ht="32" x14ac:dyDescent="0.2">
      <c r="A7962" t="s">
        <v>19954</v>
      </c>
      <c r="B7962" t="s">
        <v>19955</v>
      </c>
      <c r="C7962">
        <v>1</v>
      </c>
      <c r="D7962" t="s">
        <v>12</v>
      </c>
      <c r="E7962" t="s">
        <v>12</v>
      </c>
      <c r="F7962" s="3" t="s">
        <v>19956</v>
      </c>
      <c r="G7962">
        <v>2023</v>
      </c>
      <c r="H7962" t="s">
        <v>1696</v>
      </c>
      <c r="I7962" t="s">
        <v>19957</v>
      </c>
    </row>
    <row r="7963" spans="1:9" ht="32" x14ac:dyDescent="0.2">
      <c r="A7963" t="s">
        <v>19954</v>
      </c>
      <c r="B7963" t="s">
        <v>19958</v>
      </c>
      <c r="C7963">
        <v>2</v>
      </c>
      <c r="D7963">
        <f>137</f>
        <v>137</v>
      </c>
      <c r="E7963" t="s">
        <v>12</v>
      </c>
      <c r="F7963" s="3" t="s">
        <v>4537</v>
      </c>
      <c r="G7963">
        <v>2023</v>
      </c>
      <c r="H7963" t="s">
        <v>323</v>
      </c>
      <c r="I7963" t="s">
        <v>19957</v>
      </c>
    </row>
    <row r="7964" spans="1:9" ht="32" x14ac:dyDescent="0.2">
      <c r="A7964" t="s">
        <v>19954</v>
      </c>
      <c r="B7964" t="s">
        <v>19959</v>
      </c>
      <c r="C7964">
        <v>3</v>
      </c>
      <c r="D7964">
        <f>137</f>
        <v>137</v>
      </c>
      <c r="E7964" t="s">
        <v>12</v>
      </c>
      <c r="F7964" s="3" t="s">
        <v>19960</v>
      </c>
      <c r="G7964">
        <v>2023</v>
      </c>
      <c r="H7964" t="s">
        <v>323</v>
      </c>
      <c r="I7964" t="s">
        <v>19957</v>
      </c>
    </row>
    <row r="7965" spans="1:9" ht="32" x14ac:dyDescent="0.2">
      <c r="A7965" t="s">
        <v>19954</v>
      </c>
      <c r="B7965" t="s">
        <v>19961</v>
      </c>
      <c r="C7965">
        <v>4</v>
      </c>
      <c r="D7965" t="s">
        <v>52</v>
      </c>
      <c r="E7965" t="s">
        <v>12</v>
      </c>
      <c r="F7965" s="3" t="s">
        <v>19962</v>
      </c>
      <c r="G7965">
        <v>2023</v>
      </c>
      <c r="H7965" t="s">
        <v>462</v>
      </c>
      <c r="I7965" t="s">
        <v>19957</v>
      </c>
    </row>
    <row r="7966" spans="1:9" ht="32" x14ac:dyDescent="0.2">
      <c r="A7966" t="s">
        <v>19963</v>
      </c>
      <c r="B7966" t="s">
        <v>11515</v>
      </c>
      <c r="C7966">
        <v>1</v>
      </c>
      <c r="D7966" t="s">
        <v>12</v>
      </c>
      <c r="E7966" t="s">
        <v>592</v>
      </c>
      <c r="F7966" s="3" t="s">
        <v>4990</v>
      </c>
      <c r="G7966">
        <v>2023</v>
      </c>
      <c r="H7966" t="s">
        <v>14</v>
      </c>
      <c r="I7966" t="s">
        <v>19964</v>
      </c>
    </row>
    <row r="7967" spans="1:9" ht="32" x14ac:dyDescent="0.2">
      <c r="A7967" t="s">
        <v>19963</v>
      </c>
      <c r="B7967" t="s">
        <v>19965</v>
      </c>
      <c r="C7967">
        <v>2</v>
      </c>
      <c r="D7967" t="s">
        <v>12</v>
      </c>
      <c r="E7967" t="s">
        <v>12</v>
      </c>
      <c r="F7967" s="3" t="s">
        <v>17648</v>
      </c>
      <c r="G7967">
        <v>2023</v>
      </c>
      <c r="H7967" t="s">
        <v>14</v>
      </c>
      <c r="I7967" t="s">
        <v>19964</v>
      </c>
    </row>
    <row r="7968" spans="1:9" ht="16" x14ac:dyDescent="0.2">
      <c r="A7968" t="s">
        <v>19963</v>
      </c>
      <c r="B7968" t="s">
        <v>840</v>
      </c>
      <c r="C7968">
        <v>3</v>
      </c>
      <c r="D7968" t="s">
        <v>12</v>
      </c>
      <c r="E7968" t="s">
        <v>12</v>
      </c>
      <c r="F7968" s="3" t="s">
        <v>19966</v>
      </c>
      <c r="G7968">
        <v>2023</v>
      </c>
      <c r="H7968" t="s">
        <v>14</v>
      </c>
      <c r="I7968" t="s">
        <v>19964</v>
      </c>
    </row>
    <row r="7969" spans="1:9" ht="32" x14ac:dyDescent="0.2">
      <c r="A7969" t="s">
        <v>19967</v>
      </c>
      <c r="B7969" t="s">
        <v>698</v>
      </c>
      <c r="C7969">
        <v>1</v>
      </c>
      <c r="D7969">
        <f>169</f>
        <v>169</v>
      </c>
      <c r="E7969" t="s">
        <v>12</v>
      </c>
      <c r="F7969" s="3" t="s">
        <v>5591</v>
      </c>
      <c r="G7969">
        <v>2023</v>
      </c>
      <c r="H7969" t="s">
        <v>140</v>
      </c>
      <c r="I7969" t="s">
        <v>19968</v>
      </c>
    </row>
    <row r="7970" spans="1:9" ht="32" x14ac:dyDescent="0.2">
      <c r="A7970" t="s">
        <v>19967</v>
      </c>
      <c r="B7970" t="s">
        <v>19969</v>
      </c>
      <c r="C7970">
        <v>2</v>
      </c>
      <c r="D7970">
        <f>169</f>
        <v>169</v>
      </c>
      <c r="E7970" t="s">
        <v>12</v>
      </c>
      <c r="F7970" s="3" t="s">
        <v>699</v>
      </c>
      <c r="G7970">
        <v>2023</v>
      </c>
      <c r="H7970" t="s">
        <v>140</v>
      </c>
      <c r="I7970" t="s">
        <v>19968</v>
      </c>
    </row>
    <row r="7971" spans="1:9" ht="32" x14ac:dyDescent="0.2">
      <c r="A7971" t="s">
        <v>19970</v>
      </c>
      <c r="B7971" t="s">
        <v>1201</v>
      </c>
      <c r="C7971">
        <v>1</v>
      </c>
      <c r="D7971" t="s">
        <v>12</v>
      </c>
      <c r="E7971" t="s">
        <v>12</v>
      </c>
      <c r="F7971" s="3" t="s">
        <v>19024</v>
      </c>
      <c r="G7971">
        <v>2023</v>
      </c>
      <c r="H7971" t="s">
        <v>14</v>
      </c>
      <c r="I7971" t="s">
        <v>19971</v>
      </c>
    </row>
    <row r="7972" spans="1:9" ht="16" x14ac:dyDescent="0.2">
      <c r="A7972" t="s">
        <v>19970</v>
      </c>
      <c r="B7972" t="s">
        <v>19972</v>
      </c>
      <c r="C7972">
        <v>2</v>
      </c>
      <c r="D7972" t="s">
        <v>11</v>
      </c>
      <c r="E7972" t="s">
        <v>12</v>
      </c>
      <c r="F7972" s="7" t="s">
        <v>13</v>
      </c>
      <c r="G7972">
        <v>2023</v>
      </c>
      <c r="H7972" t="s">
        <v>14</v>
      </c>
      <c r="I7972" t="s">
        <v>19971</v>
      </c>
    </row>
    <row r="7973" spans="1:9" ht="32" x14ac:dyDescent="0.2">
      <c r="A7973" t="s">
        <v>19973</v>
      </c>
      <c r="B7973" t="s">
        <v>19974</v>
      </c>
      <c r="C7973">
        <v>1</v>
      </c>
      <c r="D7973" t="s">
        <v>1010</v>
      </c>
      <c r="E7973" t="s">
        <v>12</v>
      </c>
      <c r="F7973" s="3" t="s">
        <v>19975</v>
      </c>
      <c r="G7973">
        <v>2023</v>
      </c>
      <c r="H7973" t="s">
        <v>140</v>
      </c>
      <c r="I7973" t="s">
        <v>19976</v>
      </c>
    </row>
    <row r="7974" spans="1:9" ht="32" x14ac:dyDescent="0.2">
      <c r="A7974" t="s">
        <v>19973</v>
      </c>
      <c r="B7974" t="s">
        <v>19977</v>
      </c>
      <c r="C7974">
        <v>2</v>
      </c>
      <c r="D7974" t="s">
        <v>3989</v>
      </c>
      <c r="E7974" t="s">
        <v>12</v>
      </c>
      <c r="F7974" s="3" t="s">
        <v>19978</v>
      </c>
      <c r="G7974">
        <v>2023</v>
      </c>
      <c r="H7974" t="s">
        <v>140</v>
      </c>
      <c r="I7974" t="s">
        <v>19976</v>
      </c>
    </row>
    <row r="7975" spans="1:9" ht="16" x14ac:dyDescent="0.2">
      <c r="A7975" t="s">
        <v>19979</v>
      </c>
      <c r="B7975" t="s">
        <v>19980</v>
      </c>
      <c r="C7975">
        <v>1</v>
      </c>
      <c r="D7975" t="s">
        <v>12</v>
      </c>
      <c r="E7975" t="s">
        <v>12</v>
      </c>
      <c r="F7975" s="3" t="s">
        <v>583</v>
      </c>
      <c r="G7975">
        <v>2023</v>
      </c>
      <c r="H7975" t="s">
        <v>140</v>
      </c>
      <c r="I7975" t="s">
        <v>19981</v>
      </c>
    </row>
    <row r="7976" spans="1:9" ht="32" x14ac:dyDescent="0.2">
      <c r="A7976" t="s">
        <v>19979</v>
      </c>
      <c r="B7976" t="s">
        <v>19982</v>
      </c>
      <c r="C7976">
        <v>2</v>
      </c>
      <c r="D7976">
        <f>93</f>
        <v>93</v>
      </c>
      <c r="E7976" t="s">
        <v>12</v>
      </c>
      <c r="F7976" s="3" t="s">
        <v>19983</v>
      </c>
      <c r="G7976">
        <v>2023</v>
      </c>
      <c r="H7976" t="s">
        <v>140</v>
      </c>
      <c r="I7976" t="s">
        <v>19981</v>
      </c>
    </row>
    <row r="7977" spans="1:9" ht="16" x14ac:dyDescent="0.2">
      <c r="A7977" t="s">
        <v>19984</v>
      </c>
      <c r="B7977" t="s">
        <v>1009</v>
      </c>
      <c r="C7977">
        <v>1</v>
      </c>
      <c r="D7977" t="s">
        <v>1010</v>
      </c>
      <c r="E7977" t="s">
        <v>12</v>
      </c>
      <c r="F7977" s="3" t="s">
        <v>6865</v>
      </c>
      <c r="G7977">
        <v>2023</v>
      </c>
      <c r="H7977" t="s">
        <v>140</v>
      </c>
      <c r="I7977" t="s">
        <v>19985</v>
      </c>
    </row>
    <row r="7978" spans="1:9" ht="16" x14ac:dyDescent="0.2">
      <c r="A7978" t="s">
        <v>19984</v>
      </c>
      <c r="B7978" t="s">
        <v>582</v>
      </c>
      <c r="C7978">
        <v>2</v>
      </c>
      <c r="D7978">
        <f>441</f>
        <v>441</v>
      </c>
      <c r="E7978" t="s">
        <v>12</v>
      </c>
      <c r="F7978" s="3" t="s">
        <v>11288</v>
      </c>
      <c r="G7978">
        <v>2023</v>
      </c>
      <c r="H7978" t="s">
        <v>140</v>
      </c>
      <c r="I7978" t="s">
        <v>19985</v>
      </c>
    </row>
    <row r="7979" spans="1:9" ht="16" x14ac:dyDescent="0.2">
      <c r="A7979" t="s">
        <v>19986</v>
      </c>
      <c r="B7979" t="s">
        <v>5590</v>
      </c>
      <c r="C7979">
        <v>1</v>
      </c>
      <c r="D7979">
        <f>169</f>
        <v>169</v>
      </c>
      <c r="E7979" t="s">
        <v>12</v>
      </c>
      <c r="F7979" s="3" t="s">
        <v>5594</v>
      </c>
      <c r="G7979">
        <v>2023</v>
      </c>
      <c r="H7979" t="s">
        <v>140</v>
      </c>
      <c r="I7979" t="s">
        <v>19987</v>
      </c>
    </row>
    <row r="7980" spans="1:9" ht="16" x14ac:dyDescent="0.2">
      <c r="A7980" t="s">
        <v>19986</v>
      </c>
      <c r="B7980" t="s">
        <v>698</v>
      </c>
      <c r="C7980">
        <v>2</v>
      </c>
      <c r="D7980">
        <f>169</f>
        <v>169</v>
      </c>
      <c r="E7980" t="s">
        <v>12</v>
      </c>
      <c r="F7980" s="3" t="s">
        <v>5594</v>
      </c>
      <c r="G7980">
        <v>2023</v>
      </c>
      <c r="H7980" t="s">
        <v>140</v>
      </c>
      <c r="I7980" t="s">
        <v>19987</v>
      </c>
    </row>
    <row r="7981" spans="1:9" ht="32" x14ac:dyDescent="0.2">
      <c r="A7981" t="s">
        <v>19986</v>
      </c>
      <c r="B7981" t="s">
        <v>19988</v>
      </c>
      <c r="C7981">
        <v>3</v>
      </c>
      <c r="D7981">
        <f>169</f>
        <v>169</v>
      </c>
      <c r="E7981" t="s">
        <v>12</v>
      </c>
      <c r="F7981" s="3" t="s">
        <v>5591</v>
      </c>
      <c r="G7981">
        <v>2023</v>
      </c>
      <c r="H7981" t="s">
        <v>140</v>
      </c>
      <c r="I7981" t="s">
        <v>19987</v>
      </c>
    </row>
    <row r="7982" spans="1:9" ht="32" x14ac:dyDescent="0.2">
      <c r="A7982" t="s">
        <v>19989</v>
      </c>
      <c r="B7982" t="s">
        <v>1141</v>
      </c>
      <c r="C7982">
        <v>1</v>
      </c>
      <c r="D7982" t="s">
        <v>90</v>
      </c>
      <c r="E7982" t="s">
        <v>12</v>
      </c>
      <c r="F7982" s="3" t="s">
        <v>19990</v>
      </c>
      <c r="G7982">
        <v>2023</v>
      </c>
      <c r="H7982" t="s">
        <v>368</v>
      </c>
      <c r="I7982" t="s">
        <v>19991</v>
      </c>
    </row>
    <row r="7983" spans="1:9" ht="32" x14ac:dyDescent="0.2">
      <c r="A7983" t="s">
        <v>19989</v>
      </c>
      <c r="B7983" t="s">
        <v>15225</v>
      </c>
      <c r="C7983">
        <v>2</v>
      </c>
      <c r="D7983" t="s">
        <v>12</v>
      </c>
      <c r="E7983" t="s">
        <v>12</v>
      </c>
      <c r="F7983" s="3" t="s">
        <v>19992</v>
      </c>
      <c r="G7983">
        <v>2023</v>
      </c>
      <c r="H7983" t="s">
        <v>832</v>
      </c>
      <c r="I7983" t="s">
        <v>19991</v>
      </c>
    </row>
    <row r="7984" spans="1:9" ht="16" x14ac:dyDescent="0.2">
      <c r="A7984" t="s">
        <v>19993</v>
      </c>
      <c r="B7984" t="s">
        <v>1307</v>
      </c>
      <c r="C7984">
        <v>1</v>
      </c>
      <c r="D7984" t="s">
        <v>12</v>
      </c>
      <c r="E7984" t="s">
        <v>12</v>
      </c>
      <c r="F7984" s="3" t="s">
        <v>15241</v>
      </c>
      <c r="G7984">
        <v>2023</v>
      </c>
      <c r="H7984" t="s">
        <v>368</v>
      </c>
      <c r="I7984" t="s">
        <v>19994</v>
      </c>
    </row>
    <row r="7985" spans="1:9" ht="32" x14ac:dyDescent="0.2">
      <c r="A7985" t="s">
        <v>19993</v>
      </c>
      <c r="B7985" t="s">
        <v>19995</v>
      </c>
      <c r="C7985">
        <v>2</v>
      </c>
      <c r="D7985" t="s">
        <v>4550</v>
      </c>
      <c r="E7985" t="s">
        <v>5139</v>
      </c>
      <c r="F7985" s="3" t="s">
        <v>14095</v>
      </c>
      <c r="G7985">
        <v>2023</v>
      </c>
      <c r="H7985" t="s">
        <v>998</v>
      </c>
      <c r="I7985" t="s">
        <v>19994</v>
      </c>
    </row>
    <row r="7986" spans="1:9" ht="32" x14ac:dyDescent="0.2">
      <c r="A7986" t="s">
        <v>19993</v>
      </c>
      <c r="B7986" t="s">
        <v>11453</v>
      </c>
      <c r="C7986">
        <v>3</v>
      </c>
      <c r="D7986" t="s">
        <v>3778</v>
      </c>
      <c r="E7986" t="s">
        <v>12</v>
      </c>
      <c r="F7986" s="3" t="s">
        <v>19996</v>
      </c>
      <c r="G7986">
        <v>2023</v>
      </c>
      <c r="H7986" t="s">
        <v>140</v>
      </c>
      <c r="I7986" t="s">
        <v>19994</v>
      </c>
    </row>
    <row r="7987" spans="1:9" ht="16" x14ac:dyDescent="0.2">
      <c r="A7987" t="s">
        <v>19993</v>
      </c>
      <c r="B7987" t="s">
        <v>19997</v>
      </c>
      <c r="C7987">
        <v>4</v>
      </c>
      <c r="D7987" t="s">
        <v>12</v>
      </c>
      <c r="E7987" t="s">
        <v>12</v>
      </c>
      <c r="F7987" s="3" t="s">
        <v>15455</v>
      </c>
      <c r="G7987">
        <v>2023</v>
      </c>
      <c r="H7987" t="s">
        <v>14</v>
      </c>
      <c r="I7987" t="s">
        <v>19994</v>
      </c>
    </row>
    <row r="7988" spans="1:9" ht="32" x14ac:dyDescent="0.2">
      <c r="A7988" t="s">
        <v>19993</v>
      </c>
      <c r="B7988" t="s">
        <v>19998</v>
      </c>
      <c r="C7988">
        <v>5</v>
      </c>
      <c r="D7988" t="s">
        <v>12</v>
      </c>
      <c r="E7988" t="s">
        <v>12</v>
      </c>
      <c r="F7988" s="7" t="s">
        <v>18911</v>
      </c>
      <c r="G7988">
        <v>2023</v>
      </c>
      <c r="H7988" t="s">
        <v>86</v>
      </c>
      <c r="I7988" t="s">
        <v>19994</v>
      </c>
    </row>
    <row r="7989" spans="1:9" ht="16" x14ac:dyDescent="0.2">
      <c r="A7989" t="s">
        <v>19999</v>
      </c>
      <c r="B7989" t="s">
        <v>4441</v>
      </c>
      <c r="C7989">
        <v>1</v>
      </c>
      <c r="D7989" t="s">
        <v>12</v>
      </c>
      <c r="E7989" t="s">
        <v>12</v>
      </c>
      <c r="F7989" s="3" t="s">
        <v>14139</v>
      </c>
      <c r="G7989">
        <v>2023</v>
      </c>
      <c r="H7989" t="s">
        <v>14</v>
      </c>
      <c r="I7989" t="s">
        <v>20000</v>
      </c>
    </row>
    <row r="7990" spans="1:9" ht="32" x14ac:dyDescent="0.2">
      <c r="A7990" t="s">
        <v>19999</v>
      </c>
      <c r="B7990" t="s">
        <v>5054</v>
      </c>
      <c r="C7990">
        <v>2</v>
      </c>
      <c r="D7990" t="s">
        <v>12</v>
      </c>
      <c r="E7990" t="s">
        <v>12</v>
      </c>
      <c r="F7990" s="3" t="s">
        <v>18825</v>
      </c>
      <c r="G7990">
        <v>2023</v>
      </c>
      <c r="H7990" t="s">
        <v>14</v>
      </c>
      <c r="I7990" t="s">
        <v>20000</v>
      </c>
    </row>
    <row r="7991" spans="1:9" ht="32" x14ac:dyDescent="0.2">
      <c r="A7991" t="s">
        <v>19999</v>
      </c>
      <c r="B7991" t="s">
        <v>20001</v>
      </c>
      <c r="C7991">
        <v>3</v>
      </c>
      <c r="D7991" t="s">
        <v>12</v>
      </c>
      <c r="E7991" t="s">
        <v>12</v>
      </c>
      <c r="F7991" s="3" t="s">
        <v>20002</v>
      </c>
      <c r="G7991">
        <v>2023</v>
      </c>
      <c r="H7991" t="s">
        <v>14</v>
      </c>
      <c r="I7991" t="s">
        <v>20000</v>
      </c>
    </row>
    <row r="7992" spans="1:9" ht="16" x14ac:dyDescent="0.2">
      <c r="A7992" t="s">
        <v>19999</v>
      </c>
      <c r="B7992" t="s">
        <v>1133</v>
      </c>
      <c r="C7992">
        <v>4</v>
      </c>
      <c r="D7992" t="s">
        <v>12</v>
      </c>
      <c r="E7992" t="s">
        <v>12</v>
      </c>
      <c r="F7992" s="3" t="s">
        <v>18826</v>
      </c>
      <c r="G7992">
        <v>2023</v>
      </c>
      <c r="H7992" t="s">
        <v>14</v>
      </c>
      <c r="I7992" t="s">
        <v>20000</v>
      </c>
    </row>
    <row r="7993" spans="1:9" ht="16" x14ac:dyDescent="0.2">
      <c r="A7993" t="s">
        <v>20003</v>
      </c>
      <c r="B7993" t="s">
        <v>20004</v>
      </c>
      <c r="C7993">
        <v>1</v>
      </c>
      <c r="D7993" t="s">
        <v>12</v>
      </c>
      <c r="E7993" t="s">
        <v>12</v>
      </c>
      <c r="F7993" s="3" t="s">
        <v>20005</v>
      </c>
      <c r="G7993">
        <v>2023</v>
      </c>
      <c r="H7993" t="s">
        <v>20006</v>
      </c>
      <c r="I7993" t="s">
        <v>20007</v>
      </c>
    </row>
    <row r="7994" spans="1:9" ht="32" x14ac:dyDescent="0.2">
      <c r="A7994" t="s">
        <v>20008</v>
      </c>
      <c r="B7994" t="s">
        <v>20009</v>
      </c>
      <c r="C7994">
        <v>1</v>
      </c>
      <c r="D7994" t="s">
        <v>12</v>
      </c>
      <c r="E7994" t="s">
        <v>12</v>
      </c>
      <c r="F7994" s="3" t="s">
        <v>20010</v>
      </c>
      <c r="G7994">
        <v>2023</v>
      </c>
      <c r="H7994" t="s">
        <v>239</v>
      </c>
      <c r="I7994" t="s">
        <v>20011</v>
      </c>
    </row>
    <row r="7995" spans="1:9" ht="16" x14ac:dyDescent="0.2">
      <c r="A7995" t="s">
        <v>20012</v>
      </c>
      <c r="B7995" t="s">
        <v>20013</v>
      </c>
      <c r="C7995">
        <v>1</v>
      </c>
      <c r="D7995" t="s">
        <v>12</v>
      </c>
      <c r="E7995" t="s">
        <v>12</v>
      </c>
      <c r="F7995" s="3" t="s">
        <v>20014</v>
      </c>
      <c r="G7995">
        <v>2023</v>
      </c>
      <c r="H7995" t="s">
        <v>37</v>
      </c>
      <c r="I7995" t="s">
        <v>20015</v>
      </c>
    </row>
    <row r="7996" spans="1:9" ht="32" x14ac:dyDescent="0.2">
      <c r="A7996" t="s">
        <v>20012</v>
      </c>
      <c r="B7996" t="s">
        <v>20016</v>
      </c>
      <c r="C7996">
        <v>2</v>
      </c>
      <c r="D7996" t="s">
        <v>12</v>
      </c>
      <c r="E7996" t="s">
        <v>12</v>
      </c>
      <c r="F7996" s="3" t="s">
        <v>20017</v>
      </c>
      <c r="G7996">
        <v>2023</v>
      </c>
      <c r="H7996" t="s">
        <v>37</v>
      </c>
      <c r="I7996" t="s">
        <v>20015</v>
      </c>
    </row>
    <row r="7997" spans="1:9" ht="16" x14ac:dyDescent="0.2">
      <c r="A7997" t="s">
        <v>20018</v>
      </c>
      <c r="B7997" t="s">
        <v>20013</v>
      </c>
      <c r="C7997">
        <v>1</v>
      </c>
      <c r="D7997" t="s">
        <v>12</v>
      </c>
      <c r="E7997" t="s">
        <v>12</v>
      </c>
      <c r="F7997" s="3" t="s">
        <v>20019</v>
      </c>
      <c r="G7997">
        <v>2023</v>
      </c>
      <c r="H7997" t="s">
        <v>37</v>
      </c>
      <c r="I7997" t="s">
        <v>20020</v>
      </c>
    </row>
    <row r="7998" spans="1:9" ht="32" x14ac:dyDescent="0.2">
      <c r="A7998" t="s">
        <v>20018</v>
      </c>
      <c r="B7998" t="s">
        <v>20016</v>
      </c>
      <c r="C7998">
        <v>2</v>
      </c>
      <c r="D7998" t="s">
        <v>12</v>
      </c>
      <c r="E7998" t="s">
        <v>12</v>
      </c>
      <c r="F7998" s="3" t="s">
        <v>20021</v>
      </c>
      <c r="G7998">
        <v>2023</v>
      </c>
      <c r="H7998" t="s">
        <v>37</v>
      </c>
      <c r="I7998" t="s">
        <v>20020</v>
      </c>
    </row>
    <row r="7999" spans="1:9" ht="16" x14ac:dyDescent="0.2">
      <c r="A7999" t="s">
        <v>20022</v>
      </c>
      <c r="B7999" t="s">
        <v>12792</v>
      </c>
      <c r="C7999">
        <v>1</v>
      </c>
      <c r="D7999" t="s">
        <v>344</v>
      </c>
      <c r="E7999" t="s">
        <v>464</v>
      </c>
      <c r="F7999" s="3" t="s">
        <v>2545</v>
      </c>
      <c r="G7999">
        <v>2023</v>
      </c>
      <c r="H7999" t="s">
        <v>14</v>
      </c>
      <c r="I7999" t="s">
        <v>20023</v>
      </c>
    </row>
    <row r="8000" spans="1:9" ht="32" x14ac:dyDescent="0.2">
      <c r="A8000" t="s">
        <v>20022</v>
      </c>
      <c r="B8000" t="s">
        <v>12794</v>
      </c>
      <c r="C8000">
        <v>2</v>
      </c>
      <c r="D8000" t="s">
        <v>12</v>
      </c>
      <c r="E8000" t="s">
        <v>12</v>
      </c>
      <c r="F8000" s="3" t="s">
        <v>12795</v>
      </c>
      <c r="G8000">
        <v>2023</v>
      </c>
      <c r="H8000" t="s">
        <v>14</v>
      </c>
      <c r="I8000" t="s">
        <v>20023</v>
      </c>
    </row>
    <row r="8001" spans="1:9" ht="32" x14ac:dyDescent="0.2">
      <c r="A8001" t="s">
        <v>20022</v>
      </c>
      <c r="B8001" t="s">
        <v>1016</v>
      </c>
      <c r="C8001">
        <v>3</v>
      </c>
      <c r="D8001" t="s">
        <v>52</v>
      </c>
      <c r="E8001" t="s">
        <v>12</v>
      </c>
      <c r="F8001" s="3" t="s">
        <v>1017</v>
      </c>
      <c r="G8001">
        <v>2023</v>
      </c>
      <c r="H8001" t="s">
        <v>140</v>
      </c>
      <c r="I8001" t="s">
        <v>20023</v>
      </c>
    </row>
    <row r="8002" spans="1:9" ht="16" x14ac:dyDescent="0.2">
      <c r="A8002" t="s">
        <v>20024</v>
      </c>
      <c r="B8002" t="s">
        <v>6051</v>
      </c>
      <c r="C8002">
        <v>1</v>
      </c>
      <c r="D8002" t="s">
        <v>316</v>
      </c>
      <c r="E8002" t="s">
        <v>12</v>
      </c>
      <c r="F8002" s="3" t="s">
        <v>6052</v>
      </c>
      <c r="G8002">
        <v>2023</v>
      </c>
      <c r="H8002" t="s">
        <v>267</v>
      </c>
      <c r="I8002" t="s">
        <v>20025</v>
      </c>
    </row>
    <row r="8003" spans="1:9" ht="32" x14ac:dyDescent="0.2">
      <c r="A8003" t="s">
        <v>20026</v>
      </c>
      <c r="B8003" t="s">
        <v>6567</v>
      </c>
      <c r="C8003">
        <v>1</v>
      </c>
      <c r="D8003">
        <f>407</f>
        <v>407</v>
      </c>
      <c r="E8003" t="s">
        <v>12</v>
      </c>
      <c r="F8003" s="3" t="s">
        <v>1895</v>
      </c>
      <c r="G8003">
        <v>2023</v>
      </c>
      <c r="H8003" t="s">
        <v>37</v>
      </c>
      <c r="I8003" t="s">
        <v>20027</v>
      </c>
    </row>
    <row r="8004" spans="1:9" ht="16" x14ac:dyDescent="0.2">
      <c r="A8004" t="s">
        <v>20026</v>
      </c>
      <c r="B8004" t="s">
        <v>20028</v>
      </c>
      <c r="C8004">
        <v>2</v>
      </c>
      <c r="D8004">
        <f>410</f>
        <v>410</v>
      </c>
      <c r="E8004" t="s">
        <v>12</v>
      </c>
      <c r="F8004" s="3" t="s">
        <v>20029</v>
      </c>
      <c r="G8004">
        <v>2023</v>
      </c>
      <c r="H8004" t="s">
        <v>368</v>
      </c>
      <c r="I8004" t="s">
        <v>20027</v>
      </c>
    </row>
    <row r="8005" spans="1:9" ht="16" x14ac:dyDescent="0.2">
      <c r="A8005" t="s">
        <v>20030</v>
      </c>
      <c r="B8005" t="s">
        <v>999</v>
      </c>
      <c r="C8005">
        <v>1</v>
      </c>
      <c r="D8005" t="s">
        <v>469</v>
      </c>
      <c r="E8005" t="s">
        <v>12</v>
      </c>
      <c r="F8005" s="3" t="s">
        <v>1000</v>
      </c>
      <c r="G8005">
        <v>2023</v>
      </c>
      <c r="H8005" t="s">
        <v>462</v>
      </c>
      <c r="I8005" t="s">
        <v>20031</v>
      </c>
    </row>
    <row r="8006" spans="1:9" ht="16" x14ac:dyDescent="0.2">
      <c r="A8006" t="s">
        <v>20030</v>
      </c>
      <c r="B8006" t="s">
        <v>995</v>
      </c>
      <c r="C8006">
        <v>2</v>
      </c>
      <c r="D8006" t="s">
        <v>996</v>
      </c>
      <c r="E8006" t="s">
        <v>12</v>
      </c>
      <c r="F8006" s="3" t="s">
        <v>997</v>
      </c>
      <c r="G8006">
        <v>2023</v>
      </c>
      <c r="H8006" t="s">
        <v>998</v>
      </c>
      <c r="I8006" t="s">
        <v>20031</v>
      </c>
    </row>
    <row r="8007" spans="1:9" ht="32" x14ac:dyDescent="0.2">
      <c r="A8007" t="s">
        <v>20030</v>
      </c>
      <c r="B8007" t="s">
        <v>20032</v>
      </c>
      <c r="C8007">
        <v>3</v>
      </c>
      <c r="D8007" t="s">
        <v>12</v>
      </c>
      <c r="E8007" t="s">
        <v>12</v>
      </c>
      <c r="F8007" s="3" t="s">
        <v>20033</v>
      </c>
      <c r="G8007">
        <v>2023</v>
      </c>
      <c r="H8007" t="s">
        <v>368</v>
      </c>
      <c r="I8007" t="s">
        <v>20031</v>
      </c>
    </row>
    <row r="8008" spans="1:9" ht="32" x14ac:dyDescent="0.2">
      <c r="A8008" t="s">
        <v>20034</v>
      </c>
      <c r="B8008" t="s">
        <v>20035</v>
      </c>
      <c r="C8008">
        <v>1</v>
      </c>
      <c r="D8008" t="s">
        <v>12</v>
      </c>
      <c r="E8008" t="s">
        <v>12</v>
      </c>
      <c r="F8008" s="3" t="s">
        <v>20036</v>
      </c>
      <c r="G8008">
        <v>2023</v>
      </c>
      <c r="H8008" t="s">
        <v>204</v>
      </c>
      <c r="I8008" t="s">
        <v>20037</v>
      </c>
    </row>
    <row r="8009" spans="1:9" ht="16" x14ac:dyDescent="0.2">
      <c r="A8009" t="s">
        <v>20034</v>
      </c>
      <c r="B8009" t="s">
        <v>20038</v>
      </c>
      <c r="C8009">
        <v>2</v>
      </c>
      <c r="D8009" t="s">
        <v>12</v>
      </c>
      <c r="E8009" t="s">
        <v>12</v>
      </c>
      <c r="F8009" s="3" t="s">
        <v>20039</v>
      </c>
      <c r="G8009">
        <v>2023</v>
      </c>
      <c r="H8009" t="s">
        <v>204</v>
      </c>
      <c r="I8009" t="s">
        <v>20037</v>
      </c>
    </row>
    <row r="8010" spans="1:9" ht="16" x14ac:dyDescent="0.2">
      <c r="A8010" t="s">
        <v>20040</v>
      </c>
      <c r="B8010" t="s">
        <v>20041</v>
      </c>
      <c r="C8010">
        <v>1</v>
      </c>
      <c r="D8010" t="s">
        <v>12</v>
      </c>
      <c r="E8010" t="s">
        <v>12</v>
      </c>
      <c r="F8010" s="3" t="s">
        <v>20042</v>
      </c>
      <c r="G8010">
        <v>2023</v>
      </c>
      <c r="H8010" t="s">
        <v>239</v>
      </c>
      <c r="I8010" t="s">
        <v>20043</v>
      </c>
    </row>
    <row r="8011" spans="1:9" ht="32" x14ac:dyDescent="0.2">
      <c r="A8011" t="s">
        <v>20044</v>
      </c>
      <c r="B8011" t="s">
        <v>20045</v>
      </c>
      <c r="C8011">
        <v>1</v>
      </c>
      <c r="D8011" s="4" t="s">
        <v>316</v>
      </c>
      <c r="E8011" t="s">
        <v>12</v>
      </c>
      <c r="F8011" s="7" t="s">
        <v>9894</v>
      </c>
      <c r="G8011">
        <v>2023</v>
      </c>
      <c r="H8011" t="s">
        <v>318</v>
      </c>
      <c r="I8011" t="s">
        <v>20046</v>
      </c>
    </row>
    <row r="8012" spans="1:9" ht="32" x14ac:dyDescent="0.2">
      <c r="A8012" t="s">
        <v>20044</v>
      </c>
      <c r="B8012" t="s">
        <v>20047</v>
      </c>
      <c r="C8012">
        <v>2</v>
      </c>
      <c r="D8012" s="4" t="s">
        <v>316</v>
      </c>
      <c r="E8012" t="s">
        <v>12</v>
      </c>
      <c r="F8012" s="7" t="s">
        <v>9894</v>
      </c>
      <c r="G8012">
        <v>2023</v>
      </c>
      <c r="H8012" t="s">
        <v>318</v>
      </c>
      <c r="I8012" t="s">
        <v>20046</v>
      </c>
    </row>
    <row r="8013" spans="1:9" ht="32" x14ac:dyDescent="0.2">
      <c r="A8013" t="s">
        <v>20048</v>
      </c>
      <c r="B8013" t="s">
        <v>20049</v>
      </c>
      <c r="C8013">
        <v>1</v>
      </c>
      <c r="D8013" t="s">
        <v>12</v>
      </c>
      <c r="E8013" t="s">
        <v>12</v>
      </c>
      <c r="F8013" s="7" t="s">
        <v>20050</v>
      </c>
      <c r="G8013">
        <v>2023</v>
      </c>
      <c r="H8013" t="s">
        <v>235</v>
      </c>
      <c r="I8013" t="s">
        <v>20051</v>
      </c>
    </row>
    <row r="8014" spans="1:9" ht="16" x14ac:dyDescent="0.2">
      <c r="A8014" t="s">
        <v>20052</v>
      </c>
      <c r="B8014" t="s">
        <v>2278</v>
      </c>
      <c r="C8014">
        <v>1</v>
      </c>
      <c r="D8014">
        <f>65</f>
        <v>65</v>
      </c>
      <c r="E8014" t="s">
        <v>12</v>
      </c>
      <c r="F8014" s="3" t="s">
        <v>2276</v>
      </c>
      <c r="G8014">
        <v>2023</v>
      </c>
      <c r="H8014" t="s">
        <v>323</v>
      </c>
      <c r="I8014" t="s">
        <v>20053</v>
      </c>
    </row>
    <row r="8015" spans="1:9" ht="16" x14ac:dyDescent="0.2">
      <c r="A8015" t="s">
        <v>20052</v>
      </c>
      <c r="B8015" t="s">
        <v>20054</v>
      </c>
      <c r="C8015">
        <v>2</v>
      </c>
      <c r="D8015" t="s">
        <v>12</v>
      </c>
      <c r="E8015" t="s">
        <v>12</v>
      </c>
      <c r="F8015" s="3" t="s">
        <v>20055</v>
      </c>
      <c r="G8015">
        <v>2023</v>
      </c>
      <c r="H8015" t="s">
        <v>323</v>
      </c>
      <c r="I8015" t="s">
        <v>20053</v>
      </c>
    </row>
    <row r="8016" spans="1:9" ht="16" x14ac:dyDescent="0.2">
      <c r="A8016" t="s">
        <v>20056</v>
      </c>
      <c r="B8016" t="s">
        <v>20057</v>
      </c>
      <c r="C8016">
        <v>1</v>
      </c>
      <c r="D8016" t="s">
        <v>12</v>
      </c>
      <c r="E8016" t="s">
        <v>12</v>
      </c>
      <c r="F8016" s="3" t="s">
        <v>20058</v>
      </c>
      <c r="G8016">
        <v>2023</v>
      </c>
      <c r="H8016" t="s">
        <v>14</v>
      </c>
      <c r="I8016" t="s">
        <v>20059</v>
      </c>
    </row>
    <row r="8017" spans="1:9" ht="16" x14ac:dyDescent="0.2">
      <c r="A8017" t="s">
        <v>20060</v>
      </c>
      <c r="B8017" t="s">
        <v>20061</v>
      </c>
      <c r="C8017">
        <v>1</v>
      </c>
      <c r="D8017" t="s">
        <v>344</v>
      </c>
      <c r="E8017" t="s">
        <v>12</v>
      </c>
      <c r="F8017" s="3" t="s">
        <v>8971</v>
      </c>
      <c r="G8017">
        <v>2023</v>
      </c>
      <c r="H8017" t="s">
        <v>37</v>
      </c>
      <c r="I8017" t="s">
        <v>20062</v>
      </c>
    </row>
    <row r="8018" spans="1:9" ht="16" x14ac:dyDescent="0.2">
      <c r="A8018" t="s">
        <v>20063</v>
      </c>
      <c r="B8018" t="s">
        <v>20064</v>
      </c>
      <c r="C8018">
        <v>1</v>
      </c>
      <c r="D8018" t="s">
        <v>12</v>
      </c>
      <c r="E8018" t="s">
        <v>12</v>
      </c>
      <c r="F8018" s="3" t="s">
        <v>20065</v>
      </c>
      <c r="G8018">
        <v>2023</v>
      </c>
      <c r="H8018" t="s">
        <v>1248</v>
      </c>
      <c r="I8018" t="s">
        <v>20066</v>
      </c>
    </row>
    <row r="8019" spans="1:9" ht="32" x14ac:dyDescent="0.2">
      <c r="A8019" t="s">
        <v>20067</v>
      </c>
      <c r="B8019" t="s">
        <v>20068</v>
      </c>
      <c r="C8019">
        <v>1</v>
      </c>
      <c r="D8019" t="s">
        <v>12</v>
      </c>
      <c r="E8019" t="s">
        <v>12</v>
      </c>
      <c r="F8019" s="3" t="s">
        <v>20069</v>
      </c>
      <c r="G8019">
        <v>2023</v>
      </c>
      <c r="H8019" t="s">
        <v>474</v>
      </c>
      <c r="I8019" t="s">
        <v>20070</v>
      </c>
    </row>
    <row r="8020" spans="1:9" ht="16" x14ac:dyDescent="0.2">
      <c r="A8020" t="s">
        <v>20071</v>
      </c>
      <c r="B8020" t="s">
        <v>701</v>
      </c>
      <c r="C8020">
        <v>1</v>
      </c>
      <c r="D8020" t="s">
        <v>12</v>
      </c>
      <c r="E8020" t="s">
        <v>12</v>
      </c>
      <c r="F8020" s="3" t="s">
        <v>702</v>
      </c>
      <c r="G8020">
        <v>2023</v>
      </c>
      <c r="H8020" t="s">
        <v>371</v>
      </c>
      <c r="I8020" t="s">
        <v>20072</v>
      </c>
    </row>
    <row r="8021" spans="1:9" ht="32" x14ac:dyDescent="0.2">
      <c r="A8021" t="s">
        <v>20071</v>
      </c>
      <c r="B8021" t="s">
        <v>1578</v>
      </c>
      <c r="C8021">
        <v>2</v>
      </c>
      <c r="D8021" t="s">
        <v>1579</v>
      </c>
      <c r="E8021" t="s">
        <v>12</v>
      </c>
      <c r="F8021" s="3" t="s">
        <v>1580</v>
      </c>
      <c r="G8021">
        <v>2023</v>
      </c>
      <c r="H8021" t="s">
        <v>140</v>
      </c>
      <c r="I8021" t="s">
        <v>20072</v>
      </c>
    </row>
    <row r="8022" spans="1:9" ht="16" x14ac:dyDescent="0.2">
      <c r="A8022" t="s">
        <v>20071</v>
      </c>
      <c r="B8022" t="s">
        <v>20073</v>
      </c>
      <c r="C8022">
        <v>3</v>
      </c>
      <c r="D8022">
        <f>545</f>
        <v>545</v>
      </c>
      <c r="E8022" t="s">
        <v>7100</v>
      </c>
      <c r="F8022" s="3" t="s">
        <v>7101</v>
      </c>
      <c r="G8022">
        <v>2023</v>
      </c>
      <c r="H8022" t="s">
        <v>371</v>
      </c>
      <c r="I8022" t="s">
        <v>20072</v>
      </c>
    </row>
    <row r="8023" spans="1:9" ht="32" x14ac:dyDescent="0.2">
      <c r="A8023" t="s">
        <v>20074</v>
      </c>
      <c r="B8023" t="s">
        <v>20075</v>
      </c>
      <c r="C8023">
        <v>1</v>
      </c>
      <c r="D8023" t="s">
        <v>408</v>
      </c>
      <c r="E8023" t="s">
        <v>12</v>
      </c>
      <c r="F8023" s="3" t="s">
        <v>20076</v>
      </c>
      <c r="G8023">
        <v>2023</v>
      </c>
      <c r="H8023" t="s">
        <v>518</v>
      </c>
      <c r="I8023" t="s">
        <v>20077</v>
      </c>
    </row>
    <row r="8024" spans="1:9" ht="32" x14ac:dyDescent="0.2">
      <c r="A8024" t="s">
        <v>20074</v>
      </c>
      <c r="B8024" t="s">
        <v>20078</v>
      </c>
      <c r="C8024">
        <v>2</v>
      </c>
      <c r="D8024" t="s">
        <v>12</v>
      </c>
      <c r="E8024" t="s">
        <v>12</v>
      </c>
      <c r="F8024" s="3" t="s">
        <v>20079</v>
      </c>
      <c r="G8024">
        <v>2023</v>
      </c>
      <c r="H8024" t="s">
        <v>37</v>
      </c>
      <c r="I8024" t="s">
        <v>20077</v>
      </c>
    </row>
    <row r="8025" spans="1:9" ht="16" x14ac:dyDescent="0.2">
      <c r="A8025" t="s">
        <v>20074</v>
      </c>
      <c r="B8025" t="s">
        <v>20080</v>
      </c>
      <c r="C8025">
        <v>3</v>
      </c>
      <c r="D8025" t="s">
        <v>90</v>
      </c>
      <c r="E8025" t="s">
        <v>12</v>
      </c>
      <c r="F8025" s="3" t="s">
        <v>12877</v>
      </c>
      <c r="G8025">
        <v>2023</v>
      </c>
      <c r="H8025" t="s">
        <v>6891</v>
      </c>
      <c r="I8025" t="s">
        <v>20077</v>
      </c>
    </row>
    <row r="8026" spans="1:9" ht="32" x14ac:dyDescent="0.2">
      <c r="A8026" t="s">
        <v>20081</v>
      </c>
      <c r="B8026" t="s">
        <v>20082</v>
      </c>
      <c r="C8026">
        <v>1</v>
      </c>
      <c r="D8026" t="s">
        <v>12</v>
      </c>
      <c r="E8026" t="s">
        <v>12</v>
      </c>
      <c r="F8026" s="3" t="s">
        <v>20083</v>
      </c>
      <c r="G8026">
        <v>2023</v>
      </c>
      <c r="H8026" t="s">
        <v>239</v>
      </c>
      <c r="I8026" t="s">
        <v>20084</v>
      </c>
    </row>
    <row r="8027" spans="1:9" ht="32" x14ac:dyDescent="0.2">
      <c r="A8027" t="s">
        <v>20081</v>
      </c>
      <c r="B8027" t="s">
        <v>20085</v>
      </c>
      <c r="C8027">
        <v>2</v>
      </c>
      <c r="D8027" t="s">
        <v>12</v>
      </c>
      <c r="E8027" t="s">
        <v>12</v>
      </c>
      <c r="F8027" s="3" t="s">
        <v>20083</v>
      </c>
      <c r="G8027">
        <v>2023</v>
      </c>
      <c r="H8027" t="s">
        <v>239</v>
      </c>
      <c r="I8027" t="s">
        <v>20084</v>
      </c>
    </row>
    <row r="8028" spans="1:9" ht="16" x14ac:dyDescent="0.2">
      <c r="A8028" t="s">
        <v>20086</v>
      </c>
      <c r="B8028" t="s">
        <v>20087</v>
      </c>
      <c r="C8028">
        <v>1</v>
      </c>
      <c r="D8028" t="s">
        <v>12</v>
      </c>
      <c r="E8028" t="s">
        <v>12</v>
      </c>
      <c r="F8028" s="3" t="s">
        <v>15210</v>
      </c>
      <c r="G8028">
        <v>2023</v>
      </c>
      <c r="H8028" t="s">
        <v>21</v>
      </c>
      <c r="I8028" t="s">
        <v>20088</v>
      </c>
    </row>
    <row r="8029" spans="1:9" ht="32" x14ac:dyDescent="0.2">
      <c r="A8029" t="s">
        <v>20086</v>
      </c>
      <c r="B8029" t="s">
        <v>20089</v>
      </c>
      <c r="C8029">
        <v>2</v>
      </c>
      <c r="D8029" t="s">
        <v>2621</v>
      </c>
      <c r="E8029" t="s">
        <v>20090</v>
      </c>
      <c r="F8029" s="3" t="s">
        <v>20091</v>
      </c>
      <c r="G8029">
        <v>2023</v>
      </c>
      <c r="H8029" t="s">
        <v>140</v>
      </c>
      <c r="I8029" t="s">
        <v>20088</v>
      </c>
    </row>
    <row r="8030" spans="1:9" ht="32" x14ac:dyDescent="0.2">
      <c r="A8030" t="s">
        <v>20086</v>
      </c>
      <c r="B8030" t="s">
        <v>20092</v>
      </c>
      <c r="C8030">
        <v>3</v>
      </c>
      <c r="D8030" t="s">
        <v>52</v>
      </c>
      <c r="E8030" t="s">
        <v>12</v>
      </c>
      <c r="F8030" s="3" t="s">
        <v>15894</v>
      </c>
      <c r="G8030">
        <v>2023</v>
      </c>
      <c r="H8030" t="s">
        <v>323</v>
      </c>
      <c r="I8030" t="s">
        <v>20088</v>
      </c>
    </row>
    <row r="8031" spans="1:9" ht="32" x14ac:dyDescent="0.2">
      <c r="A8031" t="s">
        <v>20093</v>
      </c>
      <c r="B8031" t="s">
        <v>20094</v>
      </c>
      <c r="C8031">
        <v>1</v>
      </c>
      <c r="D8031" t="s">
        <v>52</v>
      </c>
      <c r="E8031" t="s">
        <v>12</v>
      </c>
      <c r="F8031" s="3" t="s">
        <v>20095</v>
      </c>
      <c r="G8031">
        <v>2023</v>
      </c>
      <c r="H8031" t="s">
        <v>140</v>
      </c>
      <c r="I8031" t="s">
        <v>20096</v>
      </c>
    </row>
    <row r="8032" spans="1:9" ht="32" x14ac:dyDescent="0.2">
      <c r="A8032" t="s">
        <v>20093</v>
      </c>
      <c r="B8032" t="s">
        <v>20097</v>
      </c>
      <c r="C8032">
        <v>2</v>
      </c>
      <c r="D8032" t="s">
        <v>1512</v>
      </c>
      <c r="E8032" t="s">
        <v>12</v>
      </c>
      <c r="F8032" s="3" t="s">
        <v>9466</v>
      </c>
      <c r="G8032">
        <v>2023</v>
      </c>
      <c r="H8032" t="s">
        <v>140</v>
      </c>
      <c r="I8032" t="s">
        <v>20096</v>
      </c>
    </row>
    <row r="8033" spans="1:9" ht="16" x14ac:dyDescent="0.2">
      <c r="A8033" t="s">
        <v>20098</v>
      </c>
      <c r="B8033" t="s">
        <v>20099</v>
      </c>
      <c r="C8033">
        <v>1</v>
      </c>
      <c r="D8033" t="s">
        <v>12</v>
      </c>
      <c r="E8033" t="s">
        <v>12</v>
      </c>
      <c r="F8033" s="3" t="s">
        <v>3901</v>
      </c>
      <c r="G8033">
        <v>2023</v>
      </c>
      <c r="H8033" t="s">
        <v>998</v>
      </c>
      <c r="I8033" t="s">
        <v>20100</v>
      </c>
    </row>
    <row r="8034" spans="1:9" ht="16" x14ac:dyDescent="0.2">
      <c r="A8034" t="s">
        <v>20098</v>
      </c>
      <c r="B8034" t="s">
        <v>20101</v>
      </c>
      <c r="C8034">
        <v>2</v>
      </c>
      <c r="D8034" t="s">
        <v>12</v>
      </c>
      <c r="E8034" t="s">
        <v>12</v>
      </c>
      <c r="F8034" s="3" t="s">
        <v>5188</v>
      </c>
      <c r="G8034">
        <v>2023</v>
      </c>
      <c r="H8034" t="s">
        <v>998</v>
      </c>
      <c r="I8034" t="s">
        <v>20100</v>
      </c>
    </row>
    <row r="8035" spans="1:9" ht="32" x14ac:dyDescent="0.2">
      <c r="A8035" t="s">
        <v>20102</v>
      </c>
      <c r="B8035" t="s">
        <v>5767</v>
      </c>
      <c r="C8035">
        <v>1</v>
      </c>
      <c r="D8035" t="s">
        <v>1416</v>
      </c>
      <c r="E8035" t="s">
        <v>12</v>
      </c>
      <c r="F8035" s="3" t="s">
        <v>1417</v>
      </c>
      <c r="G8035">
        <v>2023</v>
      </c>
      <c r="H8035" t="s">
        <v>67</v>
      </c>
      <c r="I8035" t="s">
        <v>20103</v>
      </c>
    </row>
    <row r="8036" spans="1:9" ht="32" x14ac:dyDescent="0.2">
      <c r="A8036" t="s">
        <v>20104</v>
      </c>
      <c r="B8036" t="s">
        <v>2329</v>
      </c>
      <c r="C8036">
        <v>1</v>
      </c>
      <c r="D8036" t="s">
        <v>12</v>
      </c>
      <c r="E8036" t="s">
        <v>12</v>
      </c>
      <c r="F8036" s="3" t="s">
        <v>2330</v>
      </c>
      <c r="G8036">
        <v>2023</v>
      </c>
      <c r="H8036" t="s">
        <v>14</v>
      </c>
      <c r="I8036" t="s">
        <v>20105</v>
      </c>
    </row>
    <row r="8037" spans="1:9" ht="32" x14ac:dyDescent="0.2">
      <c r="A8037" t="s">
        <v>20104</v>
      </c>
      <c r="B8037" t="s">
        <v>18339</v>
      </c>
      <c r="C8037">
        <v>2</v>
      </c>
      <c r="D8037" t="s">
        <v>12</v>
      </c>
      <c r="E8037" t="s">
        <v>12</v>
      </c>
      <c r="F8037" s="3" t="s">
        <v>2335</v>
      </c>
      <c r="G8037">
        <v>2023</v>
      </c>
      <c r="H8037" t="s">
        <v>14</v>
      </c>
      <c r="I8037" t="s">
        <v>20105</v>
      </c>
    </row>
    <row r="8038" spans="1:9" ht="32" x14ac:dyDescent="0.2">
      <c r="A8038" t="s">
        <v>20104</v>
      </c>
      <c r="B8038" t="s">
        <v>2326</v>
      </c>
      <c r="C8038">
        <v>3</v>
      </c>
      <c r="D8038" t="s">
        <v>12</v>
      </c>
      <c r="E8038" t="s">
        <v>12</v>
      </c>
      <c r="F8038" s="3" t="s">
        <v>20106</v>
      </c>
      <c r="G8038">
        <v>2023</v>
      </c>
      <c r="H8038" t="s">
        <v>239</v>
      </c>
      <c r="I8038" t="s">
        <v>20105</v>
      </c>
    </row>
    <row r="8039" spans="1:9" ht="32" x14ac:dyDescent="0.2">
      <c r="A8039" t="s">
        <v>20104</v>
      </c>
      <c r="B8039" t="s">
        <v>20107</v>
      </c>
      <c r="C8039">
        <v>4</v>
      </c>
      <c r="D8039" t="s">
        <v>12</v>
      </c>
      <c r="E8039" t="s">
        <v>12</v>
      </c>
      <c r="F8039" s="3" t="s">
        <v>20108</v>
      </c>
      <c r="G8039">
        <v>2023</v>
      </c>
      <c r="H8039" t="s">
        <v>239</v>
      </c>
      <c r="I8039" t="s">
        <v>20105</v>
      </c>
    </row>
    <row r="8040" spans="1:9" ht="32" x14ac:dyDescent="0.2">
      <c r="A8040" t="s">
        <v>20104</v>
      </c>
      <c r="B8040" t="s">
        <v>20109</v>
      </c>
      <c r="C8040">
        <v>5</v>
      </c>
      <c r="D8040" t="s">
        <v>12</v>
      </c>
      <c r="E8040" t="s">
        <v>12</v>
      </c>
      <c r="F8040" s="3" t="s">
        <v>20110</v>
      </c>
      <c r="G8040">
        <v>2023</v>
      </c>
      <c r="H8040" t="s">
        <v>239</v>
      </c>
      <c r="I8040" t="s">
        <v>20105</v>
      </c>
    </row>
    <row r="8041" spans="1:9" ht="16" x14ac:dyDescent="0.2">
      <c r="A8041" t="s">
        <v>20111</v>
      </c>
      <c r="B8041" t="s">
        <v>4246</v>
      </c>
      <c r="C8041">
        <v>1</v>
      </c>
      <c r="D8041" t="s">
        <v>12</v>
      </c>
      <c r="E8041" t="s">
        <v>12</v>
      </c>
      <c r="F8041" s="3" t="s">
        <v>20112</v>
      </c>
      <c r="G8041">
        <v>2023</v>
      </c>
      <c r="H8041" t="s">
        <v>140</v>
      </c>
      <c r="I8041" t="s">
        <v>20113</v>
      </c>
    </row>
    <row r="8042" spans="1:9" ht="32" x14ac:dyDescent="0.2">
      <c r="A8042" t="s">
        <v>20114</v>
      </c>
      <c r="B8042" t="s">
        <v>1057</v>
      </c>
      <c r="C8042">
        <v>1</v>
      </c>
      <c r="D8042">
        <f>73</f>
        <v>73</v>
      </c>
      <c r="E8042" t="s">
        <v>12</v>
      </c>
      <c r="F8042" s="3" t="s">
        <v>823</v>
      </c>
      <c r="G8042">
        <v>2023</v>
      </c>
      <c r="H8042" t="s">
        <v>140</v>
      </c>
      <c r="I8042" t="s">
        <v>20115</v>
      </c>
    </row>
    <row r="8043" spans="1:9" ht="16" x14ac:dyDescent="0.2">
      <c r="A8043" t="s">
        <v>20114</v>
      </c>
      <c r="B8043" t="s">
        <v>20116</v>
      </c>
      <c r="C8043">
        <v>2</v>
      </c>
      <c r="D8043" t="s">
        <v>12</v>
      </c>
      <c r="E8043" t="s">
        <v>12</v>
      </c>
      <c r="F8043" s="3" t="s">
        <v>1052</v>
      </c>
      <c r="G8043">
        <v>2023</v>
      </c>
      <c r="H8043" t="s">
        <v>296</v>
      </c>
      <c r="I8043" t="s">
        <v>20115</v>
      </c>
    </row>
    <row r="8044" spans="1:9" ht="16" x14ac:dyDescent="0.2">
      <c r="A8044" t="s">
        <v>20114</v>
      </c>
      <c r="B8044" t="s">
        <v>824</v>
      </c>
      <c r="C8044">
        <v>3</v>
      </c>
      <c r="D8044" t="s">
        <v>344</v>
      </c>
      <c r="E8044" t="s">
        <v>12</v>
      </c>
      <c r="F8044" s="3" t="s">
        <v>1054</v>
      </c>
      <c r="G8044">
        <v>2023</v>
      </c>
      <c r="H8044" t="s">
        <v>140</v>
      </c>
      <c r="I8044" t="s">
        <v>20115</v>
      </c>
    </row>
    <row r="8045" spans="1:9" ht="32" x14ac:dyDescent="0.2">
      <c r="A8045" t="s">
        <v>20114</v>
      </c>
      <c r="B8045" t="s">
        <v>18447</v>
      </c>
      <c r="C8045">
        <v>4</v>
      </c>
      <c r="D8045" t="s">
        <v>90</v>
      </c>
      <c r="E8045" t="s">
        <v>12</v>
      </c>
      <c r="F8045" s="3" t="s">
        <v>20117</v>
      </c>
      <c r="G8045">
        <v>2023</v>
      </c>
      <c r="H8045" t="s">
        <v>296</v>
      </c>
      <c r="I8045" t="s">
        <v>20115</v>
      </c>
    </row>
    <row r="8046" spans="1:9" ht="16" x14ac:dyDescent="0.2">
      <c r="A8046" t="s">
        <v>20114</v>
      </c>
      <c r="B8046" t="s">
        <v>7300</v>
      </c>
      <c r="C8046">
        <v>5</v>
      </c>
      <c r="D8046" t="s">
        <v>12</v>
      </c>
      <c r="E8046" t="s">
        <v>12</v>
      </c>
      <c r="F8046" s="3" t="s">
        <v>1062</v>
      </c>
      <c r="G8046">
        <v>2023</v>
      </c>
      <c r="H8046" t="s">
        <v>296</v>
      </c>
      <c r="I8046" t="s">
        <v>20115</v>
      </c>
    </row>
    <row r="8047" spans="1:9" ht="16" x14ac:dyDescent="0.2">
      <c r="A8047" t="s">
        <v>20118</v>
      </c>
      <c r="B8047" t="s">
        <v>20119</v>
      </c>
      <c r="C8047">
        <v>1</v>
      </c>
      <c r="D8047" t="s">
        <v>12</v>
      </c>
      <c r="E8047" t="s">
        <v>12</v>
      </c>
      <c r="F8047" s="3" t="s">
        <v>20120</v>
      </c>
      <c r="G8047">
        <v>2023</v>
      </c>
      <c r="H8047" t="s">
        <v>140</v>
      </c>
      <c r="I8047" t="s">
        <v>20121</v>
      </c>
    </row>
    <row r="8048" spans="1:9" ht="16" x14ac:dyDescent="0.2">
      <c r="A8048" t="s">
        <v>20118</v>
      </c>
      <c r="B8048" t="s">
        <v>20122</v>
      </c>
      <c r="C8048">
        <v>2</v>
      </c>
      <c r="D8048" t="s">
        <v>12</v>
      </c>
      <c r="E8048" t="s">
        <v>12</v>
      </c>
      <c r="F8048" s="3" t="s">
        <v>20120</v>
      </c>
      <c r="G8048">
        <v>2023</v>
      </c>
      <c r="H8048" t="s">
        <v>140</v>
      </c>
      <c r="I8048" t="s">
        <v>20121</v>
      </c>
    </row>
    <row r="8049" spans="1:9" ht="32" x14ac:dyDescent="0.2">
      <c r="A8049" t="s">
        <v>20118</v>
      </c>
      <c r="B8049" t="s">
        <v>20123</v>
      </c>
      <c r="C8049">
        <v>3</v>
      </c>
      <c r="D8049">
        <f>551</f>
        <v>551</v>
      </c>
      <c r="E8049" t="s">
        <v>12</v>
      </c>
      <c r="F8049" s="3" t="s">
        <v>20124</v>
      </c>
      <c r="G8049">
        <v>2023</v>
      </c>
      <c r="H8049" t="s">
        <v>140</v>
      </c>
      <c r="I8049" t="s">
        <v>20121</v>
      </c>
    </row>
    <row r="8050" spans="1:9" ht="16" x14ac:dyDescent="0.2">
      <c r="A8050" t="s">
        <v>20118</v>
      </c>
      <c r="B8050" t="s">
        <v>20125</v>
      </c>
      <c r="C8050">
        <v>4</v>
      </c>
      <c r="D8050">
        <f>551</f>
        <v>551</v>
      </c>
      <c r="E8050" t="s">
        <v>12</v>
      </c>
      <c r="F8050" s="3" t="s">
        <v>20126</v>
      </c>
      <c r="G8050">
        <v>2023</v>
      </c>
      <c r="H8050" t="s">
        <v>140</v>
      </c>
      <c r="I8050" t="s">
        <v>20121</v>
      </c>
    </row>
    <row r="8051" spans="1:9" ht="16" x14ac:dyDescent="0.2">
      <c r="A8051" t="s">
        <v>20118</v>
      </c>
      <c r="B8051" t="s">
        <v>20127</v>
      </c>
      <c r="C8051">
        <v>5</v>
      </c>
      <c r="D8051" t="s">
        <v>12</v>
      </c>
      <c r="E8051" t="s">
        <v>12</v>
      </c>
      <c r="F8051" s="3" t="s">
        <v>20120</v>
      </c>
      <c r="G8051">
        <v>2023</v>
      </c>
      <c r="H8051" t="s">
        <v>140</v>
      </c>
      <c r="I8051" t="s">
        <v>20121</v>
      </c>
    </row>
    <row r="8052" spans="1:9" ht="16" x14ac:dyDescent="0.2">
      <c r="A8052" t="s">
        <v>20128</v>
      </c>
      <c r="B8052" t="s">
        <v>20129</v>
      </c>
      <c r="C8052">
        <v>1</v>
      </c>
      <c r="D8052" t="s">
        <v>12</v>
      </c>
      <c r="E8052" t="s">
        <v>12</v>
      </c>
      <c r="F8052" s="3" t="s">
        <v>8264</v>
      </c>
      <c r="G8052">
        <v>2023</v>
      </c>
      <c r="H8052" t="s">
        <v>140</v>
      </c>
      <c r="I8052" t="s">
        <v>20130</v>
      </c>
    </row>
    <row r="8053" spans="1:9" ht="32" x14ac:dyDescent="0.2">
      <c r="A8053" t="s">
        <v>20128</v>
      </c>
      <c r="B8053" t="s">
        <v>20131</v>
      </c>
      <c r="C8053">
        <v>2</v>
      </c>
      <c r="D8053" t="s">
        <v>12</v>
      </c>
      <c r="E8053" t="s">
        <v>12</v>
      </c>
      <c r="F8053" s="3" t="s">
        <v>20132</v>
      </c>
      <c r="G8053">
        <v>2023</v>
      </c>
      <c r="H8053" t="s">
        <v>140</v>
      </c>
      <c r="I8053" t="s">
        <v>20130</v>
      </c>
    </row>
    <row r="8054" spans="1:9" ht="32" x14ac:dyDescent="0.2">
      <c r="A8054" t="s">
        <v>20128</v>
      </c>
      <c r="B8054" t="s">
        <v>20133</v>
      </c>
      <c r="C8054">
        <v>3</v>
      </c>
      <c r="D8054" t="s">
        <v>12</v>
      </c>
      <c r="E8054" t="s">
        <v>12</v>
      </c>
      <c r="F8054" s="3" t="s">
        <v>4152</v>
      </c>
      <c r="G8054">
        <v>2023</v>
      </c>
      <c r="H8054" t="s">
        <v>140</v>
      </c>
      <c r="I8054" t="s">
        <v>20130</v>
      </c>
    </row>
    <row r="8055" spans="1:9" ht="32" x14ac:dyDescent="0.2">
      <c r="A8055" t="s">
        <v>20128</v>
      </c>
      <c r="B8055" t="s">
        <v>20134</v>
      </c>
      <c r="C8055">
        <v>4</v>
      </c>
      <c r="D8055" t="s">
        <v>408</v>
      </c>
      <c r="E8055" t="s">
        <v>12</v>
      </c>
      <c r="F8055" s="3" t="s">
        <v>20135</v>
      </c>
      <c r="G8055">
        <v>2023</v>
      </c>
      <c r="H8055" t="s">
        <v>140</v>
      </c>
      <c r="I8055" t="s">
        <v>20130</v>
      </c>
    </row>
    <row r="8056" spans="1:9" ht="32" x14ac:dyDescent="0.2">
      <c r="A8056" t="s">
        <v>20128</v>
      </c>
      <c r="B8056" t="s">
        <v>20136</v>
      </c>
      <c r="C8056">
        <v>5</v>
      </c>
      <c r="D8056" t="s">
        <v>12</v>
      </c>
      <c r="E8056" t="s">
        <v>12</v>
      </c>
      <c r="F8056" s="3" t="s">
        <v>20137</v>
      </c>
      <c r="G8056">
        <v>2023</v>
      </c>
      <c r="H8056" t="s">
        <v>140</v>
      </c>
      <c r="I8056" t="s">
        <v>20130</v>
      </c>
    </row>
    <row r="8057" spans="1:9" ht="32" x14ac:dyDescent="0.2">
      <c r="A8057" t="s">
        <v>20128</v>
      </c>
      <c r="B8057" t="s">
        <v>20138</v>
      </c>
      <c r="C8057">
        <v>6</v>
      </c>
      <c r="D8057" t="s">
        <v>12</v>
      </c>
      <c r="E8057" t="s">
        <v>12</v>
      </c>
      <c r="F8057" s="3" t="s">
        <v>20139</v>
      </c>
      <c r="G8057">
        <v>2023</v>
      </c>
      <c r="H8057" t="s">
        <v>140</v>
      </c>
      <c r="I8057" t="s">
        <v>20130</v>
      </c>
    </row>
    <row r="8058" spans="1:9" ht="32" x14ac:dyDescent="0.2">
      <c r="A8058" t="s">
        <v>20128</v>
      </c>
      <c r="B8058" t="s">
        <v>20140</v>
      </c>
      <c r="C8058">
        <v>7</v>
      </c>
      <c r="D8058" t="s">
        <v>12</v>
      </c>
      <c r="E8058" t="s">
        <v>12</v>
      </c>
      <c r="F8058" s="3" t="s">
        <v>20141</v>
      </c>
      <c r="G8058">
        <v>2023</v>
      </c>
      <c r="H8058" t="s">
        <v>140</v>
      </c>
      <c r="I8058" t="s">
        <v>20130</v>
      </c>
    </row>
    <row r="8059" spans="1:9" ht="32" x14ac:dyDescent="0.2">
      <c r="A8059" t="s">
        <v>20128</v>
      </c>
      <c r="B8059" t="s">
        <v>20142</v>
      </c>
      <c r="C8059">
        <v>8</v>
      </c>
      <c r="D8059" t="s">
        <v>12</v>
      </c>
      <c r="E8059" t="s">
        <v>12</v>
      </c>
      <c r="F8059" s="3" t="s">
        <v>20143</v>
      </c>
      <c r="G8059">
        <v>2023</v>
      </c>
      <c r="H8059" t="s">
        <v>140</v>
      </c>
      <c r="I8059" t="s">
        <v>20130</v>
      </c>
    </row>
    <row r="8060" spans="1:9" ht="16" x14ac:dyDescent="0.2">
      <c r="A8060" t="s">
        <v>20128</v>
      </c>
      <c r="B8060" t="s">
        <v>20144</v>
      </c>
      <c r="C8060">
        <v>9</v>
      </c>
      <c r="D8060" t="s">
        <v>12</v>
      </c>
      <c r="E8060" t="s">
        <v>12</v>
      </c>
      <c r="F8060" s="3" t="s">
        <v>20145</v>
      </c>
      <c r="G8060">
        <v>2023</v>
      </c>
      <c r="H8060" t="s">
        <v>140</v>
      </c>
      <c r="I8060" t="s">
        <v>20130</v>
      </c>
    </row>
    <row r="8061" spans="1:9" ht="32" x14ac:dyDescent="0.2">
      <c r="A8061" t="s">
        <v>20128</v>
      </c>
      <c r="B8061" t="s">
        <v>20146</v>
      </c>
      <c r="C8061">
        <v>10</v>
      </c>
      <c r="D8061" t="s">
        <v>712</v>
      </c>
      <c r="E8061" t="s">
        <v>12</v>
      </c>
      <c r="F8061" s="3" t="s">
        <v>20147</v>
      </c>
      <c r="G8061">
        <v>2023</v>
      </c>
      <c r="H8061" t="s">
        <v>140</v>
      </c>
      <c r="I8061" t="s">
        <v>20130</v>
      </c>
    </row>
    <row r="8062" spans="1:9" ht="16" x14ac:dyDescent="0.2">
      <c r="A8062" t="s">
        <v>20128</v>
      </c>
      <c r="B8062" t="s">
        <v>20148</v>
      </c>
      <c r="C8062">
        <v>11</v>
      </c>
      <c r="D8062" t="s">
        <v>12</v>
      </c>
      <c r="E8062" t="s">
        <v>12</v>
      </c>
      <c r="F8062" s="3" t="s">
        <v>20149</v>
      </c>
      <c r="G8062">
        <v>2023</v>
      </c>
      <c r="H8062" t="s">
        <v>140</v>
      </c>
      <c r="I8062" t="s">
        <v>20130</v>
      </c>
    </row>
    <row r="8063" spans="1:9" ht="16" x14ac:dyDescent="0.2">
      <c r="A8063" t="s">
        <v>20150</v>
      </c>
      <c r="B8063" t="s">
        <v>20151</v>
      </c>
      <c r="C8063">
        <v>1</v>
      </c>
      <c r="D8063" t="s">
        <v>52</v>
      </c>
      <c r="E8063" t="s">
        <v>12</v>
      </c>
      <c r="F8063" s="3" t="s">
        <v>20152</v>
      </c>
      <c r="G8063">
        <v>2023</v>
      </c>
      <c r="H8063" t="s">
        <v>140</v>
      </c>
      <c r="I8063" t="s">
        <v>20153</v>
      </c>
    </row>
    <row r="8064" spans="1:9" ht="32" x14ac:dyDescent="0.2">
      <c r="A8064" t="s">
        <v>20154</v>
      </c>
      <c r="B8064" t="s">
        <v>13208</v>
      </c>
      <c r="C8064">
        <v>1</v>
      </c>
      <c r="D8064" t="s">
        <v>12</v>
      </c>
      <c r="E8064" t="s">
        <v>12</v>
      </c>
      <c r="F8064" s="3" t="s">
        <v>4792</v>
      </c>
      <c r="G8064">
        <v>2023</v>
      </c>
      <c r="H8064" t="s">
        <v>14</v>
      </c>
      <c r="I8064" t="s">
        <v>20155</v>
      </c>
    </row>
    <row r="8065" spans="1:9" ht="32" x14ac:dyDescent="0.2">
      <c r="A8065" t="s">
        <v>20156</v>
      </c>
      <c r="B8065" t="s">
        <v>20157</v>
      </c>
      <c r="C8065">
        <v>1</v>
      </c>
      <c r="D8065" t="s">
        <v>12</v>
      </c>
      <c r="E8065" t="s">
        <v>12</v>
      </c>
      <c r="F8065" s="3" t="s">
        <v>20158</v>
      </c>
      <c r="G8065">
        <v>2023</v>
      </c>
      <c r="H8065" t="s">
        <v>239</v>
      </c>
      <c r="I8065" t="s">
        <v>20159</v>
      </c>
    </row>
    <row r="8066" spans="1:9" ht="32" x14ac:dyDescent="0.2">
      <c r="A8066" t="s">
        <v>20156</v>
      </c>
      <c r="B8066" t="s">
        <v>20160</v>
      </c>
      <c r="C8066">
        <v>2</v>
      </c>
      <c r="D8066" t="s">
        <v>12</v>
      </c>
      <c r="E8066" t="s">
        <v>12</v>
      </c>
      <c r="F8066" s="3" t="s">
        <v>20161</v>
      </c>
      <c r="G8066">
        <v>2023</v>
      </c>
      <c r="H8066" t="s">
        <v>239</v>
      </c>
      <c r="I8066" t="s">
        <v>20159</v>
      </c>
    </row>
    <row r="8067" spans="1:9" ht="16" x14ac:dyDescent="0.2">
      <c r="A8067" t="s">
        <v>20162</v>
      </c>
      <c r="B8067" t="s">
        <v>20163</v>
      </c>
      <c r="C8067">
        <v>1</v>
      </c>
      <c r="D8067" t="s">
        <v>12</v>
      </c>
      <c r="E8067" t="s">
        <v>12</v>
      </c>
      <c r="F8067" s="7" t="s">
        <v>19249</v>
      </c>
      <c r="G8067">
        <v>2023</v>
      </c>
      <c r="H8067" t="s">
        <v>126</v>
      </c>
      <c r="I8067" t="s">
        <v>20164</v>
      </c>
    </row>
    <row r="8068" spans="1:9" ht="16" x14ac:dyDescent="0.2">
      <c r="A8068" t="s">
        <v>20162</v>
      </c>
      <c r="B8068" t="s">
        <v>20165</v>
      </c>
      <c r="C8068">
        <v>2</v>
      </c>
      <c r="D8068" t="s">
        <v>12</v>
      </c>
      <c r="E8068" t="s">
        <v>12</v>
      </c>
      <c r="F8068" s="7" t="s">
        <v>19249</v>
      </c>
      <c r="G8068">
        <v>2023</v>
      </c>
      <c r="H8068" t="s">
        <v>126</v>
      </c>
      <c r="I8068" t="s">
        <v>20164</v>
      </c>
    </row>
    <row r="8069" spans="1:9" ht="32" x14ac:dyDescent="0.2">
      <c r="A8069" t="s">
        <v>20166</v>
      </c>
      <c r="B8069" t="s">
        <v>20167</v>
      </c>
      <c r="C8069">
        <v>1</v>
      </c>
      <c r="D8069" t="s">
        <v>344</v>
      </c>
      <c r="E8069" t="s">
        <v>464</v>
      </c>
      <c r="F8069" s="3" t="s">
        <v>20168</v>
      </c>
      <c r="G8069">
        <v>2023</v>
      </c>
      <c r="H8069" t="s">
        <v>714</v>
      </c>
      <c r="I8069" t="s">
        <v>20169</v>
      </c>
    </row>
    <row r="8070" spans="1:9" ht="32" x14ac:dyDescent="0.2">
      <c r="A8070" t="s">
        <v>20166</v>
      </c>
      <c r="B8070" t="s">
        <v>20170</v>
      </c>
      <c r="C8070">
        <v>2</v>
      </c>
      <c r="D8070">
        <f>567</f>
        <v>567</v>
      </c>
      <c r="E8070" t="s">
        <v>464</v>
      </c>
      <c r="F8070" s="3" t="s">
        <v>20171</v>
      </c>
      <c r="G8070">
        <v>2023</v>
      </c>
      <c r="H8070" t="s">
        <v>714</v>
      </c>
      <c r="I8070" t="s">
        <v>20169</v>
      </c>
    </row>
    <row r="8071" spans="1:9" ht="32" x14ac:dyDescent="0.2">
      <c r="A8071" t="s">
        <v>20172</v>
      </c>
      <c r="B8071" t="s">
        <v>2149</v>
      </c>
      <c r="C8071">
        <v>1</v>
      </c>
      <c r="D8071" t="s">
        <v>12</v>
      </c>
      <c r="E8071" t="s">
        <v>3552</v>
      </c>
      <c r="F8071" s="3" t="s">
        <v>3553</v>
      </c>
      <c r="G8071">
        <v>2023</v>
      </c>
      <c r="H8071" t="s">
        <v>14</v>
      </c>
      <c r="I8071" t="s">
        <v>20173</v>
      </c>
    </row>
    <row r="8072" spans="1:9" ht="16" x14ac:dyDescent="0.2">
      <c r="A8072" t="s">
        <v>20172</v>
      </c>
      <c r="B8072" t="s">
        <v>10476</v>
      </c>
      <c r="C8072">
        <v>2</v>
      </c>
      <c r="D8072" t="s">
        <v>12</v>
      </c>
      <c r="E8072" t="s">
        <v>12</v>
      </c>
      <c r="F8072" s="3" t="s">
        <v>7210</v>
      </c>
      <c r="G8072">
        <v>2023</v>
      </c>
      <c r="H8072" t="s">
        <v>14</v>
      </c>
      <c r="I8072" t="s">
        <v>20173</v>
      </c>
    </row>
    <row r="8073" spans="1:9" ht="16" x14ac:dyDescent="0.2">
      <c r="A8073" t="s">
        <v>20174</v>
      </c>
      <c r="B8073" t="s">
        <v>20175</v>
      </c>
      <c r="C8073">
        <v>1</v>
      </c>
      <c r="D8073" t="s">
        <v>5574</v>
      </c>
      <c r="E8073" t="s">
        <v>12</v>
      </c>
      <c r="F8073" s="3" t="s">
        <v>8020</v>
      </c>
      <c r="G8073">
        <v>2023</v>
      </c>
      <c r="H8073" t="s">
        <v>140</v>
      </c>
      <c r="I8073" t="s">
        <v>20176</v>
      </c>
    </row>
    <row r="8074" spans="1:9" ht="32" x14ac:dyDescent="0.2">
      <c r="A8074" t="s">
        <v>20174</v>
      </c>
      <c r="B8074" t="s">
        <v>1133</v>
      </c>
      <c r="C8074">
        <v>2</v>
      </c>
      <c r="D8074" t="s">
        <v>5574</v>
      </c>
      <c r="E8074" t="s">
        <v>12</v>
      </c>
      <c r="F8074" s="3" t="s">
        <v>5575</v>
      </c>
      <c r="G8074">
        <v>2023</v>
      </c>
      <c r="H8074" t="s">
        <v>140</v>
      </c>
      <c r="I8074" t="s">
        <v>20176</v>
      </c>
    </row>
    <row r="8075" spans="1:9" ht="16" x14ac:dyDescent="0.2">
      <c r="A8075" t="s">
        <v>20174</v>
      </c>
      <c r="B8075" t="s">
        <v>14180</v>
      </c>
      <c r="C8075">
        <v>3</v>
      </c>
      <c r="D8075" t="s">
        <v>12</v>
      </c>
      <c r="E8075" t="s">
        <v>12</v>
      </c>
      <c r="F8075" s="3" t="s">
        <v>18863</v>
      </c>
      <c r="G8075">
        <v>2023</v>
      </c>
      <c r="H8075" t="s">
        <v>140</v>
      </c>
      <c r="I8075" t="s">
        <v>20176</v>
      </c>
    </row>
    <row r="8076" spans="1:9" ht="16" x14ac:dyDescent="0.2">
      <c r="A8076" t="s">
        <v>20177</v>
      </c>
      <c r="B8076" t="s">
        <v>20178</v>
      </c>
      <c r="C8076">
        <v>1</v>
      </c>
      <c r="D8076">
        <f>237</f>
        <v>237</v>
      </c>
      <c r="E8076" t="s">
        <v>12</v>
      </c>
      <c r="F8076" s="3" t="s">
        <v>20179</v>
      </c>
      <c r="G8076">
        <v>2023</v>
      </c>
      <c r="H8076" t="s">
        <v>21</v>
      </c>
      <c r="I8076" t="s">
        <v>20180</v>
      </c>
    </row>
    <row r="8077" spans="1:9" ht="16" x14ac:dyDescent="0.2">
      <c r="A8077" t="s">
        <v>20181</v>
      </c>
      <c r="B8077" t="s">
        <v>20182</v>
      </c>
      <c r="C8077">
        <v>1</v>
      </c>
      <c r="D8077" t="s">
        <v>4221</v>
      </c>
      <c r="E8077" t="s">
        <v>11012</v>
      </c>
      <c r="F8077" s="3" t="s">
        <v>11018</v>
      </c>
      <c r="G8077">
        <v>2023</v>
      </c>
      <c r="H8077" t="s">
        <v>4191</v>
      </c>
      <c r="I8077" t="s">
        <v>20183</v>
      </c>
    </row>
    <row r="8078" spans="1:9" ht="16" x14ac:dyDescent="0.2">
      <c r="A8078" t="s">
        <v>20181</v>
      </c>
      <c r="B8078" t="s">
        <v>20184</v>
      </c>
      <c r="C8078">
        <v>2</v>
      </c>
      <c r="D8078" t="s">
        <v>5327</v>
      </c>
      <c r="E8078" t="s">
        <v>12</v>
      </c>
      <c r="F8078" s="3" t="s">
        <v>20185</v>
      </c>
      <c r="G8078">
        <v>2023</v>
      </c>
      <c r="H8078" t="s">
        <v>368</v>
      </c>
      <c r="I8078" t="s">
        <v>20183</v>
      </c>
    </row>
    <row r="8079" spans="1:9" ht="16" x14ac:dyDescent="0.2">
      <c r="A8079" t="s">
        <v>20181</v>
      </c>
      <c r="B8079" t="s">
        <v>20186</v>
      </c>
      <c r="C8079">
        <v>3</v>
      </c>
      <c r="D8079" t="s">
        <v>1142</v>
      </c>
      <c r="E8079" t="s">
        <v>12</v>
      </c>
      <c r="F8079" s="3" t="s">
        <v>5213</v>
      </c>
      <c r="G8079">
        <v>2023</v>
      </c>
      <c r="H8079" t="s">
        <v>368</v>
      </c>
      <c r="I8079" t="s">
        <v>20183</v>
      </c>
    </row>
    <row r="8080" spans="1:9" ht="16" x14ac:dyDescent="0.2">
      <c r="A8080" t="s">
        <v>20181</v>
      </c>
      <c r="B8080" t="s">
        <v>20187</v>
      </c>
      <c r="C8080">
        <v>4</v>
      </c>
      <c r="D8080">
        <f>19</f>
        <v>19</v>
      </c>
      <c r="E8080" t="s">
        <v>3492</v>
      </c>
      <c r="F8080" s="3" t="s">
        <v>3493</v>
      </c>
      <c r="G8080">
        <v>2023</v>
      </c>
      <c r="H8080" t="s">
        <v>368</v>
      </c>
      <c r="I8080" t="s">
        <v>20183</v>
      </c>
    </row>
    <row r="8081" spans="1:9" ht="16" x14ac:dyDescent="0.2">
      <c r="A8081" t="s">
        <v>20181</v>
      </c>
      <c r="B8081" t="s">
        <v>20188</v>
      </c>
      <c r="C8081">
        <v>5</v>
      </c>
      <c r="D8081" t="s">
        <v>1148</v>
      </c>
      <c r="E8081" t="s">
        <v>12</v>
      </c>
      <c r="F8081" s="3" t="s">
        <v>4576</v>
      </c>
      <c r="G8081">
        <v>2023</v>
      </c>
      <c r="H8081" t="s">
        <v>368</v>
      </c>
      <c r="I8081" t="s">
        <v>20183</v>
      </c>
    </row>
    <row r="8082" spans="1:9" ht="16" x14ac:dyDescent="0.2">
      <c r="A8082" t="s">
        <v>20189</v>
      </c>
      <c r="B8082" t="s">
        <v>20190</v>
      </c>
      <c r="C8082">
        <v>1</v>
      </c>
      <c r="D8082">
        <f>159</f>
        <v>159</v>
      </c>
      <c r="E8082" t="s">
        <v>12</v>
      </c>
      <c r="F8082" s="3" t="s">
        <v>20191</v>
      </c>
      <c r="G8082">
        <v>2023</v>
      </c>
      <c r="H8082" t="s">
        <v>1524</v>
      </c>
      <c r="I8082" t="s">
        <v>20192</v>
      </c>
    </row>
    <row r="8083" spans="1:9" ht="16" x14ac:dyDescent="0.2">
      <c r="A8083" t="s">
        <v>20193</v>
      </c>
      <c r="B8083" t="s">
        <v>20194</v>
      </c>
      <c r="C8083">
        <v>1</v>
      </c>
      <c r="D8083" t="s">
        <v>12</v>
      </c>
      <c r="E8083" t="s">
        <v>12</v>
      </c>
      <c r="F8083" s="3" t="s">
        <v>20195</v>
      </c>
      <c r="G8083">
        <v>2023</v>
      </c>
      <c r="H8083" t="s">
        <v>1810</v>
      </c>
      <c r="I8083" t="s">
        <v>20196</v>
      </c>
    </row>
    <row r="8084" spans="1:9" ht="32" x14ac:dyDescent="0.2">
      <c r="A8084" t="s">
        <v>20193</v>
      </c>
      <c r="B8084" t="s">
        <v>20197</v>
      </c>
      <c r="C8084">
        <v>2</v>
      </c>
      <c r="D8084" t="s">
        <v>12</v>
      </c>
      <c r="E8084" t="s">
        <v>12</v>
      </c>
      <c r="F8084" s="3" t="s">
        <v>20198</v>
      </c>
      <c r="G8084">
        <v>2023</v>
      </c>
      <c r="H8084" t="s">
        <v>1810</v>
      </c>
      <c r="I8084" t="s">
        <v>20196</v>
      </c>
    </row>
    <row r="8085" spans="1:9" ht="32" x14ac:dyDescent="0.2">
      <c r="A8085" t="s">
        <v>20199</v>
      </c>
      <c r="B8085" t="s">
        <v>18535</v>
      </c>
      <c r="C8085">
        <v>1</v>
      </c>
      <c r="D8085" t="s">
        <v>1128</v>
      </c>
      <c r="E8085" t="s">
        <v>12</v>
      </c>
      <c r="F8085" s="3" t="s">
        <v>20200</v>
      </c>
      <c r="G8085">
        <v>2023</v>
      </c>
      <c r="H8085" t="s">
        <v>140</v>
      </c>
      <c r="I8085" t="s">
        <v>20201</v>
      </c>
    </row>
    <row r="8086" spans="1:9" ht="16" x14ac:dyDescent="0.2">
      <c r="A8086" t="s">
        <v>20199</v>
      </c>
      <c r="B8086" t="s">
        <v>20202</v>
      </c>
      <c r="C8086">
        <v>2</v>
      </c>
      <c r="D8086">
        <f>441</f>
        <v>441</v>
      </c>
      <c r="E8086" t="s">
        <v>12</v>
      </c>
      <c r="F8086" s="3" t="s">
        <v>20203</v>
      </c>
      <c r="G8086">
        <v>2023</v>
      </c>
      <c r="H8086" t="s">
        <v>140</v>
      </c>
      <c r="I8086" t="s">
        <v>20201</v>
      </c>
    </row>
    <row r="8087" spans="1:9" ht="32" x14ac:dyDescent="0.2">
      <c r="A8087" t="s">
        <v>20199</v>
      </c>
      <c r="B8087" t="s">
        <v>20204</v>
      </c>
      <c r="C8087">
        <v>3</v>
      </c>
      <c r="D8087" t="s">
        <v>1128</v>
      </c>
      <c r="E8087" t="s">
        <v>12</v>
      </c>
      <c r="F8087" s="3" t="s">
        <v>17434</v>
      </c>
      <c r="G8087">
        <v>2023</v>
      </c>
      <c r="H8087" t="s">
        <v>140</v>
      </c>
      <c r="I8087" t="s">
        <v>20201</v>
      </c>
    </row>
    <row r="8088" spans="1:9" ht="16" x14ac:dyDescent="0.2">
      <c r="A8088" t="s">
        <v>20199</v>
      </c>
      <c r="B8088" t="s">
        <v>20205</v>
      </c>
      <c r="C8088">
        <v>4</v>
      </c>
      <c r="D8088" t="s">
        <v>1128</v>
      </c>
      <c r="E8088" t="s">
        <v>12</v>
      </c>
      <c r="F8088" s="3" t="s">
        <v>20206</v>
      </c>
      <c r="G8088">
        <v>2023</v>
      </c>
      <c r="H8088" t="s">
        <v>140</v>
      </c>
      <c r="I8088" t="s">
        <v>20201</v>
      </c>
    </row>
    <row r="8089" spans="1:9" ht="32" x14ac:dyDescent="0.2">
      <c r="A8089" t="s">
        <v>20207</v>
      </c>
      <c r="B8089" t="s">
        <v>20208</v>
      </c>
      <c r="C8089">
        <v>1</v>
      </c>
      <c r="D8089" t="s">
        <v>90</v>
      </c>
      <c r="E8089" t="s">
        <v>12</v>
      </c>
      <c r="F8089" s="3" t="s">
        <v>20209</v>
      </c>
      <c r="G8089">
        <v>2023</v>
      </c>
      <c r="H8089" t="s">
        <v>779</v>
      </c>
      <c r="I8089" t="s">
        <v>20210</v>
      </c>
    </row>
    <row r="8090" spans="1:9" ht="16" x14ac:dyDescent="0.2">
      <c r="A8090" t="s">
        <v>20211</v>
      </c>
      <c r="B8090" t="s">
        <v>12584</v>
      </c>
      <c r="C8090">
        <v>1</v>
      </c>
      <c r="D8090" t="s">
        <v>12</v>
      </c>
      <c r="E8090" t="s">
        <v>12</v>
      </c>
      <c r="F8090" s="3" t="s">
        <v>12585</v>
      </c>
      <c r="G8090">
        <v>2023</v>
      </c>
      <c r="H8090" t="s">
        <v>14</v>
      </c>
      <c r="I8090" t="s">
        <v>20212</v>
      </c>
    </row>
    <row r="8091" spans="1:9" ht="32" x14ac:dyDescent="0.2">
      <c r="A8091" t="s">
        <v>20211</v>
      </c>
      <c r="B8091" t="s">
        <v>5054</v>
      </c>
      <c r="C8091">
        <v>2</v>
      </c>
      <c r="D8091" t="s">
        <v>12</v>
      </c>
      <c r="E8091" t="s">
        <v>12</v>
      </c>
      <c r="F8091" s="3" t="s">
        <v>13169</v>
      </c>
      <c r="G8091">
        <v>2023</v>
      </c>
      <c r="H8091" t="s">
        <v>14</v>
      </c>
      <c r="I8091" t="s">
        <v>20212</v>
      </c>
    </row>
    <row r="8092" spans="1:9" ht="16" x14ac:dyDescent="0.2">
      <c r="A8092" t="s">
        <v>20213</v>
      </c>
      <c r="B8092" t="s">
        <v>20214</v>
      </c>
      <c r="C8092">
        <v>1</v>
      </c>
      <c r="D8092" t="s">
        <v>4403</v>
      </c>
      <c r="E8092" t="s">
        <v>485</v>
      </c>
      <c r="F8092" s="3" t="s">
        <v>20215</v>
      </c>
      <c r="G8092">
        <v>2023</v>
      </c>
      <c r="H8092" t="s">
        <v>86</v>
      </c>
      <c r="I8092" t="s">
        <v>20216</v>
      </c>
    </row>
    <row r="8093" spans="1:9" ht="32" x14ac:dyDescent="0.2">
      <c r="A8093" t="s">
        <v>20217</v>
      </c>
      <c r="B8093" t="s">
        <v>20218</v>
      </c>
      <c r="C8093">
        <v>1</v>
      </c>
      <c r="D8093" t="s">
        <v>12</v>
      </c>
      <c r="E8093" t="s">
        <v>12</v>
      </c>
      <c r="F8093" s="3" t="s">
        <v>20219</v>
      </c>
      <c r="G8093">
        <v>2023</v>
      </c>
      <c r="H8093" t="s">
        <v>37</v>
      </c>
      <c r="I8093" t="s">
        <v>20220</v>
      </c>
    </row>
    <row r="8094" spans="1:9" ht="32" x14ac:dyDescent="0.2">
      <c r="A8094" t="s">
        <v>20221</v>
      </c>
      <c r="B8094" t="s">
        <v>11303</v>
      </c>
      <c r="C8094">
        <v>1</v>
      </c>
      <c r="D8094" t="s">
        <v>513</v>
      </c>
      <c r="E8094" t="s">
        <v>12</v>
      </c>
      <c r="F8094" s="3" t="s">
        <v>11304</v>
      </c>
      <c r="G8094">
        <v>2023</v>
      </c>
      <c r="H8094" t="s">
        <v>462</v>
      </c>
      <c r="I8094" t="s">
        <v>20222</v>
      </c>
    </row>
    <row r="8095" spans="1:9" ht="32" x14ac:dyDescent="0.2">
      <c r="A8095" t="s">
        <v>20223</v>
      </c>
      <c r="B8095" t="s">
        <v>3657</v>
      </c>
      <c r="C8095">
        <v>1</v>
      </c>
      <c r="D8095">
        <f>237</f>
        <v>237</v>
      </c>
      <c r="E8095" t="s">
        <v>12</v>
      </c>
      <c r="F8095" s="3" t="s">
        <v>20224</v>
      </c>
      <c r="G8095">
        <v>2023</v>
      </c>
      <c r="H8095" t="s">
        <v>21</v>
      </c>
      <c r="I8095" t="s">
        <v>20225</v>
      </c>
    </row>
    <row r="8096" spans="1:9" ht="32" x14ac:dyDescent="0.2">
      <c r="A8096" t="s">
        <v>20223</v>
      </c>
      <c r="B8096" t="s">
        <v>20226</v>
      </c>
      <c r="C8096">
        <v>2</v>
      </c>
      <c r="D8096">
        <f>237</f>
        <v>237</v>
      </c>
      <c r="E8096" t="s">
        <v>12</v>
      </c>
      <c r="F8096" s="3" t="s">
        <v>20227</v>
      </c>
      <c r="G8096">
        <v>2023</v>
      </c>
      <c r="H8096" t="s">
        <v>21</v>
      </c>
      <c r="I8096" t="s">
        <v>20225</v>
      </c>
    </row>
    <row r="8097" spans="1:9" ht="32" x14ac:dyDescent="0.2">
      <c r="A8097" t="s">
        <v>20223</v>
      </c>
      <c r="B8097" t="s">
        <v>20228</v>
      </c>
      <c r="C8097">
        <v>3</v>
      </c>
      <c r="D8097" t="s">
        <v>52</v>
      </c>
      <c r="E8097" t="s">
        <v>12</v>
      </c>
      <c r="F8097" s="3" t="s">
        <v>20229</v>
      </c>
      <c r="G8097">
        <v>2023</v>
      </c>
      <c r="H8097" t="s">
        <v>21</v>
      </c>
      <c r="I8097" t="s">
        <v>20225</v>
      </c>
    </row>
    <row r="8098" spans="1:9" ht="32" x14ac:dyDescent="0.2">
      <c r="A8098" t="s">
        <v>20223</v>
      </c>
      <c r="B8098" t="s">
        <v>20230</v>
      </c>
      <c r="C8098">
        <v>4</v>
      </c>
      <c r="D8098">
        <f>237</f>
        <v>237</v>
      </c>
      <c r="E8098" t="s">
        <v>12</v>
      </c>
      <c r="F8098" s="3" t="s">
        <v>20231</v>
      </c>
      <c r="G8098">
        <v>2023</v>
      </c>
      <c r="H8098" t="s">
        <v>21</v>
      </c>
      <c r="I8098" t="s">
        <v>20225</v>
      </c>
    </row>
    <row r="8099" spans="1:9" ht="32" x14ac:dyDescent="0.2">
      <c r="A8099" t="s">
        <v>20232</v>
      </c>
      <c r="B8099" t="s">
        <v>20233</v>
      </c>
      <c r="C8099">
        <v>1</v>
      </c>
      <c r="D8099" t="s">
        <v>52</v>
      </c>
      <c r="E8099" t="s">
        <v>12</v>
      </c>
      <c r="F8099" s="3" t="s">
        <v>4261</v>
      </c>
      <c r="G8099">
        <v>2023</v>
      </c>
      <c r="H8099" t="s">
        <v>21</v>
      </c>
      <c r="I8099" t="s">
        <v>20234</v>
      </c>
    </row>
    <row r="8100" spans="1:9" ht="32" x14ac:dyDescent="0.2">
      <c r="A8100" t="s">
        <v>20235</v>
      </c>
      <c r="B8100" t="s">
        <v>20236</v>
      </c>
      <c r="C8100">
        <v>1</v>
      </c>
      <c r="D8100" t="s">
        <v>12</v>
      </c>
      <c r="E8100" t="s">
        <v>12</v>
      </c>
      <c r="F8100" s="3" t="s">
        <v>20237</v>
      </c>
      <c r="G8100">
        <v>2023</v>
      </c>
      <c r="H8100" t="s">
        <v>438</v>
      </c>
      <c r="I8100" t="s">
        <v>20238</v>
      </c>
    </row>
    <row r="8101" spans="1:9" ht="16" x14ac:dyDescent="0.2">
      <c r="A8101" t="s">
        <v>20235</v>
      </c>
      <c r="B8101" t="s">
        <v>20239</v>
      </c>
      <c r="C8101">
        <v>2</v>
      </c>
      <c r="D8101">
        <f>431</f>
        <v>431</v>
      </c>
      <c r="E8101" t="s">
        <v>12</v>
      </c>
      <c r="F8101" s="3" t="s">
        <v>20240</v>
      </c>
      <c r="G8101">
        <v>2023</v>
      </c>
      <c r="H8101" t="s">
        <v>438</v>
      </c>
      <c r="I8101" t="s">
        <v>20238</v>
      </c>
    </row>
    <row r="8102" spans="1:9" ht="32" x14ac:dyDescent="0.2">
      <c r="A8102" t="s">
        <v>20241</v>
      </c>
      <c r="B8102" t="s">
        <v>20242</v>
      </c>
      <c r="C8102">
        <v>1</v>
      </c>
      <c r="D8102" t="s">
        <v>12</v>
      </c>
      <c r="E8102" t="s">
        <v>12</v>
      </c>
      <c r="F8102" s="3" t="s">
        <v>20243</v>
      </c>
      <c r="G8102">
        <v>2023</v>
      </c>
      <c r="H8102" t="s">
        <v>239</v>
      </c>
      <c r="I8102" t="s">
        <v>20244</v>
      </c>
    </row>
    <row r="8103" spans="1:9" ht="32" x14ac:dyDescent="0.2">
      <c r="A8103" t="s">
        <v>20245</v>
      </c>
      <c r="B8103" t="s">
        <v>4561</v>
      </c>
      <c r="C8103">
        <v>1</v>
      </c>
      <c r="D8103" t="s">
        <v>12</v>
      </c>
      <c r="E8103" t="s">
        <v>12</v>
      </c>
      <c r="F8103" s="3" t="s">
        <v>4562</v>
      </c>
      <c r="G8103">
        <v>2023</v>
      </c>
      <c r="H8103" t="s">
        <v>235</v>
      </c>
      <c r="I8103" t="s">
        <v>20246</v>
      </c>
    </row>
    <row r="8104" spans="1:9" ht="16" x14ac:dyDescent="0.2">
      <c r="A8104" t="s">
        <v>20247</v>
      </c>
      <c r="B8104" t="s">
        <v>18940</v>
      </c>
      <c r="C8104">
        <v>1</v>
      </c>
      <c r="D8104" t="s">
        <v>12</v>
      </c>
      <c r="E8104" t="s">
        <v>12</v>
      </c>
      <c r="F8104" s="3" t="s">
        <v>20248</v>
      </c>
      <c r="G8104">
        <v>2023</v>
      </c>
      <c r="H8104" t="s">
        <v>140</v>
      </c>
      <c r="I8104" t="s">
        <v>20249</v>
      </c>
    </row>
    <row r="8105" spans="1:9" ht="32" x14ac:dyDescent="0.2">
      <c r="A8105" t="s">
        <v>20250</v>
      </c>
      <c r="B8105" t="s">
        <v>20251</v>
      </c>
      <c r="C8105">
        <v>1</v>
      </c>
      <c r="D8105" t="s">
        <v>408</v>
      </c>
      <c r="E8105" t="s">
        <v>12</v>
      </c>
      <c r="F8105" s="3" t="s">
        <v>20252</v>
      </c>
      <c r="G8105">
        <v>2023</v>
      </c>
      <c r="H8105" t="s">
        <v>518</v>
      </c>
      <c r="I8105" t="s">
        <v>20253</v>
      </c>
    </row>
    <row r="8106" spans="1:9" ht="32" x14ac:dyDescent="0.2">
      <c r="A8106" t="s">
        <v>20254</v>
      </c>
      <c r="B8106" t="s">
        <v>20255</v>
      </c>
      <c r="C8106">
        <v>1</v>
      </c>
      <c r="D8106" t="s">
        <v>101</v>
      </c>
      <c r="E8106" t="s">
        <v>12</v>
      </c>
      <c r="F8106" s="3" t="s">
        <v>20256</v>
      </c>
      <c r="G8106">
        <v>2023</v>
      </c>
      <c r="H8106" t="s">
        <v>37</v>
      </c>
      <c r="I8106" t="s">
        <v>20257</v>
      </c>
    </row>
    <row r="8107" spans="1:9" ht="16" x14ac:dyDescent="0.2">
      <c r="A8107" t="s">
        <v>20258</v>
      </c>
      <c r="B8107" t="s">
        <v>1162</v>
      </c>
      <c r="C8107">
        <v>1</v>
      </c>
      <c r="D8107">
        <f>17</f>
        <v>17</v>
      </c>
      <c r="E8107" t="s">
        <v>334</v>
      </c>
      <c r="F8107" s="3" t="s">
        <v>3907</v>
      </c>
      <c r="G8107">
        <v>2023</v>
      </c>
      <c r="H8107" t="s">
        <v>14</v>
      </c>
      <c r="I8107" t="s">
        <v>20259</v>
      </c>
    </row>
    <row r="8108" spans="1:9" ht="16" x14ac:dyDescent="0.2">
      <c r="A8108" t="s">
        <v>20258</v>
      </c>
      <c r="B8108" t="s">
        <v>478</v>
      </c>
      <c r="C8108">
        <v>2</v>
      </c>
      <c r="D8108">
        <f>328</f>
        <v>328</v>
      </c>
      <c r="E8108" t="s">
        <v>485</v>
      </c>
      <c r="F8108" s="3" t="s">
        <v>20260</v>
      </c>
      <c r="G8108">
        <v>2023</v>
      </c>
      <c r="H8108" t="s">
        <v>86</v>
      </c>
      <c r="I8108" t="s">
        <v>20259</v>
      </c>
    </row>
    <row r="8109" spans="1:9" ht="32" x14ac:dyDescent="0.2">
      <c r="A8109" t="s">
        <v>20261</v>
      </c>
      <c r="B8109" t="s">
        <v>20262</v>
      </c>
      <c r="C8109">
        <v>1</v>
      </c>
      <c r="D8109" t="s">
        <v>1735</v>
      </c>
      <c r="E8109" t="s">
        <v>12</v>
      </c>
      <c r="F8109" s="3" t="s">
        <v>20263</v>
      </c>
      <c r="G8109">
        <v>2023</v>
      </c>
      <c r="H8109" t="s">
        <v>140</v>
      </c>
      <c r="I8109" t="s">
        <v>20264</v>
      </c>
    </row>
    <row r="8110" spans="1:9" ht="16" x14ac:dyDescent="0.2">
      <c r="A8110" t="s">
        <v>20265</v>
      </c>
      <c r="B8110" t="s">
        <v>11125</v>
      </c>
      <c r="C8110">
        <v>1</v>
      </c>
      <c r="D8110">
        <f>285</f>
        <v>285</v>
      </c>
      <c r="E8110" t="s">
        <v>12</v>
      </c>
      <c r="F8110" s="3" t="s">
        <v>11126</v>
      </c>
      <c r="G8110">
        <v>2023</v>
      </c>
      <c r="H8110" t="s">
        <v>140</v>
      </c>
      <c r="I8110" t="s">
        <v>20266</v>
      </c>
    </row>
    <row r="8111" spans="1:9" ht="32" x14ac:dyDescent="0.2">
      <c r="A8111" t="s">
        <v>20265</v>
      </c>
      <c r="B8111" t="s">
        <v>10749</v>
      </c>
      <c r="C8111">
        <v>2</v>
      </c>
      <c r="D8111">
        <f>575</f>
        <v>575</v>
      </c>
      <c r="E8111" t="s">
        <v>12</v>
      </c>
      <c r="F8111" s="3" t="s">
        <v>10750</v>
      </c>
      <c r="G8111">
        <v>2023</v>
      </c>
      <c r="H8111" t="s">
        <v>140</v>
      </c>
      <c r="I8111" t="s">
        <v>20266</v>
      </c>
    </row>
    <row r="8112" spans="1:9" ht="32" x14ac:dyDescent="0.2">
      <c r="A8112" t="s">
        <v>20265</v>
      </c>
      <c r="B8112" t="s">
        <v>20267</v>
      </c>
      <c r="C8112">
        <v>3</v>
      </c>
      <c r="D8112">
        <f>132</f>
        <v>132</v>
      </c>
      <c r="E8112" t="s">
        <v>12</v>
      </c>
      <c r="F8112" s="3" t="s">
        <v>20268</v>
      </c>
      <c r="G8112">
        <v>2023</v>
      </c>
      <c r="H8112" t="s">
        <v>140</v>
      </c>
      <c r="I8112" t="s">
        <v>20266</v>
      </c>
    </row>
    <row r="8113" spans="1:9" ht="32" x14ac:dyDescent="0.2">
      <c r="A8113" t="s">
        <v>20269</v>
      </c>
      <c r="B8113" t="s">
        <v>9188</v>
      </c>
      <c r="C8113">
        <v>1</v>
      </c>
      <c r="D8113">
        <f>400</f>
        <v>400</v>
      </c>
      <c r="E8113" t="s">
        <v>12</v>
      </c>
      <c r="F8113" s="3" t="s">
        <v>20270</v>
      </c>
      <c r="G8113">
        <v>2023</v>
      </c>
      <c r="H8113" t="s">
        <v>140</v>
      </c>
      <c r="I8113" t="s">
        <v>20271</v>
      </c>
    </row>
    <row r="8114" spans="1:9" ht="16" x14ac:dyDescent="0.2">
      <c r="A8114" t="s">
        <v>20269</v>
      </c>
      <c r="B8114" t="s">
        <v>2170</v>
      </c>
      <c r="C8114">
        <v>2</v>
      </c>
      <c r="D8114" t="s">
        <v>12</v>
      </c>
      <c r="E8114" t="s">
        <v>12</v>
      </c>
      <c r="F8114" s="3" t="s">
        <v>583</v>
      </c>
      <c r="G8114">
        <v>2023</v>
      </c>
      <c r="H8114" t="s">
        <v>140</v>
      </c>
      <c r="I8114" t="s">
        <v>20271</v>
      </c>
    </row>
    <row r="8115" spans="1:9" ht="32" x14ac:dyDescent="0.2">
      <c r="A8115" t="s">
        <v>20269</v>
      </c>
      <c r="B8115" t="s">
        <v>5068</v>
      </c>
      <c r="C8115">
        <v>3</v>
      </c>
      <c r="D8115">
        <f>151</f>
        <v>151</v>
      </c>
      <c r="E8115" t="s">
        <v>12</v>
      </c>
      <c r="F8115" s="3" t="s">
        <v>2032</v>
      </c>
      <c r="G8115">
        <v>2023</v>
      </c>
      <c r="H8115" t="s">
        <v>140</v>
      </c>
      <c r="I8115" t="s">
        <v>20271</v>
      </c>
    </row>
    <row r="8116" spans="1:9" ht="16" x14ac:dyDescent="0.2">
      <c r="A8116" t="s">
        <v>20272</v>
      </c>
      <c r="B8116" t="s">
        <v>20273</v>
      </c>
      <c r="C8116">
        <v>1</v>
      </c>
      <c r="D8116" t="s">
        <v>12</v>
      </c>
      <c r="E8116" t="s">
        <v>12</v>
      </c>
      <c r="F8116" s="3" t="s">
        <v>20274</v>
      </c>
      <c r="G8116">
        <v>2023</v>
      </c>
      <c r="H8116" t="s">
        <v>368</v>
      </c>
      <c r="I8116" t="s">
        <v>20275</v>
      </c>
    </row>
    <row r="8117" spans="1:9" ht="16" x14ac:dyDescent="0.2">
      <c r="A8117" t="s">
        <v>20272</v>
      </c>
      <c r="B8117" t="s">
        <v>20276</v>
      </c>
      <c r="C8117">
        <v>2</v>
      </c>
      <c r="D8117" t="s">
        <v>12</v>
      </c>
      <c r="E8117" t="s">
        <v>12</v>
      </c>
      <c r="F8117" s="3" t="s">
        <v>20277</v>
      </c>
      <c r="G8117">
        <v>2023</v>
      </c>
      <c r="H8117" t="s">
        <v>140</v>
      </c>
      <c r="I8117" t="s">
        <v>20275</v>
      </c>
    </row>
    <row r="8118" spans="1:9" ht="32" x14ac:dyDescent="0.2">
      <c r="A8118" t="s">
        <v>20272</v>
      </c>
      <c r="B8118" t="s">
        <v>20278</v>
      </c>
      <c r="C8118">
        <v>3</v>
      </c>
      <c r="D8118" t="s">
        <v>3561</v>
      </c>
      <c r="E8118" t="s">
        <v>12</v>
      </c>
      <c r="F8118" s="3" t="s">
        <v>20279</v>
      </c>
      <c r="G8118">
        <v>2023</v>
      </c>
      <c r="H8118" t="s">
        <v>140</v>
      </c>
      <c r="I8118" t="s">
        <v>20275</v>
      </c>
    </row>
    <row r="8119" spans="1:9" ht="32" x14ac:dyDescent="0.2">
      <c r="A8119" t="s">
        <v>20272</v>
      </c>
      <c r="B8119" t="s">
        <v>11515</v>
      </c>
      <c r="C8119">
        <v>4</v>
      </c>
      <c r="D8119" t="s">
        <v>5482</v>
      </c>
      <c r="E8119" t="s">
        <v>12</v>
      </c>
      <c r="F8119" s="3" t="s">
        <v>20280</v>
      </c>
      <c r="G8119">
        <v>2023</v>
      </c>
      <c r="H8119" t="s">
        <v>998</v>
      </c>
      <c r="I8119" t="s">
        <v>20275</v>
      </c>
    </row>
    <row r="8120" spans="1:9" ht="16" x14ac:dyDescent="0.2">
      <c r="A8120" t="s">
        <v>20272</v>
      </c>
      <c r="B8120" t="s">
        <v>20281</v>
      </c>
      <c r="C8120">
        <v>5</v>
      </c>
      <c r="D8120" t="s">
        <v>12</v>
      </c>
      <c r="E8120" t="s">
        <v>12</v>
      </c>
      <c r="F8120" s="3" t="s">
        <v>20282</v>
      </c>
      <c r="G8120">
        <v>2023</v>
      </c>
      <c r="H8120" t="s">
        <v>140</v>
      </c>
      <c r="I8120" t="s">
        <v>20275</v>
      </c>
    </row>
    <row r="8121" spans="1:9" ht="32" x14ac:dyDescent="0.2">
      <c r="A8121" t="s">
        <v>20283</v>
      </c>
      <c r="B8121" t="s">
        <v>3677</v>
      </c>
      <c r="C8121">
        <v>1</v>
      </c>
      <c r="D8121" s="4" t="s">
        <v>316</v>
      </c>
      <c r="E8121" t="s">
        <v>12</v>
      </c>
      <c r="F8121" s="7" t="s">
        <v>3678</v>
      </c>
      <c r="G8121">
        <v>2023</v>
      </c>
      <c r="H8121" t="s">
        <v>318</v>
      </c>
      <c r="I8121" t="s">
        <v>20284</v>
      </c>
    </row>
    <row r="8122" spans="1:9" ht="16" x14ac:dyDescent="0.2">
      <c r="A8122" t="s">
        <v>20285</v>
      </c>
      <c r="B8122" t="s">
        <v>20286</v>
      </c>
      <c r="C8122">
        <v>1</v>
      </c>
      <c r="D8122">
        <f>65</f>
        <v>65</v>
      </c>
      <c r="E8122" t="s">
        <v>12</v>
      </c>
      <c r="F8122" s="3" t="s">
        <v>1364</v>
      </c>
      <c r="G8122">
        <v>2023</v>
      </c>
      <c r="H8122" t="s">
        <v>323</v>
      </c>
      <c r="I8122" t="s">
        <v>20287</v>
      </c>
    </row>
    <row r="8123" spans="1:9" ht="32" x14ac:dyDescent="0.2">
      <c r="A8123" t="s">
        <v>20285</v>
      </c>
      <c r="B8123" t="s">
        <v>20288</v>
      </c>
      <c r="C8123">
        <v>2</v>
      </c>
      <c r="D8123" t="s">
        <v>31</v>
      </c>
      <c r="E8123" t="s">
        <v>1171</v>
      </c>
      <c r="F8123" s="3" t="s">
        <v>20289</v>
      </c>
      <c r="G8123">
        <v>2023</v>
      </c>
      <c r="H8123" t="s">
        <v>359</v>
      </c>
      <c r="I8123" t="s">
        <v>20287</v>
      </c>
    </row>
    <row r="8124" spans="1:9" ht="32" x14ac:dyDescent="0.2">
      <c r="A8124" t="s">
        <v>20285</v>
      </c>
      <c r="B8124" t="s">
        <v>20290</v>
      </c>
      <c r="C8124">
        <v>3</v>
      </c>
      <c r="D8124">
        <f>65</f>
        <v>65</v>
      </c>
      <c r="E8124" t="s">
        <v>464</v>
      </c>
      <c r="F8124" s="3" t="s">
        <v>1434</v>
      </c>
      <c r="G8124">
        <v>2023</v>
      </c>
      <c r="H8124" t="s">
        <v>323</v>
      </c>
      <c r="I8124" t="s">
        <v>20287</v>
      </c>
    </row>
    <row r="8125" spans="1:9" ht="32" x14ac:dyDescent="0.2">
      <c r="A8125" t="s">
        <v>20291</v>
      </c>
      <c r="B8125" t="s">
        <v>15935</v>
      </c>
      <c r="C8125">
        <v>1</v>
      </c>
      <c r="D8125">
        <f>237</f>
        <v>237</v>
      </c>
      <c r="E8125" t="s">
        <v>12</v>
      </c>
      <c r="F8125" s="3" t="s">
        <v>2059</v>
      </c>
      <c r="G8125">
        <v>2023</v>
      </c>
      <c r="H8125" t="s">
        <v>21</v>
      </c>
      <c r="I8125" t="s">
        <v>20292</v>
      </c>
    </row>
    <row r="8126" spans="1:9" ht="32" x14ac:dyDescent="0.2">
      <c r="A8126" t="s">
        <v>20291</v>
      </c>
      <c r="B8126" t="s">
        <v>15937</v>
      </c>
      <c r="C8126">
        <v>2</v>
      </c>
      <c r="D8126">
        <f>237</f>
        <v>237</v>
      </c>
      <c r="E8126" t="s">
        <v>12</v>
      </c>
      <c r="F8126" s="3" t="s">
        <v>14529</v>
      </c>
      <c r="G8126">
        <v>2023</v>
      </c>
      <c r="H8126" t="s">
        <v>21</v>
      </c>
      <c r="I8126" t="s">
        <v>20292</v>
      </c>
    </row>
    <row r="8127" spans="1:9" ht="32" x14ac:dyDescent="0.2">
      <c r="A8127" t="s">
        <v>20293</v>
      </c>
      <c r="B8127" t="s">
        <v>20294</v>
      </c>
      <c r="C8127">
        <v>1</v>
      </c>
      <c r="D8127" t="s">
        <v>344</v>
      </c>
      <c r="E8127" t="s">
        <v>12</v>
      </c>
      <c r="F8127" s="3" t="s">
        <v>20295</v>
      </c>
      <c r="G8127">
        <v>2023</v>
      </c>
      <c r="H8127" t="s">
        <v>859</v>
      </c>
      <c r="I8127" t="s">
        <v>20296</v>
      </c>
    </row>
    <row r="8128" spans="1:9" ht="32" x14ac:dyDescent="0.2">
      <c r="A8128" t="s">
        <v>20293</v>
      </c>
      <c r="B8128" t="s">
        <v>20297</v>
      </c>
      <c r="C8128">
        <v>2</v>
      </c>
      <c r="D8128" t="s">
        <v>12</v>
      </c>
      <c r="E8128" t="s">
        <v>12</v>
      </c>
      <c r="F8128" s="3" t="s">
        <v>20298</v>
      </c>
      <c r="G8128">
        <v>2023</v>
      </c>
      <c r="H8128" t="s">
        <v>859</v>
      </c>
      <c r="I8128" t="s">
        <v>20296</v>
      </c>
    </row>
    <row r="8129" spans="1:9" ht="16" x14ac:dyDescent="0.2">
      <c r="A8129" t="s">
        <v>20299</v>
      </c>
      <c r="B8129" t="s">
        <v>20300</v>
      </c>
      <c r="C8129">
        <v>1</v>
      </c>
      <c r="D8129">
        <f>203</f>
        <v>203</v>
      </c>
      <c r="E8129" t="s">
        <v>12</v>
      </c>
      <c r="F8129" s="3" t="s">
        <v>20301</v>
      </c>
      <c r="G8129">
        <v>2023</v>
      </c>
      <c r="H8129" t="s">
        <v>998</v>
      </c>
      <c r="I8129" t="s">
        <v>20302</v>
      </c>
    </row>
    <row r="8130" spans="1:9" ht="32" x14ac:dyDescent="0.2">
      <c r="A8130" t="s">
        <v>20303</v>
      </c>
      <c r="B8130" t="s">
        <v>20304</v>
      </c>
      <c r="C8130">
        <v>1</v>
      </c>
      <c r="D8130" t="s">
        <v>52</v>
      </c>
      <c r="E8130" t="s">
        <v>12</v>
      </c>
      <c r="F8130" s="3" t="s">
        <v>20305</v>
      </c>
      <c r="G8130">
        <v>2023</v>
      </c>
      <c r="H8130" t="s">
        <v>2026</v>
      </c>
      <c r="I8130" t="s">
        <v>20306</v>
      </c>
    </row>
    <row r="8131" spans="1:9" ht="32" x14ac:dyDescent="0.2">
      <c r="A8131" t="s">
        <v>20307</v>
      </c>
      <c r="B8131" t="s">
        <v>20308</v>
      </c>
      <c r="C8131">
        <v>1</v>
      </c>
      <c r="D8131">
        <f>237</f>
        <v>237</v>
      </c>
      <c r="E8131" t="s">
        <v>12</v>
      </c>
      <c r="F8131" s="3" t="s">
        <v>20309</v>
      </c>
      <c r="G8131">
        <v>2023</v>
      </c>
      <c r="H8131" t="s">
        <v>21</v>
      </c>
      <c r="I8131" t="s">
        <v>20310</v>
      </c>
    </row>
    <row r="8132" spans="1:9" ht="32" x14ac:dyDescent="0.2">
      <c r="A8132" t="s">
        <v>20307</v>
      </c>
      <c r="B8132" t="s">
        <v>20311</v>
      </c>
      <c r="C8132">
        <v>2</v>
      </c>
      <c r="D8132">
        <f>237</f>
        <v>237</v>
      </c>
      <c r="E8132" t="s">
        <v>12</v>
      </c>
      <c r="F8132" s="3" t="s">
        <v>20312</v>
      </c>
      <c r="G8132">
        <v>2023</v>
      </c>
      <c r="H8132" t="s">
        <v>21</v>
      </c>
      <c r="I8132" t="s">
        <v>20310</v>
      </c>
    </row>
    <row r="8133" spans="1:9" ht="32" x14ac:dyDescent="0.2">
      <c r="A8133" t="s">
        <v>20307</v>
      </c>
      <c r="B8133" t="s">
        <v>20313</v>
      </c>
      <c r="C8133">
        <v>3</v>
      </c>
      <c r="D8133">
        <f>237</f>
        <v>237</v>
      </c>
      <c r="E8133" t="s">
        <v>12</v>
      </c>
      <c r="F8133" s="3" t="s">
        <v>20314</v>
      </c>
      <c r="G8133">
        <v>2023</v>
      </c>
      <c r="H8133" t="s">
        <v>21</v>
      </c>
      <c r="I8133" t="s">
        <v>20310</v>
      </c>
    </row>
    <row r="8134" spans="1:9" ht="32" x14ac:dyDescent="0.2">
      <c r="A8134" t="s">
        <v>20315</v>
      </c>
      <c r="B8134" t="s">
        <v>20316</v>
      </c>
      <c r="C8134">
        <v>1</v>
      </c>
      <c r="D8134" t="s">
        <v>12</v>
      </c>
      <c r="E8134" t="s">
        <v>12</v>
      </c>
      <c r="F8134" s="3" t="s">
        <v>20317</v>
      </c>
      <c r="G8134">
        <v>2023</v>
      </c>
      <c r="H8134" t="s">
        <v>588</v>
      </c>
      <c r="I8134" t="s">
        <v>20318</v>
      </c>
    </row>
    <row r="8135" spans="1:9" ht="16" x14ac:dyDescent="0.2">
      <c r="A8135" t="s">
        <v>20315</v>
      </c>
      <c r="B8135" t="s">
        <v>20319</v>
      </c>
      <c r="C8135">
        <v>2</v>
      </c>
      <c r="D8135" t="s">
        <v>12</v>
      </c>
      <c r="E8135" t="s">
        <v>12</v>
      </c>
      <c r="F8135" s="3" t="s">
        <v>20320</v>
      </c>
      <c r="G8135">
        <v>2023</v>
      </c>
      <c r="H8135" t="s">
        <v>588</v>
      </c>
      <c r="I8135" t="s">
        <v>20318</v>
      </c>
    </row>
    <row r="8136" spans="1:9" ht="32" x14ac:dyDescent="0.2">
      <c r="A8136" t="s">
        <v>20315</v>
      </c>
      <c r="B8136" t="s">
        <v>20321</v>
      </c>
      <c r="C8136">
        <v>3</v>
      </c>
      <c r="D8136" t="s">
        <v>12</v>
      </c>
      <c r="E8136" t="s">
        <v>12</v>
      </c>
      <c r="F8136" s="3" t="s">
        <v>20322</v>
      </c>
      <c r="G8136">
        <v>2023</v>
      </c>
      <c r="H8136" t="s">
        <v>1102</v>
      </c>
      <c r="I8136" t="s">
        <v>20318</v>
      </c>
    </row>
    <row r="8137" spans="1:9" ht="32" x14ac:dyDescent="0.2">
      <c r="A8137" t="s">
        <v>20323</v>
      </c>
      <c r="B8137" t="s">
        <v>10125</v>
      </c>
      <c r="C8137">
        <v>1</v>
      </c>
      <c r="D8137" t="s">
        <v>12</v>
      </c>
      <c r="E8137" t="s">
        <v>12</v>
      </c>
      <c r="F8137" s="3" t="s">
        <v>20324</v>
      </c>
      <c r="G8137">
        <v>2023</v>
      </c>
      <c r="H8137" t="s">
        <v>859</v>
      </c>
      <c r="I8137" t="s">
        <v>20325</v>
      </c>
    </row>
    <row r="8138" spans="1:9" ht="32" x14ac:dyDescent="0.2">
      <c r="A8138" t="s">
        <v>20323</v>
      </c>
      <c r="B8138" t="s">
        <v>10127</v>
      </c>
      <c r="C8138">
        <v>2</v>
      </c>
      <c r="D8138" t="s">
        <v>469</v>
      </c>
      <c r="E8138" t="s">
        <v>12</v>
      </c>
      <c r="F8138" s="3" t="s">
        <v>20326</v>
      </c>
      <c r="G8138">
        <v>2023</v>
      </c>
      <c r="H8138" t="s">
        <v>859</v>
      </c>
      <c r="I8138" t="s">
        <v>20325</v>
      </c>
    </row>
    <row r="8139" spans="1:9" ht="32" x14ac:dyDescent="0.2">
      <c r="A8139" t="s">
        <v>20323</v>
      </c>
      <c r="B8139" t="s">
        <v>10122</v>
      </c>
      <c r="C8139">
        <v>3</v>
      </c>
      <c r="D8139" t="s">
        <v>408</v>
      </c>
      <c r="E8139" t="s">
        <v>12</v>
      </c>
      <c r="F8139" s="3" t="s">
        <v>20327</v>
      </c>
      <c r="G8139">
        <v>2023</v>
      </c>
      <c r="H8139" t="s">
        <v>859</v>
      </c>
      <c r="I8139" t="s">
        <v>20325</v>
      </c>
    </row>
    <row r="8140" spans="1:9" ht="16" x14ac:dyDescent="0.2">
      <c r="A8140" t="s">
        <v>20328</v>
      </c>
      <c r="B8140" t="s">
        <v>20329</v>
      </c>
      <c r="C8140">
        <v>1</v>
      </c>
      <c r="D8140" t="s">
        <v>12</v>
      </c>
      <c r="E8140" t="s">
        <v>12</v>
      </c>
      <c r="F8140" s="3" t="s">
        <v>8140</v>
      </c>
      <c r="G8140">
        <v>2023</v>
      </c>
      <c r="H8140" t="s">
        <v>140</v>
      </c>
      <c r="I8140" t="s">
        <v>20330</v>
      </c>
    </row>
    <row r="8141" spans="1:9" ht="16" x14ac:dyDescent="0.2">
      <c r="A8141" t="s">
        <v>20328</v>
      </c>
      <c r="B8141" t="s">
        <v>20331</v>
      </c>
      <c r="C8141">
        <v>2</v>
      </c>
      <c r="D8141" t="s">
        <v>1049</v>
      </c>
      <c r="E8141" t="s">
        <v>12</v>
      </c>
      <c r="F8141" s="3" t="s">
        <v>1050</v>
      </c>
      <c r="G8141">
        <v>2023</v>
      </c>
      <c r="H8141" t="s">
        <v>140</v>
      </c>
      <c r="I8141" t="s">
        <v>20330</v>
      </c>
    </row>
    <row r="8142" spans="1:9" ht="32" x14ac:dyDescent="0.2">
      <c r="A8142" t="s">
        <v>20332</v>
      </c>
      <c r="B8142" t="s">
        <v>20333</v>
      </c>
      <c r="C8142">
        <v>1</v>
      </c>
      <c r="D8142" t="s">
        <v>12</v>
      </c>
      <c r="E8142" t="s">
        <v>12</v>
      </c>
      <c r="F8142" s="3" t="s">
        <v>20334</v>
      </c>
      <c r="G8142">
        <v>2023</v>
      </c>
      <c r="H8142" t="s">
        <v>126</v>
      </c>
      <c r="I8142" t="s">
        <v>20335</v>
      </c>
    </row>
    <row r="8143" spans="1:9" ht="32" x14ac:dyDescent="0.2">
      <c r="A8143" t="s">
        <v>20332</v>
      </c>
      <c r="B8143" t="s">
        <v>20336</v>
      </c>
      <c r="C8143">
        <v>2</v>
      </c>
      <c r="D8143">
        <f>461</f>
        <v>461</v>
      </c>
      <c r="E8143" t="s">
        <v>12</v>
      </c>
      <c r="F8143" s="3" t="s">
        <v>20337</v>
      </c>
      <c r="G8143">
        <v>2023</v>
      </c>
      <c r="H8143" t="s">
        <v>126</v>
      </c>
      <c r="I8143" t="s">
        <v>20335</v>
      </c>
    </row>
    <row r="8144" spans="1:9" ht="16" x14ac:dyDescent="0.2">
      <c r="A8144" t="s">
        <v>20338</v>
      </c>
      <c r="B8144" t="s">
        <v>18729</v>
      </c>
      <c r="C8144">
        <v>1</v>
      </c>
      <c r="D8144" t="s">
        <v>52</v>
      </c>
      <c r="E8144" t="s">
        <v>12</v>
      </c>
      <c r="F8144" s="3" t="s">
        <v>9923</v>
      </c>
      <c r="G8144">
        <v>2023</v>
      </c>
      <c r="H8144" t="s">
        <v>226</v>
      </c>
      <c r="I8144" t="s">
        <v>20339</v>
      </c>
    </row>
    <row r="8145" spans="1:9" ht="16" x14ac:dyDescent="0.2">
      <c r="A8145" t="s">
        <v>20338</v>
      </c>
      <c r="B8145" t="s">
        <v>12974</v>
      </c>
      <c r="C8145">
        <v>2</v>
      </c>
      <c r="D8145">
        <f>184</f>
        <v>184</v>
      </c>
      <c r="E8145" t="s">
        <v>12</v>
      </c>
      <c r="F8145" s="3" t="s">
        <v>1444</v>
      </c>
      <c r="G8145">
        <v>2023</v>
      </c>
      <c r="H8145" t="s">
        <v>137</v>
      </c>
      <c r="I8145" t="s">
        <v>20339</v>
      </c>
    </row>
    <row r="8146" spans="1:9" ht="32" x14ac:dyDescent="0.2">
      <c r="A8146" t="s">
        <v>20340</v>
      </c>
      <c r="B8146" t="s">
        <v>20341</v>
      </c>
      <c r="C8146">
        <v>1</v>
      </c>
      <c r="D8146" t="s">
        <v>52</v>
      </c>
      <c r="E8146" t="s">
        <v>12</v>
      </c>
      <c r="F8146" s="3" t="s">
        <v>1865</v>
      </c>
      <c r="G8146">
        <v>2023</v>
      </c>
      <c r="H8146" t="s">
        <v>226</v>
      </c>
      <c r="I8146" t="s">
        <v>20342</v>
      </c>
    </row>
    <row r="8147" spans="1:9" ht="32" x14ac:dyDescent="0.2">
      <c r="A8147" t="s">
        <v>20340</v>
      </c>
      <c r="B8147" t="s">
        <v>1867</v>
      </c>
      <c r="C8147">
        <v>2</v>
      </c>
      <c r="D8147" t="s">
        <v>52</v>
      </c>
      <c r="E8147" t="s">
        <v>12</v>
      </c>
      <c r="F8147" s="3" t="s">
        <v>20343</v>
      </c>
      <c r="G8147">
        <v>2023</v>
      </c>
      <c r="H8147" t="s">
        <v>226</v>
      </c>
      <c r="I8147" t="s">
        <v>20342</v>
      </c>
    </row>
    <row r="8148" spans="1:9" ht="32" x14ac:dyDescent="0.2">
      <c r="A8148" t="s">
        <v>20344</v>
      </c>
      <c r="B8148" t="s">
        <v>20345</v>
      </c>
      <c r="C8148">
        <v>1</v>
      </c>
      <c r="D8148" t="s">
        <v>2877</v>
      </c>
      <c r="E8148" t="s">
        <v>12</v>
      </c>
      <c r="F8148" s="3" t="s">
        <v>20346</v>
      </c>
      <c r="G8148">
        <v>2023</v>
      </c>
      <c r="H8148" t="s">
        <v>162</v>
      </c>
      <c r="I8148" t="s">
        <v>20347</v>
      </c>
    </row>
    <row r="8149" spans="1:9" ht="32" x14ac:dyDescent="0.2">
      <c r="A8149" t="s">
        <v>20344</v>
      </c>
      <c r="B8149" t="s">
        <v>20348</v>
      </c>
      <c r="C8149">
        <v>2</v>
      </c>
      <c r="D8149" t="s">
        <v>12</v>
      </c>
      <c r="E8149" t="s">
        <v>12</v>
      </c>
      <c r="F8149" s="3" t="s">
        <v>20349</v>
      </c>
      <c r="G8149">
        <v>2023</v>
      </c>
      <c r="H8149" t="s">
        <v>162</v>
      </c>
      <c r="I8149" t="s">
        <v>20347</v>
      </c>
    </row>
    <row r="8150" spans="1:9" ht="32" x14ac:dyDescent="0.2">
      <c r="A8150" t="s">
        <v>20344</v>
      </c>
      <c r="B8150" t="s">
        <v>20350</v>
      </c>
      <c r="C8150">
        <v>3</v>
      </c>
      <c r="D8150" t="s">
        <v>2877</v>
      </c>
      <c r="E8150" t="s">
        <v>12</v>
      </c>
      <c r="F8150" s="3" t="s">
        <v>20351</v>
      </c>
      <c r="G8150">
        <v>2023</v>
      </c>
      <c r="H8150" t="s">
        <v>162</v>
      </c>
      <c r="I8150" t="s">
        <v>20347</v>
      </c>
    </row>
    <row r="8151" spans="1:9" ht="16" x14ac:dyDescent="0.2">
      <c r="A8151" t="s">
        <v>20344</v>
      </c>
      <c r="B8151" t="s">
        <v>20352</v>
      </c>
      <c r="C8151">
        <v>4</v>
      </c>
      <c r="D8151" t="s">
        <v>12</v>
      </c>
      <c r="E8151" t="s">
        <v>12</v>
      </c>
      <c r="F8151" s="3" t="s">
        <v>20353</v>
      </c>
      <c r="G8151">
        <v>2023</v>
      </c>
      <c r="H8151" t="s">
        <v>162</v>
      </c>
      <c r="I8151" t="s">
        <v>20347</v>
      </c>
    </row>
    <row r="8152" spans="1:9" ht="32" x14ac:dyDescent="0.2">
      <c r="A8152" t="s">
        <v>20354</v>
      </c>
      <c r="B8152" t="s">
        <v>20355</v>
      </c>
      <c r="C8152">
        <v>1</v>
      </c>
      <c r="D8152" t="s">
        <v>52</v>
      </c>
      <c r="E8152" t="s">
        <v>12</v>
      </c>
      <c r="F8152" s="3" t="s">
        <v>15999</v>
      </c>
      <c r="G8152">
        <v>2023</v>
      </c>
      <c r="H8152" t="s">
        <v>323</v>
      </c>
      <c r="I8152" t="s">
        <v>20356</v>
      </c>
    </row>
    <row r="8153" spans="1:9" ht="16" x14ac:dyDescent="0.2">
      <c r="A8153" t="s">
        <v>20354</v>
      </c>
      <c r="B8153" t="s">
        <v>20357</v>
      </c>
      <c r="C8153">
        <v>2</v>
      </c>
      <c r="D8153" t="s">
        <v>52</v>
      </c>
      <c r="E8153" t="s">
        <v>12</v>
      </c>
      <c r="F8153" s="3" t="s">
        <v>2819</v>
      </c>
      <c r="G8153">
        <v>2023</v>
      </c>
      <c r="H8153" t="s">
        <v>323</v>
      </c>
      <c r="I8153" t="s">
        <v>20356</v>
      </c>
    </row>
    <row r="8154" spans="1:9" ht="32" x14ac:dyDescent="0.2">
      <c r="A8154" t="s">
        <v>20354</v>
      </c>
      <c r="B8154" t="s">
        <v>20358</v>
      </c>
      <c r="C8154">
        <v>3</v>
      </c>
      <c r="D8154">
        <f>137</f>
        <v>137</v>
      </c>
      <c r="E8154" t="s">
        <v>12</v>
      </c>
      <c r="F8154" s="3" t="s">
        <v>18459</v>
      </c>
      <c r="G8154">
        <v>2023</v>
      </c>
      <c r="H8154" t="s">
        <v>323</v>
      </c>
      <c r="I8154" t="s">
        <v>20356</v>
      </c>
    </row>
    <row r="8155" spans="1:9" ht="16" x14ac:dyDescent="0.2">
      <c r="A8155" t="s">
        <v>20354</v>
      </c>
      <c r="B8155" t="s">
        <v>20359</v>
      </c>
      <c r="C8155">
        <v>4</v>
      </c>
      <c r="D8155" t="s">
        <v>863</v>
      </c>
      <c r="E8155" t="s">
        <v>334</v>
      </c>
      <c r="F8155" s="3" t="s">
        <v>12430</v>
      </c>
      <c r="G8155">
        <v>2023</v>
      </c>
      <c r="H8155" t="s">
        <v>318</v>
      </c>
      <c r="I8155" t="s">
        <v>20356</v>
      </c>
    </row>
    <row r="8156" spans="1:9" ht="32" x14ac:dyDescent="0.2">
      <c r="A8156" t="s">
        <v>20354</v>
      </c>
      <c r="B8156" t="s">
        <v>20360</v>
      </c>
      <c r="C8156">
        <v>5</v>
      </c>
      <c r="D8156" t="s">
        <v>12</v>
      </c>
      <c r="E8156" t="s">
        <v>12</v>
      </c>
      <c r="F8156" s="3" t="s">
        <v>20361</v>
      </c>
      <c r="G8156">
        <v>2023</v>
      </c>
      <c r="H8156" t="s">
        <v>420</v>
      </c>
      <c r="I8156" t="s">
        <v>20356</v>
      </c>
    </row>
    <row r="8157" spans="1:9" ht="32" x14ac:dyDescent="0.2">
      <c r="A8157" t="s">
        <v>20362</v>
      </c>
      <c r="B8157" t="s">
        <v>20363</v>
      </c>
      <c r="C8157">
        <v>1</v>
      </c>
      <c r="D8157" t="s">
        <v>2738</v>
      </c>
      <c r="E8157" t="s">
        <v>12</v>
      </c>
      <c r="F8157" s="3" t="s">
        <v>20364</v>
      </c>
      <c r="G8157">
        <v>2023</v>
      </c>
      <c r="H8157" t="s">
        <v>318</v>
      </c>
      <c r="I8157" t="s">
        <v>20365</v>
      </c>
    </row>
    <row r="8158" spans="1:9" ht="32" x14ac:dyDescent="0.2">
      <c r="A8158" t="s">
        <v>20362</v>
      </c>
      <c r="B8158" t="s">
        <v>20366</v>
      </c>
      <c r="C8158">
        <v>2</v>
      </c>
      <c r="D8158" t="s">
        <v>2738</v>
      </c>
      <c r="E8158" t="s">
        <v>12</v>
      </c>
      <c r="F8158" s="3" t="s">
        <v>20367</v>
      </c>
      <c r="G8158">
        <v>2023</v>
      </c>
      <c r="H8158" t="s">
        <v>318</v>
      </c>
      <c r="I8158" t="s">
        <v>20365</v>
      </c>
    </row>
    <row r="8159" spans="1:9" ht="32" x14ac:dyDescent="0.2">
      <c r="A8159" t="s">
        <v>20362</v>
      </c>
      <c r="B8159" t="s">
        <v>20368</v>
      </c>
      <c r="C8159">
        <v>3</v>
      </c>
      <c r="D8159" t="s">
        <v>2738</v>
      </c>
      <c r="E8159" t="s">
        <v>12</v>
      </c>
      <c r="F8159" s="3" t="s">
        <v>20369</v>
      </c>
      <c r="G8159">
        <v>2023</v>
      </c>
      <c r="H8159" t="s">
        <v>318</v>
      </c>
      <c r="I8159" t="s">
        <v>20365</v>
      </c>
    </row>
    <row r="8160" spans="1:9" ht="32" x14ac:dyDescent="0.2">
      <c r="A8160" t="s">
        <v>20362</v>
      </c>
      <c r="B8160" t="s">
        <v>5095</v>
      </c>
      <c r="C8160">
        <v>4</v>
      </c>
      <c r="D8160" t="s">
        <v>12</v>
      </c>
      <c r="E8160" t="s">
        <v>12</v>
      </c>
      <c r="F8160" s="3" t="s">
        <v>5094</v>
      </c>
      <c r="G8160">
        <v>2023</v>
      </c>
      <c r="H8160" t="s">
        <v>420</v>
      </c>
      <c r="I8160" t="s">
        <v>20365</v>
      </c>
    </row>
    <row r="8161" spans="1:9" ht="16" x14ac:dyDescent="0.2">
      <c r="A8161" t="s">
        <v>20370</v>
      </c>
      <c r="B8161" t="s">
        <v>20371</v>
      </c>
      <c r="C8161">
        <v>1</v>
      </c>
      <c r="D8161" t="s">
        <v>12</v>
      </c>
      <c r="E8161" t="s">
        <v>12</v>
      </c>
      <c r="F8161" s="3" t="s">
        <v>20372</v>
      </c>
      <c r="G8161">
        <v>2023</v>
      </c>
      <c r="H8161" t="s">
        <v>140</v>
      </c>
      <c r="I8161" t="s">
        <v>20373</v>
      </c>
    </row>
    <row r="8162" spans="1:9" ht="16" x14ac:dyDescent="0.2">
      <c r="A8162" t="s">
        <v>20370</v>
      </c>
      <c r="B8162" t="s">
        <v>4960</v>
      </c>
      <c r="C8162">
        <v>2</v>
      </c>
      <c r="D8162" t="s">
        <v>12</v>
      </c>
      <c r="E8162" t="s">
        <v>12</v>
      </c>
      <c r="F8162" s="3" t="s">
        <v>20374</v>
      </c>
      <c r="G8162">
        <v>2023</v>
      </c>
      <c r="H8162" t="s">
        <v>140</v>
      </c>
      <c r="I8162" t="s">
        <v>20373</v>
      </c>
    </row>
    <row r="8163" spans="1:9" ht="32" x14ac:dyDescent="0.2">
      <c r="A8163" t="s">
        <v>20375</v>
      </c>
      <c r="B8163" t="s">
        <v>20376</v>
      </c>
      <c r="C8163">
        <v>1</v>
      </c>
      <c r="D8163" t="s">
        <v>12</v>
      </c>
      <c r="E8163" t="s">
        <v>12</v>
      </c>
      <c r="F8163" s="3" t="s">
        <v>20377</v>
      </c>
      <c r="G8163">
        <v>2023</v>
      </c>
      <c r="H8163" t="s">
        <v>5857</v>
      </c>
      <c r="I8163" t="s">
        <v>20378</v>
      </c>
    </row>
    <row r="8164" spans="1:9" ht="16" x14ac:dyDescent="0.2">
      <c r="A8164" t="s">
        <v>20379</v>
      </c>
      <c r="B8164" t="s">
        <v>5748</v>
      </c>
      <c r="C8164">
        <v>1</v>
      </c>
      <c r="D8164">
        <f>534</f>
        <v>534</v>
      </c>
      <c r="E8164" t="s">
        <v>5749</v>
      </c>
      <c r="F8164" s="3" t="s">
        <v>20380</v>
      </c>
      <c r="G8164">
        <v>2023</v>
      </c>
      <c r="H8164" t="s">
        <v>801</v>
      </c>
      <c r="I8164" t="s">
        <v>20381</v>
      </c>
    </row>
    <row r="8165" spans="1:9" ht="16" x14ac:dyDescent="0.2">
      <c r="A8165" t="s">
        <v>20379</v>
      </c>
      <c r="B8165" t="s">
        <v>20382</v>
      </c>
      <c r="C8165">
        <v>2</v>
      </c>
      <c r="D8165">
        <f>76</f>
        <v>76</v>
      </c>
      <c r="E8165" t="s">
        <v>168</v>
      </c>
      <c r="F8165" s="7" t="s">
        <v>169</v>
      </c>
      <c r="G8165">
        <v>2023</v>
      </c>
      <c r="H8165" t="s">
        <v>86</v>
      </c>
      <c r="I8165" t="s">
        <v>20381</v>
      </c>
    </row>
    <row r="8166" spans="1:9" ht="16" x14ac:dyDescent="0.2">
      <c r="A8166" t="s">
        <v>20379</v>
      </c>
      <c r="B8166" t="s">
        <v>20383</v>
      </c>
      <c r="C8166">
        <v>3</v>
      </c>
      <c r="D8166" t="s">
        <v>12</v>
      </c>
      <c r="E8166" t="s">
        <v>12</v>
      </c>
      <c r="F8166" s="3" t="s">
        <v>20384</v>
      </c>
      <c r="G8166">
        <v>2023</v>
      </c>
      <c r="H8166" t="s">
        <v>801</v>
      </c>
      <c r="I8166" t="s">
        <v>20381</v>
      </c>
    </row>
    <row r="8167" spans="1:9" ht="32" x14ac:dyDescent="0.2">
      <c r="A8167" t="s">
        <v>20385</v>
      </c>
      <c r="B8167" t="s">
        <v>20386</v>
      </c>
      <c r="C8167">
        <v>1</v>
      </c>
      <c r="D8167" t="s">
        <v>12</v>
      </c>
      <c r="E8167" t="s">
        <v>12</v>
      </c>
      <c r="F8167" s="3" t="s">
        <v>4706</v>
      </c>
      <c r="G8167">
        <v>2023</v>
      </c>
      <c r="H8167" t="s">
        <v>14</v>
      </c>
      <c r="I8167" t="s">
        <v>20387</v>
      </c>
    </row>
    <row r="8168" spans="1:9" ht="32" x14ac:dyDescent="0.2">
      <c r="A8168" t="s">
        <v>20385</v>
      </c>
      <c r="B8168" t="s">
        <v>20388</v>
      </c>
      <c r="C8168">
        <v>2</v>
      </c>
      <c r="D8168" t="s">
        <v>12</v>
      </c>
      <c r="E8168" t="s">
        <v>12</v>
      </c>
      <c r="F8168" s="3" t="s">
        <v>479</v>
      </c>
      <c r="G8168">
        <v>2023</v>
      </c>
      <c r="H8168" t="s">
        <v>14</v>
      </c>
      <c r="I8168" t="s">
        <v>20387</v>
      </c>
    </row>
    <row r="8169" spans="1:9" ht="16" x14ac:dyDescent="0.2">
      <c r="A8169" t="s">
        <v>20385</v>
      </c>
      <c r="B8169" t="s">
        <v>20389</v>
      </c>
      <c r="C8169">
        <v>3</v>
      </c>
      <c r="D8169" t="s">
        <v>12</v>
      </c>
      <c r="E8169" t="s">
        <v>4003</v>
      </c>
      <c r="F8169" s="3" t="s">
        <v>11465</v>
      </c>
      <c r="G8169">
        <v>2023</v>
      </c>
      <c r="H8169" t="s">
        <v>14</v>
      </c>
      <c r="I8169" t="s">
        <v>20387</v>
      </c>
    </row>
    <row r="8170" spans="1:9" ht="16" x14ac:dyDescent="0.2">
      <c r="A8170" t="s">
        <v>20390</v>
      </c>
      <c r="B8170" t="s">
        <v>840</v>
      </c>
      <c r="C8170">
        <v>1</v>
      </c>
      <c r="D8170" t="s">
        <v>12</v>
      </c>
      <c r="E8170" t="s">
        <v>12</v>
      </c>
      <c r="F8170" s="3" t="s">
        <v>20391</v>
      </c>
      <c r="G8170">
        <v>2023</v>
      </c>
      <c r="H8170" t="s">
        <v>14</v>
      </c>
      <c r="I8170" t="s">
        <v>20392</v>
      </c>
    </row>
    <row r="8171" spans="1:9" ht="32" x14ac:dyDescent="0.2">
      <c r="A8171" t="s">
        <v>20390</v>
      </c>
      <c r="B8171" t="s">
        <v>11515</v>
      </c>
      <c r="C8171">
        <v>2</v>
      </c>
      <c r="D8171" t="s">
        <v>12</v>
      </c>
      <c r="E8171" t="s">
        <v>592</v>
      </c>
      <c r="F8171" s="3" t="s">
        <v>4990</v>
      </c>
      <c r="G8171">
        <v>2023</v>
      </c>
      <c r="H8171" t="s">
        <v>14</v>
      </c>
      <c r="I8171" t="s">
        <v>20392</v>
      </c>
    </row>
    <row r="8172" spans="1:9" ht="32" x14ac:dyDescent="0.2">
      <c r="A8172" t="s">
        <v>20390</v>
      </c>
      <c r="B8172" t="s">
        <v>1016</v>
      </c>
      <c r="C8172">
        <v>3</v>
      </c>
      <c r="D8172" t="s">
        <v>52</v>
      </c>
      <c r="E8172" t="s">
        <v>12</v>
      </c>
      <c r="F8172" s="3" t="s">
        <v>1017</v>
      </c>
      <c r="G8172">
        <v>2023</v>
      </c>
      <c r="H8172" t="s">
        <v>140</v>
      </c>
      <c r="I8172" t="s">
        <v>20392</v>
      </c>
    </row>
    <row r="8173" spans="1:9" ht="16" x14ac:dyDescent="0.2">
      <c r="A8173" t="s">
        <v>20393</v>
      </c>
      <c r="B8173" t="s">
        <v>20394</v>
      </c>
      <c r="C8173">
        <v>1</v>
      </c>
      <c r="D8173" t="s">
        <v>12</v>
      </c>
      <c r="E8173" t="s">
        <v>12</v>
      </c>
      <c r="F8173" s="3" t="s">
        <v>19165</v>
      </c>
      <c r="G8173">
        <v>2023</v>
      </c>
      <c r="H8173" t="s">
        <v>140</v>
      </c>
      <c r="I8173" t="s">
        <v>20395</v>
      </c>
    </row>
    <row r="8174" spans="1:9" ht="32" x14ac:dyDescent="0.2">
      <c r="A8174" t="s">
        <v>20393</v>
      </c>
      <c r="B8174" t="s">
        <v>19158</v>
      </c>
      <c r="C8174">
        <v>2</v>
      </c>
      <c r="D8174" t="s">
        <v>1025</v>
      </c>
      <c r="E8174" t="s">
        <v>12</v>
      </c>
      <c r="F8174" s="3" t="s">
        <v>20396</v>
      </c>
      <c r="G8174">
        <v>2023</v>
      </c>
      <c r="H8174" t="s">
        <v>140</v>
      </c>
      <c r="I8174" t="s">
        <v>20395</v>
      </c>
    </row>
    <row r="8175" spans="1:9" ht="16" x14ac:dyDescent="0.2">
      <c r="A8175" t="s">
        <v>20393</v>
      </c>
      <c r="B8175" t="s">
        <v>20397</v>
      </c>
      <c r="C8175">
        <v>3</v>
      </c>
      <c r="D8175" t="s">
        <v>12</v>
      </c>
      <c r="E8175" t="s">
        <v>12</v>
      </c>
      <c r="F8175" s="3" t="s">
        <v>19161</v>
      </c>
      <c r="G8175">
        <v>2023</v>
      </c>
      <c r="H8175" t="s">
        <v>140</v>
      </c>
      <c r="I8175" t="s">
        <v>20395</v>
      </c>
    </row>
    <row r="8176" spans="1:9" ht="32" x14ac:dyDescent="0.2">
      <c r="A8176" t="s">
        <v>20393</v>
      </c>
      <c r="B8176" t="s">
        <v>19155</v>
      </c>
      <c r="C8176">
        <v>4</v>
      </c>
      <c r="D8176" t="s">
        <v>12</v>
      </c>
      <c r="E8176" t="s">
        <v>12</v>
      </c>
      <c r="F8176" s="3" t="s">
        <v>19156</v>
      </c>
      <c r="G8176">
        <v>2023</v>
      </c>
      <c r="H8176" t="s">
        <v>140</v>
      </c>
      <c r="I8176" t="s">
        <v>20395</v>
      </c>
    </row>
    <row r="8177" spans="1:9" ht="32" x14ac:dyDescent="0.2">
      <c r="A8177" t="s">
        <v>20393</v>
      </c>
      <c r="B8177" t="s">
        <v>19162</v>
      </c>
      <c r="C8177">
        <v>5</v>
      </c>
      <c r="D8177" t="s">
        <v>12</v>
      </c>
      <c r="E8177" t="s">
        <v>12</v>
      </c>
      <c r="F8177" s="3" t="s">
        <v>19163</v>
      </c>
      <c r="G8177">
        <v>2023</v>
      </c>
      <c r="H8177" t="s">
        <v>140</v>
      </c>
      <c r="I8177" t="s">
        <v>20395</v>
      </c>
    </row>
    <row r="8178" spans="1:9" ht="16" x14ac:dyDescent="0.2">
      <c r="A8178" t="s">
        <v>20398</v>
      </c>
      <c r="B8178" t="s">
        <v>5578</v>
      </c>
      <c r="C8178">
        <v>1</v>
      </c>
      <c r="D8178" t="s">
        <v>52</v>
      </c>
      <c r="E8178" t="s">
        <v>12</v>
      </c>
      <c r="F8178" s="3" t="s">
        <v>5599</v>
      </c>
      <c r="G8178">
        <v>2023</v>
      </c>
      <c r="H8178" t="s">
        <v>140</v>
      </c>
      <c r="I8178" t="s">
        <v>20399</v>
      </c>
    </row>
    <row r="8179" spans="1:9" ht="32" x14ac:dyDescent="0.2">
      <c r="A8179" t="s">
        <v>20398</v>
      </c>
      <c r="B8179" t="s">
        <v>18238</v>
      </c>
      <c r="C8179">
        <v>2</v>
      </c>
      <c r="D8179" t="s">
        <v>52</v>
      </c>
      <c r="E8179" t="s">
        <v>12</v>
      </c>
      <c r="F8179" s="3" t="s">
        <v>5585</v>
      </c>
      <c r="G8179">
        <v>2023</v>
      </c>
      <c r="H8179" t="s">
        <v>140</v>
      </c>
      <c r="I8179" t="s">
        <v>20399</v>
      </c>
    </row>
    <row r="8180" spans="1:9" ht="32" x14ac:dyDescent="0.2">
      <c r="A8180" t="s">
        <v>20398</v>
      </c>
      <c r="B8180" t="s">
        <v>20400</v>
      </c>
      <c r="C8180">
        <v>3</v>
      </c>
      <c r="D8180" t="s">
        <v>2652</v>
      </c>
      <c r="E8180" t="s">
        <v>12</v>
      </c>
      <c r="F8180" s="7" t="s">
        <v>20401</v>
      </c>
      <c r="G8180">
        <v>2023</v>
      </c>
      <c r="H8180" t="s">
        <v>140</v>
      </c>
      <c r="I8180" t="s">
        <v>20399</v>
      </c>
    </row>
    <row r="8181" spans="1:9" ht="32" x14ac:dyDescent="0.2">
      <c r="A8181" t="s">
        <v>20398</v>
      </c>
      <c r="B8181" t="s">
        <v>20402</v>
      </c>
      <c r="C8181">
        <v>4</v>
      </c>
      <c r="D8181">
        <f>575</f>
        <v>575</v>
      </c>
      <c r="E8181" t="s">
        <v>12</v>
      </c>
      <c r="F8181" s="3" t="s">
        <v>20403</v>
      </c>
      <c r="G8181">
        <v>2023</v>
      </c>
      <c r="H8181" t="s">
        <v>140</v>
      </c>
      <c r="I8181" t="s">
        <v>20399</v>
      </c>
    </row>
    <row r="8182" spans="1:9" ht="16" x14ac:dyDescent="0.2">
      <c r="A8182" t="s">
        <v>20404</v>
      </c>
      <c r="B8182" t="s">
        <v>20405</v>
      </c>
      <c r="C8182">
        <v>1</v>
      </c>
      <c r="D8182" t="s">
        <v>1128</v>
      </c>
      <c r="E8182" t="s">
        <v>12</v>
      </c>
      <c r="F8182" s="3" t="s">
        <v>20406</v>
      </c>
      <c r="G8182">
        <v>2023</v>
      </c>
      <c r="H8182" t="s">
        <v>140</v>
      </c>
      <c r="I8182" t="s">
        <v>20407</v>
      </c>
    </row>
    <row r="8183" spans="1:9" ht="16" x14ac:dyDescent="0.2">
      <c r="A8183" t="s">
        <v>20404</v>
      </c>
      <c r="B8183" t="s">
        <v>20408</v>
      </c>
      <c r="C8183">
        <v>2</v>
      </c>
      <c r="D8183" t="s">
        <v>1128</v>
      </c>
      <c r="E8183" t="s">
        <v>12</v>
      </c>
      <c r="F8183" s="3" t="s">
        <v>20409</v>
      </c>
      <c r="G8183">
        <v>2023</v>
      </c>
      <c r="H8183" t="s">
        <v>140</v>
      </c>
      <c r="I8183" t="s">
        <v>20407</v>
      </c>
    </row>
    <row r="8184" spans="1:9" ht="16" x14ac:dyDescent="0.2">
      <c r="A8184" t="s">
        <v>20410</v>
      </c>
      <c r="B8184" t="s">
        <v>1864</v>
      </c>
      <c r="C8184">
        <v>1</v>
      </c>
      <c r="D8184" t="s">
        <v>52</v>
      </c>
      <c r="E8184" t="s">
        <v>1171</v>
      </c>
      <c r="F8184" s="3" t="s">
        <v>20411</v>
      </c>
      <c r="G8184">
        <v>2023</v>
      </c>
      <c r="H8184" t="s">
        <v>226</v>
      </c>
      <c r="I8184" t="s">
        <v>20412</v>
      </c>
    </row>
    <row r="8185" spans="1:9" ht="16" x14ac:dyDescent="0.2">
      <c r="A8185" t="s">
        <v>20413</v>
      </c>
      <c r="B8185" t="s">
        <v>10478</v>
      </c>
      <c r="C8185">
        <v>1</v>
      </c>
      <c r="D8185" t="s">
        <v>12</v>
      </c>
      <c r="E8185" t="s">
        <v>12</v>
      </c>
      <c r="F8185" s="3" t="s">
        <v>20414</v>
      </c>
      <c r="G8185">
        <v>2023</v>
      </c>
      <c r="H8185" t="s">
        <v>1102</v>
      </c>
      <c r="I8185" t="s">
        <v>20415</v>
      </c>
    </row>
    <row r="8186" spans="1:9" ht="16" x14ac:dyDescent="0.2">
      <c r="A8186" t="s">
        <v>20416</v>
      </c>
      <c r="B8186" t="s">
        <v>18392</v>
      </c>
      <c r="C8186">
        <v>1</v>
      </c>
      <c r="D8186" t="s">
        <v>12</v>
      </c>
      <c r="E8186" t="s">
        <v>12</v>
      </c>
      <c r="F8186" s="3" t="s">
        <v>18393</v>
      </c>
      <c r="G8186">
        <v>2023</v>
      </c>
      <c r="H8186" t="s">
        <v>37</v>
      </c>
      <c r="I8186" t="s">
        <v>20417</v>
      </c>
    </row>
    <row r="8187" spans="1:9" ht="32" x14ac:dyDescent="0.2">
      <c r="A8187" t="s">
        <v>20418</v>
      </c>
      <c r="B8187" t="s">
        <v>9915</v>
      </c>
      <c r="C8187">
        <v>1</v>
      </c>
      <c r="D8187" t="s">
        <v>1077</v>
      </c>
      <c r="E8187" t="s">
        <v>12</v>
      </c>
      <c r="F8187" s="3" t="s">
        <v>20419</v>
      </c>
      <c r="G8187">
        <v>2023</v>
      </c>
      <c r="H8187" t="s">
        <v>226</v>
      </c>
      <c r="I8187" t="s">
        <v>20420</v>
      </c>
    </row>
    <row r="8188" spans="1:9" ht="32" x14ac:dyDescent="0.2">
      <c r="A8188" t="s">
        <v>20418</v>
      </c>
      <c r="B8188" t="s">
        <v>1080</v>
      </c>
      <c r="C8188">
        <v>2</v>
      </c>
      <c r="D8188" t="s">
        <v>1077</v>
      </c>
      <c r="E8188" t="s">
        <v>12</v>
      </c>
      <c r="F8188" s="3" t="s">
        <v>20419</v>
      </c>
      <c r="G8188">
        <v>2023</v>
      </c>
      <c r="H8188" t="s">
        <v>226</v>
      </c>
      <c r="I8188" t="s">
        <v>20420</v>
      </c>
    </row>
    <row r="8189" spans="1:9" ht="48" x14ac:dyDescent="0.2">
      <c r="A8189" t="s">
        <v>20418</v>
      </c>
      <c r="B8189" t="s">
        <v>20421</v>
      </c>
      <c r="C8189">
        <v>3</v>
      </c>
      <c r="D8189" t="s">
        <v>1077</v>
      </c>
      <c r="E8189" t="s">
        <v>12</v>
      </c>
      <c r="F8189" s="3" t="s">
        <v>11860</v>
      </c>
      <c r="G8189">
        <v>2023</v>
      </c>
      <c r="H8189" t="s">
        <v>226</v>
      </c>
      <c r="I8189" t="s">
        <v>20420</v>
      </c>
    </row>
    <row r="8190" spans="1:9" ht="32" x14ac:dyDescent="0.2">
      <c r="A8190" t="s">
        <v>20422</v>
      </c>
      <c r="B8190" t="s">
        <v>20423</v>
      </c>
      <c r="C8190">
        <v>1</v>
      </c>
      <c r="D8190">
        <v>1401</v>
      </c>
      <c r="E8190" t="s">
        <v>12</v>
      </c>
      <c r="F8190" s="7" t="s">
        <v>20424</v>
      </c>
      <c r="G8190">
        <v>2023</v>
      </c>
      <c r="H8190" t="s">
        <v>140</v>
      </c>
      <c r="I8190" t="s">
        <v>20425</v>
      </c>
    </row>
    <row r="8191" spans="1:9" ht="16" x14ac:dyDescent="0.2">
      <c r="A8191" t="s">
        <v>20426</v>
      </c>
      <c r="B8191" t="s">
        <v>18782</v>
      </c>
      <c r="C8191">
        <v>1</v>
      </c>
      <c r="D8191" t="s">
        <v>52</v>
      </c>
      <c r="E8191" t="s">
        <v>12</v>
      </c>
      <c r="F8191" s="3" t="s">
        <v>4685</v>
      </c>
      <c r="G8191">
        <v>2023</v>
      </c>
      <c r="H8191" t="s">
        <v>226</v>
      </c>
      <c r="I8191" t="s">
        <v>20427</v>
      </c>
    </row>
    <row r="8192" spans="1:9" ht="16" x14ac:dyDescent="0.2">
      <c r="A8192" t="s">
        <v>20426</v>
      </c>
      <c r="B8192" t="s">
        <v>18787</v>
      </c>
      <c r="C8192">
        <v>2</v>
      </c>
      <c r="D8192" t="s">
        <v>576</v>
      </c>
      <c r="E8192" t="s">
        <v>12</v>
      </c>
      <c r="F8192" s="3" t="s">
        <v>18788</v>
      </c>
      <c r="G8192">
        <v>2023</v>
      </c>
      <c r="H8192" t="s">
        <v>137</v>
      </c>
      <c r="I8192" t="s">
        <v>20427</v>
      </c>
    </row>
    <row r="8193" spans="1:9" ht="16" x14ac:dyDescent="0.2">
      <c r="A8193" t="s">
        <v>20428</v>
      </c>
      <c r="B8193" t="s">
        <v>2278</v>
      </c>
      <c r="C8193">
        <v>1</v>
      </c>
      <c r="D8193">
        <f>65</f>
        <v>65</v>
      </c>
      <c r="E8193" t="s">
        <v>12</v>
      </c>
      <c r="F8193" s="3" t="s">
        <v>2276</v>
      </c>
      <c r="G8193">
        <v>2023</v>
      </c>
      <c r="H8193" t="s">
        <v>323</v>
      </c>
      <c r="I8193" t="s">
        <v>20429</v>
      </c>
    </row>
    <row r="8194" spans="1:9" ht="32" x14ac:dyDescent="0.2">
      <c r="A8194" t="s">
        <v>20428</v>
      </c>
      <c r="B8194" t="s">
        <v>7826</v>
      </c>
      <c r="C8194">
        <v>2</v>
      </c>
      <c r="D8194" t="s">
        <v>1903</v>
      </c>
      <c r="E8194" t="s">
        <v>12</v>
      </c>
      <c r="F8194" s="3" t="s">
        <v>9688</v>
      </c>
      <c r="G8194">
        <v>2023</v>
      </c>
      <c r="H8194" t="s">
        <v>323</v>
      </c>
      <c r="I8194" t="s">
        <v>20429</v>
      </c>
    </row>
    <row r="8195" spans="1:9" ht="32" x14ac:dyDescent="0.2">
      <c r="A8195" t="s">
        <v>20430</v>
      </c>
      <c r="B8195" t="s">
        <v>20431</v>
      </c>
      <c r="C8195">
        <v>1</v>
      </c>
      <c r="D8195" t="s">
        <v>8708</v>
      </c>
      <c r="E8195" t="s">
        <v>12</v>
      </c>
      <c r="F8195" s="3" t="s">
        <v>20432</v>
      </c>
      <c r="G8195">
        <v>2023</v>
      </c>
      <c r="H8195" t="s">
        <v>37</v>
      </c>
      <c r="I8195" t="s">
        <v>20433</v>
      </c>
    </row>
    <row r="8196" spans="1:9" ht="32" x14ac:dyDescent="0.2">
      <c r="A8196" t="s">
        <v>20430</v>
      </c>
      <c r="B8196" t="s">
        <v>20434</v>
      </c>
      <c r="C8196">
        <v>2</v>
      </c>
      <c r="D8196" t="s">
        <v>12</v>
      </c>
      <c r="E8196" t="s">
        <v>12</v>
      </c>
      <c r="F8196" s="3" t="s">
        <v>20435</v>
      </c>
      <c r="G8196">
        <v>2023</v>
      </c>
      <c r="H8196" t="s">
        <v>37</v>
      </c>
      <c r="I8196" t="s">
        <v>20433</v>
      </c>
    </row>
    <row r="8197" spans="1:9" ht="16" x14ac:dyDescent="0.2">
      <c r="A8197" t="s">
        <v>20436</v>
      </c>
      <c r="B8197" t="s">
        <v>20437</v>
      </c>
      <c r="C8197">
        <v>1</v>
      </c>
      <c r="D8197">
        <f>431</f>
        <v>431</v>
      </c>
      <c r="E8197" t="s">
        <v>12</v>
      </c>
      <c r="F8197" s="3" t="s">
        <v>20438</v>
      </c>
      <c r="G8197">
        <v>2023</v>
      </c>
      <c r="H8197" t="s">
        <v>438</v>
      </c>
      <c r="I8197" t="s">
        <v>20439</v>
      </c>
    </row>
    <row r="8198" spans="1:9" ht="16" x14ac:dyDescent="0.2">
      <c r="A8198" t="s">
        <v>20440</v>
      </c>
      <c r="B8198" t="s">
        <v>20441</v>
      </c>
      <c r="C8198">
        <v>1</v>
      </c>
      <c r="D8198" t="s">
        <v>1010</v>
      </c>
      <c r="E8198" t="s">
        <v>12</v>
      </c>
      <c r="F8198" s="3" t="s">
        <v>20442</v>
      </c>
      <c r="G8198">
        <v>2023</v>
      </c>
      <c r="H8198" t="s">
        <v>140</v>
      </c>
      <c r="I8198" t="s">
        <v>20443</v>
      </c>
    </row>
    <row r="8199" spans="1:9" ht="32" x14ac:dyDescent="0.2">
      <c r="A8199" t="s">
        <v>20440</v>
      </c>
      <c r="B8199" t="s">
        <v>20444</v>
      </c>
      <c r="C8199">
        <v>2</v>
      </c>
      <c r="D8199" t="s">
        <v>1010</v>
      </c>
      <c r="E8199" t="s">
        <v>12</v>
      </c>
      <c r="F8199" s="3" t="s">
        <v>20445</v>
      </c>
      <c r="G8199">
        <v>2023</v>
      </c>
      <c r="H8199" t="s">
        <v>140</v>
      </c>
      <c r="I8199" t="s">
        <v>20443</v>
      </c>
    </row>
    <row r="8200" spans="1:9" ht="32" x14ac:dyDescent="0.2">
      <c r="A8200" t="s">
        <v>20440</v>
      </c>
      <c r="B8200" t="s">
        <v>20446</v>
      </c>
      <c r="C8200">
        <v>3</v>
      </c>
      <c r="D8200" t="s">
        <v>52</v>
      </c>
      <c r="E8200" t="s">
        <v>12</v>
      </c>
      <c r="F8200" s="3" t="s">
        <v>20447</v>
      </c>
      <c r="G8200">
        <v>2023</v>
      </c>
      <c r="H8200" t="s">
        <v>140</v>
      </c>
      <c r="I8200" t="s">
        <v>20443</v>
      </c>
    </row>
    <row r="8201" spans="1:9" ht="32" x14ac:dyDescent="0.2">
      <c r="A8201" t="s">
        <v>20448</v>
      </c>
      <c r="B8201" t="s">
        <v>20449</v>
      </c>
      <c r="C8201">
        <v>1</v>
      </c>
      <c r="D8201" t="s">
        <v>52</v>
      </c>
      <c r="E8201" t="s">
        <v>1171</v>
      </c>
      <c r="F8201" s="3" t="s">
        <v>20450</v>
      </c>
      <c r="G8201">
        <v>2023</v>
      </c>
      <c r="H8201" t="s">
        <v>226</v>
      </c>
      <c r="I8201" t="s">
        <v>20451</v>
      </c>
    </row>
    <row r="8202" spans="1:9" ht="16" x14ac:dyDescent="0.2">
      <c r="A8202" t="s">
        <v>20452</v>
      </c>
      <c r="B8202" t="s">
        <v>20453</v>
      </c>
      <c r="C8202">
        <v>1</v>
      </c>
      <c r="D8202">
        <f>419</f>
        <v>419</v>
      </c>
      <c r="E8202" t="s">
        <v>12</v>
      </c>
      <c r="F8202" s="3" t="s">
        <v>20454</v>
      </c>
      <c r="G8202">
        <v>2023</v>
      </c>
      <c r="H8202" t="s">
        <v>140</v>
      </c>
      <c r="I8202" t="s">
        <v>20455</v>
      </c>
    </row>
    <row r="8203" spans="1:9" ht="32" x14ac:dyDescent="0.2">
      <c r="A8203" t="s">
        <v>20452</v>
      </c>
      <c r="B8203" t="s">
        <v>3700</v>
      </c>
      <c r="C8203">
        <v>2</v>
      </c>
      <c r="D8203" t="s">
        <v>12</v>
      </c>
      <c r="E8203" t="s">
        <v>12</v>
      </c>
      <c r="F8203" s="3" t="s">
        <v>14287</v>
      </c>
      <c r="G8203">
        <v>2023</v>
      </c>
      <c r="H8203" t="s">
        <v>140</v>
      </c>
      <c r="I8203" t="s">
        <v>20455</v>
      </c>
    </row>
    <row r="8204" spans="1:9" ht="16" x14ac:dyDescent="0.2">
      <c r="A8204" t="s">
        <v>20452</v>
      </c>
      <c r="B8204" t="s">
        <v>1578</v>
      </c>
      <c r="C8204">
        <v>3</v>
      </c>
      <c r="D8204">
        <f>340</f>
        <v>340</v>
      </c>
      <c r="E8204" t="s">
        <v>12</v>
      </c>
      <c r="F8204" s="3" t="s">
        <v>18862</v>
      </c>
      <c r="G8204">
        <v>2023</v>
      </c>
      <c r="H8204" t="s">
        <v>140</v>
      </c>
      <c r="I8204" t="s">
        <v>20455</v>
      </c>
    </row>
    <row r="8205" spans="1:9" ht="32" x14ac:dyDescent="0.2">
      <c r="A8205" t="s">
        <v>20456</v>
      </c>
      <c r="B8205" t="s">
        <v>5620</v>
      </c>
      <c r="C8205">
        <v>1</v>
      </c>
      <c r="D8205" t="s">
        <v>1010</v>
      </c>
      <c r="E8205" t="s">
        <v>12</v>
      </c>
      <c r="F8205" s="3" t="s">
        <v>18928</v>
      </c>
      <c r="G8205">
        <v>2023</v>
      </c>
      <c r="H8205" t="s">
        <v>140</v>
      </c>
      <c r="I8205" t="s">
        <v>20457</v>
      </c>
    </row>
    <row r="8206" spans="1:9" ht="32" x14ac:dyDescent="0.2">
      <c r="A8206" t="s">
        <v>20458</v>
      </c>
      <c r="B8206" t="s">
        <v>20459</v>
      </c>
      <c r="C8206">
        <v>1</v>
      </c>
      <c r="D8206" t="s">
        <v>12</v>
      </c>
      <c r="E8206" t="s">
        <v>12</v>
      </c>
      <c r="F8206" s="3" t="s">
        <v>20460</v>
      </c>
      <c r="G8206">
        <v>2023</v>
      </c>
      <c r="H8206" t="s">
        <v>1031</v>
      </c>
      <c r="I8206" t="s">
        <v>20461</v>
      </c>
    </row>
    <row r="8207" spans="1:9" ht="16" x14ac:dyDescent="0.2">
      <c r="A8207" t="s">
        <v>20458</v>
      </c>
      <c r="B8207" t="s">
        <v>20462</v>
      </c>
      <c r="C8207">
        <v>2</v>
      </c>
      <c r="D8207" t="s">
        <v>12</v>
      </c>
      <c r="E8207" t="s">
        <v>12</v>
      </c>
      <c r="F8207" s="3" t="s">
        <v>20463</v>
      </c>
      <c r="G8207">
        <v>2023</v>
      </c>
      <c r="H8207" t="s">
        <v>162</v>
      </c>
      <c r="I8207" t="s">
        <v>20461</v>
      </c>
    </row>
    <row r="8208" spans="1:9" ht="32" x14ac:dyDescent="0.2">
      <c r="A8208" t="s">
        <v>20464</v>
      </c>
      <c r="B8208" t="s">
        <v>1911</v>
      </c>
      <c r="C8208">
        <v>1</v>
      </c>
      <c r="D8208" t="s">
        <v>12</v>
      </c>
      <c r="E8208" t="s">
        <v>12</v>
      </c>
      <c r="F8208" s="3" t="s">
        <v>20465</v>
      </c>
      <c r="G8208">
        <v>2023</v>
      </c>
      <c r="H8208" t="s">
        <v>14</v>
      </c>
      <c r="I8208" t="s">
        <v>20466</v>
      </c>
    </row>
    <row r="8209" spans="1:9" ht="32" x14ac:dyDescent="0.2">
      <c r="A8209" t="s">
        <v>20464</v>
      </c>
      <c r="B8209" t="s">
        <v>20467</v>
      </c>
      <c r="C8209">
        <v>2</v>
      </c>
      <c r="D8209" t="s">
        <v>12</v>
      </c>
      <c r="E8209" t="s">
        <v>12</v>
      </c>
      <c r="F8209" s="3" t="s">
        <v>20468</v>
      </c>
      <c r="G8209">
        <v>2023</v>
      </c>
      <c r="H8209" t="s">
        <v>14</v>
      </c>
      <c r="I8209" t="s">
        <v>20466</v>
      </c>
    </row>
    <row r="8210" spans="1:9" ht="16" x14ac:dyDescent="0.2">
      <c r="A8210" t="s">
        <v>20469</v>
      </c>
      <c r="B8210" t="s">
        <v>20470</v>
      </c>
      <c r="C8210">
        <v>1</v>
      </c>
      <c r="D8210">
        <f>382</f>
        <v>382</v>
      </c>
      <c r="E8210" t="s">
        <v>12</v>
      </c>
      <c r="F8210" s="3" t="s">
        <v>3398</v>
      </c>
      <c r="G8210">
        <v>2023</v>
      </c>
      <c r="H8210" t="s">
        <v>1087</v>
      </c>
      <c r="I8210" t="s">
        <v>20471</v>
      </c>
    </row>
    <row r="8211" spans="1:9" ht="32" x14ac:dyDescent="0.2">
      <c r="A8211" t="s">
        <v>20472</v>
      </c>
      <c r="B8211" t="s">
        <v>11694</v>
      </c>
      <c r="C8211">
        <v>1</v>
      </c>
      <c r="D8211" t="s">
        <v>469</v>
      </c>
      <c r="E8211" t="s">
        <v>12</v>
      </c>
      <c r="F8211" s="3" t="s">
        <v>20473</v>
      </c>
      <c r="G8211">
        <v>2023</v>
      </c>
      <c r="H8211" t="s">
        <v>462</v>
      </c>
      <c r="I8211" t="s">
        <v>20474</v>
      </c>
    </row>
    <row r="8212" spans="1:9" ht="32" x14ac:dyDescent="0.2">
      <c r="A8212" t="s">
        <v>20472</v>
      </c>
      <c r="B8212" t="s">
        <v>20475</v>
      </c>
      <c r="C8212">
        <v>2</v>
      </c>
      <c r="D8212" t="s">
        <v>4601</v>
      </c>
      <c r="E8212" t="s">
        <v>12</v>
      </c>
      <c r="F8212" s="3" t="s">
        <v>11695</v>
      </c>
      <c r="G8212">
        <v>2023</v>
      </c>
      <c r="H8212" t="s">
        <v>462</v>
      </c>
      <c r="I8212" t="s">
        <v>20474</v>
      </c>
    </row>
    <row r="8213" spans="1:9" ht="32" x14ac:dyDescent="0.2">
      <c r="A8213" t="s">
        <v>20472</v>
      </c>
      <c r="B8213" t="s">
        <v>10980</v>
      </c>
      <c r="C8213">
        <v>3</v>
      </c>
      <c r="D8213" t="s">
        <v>4601</v>
      </c>
      <c r="E8213" t="s">
        <v>12</v>
      </c>
      <c r="F8213" s="3" t="s">
        <v>20476</v>
      </c>
      <c r="G8213">
        <v>2023</v>
      </c>
      <c r="H8213" t="s">
        <v>462</v>
      </c>
      <c r="I8213" t="s">
        <v>20474</v>
      </c>
    </row>
    <row r="8214" spans="1:9" ht="16" x14ac:dyDescent="0.2">
      <c r="A8214" t="s">
        <v>20472</v>
      </c>
      <c r="B8214" t="s">
        <v>20477</v>
      </c>
      <c r="C8214">
        <v>4</v>
      </c>
      <c r="D8214" t="s">
        <v>712</v>
      </c>
      <c r="E8214" t="s">
        <v>12</v>
      </c>
      <c r="F8214" s="3" t="s">
        <v>20478</v>
      </c>
      <c r="G8214">
        <v>2023</v>
      </c>
      <c r="H8214" t="s">
        <v>714</v>
      </c>
      <c r="I8214" t="s">
        <v>20474</v>
      </c>
    </row>
    <row r="8215" spans="1:9" ht="32" x14ac:dyDescent="0.2">
      <c r="A8215" t="s">
        <v>20479</v>
      </c>
      <c r="B8215" t="s">
        <v>20480</v>
      </c>
      <c r="C8215">
        <v>1</v>
      </c>
      <c r="D8215" t="s">
        <v>12</v>
      </c>
      <c r="E8215" t="s">
        <v>12</v>
      </c>
      <c r="F8215" s="3" t="s">
        <v>20481</v>
      </c>
      <c r="G8215">
        <v>2023</v>
      </c>
      <c r="H8215" t="s">
        <v>239</v>
      </c>
      <c r="I8215" t="s">
        <v>20482</v>
      </c>
    </row>
    <row r="8216" spans="1:9" ht="48" x14ac:dyDescent="0.2">
      <c r="A8216" t="s">
        <v>20479</v>
      </c>
      <c r="B8216" t="s">
        <v>20483</v>
      </c>
      <c r="C8216">
        <v>2</v>
      </c>
      <c r="D8216" t="s">
        <v>12</v>
      </c>
      <c r="E8216" t="s">
        <v>12</v>
      </c>
      <c r="F8216" s="3" t="s">
        <v>20484</v>
      </c>
      <c r="G8216">
        <v>2023</v>
      </c>
      <c r="H8216" t="s">
        <v>239</v>
      </c>
      <c r="I8216" t="s">
        <v>20482</v>
      </c>
    </row>
    <row r="8217" spans="1:9" ht="32" x14ac:dyDescent="0.2">
      <c r="A8217" t="s">
        <v>20485</v>
      </c>
      <c r="B8217" t="s">
        <v>20486</v>
      </c>
      <c r="C8217">
        <v>1</v>
      </c>
      <c r="D8217" t="s">
        <v>576</v>
      </c>
      <c r="E8217" t="s">
        <v>12</v>
      </c>
      <c r="F8217" s="3" t="s">
        <v>20487</v>
      </c>
      <c r="G8217">
        <v>2023</v>
      </c>
      <c r="H8217" t="s">
        <v>174</v>
      </c>
      <c r="I8217" t="s">
        <v>20488</v>
      </c>
    </row>
    <row r="8218" spans="1:9" ht="16" x14ac:dyDescent="0.2">
      <c r="A8218" t="s">
        <v>20485</v>
      </c>
      <c r="B8218" t="s">
        <v>20489</v>
      </c>
      <c r="C8218">
        <v>2</v>
      </c>
      <c r="D8218" t="s">
        <v>12</v>
      </c>
      <c r="E8218" t="s">
        <v>12</v>
      </c>
      <c r="F8218" s="3" t="s">
        <v>8005</v>
      </c>
      <c r="G8218">
        <v>2023</v>
      </c>
      <c r="H8218" t="s">
        <v>174</v>
      </c>
      <c r="I8218" t="s">
        <v>20488</v>
      </c>
    </row>
    <row r="8219" spans="1:9" ht="16" x14ac:dyDescent="0.2">
      <c r="A8219" t="s">
        <v>20490</v>
      </c>
      <c r="B8219" t="s">
        <v>20491</v>
      </c>
      <c r="C8219">
        <v>1</v>
      </c>
      <c r="D8219" t="s">
        <v>101</v>
      </c>
      <c r="E8219" t="s">
        <v>12</v>
      </c>
      <c r="F8219" s="3" t="s">
        <v>20492</v>
      </c>
      <c r="G8219">
        <v>2023</v>
      </c>
      <c r="H8219" t="s">
        <v>37</v>
      </c>
      <c r="I8219" t="s">
        <v>20493</v>
      </c>
    </row>
    <row r="8220" spans="1:9" ht="32" x14ac:dyDescent="0.2">
      <c r="A8220" t="s">
        <v>20494</v>
      </c>
      <c r="B8220" t="s">
        <v>15203</v>
      </c>
      <c r="C8220">
        <v>1</v>
      </c>
      <c r="D8220" t="s">
        <v>101</v>
      </c>
      <c r="E8220" t="s">
        <v>12</v>
      </c>
      <c r="F8220" s="3" t="s">
        <v>15204</v>
      </c>
      <c r="G8220">
        <v>2023</v>
      </c>
      <c r="H8220" t="s">
        <v>37</v>
      </c>
      <c r="I8220" t="s">
        <v>20495</v>
      </c>
    </row>
    <row r="8221" spans="1:9" ht="32" x14ac:dyDescent="0.2">
      <c r="A8221" t="s">
        <v>20494</v>
      </c>
      <c r="B8221" t="s">
        <v>20496</v>
      </c>
      <c r="C8221">
        <v>2</v>
      </c>
      <c r="D8221" t="s">
        <v>12</v>
      </c>
      <c r="E8221" t="s">
        <v>12</v>
      </c>
      <c r="F8221" s="3" t="s">
        <v>20497</v>
      </c>
      <c r="G8221">
        <v>2023</v>
      </c>
      <c r="H8221" t="s">
        <v>37</v>
      </c>
      <c r="I8221" t="s">
        <v>20495</v>
      </c>
    </row>
    <row r="8222" spans="1:9" ht="16" x14ac:dyDescent="0.2">
      <c r="A8222" t="s">
        <v>20494</v>
      </c>
      <c r="B8222" t="s">
        <v>20498</v>
      </c>
      <c r="C8222">
        <v>3</v>
      </c>
      <c r="D8222" t="s">
        <v>101</v>
      </c>
      <c r="E8222" t="s">
        <v>12</v>
      </c>
      <c r="F8222" s="3" t="s">
        <v>20499</v>
      </c>
      <c r="G8222">
        <v>2023</v>
      </c>
      <c r="H8222" t="s">
        <v>37</v>
      </c>
      <c r="I8222" t="s">
        <v>20495</v>
      </c>
    </row>
    <row r="8223" spans="1:9" ht="32" x14ac:dyDescent="0.2">
      <c r="A8223" t="s">
        <v>20500</v>
      </c>
      <c r="B8223" t="s">
        <v>20501</v>
      </c>
      <c r="C8223">
        <v>1</v>
      </c>
      <c r="D8223">
        <f>431</f>
        <v>431</v>
      </c>
      <c r="E8223" t="s">
        <v>12</v>
      </c>
      <c r="F8223" s="3" t="s">
        <v>20502</v>
      </c>
      <c r="G8223">
        <v>2023</v>
      </c>
      <c r="H8223" t="s">
        <v>714</v>
      </c>
      <c r="I8223" t="s">
        <v>20503</v>
      </c>
    </row>
    <row r="8224" spans="1:9" ht="32" x14ac:dyDescent="0.2">
      <c r="A8224" t="s">
        <v>20500</v>
      </c>
      <c r="B8224" t="s">
        <v>20504</v>
      </c>
      <c r="C8224">
        <v>2</v>
      </c>
      <c r="D8224" t="s">
        <v>712</v>
      </c>
      <c r="E8224" t="s">
        <v>12</v>
      </c>
      <c r="F8224" s="3" t="s">
        <v>20505</v>
      </c>
      <c r="G8224">
        <v>2023</v>
      </c>
      <c r="H8224" t="s">
        <v>714</v>
      </c>
      <c r="I8224" t="s">
        <v>20503</v>
      </c>
    </row>
    <row r="8225" spans="1:9" ht="16" x14ac:dyDescent="0.2">
      <c r="A8225" t="s">
        <v>20506</v>
      </c>
      <c r="B8225" t="s">
        <v>20453</v>
      </c>
      <c r="C8225">
        <v>1</v>
      </c>
      <c r="D8225">
        <f>419</f>
        <v>419</v>
      </c>
      <c r="E8225" t="s">
        <v>12</v>
      </c>
      <c r="F8225" s="3" t="s">
        <v>20454</v>
      </c>
      <c r="G8225">
        <v>2023</v>
      </c>
      <c r="H8225" t="s">
        <v>140</v>
      </c>
      <c r="I8225" t="s">
        <v>20507</v>
      </c>
    </row>
    <row r="8226" spans="1:9" ht="16" x14ac:dyDescent="0.2">
      <c r="A8226" t="s">
        <v>20506</v>
      </c>
      <c r="B8226" t="s">
        <v>3700</v>
      </c>
      <c r="C8226">
        <v>2</v>
      </c>
      <c r="D8226">
        <f>340</f>
        <v>340</v>
      </c>
      <c r="E8226" t="s">
        <v>12</v>
      </c>
      <c r="F8226" s="3" t="s">
        <v>18862</v>
      </c>
      <c r="G8226">
        <v>2023</v>
      </c>
      <c r="H8226" t="s">
        <v>140</v>
      </c>
      <c r="I8226" t="s">
        <v>20507</v>
      </c>
    </row>
    <row r="8227" spans="1:9" ht="16" x14ac:dyDescent="0.2">
      <c r="A8227" t="s">
        <v>20506</v>
      </c>
      <c r="B8227" t="s">
        <v>20508</v>
      </c>
      <c r="C8227">
        <v>3</v>
      </c>
      <c r="D8227" t="s">
        <v>12</v>
      </c>
      <c r="E8227" t="s">
        <v>12</v>
      </c>
      <c r="F8227" s="3" t="s">
        <v>20509</v>
      </c>
      <c r="G8227">
        <v>2023</v>
      </c>
      <c r="H8227" t="s">
        <v>140</v>
      </c>
      <c r="I8227" t="s">
        <v>20507</v>
      </c>
    </row>
    <row r="8228" spans="1:9" ht="16" x14ac:dyDescent="0.2">
      <c r="A8228" t="s">
        <v>20506</v>
      </c>
      <c r="B8228" t="s">
        <v>20510</v>
      </c>
      <c r="C8228">
        <v>4</v>
      </c>
      <c r="D8228" t="s">
        <v>12</v>
      </c>
      <c r="E8228" t="s">
        <v>12</v>
      </c>
      <c r="F8228" s="3" t="s">
        <v>20511</v>
      </c>
      <c r="G8228">
        <v>2023</v>
      </c>
      <c r="H8228" t="s">
        <v>140</v>
      </c>
      <c r="I8228" t="s">
        <v>20507</v>
      </c>
    </row>
    <row r="8229" spans="1:9" ht="16" x14ac:dyDescent="0.2">
      <c r="A8229" t="s">
        <v>20512</v>
      </c>
      <c r="B8229" t="s">
        <v>20513</v>
      </c>
      <c r="C8229">
        <v>1</v>
      </c>
      <c r="D8229" t="s">
        <v>12</v>
      </c>
      <c r="E8229" t="s">
        <v>334</v>
      </c>
      <c r="F8229" s="3" t="s">
        <v>20514</v>
      </c>
      <c r="G8229">
        <v>2023</v>
      </c>
      <c r="H8229" t="s">
        <v>226</v>
      </c>
      <c r="I8229" t="s">
        <v>20515</v>
      </c>
    </row>
    <row r="8230" spans="1:9" ht="32" x14ac:dyDescent="0.2">
      <c r="A8230" t="s">
        <v>20516</v>
      </c>
      <c r="B8230" t="s">
        <v>20517</v>
      </c>
      <c r="C8230">
        <v>1</v>
      </c>
      <c r="D8230" t="s">
        <v>12</v>
      </c>
      <c r="E8230" t="s">
        <v>12</v>
      </c>
      <c r="F8230" s="3" t="s">
        <v>4792</v>
      </c>
      <c r="G8230">
        <v>2023</v>
      </c>
      <c r="H8230" t="s">
        <v>14</v>
      </c>
      <c r="I8230" t="s">
        <v>20518</v>
      </c>
    </row>
    <row r="8231" spans="1:9" ht="16" x14ac:dyDescent="0.2">
      <c r="A8231" t="s">
        <v>20519</v>
      </c>
      <c r="B8231" t="s">
        <v>20520</v>
      </c>
      <c r="C8231">
        <v>1</v>
      </c>
      <c r="D8231" t="s">
        <v>12</v>
      </c>
      <c r="E8231" t="s">
        <v>12</v>
      </c>
      <c r="F8231" s="3" t="s">
        <v>20521</v>
      </c>
      <c r="G8231">
        <v>2023</v>
      </c>
      <c r="H8231" t="s">
        <v>21</v>
      </c>
      <c r="I8231" t="s">
        <v>20522</v>
      </c>
    </row>
    <row r="8232" spans="1:9" ht="32" x14ac:dyDescent="0.2">
      <c r="A8232" t="s">
        <v>20523</v>
      </c>
      <c r="B8232" t="s">
        <v>19175</v>
      </c>
      <c r="C8232">
        <v>1</v>
      </c>
      <c r="D8232" t="s">
        <v>12</v>
      </c>
      <c r="E8232" t="s">
        <v>12</v>
      </c>
      <c r="F8232" s="3" t="s">
        <v>4792</v>
      </c>
      <c r="G8232">
        <v>2023</v>
      </c>
      <c r="H8232" t="s">
        <v>14</v>
      </c>
      <c r="I8232" t="s">
        <v>20524</v>
      </c>
    </row>
    <row r="8233" spans="1:9" ht="16" x14ac:dyDescent="0.2">
      <c r="A8233" t="s">
        <v>20525</v>
      </c>
      <c r="B8233" t="s">
        <v>837</v>
      </c>
      <c r="C8233">
        <v>1</v>
      </c>
      <c r="D8233">
        <f>355</f>
        <v>355</v>
      </c>
      <c r="E8233" t="s">
        <v>12</v>
      </c>
      <c r="F8233" s="3" t="s">
        <v>13061</v>
      </c>
      <c r="G8233">
        <v>2023</v>
      </c>
      <c r="H8233" t="s">
        <v>14</v>
      </c>
      <c r="I8233" t="s">
        <v>20526</v>
      </c>
    </row>
    <row r="8234" spans="1:9" ht="32" x14ac:dyDescent="0.2">
      <c r="A8234" t="s">
        <v>20525</v>
      </c>
      <c r="B8234" t="s">
        <v>12471</v>
      </c>
      <c r="C8234">
        <v>2</v>
      </c>
      <c r="D8234" t="s">
        <v>12</v>
      </c>
      <c r="E8234" t="s">
        <v>12</v>
      </c>
      <c r="F8234" s="3" t="s">
        <v>5058</v>
      </c>
      <c r="G8234">
        <v>2023</v>
      </c>
      <c r="H8234" t="s">
        <v>14</v>
      </c>
      <c r="I8234" t="s">
        <v>20526</v>
      </c>
    </row>
    <row r="8235" spans="1:9" ht="16" x14ac:dyDescent="0.2">
      <c r="A8235" t="s">
        <v>20525</v>
      </c>
      <c r="B8235" t="s">
        <v>20527</v>
      </c>
      <c r="C8235">
        <v>3</v>
      </c>
      <c r="D8235">
        <f>355</f>
        <v>355</v>
      </c>
      <c r="E8235" t="s">
        <v>12</v>
      </c>
      <c r="F8235" s="3" t="s">
        <v>13061</v>
      </c>
      <c r="G8235">
        <v>2023</v>
      </c>
      <c r="H8235" t="s">
        <v>14</v>
      </c>
      <c r="I8235" t="s">
        <v>20526</v>
      </c>
    </row>
    <row r="8236" spans="1:9" ht="32" x14ac:dyDescent="0.2">
      <c r="A8236" t="s">
        <v>20528</v>
      </c>
      <c r="B8236" t="s">
        <v>244</v>
      </c>
      <c r="C8236">
        <v>1</v>
      </c>
      <c r="D8236" t="s">
        <v>187</v>
      </c>
      <c r="E8236" t="s">
        <v>12</v>
      </c>
      <c r="F8236" s="7" t="s">
        <v>20529</v>
      </c>
      <c r="G8236">
        <v>2023</v>
      </c>
      <c r="H8236" t="s">
        <v>126</v>
      </c>
      <c r="I8236" t="s">
        <v>20530</v>
      </c>
    </row>
    <row r="8237" spans="1:9" ht="32" x14ac:dyDescent="0.2">
      <c r="A8237" t="s">
        <v>20531</v>
      </c>
      <c r="B8237" t="s">
        <v>723</v>
      </c>
      <c r="C8237">
        <v>1</v>
      </c>
      <c r="D8237" t="s">
        <v>712</v>
      </c>
      <c r="E8237" t="s">
        <v>12</v>
      </c>
      <c r="F8237" s="3" t="s">
        <v>20532</v>
      </c>
      <c r="G8237">
        <v>2023</v>
      </c>
      <c r="H8237" t="s">
        <v>140</v>
      </c>
      <c r="I8237" t="s">
        <v>20533</v>
      </c>
    </row>
    <row r="8238" spans="1:9" ht="16" x14ac:dyDescent="0.2">
      <c r="A8238" t="s">
        <v>20531</v>
      </c>
      <c r="B8238" t="s">
        <v>4946</v>
      </c>
      <c r="C8238">
        <v>2</v>
      </c>
      <c r="D8238" t="s">
        <v>712</v>
      </c>
      <c r="E8238" t="s">
        <v>12</v>
      </c>
      <c r="F8238" s="3" t="s">
        <v>4942</v>
      </c>
      <c r="G8238">
        <v>2023</v>
      </c>
      <c r="H8238" t="s">
        <v>140</v>
      </c>
      <c r="I8238" t="s">
        <v>20533</v>
      </c>
    </row>
    <row r="8239" spans="1:9" ht="32" x14ac:dyDescent="0.2">
      <c r="A8239" t="s">
        <v>20534</v>
      </c>
      <c r="B8239" t="s">
        <v>2163</v>
      </c>
      <c r="C8239">
        <v>1</v>
      </c>
      <c r="D8239" t="s">
        <v>12</v>
      </c>
      <c r="E8239" t="s">
        <v>12</v>
      </c>
      <c r="F8239" s="7" t="s">
        <v>358</v>
      </c>
      <c r="G8239">
        <v>2023</v>
      </c>
      <c r="H8239" t="s">
        <v>359</v>
      </c>
      <c r="I8239" t="s">
        <v>20535</v>
      </c>
    </row>
    <row r="8240" spans="1:9" ht="32" x14ac:dyDescent="0.2">
      <c r="A8240" t="s">
        <v>20534</v>
      </c>
      <c r="B8240" t="s">
        <v>361</v>
      </c>
      <c r="C8240">
        <v>2</v>
      </c>
      <c r="D8240" t="s">
        <v>12</v>
      </c>
      <c r="E8240" t="s">
        <v>12</v>
      </c>
      <c r="F8240" s="3" t="s">
        <v>20536</v>
      </c>
      <c r="G8240">
        <v>2023</v>
      </c>
      <c r="H8240" t="s">
        <v>359</v>
      </c>
      <c r="I8240" t="s">
        <v>20535</v>
      </c>
    </row>
    <row r="8241" spans="1:9" ht="16" x14ac:dyDescent="0.2">
      <c r="A8241" t="s">
        <v>20534</v>
      </c>
      <c r="B8241" t="s">
        <v>20537</v>
      </c>
      <c r="C8241">
        <v>3</v>
      </c>
      <c r="D8241">
        <f>431</f>
        <v>431</v>
      </c>
      <c r="E8241" t="s">
        <v>12</v>
      </c>
      <c r="F8241" s="3" t="s">
        <v>20538</v>
      </c>
      <c r="G8241">
        <v>2023</v>
      </c>
      <c r="H8241" t="s">
        <v>368</v>
      </c>
      <c r="I8241" t="s">
        <v>20535</v>
      </c>
    </row>
    <row r="8242" spans="1:9" ht="16" x14ac:dyDescent="0.2">
      <c r="A8242" t="s">
        <v>20534</v>
      </c>
      <c r="B8242" t="s">
        <v>20539</v>
      </c>
      <c r="C8242">
        <v>4</v>
      </c>
      <c r="D8242">
        <f>431</f>
        <v>431</v>
      </c>
      <c r="E8242" t="s">
        <v>12</v>
      </c>
      <c r="F8242" s="3" t="s">
        <v>20540</v>
      </c>
      <c r="G8242">
        <v>2023</v>
      </c>
      <c r="H8242" t="s">
        <v>368</v>
      </c>
      <c r="I8242" t="s">
        <v>20535</v>
      </c>
    </row>
    <row r="8243" spans="1:9" ht="32" x14ac:dyDescent="0.2">
      <c r="A8243" t="s">
        <v>20534</v>
      </c>
      <c r="B8243" t="s">
        <v>20541</v>
      </c>
      <c r="C8243">
        <v>5</v>
      </c>
      <c r="D8243" t="s">
        <v>12</v>
      </c>
      <c r="E8243" t="s">
        <v>12</v>
      </c>
      <c r="F8243" s="3" t="s">
        <v>20542</v>
      </c>
      <c r="G8243">
        <v>2023</v>
      </c>
      <c r="H8243" t="s">
        <v>359</v>
      </c>
      <c r="I8243" t="s">
        <v>20535</v>
      </c>
    </row>
    <row r="8244" spans="1:9" ht="32" x14ac:dyDescent="0.2">
      <c r="A8244" t="s">
        <v>20543</v>
      </c>
      <c r="B8244" t="s">
        <v>16550</v>
      </c>
      <c r="C8244">
        <v>1</v>
      </c>
      <c r="D8244" t="s">
        <v>12</v>
      </c>
      <c r="E8244" t="s">
        <v>12</v>
      </c>
      <c r="F8244" s="3" t="s">
        <v>2308</v>
      </c>
      <c r="G8244">
        <v>2023</v>
      </c>
      <c r="H8244" t="s">
        <v>522</v>
      </c>
      <c r="I8244" t="s">
        <v>20544</v>
      </c>
    </row>
    <row r="8245" spans="1:9" ht="16" x14ac:dyDescent="0.2">
      <c r="A8245" t="s">
        <v>20543</v>
      </c>
      <c r="B8245" t="s">
        <v>16543</v>
      </c>
      <c r="C8245">
        <v>2</v>
      </c>
      <c r="D8245" t="s">
        <v>12</v>
      </c>
      <c r="E8245" t="s">
        <v>12</v>
      </c>
      <c r="F8245" s="3" t="s">
        <v>20545</v>
      </c>
      <c r="G8245">
        <v>2023</v>
      </c>
      <c r="H8245" t="s">
        <v>522</v>
      </c>
      <c r="I8245" t="s">
        <v>20544</v>
      </c>
    </row>
    <row r="8246" spans="1:9" ht="32" x14ac:dyDescent="0.2">
      <c r="A8246" t="s">
        <v>20543</v>
      </c>
      <c r="B8246" t="s">
        <v>20546</v>
      </c>
      <c r="C8246">
        <v>3</v>
      </c>
      <c r="D8246">
        <f>542</f>
        <v>542</v>
      </c>
      <c r="E8246" t="s">
        <v>12</v>
      </c>
      <c r="F8246" s="3" t="s">
        <v>20547</v>
      </c>
      <c r="G8246">
        <v>2023</v>
      </c>
      <c r="H8246" t="s">
        <v>126</v>
      </c>
      <c r="I8246" t="s">
        <v>20544</v>
      </c>
    </row>
    <row r="8247" spans="1:9" ht="32" x14ac:dyDescent="0.2">
      <c r="A8247" t="s">
        <v>20543</v>
      </c>
      <c r="B8247" t="s">
        <v>20548</v>
      </c>
      <c r="C8247">
        <v>4</v>
      </c>
      <c r="D8247" t="s">
        <v>628</v>
      </c>
      <c r="E8247" t="s">
        <v>12</v>
      </c>
      <c r="F8247" s="3" t="s">
        <v>20549</v>
      </c>
      <c r="G8247">
        <v>2023</v>
      </c>
      <c r="H8247" t="s">
        <v>126</v>
      </c>
      <c r="I8247" t="s">
        <v>20544</v>
      </c>
    </row>
    <row r="8248" spans="1:9" ht="32" x14ac:dyDescent="0.2">
      <c r="A8248" t="s">
        <v>20543</v>
      </c>
      <c r="B8248" t="s">
        <v>16541</v>
      </c>
      <c r="C8248">
        <v>5</v>
      </c>
      <c r="D8248" t="s">
        <v>12</v>
      </c>
      <c r="E8248" t="s">
        <v>12</v>
      </c>
      <c r="F8248" s="3" t="s">
        <v>20550</v>
      </c>
      <c r="G8248">
        <v>2023</v>
      </c>
      <c r="H8248" t="s">
        <v>126</v>
      </c>
      <c r="I8248" t="s">
        <v>20544</v>
      </c>
    </row>
    <row r="8249" spans="1:9" ht="32" x14ac:dyDescent="0.2">
      <c r="A8249" t="s">
        <v>20551</v>
      </c>
      <c r="B8249" t="s">
        <v>840</v>
      </c>
      <c r="C8249">
        <v>1</v>
      </c>
      <c r="D8249" t="s">
        <v>12</v>
      </c>
      <c r="E8249" t="s">
        <v>12</v>
      </c>
      <c r="F8249" s="3" t="s">
        <v>12449</v>
      </c>
      <c r="G8249">
        <v>2023</v>
      </c>
      <c r="H8249" t="s">
        <v>140</v>
      </c>
      <c r="I8249" t="s">
        <v>20552</v>
      </c>
    </row>
    <row r="8250" spans="1:9" ht="16" x14ac:dyDescent="0.2">
      <c r="A8250" t="s">
        <v>20553</v>
      </c>
      <c r="B8250" t="s">
        <v>20554</v>
      </c>
      <c r="C8250">
        <v>1</v>
      </c>
      <c r="D8250" t="s">
        <v>4991</v>
      </c>
      <c r="E8250" t="s">
        <v>12</v>
      </c>
      <c r="F8250" s="3" t="s">
        <v>4992</v>
      </c>
      <c r="G8250">
        <v>2023</v>
      </c>
      <c r="H8250" t="s">
        <v>14</v>
      </c>
      <c r="I8250" t="s">
        <v>20555</v>
      </c>
    </row>
    <row r="8251" spans="1:9" ht="32" x14ac:dyDescent="0.2">
      <c r="A8251" t="s">
        <v>20553</v>
      </c>
      <c r="B8251" t="s">
        <v>20556</v>
      </c>
      <c r="C8251">
        <v>2</v>
      </c>
      <c r="D8251" t="s">
        <v>12</v>
      </c>
      <c r="E8251" t="s">
        <v>12</v>
      </c>
      <c r="F8251" s="3" t="s">
        <v>20557</v>
      </c>
      <c r="G8251">
        <v>2023</v>
      </c>
      <c r="H8251" t="s">
        <v>14</v>
      </c>
      <c r="I8251" t="s">
        <v>20555</v>
      </c>
    </row>
    <row r="8252" spans="1:9" ht="16" x14ac:dyDescent="0.2">
      <c r="A8252" t="s">
        <v>20553</v>
      </c>
      <c r="B8252" t="s">
        <v>1420</v>
      </c>
      <c r="C8252">
        <v>3</v>
      </c>
      <c r="D8252" t="s">
        <v>12</v>
      </c>
      <c r="E8252" t="s">
        <v>3798</v>
      </c>
      <c r="F8252" s="3" t="s">
        <v>20558</v>
      </c>
      <c r="G8252">
        <v>2023</v>
      </c>
      <c r="H8252" t="s">
        <v>14</v>
      </c>
      <c r="I8252" t="s">
        <v>20555</v>
      </c>
    </row>
    <row r="8253" spans="1:9" ht="32" x14ac:dyDescent="0.2">
      <c r="A8253" t="s">
        <v>20553</v>
      </c>
      <c r="B8253" t="s">
        <v>20559</v>
      </c>
      <c r="C8253">
        <v>4</v>
      </c>
      <c r="D8253" t="s">
        <v>12</v>
      </c>
      <c r="E8253" t="s">
        <v>12</v>
      </c>
      <c r="F8253" s="3" t="s">
        <v>19024</v>
      </c>
      <c r="G8253">
        <v>2023</v>
      </c>
      <c r="H8253" t="s">
        <v>14</v>
      </c>
      <c r="I8253" t="s">
        <v>20555</v>
      </c>
    </row>
    <row r="8254" spans="1:9" ht="16" x14ac:dyDescent="0.2">
      <c r="A8254" t="s">
        <v>20560</v>
      </c>
      <c r="B8254" t="s">
        <v>20561</v>
      </c>
      <c r="C8254">
        <v>1</v>
      </c>
      <c r="D8254" t="s">
        <v>3897</v>
      </c>
      <c r="E8254" t="s">
        <v>12</v>
      </c>
      <c r="F8254" s="3" t="s">
        <v>20562</v>
      </c>
      <c r="G8254">
        <v>2023</v>
      </c>
      <c r="H8254" t="s">
        <v>998</v>
      </c>
      <c r="I8254" t="s">
        <v>20563</v>
      </c>
    </row>
    <row r="8255" spans="1:9" ht="32" x14ac:dyDescent="0.2">
      <c r="A8255" t="s">
        <v>20560</v>
      </c>
      <c r="B8255" t="s">
        <v>20564</v>
      </c>
      <c r="C8255">
        <v>2</v>
      </c>
      <c r="D8255" t="s">
        <v>3897</v>
      </c>
      <c r="E8255" t="s">
        <v>12</v>
      </c>
      <c r="F8255" s="3" t="s">
        <v>20565</v>
      </c>
      <c r="G8255">
        <v>2023</v>
      </c>
      <c r="H8255" t="s">
        <v>998</v>
      </c>
      <c r="I8255" t="s">
        <v>20563</v>
      </c>
    </row>
    <row r="8256" spans="1:9" ht="32" x14ac:dyDescent="0.2">
      <c r="A8256" t="s">
        <v>20560</v>
      </c>
      <c r="B8256" t="s">
        <v>20566</v>
      </c>
      <c r="C8256">
        <v>3</v>
      </c>
      <c r="D8256" t="s">
        <v>12</v>
      </c>
      <c r="E8256" t="s">
        <v>12</v>
      </c>
      <c r="F8256" s="3" t="s">
        <v>20567</v>
      </c>
      <c r="G8256">
        <v>2023</v>
      </c>
      <c r="H8256" t="s">
        <v>998</v>
      </c>
      <c r="I8256" t="s">
        <v>20563</v>
      </c>
    </row>
    <row r="8257" spans="1:9" ht="32" x14ac:dyDescent="0.2">
      <c r="A8257" t="s">
        <v>20560</v>
      </c>
      <c r="B8257" t="s">
        <v>20568</v>
      </c>
      <c r="C8257">
        <v>4</v>
      </c>
      <c r="D8257" t="s">
        <v>12</v>
      </c>
      <c r="E8257" t="s">
        <v>12</v>
      </c>
      <c r="F8257" s="3" t="s">
        <v>20569</v>
      </c>
      <c r="G8257">
        <v>2023</v>
      </c>
      <c r="H8257" t="s">
        <v>998</v>
      </c>
      <c r="I8257" t="s">
        <v>20563</v>
      </c>
    </row>
    <row r="8258" spans="1:9" ht="32" x14ac:dyDescent="0.2">
      <c r="A8258" t="s">
        <v>20570</v>
      </c>
      <c r="B8258" t="s">
        <v>10132</v>
      </c>
      <c r="C8258">
        <v>1</v>
      </c>
      <c r="D8258" t="s">
        <v>31</v>
      </c>
      <c r="E8258" t="s">
        <v>12</v>
      </c>
      <c r="F8258" s="3" t="s">
        <v>20571</v>
      </c>
      <c r="G8258">
        <v>2023</v>
      </c>
      <c r="H8258" t="s">
        <v>21</v>
      </c>
      <c r="I8258" t="s">
        <v>20572</v>
      </c>
    </row>
    <row r="8259" spans="1:9" ht="32" x14ac:dyDescent="0.2">
      <c r="A8259" t="s">
        <v>20573</v>
      </c>
      <c r="B8259" t="s">
        <v>14775</v>
      </c>
      <c r="C8259">
        <v>1</v>
      </c>
      <c r="D8259">
        <f>237</f>
        <v>237</v>
      </c>
      <c r="E8259" t="s">
        <v>12</v>
      </c>
      <c r="F8259" s="3" t="s">
        <v>14356</v>
      </c>
      <c r="G8259">
        <v>2023</v>
      </c>
      <c r="H8259" t="s">
        <v>21</v>
      </c>
      <c r="I8259" t="s">
        <v>20574</v>
      </c>
    </row>
    <row r="8260" spans="1:9" ht="32" x14ac:dyDescent="0.2">
      <c r="A8260" t="s">
        <v>20573</v>
      </c>
      <c r="B8260" t="s">
        <v>14773</v>
      </c>
      <c r="C8260">
        <v>2</v>
      </c>
      <c r="D8260" t="s">
        <v>12</v>
      </c>
      <c r="E8260" t="s">
        <v>12</v>
      </c>
      <c r="F8260" s="3" t="s">
        <v>20575</v>
      </c>
      <c r="G8260">
        <v>2023</v>
      </c>
      <c r="H8260" t="s">
        <v>21</v>
      </c>
      <c r="I8260" t="s">
        <v>20574</v>
      </c>
    </row>
    <row r="8261" spans="1:9" ht="32" x14ac:dyDescent="0.2">
      <c r="A8261" t="s">
        <v>20576</v>
      </c>
      <c r="B8261" t="s">
        <v>20577</v>
      </c>
      <c r="C8261">
        <v>1</v>
      </c>
      <c r="D8261" t="s">
        <v>1025</v>
      </c>
      <c r="E8261" t="s">
        <v>5139</v>
      </c>
      <c r="F8261" s="3" t="s">
        <v>20578</v>
      </c>
      <c r="G8261">
        <v>2023</v>
      </c>
      <c r="H8261" t="s">
        <v>998</v>
      </c>
      <c r="I8261" t="s">
        <v>20579</v>
      </c>
    </row>
    <row r="8262" spans="1:9" ht="16" x14ac:dyDescent="0.2">
      <c r="A8262" t="s">
        <v>20580</v>
      </c>
      <c r="B8262" t="s">
        <v>5135</v>
      </c>
      <c r="C8262">
        <v>1</v>
      </c>
      <c r="D8262">
        <f>173</f>
        <v>173</v>
      </c>
      <c r="E8262" t="s">
        <v>592</v>
      </c>
      <c r="F8262" s="3" t="s">
        <v>5136</v>
      </c>
      <c r="G8262">
        <v>2023</v>
      </c>
      <c r="H8262" t="s">
        <v>2793</v>
      </c>
      <c r="I8262" t="s">
        <v>20581</v>
      </c>
    </row>
    <row r="8263" spans="1:9" ht="32" x14ac:dyDescent="0.2">
      <c r="A8263" t="s">
        <v>20580</v>
      </c>
      <c r="B8263" t="s">
        <v>20582</v>
      </c>
      <c r="C8263">
        <v>2</v>
      </c>
      <c r="D8263">
        <f>173</f>
        <v>173</v>
      </c>
      <c r="E8263" t="s">
        <v>12</v>
      </c>
      <c r="F8263" s="3" t="s">
        <v>11147</v>
      </c>
      <c r="G8263">
        <v>2023</v>
      </c>
      <c r="H8263" t="s">
        <v>2793</v>
      </c>
      <c r="I8263" t="s">
        <v>20581</v>
      </c>
    </row>
    <row r="8264" spans="1:9" ht="32" x14ac:dyDescent="0.2">
      <c r="A8264" t="s">
        <v>20580</v>
      </c>
      <c r="B8264" t="s">
        <v>20583</v>
      </c>
      <c r="C8264">
        <v>3</v>
      </c>
      <c r="D8264">
        <f>173</f>
        <v>173</v>
      </c>
      <c r="E8264" t="s">
        <v>12</v>
      </c>
      <c r="F8264" s="3" t="s">
        <v>11147</v>
      </c>
      <c r="G8264">
        <v>2023</v>
      </c>
      <c r="H8264" t="s">
        <v>2793</v>
      </c>
      <c r="I8264" t="s">
        <v>20581</v>
      </c>
    </row>
    <row r="8265" spans="1:9" ht="32" x14ac:dyDescent="0.2">
      <c r="A8265" t="s">
        <v>20584</v>
      </c>
      <c r="B8265" t="s">
        <v>20585</v>
      </c>
      <c r="C8265">
        <v>1</v>
      </c>
      <c r="D8265" t="s">
        <v>12</v>
      </c>
      <c r="E8265" t="s">
        <v>12</v>
      </c>
      <c r="F8265" s="3" t="s">
        <v>20586</v>
      </c>
      <c r="G8265">
        <v>2023</v>
      </c>
      <c r="H8265" t="s">
        <v>553</v>
      </c>
      <c r="I8265" t="s">
        <v>20587</v>
      </c>
    </row>
    <row r="8266" spans="1:9" ht="32" x14ac:dyDescent="0.2">
      <c r="A8266" t="s">
        <v>20584</v>
      </c>
      <c r="B8266" t="s">
        <v>20588</v>
      </c>
      <c r="C8266">
        <v>2</v>
      </c>
      <c r="D8266" t="s">
        <v>12</v>
      </c>
      <c r="E8266" t="s">
        <v>12</v>
      </c>
      <c r="F8266" s="3" t="s">
        <v>20589</v>
      </c>
      <c r="G8266">
        <v>2023</v>
      </c>
      <c r="H8266" t="s">
        <v>553</v>
      </c>
      <c r="I8266" t="s">
        <v>20587</v>
      </c>
    </row>
    <row r="8267" spans="1:9" ht="32" x14ac:dyDescent="0.2">
      <c r="A8267" t="s">
        <v>20584</v>
      </c>
      <c r="B8267" t="s">
        <v>20590</v>
      </c>
      <c r="C8267">
        <v>3</v>
      </c>
      <c r="D8267" t="s">
        <v>12</v>
      </c>
      <c r="E8267" t="s">
        <v>12</v>
      </c>
      <c r="F8267" s="3" t="s">
        <v>13476</v>
      </c>
      <c r="G8267">
        <v>2023</v>
      </c>
      <c r="H8267" t="s">
        <v>553</v>
      </c>
      <c r="I8267" t="s">
        <v>20587</v>
      </c>
    </row>
    <row r="8268" spans="1:9" ht="32" x14ac:dyDescent="0.2">
      <c r="A8268" t="s">
        <v>20591</v>
      </c>
      <c r="B8268" t="s">
        <v>5886</v>
      </c>
      <c r="C8268">
        <v>1</v>
      </c>
      <c r="D8268" t="s">
        <v>31</v>
      </c>
      <c r="E8268" t="s">
        <v>12</v>
      </c>
      <c r="F8268" s="3" t="s">
        <v>12206</v>
      </c>
      <c r="G8268">
        <v>2023</v>
      </c>
      <c r="H8268" t="s">
        <v>126</v>
      </c>
      <c r="I8268" t="s">
        <v>20592</v>
      </c>
    </row>
    <row r="8269" spans="1:9" ht="32" x14ac:dyDescent="0.2">
      <c r="A8269" t="s">
        <v>20591</v>
      </c>
      <c r="B8269" t="s">
        <v>12205</v>
      </c>
      <c r="C8269">
        <v>2</v>
      </c>
      <c r="D8269" t="s">
        <v>5024</v>
      </c>
      <c r="E8269" t="s">
        <v>12</v>
      </c>
      <c r="F8269" s="3" t="s">
        <v>20593</v>
      </c>
      <c r="G8269">
        <v>2023</v>
      </c>
      <c r="H8269" t="s">
        <v>126</v>
      </c>
      <c r="I8269" t="s">
        <v>20592</v>
      </c>
    </row>
    <row r="8270" spans="1:9" ht="32" x14ac:dyDescent="0.2">
      <c r="A8270" t="s">
        <v>20594</v>
      </c>
      <c r="B8270" t="s">
        <v>13292</v>
      </c>
      <c r="C8270">
        <v>1</v>
      </c>
      <c r="D8270" t="s">
        <v>408</v>
      </c>
      <c r="E8270" t="s">
        <v>12</v>
      </c>
      <c r="F8270" s="3" t="s">
        <v>3611</v>
      </c>
      <c r="G8270">
        <v>2023</v>
      </c>
      <c r="H8270" t="s">
        <v>518</v>
      </c>
      <c r="I8270" t="s">
        <v>20595</v>
      </c>
    </row>
    <row r="8271" spans="1:9" ht="32" x14ac:dyDescent="0.2">
      <c r="A8271" t="s">
        <v>20596</v>
      </c>
      <c r="B8271" t="s">
        <v>1151</v>
      </c>
      <c r="C8271">
        <v>1</v>
      </c>
      <c r="D8271" t="s">
        <v>366</v>
      </c>
      <c r="E8271" t="s">
        <v>12</v>
      </c>
      <c r="F8271" s="7" t="s">
        <v>20597</v>
      </c>
      <c r="G8271">
        <v>2023</v>
      </c>
      <c r="H8271" t="s">
        <v>368</v>
      </c>
      <c r="I8271" t="s">
        <v>20598</v>
      </c>
    </row>
    <row r="8272" spans="1:9" ht="16" x14ac:dyDescent="0.2">
      <c r="A8272" t="s">
        <v>20596</v>
      </c>
      <c r="B8272" t="s">
        <v>4116</v>
      </c>
      <c r="C8272">
        <v>2</v>
      </c>
      <c r="D8272" t="s">
        <v>12</v>
      </c>
      <c r="E8272" t="s">
        <v>12</v>
      </c>
      <c r="F8272" s="3" t="s">
        <v>4117</v>
      </c>
      <c r="G8272">
        <v>2023</v>
      </c>
      <c r="H8272" t="s">
        <v>368</v>
      </c>
      <c r="I8272" t="s">
        <v>20598</v>
      </c>
    </row>
    <row r="8273" spans="1:9" ht="16" x14ac:dyDescent="0.2">
      <c r="A8273" t="s">
        <v>20596</v>
      </c>
      <c r="B8273" t="s">
        <v>20599</v>
      </c>
      <c r="C8273">
        <v>3</v>
      </c>
      <c r="D8273" t="s">
        <v>366</v>
      </c>
      <c r="E8273" t="s">
        <v>8084</v>
      </c>
      <c r="F8273" s="7" t="s">
        <v>20600</v>
      </c>
      <c r="G8273">
        <v>2023</v>
      </c>
      <c r="H8273" t="s">
        <v>368</v>
      </c>
      <c r="I8273" t="s">
        <v>20598</v>
      </c>
    </row>
    <row r="8274" spans="1:9" ht="16" x14ac:dyDescent="0.2">
      <c r="A8274" t="s">
        <v>20601</v>
      </c>
      <c r="B8274" t="s">
        <v>13814</v>
      </c>
      <c r="C8274">
        <v>1</v>
      </c>
      <c r="D8274" t="s">
        <v>12</v>
      </c>
      <c r="E8274" t="s">
        <v>12</v>
      </c>
      <c r="F8274" s="3" t="s">
        <v>4117</v>
      </c>
      <c r="G8274">
        <v>2023</v>
      </c>
      <c r="H8274" t="s">
        <v>368</v>
      </c>
      <c r="I8274" t="s">
        <v>20602</v>
      </c>
    </row>
    <row r="8275" spans="1:9" ht="16" x14ac:dyDescent="0.2">
      <c r="A8275" t="s">
        <v>20601</v>
      </c>
      <c r="B8275" t="s">
        <v>19253</v>
      </c>
      <c r="C8275">
        <v>2</v>
      </c>
      <c r="D8275" t="s">
        <v>12</v>
      </c>
      <c r="E8275" t="s">
        <v>168</v>
      </c>
      <c r="F8275" s="3" t="s">
        <v>12213</v>
      </c>
      <c r="G8275">
        <v>2023</v>
      </c>
      <c r="H8275" t="s">
        <v>86</v>
      </c>
      <c r="I8275" t="s">
        <v>20602</v>
      </c>
    </row>
    <row r="8276" spans="1:9" ht="32" x14ac:dyDescent="0.2">
      <c r="A8276" t="s">
        <v>20603</v>
      </c>
      <c r="B8276" t="s">
        <v>2439</v>
      </c>
      <c r="C8276">
        <v>1</v>
      </c>
      <c r="D8276">
        <f>575</f>
        <v>575</v>
      </c>
      <c r="E8276" t="s">
        <v>12</v>
      </c>
      <c r="F8276" s="3" t="s">
        <v>12247</v>
      </c>
      <c r="G8276">
        <v>2023</v>
      </c>
      <c r="H8276" t="s">
        <v>140</v>
      </c>
      <c r="I8276" t="s">
        <v>20604</v>
      </c>
    </row>
    <row r="8277" spans="1:9" ht="32" x14ac:dyDescent="0.2">
      <c r="A8277" t="s">
        <v>20603</v>
      </c>
      <c r="B8277" t="s">
        <v>12246</v>
      </c>
      <c r="C8277">
        <v>2</v>
      </c>
      <c r="D8277" t="s">
        <v>52</v>
      </c>
      <c r="E8277" t="s">
        <v>12</v>
      </c>
      <c r="F8277" s="7" t="s">
        <v>20605</v>
      </c>
      <c r="G8277">
        <v>2023</v>
      </c>
      <c r="H8277" t="s">
        <v>140</v>
      </c>
      <c r="I8277" t="s">
        <v>20604</v>
      </c>
    </row>
    <row r="8278" spans="1:9" ht="16" x14ac:dyDescent="0.2">
      <c r="A8278" t="s">
        <v>20606</v>
      </c>
      <c r="B8278" t="s">
        <v>20607</v>
      </c>
      <c r="C8278">
        <v>1</v>
      </c>
      <c r="D8278" t="s">
        <v>12</v>
      </c>
      <c r="E8278" t="s">
        <v>12</v>
      </c>
      <c r="F8278" s="3" t="s">
        <v>20608</v>
      </c>
      <c r="G8278">
        <v>2023</v>
      </c>
      <c r="H8278" t="s">
        <v>14</v>
      </c>
      <c r="I8278" t="s">
        <v>20609</v>
      </c>
    </row>
    <row r="8279" spans="1:9" ht="16" x14ac:dyDescent="0.2">
      <c r="A8279" t="s">
        <v>20606</v>
      </c>
      <c r="B8279" t="s">
        <v>20610</v>
      </c>
      <c r="C8279">
        <v>2</v>
      </c>
      <c r="D8279" t="s">
        <v>408</v>
      </c>
      <c r="E8279" t="s">
        <v>12</v>
      </c>
      <c r="F8279" s="3" t="s">
        <v>20611</v>
      </c>
      <c r="G8279">
        <v>2023</v>
      </c>
      <c r="H8279" t="s">
        <v>14</v>
      </c>
      <c r="I8279" t="s">
        <v>20609</v>
      </c>
    </row>
    <row r="8280" spans="1:9" ht="32" x14ac:dyDescent="0.2">
      <c r="A8280" t="s">
        <v>20612</v>
      </c>
      <c r="B8280" t="s">
        <v>11208</v>
      </c>
      <c r="C8280">
        <v>1</v>
      </c>
      <c r="D8280">
        <f>132</f>
        <v>132</v>
      </c>
      <c r="E8280" t="s">
        <v>12</v>
      </c>
      <c r="F8280" s="7" t="s">
        <v>19046</v>
      </c>
      <c r="G8280">
        <v>2023</v>
      </c>
      <c r="H8280" t="s">
        <v>140</v>
      </c>
      <c r="I8280" t="s">
        <v>20613</v>
      </c>
    </row>
    <row r="8281" spans="1:9" ht="32" x14ac:dyDescent="0.2">
      <c r="A8281" t="s">
        <v>20612</v>
      </c>
      <c r="B8281" t="s">
        <v>11210</v>
      </c>
      <c r="C8281">
        <v>2</v>
      </c>
      <c r="D8281" t="s">
        <v>292</v>
      </c>
      <c r="E8281" t="s">
        <v>12</v>
      </c>
      <c r="F8281" s="7" t="s">
        <v>19048</v>
      </c>
      <c r="G8281">
        <v>2023</v>
      </c>
      <c r="H8281" t="s">
        <v>140</v>
      </c>
      <c r="I8281" t="s">
        <v>20613</v>
      </c>
    </row>
    <row r="8282" spans="1:9" ht="16" x14ac:dyDescent="0.2">
      <c r="A8282" t="s">
        <v>20612</v>
      </c>
      <c r="B8282" t="s">
        <v>1141</v>
      </c>
      <c r="C8282">
        <v>3</v>
      </c>
      <c r="D8282" t="s">
        <v>12</v>
      </c>
      <c r="E8282" t="s">
        <v>12</v>
      </c>
      <c r="F8282" s="3" t="s">
        <v>20614</v>
      </c>
      <c r="G8282">
        <v>2023</v>
      </c>
      <c r="H8282" t="s">
        <v>296</v>
      </c>
      <c r="I8282" t="s">
        <v>20613</v>
      </c>
    </row>
    <row r="8283" spans="1:9" ht="32" x14ac:dyDescent="0.2">
      <c r="A8283" t="s">
        <v>20615</v>
      </c>
      <c r="B8283" t="s">
        <v>1141</v>
      </c>
      <c r="C8283">
        <v>1</v>
      </c>
      <c r="D8283" t="s">
        <v>1142</v>
      </c>
      <c r="E8283" t="s">
        <v>12</v>
      </c>
      <c r="F8283" s="3" t="s">
        <v>1143</v>
      </c>
      <c r="G8283">
        <v>2023</v>
      </c>
      <c r="H8283" t="s">
        <v>368</v>
      </c>
      <c r="I8283" t="s">
        <v>20616</v>
      </c>
    </row>
    <row r="8284" spans="1:9" ht="32" x14ac:dyDescent="0.2">
      <c r="A8284" t="s">
        <v>20615</v>
      </c>
      <c r="B8284" t="s">
        <v>11208</v>
      </c>
      <c r="C8284">
        <v>2</v>
      </c>
      <c r="D8284">
        <f>132</f>
        <v>132</v>
      </c>
      <c r="E8284" t="s">
        <v>12</v>
      </c>
      <c r="F8284" s="7" t="s">
        <v>19046</v>
      </c>
      <c r="G8284">
        <v>2023</v>
      </c>
      <c r="H8284" t="s">
        <v>140</v>
      </c>
      <c r="I8284" t="s">
        <v>20616</v>
      </c>
    </row>
    <row r="8285" spans="1:9" ht="32" x14ac:dyDescent="0.2">
      <c r="A8285" t="s">
        <v>20615</v>
      </c>
      <c r="B8285" t="s">
        <v>11210</v>
      </c>
      <c r="C8285">
        <v>3</v>
      </c>
      <c r="D8285" t="s">
        <v>292</v>
      </c>
      <c r="E8285" t="s">
        <v>12</v>
      </c>
      <c r="F8285" s="7" t="s">
        <v>19048</v>
      </c>
      <c r="G8285">
        <v>2023</v>
      </c>
      <c r="H8285" t="s">
        <v>140</v>
      </c>
      <c r="I8285" t="s">
        <v>20616</v>
      </c>
    </row>
    <row r="8286" spans="1:9" ht="32" x14ac:dyDescent="0.2">
      <c r="A8286" t="s">
        <v>20615</v>
      </c>
      <c r="B8286" t="s">
        <v>20617</v>
      </c>
      <c r="C8286">
        <v>4</v>
      </c>
      <c r="D8286">
        <f>73</f>
        <v>73</v>
      </c>
      <c r="E8286" t="s">
        <v>12</v>
      </c>
      <c r="F8286" s="3" t="s">
        <v>823</v>
      </c>
      <c r="G8286">
        <v>2023</v>
      </c>
      <c r="H8286" t="s">
        <v>140</v>
      </c>
      <c r="I8286" t="s">
        <v>20616</v>
      </c>
    </row>
    <row r="8287" spans="1:9" ht="16" x14ac:dyDescent="0.2">
      <c r="A8287" t="s">
        <v>20618</v>
      </c>
      <c r="B8287" t="s">
        <v>20619</v>
      </c>
      <c r="C8287">
        <v>1</v>
      </c>
      <c r="D8287" t="s">
        <v>90</v>
      </c>
      <c r="E8287" t="s">
        <v>12</v>
      </c>
      <c r="F8287" s="3" t="s">
        <v>20620</v>
      </c>
      <c r="G8287">
        <v>2023</v>
      </c>
      <c r="H8287" t="s">
        <v>832</v>
      </c>
      <c r="I8287" t="s">
        <v>20621</v>
      </c>
    </row>
    <row r="8288" spans="1:9" ht="32" x14ac:dyDescent="0.2">
      <c r="A8288" t="s">
        <v>20618</v>
      </c>
      <c r="B8288" t="s">
        <v>20622</v>
      </c>
      <c r="C8288">
        <v>2</v>
      </c>
      <c r="D8288" t="s">
        <v>1025</v>
      </c>
      <c r="E8288" t="s">
        <v>12</v>
      </c>
      <c r="F8288" s="3" t="s">
        <v>20623</v>
      </c>
      <c r="G8288">
        <v>2023</v>
      </c>
      <c r="H8288" t="s">
        <v>998</v>
      </c>
      <c r="I8288" t="s">
        <v>20621</v>
      </c>
    </row>
    <row r="8289" spans="1:9" ht="16" x14ac:dyDescent="0.2">
      <c r="A8289" t="s">
        <v>20618</v>
      </c>
      <c r="B8289" t="s">
        <v>20624</v>
      </c>
      <c r="C8289">
        <v>3</v>
      </c>
      <c r="D8289" t="s">
        <v>4550</v>
      </c>
      <c r="E8289" t="s">
        <v>12</v>
      </c>
      <c r="F8289" s="3" t="s">
        <v>17276</v>
      </c>
      <c r="G8289">
        <v>2023</v>
      </c>
      <c r="H8289" t="s">
        <v>998</v>
      </c>
      <c r="I8289" t="s">
        <v>20621</v>
      </c>
    </row>
    <row r="8290" spans="1:9" ht="16" x14ac:dyDescent="0.2">
      <c r="A8290" t="s">
        <v>20625</v>
      </c>
      <c r="B8290" t="s">
        <v>20626</v>
      </c>
      <c r="C8290">
        <v>1</v>
      </c>
      <c r="D8290" t="s">
        <v>90</v>
      </c>
      <c r="E8290" t="s">
        <v>12</v>
      </c>
      <c r="F8290" s="3" t="s">
        <v>20620</v>
      </c>
      <c r="G8290">
        <v>2023</v>
      </c>
      <c r="H8290" t="s">
        <v>832</v>
      </c>
      <c r="I8290" t="s">
        <v>20627</v>
      </c>
    </row>
    <row r="8291" spans="1:9" ht="32" x14ac:dyDescent="0.2">
      <c r="A8291" t="s">
        <v>20628</v>
      </c>
      <c r="B8291" t="s">
        <v>20629</v>
      </c>
      <c r="C8291">
        <v>1</v>
      </c>
      <c r="D8291">
        <f>563</f>
        <v>563</v>
      </c>
      <c r="E8291" t="s">
        <v>12</v>
      </c>
      <c r="F8291" s="3" t="s">
        <v>20630</v>
      </c>
      <c r="G8291">
        <v>2023</v>
      </c>
      <c r="H8291" t="s">
        <v>313</v>
      </c>
      <c r="I8291" t="s">
        <v>20631</v>
      </c>
    </row>
    <row r="8292" spans="1:9" ht="32" x14ac:dyDescent="0.2">
      <c r="A8292" t="s">
        <v>20628</v>
      </c>
      <c r="B8292" t="s">
        <v>20632</v>
      </c>
      <c r="C8292">
        <v>2</v>
      </c>
      <c r="D8292">
        <f>563</f>
        <v>563</v>
      </c>
      <c r="E8292" t="s">
        <v>12</v>
      </c>
      <c r="F8292" s="3" t="s">
        <v>20633</v>
      </c>
      <c r="G8292">
        <v>2023</v>
      </c>
      <c r="H8292" t="s">
        <v>313</v>
      </c>
      <c r="I8292" t="s">
        <v>20631</v>
      </c>
    </row>
    <row r="8293" spans="1:9" ht="16" x14ac:dyDescent="0.2">
      <c r="A8293" t="s">
        <v>20634</v>
      </c>
      <c r="B8293" t="s">
        <v>20635</v>
      </c>
      <c r="C8293">
        <v>1</v>
      </c>
      <c r="D8293" t="s">
        <v>712</v>
      </c>
      <c r="E8293" t="s">
        <v>12</v>
      </c>
      <c r="F8293" s="3" t="s">
        <v>4942</v>
      </c>
      <c r="G8293">
        <v>2023</v>
      </c>
      <c r="H8293" t="s">
        <v>140</v>
      </c>
      <c r="I8293" t="s">
        <v>20636</v>
      </c>
    </row>
    <row r="8294" spans="1:9" ht="32" x14ac:dyDescent="0.2">
      <c r="A8294" t="s">
        <v>20634</v>
      </c>
      <c r="B8294" t="s">
        <v>4946</v>
      </c>
      <c r="C8294">
        <v>2</v>
      </c>
      <c r="D8294">
        <f>154</f>
        <v>154</v>
      </c>
      <c r="E8294" t="s">
        <v>12</v>
      </c>
      <c r="F8294" s="3" t="s">
        <v>4947</v>
      </c>
      <c r="G8294">
        <v>2023</v>
      </c>
      <c r="H8294" t="s">
        <v>140</v>
      </c>
      <c r="I8294" t="s">
        <v>20636</v>
      </c>
    </row>
    <row r="8295" spans="1:9" ht="32" x14ac:dyDescent="0.2">
      <c r="A8295" t="s">
        <v>20637</v>
      </c>
      <c r="B8295" t="s">
        <v>20638</v>
      </c>
      <c r="C8295">
        <v>1</v>
      </c>
      <c r="D8295" t="s">
        <v>90</v>
      </c>
      <c r="E8295" t="s">
        <v>12</v>
      </c>
      <c r="F8295" s="3" t="s">
        <v>20639</v>
      </c>
      <c r="G8295">
        <v>2023</v>
      </c>
      <c r="H8295" t="s">
        <v>832</v>
      </c>
      <c r="I8295" t="s">
        <v>20640</v>
      </c>
    </row>
    <row r="8296" spans="1:9" ht="32" x14ac:dyDescent="0.2">
      <c r="A8296" t="s">
        <v>20637</v>
      </c>
      <c r="B8296" t="s">
        <v>20641</v>
      </c>
      <c r="C8296">
        <v>2</v>
      </c>
      <c r="D8296" t="s">
        <v>90</v>
      </c>
      <c r="E8296" t="s">
        <v>12</v>
      </c>
      <c r="F8296" s="3" t="s">
        <v>20642</v>
      </c>
      <c r="G8296">
        <v>2023</v>
      </c>
      <c r="H8296" t="s">
        <v>832</v>
      </c>
      <c r="I8296" t="s">
        <v>20640</v>
      </c>
    </row>
    <row r="8297" spans="1:9" ht="16" x14ac:dyDescent="0.2">
      <c r="A8297" t="s">
        <v>20643</v>
      </c>
      <c r="B8297" t="s">
        <v>20644</v>
      </c>
      <c r="C8297">
        <v>1</v>
      </c>
      <c r="D8297" t="s">
        <v>12</v>
      </c>
      <c r="E8297" t="s">
        <v>12</v>
      </c>
      <c r="F8297" s="3" t="s">
        <v>20645</v>
      </c>
      <c r="G8297">
        <v>2023</v>
      </c>
      <c r="H8297" t="s">
        <v>1102</v>
      </c>
      <c r="I8297" t="s">
        <v>20646</v>
      </c>
    </row>
    <row r="8298" spans="1:9" ht="16" x14ac:dyDescent="0.2">
      <c r="A8298" t="s">
        <v>20643</v>
      </c>
      <c r="B8298" t="s">
        <v>20647</v>
      </c>
      <c r="C8298">
        <v>2</v>
      </c>
      <c r="D8298">
        <f>151</f>
        <v>151</v>
      </c>
      <c r="E8298" t="s">
        <v>12</v>
      </c>
      <c r="F8298" s="3" t="s">
        <v>20648</v>
      </c>
      <c r="G8298">
        <v>2023</v>
      </c>
      <c r="H8298" t="s">
        <v>140</v>
      </c>
      <c r="I8298" t="s">
        <v>20646</v>
      </c>
    </row>
    <row r="8299" spans="1:9" ht="32" x14ac:dyDescent="0.2">
      <c r="A8299" t="s">
        <v>20649</v>
      </c>
      <c r="B8299" t="s">
        <v>20650</v>
      </c>
      <c r="C8299">
        <v>1</v>
      </c>
      <c r="D8299">
        <f>400</f>
        <v>400</v>
      </c>
      <c r="E8299" t="s">
        <v>12</v>
      </c>
      <c r="F8299" s="3" t="s">
        <v>20651</v>
      </c>
      <c r="G8299">
        <v>2023</v>
      </c>
      <c r="H8299" t="s">
        <v>1810</v>
      </c>
      <c r="I8299" t="s">
        <v>20652</v>
      </c>
    </row>
    <row r="8300" spans="1:9" ht="16" x14ac:dyDescent="0.2">
      <c r="A8300" t="s">
        <v>20649</v>
      </c>
      <c r="B8300" t="s">
        <v>20653</v>
      </c>
      <c r="C8300">
        <v>2</v>
      </c>
      <c r="D8300" t="s">
        <v>4069</v>
      </c>
      <c r="E8300" t="s">
        <v>12</v>
      </c>
      <c r="F8300" s="3" t="s">
        <v>20654</v>
      </c>
      <c r="G8300">
        <v>2023</v>
      </c>
      <c r="H8300" t="s">
        <v>1810</v>
      </c>
      <c r="I8300" t="s">
        <v>20652</v>
      </c>
    </row>
    <row r="8301" spans="1:9" ht="16" x14ac:dyDescent="0.2">
      <c r="A8301" t="s">
        <v>20649</v>
      </c>
      <c r="B8301" t="s">
        <v>20655</v>
      </c>
      <c r="C8301">
        <v>3</v>
      </c>
      <c r="D8301" t="s">
        <v>12</v>
      </c>
      <c r="E8301" t="s">
        <v>12</v>
      </c>
      <c r="F8301" s="3" t="s">
        <v>20656</v>
      </c>
      <c r="G8301">
        <v>2023</v>
      </c>
      <c r="H8301" t="s">
        <v>1810</v>
      </c>
      <c r="I8301" t="s">
        <v>20652</v>
      </c>
    </row>
    <row r="8302" spans="1:9" ht="16" x14ac:dyDescent="0.2">
      <c r="A8302" t="s">
        <v>20657</v>
      </c>
      <c r="B8302" t="s">
        <v>20658</v>
      </c>
      <c r="C8302">
        <v>1</v>
      </c>
      <c r="D8302" t="s">
        <v>12</v>
      </c>
      <c r="E8302" t="s">
        <v>12</v>
      </c>
      <c r="F8302" s="3" t="s">
        <v>4219</v>
      </c>
      <c r="G8302">
        <v>2023</v>
      </c>
      <c r="H8302" t="s">
        <v>140</v>
      </c>
      <c r="I8302" t="s">
        <v>20659</v>
      </c>
    </row>
    <row r="8303" spans="1:9" ht="16" x14ac:dyDescent="0.2">
      <c r="A8303" t="s">
        <v>20657</v>
      </c>
      <c r="B8303" t="s">
        <v>20660</v>
      </c>
      <c r="C8303">
        <v>2</v>
      </c>
      <c r="D8303" t="s">
        <v>2860</v>
      </c>
      <c r="E8303" t="s">
        <v>12</v>
      </c>
      <c r="F8303" s="3" t="s">
        <v>20661</v>
      </c>
      <c r="G8303">
        <v>2023</v>
      </c>
      <c r="H8303" t="s">
        <v>140</v>
      </c>
      <c r="I8303" t="s">
        <v>20659</v>
      </c>
    </row>
    <row r="8304" spans="1:9" ht="32" x14ac:dyDescent="0.2">
      <c r="A8304" t="s">
        <v>20662</v>
      </c>
      <c r="B8304" t="s">
        <v>11401</v>
      </c>
      <c r="C8304">
        <v>1</v>
      </c>
      <c r="D8304">
        <f>551</f>
        <v>551</v>
      </c>
      <c r="E8304" t="s">
        <v>1171</v>
      </c>
      <c r="F8304" s="3" t="s">
        <v>20663</v>
      </c>
      <c r="G8304">
        <v>2023</v>
      </c>
      <c r="H8304" t="s">
        <v>140</v>
      </c>
      <c r="I8304" t="s">
        <v>20664</v>
      </c>
    </row>
    <row r="8305" spans="1:9" ht="32" x14ac:dyDescent="0.2">
      <c r="A8305" t="s">
        <v>20662</v>
      </c>
      <c r="B8305" t="s">
        <v>261</v>
      </c>
      <c r="C8305">
        <v>2</v>
      </c>
      <c r="D8305">
        <f>551</f>
        <v>551</v>
      </c>
      <c r="E8305" t="s">
        <v>12</v>
      </c>
      <c r="F8305" s="7" t="s">
        <v>20665</v>
      </c>
      <c r="G8305">
        <v>2023</v>
      </c>
      <c r="H8305" t="s">
        <v>140</v>
      </c>
      <c r="I8305" t="s">
        <v>20664</v>
      </c>
    </row>
    <row r="8306" spans="1:9" ht="48" x14ac:dyDescent="0.2">
      <c r="A8306" t="s">
        <v>20666</v>
      </c>
      <c r="B8306" t="s">
        <v>20667</v>
      </c>
      <c r="C8306">
        <v>1</v>
      </c>
      <c r="D8306" t="s">
        <v>52</v>
      </c>
      <c r="E8306" t="s">
        <v>12</v>
      </c>
      <c r="F8306" s="3" t="s">
        <v>20668</v>
      </c>
      <c r="G8306">
        <v>2023</v>
      </c>
      <c r="H8306" t="s">
        <v>267</v>
      </c>
      <c r="I8306" t="s">
        <v>20669</v>
      </c>
    </row>
    <row r="8307" spans="1:9" ht="16" x14ac:dyDescent="0.2">
      <c r="A8307" t="s">
        <v>20666</v>
      </c>
      <c r="B8307" t="s">
        <v>20670</v>
      </c>
      <c r="C8307">
        <v>2</v>
      </c>
      <c r="D8307" t="s">
        <v>52</v>
      </c>
      <c r="E8307" t="s">
        <v>12</v>
      </c>
      <c r="F8307" s="3" t="s">
        <v>20671</v>
      </c>
      <c r="G8307">
        <v>2023</v>
      </c>
      <c r="H8307" t="s">
        <v>267</v>
      </c>
      <c r="I8307" t="s">
        <v>20669</v>
      </c>
    </row>
    <row r="8308" spans="1:9" ht="16" x14ac:dyDescent="0.2">
      <c r="A8308" t="s">
        <v>20672</v>
      </c>
      <c r="B8308" t="s">
        <v>20673</v>
      </c>
      <c r="C8308">
        <v>1</v>
      </c>
      <c r="D8308">
        <f>551</f>
        <v>551</v>
      </c>
      <c r="E8308" t="s">
        <v>12</v>
      </c>
      <c r="F8308" s="3" t="s">
        <v>20674</v>
      </c>
      <c r="G8308">
        <v>2023</v>
      </c>
      <c r="H8308" t="s">
        <v>140</v>
      </c>
      <c r="I8308" t="s">
        <v>20675</v>
      </c>
    </row>
    <row r="8309" spans="1:9" ht="16" x14ac:dyDescent="0.2">
      <c r="A8309" t="s">
        <v>20672</v>
      </c>
      <c r="B8309" t="s">
        <v>20204</v>
      </c>
      <c r="C8309">
        <v>2</v>
      </c>
      <c r="D8309" t="s">
        <v>1128</v>
      </c>
      <c r="E8309" t="s">
        <v>12</v>
      </c>
      <c r="F8309" s="3" t="s">
        <v>20676</v>
      </c>
      <c r="G8309">
        <v>2023</v>
      </c>
      <c r="H8309" t="s">
        <v>140</v>
      </c>
      <c r="I8309" t="s">
        <v>20675</v>
      </c>
    </row>
    <row r="8310" spans="1:9" ht="16" x14ac:dyDescent="0.2">
      <c r="A8310" t="s">
        <v>20677</v>
      </c>
      <c r="B8310" t="s">
        <v>20678</v>
      </c>
      <c r="C8310">
        <v>1</v>
      </c>
      <c r="D8310" t="s">
        <v>12</v>
      </c>
      <c r="E8310" t="s">
        <v>2283</v>
      </c>
      <c r="F8310" s="3" t="s">
        <v>20679</v>
      </c>
      <c r="G8310">
        <v>2023</v>
      </c>
      <c r="H8310" t="s">
        <v>998</v>
      </c>
      <c r="I8310" t="s">
        <v>20680</v>
      </c>
    </row>
    <row r="8311" spans="1:9" ht="16" x14ac:dyDescent="0.2">
      <c r="A8311" t="s">
        <v>20677</v>
      </c>
      <c r="B8311" t="s">
        <v>20577</v>
      </c>
      <c r="C8311">
        <v>2</v>
      </c>
      <c r="D8311" t="s">
        <v>12</v>
      </c>
      <c r="E8311" t="s">
        <v>12</v>
      </c>
      <c r="F8311" s="3" t="s">
        <v>20681</v>
      </c>
      <c r="G8311">
        <v>2023</v>
      </c>
      <c r="H8311" t="s">
        <v>998</v>
      </c>
      <c r="I8311" t="s">
        <v>20680</v>
      </c>
    </row>
    <row r="8312" spans="1:9" ht="16" x14ac:dyDescent="0.2">
      <c r="A8312" t="s">
        <v>20677</v>
      </c>
      <c r="B8312" t="s">
        <v>20682</v>
      </c>
      <c r="C8312">
        <v>3</v>
      </c>
      <c r="D8312" t="s">
        <v>1025</v>
      </c>
      <c r="E8312" t="s">
        <v>12</v>
      </c>
      <c r="F8312" s="3" t="s">
        <v>20683</v>
      </c>
      <c r="G8312">
        <v>2023</v>
      </c>
      <c r="H8312" t="s">
        <v>998</v>
      </c>
      <c r="I8312" t="s">
        <v>20680</v>
      </c>
    </row>
    <row r="8313" spans="1:9" ht="16" x14ac:dyDescent="0.2">
      <c r="A8313" t="s">
        <v>20684</v>
      </c>
      <c r="B8313" t="s">
        <v>1883</v>
      </c>
      <c r="C8313">
        <v>1</v>
      </c>
      <c r="D8313">
        <f>441</f>
        <v>441</v>
      </c>
      <c r="E8313" t="s">
        <v>12</v>
      </c>
      <c r="F8313" s="3" t="s">
        <v>1884</v>
      </c>
      <c r="G8313">
        <v>2023</v>
      </c>
      <c r="H8313" t="s">
        <v>140</v>
      </c>
      <c r="I8313" t="s">
        <v>20685</v>
      </c>
    </row>
    <row r="8314" spans="1:9" ht="16" x14ac:dyDescent="0.2">
      <c r="A8314" t="s">
        <v>20684</v>
      </c>
      <c r="B8314" t="s">
        <v>20686</v>
      </c>
      <c r="C8314">
        <v>2</v>
      </c>
      <c r="D8314">
        <f>441</f>
        <v>441</v>
      </c>
      <c r="E8314" t="s">
        <v>12</v>
      </c>
      <c r="F8314" s="3" t="s">
        <v>1884</v>
      </c>
      <c r="G8314">
        <v>2023</v>
      </c>
      <c r="H8314" t="s">
        <v>140</v>
      </c>
      <c r="I8314" t="s">
        <v>20685</v>
      </c>
    </row>
    <row r="8315" spans="1:9" ht="32" x14ac:dyDescent="0.2">
      <c r="A8315" t="s">
        <v>20687</v>
      </c>
      <c r="B8315" t="s">
        <v>20688</v>
      </c>
      <c r="C8315">
        <v>1</v>
      </c>
      <c r="D8315" t="s">
        <v>12</v>
      </c>
      <c r="E8315" t="s">
        <v>12</v>
      </c>
      <c r="F8315" s="3" t="s">
        <v>6229</v>
      </c>
      <c r="G8315">
        <v>2023</v>
      </c>
      <c r="H8315" t="s">
        <v>2747</v>
      </c>
      <c r="I8315" t="s">
        <v>20689</v>
      </c>
    </row>
    <row r="8316" spans="1:9" ht="16" x14ac:dyDescent="0.2">
      <c r="A8316" t="s">
        <v>20690</v>
      </c>
      <c r="B8316" t="s">
        <v>20691</v>
      </c>
      <c r="C8316">
        <v>1</v>
      </c>
      <c r="D8316" t="s">
        <v>12</v>
      </c>
      <c r="E8316" t="s">
        <v>12</v>
      </c>
      <c r="F8316" s="3" t="s">
        <v>20692</v>
      </c>
      <c r="G8316">
        <v>2023</v>
      </c>
      <c r="H8316" t="s">
        <v>1157</v>
      </c>
      <c r="I8316" t="s">
        <v>20693</v>
      </c>
    </row>
    <row r="8317" spans="1:9" ht="32" x14ac:dyDescent="0.2">
      <c r="A8317" t="s">
        <v>20690</v>
      </c>
      <c r="B8317" t="s">
        <v>20694</v>
      </c>
      <c r="C8317">
        <v>2</v>
      </c>
      <c r="D8317" t="s">
        <v>12</v>
      </c>
      <c r="E8317" t="s">
        <v>12</v>
      </c>
      <c r="F8317" s="3" t="s">
        <v>20695</v>
      </c>
      <c r="G8317">
        <v>2023</v>
      </c>
      <c r="H8317" t="s">
        <v>1157</v>
      </c>
      <c r="I8317" t="s">
        <v>20693</v>
      </c>
    </row>
    <row r="8318" spans="1:9" ht="32" x14ac:dyDescent="0.2">
      <c r="A8318" t="s">
        <v>20696</v>
      </c>
      <c r="B8318" t="s">
        <v>15935</v>
      </c>
      <c r="C8318">
        <v>1</v>
      </c>
      <c r="D8318">
        <f>237</f>
        <v>237</v>
      </c>
      <c r="E8318" t="s">
        <v>12</v>
      </c>
      <c r="F8318" s="3" t="s">
        <v>2059</v>
      </c>
      <c r="G8318">
        <v>2023</v>
      </c>
      <c r="H8318" t="s">
        <v>21</v>
      </c>
      <c r="I8318" t="s">
        <v>20697</v>
      </c>
    </row>
    <row r="8319" spans="1:9" ht="16" x14ac:dyDescent="0.2">
      <c r="A8319" t="s">
        <v>20696</v>
      </c>
      <c r="B8319" t="s">
        <v>15939</v>
      </c>
      <c r="C8319">
        <v>2</v>
      </c>
      <c r="D8319">
        <f>237</f>
        <v>237</v>
      </c>
      <c r="E8319" t="s">
        <v>12</v>
      </c>
      <c r="F8319" s="3" t="s">
        <v>6211</v>
      </c>
      <c r="G8319">
        <v>2023</v>
      </c>
      <c r="H8319" t="s">
        <v>21</v>
      </c>
      <c r="I8319" t="s">
        <v>20697</v>
      </c>
    </row>
    <row r="8320" spans="1:9" ht="32" x14ac:dyDescent="0.2">
      <c r="A8320" t="s">
        <v>20696</v>
      </c>
      <c r="B8320" t="s">
        <v>15937</v>
      </c>
      <c r="C8320">
        <v>3</v>
      </c>
      <c r="D8320" t="s">
        <v>12</v>
      </c>
      <c r="E8320" t="s">
        <v>12</v>
      </c>
      <c r="F8320" s="7" t="s">
        <v>8574</v>
      </c>
      <c r="G8320">
        <v>2023</v>
      </c>
      <c r="H8320" t="s">
        <v>21</v>
      </c>
      <c r="I8320" t="s">
        <v>20697</v>
      </c>
    </row>
    <row r="8321" spans="1:9" ht="16" x14ac:dyDescent="0.2">
      <c r="A8321" t="s">
        <v>20698</v>
      </c>
      <c r="B8321" t="s">
        <v>20699</v>
      </c>
      <c r="C8321">
        <v>1</v>
      </c>
      <c r="D8321" t="s">
        <v>52</v>
      </c>
      <c r="E8321" t="s">
        <v>12</v>
      </c>
      <c r="F8321" s="3" t="s">
        <v>20700</v>
      </c>
      <c r="G8321">
        <v>2023</v>
      </c>
      <c r="H8321" t="s">
        <v>137</v>
      </c>
      <c r="I8321" t="s">
        <v>20701</v>
      </c>
    </row>
    <row r="8322" spans="1:9" ht="16" x14ac:dyDescent="0.2">
      <c r="A8322" t="s">
        <v>20702</v>
      </c>
      <c r="B8322" t="s">
        <v>20703</v>
      </c>
      <c r="C8322">
        <v>1</v>
      </c>
      <c r="D8322" s="5" t="s">
        <v>12</v>
      </c>
      <c r="E8322" t="s">
        <v>12</v>
      </c>
      <c r="F8322" s="7" t="s">
        <v>165</v>
      </c>
      <c r="G8322">
        <v>2023</v>
      </c>
      <c r="H8322" t="s">
        <v>37</v>
      </c>
      <c r="I8322" t="s">
        <v>20704</v>
      </c>
    </row>
    <row r="8323" spans="1:9" ht="16" x14ac:dyDescent="0.2">
      <c r="A8323" t="s">
        <v>20702</v>
      </c>
      <c r="B8323" t="s">
        <v>20705</v>
      </c>
      <c r="C8323">
        <v>2</v>
      </c>
      <c r="D8323" s="5" t="s">
        <v>12</v>
      </c>
      <c r="E8323" t="s">
        <v>12</v>
      </c>
      <c r="F8323" s="7" t="s">
        <v>2394</v>
      </c>
      <c r="G8323">
        <v>2023</v>
      </c>
      <c r="H8323" t="s">
        <v>37</v>
      </c>
      <c r="I8323" t="s">
        <v>20704</v>
      </c>
    </row>
    <row r="8324" spans="1:9" ht="16" x14ac:dyDescent="0.2">
      <c r="A8324" t="s">
        <v>20706</v>
      </c>
      <c r="B8324" t="s">
        <v>20707</v>
      </c>
      <c r="C8324">
        <v>1</v>
      </c>
      <c r="D8324" t="s">
        <v>12</v>
      </c>
      <c r="E8324" t="s">
        <v>12</v>
      </c>
      <c r="F8324" s="3" t="s">
        <v>20708</v>
      </c>
      <c r="G8324">
        <v>2023</v>
      </c>
      <c r="H8324" t="s">
        <v>37</v>
      </c>
      <c r="I8324" t="s">
        <v>20709</v>
      </c>
    </row>
    <row r="8325" spans="1:9" ht="16" x14ac:dyDescent="0.2">
      <c r="A8325" t="s">
        <v>20706</v>
      </c>
      <c r="B8325" t="s">
        <v>20710</v>
      </c>
      <c r="C8325">
        <v>2</v>
      </c>
      <c r="D8325" t="s">
        <v>12</v>
      </c>
      <c r="E8325" t="s">
        <v>12</v>
      </c>
      <c r="F8325" s="3" t="s">
        <v>20711</v>
      </c>
      <c r="G8325">
        <v>2023</v>
      </c>
      <c r="H8325" t="s">
        <v>37</v>
      </c>
      <c r="I8325" t="s">
        <v>20709</v>
      </c>
    </row>
    <row r="8326" spans="1:9" ht="16" x14ac:dyDescent="0.2">
      <c r="A8326" t="s">
        <v>20712</v>
      </c>
      <c r="B8326" t="s">
        <v>254</v>
      </c>
      <c r="C8326">
        <v>1</v>
      </c>
      <c r="D8326" t="s">
        <v>12</v>
      </c>
      <c r="E8326" t="s">
        <v>12</v>
      </c>
      <c r="F8326" s="3" t="s">
        <v>4939</v>
      </c>
      <c r="G8326">
        <v>2023</v>
      </c>
      <c r="H8326" t="s">
        <v>256</v>
      </c>
      <c r="I8326" t="s">
        <v>20713</v>
      </c>
    </row>
    <row r="8327" spans="1:9" ht="16" x14ac:dyDescent="0.2">
      <c r="A8327" t="s">
        <v>20714</v>
      </c>
      <c r="B8327" t="s">
        <v>20715</v>
      </c>
      <c r="C8327">
        <v>1</v>
      </c>
      <c r="D8327" t="s">
        <v>4069</v>
      </c>
      <c r="E8327" t="s">
        <v>12</v>
      </c>
      <c r="F8327" s="3" t="s">
        <v>20716</v>
      </c>
      <c r="G8327">
        <v>2023</v>
      </c>
      <c r="H8327" t="s">
        <v>1810</v>
      </c>
      <c r="I8327" t="s">
        <v>20717</v>
      </c>
    </row>
    <row r="8328" spans="1:9" ht="32" x14ac:dyDescent="0.2">
      <c r="A8328" t="s">
        <v>20718</v>
      </c>
      <c r="B8328" t="s">
        <v>20719</v>
      </c>
      <c r="C8328">
        <v>1</v>
      </c>
      <c r="D8328">
        <f>237</f>
        <v>237</v>
      </c>
      <c r="E8328" t="s">
        <v>12</v>
      </c>
      <c r="F8328" s="3" t="s">
        <v>20720</v>
      </c>
      <c r="G8328">
        <v>2023</v>
      </c>
      <c r="H8328" t="s">
        <v>21</v>
      </c>
      <c r="I8328" t="s">
        <v>20721</v>
      </c>
    </row>
    <row r="8329" spans="1:9" ht="32" x14ac:dyDescent="0.2">
      <c r="A8329" t="s">
        <v>20722</v>
      </c>
      <c r="B8329" t="s">
        <v>20723</v>
      </c>
      <c r="C8329">
        <v>1</v>
      </c>
      <c r="D8329">
        <f>489</f>
        <v>489</v>
      </c>
      <c r="E8329" t="s">
        <v>12</v>
      </c>
      <c r="F8329" s="3" t="s">
        <v>8920</v>
      </c>
      <c r="G8329">
        <v>2023</v>
      </c>
      <c r="H8329" t="s">
        <v>267</v>
      </c>
      <c r="I8329" t="s">
        <v>20724</v>
      </c>
    </row>
    <row r="8330" spans="1:9" ht="32" x14ac:dyDescent="0.2">
      <c r="A8330" t="s">
        <v>20722</v>
      </c>
      <c r="B8330" t="s">
        <v>20725</v>
      </c>
      <c r="C8330">
        <v>2</v>
      </c>
      <c r="D8330">
        <f>429</f>
        <v>429</v>
      </c>
      <c r="E8330" t="s">
        <v>12</v>
      </c>
      <c r="F8330" s="3" t="s">
        <v>20726</v>
      </c>
      <c r="G8330">
        <v>2023</v>
      </c>
      <c r="H8330" t="s">
        <v>267</v>
      </c>
      <c r="I8330" t="s">
        <v>20724</v>
      </c>
    </row>
    <row r="8331" spans="1:9" ht="32" x14ac:dyDescent="0.2">
      <c r="A8331" t="s">
        <v>20722</v>
      </c>
      <c r="B8331" t="s">
        <v>20727</v>
      </c>
      <c r="C8331">
        <v>3</v>
      </c>
      <c r="D8331" s="4" t="s">
        <v>90</v>
      </c>
      <c r="E8331" t="s">
        <v>12</v>
      </c>
      <c r="F8331" s="7" t="s">
        <v>20728</v>
      </c>
      <c r="G8331">
        <v>2023</v>
      </c>
      <c r="H8331" t="s">
        <v>235</v>
      </c>
      <c r="I8331" t="s">
        <v>20724</v>
      </c>
    </row>
    <row r="8332" spans="1:9" ht="16" x14ac:dyDescent="0.2">
      <c r="A8332" t="s">
        <v>20729</v>
      </c>
      <c r="B8332" t="s">
        <v>20730</v>
      </c>
      <c r="C8332">
        <v>1</v>
      </c>
      <c r="D8332" t="s">
        <v>408</v>
      </c>
      <c r="E8332" t="s">
        <v>12</v>
      </c>
      <c r="F8332" s="3" t="s">
        <v>20731</v>
      </c>
      <c r="G8332">
        <v>2023</v>
      </c>
      <c r="H8332" t="s">
        <v>140</v>
      </c>
      <c r="I8332" t="s">
        <v>20732</v>
      </c>
    </row>
    <row r="8333" spans="1:9" ht="32" x14ac:dyDescent="0.2">
      <c r="A8333" t="s">
        <v>20729</v>
      </c>
      <c r="B8333" t="s">
        <v>20733</v>
      </c>
      <c r="C8333">
        <v>2</v>
      </c>
      <c r="D8333" t="s">
        <v>408</v>
      </c>
      <c r="E8333" t="s">
        <v>12</v>
      </c>
      <c r="F8333" s="3" t="s">
        <v>20734</v>
      </c>
      <c r="G8333">
        <v>2023</v>
      </c>
      <c r="H8333" t="s">
        <v>140</v>
      </c>
      <c r="I8333" t="s">
        <v>20732</v>
      </c>
    </row>
    <row r="8334" spans="1:9" ht="32" x14ac:dyDescent="0.2">
      <c r="A8334" t="s">
        <v>20729</v>
      </c>
      <c r="B8334" t="s">
        <v>20735</v>
      </c>
      <c r="C8334">
        <v>3</v>
      </c>
      <c r="D8334">
        <f>400</f>
        <v>400</v>
      </c>
      <c r="E8334" t="s">
        <v>12</v>
      </c>
      <c r="F8334" s="3" t="s">
        <v>5975</v>
      </c>
      <c r="G8334">
        <v>2023</v>
      </c>
      <c r="H8334" t="s">
        <v>140</v>
      </c>
      <c r="I8334" t="s">
        <v>20732</v>
      </c>
    </row>
    <row r="8335" spans="1:9" ht="32" x14ac:dyDescent="0.2">
      <c r="A8335" t="s">
        <v>20736</v>
      </c>
      <c r="B8335" t="s">
        <v>20733</v>
      </c>
      <c r="C8335">
        <v>1</v>
      </c>
      <c r="D8335" t="s">
        <v>408</v>
      </c>
      <c r="E8335" t="s">
        <v>12</v>
      </c>
      <c r="F8335" s="3" t="s">
        <v>20734</v>
      </c>
      <c r="G8335">
        <v>2023</v>
      </c>
      <c r="H8335" t="s">
        <v>140</v>
      </c>
      <c r="I8335" t="s">
        <v>20737</v>
      </c>
    </row>
    <row r="8336" spans="1:9" ht="16" x14ac:dyDescent="0.2">
      <c r="A8336" t="s">
        <v>20736</v>
      </c>
      <c r="B8336" t="s">
        <v>20738</v>
      </c>
      <c r="C8336">
        <v>2</v>
      </c>
      <c r="D8336" t="s">
        <v>12</v>
      </c>
      <c r="E8336" t="s">
        <v>12</v>
      </c>
      <c r="F8336" s="3" t="s">
        <v>18124</v>
      </c>
      <c r="G8336">
        <v>2023</v>
      </c>
      <c r="H8336" t="s">
        <v>140</v>
      </c>
      <c r="I8336" t="s">
        <v>20737</v>
      </c>
    </row>
    <row r="8337" spans="1:9" ht="16" x14ac:dyDescent="0.2">
      <c r="A8337" t="s">
        <v>20739</v>
      </c>
      <c r="B8337" t="s">
        <v>20740</v>
      </c>
      <c r="C8337">
        <v>1</v>
      </c>
      <c r="D8337" t="s">
        <v>12</v>
      </c>
      <c r="E8337" t="s">
        <v>12</v>
      </c>
      <c r="F8337" s="3" t="s">
        <v>18124</v>
      </c>
      <c r="G8337">
        <v>2023</v>
      </c>
      <c r="H8337" t="s">
        <v>140</v>
      </c>
      <c r="I8337" t="s">
        <v>20741</v>
      </c>
    </row>
    <row r="8338" spans="1:9" ht="16" x14ac:dyDescent="0.2">
      <c r="A8338" t="s">
        <v>20742</v>
      </c>
      <c r="B8338" t="s">
        <v>20743</v>
      </c>
      <c r="C8338">
        <v>1</v>
      </c>
      <c r="D8338">
        <f>159</f>
        <v>159</v>
      </c>
      <c r="E8338" t="s">
        <v>12</v>
      </c>
      <c r="F8338" s="3" t="s">
        <v>20744</v>
      </c>
      <c r="G8338">
        <v>2023</v>
      </c>
      <c r="H8338" t="s">
        <v>1524</v>
      </c>
      <c r="I8338" t="s">
        <v>20745</v>
      </c>
    </row>
    <row r="8339" spans="1:9" ht="16" x14ac:dyDescent="0.2">
      <c r="A8339" t="s">
        <v>20742</v>
      </c>
      <c r="B8339" t="s">
        <v>20746</v>
      </c>
      <c r="C8339">
        <v>2</v>
      </c>
      <c r="D8339">
        <f>159</f>
        <v>159</v>
      </c>
      <c r="E8339" t="s">
        <v>12</v>
      </c>
      <c r="F8339" s="3" t="s">
        <v>20747</v>
      </c>
      <c r="G8339">
        <v>2023</v>
      </c>
      <c r="H8339" t="s">
        <v>1524</v>
      </c>
      <c r="I8339" t="s">
        <v>20745</v>
      </c>
    </row>
    <row r="8340" spans="1:9" ht="32" x14ac:dyDescent="0.2">
      <c r="A8340" t="s">
        <v>20748</v>
      </c>
      <c r="B8340" t="s">
        <v>20749</v>
      </c>
      <c r="C8340">
        <v>1</v>
      </c>
      <c r="D8340" t="s">
        <v>12</v>
      </c>
      <c r="E8340" t="s">
        <v>12</v>
      </c>
      <c r="F8340" s="3" t="s">
        <v>20750</v>
      </c>
      <c r="G8340">
        <v>2023</v>
      </c>
      <c r="H8340" t="s">
        <v>14</v>
      </c>
      <c r="I8340" t="s">
        <v>20751</v>
      </c>
    </row>
    <row r="8341" spans="1:9" ht="32" x14ac:dyDescent="0.2">
      <c r="A8341" t="s">
        <v>20748</v>
      </c>
      <c r="B8341" t="s">
        <v>307</v>
      </c>
      <c r="C8341">
        <v>2</v>
      </c>
      <c r="D8341" t="s">
        <v>12</v>
      </c>
      <c r="E8341" t="s">
        <v>12</v>
      </c>
      <c r="F8341" s="3" t="s">
        <v>20752</v>
      </c>
      <c r="G8341">
        <v>2023</v>
      </c>
      <c r="H8341" t="s">
        <v>14</v>
      </c>
      <c r="I8341" t="s">
        <v>20751</v>
      </c>
    </row>
    <row r="8342" spans="1:9" ht="32" x14ac:dyDescent="0.2">
      <c r="A8342" t="s">
        <v>20748</v>
      </c>
      <c r="B8342" t="s">
        <v>20753</v>
      </c>
      <c r="C8342">
        <v>3</v>
      </c>
      <c r="D8342" t="s">
        <v>12</v>
      </c>
      <c r="E8342" t="s">
        <v>12</v>
      </c>
      <c r="F8342" s="3" t="s">
        <v>11773</v>
      </c>
      <c r="G8342">
        <v>2023</v>
      </c>
      <c r="H8342" t="s">
        <v>14</v>
      </c>
      <c r="I8342" t="s">
        <v>20751</v>
      </c>
    </row>
    <row r="8343" spans="1:9" ht="16" x14ac:dyDescent="0.2">
      <c r="A8343" t="s">
        <v>20754</v>
      </c>
      <c r="B8343" t="s">
        <v>20755</v>
      </c>
      <c r="C8343">
        <v>1</v>
      </c>
      <c r="D8343" t="s">
        <v>31</v>
      </c>
      <c r="E8343" t="s">
        <v>12</v>
      </c>
      <c r="F8343" s="3" t="s">
        <v>20756</v>
      </c>
      <c r="G8343">
        <v>2023</v>
      </c>
      <c r="H8343" t="s">
        <v>420</v>
      </c>
      <c r="I8343" t="s">
        <v>20757</v>
      </c>
    </row>
    <row r="8344" spans="1:9" ht="32" x14ac:dyDescent="0.2">
      <c r="A8344" t="s">
        <v>20758</v>
      </c>
      <c r="B8344" t="s">
        <v>20759</v>
      </c>
      <c r="C8344">
        <v>1</v>
      </c>
      <c r="D8344" t="s">
        <v>101</v>
      </c>
      <c r="E8344" t="s">
        <v>12</v>
      </c>
      <c r="F8344" s="3" t="s">
        <v>20760</v>
      </c>
      <c r="G8344">
        <v>2023</v>
      </c>
      <c r="H8344" t="s">
        <v>37</v>
      </c>
      <c r="I8344" t="s">
        <v>20761</v>
      </c>
    </row>
    <row r="8345" spans="1:9" ht="32" x14ac:dyDescent="0.2">
      <c r="A8345" t="s">
        <v>20758</v>
      </c>
      <c r="B8345" t="s">
        <v>20762</v>
      </c>
      <c r="C8345">
        <v>2</v>
      </c>
      <c r="D8345" t="s">
        <v>12</v>
      </c>
      <c r="E8345" t="s">
        <v>12</v>
      </c>
      <c r="F8345" s="3" t="s">
        <v>20763</v>
      </c>
      <c r="G8345">
        <v>2023</v>
      </c>
      <c r="H8345" t="s">
        <v>497</v>
      </c>
      <c r="I8345" t="s">
        <v>20761</v>
      </c>
    </row>
    <row r="8346" spans="1:9" ht="16" x14ac:dyDescent="0.2">
      <c r="A8346" t="s">
        <v>20764</v>
      </c>
      <c r="B8346" t="s">
        <v>20765</v>
      </c>
      <c r="C8346">
        <v>1</v>
      </c>
      <c r="D8346" t="s">
        <v>12</v>
      </c>
      <c r="E8346" t="s">
        <v>12</v>
      </c>
      <c r="F8346" s="3" t="s">
        <v>20766</v>
      </c>
      <c r="G8346">
        <v>2023</v>
      </c>
      <c r="H8346" t="s">
        <v>14</v>
      </c>
      <c r="I8346" t="s">
        <v>20767</v>
      </c>
    </row>
    <row r="8347" spans="1:9" ht="32" x14ac:dyDescent="0.2">
      <c r="A8347" t="s">
        <v>20768</v>
      </c>
      <c r="B8347" t="s">
        <v>20769</v>
      </c>
      <c r="C8347">
        <v>1</v>
      </c>
      <c r="D8347" t="s">
        <v>1416</v>
      </c>
      <c r="E8347" t="s">
        <v>12</v>
      </c>
      <c r="F8347" s="3" t="s">
        <v>1417</v>
      </c>
      <c r="G8347">
        <v>2023</v>
      </c>
      <c r="H8347" t="s">
        <v>67</v>
      </c>
      <c r="I8347" t="s">
        <v>20770</v>
      </c>
    </row>
    <row r="8348" spans="1:9" ht="32" x14ac:dyDescent="0.2">
      <c r="A8348" t="s">
        <v>20771</v>
      </c>
      <c r="B8348" t="s">
        <v>2329</v>
      </c>
      <c r="C8348">
        <v>1</v>
      </c>
      <c r="D8348" t="s">
        <v>12</v>
      </c>
      <c r="E8348" t="s">
        <v>12</v>
      </c>
      <c r="F8348" s="3" t="s">
        <v>2330</v>
      </c>
      <c r="G8348">
        <v>2023</v>
      </c>
      <c r="H8348" t="s">
        <v>14</v>
      </c>
      <c r="I8348" t="s">
        <v>20772</v>
      </c>
    </row>
    <row r="8349" spans="1:9" ht="32" x14ac:dyDescent="0.2">
      <c r="A8349" t="s">
        <v>20771</v>
      </c>
      <c r="B8349" t="s">
        <v>18339</v>
      </c>
      <c r="C8349">
        <v>2</v>
      </c>
      <c r="D8349" t="s">
        <v>12</v>
      </c>
      <c r="E8349" t="s">
        <v>12</v>
      </c>
      <c r="F8349" s="3" t="s">
        <v>2335</v>
      </c>
      <c r="G8349">
        <v>2023</v>
      </c>
      <c r="H8349" t="s">
        <v>14</v>
      </c>
      <c r="I8349" t="s">
        <v>20772</v>
      </c>
    </row>
    <row r="8350" spans="1:9" ht="32" x14ac:dyDescent="0.2">
      <c r="A8350" t="s">
        <v>20771</v>
      </c>
      <c r="B8350" t="s">
        <v>20773</v>
      </c>
      <c r="C8350">
        <v>3</v>
      </c>
      <c r="D8350" t="s">
        <v>12</v>
      </c>
      <c r="E8350" t="s">
        <v>12</v>
      </c>
      <c r="F8350" s="3" t="s">
        <v>20774</v>
      </c>
      <c r="G8350">
        <v>2023</v>
      </c>
      <c r="H8350" t="s">
        <v>14</v>
      </c>
      <c r="I8350" t="s">
        <v>20772</v>
      </c>
    </row>
    <row r="8351" spans="1:9" ht="32" x14ac:dyDescent="0.2">
      <c r="A8351" t="s">
        <v>20775</v>
      </c>
      <c r="B8351" t="s">
        <v>3852</v>
      </c>
      <c r="C8351">
        <v>1</v>
      </c>
      <c r="D8351" t="s">
        <v>12</v>
      </c>
      <c r="E8351" t="s">
        <v>12</v>
      </c>
      <c r="F8351" s="3" t="s">
        <v>13090</v>
      </c>
      <c r="G8351">
        <v>2023</v>
      </c>
      <c r="H8351" t="s">
        <v>14</v>
      </c>
      <c r="I8351" t="s">
        <v>20776</v>
      </c>
    </row>
    <row r="8352" spans="1:9" ht="32" x14ac:dyDescent="0.2">
      <c r="A8352" t="s">
        <v>20775</v>
      </c>
      <c r="B8352" t="s">
        <v>20777</v>
      </c>
      <c r="C8352">
        <v>2</v>
      </c>
      <c r="D8352" t="s">
        <v>12</v>
      </c>
      <c r="E8352" t="s">
        <v>12</v>
      </c>
      <c r="F8352" s="3" t="s">
        <v>15607</v>
      </c>
      <c r="G8352">
        <v>2023</v>
      </c>
      <c r="H8352" t="s">
        <v>3976</v>
      </c>
      <c r="I8352" t="s">
        <v>20776</v>
      </c>
    </row>
    <row r="8353" spans="1:9" ht="32" x14ac:dyDescent="0.2">
      <c r="A8353" t="s">
        <v>20778</v>
      </c>
      <c r="B8353" t="s">
        <v>13647</v>
      </c>
      <c r="C8353">
        <v>1</v>
      </c>
      <c r="D8353" t="s">
        <v>12</v>
      </c>
      <c r="E8353" t="s">
        <v>12</v>
      </c>
      <c r="F8353" s="3" t="s">
        <v>20779</v>
      </c>
      <c r="G8353">
        <v>2023</v>
      </c>
      <c r="H8353" t="s">
        <v>1810</v>
      </c>
      <c r="I8353" t="s">
        <v>20780</v>
      </c>
    </row>
    <row r="8354" spans="1:9" ht="16" x14ac:dyDescent="0.2">
      <c r="A8354" t="s">
        <v>20778</v>
      </c>
      <c r="B8354" t="s">
        <v>20781</v>
      </c>
      <c r="C8354">
        <v>2</v>
      </c>
      <c r="D8354">
        <f>351</f>
        <v>351</v>
      </c>
      <c r="E8354" t="s">
        <v>592</v>
      </c>
      <c r="F8354" s="3" t="s">
        <v>20782</v>
      </c>
      <c r="G8354">
        <v>2023</v>
      </c>
      <c r="H8354" t="s">
        <v>1810</v>
      </c>
      <c r="I8354" t="s">
        <v>20780</v>
      </c>
    </row>
    <row r="8355" spans="1:9" ht="32" x14ac:dyDescent="0.2">
      <c r="A8355" t="s">
        <v>20778</v>
      </c>
      <c r="B8355" t="s">
        <v>20783</v>
      </c>
      <c r="C8355">
        <v>3</v>
      </c>
      <c r="D8355" t="s">
        <v>12</v>
      </c>
      <c r="E8355" t="s">
        <v>12</v>
      </c>
      <c r="F8355" s="3" t="s">
        <v>20784</v>
      </c>
      <c r="G8355">
        <v>2023</v>
      </c>
      <c r="H8355" t="s">
        <v>1810</v>
      </c>
      <c r="I8355" t="s">
        <v>20780</v>
      </c>
    </row>
    <row r="8356" spans="1:9" ht="32" x14ac:dyDescent="0.2">
      <c r="A8356" t="s">
        <v>20785</v>
      </c>
      <c r="B8356" t="s">
        <v>20786</v>
      </c>
      <c r="C8356">
        <v>1</v>
      </c>
      <c r="D8356" t="s">
        <v>52</v>
      </c>
      <c r="E8356" t="s">
        <v>12</v>
      </c>
      <c r="F8356" s="3" t="s">
        <v>7855</v>
      </c>
      <c r="G8356">
        <v>2023</v>
      </c>
      <c r="H8356" t="s">
        <v>714</v>
      </c>
      <c r="I8356" t="s">
        <v>20787</v>
      </c>
    </row>
    <row r="8357" spans="1:9" ht="32" x14ac:dyDescent="0.2">
      <c r="A8357" t="s">
        <v>20785</v>
      </c>
      <c r="B8357" t="s">
        <v>20788</v>
      </c>
      <c r="C8357">
        <v>2</v>
      </c>
      <c r="D8357">
        <f>237</f>
        <v>237</v>
      </c>
      <c r="E8357" t="s">
        <v>12</v>
      </c>
      <c r="F8357" s="3" t="s">
        <v>7852</v>
      </c>
      <c r="G8357">
        <v>2023</v>
      </c>
      <c r="H8357" t="s">
        <v>21</v>
      </c>
      <c r="I8357" t="s">
        <v>20787</v>
      </c>
    </row>
    <row r="8358" spans="1:9" ht="16" x14ac:dyDescent="0.2">
      <c r="A8358" t="s">
        <v>20789</v>
      </c>
      <c r="B8358" t="s">
        <v>20790</v>
      </c>
      <c r="C8358">
        <v>1</v>
      </c>
      <c r="D8358" t="s">
        <v>12</v>
      </c>
      <c r="E8358" t="s">
        <v>12</v>
      </c>
      <c r="F8358" s="3" t="s">
        <v>20791</v>
      </c>
      <c r="G8358">
        <v>2023</v>
      </c>
      <c r="H8358" t="s">
        <v>37</v>
      </c>
      <c r="I8358" t="s">
        <v>20792</v>
      </c>
    </row>
    <row r="8359" spans="1:9" ht="16" x14ac:dyDescent="0.2">
      <c r="A8359" t="s">
        <v>20793</v>
      </c>
      <c r="B8359" t="s">
        <v>7209</v>
      </c>
      <c r="C8359">
        <v>1</v>
      </c>
      <c r="D8359" t="s">
        <v>12</v>
      </c>
      <c r="E8359" t="s">
        <v>12</v>
      </c>
      <c r="F8359" s="3" t="s">
        <v>20794</v>
      </c>
      <c r="G8359">
        <v>2023</v>
      </c>
      <c r="H8359" t="s">
        <v>14</v>
      </c>
      <c r="I8359" t="s">
        <v>20795</v>
      </c>
    </row>
    <row r="8360" spans="1:9" ht="16" x14ac:dyDescent="0.2">
      <c r="A8360" t="s">
        <v>20793</v>
      </c>
      <c r="B8360" t="s">
        <v>5167</v>
      </c>
      <c r="C8360">
        <v>2</v>
      </c>
      <c r="D8360" t="s">
        <v>12</v>
      </c>
      <c r="E8360" t="s">
        <v>12</v>
      </c>
      <c r="F8360" s="3" t="s">
        <v>20796</v>
      </c>
      <c r="G8360">
        <v>2023</v>
      </c>
      <c r="H8360" t="s">
        <v>14</v>
      </c>
      <c r="I8360" t="s">
        <v>20795</v>
      </c>
    </row>
    <row r="8361" spans="1:9" ht="32" x14ac:dyDescent="0.2">
      <c r="A8361" t="s">
        <v>20797</v>
      </c>
      <c r="B8361" t="s">
        <v>20798</v>
      </c>
      <c r="C8361">
        <v>1</v>
      </c>
      <c r="D8361" t="s">
        <v>90</v>
      </c>
      <c r="E8361" t="s">
        <v>12</v>
      </c>
      <c r="F8361" s="3" t="s">
        <v>20799</v>
      </c>
      <c r="G8361">
        <v>2023</v>
      </c>
      <c r="H8361" t="s">
        <v>296</v>
      </c>
      <c r="I8361" t="s">
        <v>20800</v>
      </c>
    </row>
    <row r="8362" spans="1:9" ht="32" x14ac:dyDescent="0.2">
      <c r="A8362" t="s">
        <v>20797</v>
      </c>
      <c r="B8362" t="s">
        <v>9927</v>
      </c>
      <c r="C8362">
        <v>2</v>
      </c>
      <c r="D8362" s="4" t="s">
        <v>316</v>
      </c>
      <c r="E8362" t="s">
        <v>12</v>
      </c>
      <c r="F8362" s="7" t="s">
        <v>20801</v>
      </c>
      <c r="G8362">
        <v>2023</v>
      </c>
      <c r="H8362" t="s">
        <v>318</v>
      </c>
      <c r="I8362" t="s">
        <v>20800</v>
      </c>
    </row>
    <row r="8363" spans="1:9" ht="32" x14ac:dyDescent="0.2">
      <c r="A8363" t="s">
        <v>20802</v>
      </c>
      <c r="B8363" t="s">
        <v>20803</v>
      </c>
      <c r="C8363">
        <v>1</v>
      </c>
      <c r="D8363">
        <f>514</f>
        <v>514</v>
      </c>
      <c r="E8363" t="s">
        <v>12</v>
      </c>
      <c r="F8363" s="3" t="s">
        <v>453</v>
      </c>
      <c r="G8363">
        <v>2023</v>
      </c>
      <c r="H8363" t="s">
        <v>140</v>
      </c>
      <c r="I8363" t="s">
        <v>20804</v>
      </c>
    </row>
    <row r="8364" spans="1:9" ht="16" x14ac:dyDescent="0.2">
      <c r="A8364" t="s">
        <v>20802</v>
      </c>
      <c r="B8364" t="s">
        <v>20805</v>
      </c>
      <c r="C8364">
        <v>2</v>
      </c>
      <c r="D8364" t="s">
        <v>1049</v>
      </c>
      <c r="E8364" t="s">
        <v>12</v>
      </c>
      <c r="F8364" s="3" t="s">
        <v>20806</v>
      </c>
      <c r="G8364">
        <v>2023</v>
      </c>
      <c r="H8364" t="s">
        <v>140</v>
      </c>
      <c r="I8364" t="s">
        <v>20804</v>
      </c>
    </row>
    <row r="8365" spans="1:9" ht="32" x14ac:dyDescent="0.2">
      <c r="A8365" t="s">
        <v>20807</v>
      </c>
      <c r="B8365" t="s">
        <v>13046</v>
      </c>
      <c r="C8365">
        <v>1</v>
      </c>
      <c r="D8365" t="s">
        <v>1010</v>
      </c>
      <c r="E8365" t="s">
        <v>12</v>
      </c>
      <c r="F8365" s="3" t="s">
        <v>1011</v>
      </c>
      <c r="G8365">
        <v>2023</v>
      </c>
      <c r="H8365" t="s">
        <v>140</v>
      </c>
      <c r="I8365" t="s">
        <v>20808</v>
      </c>
    </row>
    <row r="8366" spans="1:9" ht="32" x14ac:dyDescent="0.2">
      <c r="A8366" t="s">
        <v>20807</v>
      </c>
      <c r="B8366" t="s">
        <v>19436</v>
      </c>
      <c r="C8366">
        <v>2</v>
      </c>
      <c r="D8366">
        <f>400</f>
        <v>400</v>
      </c>
      <c r="E8366" t="s">
        <v>12</v>
      </c>
      <c r="F8366" s="3" t="s">
        <v>20809</v>
      </c>
      <c r="G8366">
        <v>2023</v>
      </c>
      <c r="H8366" t="s">
        <v>140</v>
      </c>
      <c r="I8366" t="s">
        <v>20808</v>
      </c>
    </row>
    <row r="8367" spans="1:9" ht="32" x14ac:dyDescent="0.2">
      <c r="A8367" t="s">
        <v>20810</v>
      </c>
      <c r="B8367" t="s">
        <v>5171</v>
      </c>
      <c r="C8367">
        <v>1</v>
      </c>
      <c r="D8367" t="s">
        <v>52</v>
      </c>
      <c r="E8367" t="s">
        <v>12</v>
      </c>
      <c r="F8367" s="3" t="s">
        <v>5172</v>
      </c>
      <c r="G8367">
        <v>2023</v>
      </c>
      <c r="H8367" t="s">
        <v>323</v>
      </c>
      <c r="I8367" t="s">
        <v>20811</v>
      </c>
    </row>
    <row r="8368" spans="1:9" ht="32" x14ac:dyDescent="0.2">
      <c r="A8368" t="s">
        <v>20810</v>
      </c>
      <c r="B8368" t="s">
        <v>5174</v>
      </c>
      <c r="C8368">
        <v>2</v>
      </c>
      <c r="D8368" t="s">
        <v>344</v>
      </c>
      <c r="E8368" t="s">
        <v>12</v>
      </c>
      <c r="F8368" s="3" t="s">
        <v>20812</v>
      </c>
      <c r="G8368">
        <v>2023</v>
      </c>
      <c r="H8368" t="s">
        <v>359</v>
      </c>
      <c r="I8368" t="s">
        <v>20811</v>
      </c>
    </row>
    <row r="8369" spans="1:9" ht="16" x14ac:dyDescent="0.2">
      <c r="A8369" t="s">
        <v>20810</v>
      </c>
      <c r="B8369" t="s">
        <v>20813</v>
      </c>
      <c r="C8369">
        <v>3</v>
      </c>
      <c r="D8369">
        <f>237</f>
        <v>237</v>
      </c>
      <c r="E8369" t="s">
        <v>12</v>
      </c>
      <c r="F8369" s="3" t="s">
        <v>20814</v>
      </c>
      <c r="G8369">
        <v>2023</v>
      </c>
      <c r="H8369" t="s">
        <v>21</v>
      </c>
      <c r="I8369" t="s">
        <v>20811</v>
      </c>
    </row>
    <row r="8370" spans="1:9" ht="32" x14ac:dyDescent="0.2">
      <c r="A8370" t="s">
        <v>20810</v>
      </c>
      <c r="B8370" t="s">
        <v>5176</v>
      </c>
      <c r="C8370">
        <v>4</v>
      </c>
      <c r="D8370" t="s">
        <v>344</v>
      </c>
      <c r="E8370" t="s">
        <v>12</v>
      </c>
      <c r="F8370" s="3" t="s">
        <v>20815</v>
      </c>
      <c r="G8370">
        <v>2023</v>
      </c>
      <c r="H8370" t="s">
        <v>359</v>
      </c>
      <c r="I8370" t="s">
        <v>20811</v>
      </c>
    </row>
    <row r="8371" spans="1:9" ht="32" x14ac:dyDescent="0.2">
      <c r="A8371" t="s">
        <v>20810</v>
      </c>
      <c r="B8371" t="s">
        <v>20816</v>
      </c>
      <c r="C8371">
        <v>5</v>
      </c>
      <c r="D8371" t="s">
        <v>576</v>
      </c>
      <c r="E8371" t="s">
        <v>12</v>
      </c>
      <c r="F8371" s="3" t="s">
        <v>20817</v>
      </c>
      <c r="G8371">
        <v>2023</v>
      </c>
      <c r="H8371" t="s">
        <v>359</v>
      </c>
      <c r="I8371" t="s">
        <v>20811</v>
      </c>
    </row>
    <row r="8372" spans="1:9" ht="16" x14ac:dyDescent="0.2">
      <c r="A8372" t="s">
        <v>20810</v>
      </c>
      <c r="B8372" t="s">
        <v>16401</v>
      </c>
      <c r="C8372">
        <v>6</v>
      </c>
      <c r="D8372" t="s">
        <v>12</v>
      </c>
      <c r="E8372" t="s">
        <v>12</v>
      </c>
      <c r="F8372" s="3" t="s">
        <v>20818</v>
      </c>
      <c r="G8372">
        <v>2023</v>
      </c>
      <c r="H8372" t="s">
        <v>368</v>
      </c>
      <c r="I8372" t="s">
        <v>20811</v>
      </c>
    </row>
    <row r="8373" spans="1:9" ht="16" x14ac:dyDescent="0.2">
      <c r="A8373" t="s">
        <v>20819</v>
      </c>
      <c r="B8373" t="s">
        <v>20820</v>
      </c>
      <c r="C8373">
        <v>1</v>
      </c>
      <c r="D8373">
        <f>285</f>
        <v>285</v>
      </c>
      <c r="E8373" t="s">
        <v>12</v>
      </c>
      <c r="F8373" s="3" t="s">
        <v>15315</v>
      </c>
      <c r="G8373">
        <v>2023</v>
      </c>
      <c r="H8373" t="s">
        <v>14</v>
      </c>
      <c r="I8373" t="s">
        <v>20821</v>
      </c>
    </row>
    <row r="8374" spans="1:9" ht="32" x14ac:dyDescent="0.2">
      <c r="A8374" t="s">
        <v>20822</v>
      </c>
      <c r="B8374" t="s">
        <v>20823</v>
      </c>
      <c r="C8374">
        <v>1</v>
      </c>
      <c r="D8374">
        <f>237</f>
        <v>237</v>
      </c>
      <c r="E8374" t="s">
        <v>12</v>
      </c>
      <c r="F8374" s="3" t="s">
        <v>20824</v>
      </c>
      <c r="G8374">
        <v>2023</v>
      </c>
      <c r="H8374" t="s">
        <v>21</v>
      </c>
      <c r="I8374" t="s">
        <v>20825</v>
      </c>
    </row>
    <row r="8375" spans="1:9" ht="16" x14ac:dyDescent="0.2">
      <c r="A8375" t="s">
        <v>20822</v>
      </c>
      <c r="B8375" t="s">
        <v>20826</v>
      </c>
      <c r="C8375">
        <v>2</v>
      </c>
      <c r="D8375" t="s">
        <v>70</v>
      </c>
      <c r="E8375" t="s">
        <v>12</v>
      </c>
      <c r="F8375" s="3" t="s">
        <v>20827</v>
      </c>
      <c r="G8375">
        <v>2023</v>
      </c>
      <c r="H8375" t="s">
        <v>72</v>
      </c>
      <c r="I8375" t="s">
        <v>20825</v>
      </c>
    </row>
    <row r="8376" spans="1:9" ht="32" x14ac:dyDescent="0.2">
      <c r="A8376" t="s">
        <v>20822</v>
      </c>
      <c r="B8376" t="s">
        <v>20828</v>
      </c>
      <c r="C8376">
        <v>3</v>
      </c>
      <c r="D8376" t="s">
        <v>12</v>
      </c>
      <c r="E8376" t="s">
        <v>12</v>
      </c>
      <c r="F8376" s="3" t="s">
        <v>20829</v>
      </c>
      <c r="G8376">
        <v>2023</v>
      </c>
      <c r="H8376" t="s">
        <v>21</v>
      </c>
      <c r="I8376" t="s">
        <v>20825</v>
      </c>
    </row>
    <row r="8377" spans="1:9" ht="16" x14ac:dyDescent="0.2">
      <c r="A8377" t="s">
        <v>20822</v>
      </c>
      <c r="B8377" t="s">
        <v>20830</v>
      </c>
      <c r="C8377">
        <v>4</v>
      </c>
      <c r="D8377" t="s">
        <v>344</v>
      </c>
      <c r="E8377" t="s">
        <v>12</v>
      </c>
      <c r="F8377" s="3" t="s">
        <v>20831</v>
      </c>
      <c r="G8377">
        <v>2023</v>
      </c>
      <c r="H8377" t="s">
        <v>21</v>
      </c>
      <c r="I8377" t="s">
        <v>20825</v>
      </c>
    </row>
    <row r="8378" spans="1:9" ht="32" x14ac:dyDescent="0.2">
      <c r="A8378" t="s">
        <v>20822</v>
      </c>
      <c r="B8378" t="s">
        <v>20832</v>
      </c>
      <c r="C8378">
        <v>5</v>
      </c>
      <c r="D8378" t="s">
        <v>12</v>
      </c>
      <c r="E8378" t="s">
        <v>12</v>
      </c>
      <c r="F8378" s="3" t="s">
        <v>20833</v>
      </c>
      <c r="G8378">
        <v>2023</v>
      </c>
      <c r="H8378" t="s">
        <v>21</v>
      </c>
      <c r="I8378" t="s">
        <v>20825</v>
      </c>
    </row>
    <row r="8379" spans="1:9" ht="16" x14ac:dyDescent="0.2">
      <c r="A8379" t="s">
        <v>20822</v>
      </c>
      <c r="B8379" t="s">
        <v>20834</v>
      </c>
      <c r="C8379">
        <v>6</v>
      </c>
      <c r="D8379" t="s">
        <v>12</v>
      </c>
      <c r="E8379" t="s">
        <v>12</v>
      </c>
      <c r="F8379" s="3" t="s">
        <v>9573</v>
      </c>
      <c r="G8379">
        <v>2023</v>
      </c>
      <c r="H8379" t="s">
        <v>21</v>
      </c>
      <c r="I8379" t="s">
        <v>20825</v>
      </c>
    </row>
    <row r="8380" spans="1:9" ht="16" x14ac:dyDescent="0.2">
      <c r="A8380" t="s">
        <v>20822</v>
      </c>
      <c r="B8380" t="s">
        <v>20835</v>
      </c>
      <c r="C8380">
        <v>7</v>
      </c>
      <c r="D8380" t="s">
        <v>12</v>
      </c>
      <c r="E8380" t="s">
        <v>12</v>
      </c>
      <c r="F8380" s="3" t="s">
        <v>9573</v>
      </c>
      <c r="G8380">
        <v>2023</v>
      </c>
      <c r="H8380" t="s">
        <v>21</v>
      </c>
      <c r="I8380" t="s">
        <v>20825</v>
      </c>
    </row>
    <row r="8381" spans="1:9" ht="32" x14ac:dyDescent="0.2">
      <c r="A8381" t="s">
        <v>20822</v>
      </c>
      <c r="B8381" t="s">
        <v>20836</v>
      </c>
      <c r="C8381">
        <v>8</v>
      </c>
      <c r="D8381" t="s">
        <v>12</v>
      </c>
      <c r="E8381" t="s">
        <v>12</v>
      </c>
      <c r="F8381" s="3" t="s">
        <v>20837</v>
      </c>
      <c r="G8381">
        <v>2023</v>
      </c>
      <c r="H8381" t="s">
        <v>21</v>
      </c>
      <c r="I8381" t="s">
        <v>20825</v>
      </c>
    </row>
    <row r="8382" spans="1:9" ht="32" x14ac:dyDescent="0.2">
      <c r="A8382" t="s">
        <v>20822</v>
      </c>
      <c r="B8382" t="s">
        <v>20838</v>
      </c>
      <c r="C8382">
        <v>9</v>
      </c>
      <c r="D8382" t="s">
        <v>12</v>
      </c>
      <c r="E8382" t="s">
        <v>12</v>
      </c>
      <c r="F8382" s="3" t="s">
        <v>20839</v>
      </c>
      <c r="G8382">
        <v>2023</v>
      </c>
      <c r="H8382" t="s">
        <v>21</v>
      </c>
      <c r="I8382" t="s">
        <v>20825</v>
      </c>
    </row>
    <row r="8383" spans="1:9" ht="16" x14ac:dyDescent="0.2">
      <c r="A8383" t="s">
        <v>20822</v>
      </c>
      <c r="B8383" t="s">
        <v>20840</v>
      </c>
      <c r="C8383">
        <v>10</v>
      </c>
      <c r="D8383" t="s">
        <v>12</v>
      </c>
      <c r="E8383" t="s">
        <v>12</v>
      </c>
      <c r="F8383" s="3" t="s">
        <v>20841</v>
      </c>
      <c r="G8383">
        <v>2023</v>
      </c>
      <c r="H8383" t="s">
        <v>21</v>
      </c>
      <c r="I8383" t="s">
        <v>20825</v>
      </c>
    </row>
    <row r="8384" spans="1:9" ht="32" x14ac:dyDescent="0.2">
      <c r="A8384" t="s">
        <v>20822</v>
      </c>
      <c r="B8384" t="s">
        <v>20842</v>
      </c>
      <c r="C8384">
        <v>11</v>
      </c>
      <c r="D8384" t="s">
        <v>12</v>
      </c>
      <c r="E8384" t="s">
        <v>12</v>
      </c>
      <c r="F8384" s="3" t="s">
        <v>20843</v>
      </c>
      <c r="G8384">
        <v>2023</v>
      </c>
      <c r="H8384" t="s">
        <v>21</v>
      </c>
      <c r="I8384" t="s">
        <v>20825</v>
      </c>
    </row>
    <row r="8385" spans="1:9" ht="32" x14ac:dyDescent="0.2">
      <c r="A8385" t="s">
        <v>20822</v>
      </c>
      <c r="B8385" t="s">
        <v>4016</v>
      </c>
      <c r="C8385">
        <v>12</v>
      </c>
      <c r="D8385" t="s">
        <v>52</v>
      </c>
      <c r="E8385" t="s">
        <v>12</v>
      </c>
      <c r="F8385" s="3" t="s">
        <v>4017</v>
      </c>
      <c r="G8385">
        <v>2023</v>
      </c>
      <c r="H8385" t="s">
        <v>21</v>
      </c>
      <c r="I8385" t="s">
        <v>20825</v>
      </c>
    </row>
    <row r="8386" spans="1:9" ht="32" x14ac:dyDescent="0.2">
      <c r="A8386" t="s">
        <v>20822</v>
      </c>
      <c r="B8386" t="s">
        <v>4835</v>
      </c>
      <c r="C8386">
        <v>13</v>
      </c>
      <c r="D8386" t="s">
        <v>12</v>
      </c>
      <c r="E8386" t="s">
        <v>12</v>
      </c>
      <c r="F8386" s="3" t="s">
        <v>4838</v>
      </c>
      <c r="G8386">
        <v>2023</v>
      </c>
      <c r="H8386" t="s">
        <v>518</v>
      </c>
      <c r="I8386" t="s">
        <v>20825</v>
      </c>
    </row>
    <row r="8387" spans="1:9" ht="16" x14ac:dyDescent="0.2">
      <c r="A8387" t="s">
        <v>20844</v>
      </c>
      <c r="B8387" t="s">
        <v>20845</v>
      </c>
      <c r="C8387">
        <v>1</v>
      </c>
      <c r="D8387" t="s">
        <v>12</v>
      </c>
      <c r="E8387" t="s">
        <v>12</v>
      </c>
      <c r="F8387" s="3" t="s">
        <v>2248</v>
      </c>
      <c r="G8387">
        <v>2023</v>
      </c>
      <c r="H8387" t="s">
        <v>14</v>
      </c>
      <c r="I8387" t="s">
        <v>20846</v>
      </c>
    </row>
    <row r="8388" spans="1:9" ht="16" x14ac:dyDescent="0.2">
      <c r="A8388" t="s">
        <v>20844</v>
      </c>
      <c r="B8388" t="s">
        <v>307</v>
      </c>
      <c r="C8388">
        <v>2</v>
      </c>
      <c r="D8388" t="s">
        <v>2738</v>
      </c>
      <c r="E8388" t="s">
        <v>12</v>
      </c>
      <c r="F8388" s="3" t="s">
        <v>2855</v>
      </c>
      <c r="G8388">
        <v>2023</v>
      </c>
      <c r="H8388" t="s">
        <v>14</v>
      </c>
      <c r="I8388" t="s">
        <v>20846</v>
      </c>
    </row>
    <row r="8389" spans="1:9" ht="32" x14ac:dyDescent="0.2">
      <c r="A8389" t="s">
        <v>20847</v>
      </c>
      <c r="B8389" t="s">
        <v>1499</v>
      </c>
      <c r="C8389">
        <v>1</v>
      </c>
      <c r="D8389">
        <f>407</f>
        <v>407</v>
      </c>
      <c r="E8389" t="s">
        <v>12</v>
      </c>
      <c r="F8389" s="3" t="s">
        <v>20848</v>
      </c>
      <c r="G8389">
        <v>2023</v>
      </c>
      <c r="H8389" t="s">
        <v>37</v>
      </c>
      <c r="I8389" t="s">
        <v>20849</v>
      </c>
    </row>
    <row r="8390" spans="1:9" ht="32" x14ac:dyDescent="0.2">
      <c r="A8390" t="s">
        <v>20847</v>
      </c>
      <c r="B8390" t="s">
        <v>5174</v>
      </c>
      <c r="C8390">
        <v>2</v>
      </c>
      <c r="D8390" t="s">
        <v>52</v>
      </c>
      <c r="E8390" t="s">
        <v>12</v>
      </c>
      <c r="F8390" s="3" t="s">
        <v>13870</v>
      </c>
      <c r="G8390">
        <v>2023</v>
      </c>
      <c r="H8390" t="s">
        <v>323</v>
      </c>
      <c r="I8390" t="s">
        <v>20849</v>
      </c>
    </row>
    <row r="8391" spans="1:9" ht="32" x14ac:dyDescent="0.2">
      <c r="A8391" t="s">
        <v>20847</v>
      </c>
      <c r="B8391" t="s">
        <v>1496</v>
      </c>
      <c r="C8391">
        <v>3</v>
      </c>
      <c r="D8391" t="s">
        <v>193</v>
      </c>
      <c r="E8391" t="s">
        <v>12</v>
      </c>
      <c r="F8391" s="3" t="s">
        <v>20850</v>
      </c>
      <c r="G8391">
        <v>2023</v>
      </c>
      <c r="H8391" t="s">
        <v>195</v>
      </c>
      <c r="I8391" t="s">
        <v>20849</v>
      </c>
    </row>
    <row r="8392" spans="1:9" ht="32" x14ac:dyDescent="0.2">
      <c r="A8392" t="s">
        <v>20847</v>
      </c>
      <c r="B8392" t="s">
        <v>20851</v>
      </c>
      <c r="C8392">
        <v>4</v>
      </c>
      <c r="D8392" t="s">
        <v>11556</v>
      </c>
      <c r="E8392" t="s">
        <v>464</v>
      </c>
      <c r="F8392" s="3" t="s">
        <v>20852</v>
      </c>
      <c r="G8392">
        <v>2023</v>
      </c>
      <c r="H8392" t="s">
        <v>86</v>
      </c>
      <c r="I8392" t="s">
        <v>20849</v>
      </c>
    </row>
    <row r="8393" spans="1:9" ht="16" x14ac:dyDescent="0.2">
      <c r="A8393" t="s">
        <v>20853</v>
      </c>
      <c r="B8393" t="s">
        <v>20854</v>
      </c>
      <c r="C8393">
        <v>1</v>
      </c>
      <c r="D8393" t="s">
        <v>7998</v>
      </c>
      <c r="E8393" t="s">
        <v>10436</v>
      </c>
      <c r="F8393" s="3" t="s">
        <v>10437</v>
      </c>
      <c r="G8393">
        <v>2023</v>
      </c>
      <c r="H8393" t="s">
        <v>368</v>
      </c>
      <c r="I8393" t="s">
        <v>20855</v>
      </c>
    </row>
    <row r="8394" spans="1:9" ht="16" x14ac:dyDescent="0.2">
      <c r="A8394" t="s">
        <v>20853</v>
      </c>
      <c r="B8394" t="s">
        <v>20856</v>
      </c>
      <c r="C8394">
        <v>2</v>
      </c>
      <c r="D8394" t="s">
        <v>408</v>
      </c>
      <c r="E8394" t="s">
        <v>12</v>
      </c>
      <c r="F8394" s="3" t="s">
        <v>12044</v>
      </c>
      <c r="G8394">
        <v>2023</v>
      </c>
      <c r="H8394" t="s">
        <v>313</v>
      </c>
      <c r="I8394" t="s">
        <v>20855</v>
      </c>
    </row>
    <row r="8395" spans="1:9" ht="32" x14ac:dyDescent="0.2">
      <c r="A8395" t="s">
        <v>20857</v>
      </c>
      <c r="B8395" t="s">
        <v>5584</v>
      </c>
      <c r="C8395">
        <v>1</v>
      </c>
      <c r="D8395" t="s">
        <v>52</v>
      </c>
      <c r="E8395" t="s">
        <v>12</v>
      </c>
      <c r="F8395" s="3" t="s">
        <v>5585</v>
      </c>
      <c r="G8395">
        <v>2023</v>
      </c>
      <c r="H8395" t="s">
        <v>140</v>
      </c>
      <c r="I8395" t="s">
        <v>20858</v>
      </c>
    </row>
    <row r="8396" spans="1:9" ht="32" x14ac:dyDescent="0.2">
      <c r="A8396" t="s">
        <v>20859</v>
      </c>
      <c r="B8396" t="s">
        <v>20860</v>
      </c>
      <c r="C8396">
        <v>1</v>
      </c>
      <c r="D8396">
        <f>571</f>
        <v>571</v>
      </c>
      <c r="E8396" t="s">
        <v>12</v>
      </c>
      <c r="F8396" s="3" t="s">
        <v>6554</v>
      </c>
      <c r="G8396">
        <v>2023</v>
      </c>
      <c r="H8396" t="s">
        <v>86</v>
      </c>
      <c r="I8396" t="s">
        <v>20861</v>
      </c>
    </row>
    <row r="8397" spans="1:9" ht="32" x14ac:dyDescent="0.2">
      <c r="A8397" t="s">
        <v>20859</v>
      </c>
      <c r="B8397" t="s">
        <v>20862</v>
      </c>
      <c r="C8397">
        <v>2</v>
      </c>
      <c r="D8397" t="s">
        <v>90</v>
      </c>
      <c r="E8397" t="s">
        <v>12</v>
      </c>
      <c r="F8397" s="3" t="s">
        <v>20863</v>
      </c>
      <c r="G8397">
        <v>2023</v>
      </c>
      <c r="H8397" t="s">
        <v>832</v>
      </c>
      <c r="I8397" t="s">
        <v>20861</v>
      </c>
    </row>
    <row r="8398" spans="1:9" ht="32" x14ac:dyDescent="0.2">
      <c r="A8398" t="s">
        <v>20859</v>
      </c>
      <c r="B8398" t="s">
        <v>20864</v>
      </c>
      <c r="C8398">
        <v>3</v>
      </c>
      <c r="D8398" t="s">
        <v>12</v>
      </c>
      <c r="E8398" t="s">
        <v>12</v>
      </c>
      <c r="F8398" s="3" t="s">
        <v>20865</v>
      </c>
      <c r="G8398">
        <v>2023</v>
      </c>
      <c r="H8398" t="s">
        <v>832</v>
      </c>
      <c r="I8398" t="s">
        <v>20861</v>
      </c>
    </row>
    <row r="8399" spans="1:9" ht="32" x14ac:dyDescent="0.2">
      <c r="A8399" t="s">
        <v>20859</v>
      </c>
      <c r="B8399" t="s">
        <v>20866</v>
      </c>
      <c r="C8399">
        <v>4</v>
      </c>
      <c r="D8399" t="s">
        <v>90</v>
      </c>
      <c r="E8399" t="s">
        <v>12</v>
      </c>
      <c r="F8399" s="3" t="s">
        <v>20867</v>
      </c>
      <c r="G8399">
        <v>2023</v>
      </c>
      <c r="H8399" t="s">
        <v>832</v>
      </c>
      <c r="I8399" t="s">
        <v>20861</v>
      </c>
    </row>
    <row r="8400" spans="1:9" ht="16" x14ac:dyDescent="0.2">
      <c r="A8400" t="s">
        <v>20868</v>
      </c>
      <c r="B8400" t="s">
        <v>20869</v>
      </c>
      <c r="C8400">
        <v>1</v>
      </c>
      <c r="D8400" t="s">
        <v>12</v>
      </c>
      <c r="E8400" t="s">
        <v>12</v>
      </c>
      <c r="F8400" s="3" t="s">
        <v>4117</v>
      </c>
      <c r="G8400">
        <v>2023</v>
      </c>
      <c r="H8400" t="s">
        <v>368</v>
      </c>
      <c r="I8400" t="s">
        <v>20870</v>
      </c>
    </row>
    <row r="8401" spans="1:9" ht="32" x14ac:dyDescent="0.2">
      <c r="A8401" t="s">
        <v>20871</v>
      </c>
      <c r="B8401" t="s">
        <v>1201</v>
      </c>
      <c r="C8401">
        <v>1</v>
      </c>
      <c r="D8401" t="s">
        <v>12</v>
      </c>
      <c r="E8401" t="s">
        <v>12</v>
      </c>
      <c r="F8401" s="3" t="s">
        <v>20872</v>
      </c>
      <c r="G8401">
        <v>2023</v>
      </c>
      <c r="H8401" t="s">
        <v>14</v>
      </c>
      <c r="I8401" t="s">
        <v>20873</v>
      </c>
    </row>
    <row r="8402" spans="1:9" ht="32" x14ac:dyDescent="0.2">
      <c r="A8402" t="s">
        <v>20871</v>
      </c>
      <c r="B8402" t="s">
        <v>16592</v>
      </c>
      <c r="C8402">
        <v>2</v>
      </c>
      <c r="D8402">
        <f>400</f>
        <v>400</v>
      </c>
      <c r="E8402" t="s">
        <v>12</v>
      </c>
      <c r="F8402" s="3" t="s">
        <v>20874</v>
      </c>
      <c r="G8402">
        <v>2023</v>
      </c>
      <c r="H8402" t="s">
        <v>140</v>
      </c>
      <c r="I8402" t="s">
        <v>20873</v>
      </c>
    </row>
    <row r="8403" spans="1:9" ht="32" x14ac:dyDescent="0.2">
      <c r="A8403" t="s">
        <v>20871</v>
      </c>
      <c r="B8403" t="s">
        <v>9978</v>
      </c>
      <c r="C8403">
        <v>3</v>
      </c>
      <c r="D8403" t="s">
        <v>12</v>
      </c>
      <c r="E8403" t="s">
        <v>12</v>
      </c>
      <c r="F8403" s="3" t="s">
        <v>20875</v>
      </c>
      <c r="G8403">
        <v>2023</v>
      </c>
      <c r="H8403" t="s">
        <v>14</v>
      </c>
      <c r="I8403" t="s">
        <v>20873</v>
      </c>
    </row>
    <row r="8404" spans="1:9" ht="32" x14ac:dyDescent="0.2">
      <c r="A8404" t="s">
        <v>20876</v>
      </c>
      <c r="B8404" t="s">
        <v>20877</v>
      </c>
      <c r="C8404">
        <v>1</v>
      </c>
      <c r="D8404" t="s">
        <v>12</v>
      </c>
      <c r="E8404" t="s">
        <v>12</v>
      </c>
      <c r="F8404" s="3" t="s">
        <v>18546</v>
      </c>
      <c r="G8404">
        <v>2023</v>
      </c>
      <c r="H8404" t="s">
        <v>368</v>
      </c>
      <c r="I8404" t="s">
        <v>20878</v>
      </c>
    </row>
    <row r="8405" spans="1:9" ht="32" x14ac:dyDescent="0.2">
      <c r="A8405" t="s">
        <v>20876</v>
      </c>
      <c r="B8405" t="s">
        <v>20879</v>
      </c>
      <c r="C8405">
        <v>2</v>
      </c>
      <c r="D8405" t="s">
        <v>316</v>
      </c>
      <c r="E8405" t="s">
        <v>12</v>
      </c>
      <c r="F8405" s="3" t="s">
        <v>20880</v>
      </c>
      <c r="G8405">
        <v>2023</v>
      </c>
      <c r="H8405" t="s">
        <v>140</v>
      </c>
      <c r="I8405" t="s">
        <v>20878</v>
      </c>
    </row>
    <row r="8406" spans="1:9" ht="32" x14ac:dyDescent="0.2">
      <c r="A8406" t="s">
        <v>20881</v>
      </c>
      <c r="B8406" t="s">
        <v>20882</v>
      </c>
      <c r="C8406">
        <v>1</v>
      </c>
      <c r="D8406" t="s">
        <v>20883</v>
      </c>
      <c r="E8406" t="s">
        <v>12</v>
      </c>
      <c r="F8406" s="3" t="s">
        <v>20884</v>
      </c>
      <c r="G8406">
        <v>2023</v>
      </c>
      <c r="H8406" t="s">
        <v>2773</v>
      </c>
      <c r="I8406" t="s">
        <v>20885</v>
      </c>
    </row>
    <row r="8407" spans="1:9" ht="16" x14ac:dyDescent="0.2">
      <c r="A8407" t="s">
        <v>20886</v>
      </c>
      <c r="B8407" t="s">
        <v>698</v>
      </c>
      <c r="C8407">
        <v>1</v>
      </c>
      <c r="D8407">
        <f>169</f>
        <v>169</v>
      </c>
      <c r="E8407" t="s">
        <v>12</v>
      </c>
      <c r="F8407" s="3" t="s">
        <v>5594</v>
      </c>
      <c r="G8407">
        <v>2023</v>
      </c>
      <c r="H8407" t="s">
        <v>140</v>
      </c>
      <c r="I8407" t="s">
        <v>20887</v>
      </c>
    </row>
    <row r="8408" spans="1:9" ht="32" x14ac:dyDescent="0.2">
      <c r="A8408" t="s">
        <v>20886</v>
      </c>
      <c r="B8408" t="s">
        <v>5590</v>
      </c>
      <c r="C8408">
        <v>2</v>
      </c>
      <c r="D8408">
        <f>169</f>
        <v>169</v>
      </c>
      <c r="E8408" t="s">
        <v>12</v>
      </c>
      <c r="F8408" s="3" t="s">
        <v>20888</v>
      </c>
      <c r="G8408">
        <v>2023</v>
      </c>
      <c r="H8408" t="s">
        <v>140</v>
      </c>
      <c r="I8408" t="s">
        <v>20887</v>
      </c>
    </row>
    <row r="8409" spans="1:9" ht="32" x14ac:dyDescent="0.2">
      <c r="A8409" t="s">
        <v>20886</v>
      </c>
      <c r="B8409" t="s">
        <v>20889</v>
      </c>
      <c r="C8409">
        <v>3</v>
      </c>
      <c r="D8409">
        <f>169</f>
        <v>169</v>
      </c>
      <c r="E8409" t="s">
        <v>12</v>
      </c>
      <c r="F8409" s="3" t="s">
        <v>20890</v>
      </c>
      <c r="G8409">
        <v>2023</v>
      </c>
      <c r="H8409" t="s">
        <v>140</v>
      </c>
      <c r="I8409" t="s">
        <v>20887</v>
      </c>
    </row>
    <row r="8410" spans="1:9" ht="32" x14ac:dyDescent="0.2">
      <c r="A8410" t="s">
        <v>20891</v>
      </c>
      <c r="B8410" t="s">
        <v>1016</v>
      </c>
      <c r="C8410">
        <v>1</v>
      </c>
      <c r="D8410" t="s">
        <v>52</v>
      </c>
      <c r="E8410" t="s">
        <v>12</v>
      </c>
      <c r="F8410" s="3" t="s">
        <v>1017</v>
      </c>
      <c r="G8410">
        <v>2023</v>
      </c>
      <c r="H8410" t="s">
        <v>140</v>
      </c>
      <c r="I8410" t="s">
        <v>20892</v>
      </c>
    </row>
    <row r="8411" spans="1:9" ht="16" x14ac:dyDescent="0.2">
      <c r="A8411" t="s">
        <v>20891</v>
      </c>
      <c r="B8411" t="s">
        <v>1238</v>
      </c>
      <c r="C8411">
        <v>2</v>
      </c>
      <c r="D8411" t="s">
        <v>1155</v>
      </c>
      <c r="E8411" t="s">
        <v>12</v>
      </c>
      <c r="F8411" s="3" t="s">
        <v>3109</v>
      </c>
      <c r="G8411">
        <v>2023</v>
      </c>
      <c r="H8411" t="s">
        <v>1157</v>
      </c>
      <c r="I8411" t="s">
        <v>20892</v>
      </c>
    </row>
    <row r="8412" spans="1:9" ht="32" x14ac:dyDescent="0.2">
      <c r="A8412" t="s">
        <v>20893</v>
      </c>
      <c r="B8412" t="s">
        <v>18491</v>
      </c>
      <c r="C8412">
        <v>1</v>
      </c>
      <c r="D8412" t="s">
        <v>12</v>
      </c>
      <c r="E8412" t="s">
        <v>12</v>
      </c>
      <c r="F8412" s="3" t="s">
        <v>20894</v>
      </c>
      <c r="G8412">
        <v>2023</v>
      </c>
      <c r="H8412" t="s">
        <v>462</v>
      </c>
      <c r="I8412" t="s">
        <v>20895</v>
      </c>
    </row>
    <row r="8413" spans="1:9" ht="32" x14ac:dyDescent="0.2">
      <c r="A8413" t="s">
        <v>20893</v>
      </c>
      <c r="B8413" t="s">
        <v>20896</v>
      </c>
      <c r="C8413">
        <v>2</v>
      </c>
      <c r="D8413" t="s">
        <v>12</v>
      </c>
      <c r="E8413" t="s">
        <v>12</v>
      </c>
      <c r="F8413" s="3" t="s">
        <v>20897</v>
      </c>
      <c r="G8413">
        <v>2023</v>
      </c>
      <c r="H8413" t="s">
        <v>462</v>
      </c>
      <c r="I8413" t="s">
        <v>20895</v>
      </c>
    </row>
    <row r="8414" spans="1:9" ht="32" x14ac:dyDescent="0.2">
      <c r="A8414" t="s">
        <v>20893</v>
      </c>
      <c r="B8414" t="s">
        <v>20898</v>
      </c>
      <c r="C8414">
        <v>3</v>
      </c>
      <c r="D8414" t="s">
        <v>12</v>
      </c>
      <c r="E8414" t="s">
        <v>12</v>
      </c>
      <c r="F8414" s="3" t="s">
        <v>20899</v>
      </c>
      <c r="G8414">
        <v>2023</v>
      </c>
      <c r="H8414" t="s">
        <v>6108</v>
      </c>
      <c r="I8414" t="s">
        <v>20895</v>
      </c>
    </row>
    <row r="8415" spans="1:9" ht="32" x14ac:dyDescent="0.2">
      <c r="A8415" t="s">
        <v>20900</v>
      </c>
      <c r="B8415" t="s">
        <v>20901</v>
      </c>
      <c r="C8415">
        <v>1</v>
      </c>
      <c r="D8415">
        <f>469</f>
        <v>469</v>
      </c>
      <c r="E8415" t="s">
        <v>12</v>
      </c>
      <c r="F8415" s="3" t="s">
        <v>20902</v>
      </c>
      <c r="G8415">
        <v>2023</v>
      </c>
      <c r="H8415" t="s">
        <v>761</v>
      </c>
      <c r="I8415" t="s">
        <v>20903</v>
      </c>
    </row>
    <row r="8416" spans="1:9" ht="16" x14ac:dyDescent="0.2">
      <c r="A8416" t="s">
        <v>20900</v>
      </c>
      <c r="B8416" t="s">
        <v>20904</v>
      </c>
      <c r="C8416">
        <v>2</v>
      </c>
      <c r="D8416" t="s">
        <v>4601</v>
      </c>
      <c r="E8416" t="s">
        <v>12</v>
      </c>
      <c r="F8416" s="3" t="s">
        <v>20905</v>
      </c>
      <c r="G8416">
        <v>2023</v>
      </c>
      <c r="H8416" t="s">
        <v>761</v>
      </c>
      <c r="I8416" t="s">
        <v>20903</v>
      </c>
    </row>
    <row r="8417" spans="1:9" ht="32" x14ac:dyDescent="0.2">
      <c r="A8417" t="s">
        <v>20906</v>
      </c>
      <c r="B8417" t="s">
        <v>20907</v>
      </c>
      <c r="C8417">
        <v>1</v>
      </c>
      <c r="D8417" t="s">
        <v>101</v>
      </c>
      <c r="E8417" t="s">
        <v>12</v>
      </c>
      <c r="F8417" s="3" t="s">
        <v>2711</v>
      </c>
      <c r="G8417">
        <v>2023</v>
      </c>
      <c r="H8417" t="s">
        <v>37</v>
      </c>
      <c r="I8417" t="s">
        <v>20908</v>
      </c>
    </row>
    <row r="8418" spans="1:9" ht="16" x14ac:dyDescent="0.2">
      <c r="A8418" t="s">
        <v>20906</v>
      </c>
      <c r="B8418" t="s">
        <v>20909</v>
      </c>
      <c r="C8418">
        <v>2</v>
      </c>
      <c r="D8418" t="s">
        <v>101</v>
      </c>
      <c r="E8418" t="s">
        <v>12</v>
      </c>
      <c r="F8418" s="3" t="s">
        <v>13830</v>
      </c>
      <c r="G8418">
        <v>2023</v>
      </c>
      <c r="H8418" t="s">
        <v>37</v>
      </c>
      <c r="I8418" t="s">
        <v>20908</v>
      </c>
    </row>
    <row r="8419" spans="1:9" ht="16" x14ac:dyDescent="0.2">
      <c r="A8419" t="s">
        <v>20910</v>
      </c>
      <c r="B8419" t="s">
        <v>3353</v>
      </c>
      <c r="C8419">
        <v>1</v>
      </c>
      <c r="D8419">
        <f>407</f>
        <v>407</v>
      </c>
      <c r="E8419" t="s">
        <v>12</v>
      </c>
      <c r="F8419" s="3" t="s">
        <v>20911</v>
      </c>
      <c r="G8419">
        <v>2023</v>
      </c>
      <c r="H8419" t="s">
        <v>37</v>
      </c>
      <c r="I8419" t="s">
        <v>20912</v>
      </c>
    </row>
    <row r="8420" spans="1:9" ht="16" x14ac:dyDescent="0.2">
      <c r="A8420" t="s">
        <v>20913</v>
      </c>
      <c r="B8420" t="s">
        <v>20914</v>
      </c>
      <c r="C8420">
        <v>1</v>
      </c>
      <c r="D8420" t="s">
        <v>52</v>
      </c>
      <c r="E8420" t="s">
        <v>12</v>
      </c>
      <c r="F8420" s="3" t="s">
        <v>15688</v>
      </c>
      <c r="G8420">
        <v>2023</v>
      </c>
      <c r="H8420" t="s">
        <v>54</v>
      </c>
      <c r="I8420" t="s">
        <v>20915</v>
      </c>
    </row>
    <row r="8421" spans="1:9" ht="32" x14ac:dyDescent="0.2">
      <c r="A8421" t="s">
        <v>20913</v>
      </c>
      <c r="B8421" t="s">
        <v>20916</v>
      </c>
      <c r="C8421">
        <v>2</v>
      </c>
      <c r="D8421" t="s">
        <v>52</v>
      </c>
      <c r="E8421" t="s">
        <v>12</v>
      </c>
      <c r="F8421" s="3" t="s">
        <v>20917</v>
      </c>
      <c r="G8421">
        <v>2023</v>
      </c>
      <c r="H8421" t="s">
        <v>54</v>
      </c>
      <c r="I8421" t="s">
        <v>20915</v>
      </c>
    </row>
    <row r="8422" spans="1:9" ht="16" x14ac:dyDescent="0.2">
      <c r="A8422" t="s">
        <v>20913</v>
      </c>
      <c r="B8422" t="s">
        <v>20918</v>
      </c>
      <c r="C8422">
        <v>3</v>
      </c>
      <c r="D8422" t="s">
        <v>52</v>
      </c>
      <c r="E8422" t="s">
        <v>12</v>
      </c>
      <c r="F8422" s="3" t="s">
        <v>14509</v>
      </c>
      <c r="G8422">
        <v>2023</v>
      </c>
      <c r="H8422" t="s">
        <v>54</v>
      </c>
      <c r="I8422" t="s">
        <v>20915</v>
      </c>
    </row>
    <row r="8423" spans="1:9" ht="16" x14ac:dyDescent="0.2">
      <c r="A8423" t="s">
        <v>20913</v>
      </c>
      <c r="B8423" t="s">
        <v>20919</v>
      </c>
      <c r="C8423">
        <v>4</v>
      </c>
      <c r="D8423" t="s">
        <v>52</v>
      </c>
      <c r="E8423" t="s">
        <v>12</v>
      </c>
      <c r="F8423" s="3" t="s">
        <v>17167</v>
      </c>
      <c r="G8423">
        <v>2023</v>
      </c>
      <c r="H8423" t="s">
        <v>54</v>
      </c>
      <c r="I8423" t="s">
        <v>20915</v>
      </c>
    </row>
    <row r="8424" spans="1:9" ht="32" x14ac:dyDescent="0.2">
      <c r="A8424" t="s">
        <v>20913</v>
      </c>
      <c r="B8424" t="s">
        <v>20920</v>
      </c>
      <c r="C8424">
        <v>5</v>
      </c>
      <c r="D8424" t="s">
        <v>52</v>
      </c>
      <c r="E8424" t="s">
        <v>12</v>
      </c>
      <c r="F8424" s="3" t="s">
        <v>20921</v>
      </c>
      <c r="G8424">
        <v>2023</v>
      </c>
      <c r="H8424" t="s">
        <v>54</v>
      </c>
      <c r="I8424" t="s">
        <v>20915</v>
      </c>
    </row>
    <row r="8425" spans="1:9" ht="16" x14ac:dyDescent="0.2">
      <c r="A8425" t="s">
        <v>20922</v>
      </c>
      <c r="B8425" t="s">
        <v>19053</v>
      </c>
      <c r="C8425">
        <v>1</v>
      </c>
      <c r="D8425">
        <f>154</f>
        <v>154</v>
      </c>
      <c r="E8425" t="s">
        <v>12</v>
      </c>
      <c r="F8425" s="3" t="s">
        <v>2230</v>
      </c>
      <c r="G8425">
        <v>2023</v>
      </c>
      <c r="H8425" t="s">
        <v>140</v>
      </c>
      <c r="I8425" t="s">
        <v>20923</v>
      </c>
    </row>
    <row r="8426" spans="1:9" ht="16" x14ac:dyDescent="0.2">
      <c r="A8426" t="s">
        <v>20922</v>
      </c>
      <c r="B8426" t="s">
        <v>4946</v>
      </c>
      <c r="C8426">
        <v>2</v>
      </c>
      <c r="D8426" t="s">
        <v>712</v>
      </c>
      <c r="E8426" t="s">
        <v>12</v>
      </c>
      <c r="F8426" s="3" t="s">
        <v>4942</v>
      </c>
      <c r="G8426">
        <v>2023</v>
      </c>
      <c r="H8426" t="s">
        <v>140</v>
      </c>
      <c r="I8426" t="s">
        <v>20923</v>
      </c>
    </row>
    <row r="8427" spans="1:9" ht="32" x14ac:dyDescent="0.2">
      <c r="A8427" t="s">
        <v>20922</v>
      </c>
      <c r="B8427" t="s">
        <v>11208</v>
      </c>
      <c r="C8427">
        <v>3</v>
      </c>
      <c r="D8427">
        <f>132</f>
        <v>132</v>
      </c>
      <c r="E8427" t="s">
        <v>12</v>
      </c>
      <c r="F8427" s="7" t="s">
        <v>284</v>
      </c>
      <c r="G8427">
        <v>2023</v>
      </c>
      <c r="H8427" t="s">
        <v>140</v>
      </c>
      <c r="I8427" t="s">
        <v>20923</v>
      </c>
    </row>
    <row r="8428" spans="1:9" ht="32" x14ac:dyDescent="0.2">
      <c r="A8428" t="s">
        <v>20924</v>
      </c>
      <c r="B8428" t="s">
        <v>11125</v>
      </c>
      <c r="C8428">
        <v>1</v>
      </c>
      <c r="D8428">
        <f>285</f>
        <v>285</v>
      </c>
      <c r="E8428" t="s">
        <v>12</v>
      </c>
      <c r="F8428" s="3" t="s">
        <v>11236</v>
      </c>
      <c r="G8428">
        <v>2023</v>
      </c>
      <c r="H8428" t="s">
        <v>140</v>
      </c>
      <c r="I8428" t="s">
        <v>20925</v>
      </c>
    </row>
    <row r="8429" spans="1:9" ht="16" x14ac:dyDescent="0.2">
      <c r="A8429" t="s">
        <v>20924</v>
      </c>
      <c r="B8429" t="s">
        <v>10749</v>
      </c>
      <c r="C8429">
        <v>2</v>
      </c>
      <c r="D8429">
        <f>575</f>
        <v>575</v>
      </c>
      <c r="E8429" t="s">
        <v>12</v>
      </c>
      <c r="F8429" s="3" t="s">
        <v>20926</v>
      </c>
      <c r="G8429">
        <v>2023</v>
      </c>
      <c r="H8429" t="s">
        <v>140</v>
      </c>
      <c r="I8429" t="s">
        <v>20925</v>
      </c>
    </row>
    <row r="8430" spans="1:9" ht="32" x14ac:dyDescent="0.2">
      <c r="A8430" t="s">
        <v>20924</v>
      </c>
      <c r="B8430" t="s">
        <v>20267</v>
      </c>
      <c r="C8430">
        <v>3</v>
      </c>
      <c r="D8430">
        <f>132</f>
        <v>132</v>
      </c>
      <c r="E8430" t="s">
        <v>12</v>
      </c>
      <c r="F8430" s="3" t="s">
        <v>20927</v>
      </c>
      <c r="G8430">
        <v>2023</v>
      </c>
      <c r="H8430" t="s">
        <v>140</v>
      </c>
      <c r="I8430" t="s">
        <v>20925</v>
      </c>
    </row>
    <row r="8431" spans="1:9" ht="32" x14ac:dyDescent="0.2">
      <c r="A8431" t="s">
        <v>20928</v>
      </c>
      <c r="B8431" t="s">
        <v>20423</v>
      </c>
      <c r="C8431">
        <v>1</v>
      </c>
      <c r="D8431">
        <v>1401</v>
      </c>
      <c r="E8431" t="s">
        <v>12</v>
      </c>
      <c r="F8431" s="7" t="s">
        <v>20424</v>
      </c>
      <c r="G8431">
        <v>2023</v>
      </c>
      <c r="H8431" t="s">
        <v>140</v>
      </c>
      <c r="I8431" t="s">
        <v>20929</v>
      </c>
    </row>
    <row r="8432" spans="1:9" ht="16" x14ac:dyDescent="0.2">
      <c r="A8432" t="s">
        <v>20930</v>
      </c>
      <c r="B8432" t="s">
        <v>20931</v>
      </c>
      <c r="C8432">
        <v>1</v>
      </c>
      <c r="D8432" t="s">
        <v>12</v>
      </c>
      <c r="E8432" t="s">
        <v>12</v>
      </c>
      <c r="F8432" s="3" t="s">
        <v>20932</v>
      </c>
      <c r="G8432">
        <v>2023</v>
      </c>
      <c r="H8432" t="s">
        <v>1102</v>
      </c>
      <c r="I8432" t="s">
        <v>20933</v>
      </c>
    </row>
    <row r="8433" spans="1:9" ht="32" x14ac:dyDescent="0.2">
      <c r="A8433" t="s">
        <v>20934</v>
      </c>
      <c r="B8433" t="s">
        <v>20935</v>
      </c>
      <c r="C8433">
        <v>1</v>
      </c>
      <c r="D8433" t="s">
        <v>408</v>
      </c>
      <c r="E8433" t="s">
        <v>12</v>
      </c>
      <c r="F8433" s="3" t="s">
        <v>20936</v>
      </c>
      <c r="G8433">
        <v>2023</v>
      </c>
      <c r="H8433" t="s">
        <v>140</v>
      </c>
      <c r="I8433" t="s">
        <v>20937</v>
      </c>
    </row>
    <row r="8434" spans="1:9" ht="16" x14ac:dyDescent="0.2">
      <c r="A8434" t="s">
        <v>20938</v>
      </c>
      <c r="B8434" t="s">
        <v>1374</v>
      </c>
      <c r="C8434">
        <v>1</v>
      </c>
      <c r="D8434" t="s">
        <v>344</v>
      </c>
      <c r="E8434" t="s">
        <v>12</v>
      </c>
      <c r="F8434" s="7" t="s">
        <v>3829</v>
      </c>
      <c r="G8434">
        <v>2023</v>
      </c>
      <c r="H8434" t="s">
        <v>174</v>
      </c>
      <c r="I8434" t="s">
        <v>20939</v>
      </c>
    </row>
    <row r="8435" spans="1:9" ht="16" x14ac:dyDescent="0.2">
      <c r="A8435" t="s">
        <v>20938</v>
      </c>
      <c r="B8435" t="s">
        <v>10782</v>
      </c>
      <c r="C8435">
        <v>2</v>
      </c>
      <c r="D8435" t="s">
        <v>576</v>
      </c>
      <c r="E8435" t="s">
        <v>12</v>
      </c>
      <c r="F8435" s="3" t="s">
        <v>14060</v>
      </c>
      <c r="G8435">
        <v>2023</v>
      </c>
      <c r="H8435" t="s">
        <v>174</v>
      </c>
      <c r="I8435" t="s">
        <v>20939</v>
      </c>
    </row>
    <row r="8436" spans="1:9" ht="16" x14ac:dyDescent="0.2">
      <c r="A8436" t="s">
        <v>20938</v>
      </c>
      <c r="B8436" t="s">
        <v>20940</v>
      </c>
      <c r="C8436">
        <v>3</v>
      </c>
      <c r="D8436" t="s">
        <v>408</v>
      </c>
      <c r="E8436" t="s">
        <v>12</v>
      </c>
      <c r="F8436" s="7" t="s">
        <v>3831</v>
      </c>
      <c r="G8436">
        <v>2023</v>
      </c>
      <c r="H8436" t="s">
        <v>174</v>
      </c>
      <c r="I8436" t="s">
        <v>20939</v>
      </c>
    </row>
    <row r="8437" spans="1:9" ht="32" x14ac:dyDescent="0.2">
      <c r="A8437" t="s">
        <v>20941</v>
      </c>
      <c r="B8437" t="s">
        <v>5043</v>
      </c>
      <c r="C8437">
        <v>1</v>
      </c>
      <c r="D8437" t="s">
        <v>1384</v>
      </c>
      <c r="E8437" t="s">
        <v>12</v>
      </c>
      <c r="F8437" s="3" t="s">
        <v>17564</v>
      </c>
      <c r="G8437">
        <v>2023</v>
      </c>
      <c r="H8437" t="s">
        <v>1022</v>
      </c>
      <c r="I8437" t="s">
        <v>20942</v>
      </c>
    </row>
    <row r="8438" spans="1:9" ht="32" x14ac:dyDescent="0.2">
      <c r="A8438" t="s">
        <v>20941</v>
      </c>
      <c r="B8438" t="s">
        <v>2172</v>
      </c>
      <c r="C8438">
        <v>2</v>
      </c>
      <c r="D8438" t="s">
        <v>996</v>
      </c>
      <c r="E8438" t="s">
        <v>12</v>
      </c>
      <c r="F8438" s="3" t="s">
        <v>15111</v>
      </c>
      <c r="G8438">
        <v>2023</v>
      </c>
      <c r="H8438" t="s">
        <v>998</v>
      </c>
      <c r="I8438" t="s">
        <v>20942</v>
      </c>
    </row>
    <row r="8439" spans="1:9" ht="16" x14ac:dyDescent="0.2">
      <c r="A8439" t="s">
        <v>20941</v>
      </c>
      <c r="B8439" t="s">
        <v>2170</v>
      </c>
      <c r="C8439">
        <v>3</v>
      </c>
      <c r="D8439" t="s">
        <v>12</v>
      </c>
      <c r="E8439" t="s">
        <v>12</v>
      </c>
      <c r="F8439" s="3" t="s">
        <v>583</v>
      </c>
      <c r="G8439">
        <v>2023</v>
      </c>
      <c r="H8439" t="s">
        <v>140</v>
      </c>
      <c r="I8439" t="s">
        <v>20942</v>
      </c>
    </row>
    <row r="8440" spans="1:9" ht="16" x14ac:dyDescent="0.2">
      <c r="A8440" t="s">
        <v>20943</v>
      </c>
      <c r="B8440" t="s">
        <v>1004</v>
      </c>
      <c r="C8440">
        <v>1</v>
      </c>
      <c r="D8440">
        <f>514</f>
        <v>514</v>
      </c>
      <c r="E8440" t="s">
        <v>12</v>
      </c>
      <c r="F8440" s="3" t="s">
        <v>501</v>
      </c>
      <c r="G8440">
        <v>2023</v>
      </c>
      <c r="H8440" t="s">
        <v>140</v>
      </c>
      <c r="I8440" t="s">
        <v>20944</v>
      </c>
    </row>
    <row r="8441" spans="1:9" ht="16" x14ac:dyDescent="0.2">
      <c r="A8441" t="s">
        <v>20945</v>
      </c>
      <c r="B8441" t="s">
        <v>4486</v>
      </c>
      <c r="C8441">
        <v>1</v>
      </c>
      <c r="D8441" t="s">
        <v>1049</v>
      </c>
      <c r="E8441" t="s">
        <v>12</v>
      </c>
      <c r="F8441" s="3" t="s">
        <v>20806</v>
      </c>
      <c r="G8441">
        <v>2023</v>
      </c>
      <c r="H8441" t="s">
        <v>140</v>
      </c>
      <c r="I8441" t="s">
        <v>20946</v>
      </c>
    </row>
    <row r="8442" spans="1:9" ht="32" x14ac:dyDescent="0.2">
      <c r="A8442" t="s">
        <v>20945</v>
      </c>
      <c r="B8442" t="s">
        <v>1016</v>
      </c>
      <c r="C8442">
        <v>2</v>
      </c>
      <c r="D8442" t="s">
        <v>52</v>
      </c>
      <c r="E8442" t="s">
        <v>12</v>
      </c>
      <c r="F8442" s="3" t="s">
        <v>1017</v>
      </c>
      <c r="G8442">
        <v>2023</v>
      </c>
      <c r="H8442" t="s">
        <v>140</v>
      </c>
      <c r="I8442" t="s">
        <v>20946</v>
      </c>
    </row>
    <row r="8443" spans="1:9" ht="32" x14ac:dyDescent="0.2">
      <c r="A8443" t="s">
        <v>20947</v>
      </c>
      <c r="B8443" t="s">
        <v>20948</v>
      </c>
      <c r="C8443">
        <v>1</v>
      </c>
      <c r="D8443" t="s">
        <v>12</v>
      </c>
      <c r="E8443" t="s">
        <v>12</v>
      </c>
      <c r="F8443" s="3" t="s">
        <v>20949</v>
      </c>
      <c r="G8443">
        <v>2023</v>
      </c>
      <c r="H8443" t="s">
        <v>14</v>
      </c>
      <c r="I8443" t="s">
        <v>20950</v>
      </c>
    </row>
    <row r="8444" spans="1:9" ht="32" x14ac:dyDescent="0.2">
      <c r="A8444" t="s">
        <v>20947</v>
      </c>
      <c r="B8444" t="s">
        <v>4240</v>
      </c>
      <c r="C8444">
        <v>2</v>
      </c>
      <c r="D8444" t="s">
        <v>12</v>
      </c>
      <c r="E8444" t="s">
        <v>12</v>
      </c>
      <c r="F8444" s="3" t="s">
        <v>20951</v>
      </c>
      <c r="G8444">
        <v>2023</v>
      </c>
      <c r="H8444" t="s">
        <v>14</v>
      </c>
      <c r="I8444" t="s">
        <v>20950</v>
      </c>
    </row>
    <row r="8445" spans="1:9" ht="32" x14ac:dyDescent="0.2">
      <c r="A8445" t="s">
        <v>20947</v>
      </c>
      <c r="B8445" t="s">
        <v>9119</v>
      </c>
      <c r="C8445">
        <v>3</v>
      </c>
      <c r="D8445" t="s">
        <v>12</v>
      </c>
      <c r="E8445" t="s">
        <v>12</v>
      </c>
      <c r="F8445" s="3" t="s">
        <v>20952</v>
      </c>
      <c r="G8445">
        <v>2023</v>
      </c>
      <c r="H8445" t="s">
        <v>14</v>
      </c>
      <c r="I8445" t="s">
        <v>20950</v>
      </c>
    </row>
    <row r="8446" spans="1:9" ht="32" x14ac:dyDescent="0.2">
      <c r="A8446" t="s">
        <v>20947</v>
      </c>
      <c r="B8446" t="s">
        <v>18539</v>
      </c>
      <c r="C8446">
        <v>4</v>
      </c>
      <c r="D8446" t="s">
        <v>12</v>
      </c>
      <c r="E8446" t="s">
        <v>12</v>
      </c>
      <c r="F8446" s="3" t="s">
        <v>20953</v>
      </c>
      <c r="G8446">
        <v>2023</v>
      </c>
      <c r="H8446" t="s">
        <v>14</v>
      </c>
      <c r="I8446" t="s">
        <v>20950</v>
      </c>
    </row>
    <row r="8447" spans="1:9" ht="16" x14ac:dyDescent="0.2">
      <c r="A8447" t="s">
        <v>20954</v>
      </c>
      <c r="B8447" t="s">
        <v>10371</v>
      </c>
      <c r="C8447">
        <v>1</v>
      </c>
      <c r="D8447">
        <f>407</f>
        <v>407</v>
      </c>
      <c r="E8447" t="s">
        <v>12</v>
      </c>
      <c r="F8447" s="3" t="s">
        <v>18098</v>
      </c>
      <c r="G8447">
        <v>2023</v>
      </c>
      <c r="H8447" t="s">
        <v>37</v>
      </c>
      <c r="I8447" t="s">
        <v>20955</v>
      </c>
    </row>
    <row r="8448" spans="1:9" ht="16" x14ac:dyDescent="0.2">
      <c r="A8448" t="s">
        <v>20956</v>
      </c>
      <c r="B8448" t="s">
        <v>20957</v>
      </c>
      <c r="C8448">
        <v>1</v>
      </c>
      <c r="D8448" t="s">
        <v>5327</v>
      </c>
      <c r="E8448" t="s">
        <v>12</v>
      </c>
      <c r="F8448" s="3" t="s">
        <v>20185</v>
      </c>
      <c r="G8448">
        <v>2023</v>
      </c>
      <c r="H8448" t="s">
        <v>368</v>
      </c>
      <c r="I8448" t="s">
        <v>20958</v>
      </c>
    </row>
    <row r="8449" spans="1:9" ht="16" x14ac:dyDescent="0.2">
      <c r="A8449" t="s">
        <v>20956</v>
      </c>
      <c r="B8449" t="s">
        <v>20959</v>
      </c>
      <c r="C8449">
        <v>2</v>
      </c>
      <c r="D8449" t="s">
        <v>316</v>
      </c>
      <c r="E8449" t="s">
        <v>12</v>
      </c>
      <c r="F8449" s="3" t="s">
        <v>20960</v>
      </c>
      <c r="G8449">
        <v>2023</v>
      </c>
      <c r="H8449" t="s">
        <v>359</v>
      </c>
      <c r="I8449" t="s">
        <v>20958</v>
      </c>
    </row>
    <row r="8450" spans="1:9" ht="32" x14ac:dyDescent="0.2">
      <c r="A8450" t="s">
        <v>20961</v>
      </c>
      <c r="B8450" t="s">
        <v>18626</v>
      </c>
      <c r="C8450">
        <v>1</v>
      </c>
      <c r="D8450" t="s">
        <v>90</v>
      </c>
      <c r="E8450" t="s">
        <v>592</v>
      </c>
      <c r="F8450" s="3" t="s">
        <v>18627</v>
      </c>
      <c r="G8450">
        <v>2023</v>
      </c>
      <c r="H8450" t="s">
        <v>832</v>
      </c>
      <c r="I8450" t="s">
        <v>20962</v>
      </c>
    </row>
    <row r="8451" spans="1:9" ht="32" x14ac:dyDescent="0.2">
      <c r="A8451" t="s">
        <v>20963</v>
      </c>
      <c r="B8451" t="s">
        <v>8860</v>
      </c>
      <c r="C8451">
        <v>1</v>
      </c>
      <c r="D8451" t="s">
        <v>12</v>
      </c>
      <c r="E8451" t="s">
        <v>12</v>
      </c>
      <c r="F8451" s="3" t="s">
        <v>20964</v>
      </c>
      <c r="G8451">
        <v>2023</v>
      </c>
      <c r="H8451" t="s">
        <v>14</v>
      </c>
      <c r="I8451" t="s">
        <v>20965</v>
      </c>
    </row>
    <row r="8452" spans="1:9" ht="32" x14ac:dyDescent="0.2">
      <c r="A8452" t="s">
        <v>20966</v>
      </c>
      <c r="B8452" t="s">
        <v>20967</v>
      </c>
      <c r="C8452">
        <v>1</v>
      </c>
      <c r="D8452" t="s">
        <v>12</v>
      </c>
      <c r="E8452" t="s">
        <v>12</v>
      </c>
      <c r="F8452" s="3" t="s">
        <v>482</v>
      </c>
      <c r="G8452">
        <v>2023</v>
      </c>
      <c r="H8452" t="s">
        <v>14</v>
      </c>
      <c r="I8452" t="s">
        <v>20968</v>
      </c>
    </row>
    <row r="8453" spans="1:9" ht="16" x14ac:dyDescent="0.2">
      <c r="A8453" t="s">
        <v>20966</v>
      </c>
      <c r="B8453" t="s">
        <v>17292</v>
      </c>
      <c r="C8453">
        <v>2</v>
      </c>
      <c r="D8453" t="s">
        <v>12</v>
      </c>
      <c r="E8453" t="s">
        <v>3798</v>
      </c>
      <c r="F8453" s="3" t="s">
        <v>20969</v>
      </c>
      <c r="G8453">
        <v>2023</v>
      </c>
      <c r="H8453" t="s">
        <v>14</v>
      </c>
      <c r="I8453" t="s">
        <v>20968</v>
      </c>
    </row>
    <row r="8454" spans="1:9" ht="32" x14ac:dyDescent="0.2">
      <c r="A8454" t="s">
        <v>20966</v>
      </c>
      <c r="B8454" t="s">
        <v>19809</v>
      </c>
      <c r="C8454">
        <v>3</v>
      </c>
      <c r="D8454" t="s">
        <v>12</v>
      </c>
      <c r="E8454" t="s">
        <v>12</v>
      </c>
      <c r="F8454" s="3" t="s">
        <v>20970</v>
      </c>
      <c r="G8454">
        <v>2023</v>
      </c>
      <c r="H8454" t="s">
        <v>14</v>
      </c>
      <c r="I8454" t="s">
        <v>20968</v>
      </c>
    </row>
    <row r="8455" spans="1:9" ht="32" x14ac:dyDescent="0.2">
      <c r="A8455" t="s">
        <v>20966</v>
      </c>
      <c r="B8455" t="s">
        <v>3918</v>
      </c>
      <c r="C8455">
        <v>4</v>
      </c>
      <c r="D8455" t="s">
        <v>12</v>
      </c>
      <c r="E8455" t="s">
        <v>12</v>
      </c>
      <c r="F8455" s="3" t="s">
        <v>479</v>
      </c>
      <c r="G8455">
        <v>2023</v>
      </c>
      <c r="H8455" t="s">
        <v>14</v>
      </c>
      <c r="I8455" t="s">
        <v>20968</v>
      </c>
    </row>
    <row r="8456" spans="1:9" ht="32" x14ac:dyDescent="0.2">
      <c r="A8456" t="s">
        <v>20971</v>
      </c>
      <c r="B8456" t="s">
        <v>20972</v>
      </c>
      <c r="C8456">
        <v>1</v>
      </c>
      <c r="D8456" t="s">
        <v>344</v>
      </c>
      <c r="E8456" t="s">
        <v>12</v>
      </c>
      <c r="F8456" s="3" t="s">
        <v>20973</v>
      </c>
      <c r="G8456">
        <v>2023</v>
      </c>
      <c r="H8456" t="s">
        <v>553</v>
      </c>
      <c r="I8456" t="s">
        <v>20974</v>
      </c>
    </row>
    <row r="8457" spans="1:9" ht="16" x14ac:dyDescent="0.2">
      <c r="A8457" t="s">
        <v>20975</v>
      </c>
      <c r="B8457" t="s">
        <v>2396</v>
      </c>
      <c r="C8457">
        <v>1</v>
      </c>
      <c r="D8457" t="s">
        <v>469</v>
      </c>
      <c r="E8457" t="s">
        <v>12</v>
      </c>
      <c r="F8457" s="3" t="s">
        <v>20976</v>
      </c>
      <c r="G8457">
        <v>2023</v>
      </c>
      <c r="H8457" t="s">
        <v>37</v>
      </c>
      <c r="I8457" t="s">
        <v>20977</v>
      </c>
    </row>
    <row r="8458" spans="1:9" ht="32" x14ac:dyDescent="0.2">
      <c r="A8458" t="s">
        <v>20978</v>
      </c>
      <c r="B8458" t="s">
        <v>2396</v>
      </c>
      <c r="C8458">
        <v>1</v>
      </c>
      <c r="D8458" t="s">
        <v>469</v>
      </c>
      <c r="E8458" t="s">
        <v>12</v>
      </c>
      <c r="F8458" s="3" t="s">
        <v>11637</v>
      </c>
      <c r="G8458">
        <v>2023</v>
      </c>
      <c r="H8458" t="s">
        <v>37</v>
      </c>
      <c r="I8458" t="s">
        <v>20979</v>
      </c>
    </row>
    <row r="8459" spans="1:9" ht="16" x14ac:dyDescent="0.2">
      <c r="A8459" t="s">
        <v>20980</v>
      </c>
      <c r="B8459" t="s">
        <v>20981</v>
      </c>
      <c r="C8459">
        <v>1</v>
      </c>
      <c r="D8459">
        <f>600</f>
        <v>600</v>
      </c>
      <c r="E8459" t="s">
        <v>12</v>
      </c>
      <c r="F8459" s="3" t="s">
        <v>20982</v>
      </c>
      <c r="G8459">
        <v>2023</v>
      </c>
      <c r="H8459" t="s">
        <v>1087</v>
      </c>
      <c r="I8459" t="s">
        <v>20983</v>
      </c>
    </row>
    <row r="8460" spans="1:9" ht="16" x14ac:dyDescent="0.2">
      <c r="A8460" t="s">
        <v>20984</v>
      </c>
      <c r="B8460" t="s">
        <v>16561</v>
      </c>
      <c r="C8460">
        <v>1</v>
      </c>
      <c r="D8460" t="s">
        <v>12</v>
      </c>
      <c r="E8460" t="s">
        <v>12</v>
      </c>
      <c r="F8460" s="7" t="s">
        <v>53</v>
      </c>
      <c r="G8460">
        <v>2023</v>
      </c>
      <c r="H8460" t="s">
        <v>54</v>
      </c>
      <c r="I8460" t="s">
        <v>20985</v>
      </c>
    </row>
    <row r="8461" spans="1:9" ht="32" x14ac:dyDescent="0.2">
      <c r="A8461" t="s">
        <v>20984</v>
      </c>
      <c r="B8461" t="s">
        <v>20986</v>
      </c>
      <c r="C8461">
        <v>2</v>
      </c>
      <c r="D8461" t="s">
        <v>12</v>
      </c>
      <c r="E8461" t="s">
        <v>12</v>
      </c>
      <c r="F8461" s="3" t="s">
        <v>20987</v>
      </c>
      <c r="G8461">
        <v>2023</v>
      </c>
      <c r="H8461" t="s">
        <v>18945</v>
      </c>
      <c r="I8461" t="s">
        <v>20985</v>
      </c>
    </row>
    <row r="8462" spans="1:9" ht="16" x14ac:dyDescent="0.2">
      <c r="A8462" t="s">
        <v>20984</v>
      </c>
      <c r="B8462" t="s">
        <v>20988</v>
      </c>
      <c r="C8462">
        <v>3</v>
      </c>
      <c r="D8462" t="s">
        <v>52</v>
      </c>
      <c r="E8462" t="s">
        <v>12</v>
      </c>
      <c r="F8462" s="3" t="s">
        <v>17167</v>
      </c>
      <c r="G8462">
        <v>2023</v>
      </c>
      <c r="H8462" t="s">
        <v>54</v>
      </c>
      <c r="I8462" t="s">
        <v>20985</v>
      </c>
    </row>
    <row r="8463" spans="1:9" ht="16" x14ac:dyDescent="0.2">
      <c r="A8463" t="s">
        <v>20984</v>
      </c>
      <c r="B8463" t="s">
        <v>20989</v>
      </c>
      <c r="C8463">
        <v>4</v>
      </c>
      <c r="D8463" t="s">
        <v>52</v>
      </c>
      <c r="E8463" t="s">
        <v>12</v>
      </c>
      <c r="F8463" s="3" t="s">
        <v>7640</v>
      </c>
      <c r="G8463">
        <v>2023</v>
      </c>
      <c r="H8463" t="s">
        <v>54</v>
      </c>
      <c r="I8463" t="s">
        <v>20985</v>
      </c>
    </row>
    <row r="8464" spans="1:9" ht="16" x14ac:dyDescent="0.2">
      <c r="A8464" t="s">
        <v>20984</v>
      </c>
      <c r="B8464" t="s">
        <v>20990</v>
      </c>
      <c r="C8464">
        <v>5</v>
      </c>
      <c r="D8464" t="s">
        <v>90</v>
      </c>
      <c r="E8464" t="s">
        <v>12</v>
      </c>
      <c r="F8464" s="3" t="s">
        <v>20991</v>
      </c>
      <c r="G8464">
        <v>2023</v>
      </c>
      <c r="H8464" t="s">
        <v>54</v>
      </c>
      <c r="I8464" t="s">
        <v>20985</v>
      </c>
    </row>
    <row r="8465" spans="1:9" ht="16" x14ac:dyDescent="0.2">
      <c r="A8465" t="s">
        <v>20992</v>
      </c>
      <c r="B8465" t="s">
        <v>20993</v>
      </c>
      <c r="C8465">
        <v>1</v>
      </c>
      <c r="D8465" t="s">
        <v>12</v>
      </c>
      <c r="E8465" t="s">
        <v>12</v>
      </c>
      <c r="F8465" s="3" t="s">
        <v>20994</v>
      </c>
      <c r="G8465">
        <v>2023</v>
      </c>
      <c r="H8465" t="s">
        <v>239</v>
      </c>
      <c r="I8465" t="s">
        <v>20995</v>
      </c>
    </row>
    <row r="8466" spans="1:9" ht="16" x14ac:dyDescent="0.2">
      <c r="A8466" t="s">
        <v>20996</v>
      </c>
      <c r="B8466" t="s">
        <v>20997</v>
      </c>
      <c r="C8466">
        <v>1</v>
      </c>
      <c r="D8466" t="s">
        <v>20998</v>
      </c>
      <c r="E8466" t="s">
        <v>12</v>
      </c>
      <c r="F8466" s="3" t="s">
        <v>20999</v>
      </c>
      <c r="G8466">
        <v>2023</v>
      </c>
      <c r="H8466" t="s">
        <v>126</v>
      </c>
      <c r="I8466" t="s">
        <v>21000</v>
      </c>
    </row>
    <row r="8467" spans="1:9" ht="32" x14ac:dyDescent="0.2">
      <c r="A8467" t="s">
        <v>21001</v>
      </c>
      <c r="B8467" t="s">
        <v>21002</v>
      </c>
      <c r="C8467">
        <v>1</v>
      </c>
      <c r="D8467" t="s">
        <v>12</v>
      </c>
      <c r="E8467" t="s">
        <v>12</v>
      </c>
      <c r="F8467" s="3" t="s">
        <v>21003</v>
      </c>
      <c r="G8467">
        <v>2023</v>
      </c>
      <c r="H8467" t="s">
        <v>313</v>
      </c>
      <c r="I8467" t="s">
        <v>21004</v>
      </c>
    </row>
    <row r="8468" spans="1:9" ht="16" x14ac:dyDescent="0.2">
      <c r="A8468" t="s">
        <v>21001</v>
      </c>
      <c r="B8468" t="s">
        <v>21005</v>
      </c>
      <c r="C8468">
        <v>2</v>
      </c>
      <c r="D8468" t="s">
        <v>12</v>
      </c>
      <c r="E8468" t="s">
        <v>12</v>
      </c>
      <c r="F8468" s="3" t="s">
        <v>21006</v>
      </c>
      <c r="G8468">
        <v>2023</v>
      </c>
      <c r="H8468" t="s">
        <v>313</v>
      </c>
      <c r="I8468" t="s">
        <v>21004</v>
      </c>
    </row>
    <row r="8469" spans="1:9" ht="16" x14ac:dyDescent="0.2">
      <c r="A8469" t="s">
        <v>21001</v>
      </c>
      <c r="B8469" t="s">
        <v>21007</v>
      </c>
      <c r="C8469">
        <v>3</v>
      </c>
      <c r="D8469" t="s">
        <v>12</v>
      </c>
      <c r="E8469" t="s">
        <v>12</v>
      </c>
      <c r="F8469" s="3" t="s">
        <v>21008</v>
      </c>
      <c r="G8469">
        <v>2023</v>
      </c>
      <c r="H8469" t="s">
        <v>313</v>
      </c>
      <c r="I8469" t="s">
        <v>21004</v>
      </c>
    </row>
    <row r="8470" spans="1:9" ht="16" x14ac:dyDescent="0.2">
      <c r="A8470" t="s">
        <v>21001</v>
      </c>
      <c r="B8470" t="s">
        <v>21009</v>
      </c>
      <c r="C8470">
        <v>4</v>
      </c>
      <c r="D8470" t="s">
        <v>996</v>
      </c>
      <c r="E8470" t="s">
        <v>12</v>
      </c>
      <c r="F8470" s="3" t="s">
        <v>21010</v>
      </c>
      <c r="G8470">
        <v>2023</v>
      </c>
      <c r="H8470" t="s">
        <v>998</v>
      </c>
      <c r="I8470" t="s">
        <v>21004</v>
      </c>
    </row>
    <row r="8471" spans="1:9" ht="16" x14ac:dyDescent="0.2">
      <c r="A8471" t="s">
        <v>21001</v>
      </c>
      <c r="B8471" t="s">
        <v>21011</v>
      </c>
      <c r="C8471">
        <v>5</v>
      </c>
      <c r="D8471" t="s">
        <v>12</v>
      </c>
      <c r="E8471" t="s">
        <v>12</v>
      </c>
      <c r="F8471" s="3" t="s">
        <v>21012</v>
      </c>
      <c r="G8471">
        <v>2023</v>
      </c>
      <c r="H8471" t="s">
        <v>313</v>
      </c>
      <c r="I8471" t="s">
        <v>21004</v>
      </c>
    </row>
    <row r="8472" spans="1:9" ht="16" x14ac:dyDescent="0.2">
      <c r="A8472" t="s">
        <v>21001</v>
      </c>
      <c r="B8472" t="s">
        <v>21013</v>
      </c>
      <c r="C8472">
        <v>6</v>
      </c>
      <c r="D8472">
        <f>285</f>
        <v>285</v>
      </c>
      <c r="E8472" t="s">
        <v>12</v>
      </c>
      <c r="F8472" s="3" t="s">
        <v>5884</v>
      </c>
      <c r="G8472">
        <v>2023</v>
      </c>
      <c r="H8472" t="s">
        <v>368</v>
      </c>
      <c r="I8472" t="s">
        <v>21004</v>
      </c>
    </row>
    <row r="8473" spans="1:9" ht="16" x14ac:dyDescent="0.2">
      <c r="A8473" t="s">
        <v>21014</v>
      </c>
      <c r="B8473" t="s">
        <v>21015</v>
      </c>
      <c r="C8473">
        <v>1</v>
      </c>
      <c r="D8473">
        <f>237</f>
        <v>237</v>
      </c>
      <c r="E8473" t="s">
        <v>12</v>
      </c>
      <c r="F8473" s="3" t="s">
        <v>21016</v>
      </c>
      <c r="G8473">
        <v>2023</v>
      </c>
      <c r="H8473" t="s">
        <v>21</v>
      </c>
      <c r="I8473" t="s">
        <v>21017</v>
      </c>
    </row>
    <row r="8474" spans="1:9" ht="16" x14ac:dyDescent="0.2">
      <c r="A8474" t="s">
        <v>21014</v>
      </c>
      <c r="B8474" t="s">
        <v>21018</v>
      </c>
      <c r="C8474">
        <v>2</v>
      </c>
      <c r="D8474">
        <f>237</f>
        <v>237</v>
      </c>
      <c r="E8474" t="s">
        <v>12</v>
      </c>
      <c r="F8474" s="3" t="s">
        <v>6331</v>
      </c>
      <c r="G8474">
        <v>2023</v>
      </c>
      <c r="H8474" t="s">
        <v>21</v>
      </c>
      <c r="I8474" t="s">
        <v>21017</v>
      </c>
    </row>
    <row r="8475" spans="1:9" ht="16" x14ac:dyDescent="0.2">
      <c r="A8475" t="s">
        <v>21019</v>
      </c>
      <c r="B8475" t="s">
        <v>21020</v>
      </c>
      <c r="C8475">
        <v>1</v>
      </c>
      <c r="D8475">
        <f>276</f>
        <v>276</v>
      </c>
      <c r="E8475" t="s">
        <v>12</v>
      </c>
      <c r="F8475" s="3" t="s">
        <v>16651</v>
      </c>
      <c r="G8475">
        <v>2023</v>
      </c>
      <c r="H8475" t="s">
        <v>267</v>
      </c>
      <c r="I8475" t="s">
        <v>21021</v>
      </c>
    </row>
    <row r="8476" spans="1:9" ht="32" x14ac:dyDescent="0.2">
      <c r="A8476" t="s">
        <v>21022</v>
      </c>
      <c r="B8476" t="s">
        <v>21023</v>
      </c>
      <c r="C8476">
        <v>1</v>
      </c>
      <c r="D8476" t="s">
        <v>12</v>
      </c>
      <c r="E8476" t="s">
        <v>12</v>
      </c>
      <c r="F8476" s="3" t="s">
        <v>21024</v>
      </c>
      <c r="G8476">
        <v>2023</v>
      </c>
      <c r="H8476" t="s">
        <v>859</v>
      </c>
      <c r="I8476" t="s">
        <v>21025</v>
      </c>
    </row>
    <row r="8477" spans="1:9" ht="16" x14ac:dyDescent="0.2">
      <c r="A8477" t="s">
        <v>21026</v>
      </c>
      <c r="B8477" t="s">
        <v>21027</v>
      </c>
      <c r="C8477">
        <v>1</v>
      </c>
      <c r="D8477" t="s">
        <v>12</v>
      </c>
      <c r="E8477" t="s">
        <v>12</v>
      </c>
      <c r="F8477" s="3" t="s">
        <v>21028</v>
      </c>
      <c r="G8477">
        <v>2023</v>
      </c>
      <c r="H8477" t="s">
        <v>37</v>
      </c>
      <c r="I8477" t="s">
        <v>21029</v>
      </c>
    </row>
    <row r="8478" spans="1:9" ht="16" x14ac:dyDescent="0.2">
      <c r="A8478" t="s">
        <v>21026</v>
      </c>
      <c r="B8478" t="s">
        <v>21030</v>
      </c>
      <c r="C8478">
        <v>2</v>
      </c>
      <c r="D8478" t="s">
        <v>12</v>
      </c>
      <c r="E8478" t="s">
        <v>12</v>
      </c>
      <c r="F8478" s="7" t="s">
        <v>21031</v>
      </c>
      <c r="G8478">
        <v>2023</v>
      </c>
      <c r="H8478" t="s">
        <v>37</v>
      </c>
      <c r="I8478" t="s">
        <v>21029</v>
      </c>
    </row>
    <row r="8479" spans="1:9" ht="16" x14ac:dyDescent="0.2">
      <c r="A8479" t="s">
        <v>21032</v>
      </c>
      <c r="B8479" t="s">
        <v>21033</v>
      </c>
      <c r="C8479">
        <v>1</v>
      </c>
      <c r="D8479" t="s">
        <v>90</v>
      </c>
      <c r="E8479" t="s">
        <v>12</v>
      </c>
      <c r="F8479" s="3" t="s">
        <v>2728</v>
      </c>
      <c r="G8479">
        <v>2023</v>
      </c>
      <c r="H8479" t="s">
        <v>37</v>
      </c>
      <c r="I8479" t="s">
        <v>21034</v>
      </c>
    </row>
    <row r="8480" spans="1:9" ht="16" x14ac:dyDescent="0.2">
      <c r="A8480" t="s">
        <v>21032</v>
      </c>
      <c r="B8480" t="s">
        <v>155</v>
      </c>
      <c r="C8480">
        <v>2</v>
      </c>
      <c r="D8480" t="s">
        <v>101</v>
      </c>
      <c r="E8480" t="s">
        <v>12</v>
      </c>
      <c r="F8480" s="3" t="s">
        <v>21035</v>
      </c>
      <c r="G8480">
        <v>2023</v>
      </c>
      <c r="H8480" t="s">
        <v>37</v>
      </c>
      <c r="I8480" t="s">
        <v>21034</v>
      </c>
    </row>
    <row r="8481" spans="1:9" ht="32" x14ac:dyDescent="0.2">
      <c r="A8481" t="s">
        <v>21032</v>
      </c>
      <c r="B8481" t="s">
        <v>2919</v>
      </c>
      <c r="C8481">
        <v>3</v>
      </c>
      <c r="D8481" t="s">
        <v>90</v>
      </c>
      <c r="E8481" t="s">
        <v>12</v>
      </c>
      <c r="F8481" s="3" t="s">
        <v>3310</v>
      </c>
      <c r="G8481">
        <v>2023</v>
      </c>
      <c r="H8481" t="s">
        <v>37</v>
      </c>
      <c r="I8481" t="s">
        <v>21034</v>
      </c>
    </row>
    <row r="8482" spans="1:9" ht="32" x14ac:dyDescent="0.2">
      <c r="A8482" t="s">
        <v>21032</v>
      </c>
      <c r="B8482" t="s">
        <v>21036</v>
      </c>
      <c r="C8482">
        <v>4</v>
      </c>
      <c r="D8482" t="s">
        <v>90</v>
      </c>
      <c r="E8482" t="s">
        <v>12</v>
      </c>
      <c r="F8482" s="3" t="s">
        <v>21037</v>
      </c>
      <c r="G8482">
        <v>2023</v>
      </c>
      <c r="H8482" t="s">
        <v>779</v>
      </c>
      <c r="I8482" t="s">
        <v>21034</v>
      </c>
    </row>
    <row r="8483" spans="1:9" ht="32" x14ac:dyDescent="0.2">
      <c r="A8483" t="s">
        <v>21038</v>
      </c>
      <c r="B8483" t="s">
        <v>21039</v>
      </c>
      <c r="C8483">
        <v>1</v>
      </c>
      <c r="D8483" t="s">
        <v>101</v>
      </c>
      <c r="E8483" t="s">
        <v>12</v>
      </c>
      <c r="F8483" s="3" t="s">
        <v>21040</v>
      </c>
      <c r="G8483">
        <v>2023</v>
      </c>
      <c r="H8483" t="s">
        <v>37</v>
      </c>
      <c r="I8483" t="s">
        <v>21041</v>
      </c>
    </row>
    <row r="8484" spans="1:9" ht="32" x14ac:dyDescent="0.2">
      <c r="A8484" t="s">
        <v>21042</v>
      </c>
      <c r="B8484" t="s">
        <v>21043</v>
      </c>
      <c r="C8484">
        <v>1</v>
      </c>
      <c r="D8484">
        <f>404</f>
        <v>404</v>
      </c>
      <c r="E8484" t="s">
        <v>12</v>
      </c>
      <c r="F8484" s="3" t="s">
        <v>21044</v>
      </c>
      <c r="G8484">
        <v>2023</v>
      </c>
      <c r="H8484" t="s">
        <v>313</v>
      </c>
      <c r="I8484" t="s">
        <v>21045</v>
      </c>
    </row>
    <row r="8485" spans="1:9" ht="32" x14ac:dyDescent="0.2">
      <c r="A8485" t="s">
        <v>21042</v>
      </c>
      <c r="B8485" t="s">
        <v>21046</v>
      </c>
      <c r="C8485">
        <v>2</v>
      </c>
      <c r="D8485">
        <f>404</f>
        <v>404</v>
      </c>
      <c r="E8485" t="s">
        <v>12</v>
      </c>
      <c r="F8485" s="3" t="s">
        <v>21047</v>
      </c>
      <c r="G8485">
        <v>2023</v>
      </c>
      <c r="H8485" t="s">
        <v>313</v>
      </c>
      <c r="I8485" t="s">
        <v>21045</v>
      </c>
    </row>
    <row r="8486" spans="1:9" ht="16" x14ac:dyDescent="0.2">
      <c r="A8486" t="s">
        <v>21042</v>
      </c>
      <c r="B8486" t="s">
        <v>21048</v>
      </c>
      <c r="C8486">
        <v>3</v>
      </c>
      <c r="D8486" t="s">
        <v>12</v>
      </c>
      <c r="E8486" t="s">
        <v>12</v>
      </c>
      <c r="F8486" s="3" t="s">
        <v>21049</v>
      </c>
      <c r="G8486">
        <v>2023</v>
      </c>
      <c r="H8486" t="s">
        <v>313</v>
      </c>
      <c r="I8486" t="s">
        <v>21045</v>
      </c>
    </row>
    <row r="8487" spans="1:9" ht="32" x14ac:dyDescent="0.2">
      <c r="A8487" t="s">
        <v>21050</v>
      </c>
      <c r="B8487" t="s">
        <v>21051</v>
      </c>
      <c r="C8487">
        <v>1</v>
      </c>
      <c r="D8487" t="s">
        <v>12</v>
      </c>
      <c r="E8487" t="s">
        <v>12</v>
      </c>
      <c r="F8487" s="3" t="s">
        <v>21052</v>
      </c>
      <c r="G8487">
        <v>2023</v>
      </c>
      <c r="H8487" t="s">
        <v>239</v>
      </c>
      <c r="I8487" t="s">
        <v>21053</v>
      </c>
    </row>
    <row r="8488" spans="1:9" ht="32" x14ac:dyDescent="0.2">
      <c r="A8488" t="s">
        <v>21054</v>
      </c>
      <c r="B8488" t="s">
        <v>6835</v>
      </c>
      <c r="C8488">
        <v>1</v>
      </c>
      <c r="D8488" t="s">
        <v>1128</v>
      </c>
      <c r="E8488" t="s">
        <v>12</v>
      </c>
      <c r="F8488" s="3" t="s">
        <v>21055</v>
      </c>
      <c r="G8488">
        <v>2023</v>
      </c>
      <c r="H8488" t="s">
        <v>140</v>
      </c>
      <c r="I8488" t="s">
        <v>21056</v>
      </c>
    </row>
    <row r="8489" spans="1:9" ht="16" x14ac:dyDescent="0.2">
      <c r="A8489" t="s">
        <v>21057</v>
      </c>
      <c r="B8489" t="s">
        <v>21058</v>
      </c>
      <c r="C8489">
        <v>1</v>
      </c>
      <c r="D8489" t="s">
        <v>344</v>
      </c>
      <c r="E8489" t="s">
        <v>12</v>
      </c>
      <c r="F8489" s="3" t="s">
        <v>21059</v>
      </c>
      <c r="G8489">
        <v>2023</v>
      </c>
      <c r="H8489" t="s">
        <v>438</v>
      </c>
      <c r="I8489" t="s">
        <v>21060</v>
      </c>
    </row>
    <row r="8490" spans="1:9" ht="16" x14ac:dyDescent="0.2">
      <c r="A8490" t="s">
        <v>21057</v>
      </c>
      <c r="B8490" t="s">
        <v>21061</v>
      </c>
      <c r="C8490">
        <v>2</v>
      </c>
      <c r="D8490" t="s">
        <v>344</v>
      </c>
      <c r="E8490" t="s">
        <v>12</v>
      </c>
      <c r="F8490" s="3" t="s">
        <v>21062</v>
      </c>
      <c r="G8490">
        <v>2023</v>
      </c>
      <c r="H8490" t="s">
        <v>438</v>
      </c>
      <c r="I8490" t="s">
        <v>21060</v>
      </c>
    </row>
    <row r="8491" spans="1:9" ht="32" x14ac:dyDescent="0.2">
      <c r="A8491" t="s">
        <v>21063</v>
      </c>
      <c r="B8491" t="s">
        <v>21064</v>
      </c>
      <c r="C8491">
        <v>1</v>
      </c>
      <c r="D8491" t="s">
        <v>12</v>
      </c>
      <c r="E8491" t="s">
        <v>12</v>
      </c>
      <c r="F8491" s="3" t="s">
        <v>21065</v>
      </c>
      <c r="G8491">
        <v>2023</v>
      </c>
      <c r="H8491" t="s">
        <v>14</v>
      </c>
      <c r="I8491" t="s">
        <v>21066</v>
      </c>
    </row>
    <row r="8492" spans="1:9" ht="16" x14ac:dyDescent="0.2">
      <c r="A8492" t="s">
        <v>21063</v>
      </c>
      <c r="B8492" t="s">
        <v>21067</v>
      </c>
      <c r="C8492">
        <v>2</v>
      </c>
      <c r="D8492" t="s">
        <v>52</v>
      </c>
      <c r="E8492" t="s">
        <v>12</v>
      </c>
      <c r="F8492" s="3" t="s">
        <v>21068</v>
      </c>
      <c r="G8492">
        <v>2023</v>
      </c>
      <c r="H8492" t="s">
        <v>14</v>
      </c>
      <c r="I8492" t="s">
        <v>21066</v>
      </c>
    </row>
    <row r="8493" spans="1:9" ht="16" x14ac:dyDescent="0.2">
      <c r="A8493" t="s">
        <v>21063</v>
      </c>
      <c r="B8493" t="s">
        <v>21069</v>
      </c>
      <c r="C8493">
        <v>3</v>
      </c>
      <c r="D8493" t="s">
        <v>12</v>
      </c>
      <c r="E8493" t="s">
        <v>12</v>
      </c>
      <c r="F8493" s="3" t="s">
        <v>21070</v>
      </c>
      <c r="G8493">
        <v>2023</v>
      </c>
      <c r="H8493" t="s">
        <v>14</v>
      </c>
      <c r="I8493" t="s">
        <v>21066</v>
      </c>
    </row>
    <row r="8494" spans="1:9" ht="16" x14ac:dyDescent="0.2">
      <c r="A8494" t="s">
        <v>21063</v>
      </c>
      <c r="B8494" t="s">
        <v>1383</v>
      </c>
      <c r="C8494">
        <v>4</v>
      </c>
      <c r="D8494">
        <f>514</f>
        <v>514</v>
      </c>
      <c r="E8494" t="s">
        <v>12</v>
      </c>
      <c r="F8494" s="3" t="s">
        <v>17651</v>
      </c>
      <c r="G8494">
        <v>2023</v>
      </c>
      <c r="H8494" t="s">
        <v>14</v>
      </c>
      <c r="I8494" t="s">
        <v>21066</v>
      </c>
    </row>
    <row r="8495" spans="1:9" ht="32" x14ac:dyDescent="0.2">
      <c r="A8495" t="s">
        <v>21071</v>
      </c>
      <c r="B8495" t="s">
        <v>21072</v>
      </c>
      <c r="C8495">
        <v>1</v>
      </c>
      <c r="D8495" t="s">
        <v>12</v>
      </c>
      <c r="E8495" t="s">
        <v>12</v>
      </c>
      <c r="F8495" s="7" t="s">
        <v>376</v>
      </c>
      <c r="G8495">
        <v>2023</v>
      </c>
      <c r="H8495" t="s">
        <v>377</v>
      </c>
      <c r="I8495" t="s">
        <v>21073</v>
      </c>
    </row>
    <row r="8496" spans="1:9" ht="16" x14ac:dyDescent="0.2">
      <c r="A8496" t="s">
        <v>21071</v>
      </c>
      <c r="B8496" t="s">
        <v>21074</v>
      </c>
      <c r="C8496">
        <v>2</v>
      </c>
      <c r="D8496" t="s">
        <v>12</v>
      </c>
      <c r="E8496" t="s">
        <v>12</v>
      </c>
      <c r="F8496" s="3" t="s">
        <v>21075</v>
      </c>
      <c r="G8496">
        <v>2023</v>
      </c>
      <c r="H8496" t="s">
        <v>86</v>
      </c>
      <c r="I8496" t="s">
        <v>21073</v>
      </c>
    </row>
    <row r="8497" spans="1:9" ht="16" x14ac:dyDescent="0.2">
      <c r="A8497" t="s">
        <v>21071</v>
      </c>
      <c r="B8497" t="s">
        <v>21076</v>
      </c>
      <c r="C8497">
        <v>3</v>
      </c>
      <c r="D8497" t="s">
        <v>712</v>
      </c>
      <c r="E8497" t="s">
        <v>12</v>
      </c>
      <c r="F8497" s="3" t="s">
        <v>21077</v>
      </c>
      <c r="G8497">
        <v>2023</v>
      </c>
      <c r="H8497" t="s">
        <v>804</v>
      </c>
      <c r="I8497" t="s">
        <v>21073</v>
      </c>
    </row>
    <row r="8498" spans="1:9" ht="32" x14ac:dyDescent="0.2">
      <c r="A8498" t="s">
        <v>21078</v>
      </c>
      <c r="B8498" t="s">
        <v>21079</v>
      </c>
      <c r="C8498">
        <v>1</v>
      </c>
      <c r="D8498" t="s">
        <v>408</v>
      </c>
      <c r="E8498" t="s">
        <v>12</v>
      </c>
      <c r="F8498" s="3" t="s">
        <v>3190</v>
      </c>
      <c r="G8498">
        <v>2023</v>
      </c>
      <c r="H8498" t="s">
        <v>323</v>
      </c>
      <c r="I8498" t="s">
        <v>21080</v>
      </c>
    </row>
    <row r="8499" spans="1:9" ht="32" x14ac:dyDescent="0.2">
      <c r="A8499" t="s">
        <v>21078</v>
      </c>
      <c r="B8499" t="s">
        <v>21081</v>
      </c>
      <c r="C8499">
        <v>2</v>
      </c>
      <c r="D8499" t="s">
        <v>2828</v>
      </c>
      <c r="E8499" t="s">
        <v>12</v>
      </c>
      <c r="F8499" s="3" t="s">
        <v>21082</v>
      </c>
      <c r="G8499">
        <v>2023</v>
      </c>
      <c r="H8499" t="s">
        <v>323</v>
      </c>
      <c r="I8499" t="s">
        <v>21080</v>
      </c>
    </row>
    <row r="8500" spans="1:9" ht="16" x14ac:dyDescent="0.2">
      <c r="A8500" t="s">
        <v>21083</v>
      </c>
      <c r="B8500" t="s">
        <v>21084</v>
      </c>
      <c r="C8500">
        <v>1</v>
      </c>
      <c r="D8500" t="s">
        <v>12</v>
      </c>
      <c r="E8500" t="s">
        <v>12</v>
      </c>
      <c r="F8500" s="3" t="s">
        <v>21085</v>
      </c>
      <c r="G8500">
        <v>2023</v>
      </c>
      <c r="H8500" t="s">
        <v>37</v>
      </c>
      <c r="I8500" t="s">
        <v>21086</v>
      </c>
    </row>
    <row r="8501" spans="1:9" ht="16" x14ac:dyDescent="0.2">
      <c r="A8501" t="s">
        <v>21083</v>
      </c>
      <c r="B8501" t="s">
        <v>21087</v>
      </c>
      <c r="C8501">
        <v>2</v>
      </c>
      <c r="D8501" t="s">
        <v>12</v>
      </c>
      <c r="E8501" t="s">
        <v>12</v>
      </c>
      <c r="F8501" s="3" t="s">
        <v>21088</v>
      </c>
      <c r="G8501">
        <v>2023</v>
      </c>
      <c r="H8501" t="s">
        <v>37</v>
      </c>
      <c r="I8501" t="s">
        <v>21086</v>
      </c>
    </row>
    <row r="8502" spans="1:9" ht="32" x14ac:dyDescent="0.2">
      <c r="A8502" t="s">
        <v>21089</v>
      </c>
      <c r="B8502" t="s">
        <v>21090</v>
      </c>
      <c r="C8502">
        <v>1</v>
      </c>
      <c r="D8502" t="s">
        <v>12</v>
      </c>
      <c r="E8502" t="s">
        <v>12</v>
      </c>
      <c r="F8502" s="3" t="s">
        <v>21091</v>
      </c>
      <c r="G8502">
        <v>2023</v>
      </c>
      <c r="H8502" t="s">
        <v>37</v>
      </c>
      <c r="I8502" t="s">
        <v>21092</v>
      </c>
    </row>
    <row r="8503" spans="1:9" ht="32" x14ac:dyDescent="0.2">
      <c r="A8503" t="s">
        <v>21089</v>
      </c>
      <c r="B8503" t="s">
        <v>21093</v>
      </c>
      <c r="C8503">
        <v>2</v>
      </c>
      <c r="D8503" t="s">
        <v>12</v>
      </c>
      <c r="E8503" t="s">
        <v>12</v>
      </c>
      <c r="F8503" s="3" t="s">
        <v>21094</v>
      </c>
      <c r="G8503">
        <v>2023</v>
      </c>
      <c r="H8503" t="s">
        <v>37</v>
      </c>
      <c r="I8503" t="s">
        <v>21092</v>
      </c>
    </row>
    <row r="8504" spans="1:9" ht="32" x14ac:dyDescent="0.2">
      <c r="A8504" t="s">
        <v>21089</v>
      </c>
      <c r="B8504" t="s">
        <v>21095</v>
      </c>
      <c r="C8504">
        <v>3</v>
      </c>
      <c r="D8504" t="s">
        <v>12</v>
      </c>
      <c r="E8504" t="s">
        <v>12</v>
      </c>
      <c r="F8504" s="3" t="s">
        <v>21096</v>
      </c>
      <c r="G8504">
        <v>2023</v>
      </c>
      <c r="H8504" t="s">
        <v>37</v>
      </c>
      <c r="I8504" t="s">
        <v>21092</v>
      </c>
    </row>
    <row r="8505" spans="1:9" ht="16" x14ac:dyDescent="0.2">
      <c r="A8505" t="s">
        <v>21097</v>
      </c>
      <c r="B8505" t="s">
        <v>21098</v>
      </c>
      <c r="C8505">
        <v>1</v>
      </c>
      <c r="D8505">
        <f>469</f>
        <v>469</v>
      </c>
      <c r="E8505" t="s">
        <v>12</v>
      </c>
      <c r="F8505" s="3" t="s">
        <v>21099</v>
      </c>
      <c r="G8505">
        <v>2023</v>
      </c>
      <c r="H8505" t="s">
        <v>267</v>
      </c>
      <c r="I8505" t="s">
        <v>21100</v>
      </c>
    </row>
    <row r="8506" spans="1:9" ht="32" x14ac:dyDescent="0.2">
      <c r="A8506" t="s">
        <v>21101</v>
      </c>
      <c r="B8506" t="s">
        <v>21102</v>
      </c>
      <c r="C8506">
        <v>1</v>
      </c>
      <c r="D8506">
        <f>586</f>
        <v>586</v>
      </c>
      <c r="E8506" t="s">
        <v>12</v>
      </c>
      <c r="F8506" s="3" t="s">
        <v>21103</v>
      </c>
      <c r="G8506">
        <v>2023</v>
      </c>
      <c r="H8506" t="s">
        <v>323</v>
      </c>
      <c r="I8506" t="s">
        <v>21104</v>
      </c>
    </row>
    <row r="8507" spans="1:9" ht="16" x14ac:dyDescent="0.2">
      <c r="A8507" t="s">
        <v>21101</v>
      </c>
      <c r="B8507" t="s">
        <v>21105</v>
      </c>
      <c r="C8507">
        <v>2</v>
      </c>
      <c r="D8507">
        <f>586</f>
        <v>586</v>
      </c>
      <c r="E8507" t="s">
        <v>12</v>
      </c>
      <c r="F8507" s="3" t="s">
        <v>21106</v>
      </c>
      <c r="G8507">
        <v>2023</v>
      </c>
      <c r="H8507" t="s">
        <v>323</v>
      </c>
      <c r="I8507" t="s">
        <v>21104</v>
      </c>
    </row>
    <row r="8508" spans="1:9" ht="16" x14ac:dyDescent="0.2">
      <c r="A8508" t="s">
        <v>21101</v>
      </c>
      <c r="B8508" t="s">
        <v>21107</v>
      </c>
      <c r="C8508">
        <v>3</v>
      </c>
      <c r="D8508" t="s">
        <v>12</v>
      </c>
      <c r="E8508" t="s">
        <v>12</v>
      </c>
      <c r="F8508" s="3" t="s">
        <v>21108</v>
      </c>
      <c r="G8508">
        <v>2023</v>
      </c>
      <c r="H8508" t="s">
        <v>1787</v>
      </c>
      <c r="I8508" t="s">
        <v>21104</v>
      </c>
    </row>
    <row r="8509" spans="1:9" ht="16" x14ac:dyDescent="0.2">
      <c r="A8509" t="s">
        <v>21109</v>
      </c>
      <c r="B8509" t="s">
        <v>21110</v>
      </c>
      <c r="C8509">
        <v>1</v>
      </c>
      <c r="D8509" t="s">
        <v>12</v>
      </c>
      <c r="E8509" t="s">
        <v>12</v>
      </c>
      <c r="F8509" s="3" t="s">
        <v>21111</v>
      </c>
      <c r="G8509">
        <v>2023</v>
      </c>
      <c r="H8509" t="s">
        <v>140</v>
      </c>
      <c r="I8509" t="s">
        <v>21112</v>
      </c>
    </row>
    <row r="8510" spans="1:9" ht="32" x14ac:dyDescent="0.2">
      <c r="A8510" t="s">
        <v>21113</v>
      </c>
      <c r="B8510" t="s">
        <v>21114</v>
      </c>
      <c r="C8510">
        <v>1</v>
      </c>
      <c r="D8510" t="s">
        <v>52</v>
      </c>
      <c r="E8510" t="s">
        <v>12</v>
      </c>
      <c r="F8510" s="3" t="s">
        <v>21115</v>
      </c>
      <c r="G8510">
        <v>2023</v>
      </c>
      <c r="H8510" t="s">
        <v>359</v>
      </c>
      <c r="I8510" t="s">
        <v>21116</v>
      </c>
    </row>
    <row r="8511" spans="1:9" ht="16" x14ac:dyDescent="0.2">
      <c r="A8511" t="s">
        <v>21113</v>
      </c>
      <c r="B8511" t="s">
        <v>21117</v>
      </c>
      <c r="C8511">
        <v>2</v>
      </c>
      <c r="D8511" t="s">
        <v>52</v>
      </c>
      <c r="E8511" t="s">
        <v>12</v>
      </c>
      <c r="F8511" s="3" t="s">
        <v>21118</v>
      </c>
      <c r="G8511">
        <v>2023</v>
      </c>
      <c r="H8511" t="s">
        <v>359</v>
      </c>
      <c r="I8511" t="s">
        <v>21116</v>
      </c>
    </row>
    <row r="8512" spans="1:9" ht="32" x14ac:dyDescent="0.2">
      <c r="A8512" t="s">
        <v>21113</v>
      </c>
      <c r="B8512" t="s">
        <v>1740</v>
      </c>
      <c r="C8512">
        <v>3</v>
      </c>
      <c r="D8512" t="s">
        <v>576</v>
      </c>
      <c r="E8512" t="s">
        <v>12</v>
      </c>
      <c r="F8512" s="3" t="s">
        <v>21119</v>
      </c>
      <c r="G8512">
        <v>2023</v>
      </c>
      <c r="H8512" t="s">
        <v>359</v>
      </c>
      <c r="I8512" t="s">
        <v>21116</v>
      </c>
    </row>
    <row r="8513" spans="1:9" ht="16" x14ac:dyDescent="0.2">
      <c r="A8513" t="s">
        <v>21120</v>
      </c>
      <c r="B8513" t="s">
        <v>21121</v>
      </c>
      <c r="C8513">
        <v>1</v>
      </c>
      <c r="D8513">
        <f>404</f>
        <v>404</v>
      </c>
      <c r="E8513" t="s">
        <v>12</v>
      </c>
      <c r="F8513" s="3" t="s">
        <v>21122</v>
      </c>
      <c r="G8513">
        <v>2023</v>
      </c>
      <c r="H8513" t="s">
        <v>313</v>
      </c>
      <c r="I8513" t="s">
        <v>21123</v>
      </c>
    </row>
    <row r="8514" spans="1:9" ht="16" x14ac:dyDescent="0.2">
      <c r="A8514" t="s">
        <v>21120</v>
      </c>
      <c r="B8514" t="s">
        <v>21124</v>
      </c>
      <c r="C8514">
        <v>2</v>
      </c>
      <c r="D8514">
        <f>563</f>
        <v>563</v>
      </c>
      <c r="E8514" t="s">
        <v>12</v>
      </c>
      <c r="F8514" s="3" t="s">
        <v>12047</v>
      </c>
      <c r="G8514">
        <v>2023</v>
      </c>
      <c r="H8514" t="s">
        <v>313</v>
      </c>
      <c r="I8514" t="s">
        <v>21123</v>
      </c>
    </row>
    <row r="8515" spans="1:9" ht="16" x14ac:dyDescent="0.2">
      <c r="A8515" t="s">
        <v>21125</v>
      </c>
      <c r="B8515" t="s">
        <v>21126</v>
      </c>
      <c r="C8515">
        <v>1</v>
      </c>
      <c r="D8515" t="s">
        <v>90</v>
      </c>
      <c r="E8515" t="s">
        <v>12</v>
      </c>
      <c r="F8515" s="3" t="s">
        <v>21127</v>
      </c>
      <c r="G8515">
        <v>2023</v>
      </c>
      <c r="H8515" t="s">
        <v>438</v>
      </c>
      <c r="I8515" t="s">
        <v>21128</v>
      </c>
    </row>
    <row r="8516" spans="1:9" ht="32" x14ac:dyDescent="0.2">
      <c r="A8516" t="s">
        <v>21129</v>
      </c>
      <c r="B8516" t="s">
        <v>17981</v>
      </c>
      <c r="C8516">
        <v>1</v>
      </c>
      <c r="D8516" t="s">
        <v>316</v>
      </c>
      <c r="E8516" t="s">
        <v>12</v>
      </c>
      <c r="F8516" s="3" t="s">
        <v>21130</v>
      </c>
      <c r="G8516">
        <v>2023</v>
      </c>
      <c r="H8516" t="s">
        <v>318</v>
      </c>
      <c r="I8516" t="s">
        <v>21131</v>
      </c>
    </row>
    <row r="8517" spans="1:9" ht="16" x14ac:dyDescent="0.2">
      <c r="A8517" t="s">
        <v>21129</v>
      </c>
      <c r="B8517" t="s">
        <v>19571</v>
      </c>
      <c r="C8517">
        <v>2</v>
      </c>
      <c r="D8517" t="s">
        <v>316</v>
      </c>
      <c r="E8517" t="s">
        <v>12</v>
      </c>
      <c r="F8517" s="3" t="s">
        <v>13883</v>
      </c>
      <c r="G8517">
        <v>2023</v>
      </c>
      <c r="H8517" t="s">
        <v>318</v>
      </c>
      <c r="I8517" t="s">
        <v>21131</v>
      </c>
    </row>
    <row r="8518" spans="1:9" ht="16" x14ac:dyDescent="0.2">
      <c r="A8518" t="s">
        <v>21132</v>
      </c>
      <c r="B8518" t="s">
        <v>1206</v>
      </c>
      <c r="C8518">
        <v>1</v>
      </c>
      <c r="D8518" t="s">
        <v>1207</v>
      </c>
      <c r="E8518" t="s">
        <v>12</v>
      </c>
      <c r="F8518" s="3" t="s">
        <v>1208</v>
      </c>
      <c r="G8518">
        <v>2023</v>
      </c>
      <c r="H8518" t="s">
        <v>37</v>
      </c>
      <c r="I8518" t="s">
        <v>21133</v>
      </c>
    </row>
    <row r="8519" spans="1:9" ht="16" x14ac:dyDescent="0.2">
      <c r="A8519" t="s">
        <v>21132</v>
      </c>
      <c r="B8519" t="s">
        <v>1212</v>
      </c>
      <c r="C8519">
        <v>2</v>
      </c>
      <c r="D8519" t="s">
        <v>101</v>
      </c>
      <c r="E8519" t="s">
        <v>12</v>
      </c>
      <c r="F8519" s="3" t="s">
        <v>11658</v>
      </c>
      <c r="G8519">
        <v>2023</v>
      </c>
      <c r="H8519" t="s">
        <v>37</v>
      </c>
      <c r="I8519" t="s">
        <v>21133</v>
      </c>
    </row>
    <row r="8520" spans="1:9" ht="16" x14ac:dyDescent="0.2">
      <c r="A8520" t="s">
        <v>21134</v>
      </c>
      <c r="B8520" t="s">
        <v>17992</v>
      </c>
      <c r="C8520">
        <v>1</v>
      </c>
      <c r="D8520" t="s">
        <v>12</v>
      </c>
      <c r="E8520" t="s">
        <v>12</v>
      </c>
      <c r="F8520" s="3" t="s">
        <v>17829</v>
      </c>
      <c r="G8520">
        <v>2023</v>
      </c>
      <c r="H8520" t="s">
        <v>37</v>
      </c>
      <c r="I8520" t="s">
        <v>21135</v>
      </c>
    </row>
    <row r="8521" spans="1:9" ht="16" x14ac:dyDescent="0.2">
      <c r="A8521" t="s">
        <v>21136</v>
      </c>
      <c r="B8521" t="s">
        <v>21137</v>
      </c>
      <c r="C8521">
        <v>1</v>
      </c>
      <c r="D8521" t="s">
        <v>12</v>
      </c>
      <c r="E8521" t="s">
        <v>12</v>
      </c>
      <c r="F8521" s="3" t="s">
        <v>21138</v>
      </c>
      <c r="G8521">
        <v>2023</v>
      </c>
      <c r="H8521" t="s">
        <v>140</v>
      </c>
      <c r="I8521" t="s">
        <v>21139</v>
      </c>
    </row>
    <row r="8522" spans="1:9" ht="16" x14ac:dyDescent="0.2">
      <c r="A8522" t="s">
        <v>21136</v>
      </c>
      <c r="B8522" t="s">
        <v>21140</v>
      </c>
      <c r="C8522">
        <v>2</v>
      </c>
      <c r="D8522" t="s">
        <v>12</v>
      </c>
      <c r="E8522" t="s">
        <v>12</v>
      </c>
      <c r="F8522" s="3" t="s">
        <v>21141</v>
      </c>
      <c r="G8522">
        <v>2023</v>
      </c>
      <c r="H8522" t="s">
        <v>86</v>
      </c>
      <c r="I8522" t="s">
        <v>21139</v>
      </c>
    </row>
    <row r="8523" spans="1:9" ht="16" x14ac:dyDescent="0.2">
      <c r="A8523" t="s">
        <v>21142</v>
      </c>
      <c r="B8523" t="s">
        <v>21143</v>
      </c>
      <c r="C8523">
        <v>1</v>
      </c>
      <c r="D8523" t="s">
        <v>12</v>
      </c>
      <c r="E8523" t="s">
        <v>12</v>
      </c>
      <c r="F8523" s="3" t="s">
        <v>21144</v>
      </c>
      <c r="G8523">
        <v>2023</v>
      </c>
      <c r="H8523" t="s">
        <v>86</v>
      </c>
      <c r="I8523" t="s">
        <v>21145</v>
      </c>
    </row>
    <row r="8524" spans="1:9" ht="32" x14ac:dyDescent="0.2">
      <c r="A8524" t="s">
        <v>21146</v>
      </c>
      <c r="B8524" t="s">
        <v>21147</v>
      </c>
      <c r="C8524">
        <v>1</v>
      </c>
      <c r="D8524" t="s">
        <v>12</v>
      </c>
      <c r="E8524" t="s">
        <v>12</v>
      </c>
      <c r="F8524" s="3" t="s">
        <v>13378</v>
      </c>
      <c r="G8524">
        <v>2023</v>
      </c>
      <c r="H8524" t="s">
        <v>2747</v>
      </c>
      <c r="I8524" t="s">
        <v>21148</v>
      </c>
    </row>
    <row r="8525" spans="1:9" ht="16" x14ac:dyDescent="0.2">
      <c r="A8525" t="s">
        <v>21149</v>
      </c>
      <c r="B8525" t="s">
        <v>2149</v>
      </c>
      <c r="C8525">
        <v>1</v>
      </c>
      <c r="D8525" t="s">
        <v>12</v>
      </c>
      <c r="E8525" t="s">
        <v>12</v>
      </c>
      <c r="F8525" s="3" t="s">
        <v>21150</v>
      </c>
      <c r="G8525">
        <v>2023</v>
      </c>
      <c r="H8525" t="s">
        <v>14</v>
      </c>
      <c r="I8525" t="s">
        <v>21151</v>
      </c>
    </row>
    <row r="8526" spans="1:9" ht="32" x14ac:dyDescent="0.2">
      <c r="A8526" t="s">
        <v>21152</v>
      </c>
      <c r="B8526" t="s">
        <v>21153</v>
      </c>
      <c r="C8526">
        <v>1</v>
      </c>
      <c r="D8526" t="s">
        <v>101</v>
      </c>
      <c r="E8526" t="s">
        <v>12</v>
      </c>
      <c r="F8526" s="3" t="s">
        <v>21154</v>
      </c>
      <c r="G8526">
        <v>2023</v>
      </c>
      <c r="H8526" t="s">
        <v>37</v>
      </c>
      <c r="I8526" t="s">
        <v>21155</v>
      </c>
    </row>
    <row r="8527" spans="1:9" ht="32" x14ac:dyDescent="0.2">
      <c r="A8527" t="s">
        <v>21156</v>
      </c>
      <c r="B8527" t="s">
        <v>21157</v>
      </c>
      <c r="C8527">
        <v>1</v>
      </c>
      <c r="D8527" t="s">
        <v>12</v>
      </c>
      <c r="E8527" t="s">
        <v>12</v>
      </c>
      <c r="F8527" s="3" t="s">
        <v>21158</v>
      </c>
      <c r="G8527">
        <v>2023</v>
      </c>
      <c r="H8527" t="s">
        <v>37</v>
      </c>
      <c r="I8527" t="s">
        <v>21159</v>
      </c>
    </row>
    <row r="8528" spans="1:9" ht="16" x14ac:dyDescent="0.2">
      <c r="A8528" t="s">
        <v>21160</v>
      </c>
      <c r="B8528" t="s">
        <v>21161</v>
      </c>
      <c r="C8528">
        <v>1</v>
      </c>
      <c r="D8528" t="s">
        <v>12</v>
      </c>
      <c r="E8528" t="s">
        <v>12</v>
      </c>
      <c r="F8528" s="7" t="s">
        <v>53</v>
      </c>
      <c r="G8528">
        <v>2023</v>
      </c>
      <c r="H8528" t="s">
        <v>54</v>
      </c>
      <c r="I8528" t="s">
        <v>21162</v>
      </c>
    </row>
    <row r="8529" spans="1:9" ht="16" x14ac:dyDescent="0.2">
      <c r="A8529" t="s">
        <v>21163</v>
      </c>
      <c r="B8529" t="s">
        <v>12033</v>
      </c>
      <c r="C8529">
        <v>1</v>
      </c>
      <c r="D8529" t="s">
        <v>52</v>
      </c>
      <c r="E8529" t="s">
        <v>12</v>
      </c>
      <c r="F8529" s="3" t="s">
        <v>1753</v>
      </c>
      <c r="G8529">
        <v>2023</v>
      </c>
      <c r="H8529" t="s">
        <v>37</v>
      </c>
      <c r="I8529" t="s">
        <v>21164</v>
      </c>
    </row>
    <row r="8530" spans="1:9" ht="16" x14ac:dyDescent="0.2">
      <c r="A8530" t="s">
        <v>21165</v>
      </c>
      <c r="B8530" t="s">
        <v>21166</v>
      </c>
      <c r="C8530">
        <v>1</v>
      </c>
      <c r="D8530" t="s">
        <v>712</v>
      </c>
      <c r="E8530" t="s">
        <v>12</v>
      </c>
      <c r="F8530" s="3" t="s">
        <v>21167</v>
      </c>
      <c r="G8530">
        <v>2023</v>
      </c>
      <c r="H8530" t="s">
        <v>318</v>
      </c>
      <c r="I8530" t="s">
        <v>21168</v>
      </c>
    </row>
    <row r="8531" spans="1:9" ht="32" x14ac:dyDescent="0.2">
      <c r="A8531" t="s">
        <v>21169</v>
      </c>
      <c r="B8531" t="s">
        <v>1578</v>
      </c>
      <c r="C8531">
        <v>1</v>
      </c>
      <c r="D8531" t="s">
        <v>1579</v>
      </c>
      <c r="E8531" t="s">
        <v>12</v>
      </c>
      <c r="F8531" s="3" t="s">
        <v>1580</v>
      </c>
      <c r="G8531">
        <v>2023</v>
      </c>
      <c r="H8531" t="s">
        <v>140</v>
      </c>
      <c r="I8531" t="s">
        <v>21170</v>
      </c>
    </row>
    <row r="8532" spans="1:9" ht="16" x14ac:dyDescent="0.2">
      <c r="A8532" t="s">
        <v>21169</v>
      </c>
      <c r="B8532" t="s">
        <v>3700</v>
      </c>
      <c r="C8532">
        <v>2</v>
      </c>
      <c r="D8532">
        <f>419</f>
        <v>419</v>
      </c>
      <c r="E8532" t="s">
        <v>12</v>
      </c>
      <c r="F8532" s="3" t="s">
        <v>20454</v>
      </c>
      <c r="G8532">
        <v>2023</v>
      </c>
      <c r="H8532" t="s">
        <v>140</v>
      </c>
      <c r="I8532" t="s">
        <v>21170</v>
      </c>
    </row>
    <row r="8533" spans="1:9" ht="32" x14ac:dyDescent="0.2">
      <c r="A8533" t="s">
        <v>21171</v>
      </c>
      <c r="B8533" t="s">
        <v>16292</v>
      </c>
      <c r="C8533">
        <v>1</v>
      </c>
      <c r="D8533" t="s">
        <v>12</v>
      </c>
      <c r="E8533" t="s">
        <v>12</v>
      </c>
      <c r="F8533" s="3" t="s">
        <v>21172</v>
      </c>
      <c r="G8533">
        <v>2023</v>
      </c>
      <c r="H8533" t="s">
        <v>14</v>
      </c>
      <c r="I8533" t="s">
        <v>21173</v>
      </c>
    </row>
    <row r="8534" spans="1:9" ht="32" x14ac:dyDescent="0.2">
      <c r="A8534" t="s">
        <v>21171</v>
      </c>
      <c r="B8534" t="s">
        <v>1911</v>
      </c>
      <c r="C8534">
        <v>2</v>
      </c>
      <c r="D8534" t="s">
        <v>12</v>
      </c>
      <c r="E8534" t="s">
        <v>12</v>
      </c>
      <c r="F8534" s="3" t="s">
        <v>18030</v>
      </c>
      <c r="G8534">
        <v>2023</v>
      </c>
      <c r="H8534" t="s">
        <v>14</v>
      </c>
      <c r="I8534" t="s">
        <v>21173</v>
      </c>
    </row>
    <row r="8535" spans="1:9" ht="32" x14ac:dyDescent="0.2">
      <c r="A8535" t="s">
        <v>21171</v>
      </c>
      <c r="B8535" t="s">
        <v>21174</v>
      </c>
      <c r="C8535">
        <v>3</v>
      </c>
      <c r="D8535" t="s">
        <v>12</v>
      </c>
      <c r="E8535" t="s">
        <v>12</v>
      </c>
      <c r="F8535" s="3" t="s">
        <v>21175</v>
      </c>
      <c r="G8535">
        <v>2023</v>
      </c>
      <c r="H8535" t="s">
        <v>14</v>
      </c>
      <c r="I8535" t="s">
        <v>21173</v>
      </c>
    </row>
    <row r="8536" spans="1:9" ht="32" x14ac:dyDescent="0.2">
      <c r="A8536" t="s">
        <v>21176</v>
      </c>
      <c r="B8536" t="s">
        <v>741</v>
      </c>
      <c r="C8536">
        <v>1</v>
      </c>
      <c r="D8536" t="s">
        <v>12</v>
      </c>
      <c r="E8536" t="s">
        <v>12</v>
      </c>
      <c r="F8536" s="3" t="s">
        <v>21177</v>
      </c>
      <c r="G8536">
        <v>2023</v>
      </c>
      <c r="H8536" t="s">
        <v>14</v>
      </c>
      <c r="I8536" t="s">
        <v>21178</v>
      </c>
    </row>
    <row r="8537" spans="1:9" ht="32" x14ac:dyDescent="0.2">
      <c r="A8537" t="s">
        <v>21176</v>
      </c>
      <c r="B8537" t="s">
        <v>17292</v>
      </c>
      <c r="C8537">
        <v>2</v>
      </c>
      <c r="D8537" t="s">
        <v>12</v>
      </c>
      <c r="E8537" t="s">
        <v>12</v>
      </c>
      <c r="F8537" s="3" t="s">
        <v>21179</v>
      </c>
      <c r="G8537">
        <v>2023</v>
      </c>
      <c r="H8537" t="s">
        <v>14</v>
      </c>
      <c r="I8537" t="s">
        <v>21178</v>
      </c>
    </row>
    <row r="8538" spans="1:9" ht="32" x14ac:dyDescent="0.2">
      <c r="A8538" t="s">
        <v>21176</v>
      </c>
      <c r="B8538" t="s">
        <v>21180</v>
      </c>
      <c r="C8538">
        <v>3</v>
      </c>
      <c r="D8538" t="s">
        <v>12</v>
      </c>
      <c r="E8538" t="s">
        <v>12</v>
      </c>
      <c r="F8538" s="3" t="s">
        <v>21181</v>
      </c>
      <c r="G8538">
        <v>2023</v>
      </c>
      <c r="H8538" t="s">
        <v>14</v>
      </c>
      <c r="I8538" t="s">
        <v>21178</v>
      </c>
    </row>
    <row r="8539" spans="1:9" ht="32" x14ac:dyDescent="0.2">
      <c r="A8539" t="s">
        <v>21182</v>
      </c>
      <c r="B8539" t="s">
        <v>21183</v>
      </c>
      <c r="C8539">
        <v>1</v>
      </c>
      <c r="D8539">
        <f>237</f>
        <v>237</v>
      </c>
      <c r="E8539" t="s">
        <v>12</v>
      </c>
      <c r="F8539" s="3" t="s">
        <v>13610</v>
      </c>
      <c r="G8539">
        <v>2023</v>
      </c>
      <c r="H8539" t="s">
        <v>21</v>
      </c>
      <c r="I8539" t="s">
        <v>21184</v>
      </c>
    </row>
    <row r="8540" spans="1:9" ht="16" x14ac:dyDescent="0.2">
      <c r="A8540" t="s">
        <v>21182</v>
      </c>
      <c r="B8540" t="s">
        <v>21185</v>
      </c>
      <c r="C8540">
        <v>2</v>
      </c>
      <c r="D8540">
        <f>237</f>
        <v>237</v>
      </c>
      <c r="E8540" t="s">
        <v>12</v>
      </c>
      <c r="F8540" s="3" t="s">
        <v>6331</v>
      </c>
      <c r="G8540">
        <v>2023</v>
      </c>
      <c r="H8540" t="s">
        <v>21</v>
      </c>
      <c r="I8540" t="s">
        <v>21184</v>
      </c>
    </row>
    <row r="8541" spans="1:9" ht="32" x14ac:dyDescent="0.2">
      <c r="A8541" t="s">
        <v>21186</v>
      </c>
      <c r="B8541" t="s">
        <v>21187</v>
      </c>
      <c r="C8541">
        <v>1</v>
      </c>
      <c r="D8541">
        <f>441</f>
        <v>441</v>
      </c>
      <c r="E8541" t="s">
        <v>12</v>
      </c>
      <c r="F8541" s="3" t="s">
        <v>21188</v>
      </c>
      <c r="G8541">
        <v>2023</v>
      </c>
      <c r="H8541" t="s">
        <v>140</v>
      </c>
      <c r="I8541" t="s">
        <v>21189</v>
      </c>
    </row>
    <row r="8542" spans="1:9" ht="16" x14ac:dyDescent="0.2">
      <c r="A8542" t="s">
        <v>21186</v>
      </c>
      <c r="B8542" t="s">
        <v>21190</v>
      </c>
      <c r="C8542">
        <v>2</v>
      </c>
      <c r="D8542" t="s">
        <v>12</v>
      </c>
      <c r="E8542" t="s">
        <v>12</v>
      </c>
      <c r="F8542" s="3" t="s">
        <v>21191</v>
      </c>
      <c r="G8542">
        <v>2023</v>
      </c>
      <c r="H8542" t="s">
        <v>140</v>
      </c>
      <c r="I8542" t="s">
        <v>21189</v>
      </c>
    </row>
    <row r="8543" spans="1:9" ht="32" x14ac:dyDescent="0.2">
      <c r="A8543" t="s">
        <v>21186</v>
      </c>
      <c r="B8543" t="s">
        <v>21192</v>
      </c>
      <c r="C8543">
        <v>3</v>
      </c>
      <c r="D8543" t="s">
        <v>12</v>
      </c>
      <c r="E8543" t="s">
        <v>12</v>
      </c>
      <c r="F8543" s="3" t="s">
        <v>21193</v>
      </c>
      <c r="G8543">
        <v>2023</v>
      </c>
      <c r="H8543" t="s">
        <v>140</v>
      </c>
      <c r="I8543" t="s">
        <v>21189</v>
      </c>
    </row>
    <row r="8544" spans="1:9" ht="32" x14ac:dyDescent="0.2">
      <c r="A8544" t="s">
        <v>21194</v>
      </c>
      <c r="B8544" t="s">
        <v>9479</v>
      </c>
      <c r="C8544">
        <v>1</v>
      </c>
      <c r="D8544" t="s">
        <v>344</v>
      </c>
      <c r="E8544" t="s">
        <v>12</v>
      </c>
      <c r="F8544" s="3" t="s">
        <v>9480</v>
      </c>
      <c r="G8544">
        <v>2023</v>
      </c>
      <c r="H8544" t="s">
        <v>859</v>
      </c>
      <c r="I8544" t="s">
        <v>21195</v>
      </c>
    </row>
    <row r="8545" spans="1:9" ht="32" x14ac:dyDescent="0.2">
      <c r="A8545" t="s">
        <v>21194</v>
      </c>
      <c r="B8545" t="s">
        <v>21196</v>
      </c>
      <c r="C8545">
        <v>2</v>
      </c>
      <c r="D8545" t="s">
        <v>344</v>
      </c>
      <c r="E8545" t="s">
        <v>12</v>
      </c>
      <c r="F8545" s="3" t="s">
        <v>21197</v>
      </c>
      <c r="G8545">
        <v>2023</v>
      </c>
      <c r="H8545" t="s">
        <v>859</v>
      </c>
      <c r="I8545" t="s">
        <v>21195</v>
      </c>
    </row>
    <row r="8546" spans="1:9" ht="16" x14ac:dyDescent="0.2">
      <c r="A8546" t="s">
        <v>21198</v>
      </c>
      <c r="B8546" t="s">
        <v>10125</v>
      </c>
      <c r="C8546">
        <v>1</v>
      </c>
      <c r="D8546" t="s">
        <v>12</v>
      </c>
      <c r="E8546" t="s">
        <v>12</v>
      </c>
      <c r="F8546" s="3" t="s">
        <v>21199</v>
      </c>
      <c r="G8546">
        <v>2023</v>
      </c>
      <c r="H8546" t="s">
        <v>859</v>
      </c>
      <c r="I8546" t="s">
        <v>21200</v>
      </c>
    </row>
    <row r="8547" spans="1:9" ht="32" x14ac:dyDescent="0.2">
      <c r="A8547" t="s">
        <v>21198</v>
      </c>
      <c r="B8547" t="s">
        <v>10127</v>
      </c>
      <c r="C8547">
        <v>2</v>
      </c>
      <c r="D8547" t="s">
        <v>469</v>
      </c>
      <c r="E8547" t="s">
        <v>12</v>
      </c>
      <c r="F8547" s="3" t="s">
        <v>20326</v>
      </c>
      <c r="G8547">
        <v>2023</v>
      </c>
      <c r="H8547" t="s">
        <v>859</v>
      </c>
      <c r="I8547" t="s">
        <v>21200</v>
      </c>
    </row>
    <row r="8548" spans="1:9" ht="16" x14ac:dyDescent="0.2">
      <c r="A8548" t="s">
        <v>21198</v>
      </c>
      <c r="B8548" t="s">
        <v>10122</v>
      </c>
      <c r="C8548">
        <v>3</v>
      </c>
      <c r="D8548" t="s">
        <v>408</v>
      </c>
      <c r="E8548" t="s">
        <v>12</v>
      </c>
      <c r="F8548" s="3" t="s">
        <v>17383</v>
      </c>
      <c r="G8548">
        <v>2023</v>
      </c>
      <c r="H8548" t="s">
        <v>859</v>
      </c>
      <c r="I8548" t="s">
        <v>21200</v>
      </c>
    </row>
    <row r="8549" spans="1:9" ht="16" x14ac:dyDescent="0.2">
      <c r="A8549" t="s">
        <v>21201</v>
      </c>
      <c r="B8549" t="s">
        <v>12033</v>
      </c>
      <c r="C8549">
        <v>1</v>
      </c>
      <c r="D8549" t="s">
        <v>52</v>
      </c>
      <c r="E8549" t="s">
        <v>12</v>
      </c>
      <c r="F8549" s="3" t="s">
        <v>1753</v>
      </c>
      <c r="G8549">
        <v>2023</v>
      </c>
      <c r="H8549" t="s">
        <v>37</v>
      </c>
      <c r="I8549" t="s">
        <v>21202</v>
      </c>
    </row>
    <row r="8550" spans="1:9" ht="16" x14ac:dyDescent="0.2">
      <c r="A8550" t="s">
        <v>21201</v>
      </c>
      <c r="B8550" t="s">
        <v>12035</v>
      </c>
      <c r="C8550">
        <v>2</v>
      </c>
      <c r="D8550" t="s">
        <v>52</v>
      </c>
      <c r="E8550" t="s">
        <v>12</v>
      </c>
      <c r="F8550" s="3" t="s">
        <v>1753</v>
      </c>
      <c r="G8550">
        <v>2023</v>
      </c>
      <c r="H8550" t="s">
        <v>37</v>
      </c>
      <c r="I8550" t="s">
        <v>21202</v>
      </c>
    </row>
    <row r="8551" spans="1:9" ht="32" x14ac:dyDescent="0.2">
      <c r="A8551" t="s">
        <v>21203</v>
      </c>
      <c r="B8551" t="s">
        <v>21204</v>
      </c>
      <c r="C8551">
        <v>1</v>
      </c>
      <c r="D8551" t="s">
        <v>52</v>
      </c>
      <c r="E8551" t="s">
        <v>12</v>
      </c>
      <c r="F8551" s="3" t="s">
        <v>21205</v>
      </c>
      <c r="G8551">
        <v>2023</v>
      </c>
      <c r="H8551" t="s">
        <v>37</v>
      </c>
      <c r="I8551" t="s">
        <v>21206</v>
      </c>
    </row>
    <row r="8552" spans="1:9" ht="32" x14ac:dyDescent="0.2">
      <c r="A8552" t="s">
        <v>21207</v>
      </c>
      <c r="B8552" t="s">
        <v>18261</v>
      </c>
      <c r="C8552">
        <v>1</v>
      </c>
      <c r="D8552" t="s">
        <v>12</v>
      </c>
      <c r="E8552" t="s">
        <v>12</v>
      </c>
      <c r="F8552" s="3" t="s">
        <v>21208</v>
      </c>
      <c r="G8552">
        <v>2023</v>
      </c>
      <c r="H8552" t="s">
        <v>14</v>
      </c>
      <c r="I8552" t="s">
        <v>21209</v>
      </c>
    </row>
    <row r="8553" spans="1:9" ht="32" x14ac:dyDescent="0.2">
      <c r="A8553" t="s">
        <v>21207</v>
      </c>
      <c r="B8553" t="s">
        <v>21210</v>
      </c>
      <c r="C8553">
        <v>2</v>
      </c>
      <c r="D8553" t="s">
        <v>12</v>
      </c>
      <c r="E8553" t="s">
        <v>12</v>
      </c>
      <c r="F8553" s="3" t="s">
        <v>2683</v>
      </c>
      <c r="G8553">
        <v>2023</v>
      </c>
      <c r="H8553" t="s">
        <v>474</v>
      </c>
      <c r="I8553" t="s">
        <v>21209</v>
      </c>
    </row>
    <row r="8554" spans="1:9" ht="16" x14ac:dyDescent="0.2">
      <c r="A8554" t="s">
        <v>21211</v>
      </c>
      <c r="B8554" t="s">
        <v>21212</v>
      </c>
      <c r="C8554">
        <v>1</v>
      </c>
      <c r="D8554" t="s">
        <v>12</v>
      </c>
      <c r="E8554" t="s">
        <v>12</v>
      </c>
      <c r="F8554" s="3" t="s">
        <v>15210</v>
      </c>
      <c r="G8554">
        <v>2023</v>
      </c>
      <c r="H8554" t="s">
        <v>21</v>
      </c>
      <c r="I8554" t="s">
        <v>21213</v>
      </c>
    </row>
    <row r="8555" spans="1:9" ht="32" x14ac:dyDescent="0.2">
      <c r="A8555" t="s">
        <v>21214</v>
      </c>
      <c r="B8555" t="s">
        <v>20087</v>
      </c>
      <c r="C8555">
        <v>1</v>
      </c>
      <c r="D8555" t="s">
        <v>12</v>
      </c>
      <c r="E8555" t="s">
        <v>12</v>
      </c>
      <c r="F8555" s="3" t="s">
        <v>3813</v>
      </c>
      <c r="G8555">
        <v>2023</v>
      </c>
      <c r="H8555" t="s">
        <v>21</v>
      </c>
      <c r="I8555" t="s">
        <v>21215</v>
      </c>
    </row>
    <row r="8556" spans="1:9" ht="16" x14ac:dyDescent="0.2">
      <c r="A8556" t="s">
        <v>21214</v>
      </c>
      <c r="B8556" t="s">
        <v>21216</v>
      </c>
      <c r="C8556">
        <v>2</v>
      </c>
      <c r="D8556" t="s">
        <v>12</v>
      </c>
      <c r="E8556" t="s">
        <v>12</v>
      </c>
      <c r="F8556" s="3" t="s">
        <v>21217</v>
      </c>
      <c r="G8556">
        <v>2023</v>
      </c>
      <c r="H8556" t="s">
        <v>21</v>
      </c>
      <c r="I8556" t="s">
        <v>21215</v>
      </c>
    </row>
    <row r="8557" spans="1:9" ht="16" x14ac:dyDescent="0.2">
      <c r="A8557" t="s">
        <v>21218</v>
      </c>
      <c r="B8557" t="s">
        <v>21219</v>
      </c>
      <c r="C8557">
        <v>1</v>
      </c>
      <c r="D8557" t="s">
        <v>7504</v>
      </c>
      <c r="E8557" t="s">
        <v>4189</v>
      </c>
      <c r="F8557" s="3" t="s">
        <v>7505</v>
      </c>
      <c r="G8557">
        <v>2023</v>
      </c>
      <c r="H8557" t="s">
        <v>368</v>
      </c>
      <c r="I8557" t="s">
        <v>21220</v>
      </c>
    </row>
    <row r="8558" spans="1:9" ht="16" x14ac:dyDescent="0.2">
      <c r="A8558" t="s">
        <v>21218</v>
      </c>
      <c r="B8558" t="s">
        <v>21221</v>
      </c>
      <c r="C8558">
        <v>2</v>
      </c>
      <c r="D8558" t="s">
        <v>12</v>
      </c>
      <c r="E8558" t="s">
        <v>12</v>
      </c>
      <c r="F8558" s="3" t="s">
        <v>21222</v>
      </c>
      <c r="G8558">
        <v>2023</v>
      </c>
      <c r="H8558" t="s">
        <v>368</v>
      </c>
      <c r="I8558" t="s">
        <v>21220</v>
      </c>
    </row>
    <row r="8559" spans="1:9" ht="16" x14ac:dyDescent="0.2">
      <c r="A8559" t="s">
        <v>21218</v>
      </c>
      <c r="B8559" t="s">
        <v>21223</v>
      </c>
      <c r="C8559">
        <v>3</v>
      </c>
      <c r="D8559" t="s">
        <v>7504</v>
      </c>
      <c r="E8559" t="s">
        <v>4189</v>
      </c>
      <c r="F8559" s="3" t="s">
        <v>7505</v>
      </c>
      <c r="G8559">
        <v>2023</v>
      </c>
      <c r="H8559" t="s">
        <v>368</v>
      </c>
      <c r="I8559" t="s">
        <v>21220</v>
      </c>
    </row>
    <row r="8560" spans="1:9" ht="32" x14ac:dyDescent="0.2">
      <c r="A8560" t="s">
        <v>21224</v>
      </c>
      <c r="B8560" t="s">
        <v>21225</v>
      </c>
      <c r="C8560">
        <v>1</v>
      </c>
      <c r="D8560" t="s">
        <v>316</v>
      </c>
      <c r="E8560" t="s">
        <v>12</v>
      </c>
      <c r="F8560" s="3" t="s">
        <v>8445</v>
      </c>
      <c r="G8560">
        <v>2023</v>
      </c>
      <c r="H8560" t="s">
        <v>318</v>
      </c>
      <c r="I8560" t="s">
        <v>21226</v>
      </c>
    </row>
    <row r="8561" spans="1:9" ht="32" x14ac:dyDescent="0.2">
      <c r="A8561" t="s">
        <v>21224</v>
      </c>
      <c r="B8561" t="s">
        <v>21227</v>
      </c>
      <c r="C8561">
        <v>2</v>
      </c>
      <c r="D8561" t="s">
        <v>316</v>
      </c>
      <c r="E8561" t="s">
        <v>12</v>
      </c>
      <c r="F8561" s="3" t="s">
        <v>17114</v>
      </c>
      <c r="G8561">
        <v>2023</v>
      </c>
      <c r="H8561" t="s">
        <v>318</v>
      </c>
      <c r="I8561" t="s">
        <v>21226</v>
      </c>
    </row>
    <row r="8562" spans="1:9" ht="32" x14ac:dyDescent="0.2">
      <c r="A8562" t="s">
        <v>21224</v>
      </c>
      <c r="B8562" t="s">
        <v>21228</v>
      </c>
      <c r="C8562">
        <v>3</v>
      </c>
      <c r="D8562" t="s">
        <v>316</v>
      </c>
      <c r="E8562" t="s">
        <v>12</v>
      </c>
      <c r="F8562" s="3" t="s">
        <v>21229</v>
      </c>
      <c r="G8562">
        <v>2023</v>
      </c>
      <c r="H8562" t="s">
        <v>318</v>
      </c>
      <c r="I8562" t="s">
        <v>21226</v>
      </c>
    </row>
    <row r="8563" spans="1:9" ht="16" x14ac:dyDescent="0.2">
      <c r="A8563" t="s">
        <v>21230</v>
      </c>
      <c r="B8563" t="s">
        <v>21231</v>
      </c>
      <c r="C8563">
        <v>1</v>
      </c>
      <c r="D8563" t="s">
        <v>90</v>
      </c>
      <c r="E8563" t="s">
        <v>12</v>
      </c>
      <c r="F8563" s="3" t="s">
        <v>2104</v>
      </c>
      <c r="G8563">
        <v>2023</v>
      </c>
      <c r="H8563" t="s">
        <v>2105</v>
      </c>
      <c r="I8563" t="s">
        <v>21232</v>
      </c>
    </row>
    <row r="8564" spans="1:9" ht="16" x14ac:dyDescent="0.2">
      <c r="A8564" t="s">
        <v>21233</v>
      </c>
      <c r="B8564" t="s">
        <v>8570</v>
      </c>
      <c r="C8564">
        <v>1</v>
      </c>
      <c r="D8564" t="s">
        <v>12</v>
      </c>
      <c r="E8564" t="s">
        <v>12</v>
      </c>
      <c r="F8564" s="7" t="s">
        <v>25</v>
      </c>
      <c r="G8564">
        <v>2023</v>
      </c>
      <c r="H8564" t="s">
        <v>21</v>
      </c>
      <c r="I8564" t="s">
        <v>21234</v>
      </c>
    </row>
    <row r="8565" spans="1:9" ht="32" x14ac:dyDescent="0.2">
      <c r="A8565" t="s">
        <v>21235</v>
      </c>
      <c r="B8565" t="s">
        <v>21236</v>
      </c>
      <c r="C8565">
        <v>1</v>
      </c>
      <c r="D8565" t="s">
        <v>12</v>
      </c>
      <c r="E8565" t="s">
        <v>12</v>
      </c>
      <c r="F8565" s="3" t="s">
        <v>21237</v>
      </c>
      <c r="G8565">
        <v>2023</v>
      </c>
      <c r="H8565" t="s">
        <v>256</v>
      </c>
      <c r="I8565" t="s">
        <v>21238</v>
      </c>
    </row>
    <row r="8566" spans="1:9" ht="16" x14ac:dyDescent="0.2">
      <c r="A8566" t="s">
        <v>21239</v>
      </c>
      <c r="B8566" t="s">
        <v>21240</v>
      </c>
      <c r="C8566">
        <v>1</v>
      </c>
      <c r="D8566" t="s">
        <v>90</v>
      </c>
      <c r="E8566" t="s">
        <v>12</v>
      </c>
      <c r="F8566" s="3" t="s">
        <v>21241</v>
      </c>
      <c r="G8566">
        <v>2023</v>
      </c>
      <c r="H8566" t="s">
        <v>1157</v>
      </c>
      <c r="I8566" t="s">
        <v>21242</v>
      </c>
    </row>
    <row r="8567" spans="1:9" ht="16" x14ac:dyDescent="0.2">
      <c r="A8567" t="s">
        <v>21239</v>
      </c>
      <c r="B8567" t="s">
        <v>21243</v>
      </c>
      <c r="C8567">
        <v>2</v>
      </c>
      <c r="D8567" t="s">
        <v>90</v>
      </c>
      <c r="E8567" t="s">
        <v>12</v>
      </c>
      <c r="F8567" s="3" t="s">
        <v>21241</v>
      </c>
      <c r="G8567">
        <v>2023</v>
      </c>
      <c r="H8567" t="s">
        <v>1157</v>
      </c>
      <c r="I8567" t="s">
        <v>21242</v>
      </c>
    </row>
    <row r="8568" spans="1:9" ht="32" x14ac:dyDescent="0.2">
      <c r="A8568" t="s">
        <v>21244</v>
      </c>
      <c r="B8568" t="s">
        <v>21245</v>
      </c>
      <c r="C8568">
        <v>1</v>
      </c>
      <c r="D8568" t="s">
        <v>52</v>
      </c>
      <c r="E8568" t="s">
        <v>12</v>
      </c>
      <c r="F8568" s="3" t="s">
        <v>21246</v>
      </c>
      <c r="G8568">
        <v>2023</v>
      </c>
      <c r="H8568" t="s">
        <v>2026</v>
      </c>
      <c r="I8568" t="s">
        <v>21247</v>
      </c>
    </row>
    <row r="8569" spans="1:9" ht="32" x14ac:dyDescent="0.2">
      <c r="A8569" t="s">
        <v>21244</v>
      </c>
      <c r="B8569" t="s">
        <v>21248</v>
      </c>
      <c r="C8569">
        <v>2</v>
      </c>
      <c r="D8569" t="s">
        <v>12</v>
      </c>
      <c r="E8569" t="s">
        <v>12</v>
      </c>
      <c r="F8569" s="3" t="s">
        <v>21249</v>
      </c>
      <c r="G8569">
        <v>2023</v>
      </c>
      <c r="H8569" t="s">
        <v>1031</v>
      </c>
      <c r="I8569" t="s">
        <v>21247</v>
      </c>
    </row>
    <row r="8570" spans="1:9" ht="32" x14ac:dyDescent="0.2">
      <c r="A8570" t="s">
        <v>21250</v>
      </c>
      <c r="B8570" t="s">
        <v>21251</v>
      </c>
      <c r="C8570">
        <v>1</v>
      </c>
      <c r="D8570">
        <f>237</f>
        <v>237</v>
      </c>
      <c r="E8570" t="s">
        <v>12</v>
      </c>
      <c r="F8570" s="3" t="s">
        <v>3591</v>
      </c>
      <c r="G8570">
        <v>2023</v>
      </c>
      <c r="H8570" t="s">
        <v>21</v>
      </c>
      <c r="I8570" t="s">
        <v>21252</v>
      </c>
    </row>
    <row r="8571" spans="1:9" ht="32" x14ac:dyDescent="0.2">
      <c r="A8571" t="s">
        <v>21253</v>
      </c>
      <c r="B8571" t="s">
        <v>21254</v>
      </c>
      <c r="C8571">
        <v>1</v>
      </c>
      <c r="D8571" t="s">
        <v>90</v>
      </c>
      <c r="E8571" t="s">
        <v>12</v>
      </c>
      <c r="F8571" s="3" t="s">
        <v>21255</v>
      </c>
      <c r="G8571">
        <v>2023</v>
      </c>
      <c r="H8571" t="s">
        <v>6891</v>
      </c>
      <c r="I8571" t="s">
        <v>21256</v>
      </c>
    </row>
    <row r="8572" spans="1:9" ht="16" x14ac:dyDescent="0.2">
      <c r="A8572" t="s">
        <v>21253</v>
      </c>
      <c r="B8572" t="s">
        <v>21257</v>
      </c>
      <c r="C8572">
        <v>2</v>
      </c>
      <c r="D8572" t="s">
        <v>90</v>
      </c>
      <c r="E8572" t="s">
        <v>12</v>
      </c>
      <c r="F8572" s="3" t="s">
        <v>21258</v>
      </c>
      <c r="G8572">
        <v>2023</v>
      </c>
      <c r="H8572" t="s">
        <v>6891</v>
      </c>
      <c r="I8572" t="s">
        <v>21256</v>
      </c>
    </row>
    <row r="8573" spans="1:9" ht="32" x14ac:dyDescent="0.2">
      <c r="A8573" t="s">
        <v>21253</v>
      </c>
      <c r="B8573" t="s">
        <v>21259</v>
      </c>
      <c r="C8573">
        <v>3</v>
      </c>
      <c r="D8573" t="s">
        <v>90</v>
      </c>
      <c r="E8573" t="s">
        <v>12</v>
      </c>
      <c r="F8573" s="3" t="s">
        <v>21260</v>
      </c>
      <c r="G8573">
        <v>2023</v>
      </c>
      <c r="H8573" t="s">
        <v>6891</v>
      </c>
      <c r="I8573" t="s">
        <v>21256</v>
      </c>
    </row>
    <row r="8574" spans="1:9" ht="32" x14ac:dyDescent="0.2">
      <c r="A8574" t="s">
        <v>21261</v>
      </c>
      <c r="B8574" t="s">
        <v>21262</v>
      </c>
      <c r="C8574">
        <v>1</v>
      </c>
      <c r="D8574">
        <f>237</f>
        <v>237</v>
      </c>
      <c r="E8574" t="s">
        <v>12</v>
      </c>
      <c r="F8574" s="3" t="s">
        <v>3591</v>
      </c>
      <c r="G8574">
        <v>2023</v>
      </c>
      <c r="H8574" t="s">
        <v>21</v>
      </c>
      <c r="I8574" t="s">
        <v>21263</v>
      </c>
    </row>
    <row r="8575" spans="1:9" ht="32" x14ac:dyDescent="0.2">
      <c r="A8575" t="s">
        <v>21264</v>
      </c>
      <c r="B8575" t="s">
        <v>21265</v>
      </c>
      <c r="C8575">
        <v>1</v>
      </c>
      <c r="D8575">
        <f>237</f>
        <v>237</v>
      </c>
      <c r="E8575" t="s">
        <v>12</v>
      </c>
      <c r="F8575" s="3" t="s">
        <v>3586</v>
      </c>
      <c r="G8575">
        <v>2023</v>
      </c>
      <c r="H8575" t="s">
        <v>21</v>
      </c>
      <c r="I8575" t="s">
        <v>21266</v>
      </c>
    </row>
    <row r="8576" spans="1:9" ht="32" x14ac:dyDescent="0.2">
      <c r="A8576" t="s">
        <v>21264</v>
      </c>
      <c r="B8576" t="s">
        <v>21267</v>
      </c>
      <c r="C8576">
        <v>2</v>
      </c>
      <c r="D8576">
        <f>237</f>
        <v>237</v>
      </c>
      <c r="E8576" t="s">
        <v>12</v>
      </c>
      <c r="F8576" s="3" t="s">
        <v>3591</v>
      </c>
      <c r="G8576">
        <v>2023</v>
      </c>
      <c r="H8576" t="s">
        <v>21</v>
      </c>
      <c r="I8576" t="s">
        <v>21266</v>
      </c>
    </row>
    <row r="8577" spans="1:9" ht="16" x14ac:dyDescent="0.2">
      <c r="A8577" t="s">
        <v>21268</v>
      </c>
      <c r="B8577" t="s">
        <v>15059</v>
      </c>
      <c r="C8577">
        <v>1</v>
      </c>
      <c r="D8577" t="s">
        <v>12</v>
      </c>
      <c r="E8577" t="s">
        <v>12</v>
      </c>
      <c r="F8577" s="3" t="s">
        <v>12969</v>
      </c>
      <c r="G8577">
        <v>2023</v>
      </c>
      <c r="H8577" t="s">
        <v>37</v>
      </c>
      <c r="I8577" t="s">
        <v>21269</v>
      </c>
    </row>
    <row r="8578" spans="1:9" ht="32" x14ac:dyDescent="0.2">
      <c r="A8578" t="s">
        <v>21268</v>
      </c>
      <c r="B8578" t="s">
        <v>15061</v>
      </c>
      <c r="C8578">
        <v>2</v>
      </c>
      <c r="D8578" t="s">
        <v>52</v>
      </c>
      <c r="E8578" t="s">
        <v>12</v>
      </c>
      <c r="F8578" s="3" t="s">
        <v>15062</v>
      </c>
      <c r="G8578">
        <v>2023</v>
      </c>
      <c r="H8578" t="s">
        <v>37</v>
      </c>
      <c r="I8578" t="s">
        <v>21269</v>
      </c>
    </row>
    <row r="8579" spans="1:9" ht="32" x14ac:dyDescent="0.2">
      <c r="A8579" t="s">
        <v>21268</v>
      </c>
      <c r="B8579" t="s">
        <v>21270</v>
      </c>
      <c r="C8579">
        <v>3</v>
      </c>
      <c r="D8579">
        <f>143</f>
        <v>143</v>
      </c>
      <c r="E8579" t="s">
        <v>12</v>
      </c>
      <c r="F8579" s="3" t="s">
        <v>18211</v>
      </c>
      <c r="G8579">
        <v>2023</v>
      </c>
      <c r="H8579" t="s">
        <v>518</v>
      </c>
      <c r="I8579" t="s">
        <v>21269</v>
      </c>
    </row>
    <row r="8580" spans="1:9" ht="32" x14ac:dyDescent="0.2">
      <c r="A8580" t="s">
        <v>21271</v>
      </c>
      <c r="B8580" t="s">
        <v>11023</v>
      </c>
      <c r="C8580">
        <v>1</v>
      </c>
      <c r="D8580">
        <f>246</f>
        <v>246</v>
      </c>
      <c r="E8580" t="s">
        <v>12</v>
      </c>
      <c r="F8580" s="7" t="s">
        <v>245</v>
      </c>
      <c r="G8580">
        <v>2023</v>
      </c>
      <c r="H8580" t="s">
        <v>126</v>
      </c>
      <c r="I8580" t="s">
        <v>21272</v>
      </c>
    </row>
    <row r="8581" spans="1:9" ht="32" x14ac:dyDescent="0.2">
      <c r="A8581" t="s">
        <v>21273</v>
      </c>
      <c r="B8581" t="s">
        <v>21274</v>
      </c>
      <c r="C8581">
        <v>1</v>
      </c>
      <c r="D8581" t="s">
        <v>12</v>
      </c>
      <c r="E8581" t="s">
        <v>12</v>
      </c>
      <c r="F8581" s="3" t="s">
        <v>21275</v>
      </c>
      <c r="G8581">
        <v>2023</v>
      </c>
      <c r="H8581" t="s">
        <v>2868</v>
      </c>
      <c r="I8581" t="s">
        <v>21276</v>
      </c>
    </row>
    <row r="8582" spans="1:9" ht="32" x14ac:dyDescent="0.2">
      <c r="A8582" t="s">
        <v>21273</v>
      </c>
      <c r="B8582" t="s">
        <v>21277</v>
      </c>
      <c r="C8582">
        <v>2</v>
      </c>
      <c r="D8582">
        <f>246</f>
        <v>246</v>
      </c>
      <c r="E8582" t="s">
        <v>12</v>
      </c>
      <c r="F8582" s="3" t="s">
        <v>21278</v>
      </c>
      <c r="G8582">
        <v>2023</v>
      </c>
      <c r="H8582" t="s">
        <v>126</v>
      </c>
      <c r="I8582" t="s">
        <v>21276</v>
      </c>
    </row>
    <row r="8583" spans="1:9" ht="32" x14ac:dyDescent="0.2">
      <c r="A8583" t="s">
        <v>21279</v>
      </c>
      <c r="B8583" t="s">
        <v>21280</v>
      </c>
      <c r="C8583">
        <v>1</v>
      </c>
      <c r="D8583" t="s">
        <v>1512</v>
      </c>
      <c r="E8583" t="s">
        <v>12</v>
      </c>
      <c r="F8583" s="3" t="s">
        <v>21281</v>
      </c>
      <c r="G8583">
        <v>2023</v>
      </c>
      <c r="H8583" t="s">
        <v>323</v>
      </c>
      <c r="I8583" t="s">
        <v>21282</v>
      </c>
    </row>
    <row r="8584" spans="1:9" ht="32" x14ac:dyDescent="0.2">
      <c r="A8584" t="s">
        <v>21279</v>
      </c>
      <c r="B8584" t="s">
        <v>21283</v>
      </c>
      <c r="C8584">
        <v>2</v>
      </c>
      <c r="D8584">
        <f>556</f>
        <v>556</v>
      </c>
      <c r="E8584" t="s">
        <v>12</v>
      </c>
      <c r="F8584" s="3" t="s">
        <v>21284</v>
      </c>
      <c r="G8584">
        <v>2023</v>
      </c>
      <c r="H8584" t="s">
        <v>323</v>
      </c>
      <c r="I8584" t="s">
        <v>21282</v>
      </c>
    </row>
    <row r="8585" spans="1:9" ht="16" x14ac:dyDescent="0.2">
      <c r="A8585" t="s">
        <v>21285</v>
      </c>
      <c r="B8585" t="s">
        <v>16948</v>
      </c>
      <c r="C8585">
        <v>1</v>
      </c>
      <c r="D8585" t="s">
        <v>52</v>
      </c>
      <c r="E8585" t="s">
        <v>12</v>
      </c>
      <c r="F8585" s="3" t="s">
        <v>21286</v>
      </c>
      <c r="G8585">
        <v>2023</v>
      </c>
      <c r="H8585" t="s">
        <v>21</v>
      </c>
      <c r="I8585" t="s">
        <v>21287</v>
      </c>
    </row>
    <row r="8586" spans="1:9" ht="16" x14ac:dyDescent="0.2">
      <c r="A8586" t="s">
        <v>21288</v>
      </c>
      <c r="B8586" t="s">
        <v>21058</v>
      </c>
      <c r="C8586">
        <v>1</v>
      </c>
      <c r="D8586" t="s">
        <v>344</v>
      </c>
      <c r="E8586" t="s">
        <v>12</v>
      </c>
      <c r="F8586" s="3" t="s">
        <v>21289</v>
      </c>
      <c r="G8586">
        <v>2023</v>
      </c>
      <c r="H8586" t="s">
        <v>438</v>
      </c>
      <c r="I8586" t="s">
        <v>21290</v>
      </c>
    </row>
    <row r="8587" spans="1:9" ht="16" x14ac:dyDescent="0.2">
      <c r="A8587" t="s">
        <v>21288</v>
      </c>
      <c r="B8587" t="s">
        <v>21291</v>
      </c>
      <c r="C8587">
        <v>2</v>
      </c>
      <c r="D8587" t="s">
        <v>344</v>
      </c>
      <c r="E8587" t="s">
        <v>12</v>
      </c>
      <c r="F8587" s="3" t="s">
        <v>21062</v>
      </c>
      <c r="G8587">
        <v>2023</v>
      </c>
      <c r="H8587" t="s">
        <v>438</v>
      </c>
      <c r="I8587" t="s">
        <v>21290</v>
      </c>
    </row>
    <row r="8588" spans="1:9" ht="16" x14ac:dyDescent="0.2">
      <c r="A8588" t="s">
        <v>21292</v>
      </c>
      <c r="B8588" t="s">
        <v>21293</v>
      </c>
      <c r="C8588">
        <v>1</v>
      </c>
      <c r="D8588" t="s">
        <v>12</v>
      </c>
      <c r="E8588" t="s">
        <v>12</v>
      </c>
      <c r="F8588" s="3" t="s">
        <v>7711</v>
      </c>
      <c r="G8588">
        <v>2023</v>
      </c>
      <c r="H8588" t="s">
        <v>1810</v>
      </c>
      <c r="I8588" t="s">
        <v>21294</v>
      </c>
    </row>
    <row r="8589" spans="1:9" ht="16" x14ac:dyDescent="0.2">
      <c r="A8589" t="s">
        <v>21292</v>
      </c>
      <c r="B8589" t="s">
        <v>21295</v>
      </c>
      <c r="C8589">
        <v>2</v>
      </c>
      <c r="D8589" t="s">
        <v>12</v>
      </c>
      <c r="E8589" t="s">
        <v>12</v>
      </c>
      <c r="F8589" s="3" t="s">
        <v>7711</v>
      </c>
      <c r="G8589">
        <v>2023</v>
      </c>
      <c r="H8589" t="s">
        <v>1810</v>
      </c>
      <c r="I8589" t="s">
        <v>21294</v>
      </c>
    </row>
    <row r="8590" spans="1:9" ht="16" x14ac:dyDescent="0.2">
      <c r="A8590" t="s">
        <v>21292</v>
      </c>
      <c r="B8590" t="s">
        <v>21296</v>
      </c>
      <c r="C8590">
        <v>3</v>
      </c>
      <c r="D8590" t="s">
        <v>4069</v>
      </c>
      <c r="E8590" t="s">
        <v>12</v>
      </c>
      <c r="F8590" s="3" t="s">
        <v>21297</v>
      </c>
      <c r="G8590">
        <v>2023</v>
      </c>
      <c r="H8590" t="s">
        <v>1810</v>
      </c>
      <c r="I8590" t="s">
        <v>21294</v>
      </c>
    </row>
    <row r="8591" spans="1:9" ht="32" x14ac:dyDescent="0.2">
      <c r="A8591" t="s">
        <v>21298</v>
      </c>
      <c r="B8591" t="s">
        <v>16435</v>
      </c>
      <c r="C8591">
        <v>1</v>
      </c>
      <c r="D8591" t="s">
        <v>52</v>
      </c>
      <c r="E8591" t="s">
        <v>12</v>
      </c>
      <c r="F8591" s="3" t="s">
        <v>6358</v>
      </c>
      <c r="G8591">
        <v>2023</v>
      </c>
      <c r="H8591" t="s">
        <v>21</v>
      </c>
      <c r="I8591" t="s">
        <v>21299</v>
      </c>
    </row>
    <row r="8592" spans="1:9" ht="32" x14ac:dyDescent="0.2">
      <c r="A8592" t="s">
        <v>21300</v>
      </c>
      <c r="B8592" t="s">
        <v>21301</v>
      </c>
      <c r="C8592">
        <v>1</v>
      </c>
      <c r="D8592" t="s">
        <v>52</v>
      </c>
      <c r="E8592" t="s">
        <v>12</v>
      </c>
      <c r="F8592" s="3" t="s">
        <v>6358</v>
      </c>
      <c r="G8592">
        <v>2023</v>
      </c>
      <c r="H8592" t="s">
        <v>21</v>
      </c>
      <c r="I8592" t="s">
        <v>21302</v>
      </c>
    </row>
    <row r="8593" spans="1:9" ht="32" x14ac:dyDescent="0.2">
      <c r="A8593" t="s">
        <v>21303</v>
      </c>
      <c r="B8593" t="s">
        <v>21304</v>
      </c>
      <c r="C8593">
        <v>1</v>
      </c>
      <c r="D8593">
        <f>237</f>
        <v>237</v>
      </c>
      <c r="E8593" t="s">
        <v>12</v>
      </c>
      <c r="F8593" s="3" t="s">
        <v>21305</v>
      </c>
      <c r="G8593">
        <v>2023</v>
      </c>
      <c r="H8593" t="s">
        <v>21</v>
      </c>
      <c r="I8593" t="s">
        <v>21306</v>
      </c>
    </row>
    <row r="8594" spans="1:9" ht="16" x14ac:dyDescent="0.2">
      <c r="A8594" t="s">
        <v>21307</v>
      </c>
      <c r="B8594" t="s">
        <v>6949</v>
      </c>
      <c r="C8594">
        <v>1</v>
      </c>
      <c r="D8594" t="s">
        <v>12</v>
      </c>
      <c r="E8594" t="s">
        <v>12</v>
      </c>
      <c r="F8594" s="3" t="s">
        <v>1722</v>
      </c>
      <c r="G8594">
        <v>2023</v>
      </c>
      <c r="H8594" t="s">
        <v>137</v>
      </c>
      <c r="I8594" t="s">
        <v>21308</v>
      </c>
    </row>
    <row r="8595" spans="1:9" ht="16" x14ac:dyDescent="0.2">
      <c r="A8595" t="s">
        <v>21307</v>
      </c>
      <c r="B8595" t="s">
        <v>21309</v>
      </c>
      <c r="C8595">
        <v>2</v>
      </c>
      <c r="D8595">
        <f>184</f>
        <v>184</v>
      </c>
      <c r="E8595" t="s">
        <v>12</v>
      </c>
      <c r="F8595" s="3" t="s">
        <v>21310</v>
      </c>
      <c r="G8595">
        <v>2023</v>
      </c>
      <c r="H8595" t="s">
        <v>137</v>
      </c>
      <c r="I8595" t="s">
        <v>21308</v>
      </c>
    </row>
    <row r="8596" spans="1:9" ht="16" x14ac:dyDescent="0.2">
      <c r="A8596" t="s">
        <v>21311</v>
      </c>
      <c r="B8596" t="s">
        <v>21312</v>
      </c>
      <c r="C8596">
        <v>1</v>
      </c>
      <c r="D8596" t="s">
        <v>31</v>
      </c>
      <c r="E8596" t="s">
        <v>12</v>
      </c>
      <c r="F8596" s="3" t="s">
        <v>16044</v>
      </c>
      <c r="G8596">
        <v>2023</v>
      </c>
      <c r="H8596" t="s">
        <v>1404</v>
      </c>
      <c r="I8596" t="s">
        <v>21313</v>
      </c>
    </row>
    <row r="8597" spans="1:9" ht="16" x14ac:dyDescent="0.2">
      <c r="A8597" t="s">
        <v>21311</v>
      </c>
      <c r="B8597" t="s">
        <v>21314</v>
      </c>
      <c r="C8597">
        <v>2</v>
      </c>
      <c r="D8597" t="s">
        <v>12</v>
      </c>
      <c r="E8597" t="s">
        <v>12</v>
      </c>
      <c r="F8597" s="7" t="s">
        <v>353</v>
      </c>
      <c r="G8597">
        <v>2023</v>
      </c>
      <c r="H8597" t="s">
        <v>226</v>
      </c>
      <c r="I8597" t="s">
        <v>21313</v>
      </c>
    </row>
    <row r="8598" spans="1:9" ht="16" x14ac:dyDescent="0.2">
      <c r="A8598" t="s">
        <v>21311</v>
      </c>
      <c r="B8598" t="s">
        <v>21315</v>
      </c>
      <c r="C8598">
        <v>3</v>
      </c>
      <c r="D8598" t="s">
        <v>712</v>
      </c>
      <c r="E8598" t="s">
        <v>12</v>
      </c>
      <c r="F8598" s="3" t="s">
        <v>11588</v>
      </c>
      <c r="G8598">
        <v>2023</v>
      </c>
      <c r="H8598" t="s">
        <v>226</v>
      </c>
      <c r="I8598" t="s">
        <v>21313</v>
      </c>
    </row>
    <row r="8599" spans="1:9" ht="32" x14ac:dyDescent="0.2">
      <c r="A8599" t="s">
        <v>21316</v>
      </c>
      <c r="B8599" t="s">
        <v>21317</v>
      </c>
      <c r="C8599">
        <v>1</v>
      </c>
      <c r="D8599" t="s">
        <v>1818</v>
      </c>
      <c r="E8599" t="s">
        <v>12</v>
      </c>
      <c r="F8599" s="3" t="s">
        <v>16328</v>
      </c>
      <c r="G8599">
        <v>2023</v>
      </c>
      <c r="H8599" t="s">
        <v>323</v>
      </c>
      <c r="I8599" t="s">
        <v>21318</v>
      </c>
    </row>
    <row r="8600" spans="1:9" ht="32" x14ac:dyDescent="0.2">
      <c r="A8600" t="s">
        <v>21316</v>
      </c>
      <c r="B8600" t="s">
        <v>7599</v>
      </c>
      <c r="C8600">
        <v>2</v>
      </c>
      <c r="D8600" t="s">
        <v>3753</v>
      </c>
      <c r="E8600" t="s">
        <v>12</v>
      </c>
      <c r="F8600" s="3" t="s">
        <v>17661</v>
      </c>
      <c r="G8600">
        <v>2023</v>
      </c>
      <c r="H8600" t="s">
        <v>323</v>
      </c>
      <c r="I8600" t="s">
        <v>21318</v>
      </c>
    </row>
    <row r="8601" spans="1:9" ht="16" x14ac:dyDescent="0.2">
      <c r="A8601" t="s">
        <v>21319</v>
      </c>
      <c r="B8601" t="s">
        <v>21320</v>
      </c>
      <c r="C8601">
        <v>1</v>
      </c>
      <c r="D8601" s="5" t="s">
        <v>12</v>
      </c>
      <c r="E8601" t="s">
        <v>12</v>
      </c>
      <c r="F8601" s="7" t="s">
        <v>165</v>
      </c>
      <c r="G8601">
        <v>2023</v>
      </c>
      <c r="H8601" t="s">
        <v>37</v>
      </c>
      <c r="I8601" t="s">
        <v>21321</v>
      </c>
    </row>
    <row r="8602" spans="1:9" ht="16" x14ac:dyDescent="0.2">
      <c r="A8602" t="s">
        <v>21319</v>
      </c>
      <c r="B8602" t="s">
        <v>7171</v>
      </c>
      <c r="C8602">
        <v>2</v>
      </c>
      <c r="D8602" t="s">
        <v>12</v>
      </c>
      <c r="E8602" t="s">
        <v>12</v>
      </c>
      <c r="F8602" s="3" t="s">
        <v>21322</v>
      </c>
      <c r="G8602">
        <v>2023</v>
      </c>
      <c r="H8602" t="s">
        <v>37</v>
      </c>
      <c r="I8602" t="s">
        <v>21321</v>
      </c>
    </row>
    <row r="8603" spans="1:9" ht="16" x14ac:dyDescent="0.2">
      <c r="A8603" t="s">
        <v>21319</v>
      </c>
      <c r="B8603" t="s">
        <v>21323</v>
      </c>
      <c r="C8603">
        <v>3</v>
      </c>
      <c r="D8603" t="s">
        <v>12</v>
      </c>
      <c r="E8603" t="s">
        <v>12</v>
      </c>
      <c r="F8603" s="3" t="s">
        <v>21324</v>
      </c>
      <c r="G8603">
        <v>2023</v>
      </c>
      <c r="H8603" t="s">
        <v>37</v>
      </c>
      <c r="I8603" t="s">
        <v>21321</v>
      </c>
    </row>
    <row r="8604" spans="1:9" ht="16" x14ac:dyDescent="0.2">
      <c r="A8604" t="s">
        <v>21325</v>
      </c>
      <c r="B8604" t="s">
        <v>21326</v>
      </c>
      <c r="C8604">
        <v>1</v>
      </c>
      <c r="D8604" t="s">
        <v>101</v>
      </c>
      <c r="E8604" t="s">
        <v>12</v>
      </c>
      <c r="F8604" s="3" t="s">
        <v>21327</v>
      </c>
      <c r="G8604">
        <v>2023</v>
      </c>
      <c r="H8604" t="s">
        <v>37</v>
      </c>
      <c r="I8604" t="s">
        <v>21328</v>
      </c>
    </row>
    <row r="8605" spans="1:9" ht="32" x14ac:dyDescent="0.2">
      <c r="A8605" t="s">
        <v>21325</v>
      </c>
      <c r="B8605" t="s">
        <v>21329</v>
      </c>
      <c r="C8605">
        <v>2</v>
      </c>
      <c r="D8605" t="s">
        <v>12</v>
      </c>
      <c r="E8605" t="s">
        <v>12</v>
      </c>
      <c r="F8605" s="3" t="s">
        <v>8098</v>
      </c>
      <c r="G8605">
        <v>2023</v>
      </c>
      <c r="H8605" t="s">
        <v>6108</v>
      </c>
      <c r="I8605" t="s">
        <v>21328</v>
      </c>
    </row>
    <row r="8606" spans="1:9" ht="32" x14ac:dyDescent="0.2">
      <c r="A8606" t="s">
        <v>21330</v>
      </c>
      <c r="B8606" t="s">
        <v>21331</v>
      </c>
      <c r="C8606">
        <v>1</v>
      </c>
      <c r="D8606">
        <f>85</f>
        <v>85</v>
      </c>
      <c r="E8606" t="s">
        <v>1171</v>
      </c>
      <c r="F8606" s="3" t="s">
        <v>21332</v>
      </c>
      <c r="G8606">
        <v>2023</v>
      </c>
      <c r="H8606" t="s">
        <v>174</v>
      </c>
      <c r="I8606" t="s">
        <v>21333</v>
      </c>
    </row>
    <row r="8607" spans="1:9" ht="16" x14ac:dyDescent="0.2">
      <c r="A8607" t="s">
        <v>21330</v>
      </c>
      <c r="B8607" t="s">
        <v>21334</v>
      </c>
      <c r="C8607">
        <v>2</v>
      </c>
      <c r="D8607">
        <f>85</f>
        <v>85</v>
      </c>
      <c r="E8607" t="s">
        <v>1171</v>
      </c>
      <c r="F8607" s="3" t="s">
        <v>21335</v>
      </c>
      <c r="G8607">
        <v>2023</v>
      </c>
      <c r="H8607" t="s">
        <v>174</v>
      </c>
      <c r="I8607" t="s">
        <v>21333</v>
      </c>
    </row>
    <row r="8608" spans="1:9" ht="16" x14ac:dyDescent="0.2">
      <c r="A8608" t="s">
        <v>21336</v>
      </c>
      <c r="B8608" t="s">
        <v>13478</v>
      </c>
      <c r="C8608">
        <v>1</v>
      </c>
      <c r="D8608" t="s">
        <v>12</v>
      </c>
      <c r="E8608" t="s">
        <v>12</v>
      </c>
      <c r="F8608" s="3" t="s">
        <v>21337</v>
      </c>
      <c r="G8608">
        <v>2023</v>
      </c>
      <c r="H8608" t="s">
        <v>14</v>
      </c>
      <c r="I8608" t="s">
        <v>21338</v>
      </c>
    </row>
    <row r="8609" spans="1:9" ht="32" x14ac:dyDescent="0.2">
      <c r="A8609" t="s">
        <v>21339</v>
      </c>
      <c r="B8609" t="s">
        <v>21340</v>
      </c>
      <c r="C8609">
        <v>1</v>
      </c>
      <c r="D8609" t="s">
        <v>316</v>
      </c>
      <c r="E8609" t="s">
        <v>12</v>
      </c>
      <c r="F8609" s="3" t="s">
        <v>12392</v>
      </c>
      <c r="G8609">
        <v>2023</v>
      </c>
      <c r="H8609" t="s">
        <v>518</v>
      </c>
      <c r="I8609" t="s">
        <v>21341</v>
      </c>
    </row>
    <row r="8610" spans="1:9" ht="32" x14ac:dyDescent="0.2">
      <c r="A8610" t="s">
        <v>21339</v>
      </c>
      <c r="B8610" t="s">
        <v>21342</v>
      </c>
      <c r="C8610">
        <v>2</v>
      </c>
      <c r="D8610" t="s">
        <v>12</v>
      </c>
      <c r="E8610" t="s">
        <v>12</v>
      </c>
      <c r="F8610" s="3" t="s">
        <v>21343</v>
      </c>
      <c r="G8610">
        <v>2023</v>
      </c>
      <c r="H8610" t="s">
        <v>6684</v>
      </c>
      <c r="I8610" t="s">
        <v>21341</v>
      </c>
    </row>
    <row r="8611" spans="1:9" ht="32" x14ac:dyDescent="0.2">
      <c r="A8611" t="s">
        <v>21344</v>
      </c>
      <c r="B8611" t="s">
        <v>21345</v>
      </c>
      <c r="C8611">
        <v>1</v>
      </c>
      <c r="D8611" t="s">
        <v>52</v>
      </c>
      <c r="E8611" t="s">
        <v>12</v>
      </c>
      <c r="F8611" s="3" t="s">
        <v>16013</v>
      </c>
      <c r="G8611">
        <v>2023</v>
      </c>
      <c r="H8611" t="s">
        <v>323</v>
      </c>
      <c r="I8611" t="s">
        <v>21346</v>
      </c>
    </row>
    <row r="8612" spans="1:9" ht="32" x14ac:dyDescent="0.2">
      <c r="A8612" t="s">
        <v>21347</v>
      </c>
      <c r="B8612" t="s">
        <v>21348</v>
      </c>
      <c r="C8612">
        <v>1</v>
      </c>
      <c r="D8612">
        <f>237</f>
        <v>237</v>
      </c>
      <c r="E8612" t="s">
        <v>12</v>
      </c>
      <c r="F8612" s="3" t="s">
        <v>21349</v>
      </c>
      <c r="G8612">
        <v>2023</v>
      </c>
      <c r="H8612" t="s">
        <v>21</v>
      </c>
      <c r="I8612" t="s">
        <v>21350</v>
      </c>
    </row>
    <row r="8613" spans="1:9" ht="32" x14ac:dyDescent="0.2">
      <c r="A8613" t="s">
        <v>21347</v>
      </c>
      <c r="B8613" t="s">
        <v>21351</v>
      </c>
      <c r="C8613">
        <v>2</v>
      </c>
      <c r="D8613">
        <f>237</f>
        <v>237</v>
      </c>
      <c r="E8613" t="s">
        <v>12</v>
      </c>
      <c r="F8613" s="3" t="s">
        <v>21352</v>
      </c>
      <c r="G8613">
        <v>2023</v>
      </c>
      <c r="H8613" t="s">
        <v>21</v>
      </c>
      <c r="I8613" t="s">
        <v>21350</v>
      </c>
    </row>
    <row r="8614" spans="1:9" ht="16" x14ac:dyDescent="0.2">
      <c r="A8614" t="s">
        <v>21353</v>
      </c>
      <c r="B8614" t="s">
        <v>21354</v>
      </c>
      <c r="C8614">
        <v>1</v>
      </c>
      <c r="D8614" t="s">
        <v>344</v>
      </c>
      <c r="E8614" t="s">
        <v>12</v>
      </c>
      <c r="F8614" s="3" t="s">
        <v>21355</v>
      </c>
      <c r="G8614">
        <v>2023</v>
      </c>
      <c r="H8614" t="s">
        <v>1087</v>
      </c>
      <c r="I8614" t="s">
        <v>21356</v>
      </c>
    </row>
    <row r="8615" spans="1:9" ht="32" x14ac:dyDescent="0.2">
      <c r="A8615" t="s">
        <v>21353</v>
      </c>
      <c r="B8615" t="s">
        <v>21357</v>
      </c>
      <c r="C8615">
        <v>2</v>
      </c>
      <c r="D8615" t="s">
        <v>52</v>
      </c>
      <c r="E8615" t="s">
        <v>12</v>
      </c>
      <c r="F8615" s="3" t="s">
        <v>21358</v>
      </c>
      <c r="G8615">
        <v>2023</v>
      </c>
      <c r="H8615" t="s">
        <v>1157</v>
      </c>
      <c r="I8615" t="s">
        <v>21356</v>
      </c>
    </row>
    <row r="8616" spans="1:9" ht="32" x14ac:dyDescent="0.2">
      <c r="A8616" t="s">
        <v>21359</v>
      </c>
      <c r="B8616" t="s">
        <v>21360</v>
      </c>
      <c r="C8616">
        <v>1</v>
      </c>
      <c r="D8616" t="s">
        <v>21361</v>
      </c>
      <c r="E8616" t="s">
        <v>12</v>
      </c>
      <c r="F8616" s="3" t="s">
        <v>21362</v>
      </c>
      <c r="G8616">
        <v>2023</v>
      </c>
      <c r="H8616" t="s">
        <v>2868</v>
      </c>
      <c r="I8616" t="s">
        <v>21363</v>
      </c>
    </row>
    <row r="8617" spans="1:9" ht="16" x14ac:dyDescent="0.2">
      <c r="A8617" t="s">
        <v>21359</v>
      </c>
      <c r="B8617" t="s">
        <v>21364</v>
      </c>
      <c r="C8617">
        <v>2</v>
      </c>
      <c r="D8617" t="s">
        <v>12</v>
      </c>
      <c r="E8617" t="s">
        <v>5112</v>
      </c>
      <c r="F8617" s="3" t="s">
        <v>5113</v>
      </c>
      <c r="G8617">
        <v>2023</v>
      </c>
      <c r="H8617" t="s">
        <v>1248</v>
      </c>
      <c r="I8617" t="s">
        <v>21363</v>
      </c>
    </row>
    <row r="8618" spans="1:9" ht="32" x14ac:dyDescent="0.2">
      <c r="A8618" t="s">
        <v>21359</v>
      </c>
      <c r="B8618" t="s">
        <v>21365</v>
      </c>
      <c r="C8618">
        <v>3</v>
      </c>
      <c r="D8618" t="s">
        <v>21361</v>
      </c>
      <c r="E8618" t="s">
        <v>12</v>
      </c>
      <c r="F8618" s="3" t="s">
        <v>21366</v>
      </c>
      <c r="G8618">
        <v>2023</v>
      </c>
      <c r="H8618" t="s">
        <v>2868</v>
      </c>
      <c r="I8618" t="s">
        <v>21363</v>
      </c>
    </row>
    <row r="8619" spans="1:9" ht="48" x14ac:dyDescent="0.2">
      <c r="A8619" t="s">
        <v>21367</v>
      </c>
      <c r="B8619" t="s">
        <v>21368</v>
      </c>
      <c r="C8619">
        <v>1</v>
      </c>
      <c r="D8619" t="s">
        <v>12</v>
      </c>
      <c r="E8619" t="s">
        <v>12</v>
      </c>
      <c r="F8619" s="3" t="s">
        <v>21369</v>
      </c>
      <c r="G8619">
        <v>2023</v>
      </c>
      <c r="H8619" t="s">
        <v>239</v>
      </c>
      <c r="I8619" t="s">
        <v>21370</v>
      </c>
    </row>
    <row r="8620" spans="1:9" ht="48" x14ac:dyDescent="0.2">
      <c r="A8620" t="s">
        <v>21367</v>
      </c>
      <c r="B8620" t="s">
        <v>21371</v>
      </c>
      <c r="C8620">
        <v>2</v>
      </c>
      <c r="D8620" t="s">
        <v>12</v>
      </c>
      <c r="E8620" t="s">
        <v>12</v>
      </c>
      <c r="F8620" s="3" t="s">
        <v>21372</v>
      </c>
      <c r="G8620">
        <v>2023</v>
      </c>
      <c r="H8620" t="s">
        <v>239</v>
      </c>
      <c r="I8620" t="s">
        <v>21370</v>
      </c>
    </row>
    <row r="8621" spans="1:9" ht="16" x14ac:dyDescent="0.2">
      <c r="A8621" t="s">
        <v>21367</v>
      </c>
      <c r="B8621" t="s">
        <v>21373</v>
      </c>
      <c r="C8621">
        <v>3</v>
      </c>
      <c r="D8621">
        <f>230</f>
        <v>230</v>
      </c>
      <c r="E8621" t="s">
        <v>12</v>
      </c>
      <c r="F8621" s="3" t="s">
        <v>19504</v>
      </c>
      <c r="G8621">
        <v>2023</v>
      </c>
      <c r="H8621" t="s">
        <v>2154</v>
      </c>
      <c r="I8621" t="s">
        <v>21370</v>
      </c>
    </row>
    <row r="8622" spans="1:9" ht="16" x14ac:dyDescent="0.2">
      <c r="A8622" t="s">
        <v>21374</v>
      </c>
      <c r="B8622" t="s">
        <v>21375</v>
      </c>
      <c r="C8622">
        <v>1</v>
      </c>
      <c r="D8622" t="s">
        <v>1384</v>
      </c>
      <c r="E8622" t="s">
        <v>12</v>
      </c>
      <c r="F8622" s="3" t="s">
        <v>21376</v>
      </c>
      <c r="G8622">
        <v>2023</v>
      </c>
      <c r="H8622" t="s">
        <v>1022</v>
      </c>
      <c r="I8622" t="s">
        <v>21377</v>
      </c>
    </row>
    <row r="8623" spans="1:9" ht="32" x14ac:dyDescent="0.2">
      <c r="A8623" t="s">
        <v>21378</v>
      </c>
      <c r="B8623" t="s">
        <v>9479</v>
      </c>
      <c r="C8623">
        <v>1</v>
      </c>
      <c r="D8623" t="s">
        <v>344</v>
      </c>
      <c r="E8623" t="s">
        <v>12</v>
      </c>
      <c r="F8623" s="3" t="s">
        <v>9480</v>
      </c>
      <c r="G8623">
        <v>2023</v>
      </c>
      <c r="H8623" t="s">
        <v>859</v>
      </c>
      <c r="I8623" t="s">
        <v>21379</v>
      </c>
    </row>
    <row r="8624" spans="1:9" ht="16" x14ac:dyDescent="0.2">
      <c r="A8624" t="s">
        <v>21378</v>
      </c>
      <c r="B8624" t="s">
        <v>10122</v>
      </c>
      <c r="C8624">
        <v>2</v>
      </c>
      <c r="D8624" t="s">
        <v>408</v>
      </c>
      <c r="E8624" t="s">
        <v>12</v>
      </c>
      <c r="F8624" s="3" t="s">
        <v>17383</v>
      </c>
      <c r="G8624">
        <v>2023</v>
      </c>
      <c r="H8624" t="s">
        <v>859</v>
      </c>
      <c r="I8624" t="s">
        <v>21379</v>
      </c>
    </row>
    <row r="8625" spans="1:9" ht="16" x14ac:dyDescent="0.2">
      <c r="A8625" t="s">
        <v>21380</v>
      </c>
      <c r="B8625" t="s">
        <v>21381</v>
      </c>
      <c r="C8625">
        <v>1</v>
      </c>
      <c r="D8625" t="s">
        <v>12</v>
      </c>
      <c r="E8625" t="s">
        <v>12</v>
      </c>
      <c r="F8625" s="3" t="s">
        <v>21382</v>
      </c>
      <c r="G8625">
        <v>2023</v>
      </c>
      <c r="H8625" t="s">
        <v>6410</v>
      </c>
      <c r="I8625" t="s">
        <v>21383</v>
      </c>
    </row>
    <row r="8626" spans="1:9" ht="16" x14ac:dyDescent="0.2">
      <c r="A8626" t="s">
        <v>21384</v>
      </c>
      <c r="B8626" t="s">
        <v>21385</v>
      </c>
      <c r="C8626">
        <v>1</v>
      </c>
      <c r="D8626" t="s">
        <v>101</v>
      </c>
      <c r="E8626" t="s">
        <v>12</v>
      </c>
      <c r="F8626" s="3" t="s">
        <v>21386</v>
      </c>
      <c r="G8626">
        <v>2023</v>
      </c>
      <c r="H8626" t="s">
        <v>37</v>
      </c>
      <c r="I8626" t="s">
        <v>21387</v>
      </c>
    </row>
    <row r="8627" spans="1:9" ht="32" x14ac:dyDescent="0.2">
      <c r="A8627" t="s">
        <v>21384</v>
      </c>
      <c r="B8627" t="s">
        <v>21388</v>
      </c>
      <c r="C8627">
        <v>2</v>
      </c>
      <c r="D8627" t="s">
        <v>12</v>
      </c>
      <c r="E8627" t="s">
        <v>12</v>
      </c>
      <c r="F8627" s="3" t="s">
        <v>21389</v>
      </c>
      <c r="G8627">
        <v>2023</v>
      </c>
      <c r="H8627" t="s">
        <v>37</v>
      </c>
      <c r="I8627" t="s">
        <v>21387</v>
      </c>
    </row>
    <row r="8628" spans="1:9" ht="16" x14ac:dyDescent="0.2">
      <c r="A8628" t="s">
        <v>21390</v>
      </c>
      <c r="B8628" t="s">
        <v>21391</v>
      </c>
      <c r="C8628">
        <v>1</v>
      </c>
      <c r="D8628" t="s">
        <v>90</v>
      </c>
      <c r="E8628" t="s">
        <v>12</v>
      </c>
      <c r="F8628" s="3" t="s">
        <v>21392</v>
      </c>
      <c r="G8628">
        <v>2023</v>
      </c>
      <c r="H8628" t="s">
        <v>1696</v>
      </c>
      <c r="I8628" t="s">
        <v>21393</v>
      </c>
    </row>
    <row r="8629" spans="1:9" ht="16" x14ac:dyDescent="0.2">
      <c r="A8629" t="s">
        <v>21390</v>
      </c>
      <c r="B8629" t="s">
        <v>21394</v>
      </c>
      <c r="C8629">
        <v>2</v>
      </c>
      <c r="D8629" t="s">
        <v>90</v>
      </c>
      <c r="E8629" t="s">
        <v>12</v>
      </c>
      <c r="F8629" s="3" t="s">
        <v>12877</v>
      </c>
      <c r="G8629">
        <v>2023</v>
      </c>
      <c r="H8629" t="s">
        <v>6891</v>
      </c>
      <c r="I8629" t="s">
        <v>21393</v>
      </c>
    </row>
    <row r="8630" spans="1:9" ht="32" x14ac:dyDescent="0.2">
      <c r="A8630" t="s">
        <v>21395</v>
      </c>
      <c r="B8630" t="s">
        <v>9479</v>
      </c>
      <c r="C8630">
        <v>1</v>
      </c>
      <c r="D8630" t="s">
        <v>344</v>
      </c>
      <c r="E8630" t="s">
        <v>12</v>
      </c>
      <c r="F8630" s="3" t="s">
        <v>9480</v>
      </c>
      <c r="G8630">
        <v>2023</v>
      </c>
      <c r="H8630" t="s">
        <v>859</v>
      </c>
      <c r="I8630" t="s">
        <v>21396</v>
      </c>
    </row>
    <row r="8631" spans="1:9" ht="32" x14ac:dyDescent="0.2">
      <c r="A8631" t="s">
        <v>21397</v>
      </c>
      <c r="B8631" t="s">
        <v>21398</v>
      </c>
      <c r="C8631">
        <v>1</v>
      </c>
      <c r="D8631" t="s">
        <v>12</v>
      </c>
      <c r="E8631" t="s">
        <v>12</v>
      </c>
      <c r="F8631" s="3" t="s">
        <v>21399</v>
      </c>
      <c r="G8631">
        <v>2023</v>
      </c>
      <c r="H8631" t="s">
        <v>239</v>
      </c>
      <c r="I8631" t="s">
        <v>21400</v>
      </c>
    </row>
    <row r="8632" spans="1:9" ht="16" x14ac:dyDescent="0.2">
      <c r="A8632" t="s">
        <v>21397</v>
      </c>
      <c r="B8632" t="s">
        <v>21401</v>
      </c>
      <c r="C8632">
        <v>2</v>
      </c>
      <c r="D8632" t="s">
        <v>12</v>
      </c>
      <c r="E8632" t="s">
        <v>12</v>
      </c>
      <c r="F8632" s="3" t="s">
        <v>21402</v>
      </c>
      <c r="G8632">
        <v>2023</v>
      </c>
      <c r="H8632" t="s">
        <v>1787</v>
      </c>
      <c r="I8632" t="s">
        <v>21400</v>
      </c>
    </row>
    <row r="8633" spans="1:9" ht="32" x14ac:dyDescent="0.2">
      <c r="A8633" t="s">
        <v>21397</v>
      </c>
      <c r="B8633" t="s">
        <v>21403</v>
      </c>
      <c r="C8633">
        <v>3</v>
      </c>
      <c r="D8633" t="s">
        <v>12</v>
      </c>
      <c r="E8633" t="s">
        <v>12</v>
      </c>
      <c r="F8633" s="3" t="s">
        <v>21404</v>
      </c>
      <c r="G8633">
        <v>2023</v>
      </c>
      <c r="H8633" t="s">
        <v>239</v>
      </c>
      <c r="I8633" t="s">
        <v>21400</v>
      </c>
    </row>
    <row r="8634" spans="1:9" ht="32" x14ac:dyDescent="0.2">
      <c r="A8634" t="s">
        <v>21397</v>
      </c>
      <c r="B8634" t="s">
        <v>21405</v>
      </c>
      <c r="C8634">
        <v>4</v>
      </c>
      <c r="D8634" t="s">
        <v>12</v>
      </c>
      <c r="E8634" t="s">
        <v>12</v>
      </c>
      <c r="F8634" s="3" t="s">
        <v>10537</v>
      </c>
      <c r="G8634">
        <v>2023</v>
      </c>
      <c r="H8634" t="s">
        <v>239</v>
      </c>
      <c r="I8634" t="s">
        <v>21400</v>
      </c>
    </row>
    <row r="8635" spans="1:9" ht="16" x14ac:dyDescent="0.2">
      <c r="A8635" t="s">
        <v>21406</v>
      </c>
      <c r="B8635" t="s">
        <v>21407</v>
      </c>
      <c r="C8635">
        <v>1</v>
      </c>
      <c r="D8635" t="s">
        <v>12</v>
      </c>
      <c r="E8635" t="s">
        <v>12</v>
      </c>
      <c r="F8635" s="3" t="s">
        <v>21408</v>
      </c>
      <c r="G8635">
        <v>2023</v>
      </c>
      <c r="H8635" t="s">
        <v>779</v>
      </c>
      <c r="I8635" t="s">
        <v>21409</v>
      </c>
    </row>
    <row r="8636" spans="1:9" ht="16" x14ac:dyDescent="0.2">
      <c r="A8636" t="s">
        <v>21406</v>
      </c>
      <c r="B8636" t="s">
        <v>21410</v>
      </c>
      <c r="C8636">
        <v>2</v>
      </c>
      <c r="D8636" t="s">
        <v>12</v>
      </c>
      <c r="E8636" t="s">
        <v>12</v>
      </c>
      <c r="F8636" s="3" t="s">
        <v>21411</v>
      </c>
      <c r="G8636">
        <v>2023</v>
      </c>
      <c r="H8636" t="s">
        <v>1157</v>
      </c>
      <c r="I8636" t="s">
        <v>21409</v>
      </c>
    </row>
    <row r="8637" spans="1:9" ht="32" x14ac:dyDescent="0.2">
      <c r="A8637" t="s">
        <v>21406</v>
      </c>
      <c r="B8637" t="s">
        <v>21412</v>
      </c>
      <c r="C8637">
        <v>3</v>
      </c>
      <c r="D8637" t="s">
        <v>12</v>
      </c>
      <c r="E8637" t="s">
        <v>12</v>
      </c>
      <c r="F8637" s="3" t="s">
        <v>21413</v>
      </c>
      <c r="G8637">
        <v>2023</v>
      </c>
      <c r="H8637" t="s">
        <v>779</v>
      </c>
      <c r="I8637" t="s">
        <v>21409</v>
      </c>
    </row>
    <row r="8638" spans="1:9" ht="32" x14ac:dyDescent="0.2">
      <c r="A8638" t="s">
        <v>21406</v>
      </c>
      <c r="B8638" t="s">
        <v>21414</v>
      </c>
      <c r="C8638">
        <v>4</v>
      </c>
      <c r="D8638" t="s">
        <v>12</v>
      </c>
      <c r="E8638" t="s">
        <v>12</v>
      </c>
      <c r="F8638" s="3" t="s">
        <v>21415</v>
      </c>
      <c r="G8638">
        <v>2023</v>
      </c>
      <c r="H8638" t="s">
        <v>779</v>
      </c>
      <c r="I8638" t="s">
        <v>21409</v>
      </c>
    </row>
    <row r="8639" spans="1:9" ht="16" x14ac:dyDescent="0.2">
      <c r="A8639" t="s">
        <v>21416</v>
      </c>
      <c r="B8639" t="s">
        <v>21417</v>
      </c>
      <c r="C8639">
        <v>1</v>
      </c>
      <c r="D8639" t="s">
        <v>90</v>
      </c>
      <c r="E8639" t="s">
        <v>12</v>
      </c>
      <c r="F8639" s="3" t="s">
        <v>1644</v>
      </c>
      <c r="G8639">
        <v>2023</v>
      </c>
      <c r="H8639" t="s">
        <v>37</v>
      </c>
      <c r="I8639" t="s">
        <v>21418</v>
      </c>
    </row>
    <row r="8640" spans="1:9" ht="32" x14ac:dyDescent="0.2">
      <c r="A8640" t="s">
        <v>21419</v>
      </c>
      <c r="B8640" t="s">
        <v>21420</v>
      </c>
      <c r="C8640">
        <v>1</v>
      </c>
      <c r="D8640" t="s">
        <v>344</v>
      </c>
      <c r="E8640" t="s">
        <v>12</v>
      </c>
      <c r="F8640" s="3" t="s">
        <v>21421</v>
      </c>
      <c r="G8640">
        <v>2023</v>
      </c>
      <c r="H8640" t="s">
        <v>1663</v>
      </c>
      <c r="I8640" t="s">
        <v>21422</v>
      </c>
    </row>
    <row r="8641" spans="1:9" ht="32" x14ac:dyDescent="0.2">
      <c r="A8641" t="s">
        <v>21423</v>
      </c>
      <c r="B8641" t="s">
        <v>21424</v>
      </c>
      <c r="C8641">
        <v>1</v>
      </c>
      <c r="D8641" t="s">
        <v>344</v>
      </c>
      <c r="E8641" t="s">
        <v>12</v>
      </c>
      <c r="F8641" s="3" t="s">
        <v>21425</v>
      </c>
      <c r="G8641">
        <v>2023</v>
      </c>
      <c r="H8641" t="s">
        <v>1663</v>
      </c>
      <c r="I8641" t="s">
        <v>21426</v>
      </c>
    </row>
    <row r="8642" spans="1:9" ht="32" x14ac:dyDescent="0.2">
      <c r="A8642" t="s">
        <v>21427</v>
      </c>
      <c r="B8642" t="s">
        <v>21428</v>
      </c>
      <c r="C8642">
        <v>1</v>
      </c>
      <c r="D8642">
        <f>571</f>
        <v>571</v>
      </c>
      <c r="E8642" t="s">
        <v>12</v>
      </c>
      <c r="F8642" s="3" t="s">
        <v>21429</v>
      </c>
      <c r="G8642">
        <v>2023</v>
      </c>
      <c r="H8642" t="s">
        <v>1087</v>
      </c>
      <c r="I8642" t="s">
        <v>21430</v>
      </c>
    </row>
    <row r="8643" spans="1:9" ht="16" x14ac:dyDescent="0.2">
      <c r="A8643" t="s">
        <v>21427</v>
      </c>
      <c r="B8643" t="s">
        <v>21431</v>
      </c>
      <c r="C8643">
        <v>2</v>
      </c>
      <c r="D8643" t="s">
        <v>12</v>
      </c>
      <c r="E8643" t="s">
        <v>12</v>
      </c>
      <c r="F8643" s="3" t="s">
        <v>21432</v>
      </c>
      <c r="G8643">
        <v>2023</v>
      </c>
      <c r="H8643" t="s">
        <v>21433</v>
      </c>
      <c r="I8643" t="s">
        <v>21430</v>
      </c>
    </row>
    <row r="8644" spans="1:9" ht="16" x14ac:dyDescent="0.2">
      <c r="A8644" t="s">
        <v>21434</v>
      </c>
      <c r="B8644" t="s">
        <v>21435</v>
      </c>
      <c r="C8644">
        <v>1</v>
      </c>
      <c r="D8644">
        <f>237</f>
        <v>237</v>
      </c>
      <c r="E8644" t="s">
        <v>12</v>
      </c>
      <c r="F8644" s="3" t="s">
        <v>17091</v>
      </c>
      <c r="G8644">
        <v>2023</v>
      </c>
      <c r="H8644" t="s">
        <v>21</v>
      </c>
      <c r="I8644" t="s">
        <v>21436</v>
      </c>
    </row>
    <row r="8645" spans="1:9" ht="32" x14ac:dyDescent="0.2">
      <c r="A8645" t="s">
        <v>21437</v>
      </c>
      <c r="B8645" t="s">
        <v>19330</v>
      </c>
      <c r="C8645">
        <v>1</v>
      </c>
      <c r="D8645" s="4" t="s">
        <v>316</v>
      </c>
      <c r="E8645" t="s">
        <v>12</v>
      </c>
      <c r="F8645" s="7" t="s">
        <v>9894</v>
      </c>
      <c r="G8645">
        <v>2023</v>
      </c>
      <c r="H8645" t="s">
        <v>318</v>
      </c>
      <c r="I8645" t="s">
        <v>21438</v>
      </c>
    </row>
    <row r="8646" spans="1:9" ht="32" x14ac:dyDescent="0.2">
      <c r="A8646" t="s">
        <v>21439</v>
      </c>
      <c r="B8646" t="s">
        <v>21440</v>
      </c>
      <c r="C8646">
        <v>1</v>
      </c>
      <c r="D8646" t="s">
        <v>12</v>
      </c>
      <c r="E8646" t="s">
        <v>12</v>
      </c>
      <c r="F8646" s="3" t="s">
        <v>21441</v>
      </c>
      <c r="G8646">
        <v>2023</v>
      </c>
      <c r="H8646" t="s">
        <v>37</v>
      </c>
      <c r="I8646" t="s">
        <v>21442</v>
      </c>
    </row>
    <row r="8647" spans="1:9" ht="32" x14ac:dyDescent="0.2">
      <c r="A8647" t="s">
        <v>21439</v>
      </c>
      <c r="B8647" t="s">
        <v>21443</v>
      </c>
      <c r="C8647">
        <v>2</v>
      </c>
      <c r="D8647" t="s">
        <v>101</v>
      </c>
      <c r="E8647" t="s">
        <v>12</v>
      </c>
      <c r="F8647" s="3" t="s">
        <v>21444</v>
      </c>
      <c r="G8647">
        <v>2023</v>
      </c>
      <c r="H8647" t="s">
        <v>37</v>
      </c>
      <c r="I8647" t="s">
        <v>21442</v>
      </c>
    </row>
    <row r="8648" spans="1:9" ht="32" x14ac:dyDescent="0.2">
      <c r="A8648" t="s">
        <v>21445</v>
      </c>
      <c r="B8648" t="s">
        <v>21446</v>
      </c>
      <c r="C8648">
        <v>1</v>
      </c>
      <c r="D8648" t="s">
        <v>408</v>
      </c>
      <c r="E8648" t="s">
        <v>12</v>
      </c>
      <c r="F8648" s="3" t="s">
        <v>3190</v>
      </c>
      <c r="G8648">
        <v>2023</v>
      </c>
      <c r="H8648" t="s">
        <v>323</v>
      </c>
      <c r="I8648" t="s">
        <v>21447</v>
      </c>
    </row>
    <row r="8649" spans="1:9" ht="16" x14ac:dyDescent="0.2">
      <c r="A8649" t="s">
        <v>21445</v>
      </c>
      <c r="B8649" t="s">
        <v>21448</v>
      </c>
      <c r="C8649">
        <v>2</v>
      </c>
      <c r="D8649" t="s">
        <v>408</v>
      </c>
      <c r="E8649" t="s">
        <v>12</v>
      </c>
      <c r="F8649" s="3" t="s">
        <v>7480</v>
      </c>
      <c r="G8649">
        <v>2023</v>
      </c>
      <c r="H8649" t="s">
        <v>323</v>
      </c>
      <c r="I8649" t="s">
        <v>21447</v>
      </c>
    </row>
    <row r="8650" spans="1:9" ht="32" x14ac:dyDescent="0.2">
      <c r="A8650" t="s">
        <v>21445</v>
      </c>
      <c r="B8650" t="s">
        <v>21449</v>
      </c>
      <c r="C8650">
        <v>3</v>
      </c>
      <c r="D8650" t="s">
        <v>1818</v>
      </c>
      <c r="E8650" t="s">
        <v>12</v>
      </c>
      <c r="F8650" s="3" t="s">
        <v>21450</v>
      </c>
      <c r="G8650">
        <v>2023</v>
      </c>
      <c r="H8650" t="s">
        <v>323</v>
      </c>
      <c r="I8650" t="s">
        <v>21447</v>
      </c>
    </row>
    <row r="8651" spans="1:9" ht="32" x14ac:dyDescent="0.2">
      <c r="A8651" t="s">
        <v>21445</v>
      </c>
      <c r="B8651" t="s">
        <v>21451</v>
      </c>
      <c r="C8651">
        <v>4</v>
      </c>
      <c r="D8651" t="s">
        <v>1903</v>
      </c>
      <c r="E8651" t="s">
        <v>12</v>
      </c>
      <c r="F8651" s="3" t="s">
        <v>9692</v>
      </c>
      <c r="G8651">
        <v>2023</v>
      </c>
      <c r="H8651" t="s">
        <v>323</v>
      </c>
      <c r="I8651" t="s">
        <v>21447</v>
      </c>
    </row>
    <row r="8652" spans="1:9" ht="32" x14ac:dyDescent="0.2">
      <c r="A8652" t="s">
        <v>21452</v>
      </c>
      <c r="B8652" t="s">
        <v>21453</v>
      </c>
      <c r="C8652">
        <v>1</v>
      </c>
      <c r="D8652" t="s">
        <v>52</v>
      </c>
      <c r="E8652" t="s">
        <v>12</v>
      </c>
      <c r="F8652" s="3" t="s">
        <v>21454</v>
      </c>
      <c r="G8652">
        <v>2023</v>
      </c>
      <c r="H8652" t="s">
        <v>438</v>
      </c>
      <c r="I8652" t="s">
        <v>21455</v>
      </c>
    </row>
    <row r="8653" spans="1:9" ht="32" x14ac:dyDescent="0.2">
      <c r="A8653" t="s">
        <v>21452</v>
      </c>
      <c r="B8653" t="s">
        <v>21456</v>
      </c>
      <c r="C8653">
        <v>2</v>
      </c>
      <c r="D8653" t="s">
        <v>52</v>
      </c>
      <c r="E8653" t="s">
        <v>12</v>
      </c>
      <c r="F8653" s="3" t="s">
        <v>21457</v>
      </c>
      <c r="G8653">
        <v>2023</v>
      </c>
      <c r="H8653" t="s">
        <v>438</v>
      </c>
      <c r="I8653" t="s">
        <v>21455</v>
      </c>
    </row>
    <row r="8654" spans="1:9" ht="32" x14ac:dyDescent="0.2">
      <c r="A8654" t="s">
        <v>21458</v>
      </c>
      <c r="B8654" t="s">
        <v>10132</v>
      </c>
      <c r="C8654">
        <v>1</v>
      </c>
      <c r="D8654">
        <f>237</f>
        <v>237</v>
      </c>
      <c r="E8654" t="s">
        <v>12</v>
      </c>
      <c r="F8654" s="3" t="s">
        <v>7343</v>
      </c>
      <c r="G8654">
        <v>2023</v>
      </c>
      <c r="H8654" t="s">
        <v>21</v>
      </c>
      <c r="I8654" t="s">
        <v>21459</v>
      </c>
    </row>
    <row r="8655" spans="1:9" ht="16" x14ac:dyDescent="0.2">
      <c r="A8655" t="s">
        <v>21460</v>
      </c>
      <c r="B8655" t="s">
        <v>21461</v>
      </c>
      <c r="C8655">
        <v>1</v>
      </c>
      <c r="D8655" t="s">
        <v>52</v>
      </c>
      <c r="E8655" t="s">
        <v>12</v>
      </c>
      <c r="F8655" s="3" t="s">
        <v>21462</v>
      </c>
      <c r="G8655">
        <v>2023</v>
      </c>
      <c r="H8655" t="s">
        <v>54</v>
      </c>
      <c r="I8655" t="s">
        <v>21463</v>
      </c>
    </row>
    <row r="8656" spans="1:9" ht="16" x14ac:dyDescent="0.2">
      <c r="A8656" t="s">
        <v>21464</v>
      </c>
      <c r="B8656" t="s">
        <v>21465</v>
      </c>
      <c r="C8656">
        <v>1</v>
      </c>
      <c r="D8656">
        <f>237</f>
        <v>237</v>
      </c>
      <c r="E8656" t="s">
        <v>12</v>
      </c>
      <c r="F8656" s="3" t="s">
        <v>21466</v>
      </c>
      <c r="G8656">
        <v>2023</v>
      </c>
      <c r="H8656" t="s">
        <v>21</v>
      </c>
      <c r="I8656" t="s">
        <v>21467</v>
      </c>
    </row>
    <row r="8657" spans="1:9" ht="16" x14ac:dyDescent="0.2">
      <c r="A8657" t="s">
        <v>21464</v>
      </c>
      <c r="B8657" t="s">
        <v>21468</v>
      </c>
      <c r="C8657">
        <v>2</v>
      </c>
      <c r="D8657" t="s">
        <v>12</v>
      </c>
      <c r="E8657" t="s">
        <v>12</v>
      </c>
      <c r="F8657" s="3" t="s">
        <v>21469</v>
      </c>
      <c r="G8657">
        <v>2023</v>
      </c>
      <c r="H8657" t="s">
        <v>21</v>
      </c>
      <c r="I8657" t="s">
        <v>21467</v>
      </c>
    </row>
    <row r="8658" spans="1:9" ht="32" x14ac:dyDescent="0.2">
      <c r="A8658" t="s">
        <v>21470</v>
      </c>
      <c r="B8658" t="s">
        <v>21471</v>
      </c>
      <c r="C8658">
        <v>1</v>
      </c>
      <c r="D8658" t="s">
        <v>9538</v>
      </c>
      <c r="E8658" t="s">
        <v>12</v>
      </c>
      <c r="F8658" s="3" t="s">
        <v>21472</v>
      </c>
      <c r="G8658">
        <v>2023</v>
      </c>
      <c r="H8658" t="s">
        <v>76</v>
      </c>
      <c r="I8658" t="s">
        <v>21473</v>
      </c>
    </row>
    <row r="8659" spans="1:9" ht="16" x14ac:dyDescent="0.2">
      <c r="A8659" t="s">
        <v>21474</v>
      </c>
      <c r="B8659" t="s">
        <v>21475</v>
      </c>
      <c r="C8659">
        <v>1</v>
      </c>
      <c r="D8659" t="s">
        <v>5574</v>
      </c>
      <c r="E8659" t="s">
        <v>12</v>
      </c>
      <c r="F8659" s="3" t="s">
        <v>8020</v>
      </c>
      <c r="G8659">
        <v>2023</v>
      </c>
      <c r="H8659" t="s">
        <v>140</v>
      </c>
      <c r="I8659" t="s">
        <v>21476</v>
      </c>
    </row>
    <row r="8660" spans="1:9" ht="16" x14ac:dyDescent="0.2">
      <c r="A8660" t="s">
        <v>21474</v>
      </c>
      <c r="B8660" t="s">
        <v>6275</v>
      </c>
      <c r="C8660">
        <v>2</v>
      </c>
      <c r="D8660" t="s">
        <v>3674</v>
      </c>
      <c r="E8660" t="s">
        <v>12</v>
      </c>
      <c r="F8660" s="3" t="s">
        <v>21477</v>
      </c>
      <c r="G8660">
        <v>2023</v>
      </c>
      <c r="H8660" t="s">
        <v>140</v>
      </c>
      <c r="I8660" t="s">
        <v>21476</v>
      </c>
    </row>
    <row r="8661" spans="1:9" ht="32" x14ac:dyDescent="0.2">
      <c r="A8661" t="s">
        <v>21474</v>
      </c>
      <c r="B8661" t="s">
        <v>21478</v>
      </c>
      <c r="C8661">
        <v>3</v>
      </c>
      <c r="D8661" t="s">
        <v>5574</v>
      </c>
      <c r="E8661" t="s">
        <v>12</v>
      </c>
      <c r="F8661" s="3" t="s">
        <v>5575</v>
      </c>
      <c r="G8661">
        <v>2023</v>
      </c>
      <c r="H8661" t="s">
        <v>140</v>
      </c>
      <c r="I8661" t="s">
        <v>21476</v>
      </c>
    </row>
    <row r="8662" spans="1:9" ht="16" x14ac:dyDescent="0.2">
      <c r="A8662" t="s">
        <v>21479</v>
      </c>
      <c r="B8662" t="s">
        <v>21480</v>
      </c>
      <c r="C8662">
        <v>1</v>
      </c>
      <c r="D8662" t="s">
        <v>12</v>
      </c>
      <c r="E8662" t="s">
        <v>12</v>
      </c>
      <c r="F8662" s="7" t="s">
        <v>353</v>
      </c>
      <c r="G8662">
        <v>2023</v>
      </c>
      <c r="H8662" t="s">
        <v>226</v>
      </c>
      <c r="I8662" t="s">
        <v>21481</v>
      </c>
    </row>
    <row r="8663" spans="1:9" ht="16" x14ac:dyDescent="0.2">
      <c r="A8663" t="s">
        <v>21482</v>
      </c>
      <c r="B8663" t="s">
        <v>21483</v>
      </c>
      <c r="C8663">
        <v>1</v>
      </c>
      <c r="D8663" t="s">
        <v>12</v>
      </c>
      <c r="E8663" t="s">
        <v>12</v>
      </c>
      <c r="F8663" s="3" t="s">
        <v>21484</v>
      </c>
      <c r="G8663">
        <v>2023</v>
      </c>
      <c r="H8663" t="s">
        <v>140</v>
      </c>
      <c r="I8663" t="s">
        <v>21485</v>
      </c>
    </row>
    <row r="8664" spans="1:9" ht="16" x14ac:dyDescent="0.2">
      <c r="A8664" t="s">
        <v>21486</v>
      </c>
      <c r="B8664" t="s">
        <v>3700</v>
      </c>
      <c r="C8664">
        <v>1</v>
      </c>
      <c r="D8664" t="s">
        <v>4617</v>
      </c>
      <c r="E8664" t="s">
        <v>12</v>
      </c>
      <c r="F8664" s="3" t="s">
        <v>6009</v>
      </c>
      <c r="G8664">
        <v>2023</v>
      </c>
      <c r="H8664" t="s">
        <v>140</v>
      </c>
      <c r="I8664" t="s">
        <v>21487</v>
      </c>
    </row>
    <row r="8665" spans="1:9" ht="32" x14ac:dyDescent="0.2">
      <c r="A8665" t="s">
        <v>21486</v>
      </c>
      <c r="B8665" t="s">
        <v>1578</v>
      </c>
      <c r="C8665">
        <v>2</v>
      </c>
      <c r="D8665" t="s">
        <v>12</v>
      </c>
      <c r="E8665" t="s">
        <v>12</v>
      </c>
      <c r="F8665" s="3" t="s">
        <v>21488</v>
      </c>
      <c r="G8665">
        <v>2023</v>
      </c>
      <c r="H8665" t="s">
        <v>140</v>
      </c>
      <c r="I8665" t="s">
        <v>21487</v>
      </c>
    </row>
    <row r="8666" spans="1:9" ht="32" x14ac:dyDescent="0.2">
      <c r="A8666" t="s">
        <v>21489</v>
      </c>
      <c r="B8666" t="s">
        <v>840</v>
      </c>
      <c r="C8666">
        <v>1</v>
      </c>
      <c r="D8666">
        <f>514</f>
        <v>514</v>
      </c>
      <c r="E8666" t="s">
        <v>12</v>
      </c>
      <c r="F8666" s="3" t="s">
        <v>5495</v>
      </c>
      <c r="G8666">
        <v>2023</v>
      </c>
      <c r="H8666" t="s">
        <v>140</v>
      </c>
      <c r="I8666" t="s">
        <v>21490</v>
      </c>
    </row>
    <row r="8667" spans="1:9" ht="32" x14ac:dyDescent="0.2">
      <c r="A8667" t="s">
        <v>21491</v>
      </c>
      <c r="B8667" t="s">
        <v>21492</v>
      </c>
      <c r="C8667">
        <v>1</v>
      </c>
      <c r="D8667" t="s">
        <v>101</v>
      </c>
      <c r="E8667" t="s">
        <v>12</v>
      </c>
      <c r="F8667" s="3" t="s">
        <v>21493</v>
      </c>
      <c r="G8667">
        <v>2023</v>
      </c>
      <c r="H8667" t="s">
        <v>37</v>
      </c>
      <c r="I8667" t="s">
        <v>21494</v>
      </c>
    </row>
    <row r="8668" spans="1:9" ht="32" x14ac:dyDescent="0.2">
      <c r="A8668" t="s">
        <v>21491</v>
      </c>
      <c r="B8668" t="s">
        <v>21495</v>
      </c>
      <c r="C8668">
        <v>2</v>
      </c>
      <c r="D8668" t="s">
        <v>31</v>
      </c>
      <c r="E8668" t="s">
        <v>12</v>
      </c>
      <c r="F8668" s="3" t="s">
        <v>21496</v>
      </c>
      <c r="G8668">
        <v>2023</v>
      </c>
      <c r="H8668" t="s">
        <v>37</v>
      </c>
      <c r="I8668" t="s">
        <v>21494</v>
      </c>
    </row>
    <row r="8669" spans="1:9" ht="16" x14ac:dyDescent="0.2">
      <c r="A8669" t="s">
        <v>21491</v>
      </c>
      <c r="B8669" t="s">
        <v>21497</v>
      </c>
      <c r="C8669">
        <v>3</v>
      </c>
      <c r="D8669" t="s">
        <v>12</v>
      </c>
      <c r="E8669" t="s">
        <v>12</v>
      </c>
      <c r="F8669" s="3" t="s">
        <v>21498</v>
      </c>
      <c r="G8669">
        <v>2023</v>
      </c>
      <c r="H8669" t="s">
        <v>37</v>
      </c>
      <c r="I8669" t="s">
        <v>21494</v>
      </c>
    </row>
    <row r="8670" spans="1:9" ht="32" x14ac:dyDescent="0.2">
      <c r="A8670" t="s">
        <v>21499</v>
      </c>
      <c r="B8670" t="s">
        <v>21500</v>
      </c>
      <c r="C8670">
        <v>1</v>
      </c>
      <c r="D8670" t="s">
        <v>408</v>
      </c>
      <c r="E8670" t="s">
        <v>12</v>
      </c>
      <c r="F8670" s="3" t="s">
        <v>21501</v>
      </c>
      <c r="G8670">
        <v>2023</v>
      </c>
      <c r="H8670" t="s">
        <v>318</v>
      </c>
      <c r="I8670" t="s">
        <v>21502</v>
      </c>
    </row>
    <row r="8671" spans="1:9" ht="32" x14ac:dyDescent="0.2">
      <c r="A8671" t="s">
        <v>21499</v>
      </c>
      <c r="B8671" t="s">
        <v>21503</v>
      </c>
      <c r="C8671">
        <v>2</v>
      </c>
      <c r="D8671" t="s">
        <v>12</v>
      </c>
      <c r="E8671" t="s">
        <v>12</v>
      </c>
      <c r="F8671" s="3" t="s">
        <v>21504</v>
      </c>
      <c r="G8671">
        <v>2023</v>
      </c>
      <c r="H8671" t="s">
        <v>86</v>
      </c>
      <c r="I8671" t="s">
        <v>21502</v>
      </c>
    </row>
    <row r="8672" spans="1:9" ht="16" x14ac:dyDescent="0.2">
      <c r="A8672" t="s">
        <v>21505</v>
      </c>
      <c r="B8672" t="s">
        <v>7165</v>
      </c>
      <c r="C8672">
        <v>1</v>
      </c>
      <c r="D8672" t="s">
        <v>12</v>
      </c>
      <c r="E8672" t="s">
        <v>12</v>
      </c>
      <c r="F8672" s="3" t="s">
        <v>21506</v>
      </c>
      <c r="G8672">
        <v>2023</v>
      </c>
      <c r="H8672" t="s">
        <v>256</v>
      </c>
      <c r="I8672" t="s">
        <v>21507</v>
      </c>
    </row>
    <row r="8673" spans="1:9" ht="32" x14ac:dyDescent="0.2">
      <c r="A8673" t="s">
        <v>21505</v>
      </c>
      <c r="B8673" t="s">
        <v>21508</v>
      </c>
      <c r="C8673">
        <v>2</v>
      </c>
      <c r="D8673" t="s">
        <v>90</v>
      </c>
      <c r="E8673" t="s">
        <v>12</v>
      </c>
      <c r="F8673" s="3" t="s">
        <v>9905</v>
      </c>
      <c r="G8673">
        <v>2023</v>
      </c>
      <c r="H8673" t="s">
        <v>6891</v>
      </c>
      <c r="I8673" t="s">
        <v>21507</v>
      </c>
    </row>
    <row r="8674" spans="1:9" ht="32" x14ac:dyDescent="0.2">
      <c r="A8674" t="s">
        <v>21505</v>
      </c>
      <c r="B8674" t="s">
        <v>12606</v>
      </c>
      <c r="C8674">
        <v>3</v>
      </c>
      <c r="D8674" t="s">
        <v>12</v>
      </c>
      <c r="E8674" t="s">
        <v>12</v>
      </c>
      <c r="F8674" s="3" t="s">
        <v>21509</v>
      </c>
      <c r="G8674">
        <v>2023</v>
      </c>
      <c r="H8674" t="s">
        <v>256</v>
      </c>
      <c r="I8674" t="s">
        <v>21507</v>
      </c>
    </row>
    <row r="8675" spans="1:9" ht="16" x14ac:dyDescent="0.2">
      <c r="A8675" t="s">
        <v>21510</v>
      </c>
      <c r="B8675" t="s">
        <v>21511</v>
      </c>
      <c r="C8675">
        <v>1</v>
      </c>
      <c r="D8675">
        <f>159</f>
        <v>159</v>
      </c>
      <c r="E8675" t="s">
        <v>12</v>
      </c>
      <c r="F8675" s="3" t="s">
        <v>5249</v>
      </c>
      <c r="G8675">
        <v>2023</v>
      </c>
      <c r="H8675" t="s">
        <v>1524</v>
      </c>
      <c r="I8675" t="s">
        <v>21512</v>
      </c>
    </row>
    <row r="8676" spans="1:9" ht="32" x14ac:dyDescent="0.2">
      <c r="A8676" t="s">
        <v>21513</v>
      </c>
      <c r="B8676" t="s">
        <v>5420</v>
      </c>
      <c r="C8676">
        <v>1</v>
      </c>
      <c r="D8676" t="s">
        <v>344</v>
      </c>
      <c r="E8676" t="s">
        <v>12</v>
      </c>
      <c r="F8676" s="3" t="s">
        <v>21514</v>
      </c>
      <c r="G8676">
        <v>2023</v>
      </c>
      <c r="H8676" t="s">
        <v>2154</v>
      </c>
      <c r="I8676" t="s">
        <v>21515</v>
      </c>
    </row>
    <row r="8677" spans="1:9" ht="16" x14ac:dyDescent="0.2">
      <c r="A8677" t="s">
        <v>21513</v>
      </c>
      <c r="B8677" t="s">
        <v>21516</v>
      </c>
      <c r="C8677">
        <v>2</v>
      </c>
      <c r="D8677" t="s">
        <v>344</v>
      </c>
      <c r="E8677" t="s">
        <v>12</v>
      </c>
      <c r="F8677" s="3" t="s">
        <v>21517</v>
      </c>
      <c r="G8677">
        <v>2023</v>
      </c>
      <c r="H8677" t="s">
        <v>2154</v>
      </c>
      <c r="I8677" t="s">
        <v>21515</v>
      </c>
    </row>
    <row r="8678" spans="1:9" ht="16" x14ac:dyDescent="0.2">
      <c r="A8678" t="s">
        <v>21518</v>
      </c>
      <c r="B8678" t="s">
        <v>21519</v>
      </c>
      <c r="C8678">
        <v>1</v>
      </c>
      <c r="D8678">
        <f>326</f>
        <v>326</v>
      </c>
      <c r="E8678" t="s">
        <v>12</v>
      </c>
      <c r="F8678" s="3" t="s">
        <v>21520</v>
      </c>
      <c r="G8678">
        <v>2023</v>
      </c>
      <c r="H8678" t="s">
        <v>368</v>
      </c>
      <c r="I8678" t="s">
        <v>21521</v>
      </c>
    </row>
    <row r="8679" spans="1:9" ht="32" x14ac:dyDescent="0.2">
      <c r="A8679" t="s">
        <v>21518</v>
      </c>
      <c r="B8679" t="s">
        <v>2278</v>
      </c>
      <c r="C8679">
        <v>2</v>
      </c>
      <c r="D8679">
        <f>65</f>
        <v>65</v>
      </c>
      <c r="E8679" t="s">
        <v>464</v>
      </c>
      <c r="F8679" s="3" t="s">
        <v>1434</v>
      </c>
      <c r="G8679">
        <v>2023</v>
      </c>
      <c r="H8679" t="s">
        <v>323</v>
      </c>
      <c r="I8679" t="s">
        <v>21521</v>
      </c>
    </row>
    <row r="8680" spans="1:9" ht="32" x14ac:dyDescent="0.2">
      <c r="A8680" t="s">
        <v>21518</v>
      </c>
      <c r="B8680" t="s">
        <v>21522</v>
      </c>
      <c r="C8680">
        <v>3</v>
      </c>
      <c r="D8680">
        <f>65</f>
        <v>65</v>
      </c>
      <c r="E8680" t="s">
        <v>464</v>
      </c>
      <c r="F8680" s="3" t="s">
        <v>1434</v>
      </c>
      <c r="G8680">
        <v>2023</v>
      </c>
      <c r="H8680" t="s">
        <v>323</v>
      </c>
      <c r="I8680" t="s">
        <v>21521</v>
      </c>
    </row>
    <row r="8681" spans="1:9" ht="32" x14ac:dyDescent="0.2">
      <c r="A8681" t="s">
        <v>21523</v>
      </c>
      <c r="B8681" t="s">
        <v>13581</v>
      </c>
      <c r="C8681">
        <v>1</v>
      </c>
      <c r="D8681" t="s">
        <v>101</v>
      </c>
      <c r="E8681" t="s">
        <v>12</v>
      </c>
      <c r="F8681" s="3" t="s">
        <v>1352</v>
      </c>
      <c r="G8681">
        <v>2023</v>
      </c>
      <c r="H8681" t="s">
        <v>37</v>
      </c>
      <c r="I8681" t="s">
        <v>21524</v>
      </c>
    </row>
    <row r="8682" spans="1:9" ht="32" x14ac:dyDescent="0.2">
      <c r="A8682" t="s">
        <v>21523</v>
      </c>
      <c r="B8682" t="s">
        <v>21525</v>
      </c>
      <c r="C8682">
        <v>2</v>
      </c>
      <c r="D8682" t="s">
        <v>12</v>
      </c>
      <c r="E8682" t="s">
        <v>12</v>
      </c>
      <c r="F8682" s="3" t="s">
        <v>21526</v>
      </c>
      <c r="G8682">
        <v>2023</v>
      </c>
      <c r="H8682" t="s">
        <v>37</v>
      </c>
      <c r="I8682" t="s">
        <v>21524</v>
      </c>
    </row>
    <row r="8683" spans="1:9" ht="16" x14ac:dyDescent="0.2">
      <c r="A8683" t="s">
        <v>21523</v>
      </c>
      <c r="B8683" t="s">
        <v>21527</v>
      </c>
      <c r="C8683">
        <v>3</v>
      </c>
      <c r="D8683" t="s">
        <v>90</v>
      </c>
      <c r="E8683" t="s">
        <v>12</v>
      </c>
      <c r="F8683" s="3" t="s">
        <v>1644</v>
      </c>
      <c r="G8683">
        <v>2023</v>
      </c>
      <c r="H8683" t="s">
        <v>37</v>
      </c>
      <c r="I8683" t="s">
        <v>21524</v>
      </c>
    </row>
    <row r="8684" spans="1:9" ht="32" x14ac:dyDescent="0.2">
      <c r="A8684" t="s">
        <v>21523</v>
      </c>
      <c r="B8684" t="s">
        <v>21528</v>
      </c>
      <c r="C8684">
        <v>4</v>
      </c>
      <c r="D8684" t="s">
        <v>12</v>
      </c>
      <c r="E8684" t="s">
        <v>12</v>
      </c>
      <c r="F8684" s="3" t="s">
        <v>21529</v>
      </c>
      <c r="G8684">
        <v>2023</v>
      </c>
      <c r="H8684" t="s">
        <v>553</v>
      </c>
      <c r="I8684" t="s">
        <v>21524</v>
      </c>
    </row>
    <row r="8685" spans="1:9" ht="32" x14ac:dyDescent="0.2">
      <c r="A8685" t="s">
        <v>21523</v>
      </c>
      <c r="B8685" t="s">
        <v>9069</v>
      </c>
      <c r="C8685">
        <v>5</v>
      </c>
      <c r="D8685" t="s">
        <v>31</v>
      </c>
      <c r="E8685" t="s">
        <v>12</v>
      </c>
      <c r="F8685" s="3" t="s">
        <v>21530</v>
      </c>
      <c r="G8685">
        <v>2023</v>
      </c>
      <c r="H8685" t="s">
        <v>553</v>
      </c>
      <c r="I8685" t="s">
        <v>21524</v>
      </c>
    </row>
    <row r="8686" spans="1:9" ht="32" x14ac:dyDescent="0.2">
      <c r="A8686" t="s">
        <v>21523</v>
      </c>
      <c r="B8686" t="s">
        <v>13583</v>
      </c>
      <c r="C8686">
        <v>6</v>
      </c>
      <c r="D8686" t="s">
        <v>31</v>
      </c>
      <c r="E8686" t="s">
        <v>12</v>
      </c>
      <c r="F8686" s="3" t="s">
        <v>21530</v>
      </c>
      <c r="G8686">
        <v>2023</v>
      </c>
      <c r="H8686" t="s">
        <v>553</v>
      </c>
      <c r="I8686" t="s">
        <v>21524</v>
      </c>
    </row>
    <row r="8687" spans="1:9" ht="32" x14ac:dyDescent="0.2">
      <c r="A8687" t="s">
        <v>21531</v>
      </c>
      <c r="B8687" t="s">
        <v>21532</v>
      </c>
      <c r="C8687">
        <v>1</v>
      </c>
      <c r="D8687" t="s">
        <v>52</v>
      </c>
      <c r="E8687" t="s">
        <v>12</v>
      </c>
      <c r="F8687" s="3" t="s">
        <v>8511</v>
      </c>
      <c r="G8687">
        <v>2023</v>
      </c>
      <c r="H8687" t="s">
        <v>54</v>
      </c>
      <c r="I8687" t="s">
        <v>21533</v>
      </c>
    </row>
    <row r="8688" spans="1:9" ht="32" x14ac:dyDescent="0.2">
      <c r="A8688" t="s">
        <v>21531</v>
      </c>
      <c r="B8688" t="s">
        <v>21534</v>
      </c>
      <c r="C8688">
        <v>2</v>
      </c>
      <c r="D8688" t="s">
        <v>52</v>
      </c>
      <c r="E8688" t="s">
        <v>12</v>
      </c>
      <c r="F8688" s="3" t="s">
        <v>16441</v>
      </c>
      <c r="G8688">
        <v>2023</v>
      </c>
      <c r="H8688" t="s">
        <v>54</v>
      </c>
      <c r="I8688" t="s">
        <v>21533</v>
      </c>
    </row>
    <row r="8689" spans="1:9" ht="32" x14ac:dyDescent="0.2">
      <c r="A8689" t="s">
        <v>21531</v>
      </c>
      <c r="B8689" t="s">
        <v>16440</v>
      </c>
      <c r="C8689">
        <v>3</v>
      </c>
      <c r="D8689" t="s">
        <v>52</v>
      </c>
      <c r="E8689" t="s">
        <v>12</v>
      </c>
      <c r="F8689" s="3" t="s">
        <v>17165</v>
      </c>
      <c r="G8689">
        <v>2023</v>
      </c>
      <c r="H8689" t="s">
        <v>54</v>
      </c>
      <c r="I8689" t="s">
        <v>21533</v>
      </c>
    </row>
    <row r="8690" spans="1:9" ht="16" x14ac:dyDescent="0.2">
      <c r="A8690" t="s">
        <v>21535</v>
      </c>
      <c r="B8690" t="s">
        <v>21536</v>
      </c>
      <c r="C8690">
        <v>1</v>
      </c>
      <c r="D8690" t="s">
        <v>311</v>
      </c>
      <c r="E8690" t="s">
        <v>12</v>
      </c>
      <c r="F8690" s="3" t="s">
        <v>21537</v>
      </c>
      <c r="G8690">
        <v>2023</v>
      </c>
      <c r="H8690" t="s">
        <v>140</v>
      </c>
      <c r="I8690" t="s">
        <v>21538</v>
      </c>
    </row>
    <row r="8691" spans="1:9" ht="16" x14ac:dyDescent="0.2">
      <c r="A8691" t="s">
        <v>21535</v>
      </c>
      <c r="B8691" t="s">
        <v>21539</v>
      </c>
      <c r="C8691">
        <v>2</v>
      </c>
      <c r="D8691" t="s">
        <v>311</v>
      </c>
      <c r="E8691" t="s">
        <v>12</v>
      </c>
      <c r="F8691" s="3" t="s">
        <v>21537</v>
      </c>
      <c r="G8691">
        <v>2023</v>
      </c>
      <c r="H8691" t="s">
        <v>140</v>
      </c>
      <c r="I8691" t="s">
        <v>21538</v>
      </c>
    </row>
    <row r="8692" spans="1:9" ht="16" x14ac:dyDescent="0.2">
      <c r="A8692" t="s">
        <v>21540</v>
      </c>
      <c r="B8692" t="s">
        <v>21541</v>
      </c>
      <c r="C8692">
        <v>1</v>
      </c>
      <c r="D8692" t="s">
        <v>408</v>
      </c>
      <c r="E8692" t="s">
        <v>12</v>
      </c>
      <c r="F8692" s="3" t="s">
        <v>2260</v>
      </c>
      <c r="G8692">
        <v>2023</v>
      </c>
      <c r="H8692" t="s">
        <v>140</v>
      </c>
      <c r="I8692" t="s">
        <v>21542</v>
      </c>
    </row>
    <row r="8693" spans="1:9" ht="32" x14ac:dyDescent="0.2">
      <c r="A8693" t="s">
        <v>21540</v>
      </c>
      <c r="B8693" t="s">
        <v>21543</v>
      </c>
      <c r="C8693">
        <v>2</v>
      </c>
      <c r="D8693" t="s">
        <v>1128</v>
      </c>
      <c r="E8693" t="s">
        <v>12</v>
      </c>
      <c r="F8693" s="3" t="s">
        <v>21544</v>
      </c>
      <c r="G8693">
        <v>2023</v>
      </c>
      <c r="H8693" t="s">
        <v>140</v>
      </c>
      <c r="I8693" t="s">
        <v>21542</v>
      </c>
    </row>
    <row r="8694" spans="1:9" ht="32" x14ac:dyDescent="0.2">
      <c r="A8694" t="s">
        <v>21545</v>
      </c>
      <c r="B8694" t="s">
        <v>21267</v>
      </c>
      <c r="C8694">
        <v>1</v>
      </c>
      <c r="D8694">
        <f>237</f>
        <v>237</v>
      </c>
      <c r="E8694" t="s">
        <v>12</v>
      </c>
      <c r="F8694" s="3" t="s">
        <v>3591</v>
      </c>
      <c r="G8694">
        <v>2023</v>
      </c>
      <c r="H8694" t="s">
        <v>21</v>
      </c>
      <c r="I8694" t="s">
        <v>21546</v>
      </c>
    </row>
    <row r="8695" spans="1:9" ht="32" x14ac:dyDescent="0.2">
      <c r="A8695" t="s">
        <v>21545</v>
      </c>
      <c r="B8695" t="s">
        <v>21547</v>
      </c>
      <c r="C8695">
        <v>2</v>
      </c>
      <c r="D8695">
        <f>237</f>
        <v>237</v>
      </c>
      <c r="E8695" t="s">
        <v>12</v>
      </c>
      <c r="F8695" s="3" t="s">
        <v>3586</v>
      </c>
      <c r="G8695">
        <v>2023</v>
      </c>
      <c r="H8695" t="s">
        <v>21</v>
      </c>
      <c r="I8695" t="s">
        <v>21546</v>
      </c>
    </row>
    <row r="8696" spans="1:9" ht="16" x14ac:dyDescent="0.2">
      <c r="A8696" t="s">
        <v>21548</v>
      </c>
      <c r="B8696" t="s">
        <v>21549</v>
      </c>
      <c r="C8696">
        <v>1</v>
      </c>
      <c r="D8696" t="s">
        <v>344</v>
      </c>
      <c r="E8696" t="s">
        <v>12</v>
      </c>
      <c r="F8696" s="3" t="s">
        <v>1054</v>
      </c>
      <c r="G8696">
        <v>2023</v>
      </c>
      <c r="H8696" t="s">
        <v>140</v>
      </c>
      <c r="I8696" t="s">
        <v>21550</v>
      </c>
    </row>
    <row r="8697" spans="1:9" ht="16" x14ac:dyDescent="0.2">
      <c r="A8697" t="s">
        <v>21548</v>
      </c>
      <c r="B8697" t="s">
        <v>21551</v>
      </c>
      <c r="C8697">
        <v>2</v>
      </c>
      <c r="D8697" t="s">
        <v>344</v>
      </c>
      <c r="E8697" t="s">
        <v>12</v>
      </c>
      <c r="F8697" s="3" t="s">
        <v>21552</v>
      </c>
      <c r="G8697">
        <v>2023</v>
      </c>
      <c r="H8697" t="s">
        <v>140</v>
      </c>
      <c r="I8697" t="s">
        <v>21550</v>
      </c>
    </row>
    <row r="8698" spans="1:9" ht="32" x14ac:dyDescent="0.2">
      <c r="A8698" t="s">
        <v>21548</v>
      </c>
      <c r="B8698" t="s">
        <v>21553</v>
      </c>
      <c r="C8698">
        <v>3</v>
      </c>
      <c r="D8698" t="s">
        <v>344</v>
      </c>
      <c r="E8698" t="s">
        <v>12</v>
      </c>
      <c r="F8698" s="3" t="s">
        <v>21554</v>
      </c>
      <c r="G8698">
        <v>2023</v>
      </c>
      <c r="H8698" t="s">
        <v>140</v>
      </c>
      <c r="I8698" t="s">
        <v>21550</v>
      </c>
    </row>
    <row r="8699" spans="1:9" ht="32" x14ac:dyDescent="0.2">
      <c r="A8699" t="s">
        <v>21548</v>
      </c>
      <c r="B8699" t="s">
        <v>21555</v>
      </c>
      <c r="C8699">
        <v>4</v>
      </c>
      <c r="D8699" t="s">
        <v>2586</v>
      </c>
      <c r="E8699" t="s">
        <v>12</v>
      </c>
      <c r="F8699" s="3" t="s">
        <v>21556</v>
      </c>
      <c r="G8699">
        <v>2023</v>
      </c>
      <c r="H8699" t="s">
        <v>140</v>
      </c>
      <c r="I8699" t="s">
        <v>21550</v>
      </c>
    </row>
    <row r="8700" spans="1:9" ht="16" x14ac:dyDescent="0.2">
      <c r="A8700" t="s">
        <v>21548</v>
      </c>
      <c r="B8700" t="s">
        <v>21557</v>
      </c>
      <c r="C8700">
        <v>5</v>
      </c>
      <c r="D8700" t="s">
        <v>2877</v>
      </c>
      <c r="E8700" t="s">
        <v>12</v>
      </c>
      <c r="F8700" s="3" t="s">
        <v>21558</v>
      </c>
      <c r="G8700">
        <v>2023</v>
      </c>
      <c r="H8700" t="s">
        <v>140</v>
      </c>
      <c r="I8700" t="s">
        <v>21550</v>
      </c>
    </row>
    <row r="8701" spans="1:9" ht="32" x14ac:dyDescent="0.2">
      <c r="A8701" t="s">
        <v>21559</v>
      </c>
      <c r="B8701" t="s">
        <v>21560</v>
      </c>
      <c r="C8701">
        <v>1</v>
      </c>
      <c r="D8701" t="s">
        <v>101</v>
      </c>
      <c r="E8701" t="s">
        <v>12</v>
      </c>
      <c r="F8701" s="3" t="s">
        <v>21561</v>
      </c>
      <c r="G8701">
        <v>2023</v>
      </c>
      <c r="H8701" t="s">
        <v>37</v>
      </c>
      <c r="I8701" t="s">
        <v>21562</v>
      </c>
    </row>
    <row r="8702" spans="1:9" ht="32" x14ac:dyDescent="0.2">
      <c r="A8702" t="s">
        <v>21559</v>
      </c>
      <c r="B8702" t="s">
        <v>21563</v>
      </c>
      <c r="C8702">
        <v>2</v>
      </c>
      <c r="D8702" t="s">
        <v>101</v>
      </c>
      <c r="E8702" t="s">
        <v>12</v>
      </c>
      <c r="F8702" s="3" t="s">
        <v>21564</v>
      </c>
      <c r="G8702">
        <v>2023</v>
      </c>
      <c r="H8702" t="s">
        <v>37</v>
      </c>
      <c r="I8702" t="s">
        <v>21562</v>
      </c>
    </row>
    <row r="8703" spans="1:9" ht="48" x14ac:dyDescent="0.2">
      <c r="A8703" t="s">
        <v>21559</v>
      </c>
      <c r="B8703" t="s">
        <v>21565</v>
      </c>
      <c r="C8703">
        <v>3</v>
      </c>
      <c r="D8703" t="s">
        <v>12</v>
      </c>
      <c r="E8703" t="s">
        <v>12</v>
      </c>
      <c r="F8703" s="3" t="s">
        <v>21566</v>
      </c>
      <c r="G8703">
        <v>2023</v>
      </c>
      <c r="H8703" t="s">
        <v>37</v>
      </c>
      <c r="I8703" t="s">
        <v>21562</v>
      </c>
    </row>
    <row r="8704" spans="1:9" ht="32" x14ac:dyDescent="0.2">
      <c r="A8704" t="s">
        <v>21559</v>
      </c>
      <c r="B8704" t="s">
        <v>21567</v>
      </c>
      <c r="C8704">
        <v>4</v>
      </c>
      <c r="D8704" t="s">
        <v>101</v>
      </c>
      <c r="E8704" t="s">
        <v>12</v>
      </c>
      <c r="F8704" s="3" t="s">
        <v>21568</v>
      </c>
      <c r="G8704">
        <v>2023</v>
      </c>
      <c r="H8704" t="s">
        <v>37</v>
      </c>
      <c r="I8704" t="s">
        <v>21562</v>
      </c>
    </row>
    <row r="8705" spans="1:9" ht="32" x14ac:dyDescent="0.2">
      <c r="A8705" t="s">
        <v>21569</v>
      </c>
      <c r="B8705" t="s">
        <v>21570</v>
      </c>
      <c r="C8705">
        <v>1</v>
      </c>
      <c r="D8705">
        <f>237</f>
        <v>237</v>
      </c>
      <c r="E8705" t="s">
        <v>12</v>
      </c>
      <c r="F8705" s="3" t="s">
        <v>21571</v>
      </c>
      <c r="G8705">
        <v>2023</v>
      </c>
      <c r="H8705" t="s">
        <v>21</v>
      </c>
      <c r="I8705" t="s">
        <v>21572</v>
      </c>
    </row>
    <row r="8706" spans="1:9" ht="32" x14ac:dyDescent="0.2">
      <c r="A8706" t="s">
        <v>21569</v>
      </c>
      <c r="B8706" t="s">
        <v>21573</v>
      </c>
      <c r="C8706">
        <v>2</v>
      </c>
      <c r="D8706" t="s">
        <v>52</v>
      </c>
      <c r="E8706" t="s">
        <v>12</v>
      </c>
      <c r="F8706" s="3" t="s">
        <v>21574</v>
      </c>
      <c r="G8706">
        <v>2023</v>
      </c>
      <c r="H8706" t="s">
        <v>21</v>
      </c>
      <c r="I8706" t="s">
        <v>21572</v>
      </c>
    </row>
    <row r="8707" spans="1:9" ht="32" x14ac:dyDescent="0.2">
      <c r="A8707" t="s">
        <v>21569</v>
      </c>
      <c r="B8707" t="s">
        <v>21575</v>
      </c>
      <c r="C8707">
        <v>3</v>
      </c>
      <c r="D8707">
        <f>237</f>
        <v>237</v>
      </c>
      <c r="E8707" t="s">
        <v>12</v>
      </c>
      <c r="F8707" s="3" t="s">
        <v>21576</v>
      </c>
      <c r="G8707">
        <v>2023</v>
      </c>
      <c r="H8707" t="s">
        <v>21</v>
      </c>
      <c r="I8707" t="s">
        <v>21572</v>
      </c>
    </row>
    <row r="8708" spans="1:9" ht="16" x14ac:dyDescent="0.2">
      <c r="A8708" t="s">
        <v>21577</v>
      </c>
      <c r="B8708" t="s">
        <v>18387</v>
      </c>
      <c r="C8708">
        <v>1</v>
      </c>
      <c r="D8708" t="s">
        <v>12</v>
      </c>
      <c r="E8708" t="s">
        <v>12</v>
      </c>
      <c r="F8708" s="3" t="s">
        <v>21578</v>
      </c>
      <c r="G8708">
        <v>2023</v>
      </c>
      <c r="H8708" t="s">
        <v>37</v>
      </c>
      <c r="I8708" t="s">
        <v>21579</v>
      </c>
    </row>
    <row r="8709" spans="1:9" ht="16" x14ac:dyDescent="0.2">
      <c r="A8709" t="s">
        <v>21580</v>
      </c>
      <c r="B8709" t="s">
        <v>21581</v>
      </c>
      <c r="C8709">
        <v>1</v>
      </c>
      <c r="D8709" t="s">
        <v>31</v>
      </c>
      <c r="E8709" t="s">
        <v>12</v>
      </c>
      <c r="F8709" s="3" t="s">
        <v>9657</v>
      </c>
      <c r="G8709">
        <v>2023</v>
      </c>
      <c r="H8709" t="s">
        <v>1404</v>
      </c>
      <c r="I8709" t="s">
        <v>21582</v>
      </c>
    </row>
    <row r="8710" spans="1:9" ht="16" x14ac:dyDescent="0.2">
      <c r="A8710" t="s">
        <v>21580</v>
      </c>
      <c r="B8710" t="s">
        <v>21583</v>
      </c>
      <c r="C8710">
        <v>2</v>
      </c>
      <c r="D8710" t="s">
        <v>31</v>
      </c>
      <c r="E8710" t="s">
        <v>12</v>
      </c>
      <c r="F8710" s="3" t="s">
        <v>3041</v>
      </c>
      <c r="G8710">
        <v>2023</v>
      </c>
      <c r="H8710" t="s">
        <v>1404</v>
      </c>
      <c r="I8710" t="s">
        <v>21582</v>
      </c>
    </row>
    <row r="8711" spans="1:9" ht="16" x14ac:dyDescent="0.2">
      <c r="A8711" t="s">
        <v>21580</v>
      </c>
      <c r="B8711" t="s">
        <v>21584</v>
      </c>
      <c r="C8711">
        <v>3</v>
      </c>
      <c r="D8711" t="s">
        <v>12</v>
      </c>
      <c r="E8711" t="s">
        <v>12</v>
      </c>
      <c r="F8711" s="3" t="s">
        <v>21585</v>
      </c>
      <c r="G8711">
        <v>2023</v>
      </c>
      <c r="H8711" t="s">
        <v>1404</v>
      </c>
      <c r="I8711" t="s">
        <v>21582</v>
      </c>
    </row>
    <row r="8712" spans="1:9" ht="16" x14ac:dyDescent="0.2">
      <c r="A8712" t="s">
        <v>21580</v>
      </c>
      <c r="B8712" t="s">
        <v>21586</v>
      </c>
      <c r="C8712">
        <v>4</v>
      </c>
      <c r="D8712" t="s">
        <v>31</v>
      </c>
      <c r="E8712" t="s">
        <v>12</v>
      </c>
      <c r="F8712" s="3" t="s">
        <v>3041</v>
      </c>
      <c r="G8712">
        <v>2023</v>
      </c>
      <c r="H8712" t="s">
        <v>1404</v>
      </c>
      <c r="I8712" t="s">
        <v>21582</v>
      </c>
    </row>
    <row r="8713" spans="1:9" ht="16" x14ac:dyDescent="0.2">
      <c r="A8713" t="s">
        <v>21580</v>
      </c>
      <c r="B8713" t="s">
        <v>21587</v>
      </c>
      <c r="C8713">
        <v>5</v>
      </c>
      <c r="D8713" t="s">
        <v>344</v>
      </c>
      <c r="E8713" t="s">
        <v>12</v>
      </c>
      <c r="F8713" s="3" t="s">
        <v>16537</v>
      </c>
      <c r="G8713">
        <v>2023</v>
      </c>
      <c r="H8713" t="s">
        <v>1404</v>
      </c>
      <c r="I8713" t="s">
        <v>21582</v>
      </c>
    </row>
    <row r="8714" spans="1:9" ht="16" x14ac:dyDescent="0.2">
      <c r="A8714" t="s">
        <v>21588</v>
      </c>
      <c r="B8714" t="s">
        <v>21589</v>
      </c>
      <c r="C8714">
        <v>1</v>
      </c>
      <c r="D8714" t="s">
        <v>12</v>
      </c>
      <c r="E8714" t="s">
        <v>12</v>
      </c>
      <c r="F8714" s="3" t="s">
        <v>21590</v>
      </c>
      <c r="G8714">
        <v>2023</v>
      </c>
      <c r="H8714" t="s">
        <v>67</v>
      </c>
      <c r="I8714" t="s">
        <v>21591</v>
      </c>
    </row>
    <row r="8715" spans="1:9" ht="16" x14ac:dyDescent="0.2">
      <c r="A8715" t="s">
        <v>21588</v>
      </c>
      <c r="B8715" t="s">
        <v>21592</v>
      </c>
      <c r="C8715">
        <v>2</v>
      </c>
      <c r="D8715" t="s">
        <v>12</v>
      </c>
      <c r="E8715" t="s">
        <v>12</v>
      </c>
      <c r="F8715" s="3" t="s">
        <v>21590</v>
      </c>
      <c r="G8715">
        <v>2023</v>
      </c>
      <c r="H8715" t="s">
        <v>67</v>
      </c>
      <c r="I8715" t="s">
        <v>21591</v>
      </c>
    </row>
    <row r="8716" spans="1:9" ht="16" x14ac:dyDescent="0.2">
      <c r="A8716" t="s">
        <v>21593</v>
      </c>
      <c r="B8716" t="s">
        <v>21594</v>
      </c>
      <c r="C8716">
        <v>1</v>
      </c>
      <c r="D8716" t="s">
        <v>12</v>
      </c>
      <c r="E8716" t="s">
        <v>12</v>
      </c>
      <c r="F8716" s="3" t="s">
        <v>21595</v>
      </c>
      <c r="G8716">
        <v>2023</v>
      </c>
      <c r="H8716" t="s">
        <v>235</v>
      </c>
      <c r="I8716" t="s">
        <v>21596</v>
      </c>
    </row>
    <row r="8717" spans="1:9" ht="32" x14ac:dyDescent="0.2">
      <c r="A8717" t="s">
        <v>21597</v>
      </c>
      <c r="B8717" t="s">
        <v>21598</v>
      </c>
      <c r="C8717">
        <v>1</v>
      </c>
      <c r="D8717" t="s">
        <v>1049</v>
      </c>
      <c r="E8717" t="s">
        <v>12</v>
      </c>
      <c r="F8717" s="3" t="s">
        <v>21599</v>
      </c>
      <c r="G8717">
        <v>2023</v>
      </c>
      <c r="H8717" t="s">
        <v>140</v>
      </c>
      <c r="I8717" t="s">
        <v>21600</v>
      </c>
    </row>
    <row r="8718" spans="1:9" ht="32" x14ac:dyDescent="0.2">
      <c r="A8718" t="s">
        <v>21597</v>
      </c>
      <c r="B8718" t="s">
        <v>21601</v>
      </c>
      <c r="C8718">
        <v>2</v>
      </c>
      <c r="D8718" t="s">
        <v>4805</v>
      </c>
      <c r="E8718" t="s">
        <v>12</v>
      </c>
      <c r="F8718" s="3" t="s">
        <v>21602</v>
      </c>
      <c r="G8718">
        <v>2023</v>
      </c>
      <c r="H8718" t="s">
        <v>140</v>
      </c>
      <c r="I8718" t="s">
        <v>21600</v>
      </c>
    </row>
    <row r="8719" spans="1:9" ht="32" x14ac:dyDescent="0.2">
      <c r="A8719" t="s">
        <v>21597</v>
      </c>
      <c r="B8719" t="s">
        <v>21603</v>
      </c>
      <c r="C8719">
        <v>3</v>
      </c>
      <c r="D8719" t="s">
        <v>1049</v>
      </c>
      <c r="E8719" t="s">
        <v>12</v>
      </c>
      <c r="F8719" s="3" t="s">
        <v>21604</v>
      </c>
      <c r="G8719">
        <v>2023</v>
      </c>
      <c r="H8719" t="s">
        <v>140</v>
      </c>
      <c r="I8719" t="s">
        <v>21600</v>
      </c>
    </row>
    <row r="8720" spans="1:9" ht="32" x14ac:dyDescent="0.2">
      <c r="A8720" t="s">
        <v>21605</v>
      </c>
      <c r="B8720" t="s">
        <v>21606</v>
      </c>
      <c r="C8720">
        <v>1</v>
      </c>
      <c r="D8720" t="s">
        <v>2877</v>
      </c>
      <c r="E8720" t="s">
        <v>12</v>
      </c>
      <c r="F8720" s="3" t="s">
        <v>8185</v>
      </c>
      <c r="G8720">
        <v>2023</v>
      </c>
      <c r="H8720" t="s">
        <v>267</v>
      </c>
      <c r="I8720" t="s">
        <v>21607</v>
      </c>
    </row>
    <row r="8721" spans="1:9" ht="32" x14ac:dyDescent="0.2">
      <c r="A8721" t="s">
        <v>21605</v>
      </c>
      <c r="B8721" t="s">
        <v>21608</v>
      </c>
      <c r="C8721">
        <v>2</v>
      </c>
      <c r="D8721">
        <f>469</f>
        <v>469</v>
      </c>
      <c r="E8721" t="s">
        <v>12</v>
      </c>
      <c r="F8721" s="3" t="s">
        <v>21609</v>
      </c>
      <c r="G8721">
        <v>2023</v>
      </c>
      <c r="H8721" t="s">
        <v>267</v>
      </c>
      <c r="I8721" t="s">
        <v>21607</v>
      </c>
    </row>
    <row r="8722" spans="1:9" ht="16" x14ac:dyDescent="0.2">
      <c r="A8722" t="s">
        <v>21610</v>
      </c>
      <c r="B8722" t="s">
        <v>21611</v>
      </c>
      <c r="C8722">
        <v>1</v>
      </c>
      <c r="D8722" t="s">
        <v>52</v>
      </c>
      <c r="E8722" t="s">
        <v>12</v>
      </c>
      <c r="F8722" s="3" t="s">
        <v>866</v>
      </c>
      <c r="G8722">
        <v>2023</v>
      </c>
      <c r="H8722" t="s">
        <v>323</v>
      </c>
      <c r="I8722" t="s">
        <v>21612</v>
      </c>
    </row>
    <row r="8723" spans="1:9" ht="16" x14ac:dyDescent="0.2">
      <c r="A8723" t="s">
        <v>21613</v>
      </c>
      <c r="B8723" t="s">
        <v>21614</v>
      </c>
      <c r="C8723">
        <v>1</v>
      </c>
      <c r="D8723" t="s">
        <v>1085</v>
      </c>
      <c r="E8723" t="s">
        <v>7714</v>
      </c>
      <c r="F8723" s="3" t="s">
        <v>21615</v>
      </c>
      <c r="G8723">
        <v>2023</v>
      </c>
      <c r="H8723" t="s">
        <v>1810</v>
      </c>
      <c r="I8723" t="s">
        <v>21616</v>
      </c>
    </row>
    <row r="8724" spans="1:9" ht="16" x14ac:dyDescent="0.2">
      <c r="A8724" t="s">
        <v>21613</v>
      </c>
      <c r="B8724" t="s">
        <v>21617</v>
      </c>
      <c r="C8724">
        <v>2</v>
      </c>
      <c r="D8724" t="s">
        <v>12</v>
      </c>
      <c r="E8724" t="s">
        <v>12</v>
      </c>
      <c r="F8724" s="3" t="s">
        <v>21618</v>
      </c>
      <c r="G8724">
        <v>2023</v>
      </c>
      <c r="H8724" t="s">
        <v>2868</v>
      </c>
      <c r="I8724" t="s">
        <v>21616</v>
      </c>
    </row>
    <row r="8725" spans="1:9" ht="16" x14ac:dyDescent="0.2">
      <c r="A8725" t="s">
        <v>21619</v>
      </c>
      <c r="B8725" t="s">
        <v>21620</v>
      </c>
      <c r="C8725">
        <v>1</v>
      </c>
      <c r="D8725">
        <f>237</f>
        <v>237</v>
      </c>
      <c r="E8725" t="s">
        <v>12</v>
      </c>
      <c r="F8725" s="3" t="s">
        <v>21621</v>
      </c>
      <c r="G8725">
        <v>2023</v>
      </c>
      <c r="H8725" t="s">
        <v>21</v>
      </c>
      <c r="I8725" t="s">
        <v>21622</v>
      </c>
    </row>
    <row r="8726" spans="1:9" ht="32" x14ac:dyDescent="0.2">
      <c r="A8726" t="s">
        <v>21623</v>
      </c>
      <c r="B8726" t="s">
        <v>21624</v>
      </c>
      <c r="C8726">
        <v>1</v>
      </c>
      <c r="D8726" t="s">
        <v>52</v>
      </c>
      <c r="E8726" t="s">
        <v>12</v>
      </c>
      <c r="F8726" s="3" t="s">
        <v>7690</v>
      </c>
      <c r="G8726">
        <v>2023</v>
      </c>
      <c r="H8726" t="s">
        <v>21</v>
      </c>
      <c r="I8726" t="s">
        <v>21625</v>
      </c>
    </row>
    <row r="8727" spans="1:9" ht="16" x14ac:dyDescent="0.2">
      <c r="A8727" t="s">
        <v>21623</v>
      </c>
      <c r="B8727" t="s">
        <v>21626</v>
      </c>
      <c r="C8727">
        <v>2</v>
      </c>
      <c r="D8727" t="s">
        <v>52</v>
      </c>
      <c r="E8727" t="s">
        <v>12</v>
      </c>
      <c r="F8727" s="3" t="s">
        <v>3667</v>
      </c>
      <c r="G8727">
        <v>2023</v>
      </c>
      <c r="H8727" t="s">
        <v>21</v>
      </c>
      <c r="I8727" t="s">
        <v>21625</v>
      </c>
    </row>
    <row r="8728" spans="1:9" ht="32" x14ac:dyDescent="0.2">
      <c r="A8728" t="s">
        <v>21627</v>
      </c>
      <c r="B8728" t="s">
        <v>21628</v>
      </c>
      <c r="C8728">
        <v>1</v>
      </c>
      <c r="D8728" t="s">
        <v>52</v>
      </c>
      <c r="E8728" t="s">
        <v>12</v>
      </c>
      <c r="F8728" s="3" t="s">
        <v>21629</v>
      </c>
      <c r="G8728">
        <v>2023</v>
      </c>
      <c r="H8728" t="s">
        <v>21</v>
      </c>
      <c r="I8728" t="s">
        <v>21630</v>
      </c>
    </row>
    <row r="8729" spans="1:9" ht="16" x14ac:dyDescent="0.2">
      <c r="A8729" t="s">
        <v>21627</v>
      </c>
      <c r="B8729" t="s">
        <v>21631</v>
      </c>
      <c r="C8729">
        <v>2</v>
      </c>
      <c r="D8729" t="s">
        <v>52</v>
      </c>
      <c r="E8729" t="s">
        <v>12</v>
      </c>
      <c r="F8729" s="3" t="s">
        <v>3667</v>
      </c>
      <c r="G8729">
        <v>2023</v>
      </c>
      <c r="H8729" t="s">
        <v>21</v>
      </c>
      <c r="I8729" t="s">
        <v>21630</v>
      </c>
    </row>
    <row r="8730" spans="1:9" ht="16" x14ac:dyDescent="0.2">
      <c r="A8730" t="s">
        <v>21632</v>
      </c>
      <c r="B8730" t="s">
        <v>21633</v>
      </c>
      <c r="C8730">
        <v>1</v>
      </c>
      <c r="D8730" t="s">
        <v>12</v>
      </c>
      <c r="E8730" t="s">
        <v>12</v>
      </c>
      <c r="F8730" s="3" t="s">
        <v>21634</v>
      </c>
      <c r="G8730">
        <v>2023</v>
      </c>
      <c r="H8730" t="s">
        <v>1810</v>
      </c>
      <c r="I8730" t="s">
        <v>21635</v>
      </c>
    </row>
    <row r="8731" spans="1:9" ht="32" x14ac:dyDescent="0.2">
      <c r="A8731" t="s">
        <v>21632</v>
      </c>
      <c r="B8731" t="s">
        <v>21636</v>
      </c>
      <c r="C8731">
        <v>2</v>
      </c>
      <c r="D8731" t="s">
        <v>12</v>
      </c>
      <c r="E8731" t="s">
        <v>12</v>
      </c>
      <c r="F8731" s="3" t="s">
        <v>3239</v>
      </c>
      <c r="G8731">
        <v>2023</v>
      </c>
      <c r="H8731" t="s">
        <v>1810</v>
      </c>
      <c r="I8731" t="s">
        <v>21635</v>
      </c>
    </row>
    <row r="8732" spans="1:9" ht="32" x14ac:dyDescent="0.2">
      <c r="A8732" t="s">
        <v>21637</v>
      </c>
      <c r="B8732" t="s">
        <v>21638</v>
      </c>
      <c r="C8732">
        <v>1</v>
      </c>
      <c r="D8732">
        <f>237</f>
        <v>237</v>
      </c>
      <c r="E8732" t="s">
        <v>12</v>
      </c>
      <c r="F8732" s="3" t="s">
        <v>5288</v>
      </c>
      <c r="G8732">
        <v>2023</v>
      </c>
      <c r="H8732" t="s">
        <v>21</v>
      </c>
      <c r="I8732" t="s">
        <v>21639</v>
      </c>
    </row>
    <row r="8733" spans="1:9" ht="32" x14ac:dyDescent="0.2">
      <c r="A8733" t="s">
        <v>21637</v>
      </c>
      <c r="B8733" t="s">
        <v>17534</v>
      </c>
      <c r="C8733">
        <v>2</v>
      </c>
      <c r="D8733">
        <f>237</f>
        <v>237</v>
      </c>
      <c r="E8733" t="s">
        <v>12</v>
      </c>
      <c r="F8733" s="3" t="s">
        <v>11952</v>
      </c>
      <c r="G8733">
        <v>2023</v>
      </c>
      <c r="H8733" t="s">
        <v>21</v>
      </c>
      <c r="I8733" t="s">
        <v>21639</v>
      </c>
    </row>
    <row r="8734" spans="1:9" ht="32" x14ac:dyDescent="0.2">
      <c r="A8734" t="s">
        <v>21640</v>
      </c>
      <c r="B8734" t="s">
        <v>20082</v>
      </c>
      <c r="C8734">
        <v>1</v>
      </c>
      <c r="D8734" t="s">
        <v>12</v>
      </c>
      <c r="E8734" t="s">
        <v>12</v>
      </c>
      <c r="F8734" s="3" t="s">
        <v>20083</v>
      </c>
      <c r="G8734">
        <v>2023</v>
      </c>
      <c r="H8734" t="s">
        <v>239</v>
      </c>
      <c r="I8734" t="s">
        <v>21641</v>
      </c>
    </row>
    <row r="8735" spans="1:9" ht="32" x14ac:dyDescent="0.2">
      <c r="A8735" t="s">
        <v>21642</v>
      </c>
      <c r="B8735" t="s">
        <v>21643</v>
      </c>
      <c r="C8735">
        <v>1</v>
      </c>
      <c r="D8735" t="s">
        <v>52</v>
      </c>
      <c r="E8735" t="s">
        <v>12</v>
      </c>
      <c r="F8735" s="3" t="s">
        <v>11934</v>
      </c>
      <c r="G8735">
        <v>2023</v>
      </c>
      <c r="H8735" t="s">
        <v>21</v>
      </c>
      <c r="I8735" t="s">
        <v>21644</v>
      </c>
    </row>
    <row r="8736" spans="1:9" ht="32" x14ac:dyDescent="0.2">
      <c r="A8736" t="s">
        <v>21645</v>
      </c>
      <c r="B8736" t="s">
        <v>21646</v>
      </c>
      <c r="C8736">
        <v>1</v>
      </c>
      <c r="D8736" t="s">
        <v>12</v>
      </c>
      <c r="E8736" t="s">
        <v>12</v>
      </c>
      <c r="F8736" s="3" t="s">
        <v>21647</v>
      </c>
      <c r="G8736">
        <v>2023</v>
      </c>
      <c r="H8736" t="s">
        <v>646</v>
      </c>
      <c r="I8736" t="s">
        <v>21648</v>
      </c>
    </row>
    <row r="8737" spans="1:9" ht="16" x14ac:dyDescent="0.2">
      <c r="A8737" t="s">
        <v>21649</v>
      </c>
      <c r="B8737" t="s">
        <v>21650</v>
      </c>
      <c r="C8737">
        <v>1</v>
      </c>
      <c r="D8737" t="s">
        <v>21651</v>
      </c>
      <c r="E8737" t="s">
        <v>21652</v>
      </c>
      <c r="F8737" s="3" t="s">
        <v>21653</v>
      </c>
      <c r="G8737">
        <v>2023</v>
      </c>
      <c r="H8737" t="s">
        <v>126</v>
      </c>
      <c r="I8737" t="s">
        <v>21654</v>
      </c>
    </row>
    <row r="8738" spans="1:9" ht="16" x14ac:dyDescent="0.2">
      <c r="A8738" t="s">
        <v>21655</v>
      </c>
      <c r="B8738" t="s">
        <v>21656</v>
      </c>
      <c r="C8738">
        <v>1</v>
      </c>
      <c r="D8738" t="s">
        <v>408</v>
      </c>
      <c r="E8738" t="s">
        <v>12</v>
      </c>
      <c r="F8738" s="3" t="s">
        <v>21657</v>
      </c>
      <c r="G8738">
        <v>2023</v>
      </c>
      <c r="H8738" t="s">
        <v>174</v>
      </c>
      <c r="I8738" t="s">
        <v>21658</v>
      </c>
    </row>
    <row r="8739" spans="1:9" ht="16" x14ac:dyDescent="0.2">
      <c r="A8739" t="s">
        <v>21659</v>
      </c>
      <c r="B8739" t="s">
        <v>2928</v>
      </c>
      <c r="C8739">
        <v>1</v>
      </c>
      <c r="D8739" t="s">
        <v>12</v>
      </c>
      <c r="E8739" t="s">
        <v>12</v>
      </c>
      <c r="F8739" s="3" t="s">
        <v>21660</v>
      </c>
      <c r="G8739">
        <v>2023</v>
      </c>
      <c r="H8739" t="s">
        <v>37</v>
      </c>
      <c r="I8739" t="s">
        <v>21661</v>
      </c>
    </row>
    <row r="8740" spans="1:9" ht="16" x14ac:dyDescent="0.2">
      <c r="A8740" t="s">
        <v>21659</v>
      </c>
      <c r="B8740" t="s">
        <v>21662</v>
      </c>
      <c r="C8740">
        <v>2</v>
      </c>
      <c r="D8740" t="s">
        <v>52</v>
      </c>
      <c r="E8740" t="s">
        <v>12</v>
      </c>
      <c r="F8740" s="3" t="s">
        <v>21663</v>
      </c>
      <c r="G8740">
        <v>2023</v>
      </c>
      <c r="H8740" t="s">
        <v>37</v>
      </c>
      <c r="I8740" t="s">
        <v>21661</v>
      </c>
    </row>
    <row r="8741" spans="1:9" ht="16" x14ac:dyDescent="0.2">
      <c r="A8741" t="s">
        <v>21659</v>
      </c>
      <c r="B8741" t="s">
        <v>2930</v>
      </c>
      <c r="C8741">
        <v>3</v>
      </c>
      <c r="D8741" t="s">
        <v>101</v>
      </c>
      <c r="E8741" t="s">
        <v>12</v>
      </c>
      <c r="F8741" s="3" t="s">
        <v>21664</v>
      </c>
      <c r="G8741">
        <v>2023</v>
      </c>
      <c r="H8741" t="s">
        <v>37</v>
      </c>
      <c r="I8741" t="s">
        <v>21661</v>
      </c>
    </row>
    <row r="8742" spans="1:9" ht="16" x14ac:dyDescent="0.2">
      <c r="A8742" t="s">
        <v>21659</v>
      </c>
      <c r="B8742" t="s">
        <v>21665</v>
      </c>
      <c r="C8742">
        <v>4</v>
      </c>
      <c r="D8742" t="s">
        <v>12</v>
      </c>
      <c r="E8742" t="s">
        <v>12</v>
      </c>
      <c r="F8742" s="3" t="s">
        <v>21666</v>
      </c>
      <c r="G8742">
        <v>2023</v>
      </c>
      <c r="H8742" t="s">
        <v>37</v>
      </c>
      <c r="I8742" t="s">
        <v>21661</v>
      </c>
    </row>
    <row r="8743" spans="1:9" ht="32" x14ac:dyDescent="0.2">
      <c r="A8743" t="s">
        <v>21667</v>
      </c>
      <c r="B8743" t="s">
        <v>13948</v>
      </c>
      <c r="C8743">
        <v>1</v>
      </c>
      <c r="D8743" t="s">
        <v>712</v>
      </c>
      <c r="E8743" t="s">
        <v>12</v>
      </c>
      <c r="F8743" s="3" t="s">
        <v>21668</v>
      </c>
      <c r="G8743">
        <v>2023</v>
      </c>
      <c r="H8743" t="s">
        <v>1087</v>
      </c>
      <c r="I8743" t="s">
        <v>21669</v>
      </c>
    </row>
    <row r="8744" spans="1:9" ht="32" x14ac:dyDescent="0.2">
      <c r="A8744" t="s">
        <v>21667</v>
      </c>
      <c r="B8744" t="s">
        <v>21670</v>
      </c>
      <c r="C8744">
        <v>2</v>
      </c>
      <c r="D8744" t="s">
        <v>12</v>
      </c>
      <c r="E8744" t="s">
        <v>12</v>
      </c>
      <c r="F8744" s="3" t="s">
        <v>19134</v>
      </c>
      <c r="G8744">
        <v>2023</v>
      </c>
      <c r="H8744" t="s">
        <v>1087</v>
      </c>
      <c r="I8744" t="s">
        <v>21669</v>
      </c>
    </row>
    <row r="8745" spans="1:9" ht="32" x14ac:dyDescent="0.2">
      <c r="A8745" t="s">
        <v>21671</v>
      </c>
      <c r="B8745" t="s">
        <v>21672</v>
      </c>
      <c r="C8745">
        <v>1</v>
      </c>
      <c r="D8745">
        <f>237</f>
        <v>237</v>
      </c>
      <c r="E8745" t="s">
        <v>12</v>
      </c>
      <c r="F8745" s="3" t="s">
        <v>8397</v>
      </c>
      <c r="G8745">
        <v>2023</v>
      </c>
      <c r="H8745" t="s">
        <v>21</v>
      </c>
      <c r="I8745" t="s">
        <v>21673</v>
      </c>
    </row>
    <row r="8746" spans="1:9" ht="32" x14ac:dyDescent="0.2">
      <c r="A8746" t="s">
        <v>21674</v>
      </c>
      <c r="B8746" t="s">
        <v>21675</v>
      </c>
      <c r="C8746">
        <v>1</v>
      </c>
      <c r="D8746">
        <f>237</f>
        <v>237</v>
      </c>
      <c r="E8746" t="s">
        <v>12</v>
      </c>
      <c r="F8746" s="3" t="s">
        <v>15014</v>
      </c>
      <c r="G8746">
        <v>2023</v>
      </c>
      <c r="H8746" t="s">
        <v>21</v>
      </c>
      <c r="I8746" t="s">
        <v>21676</v>
      </c>
    </row>
    <row r="8747" spans="1:9" ht="32" x14ac:dyDescent="0.2">
      <c r="A8747" t="s">
        <v>21677</v>
      </c>
      <c r="B8747" t="s">
        <v>21678</v>
      </c>
      <c r="C8747">
        <v>1</v>
      </c>
      <c r="D8747" s="4" t="s">
        <v>316</v>
      </c>
      <c r="E8747" t="s">
        <v>12</v>
      </c>
      <c r="F8747" s="7" t="s">
        <v>9894</v>
      </c>
      <c r="G8747">
        <v>2023</v>
      </c>
      <c r="H8747" t="s">
        <v>318</v>
      </c>
      <c r="I8747" t="s">
        <v>21679</v>
      </c>
    </row>
    <row r="8748" spans="1:9" ht="32" x14ac:dyDescent="0.2">
      <c r="A8748" t="s">
        <v>21680</v>
      </c>
      <c r="B8748" t="s">
        <v>21681</v>
      </c>
      <c r="C8748">
        <v>1</v>
      </c>
      <c r="D8748">
        <f>469</f>
        <v>469</v>
      </c>
      <c r="E8748" t="s">
        <v>12</v>
      </c>
      <c r="F8748" s="3" t="s">
        <v>21682</v>
      </c>
      <c r="G8748">
        <v>2023</v>
      </c>
      <c r="H8748" t="s">
        <v>267</v>
      </c>
      <c r="I8748" t="s">
        <v>21683</v>
      </c>
    </row>
    <row r="8749" spans="1:9" ht="32" x14ac:dyDescent="0.2">
      <c r="A8749" t="s">
        <v>21680</v>
      </c>
      <c r="B8749" t="s">
        <v>21684</v>
      </c>
      <c r="C8749">
        <v>2</v>
      </c>
      <c r="D8749">
        <f>469</f>
        <v>469</v>
      </c>
      <c r="E8749" t="s">
        <v>12</v>
      </c>
      <c r="F8749" s="3" t="s">
        <v>21685</v>
      </c>
      <c r="G8749">
        <v>2023</v>
      </c>
      <c r="H8749" t="s">
        <v>267</v>
      </c>
      <c r="I8749" t="s">
        <v>21683</v>
      </c>
    </row>
    <row r="8750" spans="1:9" ht="32" x14ac:dyDescent="0.2">
      <c r="A8750" t="s">
        <v>21686</v>
      </c>
      <c r="B8750" t="s">
        <v>17534</v>
      </c>
      <c r="C8750">
        <v>1</v>
      </c>
      <c r="D8750">
        <f>237</f>
        <v>237</v>
      </c>
      <c r="E8750" t="s">
        <v>12</v>
      </c>
      <c r="F8750" s="3" t="s">
        <v>11971</v>
      </c>
      <c r="G8750">
        <v>2023</v>
      </c>
      <c r="H8750" t="s">
        <v>21</v>
      </c>
      <c r="I8750" t="s">
        <v>21687</v>
      </c>
    </row>
    <row r="8751" spans="1:9" ht="16" x14ac:dyDescent="0.2">
      <c r="A8751" t="s">
        <v>21686</v>
      </c>
      <c r="B8751" t="s">
        <v>21688</v>
      </c>
      <c r="C8751">
        <v>2</v>
      </c>
      <c r="D8751" t="s">
        <v>12</v>
      </c>
      <c r="E8751" t="s">
        <v>12</v>
      </c>
      <c r="F8751" s="3" t="s">
        <v>21689</v>
      </c>
      <c r="G8751">
        <v>2023</v>
      </c>
      <c r="H8751" t="s">
        <v>21</v>
      </c>
      <c r="I8751" t="s">
        <v>21687</v>
      </c>
    </row>
    <row r="8752" spans="1:9" ht="16" x14ac:dyDescent="0.2">
      <c r="A8752" t="s">
        <v>21690</v>
      </c>
      <c r="B8752" t="s">
        <v>21691</v>
      </c>
      <c r="C8752">
        <v>1</v>
      </c>
      <c r="D8752" t="s">
        <v>12</v>
      </c>
      <c r="E8752" t="s">
        <v>12</v>
      </c>
      <c r="F8752" s="3" t="s">
        <v>21692</v>
      </c>
      <c r="G8752">
        <v>2023</v>
      </c>
      <c r="H8752" t="s">
        <v>2316</v>
      </c>
      <c r="I8752" t="s">
        <v>21693</v>
      </c>
    </row>
    <row r="8753" spans="1:9" ht="32" x14ac:dyDescent="0.2">
      <c r="A8753" t="s">
        <v>21694</v>
      </c>
      <c r="B8753" t="s">
        <v>21695</v>
      </c>
      <c r="C8753">
        <v>1</v>
      </c>
      <c r="D8753" t="s">
        <v>1481</v>
      </c>
      <c r="E8753" t="s">
        <v>12</v>
      </c>
      <c r="F8753" s="3" t="s">
        <v>21696</v>
      </c>
      <c r="G8753">
        <v>2023</v>
      </c>
      <c r="H8753" t="s">
        <v>267</v>
      </c>
      <c r="I8753" t="s">
        <v>21697</v>
      </c>
    </row>
    <row r="8754" spans="1:9" ht="32" x14ac:dyDescent="0.2">
      <c r="A8754" t="s">
        <v>21694</v>
      </c>
      <c r="B8754" t="s">
        <v>17536</v>
      </c>
      <c r="C8754">
        <v>2</v>
      </c>
      <c r="D8754" t="s">
        <v>1481</v>
      </c>
      <c r="E8754" t="s">
        <v>12</v>
      </c>
      <c r="F8754" s="3" t="s">
        <v>1482</v>
      </c>
      <c r="G8754">
        <v>2023</v>
      </c>
      <c r="H8754" t="s">
        <v>267</v>
      </c>
      <c r="I8754" t="s">
        <v>21697</v>
      </c>
    </row>
    <row r="8755" spans="1:9" ht="32" x14ac:dyDescent="0.2">
      <c r="A8755" t="s">
        <v>21698</v>
      </c>
      <c r="B8755" t="s">
        <v>2015</v>
      </c>
      <c r="C8755">
        <v>1</v>
      </c>
      <c r="D8755" t="s">
        <v>12</v>
      </c>
      <c r="E8755" t="s">
        <v>464</v>
      </c>
      <c r="F8755" s="3" t="s">
        <v>21699</v>
      </c>
      <c r="G8755">
        <v>2023</v>
      </c>
      <c r="H8755" t="s">
        <v>14</v>
      </c>
      <c r="I8755" t="s">
        <v>21700</v>
      </c>
    </row>
    <row r="8756" spans="1:9" ht="32" x14ac:dyDescent="0.2">
      <c r="A8756" t="s">
        <v>21698</v>
      </c>
      <c r="B8756" t="s">
        <v>4636</v>
      </c>
      <c r="C8756">
        <v>2</v>
      </c>
      <c r="D8756" t="s">
        <v>12</v>
      </c>
      <c r="E8756" t="s">
        <v>12</v>
      </c>
      <c r="F8756" s="3" t="s">
        <v>21701</v>
      </c>
      <c r="G8756">
        <v>2023</v>
      </c>
      <c r="H8756" t="s">
        <v>14</v>
      </c>
      <c r="I8756" t="s">
        <v>21700</v>
      </c>
    </row>
    <row r="8757" spans="1:9" ht="16" x14ac:dyDescent="0.2">
      <c r="A8757" t="s">
        <v>21702</v>
      </c>
      <c r="B8757" t="s">
        <v>21703</v>
      </c>
      <c r="C8757">
        <v>1</v>
      </c>
      <c r="D8757" t="s">
        <v>12</v>
      </c>
      <c r="E8757" t="s">
        <v>12</v>
      </c>
      <c r="F8757" s="3" t="s">
        <v>2890</v>
      </c>
      <c r="G8757">
        <v>2023</v>
      </c>
      <c r="H8757" t="s">
        <v>267</v>
      </c>
      <c r="I8757" t="s">
        <v>21704</v>
      </c>
    </row>
    <row r="8758" spans="1:9" ht="16" x14ac:dyDescent="0.2">
      <c r="A8758" t="s">
        <v>21705</v>
      </c>
      <c r="B8758" t="s">
        <v>21706</v>
      </c>
      <c r="C8758">
        <v>1</v>
      </c>
      <c r="D8758">
        <f>326</f>
        <v>326</v>
      </c>
      <c r="E8758" t="s">
        <v>12</v>
      </c>
      <c r="F8758" s="3" t="s">
        <v>21520</v>
      </c>
      <c r="G8758">
        <v>2023</v>
      </c>
      <c r="H8758" t="s">
        <v>368</v>
      </c>
      <c r="I8758" t="s">
        <v>21707</v>
      </c>
    </row>
    <row r="8759" spans="1:9" ht="16" x14ac:dyDescent="0.2">
      <c r="A8759" t="s">
        <v>21705</v>
      </c>
      <c r="B8759" t="s">
        <v>21708</v>
      </c>
      <c r="C8759">
        <v>2</v>
      </c>
      <c r="D8759">
        <f>326</f>
        <v>326</v>
      </c>
      <c r="E8759" t="s">
        <v>12</v>
      </c>
      <c r="F8759" s="3" t="s">
        <v>21520</v>
      </c>
      <c r="G8759">
        <v>2023</v>
      </c>
      <c r="H8759" t="s">
        <v>368</v>
      </c>
      <c r="I8759" t="s">
        <v>21707</v>
      </c>
    </row>
    <row r="8760" spans="1:9" ht="32" x14ac:dyDescent="0.2">
      <c r="A8760" t="s">
        <v>21705</v>
      </c>
      <c r="B8760" t="s">
        <v>21709</v>
      </c>
      <c r="C8760">
        <v>3</v>
      </c>
      <c r="D8760" t="s">
        <v>52</v>
      </c>
      <c r="E8760" t="s">
        <v>12</v>
      </c>
      <c r="F8760" s="3" t="s">
        <v>21710</v>
      </c>
      <c r="G8760">
        <v>2023</v>
      </c>
      <c r="H8760" t="s">
        <v>754</v>
      </c>
      <c r="I8760" t="s">
        <v>21707</v>
      </c>
    </row>
    <row r="8761" spans="1:9" ht="32" x14ac:dyDescent="0.2">
      <c r="A8761" t="s">
        <v>21711</v>
      </c>
      <c r="B8761" t="s">
        <v>21712</v>
      </c>
      <c r="C8761">
        <v>1</v>
      </c>
      <c r="D8761" t="s">
        <v>52</v>
      </c>
      <c r="E8761" t="s">
        <v>12</v>
      </c>
      <c r="F8761" s="3" t="s">
        <v>7690</v>
      </c>
      <c r="G8761">
        <v>2023</v>
      </c>
      <c r="H8761" t="s">
        <v>21</v>
      </c>
      <c r="I8761" t="s">
        <v>21713</v>
      </c>
    </row>
    <row r="8762" spans="1:9" ht="32" x14ac:dyDescent="0.2">
      <c r="A8762" t="s">
        <v>21711</v>
      </c>
      <c r="B8762" t="s">
        <v>21714</v>
      </c>
      <c r="C8762">
        <v>2</v>
      </c>
      <c r="D8762" t="s">
        <v>52</v>
      </c>
      <c r="E8762" t="s">
        <v>12</v>
      </c>
      <c r="F8762" s="3" t="s">
        <v>4017</v>
      </c>
      <c r="G8762">
        <v>2023</v>
      </c>
      <c r="H8762" t="s">
        <v>21</v>
      </c>
      <c r="I8762" t="s">
        <v>21713</v>
      </c>
    </row>
    <row r="8763" spans="1:9" ht="32" x14ac:dyDescent="0.2">
      <c r="A8763" t="s">
        <v>21715</v>
      </c>
      <c r="B8763" t="s">
        <v>21716</v>
      </c>
      <c r="C8763">
        <v>1</v>
      </c>
      <c r="D8763">
        <f>551</f>
        <v>551</v>
      </c>
      <c r="E8763" t="s">
        <v>12</v>
      </c>
      <c r="F8763" s="3" t="s">
        <v>21717</v>
      </c>
      <c r="G8763">
        <v>2023</v>
      </c>
      <c r="H8763" t="s">
        <v>140</v>
      </c>
      <c r="I8763" t="s">
        <v>21718</v>
      </c>
    </row>
    <row r="8764" spans="1:9" ht="32" x14ac:dyDescent="0.2">
      <c r="A8764" t="s">
        <v>21715</v>
      </c>
      <c r="B8764" t="s">
        <v>21719</v>
      </c>
      <c r="C8764">
        <v>2</v>
      </c>
      <c r="D8764" t="s">
        <v>12</v>
      </c>
      <c r="E8764" t="s">
        <v>12</v>
      </c>
      <c r="F8764" s="3" t="s">
        <v>21720</v>
      </c>
      <c r="G8764">
        <v>2023</v>
      </c>
      <c r="H8764" t="s">
        <v>140</v>
      </c>
      <c r="I8764" t="s">
        <v>21718</v>
      </c>
    </row>
    <row r="8765" spans="1:9" ht="16" x14ac:dyDescent="0.2">
      <c r="A8765" t="s">
        <v>21715</v>
      </c>
      <c r="B8765" t="s">
        <v>21721</v>
      </c>
      <c r="C8765">
        <v>3</v>
      </c>
      <c r="D8765" t="s">
        <v>142</v>
      </c>
      <c r="E8765" t="s">
        <v>12</v>
      </c>
      <c r="F8765" s="7" t="s">
        <v>21722</v>
      </c>
      <c r="G8765">
        <v>2023</v>
      </c>
      <c r="H8765" t="s">
        <v>140</v>
      </c>
      <c r="I8765" t="s">
        <v>21718</v>
      </c>
    </row>
    <row r="8766" spans="1:9" ht="32" x14ac:dyDescent="0.2">
      <c r="A8766" t="s">
        <v>21715</v>
      </c>
      <c r="B8766" t="s">
        <v>21723</v>
      </c>
      <c r="C8766">
        <v>4</v>
      </c>
      <c r="D8766">
        <f>47</f>
        <v>47</v>
      </c>
      <c r="E8766" t="s">
        <v>12</v>
      </c>
      <c r="F8766" s="3" t="s">
        <v>21724</v>
      </c>
      <c r="G8766">
        <v>2023</v>
      </c>
      <c r="H8766" t="s">
        <v>140</v>
      </c>
      <c r="I8766" t="s">
        <v>21718</v>
      </c>
    </row>
    <row r="8767" spans="1:9" ht="32" x14ac:dyDescent="0.2">
      <c r="A8767" t="s">
        <v>21715</v>
      </c>
      <c r="B8767" t="s">
        <v>21725</v>
      </c>
      <c r="C8767">
        <v>5</v>
      </c>
      <c r="D8767">
        <f>600</f>
        <v>600</v>
      </c>
      <c r="E8767" t="s">
        <v>12</v>
      </c>
      <c r="F8767" s="3" t="s">
        <v>21726</v>
      </c>
      <c r="G8767">
        <v>2023</v>
      </c>
      <c r="H8767" t="s">
        <v>140</v>
      </c>
      <c r="I8767" t="s">
        <v>21718</v>
      </c>
    </row>
    <row r="8768" spans="1:9" ht="32" x14ac:dyDescent="0.2">
      <c r="A8768" t="s">
        <v>21715</v>
      </c>
      <c r="B8768" t="s">
        <v>21727</v>
      </c>
      <c r="C8768">
        <v>6</v>
      </c>
      <c r="D8768" t="s">
        <v>12</v>
      </c>
      <c r="E8768" t="s">
        <v>12</v>
      </c>
      <c r="F8768" s="3" t="s">
        <v>21728</v>
      </c>
      <c r="G8768">
        <v>2023</v>
      </c>
      <c r="H8768" t="s">
        <v>140</v>
      </c>
      <c r="I8768" t="s">
        <v>21718</v>
      </c>
    </row>
    <row r="8769" spans="1:9" ht="32" x14ac:dyDescent="0.2">
      <c r="A8769" t="s">
        <v>21715</v>
      </c>
      <c r="B8769" t="s">
        <v>21729</v>
      </c>
      <c r="C8769">
        <v>7</v>
      </c>
      <c r="D8769" t="s">
        <v>12</v>
      </c>
      <c r="E8769" t="s">
        <v>12</v>
      </c>
      <c r="F8769" s="3" t="s">
        <v>21730</v>
      </c>
      <c r="G8769">
        <v>2023</v>
      </c>
      <c r="H8769" t="s">
        <v>140</v>
      </c>
      <c r="I8769" t="s">
        <v>21718</v>
      </c>
    </row>
    <row r="8770" spans="1:9" ht="16" x14ac:dyDescent="0.2">
      <c r="A8770" t="s">
        <v>21731</v>
      </c>
      <c r="B8770" t="s">
        <v>9604</v>
      </c>
      <c r="C8770">
        <v>1</v>
      </c>
      <c r="D8770" s="5" t="s">
        <v>12</v>
      </c>
      <c r="E8770" t="s">
        <v>12</v>
      </c>
      <c r="F8770" s="7" t="s">
        <v>2394</v>
      </c>
      <c r="G8770">
        <v>2023</v>
      </c>
      <c r="H8770" t="s">
        <v>37</v>
      </c>
      <c r="I8770" t="s">
        <v>21732</v>
      </c>
    </row>
    <row r="8771" spans="1:9" ht="32" x14ac:dyDescent="0.2">
      <c r="A8771" t="s">
        <v>21733</v>
      </c>
      <c r="B8771" t="s">
        <v>18387</v>
      </c>
      <c r="C8771">
        <v>1</v>
      </c>
      <c r="D8771" t="s">
        <v>101</v>
      </c>
      <c r="E8771" t="s">
        <v>12</v>
      </c>
      <c r="F8771" s="3" t="s">
        <v>21734</v>
      </c>
      <c r="G8771">
        <v>2023</v>
      </c>
      <c r="H8771" t="s">
        <v>37</v>
      </c>
      <c r="I8771" t="s">
        <v>21735</v>
      </c>
    </row>
    <row r="8772" spans="1:9" ht="32" x14ac:dyDescent="0.2">
      <c r="A8772" t="s">
        <v>21733</v>
      </c>
      <c r="B8772" t="s">
        <v>155</v>
      </c>
      <c r="C8772">
        <v>2</v>
      </c>
      <c r="D8772" t="s">
        <v>12</v>
      </c>
      <c r="E8772" t="s">
        <v>12</v>
      </c>
      <c r="F8772" s="3" t="s">
        <v>21736</v>
      </c>
      <c r="G8772">
        <v>2023</v>
      </c>
      <c r="H8772" t="s">
        <v>37</v>
      </c>
      <c r="I8772" t="s">
        <v>21735</v>
      </c>
    </row>
    <row r="8773" spans="1:9" ht="16" x14ac:dyDescent="0.2">
      <c r="A8773" t="s">
        <v>21737</v>
      </c>
      <c r="B8773" t="s">
        <v>5178</v>
      </c>
      <c r="C8773">
        <v>1</v>
      </c>
      <c r="D8773" t="s">
        <v>12</v>
      </c>
      <c r="E8773" t="s">
        <v>12</v>
      </c>
      <c r="F8773" s="3" t="s">
        <v>5179</v>
      </c>
      <c r="G8773">
        <v>2023</v>
      </c>
      <c r="H8773" t="s">
        <v>140</v>
      </c>
      <c r="I8773" t="s">
        <v>21738</v>
      </c>
    </row>
    <row r="8774" spans="1:9" ht="32" x14ac:dyDescent="0.2">
      <c r="A8774" t="s">
        <v>21737</v>
      </c>
      <c r="B8774" t="s">
        <v>5181</v>
      </c>
      <c r="C8774">
        <v>2</v>
      </c>
      <c r="D8774">
        <f>410</f>
        <v>410</v>
      </c>
      <c r="E8774" t="s">
        <v>12</v>
      </c>
      <c r="F8774" s="3" t="s">
        <v>5182</v>
      </c>
      <c r="G8774">
        <v>2023</v>
      </c>
      <c r="H8774" t="s">
        <v>140</v>
      </c>
      <c r="I8774" t="s">
        <v>21738</v>
      </c>
    </row>
    <row r="8775" spans="1:9" ht="16" x14ac:dyDescent="0.2">
      <c r="A8775" t="s">
        <v>21739</v>
      </c>
      <c r="B8775" t="s">
        <v>21740</v>
      </c>
      <c r="C8775">
        <v>1</v>
      </c>
      <c r="D8775" t="s">
        <v>12</v>
      </c>
      <c r="E8775" t="s">
        <v>12</v>
      </c>
      <c r="F8775" s="3" t="s">
        <v>21741</v>
      </c>
      <c r="G8775">
        <v>2023</v>
      </c>
      <c r="H8775" t="s">
        <v>1087</v>
      </c>
      <c r="I8775" t="s">
        <v>21742</v>
      </c>
    </row>
    <row r="8776" spans="1:9" ht="32" x14ac:dyDescent="0.2">
      <c r="A8776" t="s">
        <v>21743</v>
      </c>
      <c r="B8776" t="s">
        <v>5386</v>
      </c>
      <c r="C8776">
        <v>1</v>
      </c>
      <c r="D8776">
        <f>169</f>
        <v>169</v>
      </c>
      <c r="E8776" t="s">
        <v>12</v>
      </c>
      <c r="F8776" s="3" t="s">
        <v>5591</v>
      </c>
      <c r="G8776">
        <v>2023</v>
      </c>
      <c r="H8776" t="s">
        <v>140</v>
      </c>
      <c r="I8776" t="s">
        <v>21744</v>
      </c>
    </row>
    <row r="8777" spans="1:9" ht="16" x14ac:dyDescent="0.2">
      <c r="A8777" t="s">
        <v>21745</v>
      </c>
      <c r="B8777" t="s">
        <v>21746</v>
      </c>
      <c r="C8777">
        <v>1</v>
      </c>
      <c r="D8777" t="s">
        <v>12</v>
      </c>
      <c r="E8777" t="s">
        <v>12</v>
      </c>
      <c r="F8777" s="3" t="s">
        <v>21747</v>
      </c>
      <c r="G8777">
        <v>2023</v>
      </c>
      <c r="H8777" t="s">
        <v>37</v>
      </c>
      <c r="I8777" t="s">
        <v>21748</v>
      </c>
    </row>
    <row r="8778" spans="1:9" ht="32" x14ac:dyDescent="0.2">
      <c r="A8778" t="s">
        <v>21749</v>
      </c>
      <c r="B8778" t="s">
        <v>21750</v>
      </c>
      <c r="C8778">
        <v>1</v>
      </c>
      <c r="D8778">
        <f>137</f>
        <v>137</v>
      </c>
      <c r="E8778" t="s">
        <v>12</v>
      </c>
      <c r="F8778" s="3" t="s">
        <v>21751</v>
      </c>
      <c r="G8778">
        <v>2023</v>
      </c>
      <c r="H8778" t="s">
        <v>323</v>
      </c>
      <c r="I8778" t="s">
        <v>21752</v>
      </c>
    </row>
    <row r="8779" spans="1:9" ht="32" x14ac:dyDescent="0.2">
      <c r="A8779" t="s">
        <v>21753</v>
      </c>
      <c r="B8779" t="s">
        <v>21754</v>
      </c>
      <c r="C8779">
        <v>1</v>
      </c>
      <c r="D8779">
        <f>285</f>
        <v>285</v>
      </c>
      <c r="E8779" t="s">
        <v>12</v>
      </c>
      <c r="F8779" s="3" t="s">
        <v>21755</v>
      </c>
      <c r="G8779">
        <v>2023</v>
      </c>
      <c r="H8779" t="s">
        <v>368</v>
      </c>
      <c r="I8779" t="s">
        <v>21756</v>
      </c>
    </row>
    <row r="8780" spans="1:9" ht="16" x14ac:dyDescent="0.2">
      <c r="A8780" t="s">
        <v>21757</v>
      </c>
      <c r="B8780" t="s">
        <v>21758</v>
      </c>
      <c r="C8780">
        <v>1</v>
      </c>
      <c r="D8780" t="s">
        <v>311</v>
      </c>
      <c r="E8780" t="s">
        <v>12</v>
      </c>
      <c r="F8780" s="3" t="s">
        <v>21759</v>
      </c>
      <c r="G8780">
        <v>2023</v>
      </c>
      <c r="H8780" t="s">
        <v>140</v>
      </c>
      <c r="I8780" t="s">
        <v>21760</v>
      </c>
    </row>
    <row r="8781" spans="1:9" ht="16" x14ac:dyDescent="0.2">
      <c r="A8781" t="s">
        <v>21757</v>
      </c>
      <c r="B8781" t="s">
        <v>21761</v>
      </c>
      <c r="C8781">
        <v>2</v>
      </c>
      <c r="D8781">
        <f>400</f>
        <v>400</v>
      </c>
      <c r="E8781" t="s">
        <v>12</v>
      </c>
      <c r="F8781" s="3" t="s">
        <v>9246</v>
      </c>
      <c r="G8781">
        <v>2023</v>
      </c>
      <c r="H8781" t="s">
        <v>140</v>
      </c>
      <c r="I8781" t="s">
        <v>21760</v>
      </c>
    </row>
    <row r="8782" spans="1:9" ht="32" x14ac:dyDescent="0.2">
      <c r="A8782" t="s">
        <v>21762</v>
      </c>
      <c r="B8782" t="s">
        <v>21763</v>
      </c>
      <c r="C8782">
        <v>1</v>
      </c>
      <c r="D8782" t="s">
        <v>12</v>
      </c>
      <c r="E8782" t="s">
        <v>12</v>
      </c>
      <c r="F8782" s="3" t="s">
        <v>13668</v>
      </c>
      <c r="G8782">
        <v>2023</v>
      </c>
      <c r="H8782" t="s">
        <v>13669</v>
      </c>
      <c r="I8782" t="s">
        <v>21764</v>
      </c>
    </row>
    <row r="8783" spans="1:9" ht="16" x14ac:dyDescent="0.2">
      <c r="A8783" t="s">
        <v>21762</v>
      </c>
      <c r="B8783" t="s">
        <v>21765</v>
      </c>
      <c r="C8783">
        <v>2</v>
      </c>
      <c r="D8783" t="s">
        <v>12</v>
      </c>
      <c r="E8783" t="s">
        <v>12</v>
      </c>
      <c r="F8783" s="3" t="s">
        <v>21766</v>
      </c>
      <c r="G8783">
        <v>2023</v>
      </c>
      <c r="H8783" t="s">
        <v>13669</v>
      </c>
      <c r="I8783" t="s">
        <v>21764</v>
      </c>
    </row>
    <row r="8784" spans="1:9" ht="32" x14ac:dyDescent="0.2">
      <c r="A8784" t="s">
        <v>21767</v>
      </c>
      <c r="B8784" t="s">
        <v>16218</v>
      </c>
      <c r="C8784">
        <v>1</v>
      </c>
      <c r="D8784" t="s">
        <v>863</v>
      </c>
      <c r="E8784" t="s">
        <v>12</v>
      </c>
      <c r="F8784" s="3" t="s">
        <v>16219</v>
      </c>
      <c r="G8784">
        <v>2023</v>
      </c>
      <c r="H8784" t="s">
        <v>318</v>
      </c>
      <c r="I8784" t="s">
        <v>21768</v>
      </c>
    </row>
    <row r="8785" spans="1:9" ht="16" x14ac:dyDescent="0.2">
      <c r="A8785" t="s">
        <v>21769</v>
      </c>
      <c r="B8785" t="s">
        <v>21309</v>
      </c>
      <c r="C8785">
        <v>1</v>
      </c>
      <c r="D8785" t="s">
        <v>12</v>
      </c>
      <c r="E8785" t="s">
        <v>12</v>
      </c>
      <c r="F8785" s="3" t="s">
        <v>1722</v>
      </c>
      <c r="G8785">
        <v>2023</v>
      </c>
      <c r="H8785" t="s">
        <v>137</v>
      </c>
      <c r="I8785" t="s">
        <v>21770</v>
      </c>
    </row>
    <row r="8786" spans="1:9" ht="32" x14ac:dyDescent="0.2">
      <c r="A8786" t="s">
        <v>21771</v>
      </c>
      <c r="B8786" t="s">
        <v>21772</v>
      </c>
      <c r="C8786">
        <v>1</v>
      </c>
      <c r="D8786">
        <f>137</f>
        <v>137</v>
      </c>
      <c r="E8786" t="s">
        <v>12</v>
      </c>
      <c r="F8786" s="3" t="s">
        <v>4537</v>
      </c>
      <c r="G8786">
        <v>2023</v>
      </c>
      <c r="H8786" t="s">
        <v>323</v>
      </c>
      <c r="I8786" t="s">
        <v>21773</v>
      </c>
    </row>
    <row r="8787" spans="1:9" ht="32" x14ac:dyDescent="0.2">
      <c r="A8787" t="s">
        <v>21771</v>
      </c>
      <c r="B8787" t="s">
        <v>16594</v>
      </c>
      <c r="C8787">
        <v>2</v>
      </c>
      <c r="D8787">
        <f>137</f>
        <v>137</v>
      </c>
      <c r="E8787" t="s">
        <v>12</v>
      </c>
      <c r="F8787" s="3" t="s">
        <v>21774</v>
      </c>
      <c r="G8787">
        <v>2023</v>
      </c>
      <c r="H8787" t="s">
        <v>323</v>
      </c>
      <c r="I8787" t="s">
        <v>21773</v>
      </c>
    </row>
    <row r="8788" spans="1:9" ht="16" x14ac:dyDescent="0.2">
      <c r="A8788" t="s">
        <v>21775</v>
      </c>
      <c r="B8788" t="s">
        <v>21776</v>
      </c>
      <c r="C8788">
        <v>1</v>
      </c>
      <c r="D8788" t="s">
        <v>12</v>
      </c>
      <c r="E8788" t="s">
        <v>12</v>
      </c>
      <c r="F8788" s="3" t="s">
        <v>21777</v>
      </c>
      <c r="G8788">
        <v>2023</v>
      </c>
      <c r="H8788" t="s">
        <v>832</v>
      </c>
      <c r="I8788" t="s">
        <v>21778</v>
      </c>
    </row>
    <row r="8789" spans="1:9" ht="32" x14ac:dyDescent="0.2">
      <c r="A8789" t="s">
        <v>21775</v>
      </c>
      <c r="B8789" t="s">
        <v>21779</v>
      </c>
      <c r="C8789">
        <v>2</v>
      </c>
      <c r="D8789" t="s">
        <v>90</v>
      </c>
      <c r="E8789" t="s">
        <v>12</v>
      </c>
      <c r="F8789" s="3" t="s">
        <v>21780</v>
      </c>
      <c r="G8789">
        <v>2023</v>
      </c>
      <c r="H8789" t="s">
        <v>832</v>
      </c>
      <c r="I8789" t="s">
        <v>21778</v>
      </c>
    </row>
    <row r="8790" spans="1:9" ht="32" x14ac:dyDescent="0.2">
      <c r="A8790" t="s">
        <v>21775</v>
      </c>
      <c r="B8790" t="s">
        <v>21781</v>
      </c>
      <c r="C8790">
        <v>3</v>
      </c>
      <c r="D8790" t="s">
        <v>90</v>
      </c>
      <c r="E8790" t="s">
        <v>12</v>
      </c>
      <c r="F8790" s="3" t="s">
        <v>21782</v>
      </c>
      <c r="G8790">
        <v>2023</v>
      </c>
      <c r="H8790" t="s">
        <v>832</v>
      </c>
      <c r="I8790" t="s">
        <v>21778</v>
      </c>
    </row>
    <row r="8791" spans="1:9" ht="16" x14ac:dyDescent="0.2">
      <c r="A8791" t="s">
        <v>21783</v>
      </c>
      <c r="B8791" t="s">
        <v>21784</v>
      </c>
      <c r="C8791">
        <v>1</v>
      </c>
      <c r="D8791" t="s">
        <v>408</v>
      </c>
      <c r="E8791" t="s">
        <v>12</v>
      </c>
      <c r="F8791" s="3" t="s">
        <v>3412</v>
      </c>
      <c r="G8791">
        <v>2023</v>
      </c>
      <c r="H8791" t="s">
        <v>140</v>
      </c>
      <c r="I8791" t="s">
        <v>21785</v>
      </c>
    </row>
    <row r="8792" spans="1:9" ht="16" x14ac:dyDescent="0.2">
      <c r="A8792" t="s">
        <v>21783</v>
      </c>
      <c r="B8792" t="s">
        <v>10269</v>
      </c>
      <c r="C8792">
        <v>2</v>
      </c>
      <c r="D8792" t="s">
        <v>712</v>
      </c>
      <c r="E8792" t="s">
        <v>12</v>
      </c>
      <c r="F8792" s="3" t="s">
        <v>4942</v>
      </c>
      <c r="G8792">
        <v>2023</v>
      </c>
      <c r="H8792" t="s">
        <v>140</v>
      </c>
      <c r="I8792" t="s">
        <v>21785</v>
      </c>
    </row>
    <row r="8793" spans="1:9" ht="16" x14ac:dyDescent="0.2">
      <c r="A8793" t="s">
        <v>21783</v>
      </c>
      <c r="B8793" t="s">
        <v>13820</v>
      </c>
      <c r="C8793">
        <v>3</v>
      </c>
      <c r="D8793">
        <f>154</f>
        <v>154</v>
      </c>
      <c r="E8793" t="s">
        <v>12</v>
      </c>
      <c r="F8793" s="3" t="s">
        <v>2230</v>
      </c>
      <c r="G8793">
        <v>2023</v>
      </c>
      <c r="H8793" t="s">
        <v>140</v>
      </c>
      <c r="I8793" t="s">
        <v>21785</v>
      </c>
    </row>
    <row r="8794" spans="1:9" ht="32" x14ac:dyDescent="0.2">
      <c r="A8794" t="s">
        <v>21783</v>
      </c>
      <c r="B8794" t="s">
        <v>21786</v>
      </c>
      <c r="C8794">
        <v>4</v>
      </c>
      <c r="D8794">
        <f>545</f>
        <v>545</v>
      </c>
      <c r="E8794" t="s">
        <v>12</v>
      </c>
      <c r="F8794" s="3" t="s">
        <v>21787</v>
      </c>
      <c r="G8794">
        <v>2023</v>
      </c>
      <c r="H8794" t="s">
        <v>140</v>
      </c>
      <c r="I8794" t="s">
        <v>21785</v>
      </c>
    </row>
    <row r="8795" spans="1:9" ht="32" x14ac:dyDescent="0.2">
      <c r="A8795" t="s">
        <v>21788</v>
      </c>
      <c r="B8795" t="s">
        <v>6180</v>
      </c>
      <c r="C8795">
        <v>1</v>
      </c>
      <c r="D8795">
        <f>407</f>
        <v>407</v>
      </c>
      <c r="E8795" t="s">
        <v>12</v>
      </c>
      <c r="F8795" s="3" t="s">
        <v>1297</v>
      </c>
      <c r="G8795">
        <v>2023</v>
      </c>
      <c r="H8795" t="s">
        <v>37</v>
      </c>
      <c r="I8795" t="s">
        <v>21789</v>
      </c>
    </row>
    <row r="8796" spans="1:9" ht="16" x14ac:dyDescent="0.2">
      <c r="A8796" t="s">
        <v>21788</v>
      </c>
      <c r="B8796" t="s">
        <v>21790</v>
      </c>
      <c r="C8796">
        <v>2</v>
      </c>
      <c r="D8796" s="5" t="s">
        <v>12</v>
      </c>
      <c r="E8796" t="s">
        <v>12</v>
      </c>
      <c r="F8796" s="7" t="s">
        <v>21791</v>
      </c>
      <c r="G8796">
        <v>2023</v>
      </c>
      <c r="H8796" t="s">
        <v>37</v>
      </c>
      <c r="I8796" t="s">
        <v>21789</v>
      </c>
    </row>
    <row r="8797" spans="1:9" ht="16" x14ac:dyDescent="0.2">
      <c r="A8797" t="s">
        <v>21788</v>
      </c>
      <c r="B8797" t="s">
        <v>21792</v>
      </c>
      <c r="C8797">
        <v>3</v>
      </c>
      <c r="D8797" t="s">
        <v>12</v>
      </c>
      <c r="E8797" t="s">
        <v>12</v>
      </c>
      <c r="F8797" s="3" t="s">
        <v>21793</v>
      </c>
      <c r="G8797">
        <v>2023</v>
      </c>
      <c r="H8797" t="s">
        <v>37</v>
      </c>
      <c r="I8797" t="s">
        <v>21789</v>
      </c>
    </row>
    <row r="8798" spans="1:9" ht="16" x14ac:dyDescent="0.2">
      <c r="A8798" t="s">
        <v>21794</v>
      </c>
      <c r="B8798" t="s">
        <v>11188</v>
      </c>
      <c r="C8798">
        <v>1</v>
      </c>
      <c r="D8798" t="s">
        <v>90</v>
      </c>
      <c r="E8798" t="s">
        <v>12</v>
      </c>
      <c r="F8798" s="3" t="s">
        <v>1644</v>
      </c>
      <c r="G8798">
        <v>2023</v>
      </c>
      <c r="H8798" t="s">
        <v>37</v>
      </c>
      <c r="I8798" t="s">
        <v>21795</v>
      </c>
    </row>
    <row r="8799" spans="1:9" ht="32" x14ac:dyDescent="0.2">
      <c r="A8799" t="s">
        <v>21796</v>
      </c>
      <c r="B8799" t="s">
        <v>21797</v>
      </c>
      <c r="C8799">
        <v>1</v>
      </c>
      <c r="D8799" t="s">
        <v>2738</v>
      </c>
      <c r="E8799" t="s">
        <v>12</v>
      </c>
      <c r="F8799" s="3" t="s">
        <v>3193</v>
      </c>
      <c r="G8799">
        <v>2023</v>
      </c>
      <c r="H8799" t="s">
        <v>323</v>
      </c>
      <c r="I8799" t="s">
        <v>21798</v>
      </c>
    </row>
    <row r="8800" spans="1:9" ht="32" x14ac:dyDescent="0.2">
      <c r="A8800" t="s">
        <v>21796</v>
      </c>
      <c r="B8800" t="s">
        <v>21799</v>
      </c>
      <c r="C8800">
        <v>2</v>
      </c>
      <c r="D8800" t="s">
        <v>31</v>
      </c>
      <c r="E8800" t="s">
        <v>12</v>
      </c>
      <c r="F8800" s="3" t="s">
        <v>21800</v>
      </c>
      <c r="G8800">
        <v>2023</v>
      </c>
      <c r="H8800" t="s">
        <v>420</v>
      </c>
      <c r="I8800" t="s">
        <v>21798</v>
      </c>
    </row>
    <row r="8801" spans="1:9" ht="32" x14ac:dyDescent="0.2">
      <c r="A8801" t="s">
        <v>21801</v>
      </c>
      <c r="B8801" t="s">
        <v>21802</v>
      </c>
      <c r="C8801">
        <v>1</v>
      </c>
      <c r="D8801" t="s">
        <v>52</v>
      </c>
      <c r="E8801" t="s">
        <v>12</v>
      </c>
      <c r="F8801" s="3" t="s">
        <v>14701</v>
      </c>
      <c r="G8801">
        <v>2023</v>
      </c>
      <c r="H8801" t="s">
        <v>754</v>
      </c>
      <c r="I8801" t="s">
        <v>21803</v>
      </c>
    </row>
    <row r="8802" spans="1:9" ht="32" x14ac:dyDescent="0.2">
      <c r="A8802" t="s">
        <v>21801</v>
      </c>
      <c r="B8802" t="s">
        <v>21804</v>
      </c>
      <c r="C8802">
        <v>2</v>
      </c>
      <c r="D8802" t="s">
        <v>52</v>
      </c>
      <c r="E8802" t="s">
        <v>12</v>
      </c>
      <c r="F8802" s="3" t="s">
        <v>21805</v>
      </c>
      <c r="G8802">
        <v>2023</v>
      </c>
      <c r="H8802" t="s">
        <v>754</v>
      </c>
      <c r="I8802" t="s">
        <v>21803</v>
      </c>
    </row>
    <row r="8803" spans="1:9" ht="32" x14ac:dyDescent="0.2">
      <c r="A8803" t="s">
        <v>21801</v>
      </c>
      <c r="B8803" t="s">
        <v>21806</v>
      </c>
      <c r="C8803">
        <v>3</v>
      </c>
      <c r="D8803" t="s">
        <v>52</v>
      </c>
      <c r="E8803" t="s">
        <v>12</v>
      </c>
      <c r="F8803" s="3" t="s">
        <v>21807</v>
      </c>
      <c r="G8803">
        <v>2023</v>
      </c>
      <c r="H8803" t="s">
        <v>754</v>
      </c>
      <c r="I8803" t="s">
        <v>21803</v>
      </c>
    </row>
    <row r="8804" spans="1:9" ht="16" x14ac:dyDescent="0.2">
      <c r="A8804" t="s">
        <v>21808</v>
      </c>
      <c r="B8804" t="s">
        <v>21809</v>
      </c>
      <c r="C8804">
        <v>1</v>
      </c>
      <c r="D8804" t="s">
        <v>52</v>
      </c>
      <c r="E8804" t="s">
        <v>12</v>
      </c>
      <c r="F8804" s="3" t="s">
        <v>21810</v>
      </c>
      <c r="G8804">
        <v>2023</v>
      </c>
      <c r="H8804" t="s">
        <v>323</v>
      </c>
      <c r="I8804" t="s">
        <v>21811</v>
      </c>
    </row>
    <row r="8805" spans="1:9" ht="32" x14ac:dyDescent="0.2">
      <c r="A8805" t="s">
        <v>21812</v>
      </c>
      <c r="B8805" t="s">
        <v>21813</v>
      </c>
      <c r="C8805">
        <v>1</v>
      </c>
      <c r="D8805" t="s">
        <v>52</v>
      </c>
      <c r="E8805" t="s">
        <v>12</v>
      </c>
      <c r="F8805" s="3" t="s">
        <v>21814</v>
      </c>
      <c r="G8805">
        <v>2023</v>
      </c>
      <c r="H8805" t="s">
        <v>323</v>
      </c>
      <c r="I8805" t="s">
        <v>21815</v>
      </c>
    </row>
    <row r="8806" spans="1:9" ht="32" x14ac:dyDescent="0.2">
      <c r="A8806" t="s">
        <v>21812</v>
      </c>
      <c r="B8806" t="s">
        <v>21816</v>
      </c>
      <c r="C8806">
        <v>2</v>
      </c>
      <c r="D8806" t="s">
        <v>2738</v>
      </c>
      <c r="E8806" t="s">
        <v>12</v>
      </c>
      <c r="F8806" s="3" t="s">
        <v>21817</v>
      </c>
      <c r="G8806">
        <v>2023</v>
      </c>
      <c r="H8806" t="s">
        <v>323</v>
      </c>
      <c r="I8806" t="s">
        <v>21815</v>
      </c>
    </row>
    <row r="8807" spans="1:9" ht="16" x14ac:dyDescent="0.2">
      <c r="A8807" t="s">
        <v>21812</v>
      </c>
      <c r="B8807" t="s">
        <v>21818</v>
      </c>
      <c r="C8807">
        <v>3</v>
      </c>
      <c r="D8807" t="s">
        <v>408</v>
      </c>
      <c r="E8807" t="s">
        <v>12</v>
      </c>
      <c r="F8807" s="3" t="s">
        <v>7480</v>
      </c>
      <c r="G8807">
        <v>2023</v>
      </c>
      <c r="H8807" t="s">
        <v>323</v>
      </c>
      <c r="I8807" t="s">
        <v>21815</v>
      </c>
    </row>
    <row r="8808" spans="1:9" ht="32" x14ac:dyDescent="0.2">
      <c r="A8808" t="s">
        <v>21819</v>
      </c>
      <c r="B8808" t="s">
        <v>21820</v>
      </c>
      <c r="C8808">
        <v>1</v>
      </c>
      <c r="D8808" t="s">
        <v>12</v>
      </c>
      <c r="E8808" t="s">
        <v>12</v>
      </c>
      <c r="F8808" s="3" t="s">
        <v>21821</v>
      </c>
      <c r="G8808">
        <v>2023</v>
      </c>
      <c r="H8808" t="s">
        <v>37</v>
      </c>
      <c r="I8808" t="s">
        <v>21822</v>
      </c>
    </row>
    <row r="8809" spans="1:9" ht="32" x14ac:dyDescent="0.2">
      <c r="A8809" t="s">
        <v>21823</v>
      </c>
      <c r="B8809" t="s">
        <v>21824</v>
      </c>
      <c r="C8809">
        <v>1</v>
      </c>
      <c r="D8809" t="s">
        <v>52</v>
      </c>
      <c r="E8809" t="s">
        <v>12</v>
      </c>
      <c r="F8809" s="3" t="s">
        <v>21825</v>
      </c>
      <c r="G8809">
        <v>2023</v>
      </c>
      <c r="H8809" t="s">
        <v>140</v>
      </c>
      <c r="I8809" t="s">
        <v>21826</v>
      </c>
    </row>
    <row r="8810" spans="1:9" ht="16" x14ac:dyDescent="0.2">
      <c r="A8810" t="s">
        <v>21823</v>
      </c>
      <c r="B8810" t="s">
        <v>21827</v>
      </c>
      <c r="C8810">
        <v>2</v>
      </c>
      <c r="D8810" t="s">
        <v>52</v>
      </c>
      <c r="E8810" t="s">
        <v>12</v>
      </c>
      <c r="F8810" s="3" t="s">
        <v>19700</v>
      </c>
      <c r="G8810">
        <v>2023</v>
      </c>
      <c r="H8810" t="s">
        <v>140</v>
      </c>
      <c r="I8810" t="s">
        <v>21826</v>
      </c>
    </row>
    <row r="8811" spans="1:9" ht="32" x14ac:dyDescent="0.2">
      <c r="A8811" t="s">
        <v>21823</v>
      </c>
      <c r="B8811" t="s">
        <v>21828</v>
      </c>
      <c r="C8811">
        <v>3</v>
      </c>
      <c r="D8811" t="s">
        <v>52</v>
      </c>
      <c r="E8811" t="s">
        <v>12</v>
      </c>
      <c r="F8811" s="3" t="s">
        <v>21829</v>
      </c>
      <c r="G8811">
        <v>2023</v>
      </c>
      <c r="H8811" t="s">
        <v>140</v>
      </c>
      <c r="I8811" t="s">
        <v>21826</v>
      </c>
    </row>
    <row r="8812" spans="1:9" ht="32" x14ac:dyDescent="0.2">
      <c r="A8812" t="s">
        <v>21830</v>
      </c>
      <c r="B8812" t="s">
        <v>21831</v>
      </c>
      <c r="C8812">
        <v>1</v>
      </c>
      <c r="D8812">
        <f>85</f>
        <v>85</v>
      </c>
      <c r="E8812" t="s">
        <v>1171</v>
      </c>
      <c r="F8812" s="3" t="s">
        <v>21832</v>
      </c>
      <c r="G8812">
        <v>2023</v>
      </c>
      <c r="H8812" t="s">
        <v>174</v>
      </c>
      <c r="I8812" t="s">
        <v>21833</v>
      </c>
    </row>
    <row r="8813" spans="1:9" ht="16" x14ac:dyDescent="0.2">
      <c r="A8813" t="s">
        <v>21830</v>
      </c>
      <c r="B8813" t="s">
        <v>21834</v>
      </c>
      <c r="C8813">
        <v>2</v>
      </c>
      <c r="D8813" t="s">
        <v>31</v>
      </c>
      <c r="E8813" t="s">
        <v>12</v>
      </c>
      <c r="F8813" s="3" t="s">
        <v>21835</v>
      </c>
      <c r="G8813">
        <v>2023</v>
      </c>
      <c r="H8813" t="s">
        <v>174</v>
      </c>
      <c r="I8813" t="s">
        <v>21833</v>
      </c>
    </row>
    <row r="8814" spans="1:9" ht="32" x14ac:dyDescent="0.2">
      <c r="A8814" t="s">
        <v>21830</v>
      </c>
      <c r="B8814" t="s">
        <v>21836</v>
      </c>
      <c r="C8814">
        <v>3</v>
      </c>
      <c r="D8814">
        <f>220</f>
        <v>220</v>
      </c>
      <c r="E8814" t="s">
        <v>12</v>
      </c>
      <c r="F8814" s="3" t="s">
        <v>21837</v>
      </c>
      <c r="G8814">
        <v>2023</v>
      </c>
      <c r="H8814" t="s">
        <v>174</v>
      </c>
      <c r="I8814" t="s">
        <v>21833</v>
      </c>
    </row>
    <row r="8815" spans="1:9" ht="16" x14ac:dyDescent="0.2">
      <c r="A8815" t="s">
        <v>21830</v>
      </c>
      <c r="B8815" t="s">
        <v>21838</v>
      </c>
      <c r="C8815">
        <v>4</v>
      </c>
      <c r="D8815" t="s">
        <v>31</v>
      </c>
      <c r="E8815" t="s">
        <v>12</v>
      </c>
      <c r="F8815" s="3" t="s">
        <v>21835</v>
      </c>
      <c r="G8815">
        <v>2023</v>
      </c>
      <c r="H8815" t="s">
        <v>174</v>
      </c>
      <c r="I8815" t="s">
        <v>21833</v>
      </c>
    </row>
    <row r="8816" spans="1:9" ht="32" x14ac:dyDescent="0.2">
      <c r="A8816" t="s">
        <v>21839</v>
      </c>
      <c r="B8816" t="s">
        <v>21840</v>
      </c>
      <c r="C8816">
        <v>1</v>
      </c>
      <c r="D8816" t="s">
        <v>31</v>
      </c>
      <c r="E8816" t="s">
        <v>12</v>
      </c>
      <c r="F8816" s="3" t="s">
        <v>7588</v>
      </c>
      <c r="G8816">
        <v>2023</v>
      </c>
      <c r="H8816" t="s">
        <v>21</v>
      </c>
      <c r="I8816" t="s">
        <v>21841</v>
      </c>
    </row>
    <row r="8817" spans="1:9" ht="16" x14ac:dyDescent="0.2">
      <c r="A8817" t="s">
        <v>21842</v>
      </c>
      <c r="B8817" t="s">
        <v>21843</v>
      </c>
      <c r="C8817">
        <v>1</v>
      </c>
      <c r="D8817" t="s">
        <v>576</v>
      </c>
      <c r="E8817" t="s">
        <v>12</v>
      </c>
      <c r="F8817" s="3" t="s">
        <v>13625</v>
      </c>
      <c r="G8817">
        <v>2023</v>
      </c>
      <c r="H8817" t="s">
        <v>174</v>
      </c>
      <c r="I8817" t="s">
        <v>21844</v>
      </c>
    </row>
    <row r="8818" spans="1:9" ht="16" x14ac:dyDescent="0.2">
      <c r="A8818" t="s">
        <v>21842</v>
      </c>
      <c r="B8818" t="s">
        <v>21845</v>
      </c>
      <c r="C8818">
        <v>2</v>
      </c>
      <c r="D8818" t="s">
        <v>12</v>
      </c>
      <c r="E8818" t="s">
        <v>12</v>
      </c>
      <c r="F8818" s="3" t="s">
        <v>8005</v>
      </c>
      <c r="G8818">
        <v>2023</v>
      </c>
      <c r="H8818" t="s">
        <v>174</v>
      </c>
      <c r="I8818" t="s">
        <v>21844</v>
      </c>
    </row>
    <row r="8819" spans="1:9" ht="16" x14ac:dyDescent="0.2">
      <c r="A8819" t="s">
        <v>21842</v>
      </c>
      <c r="B8819" t="s">
        <v>21846</v>
      </c>
      <c r="C8819">
        <v>3</v>
      </c>
      <c r="D8819" t="s">
        <v>12</v>
      </c>
      <c r="E8819" t="s">
        <v>12</v>
      </c>
      <c r="F8819" s="3" t="s">
        <v>21847</v>
      </c>
      <c r="G8819">
        <v>2023</v>
      </c>
      <c r="H8819" t="s">
        <v>174</v>
      </c>
      <c r="I8819" t="s">
        <v>21844</v>
      </c>
    </row>
    <row r="8820" spans="1:9" ht="16" x14ac:dyDescent="0.2">
      <c r="A8820" t="s">
        <v>21842</v>
      </c>
      <c r="B8820" t="s">
        <v>21848</v>
      </c>
      <c r="C8820">
        <v>4</v>
      </c>
      <c r="D8820" t="s">
        <v>12</v>
      </c>
      <c r="E8820" t="s">
        <v>12</v>
      </c>
      <c r="F8820" s="3" t="s">
        <v>21849</v>
      </c>
      <c r="G8820">
        <v>2023</v>
      </c>
      <c r="H8820" t="s">
        <v>174</v>
      </c>
      <c r="I8820" t="s">
        <v>21844</v>
      </c>
    </row>
    <row r="8821" spans="1:9" ht="32" x14ac:dyDescent="0.2">
      <c r="A8821" t="s">
        <v>21842</v>
      </c>
      <c r="B8821" t="s">
        <v>21850</v>
      </c>
      <c r="C8821">
        <v>5</v>
      </c>
      <c r="D8821" t="s">
        <v>344</v>
      </c>
      <c r="E8821" t="s">
        <v>12</v>
      </c>
      <c r="F8821" s="3" t="s">
        <v>8010</v>
      </c>
      <c r="G8821">
        <v>2023</v>
      </c>
      <c r="H8821" t="s">
        <v>174</v>
      </c>
      <c r="I8821" t="s">
        <v>21844</v>
      </c>
    </row>
    <row r="8822" spans="1:9" ht="32" x14ac:dyDescent="0.2">
      <c r="A8822" t="s">
        <v>21851</v>
      </c>
      <c r="B8822" t="s">
        <v>21852</v>
      </c>
      <c r="C8822">
        <v>1</v>
      </c>
      <c r="D8822" t="s">
        <v>408</v>
      </c>
      <c r="E8822" t="s">
        <v>12</v>
      </c>
      <c r="F8822" s="3" t="s">
        <v>21853</v>
      </c>
      <c r="G8822">
        <v>2023</v>
      </c>
      <c r="H8822" t="s">
        <v>37</v>
      </c>
      <c r="I8822" t="s">
        <v>21854</v>
      </c>
    </row>
    <row r="8823" spans="1:9" ht="16" x14ac:dyDescent="0.2">
      <c r="A8823" t="s">
        <v>21855</v>
      </c>
      <c r="B8823" t="s">
        <v>21856</v>
      </c>
      <c r="C8823">
        <v>1</v>
      </c>
      <c r="D8823" t="s">
        <v>12</v>
      </c>
      <c r="E8823" t="s">
        <v>12</v>
      </c>
      <c r="F8823" s="3" t="s">
        <v>21857</v>
      </c>
      <c r="G8823">
        <v>2023</v>
      </c>
      <c r="H8823" t="s">
        <v>37</v>
      </c>
      <c r="I8823" t="s">
        <v>21858</v>
      </c>
    </row>
    <row r="8824" spans="1:9" ht="16" x14ac:dyDescent="0.2">
      <c r="A8824" t="s">
        <v>21855</v>
      </c>
      <c r="B8824" t="s">
        <v>21859</v>
      </c>
      <c r="C8824">
        <v>2</v>
      </c>
      <c r="D8824" t="s">
        <v>12</v>
      </c>
      <c r="E8824" t="s">
        <v>12</v>
      </c>
      <c r="F8824" s="3" t="s">
        <v>8993</v>
      </c>
      <c r="G8824">
        <v>2023</v>
      </c>
      <c r="H8824" t="s">
        <v>37</v>
      </c>
      <c r="I8824" t="s">
        <v>21858</v>
      </c>
    </row>
    <row r="8825" spans="1:9" ht="16" x14ac:dyDescent="0.2">
      <c r="A8825" t="s">
        <v>21855</v>
      </c>
      <c r="B8825" t="s">
        <v>21860</v>
      </c>
      <c r="C8825">
        <v>3</v>
      </c>
      <c r="D8825" t="s">
        <v>12</v>
      </c>
      <c r="E8825" t="s">
        <v>12</v>
      </c>
      <c r="F8825" s="3" t="s">
        <v>21861</v>
      </c>
      <c r="G8825">
        <v>2023</v>
      </c>
      <c r="H8825" t="s">
        <v>37</v>
      </c>
      <c r="I8825" t="s">
        <v>21858</v>
      </c>
    </row>
    <row r="8826" spans="1:9" ht="16" x14ac:dyDescent="0.2">
      <c r="A8826" t="s">
        <v>21855</v>
      </c>
      <c r="B8826" t="s">
        <v>21862</v>
      </c>
      <c r="C8826">
        <v>4</v>
      </c>
      <c r="D8826" t="s">
        <v>101</v>
      </c>
      <c r="E8826" t="s">
        <v>12</v>
      </c>
      <c r="F8826" s="3" t="s">
        <v>21863</v>
      </c>
      <c r="G8826">
        <v>2023</v>
      </c>
      <c r="H8826" t="s">
        <v>37</v>
      </c>
      <c r="I8826" t="s">
        <v>21858</v>
      </c>
    </row>
    <row r="8827" spans="1:9" ht="16" x14ac:dyDescent="0.2">
      <c r="A8827" t="s">
        <v>21864</v>
      </c>
      <c r="B8827" t="s">
        <v>3299</v>
      </c>
      <c r="C8827">
        <v>1</v>
      </c>
      <c r="D8827">
        <f>184</f>
        <v>184</v>
      </c>
      <c r="E8827" t="s">
        <v>12</v>
      </c>
      <c r="F8827" s="3" t="s">
        <v>3298</v>
      </c>
      <c r="G8827">
        <v>2023</v>
      </c>
      <c r="H8827" t="s">
        <v>137</v>
      </c>
      <c r="I8827" t="s">
        <v>21865</v>
      </c>
    </row>
    <row r="8828" spans="1:9" ht="16" x14ac:dyDescent="0.2">
      <c r="A8828" t="s">
        <v>21866</v>
      </c>
      <c r="B8828" t="s">
        <v>21867</v>
      </c>
      <c r="C8828">
        <v>1</v>
      </c>
      <c r="D8828" t="s">
        <v>12</v>
      </c>
      <c r="E8828" t="s">
        <v>12</v>
      </c>
      <c r="F8828" s="3" t="s">
        <v>9660</v>
      </c>
      <c r="G8828">
        <v>2023</v>
      </c>
      <c r="H8828" t="s">
        <v>54</v>
      </c>
      <c r="I8828" t="s">
        <v>21868</v>
      </c>
    </row>
    <row r="8829" spans="1:9" ht="16" x14ac:dyDescent="0.2">
      <c r="A8829" t="s">
        <v>21866</v>
      </c>
      <c r="B8829" t="s">
        <v>21869</v>
      </c>
      <c r="C8829">
        <v>2</v>
      </c>
      <c r="D8829" t="s">
        <v>52</v>
      </c>
      <c r="E8829" t="s">
        <v>464</v>
      </c>
      <c r="F8829" s="3" t="s">
        <v>9663</v>
      </c>
      <c r="G8829">
        <v>2023</v>
      </c>
      <c r="H8829" t="s">
        <v>54</v>
      </c>
      <c r="I8829" t="s">
        <v>21868</v>
      </c>
    </row>
    <row r="8830" spans="1:9" ht="48" x14ac:dyDescent="0.2">
      <c r="A8830" t="s">
        <v>21870</v>
      </c>
      <c r="B8830" t="s">
        <v>21871</v>
      </c>
      <c r="C8830">
        <v>1</v>
      </c>
      <c r="D8830" t="s">
        <v>12</v>
      </c>
      <c r="E8830" t="s">
        <v>12</v>
      </c>
      <c r="F8830" s="3" t="s">
        <v>5430</v>
      </c>
      <c r="G8830">
        <v>2023</v>
      </c>
      <c r="H8830" t="s">
        <v>239</v>
      </c>
      <c r="I8830" t="s">
        <v>21872</v>
      </c>
    </row>
    <row r="8831" spans="1:9" ht="32" x14ac:dyDescent="0.2">
      <c r="A8831" t="s">
        <v>21870</v>
      </c>
      <c r="B8831" t="s">
        <v>21873</v>
      </c>
      <c r="C8831">
        <v>2</v>
      </c>
      <c r="D8831" t="s">
        <v>12</v>
      </c>
      <c r="E8831" t="s">
        <v>12</v>
      </c>
      <c r="F8831" s="3" t="s">
        <v>21874</v>
      </c>
      <c r="G8831">
        <v>2023</v>
      </c>
      <c r="H8831" t="s">
        <v>239</v>
      </c>
      <c r="I8831" t="s">
        <v>21872</v>
      </c>
    </row>
    <row r="8832" spans="1:9" ht="48" x14ac:dyDescent="0.2">
      <c r="A8832" t="s">
        <v>21870</v>
      </c>
      <c r="B8832" t="s">
        <v>21875</v>
      </c>
      <c r="C8832">
        <v>3</v>
      </c>
      <c r="D8832" t="s">
        <v>12</v>
      </c>
      <c r="E8832" t="s">
        <v>12</v>
      </c>
      <c r="F8832" s="3" t="s">
        <v>21876</v>
      </c>
      <c r="G8832">
        <v>2023</v>
      </c>
      <c r="H8832" t="s">
        <v>239</v>
      </c>
      <c r="I8832" t="s">
        <v>21872</v>
      </c>
    </row>
    <row r="8833" spans="1:9" ht="16" x14ac:dyDescent="0.2">
      <c r="A8833" t="s">
        <v>21877</v>
      </c>
      <c r="B8833" t="s">
        <v>21878</v>
      </c>
      <c r="C8833">
        <v>1</v>
      </c>
      <c r="D8833">
        <f>226</f>
        <v>226</v>
      </c>
      <c r="E8833" t="s">
        <v>12</v>
      </c>
      <c r="F8833" s="3" t="s">
        <v>21879</v>
      </c>
      <c r="G8833">
        <v>2023</v>
      </c>
      <c r="H8833" t="s">
        <v>2773</v>
      </c>
      <c r="I8833" t="s">
        <v>21880</v>
      </c>
    </row>
    <row r="8834" spans="1:9" ht="16" x14ac:dyDescent="0.2">
      <c r="A8834" t="s">
        <v>21877</v>
      </c>
      <c r="B8834" t="s">
        <v>21881</v>
      </c>
      <c r="C8834">
        <v>2</v>
      </c>
      <c r="D8834" t="s">
        <v>12</v>
      </c>
      <c r="E8834" t="s">
        <v>334</v>
      </c>
      <c r="F8834" s="3" t="s">
        <v>21882</v>
      </c>
      <c r="G8834">
        <v>2023</v>
      </c>
      <c r="H8834" t="s">
        <v>146</v>
      </c>
      <c r="I8834" t="s">
        <v>21880</v>
      </c>
    </row>
    <row r="8835" spans="1:9" ht="32" x14ac:dyDescent="0.2">
      <c r="A8835" t="s">
        <v>21877</v>
      </c>
      <c r="B8835" t="s">
        <v>21883</v>
      </c>
      <c r="C8835">
        <v>3</v>
      </c>
      <c r="D8835" t="s">
        <v>31</v>
      </c>
      <c r="E8835" t="s">
        <v>12</v>
      </c>
      <c r="F8835" s="3" t="s">
        <v>21884</v>
      </c>
      <c r="G8835">
        <v>2023</v>
      </c>
      <c r="H8835" t="s">
        <v>2773</v>
      </c>
      <c r="I8835" t="s">
        <v>21880</v>
      </c>
    </row>
    <row r="8836" spans="1:9" ht="32" x14ac:dyDescent="0.2">
      <c r="A8836" t="s">
        <v>21877</v>
      </c>
      <c r="B8836" t="s">
        <v>21885</v>
      </c>
      <c r="C8836">
        <v>4</v>
      </c>
      <c r="D8836" t="s">
        <v>31</v>
      </c>
      <c r="E8836" t="s">
        <v>12</v>
      </c>
      <c r="F8836" s="3" t="s">
        <v>21886</v>
      </c>
      <c r="G8836">
        <v>2023</v>
      </c>
      <c r="H8836" t="s">
        <v>2773</v>
      </c>
      <c r="I8836" t="s">
        <v>21880</v>
      </c>
    </row>
    <row r="8837" spans="1:9" ht="32" x14ac:dyDescent="0.2">
      <c r="A8837" t="s">
        <v>21887</v>
      </c>
      <c r="B8837" t="s">
        <v>21888</v>
      </c>
      <c r="C8837">
        <v>1</v>
      </c>
      <c r="D8837" t="s">
        <v>576</v>
      </c>
      <c r="E8837" t="s">
        <v>12</v>
      </c>
      <c r="F8837" s="3" t="s">
        <v>21889</v>
      </c>
      <c r="G8837">
        <v>2023</v>
      </c>
      <c r="H8837" t="s">
        <v>359</v>
      </c>
      <c r="I8837" t="s">
        <v>21890</v>
      </c>
    </row>
    <row r="8838" spans="1:9" ht="32" x14ac:dyDescent="0.2">
      <c r="A8838" t="s">
        <v>21891</v>
      </c>
      <c r="B8838" t="s">
        <v>21892</v>
      </c>
      <c r="C8838">
        <v>1</v>
      </c>
      <c r="D8838" t="s">
        <v>12</v>
      </c>
      <c r="E8838" t="s">
        <v>12</v>
      </c>
      <c r="F8838" s="3" t="s">
        <v>21893</v>
      </c>
      <c r="G8838">
        <v>2023</v>
      </c>
      <c r="H8838" t="s">
        <v>162</v>
      </c>
      <c r="I8838" t="s">
        <v>21894</v>
      </c>
    </row>
    <row r="8839" spans="1:9" ht="32" x14ac:dyDescent="0.2">
      <c r="A8839" t="s">
        <v>21895</v>
      </c>
      <c r="B8839" t="s">
        <v>21896</v>
      </c>
      <c r="C8839">
        <v>1</v>
      </c>
      <c r="D8839" t="s">
        <v>52</v>
      </c>
      <c r="E8839" t="s">
        <v>12</v>
      </c>
      <c r="F8839" s="3" t="s">
        <v>21897</v>
      </c>
      <c r="G8839">
        <v>2023</v>
      </c>
      <c r="H8839" t="s">
        <v>54</v>
      </c>
      <c r="I8839" t="s">
        <v>21898</v>
      </c>
    </row>
    <row r="8840" spans="1:9" ht="16" x14ac:dyDescent="0.2">
      <c r="A8840" t="s">
        <v>21899</v>
      </c>
      <c r="B8840" t="s">
        <v>21900</v>
      </c>
      <c r="C8840">
        <v>1</v>
      </c>
      <c r="D8840" t="s">
        <v>12</v>
      </c>
      <c r="E8840" t="s">
        <v>12</v>
      </c>
      <c r="F8840" s="7" t="s">
        <v>53</v>
      </c>
      <c r="G8840">
        <v>2023</v>
      </c>
      <c r="H8840" t="s">
        <v>54</v>
      </c>
      <c r="I8840" t="s">
        <v>21901</v>
      </c>
    </row>
    <row r="8841" spans="1:9" ht="32" x14ac:dyDescent="0.2">
      <c r="A8841" t="s">
        <v>21902</v>
      </c>
      <c r="B8841" t="s">
        <v>21903</v>
      </c>
      <c r="C8841">
        <v>1</v>
      </c>
      <c r="D8841">
        <f>76</f>
        <v>76</v>
      </c>
      <c r="E8841" t="s">
        <v>12</v>
      </c>
      <c r="F8841" s="3" t="s">
        <v>21904</v>
      </c>
      <c r="G8841">
        <v>2023</v>
      </c>
      <c r="H8841" t="s">
        <v>1022</v>
      </c>
      <c r="I8841" t="s">
        <v>21905</v>
      </c>
    </row>
    <row r="8842" spans="1:9" ht="32" x14ac:dyDescent="0.2">
      <c r="A8842" t="s">
        <v>21902</v>
      </c>
      <c r="B8842" t="s">
        <v>21906</v>
      </c>
      <c r="C8842">
        <v>2</v>
      </c>
      <c r="D8842">
        <f>76</f>
        <v>76</v>
      </c>
      <c r="E8842" t="s">
        <v>12</v>
      </c>
      <c r="F8842" s="3" t="s">
        <v>21904</v>
      </c>
      <c r="G8842">
        <v>2023</v>
      </c>
      <c r="H8842" t="s">
        <v>1022</v>
      </c>
      <c r="I8842" t="s">
        <v>21905</v>
      </c>
    </row>
    <row r="8843" spans="1:9" ht="16" x14ac:dyDescent="0.2">
      <c r="A8843" t="s">
        <v>21907</v>
      </c>
      <c r="B8843" t="s">
        <v>21908</v>
      </c>
      <c r="C8843">
        <v>1</v>
      </c>
      <c r="D8843" t="s">
        <v>11</v>
      </c>
      <c r="E8843" t="s">
        <v>12</v>
      </c>
      <c r="F8843" s="7" t="s">
        <v>13</v>
      </c>
      <c r="G8843">
        <v>2023</v>
      </c>
      <c r="H8843" t="s">
        <v>14</v>
      </c>
      <c r="I8843" t="s">
        <v>21909</v>
      </c>
    </row>
    <row r="8844" spans="1:9" ht="16" x14ac:dyDescent="0.2">
      <c r="A8844" t="s">
        <v>21907</v>
      </c>
      <c r="B8844" t="s">
        <v>2149</v>
      </c>
      <c r="C8844">
        <v>2</v>
      </c>
      <c r="D8844" t="s">
        <v>12</v>
      </c>
      <c r="E8844" t="s">
        <v>12</v>
      </c>
      <c r="F8844" s="3" t="s">
        <v>21910</v>
      </c>
      <c r="G8844">
        <v>2023</v>
      </c>
      <c r="H8844" t="s">
        <v>14</v>
      </c>
      <c r="I8844" t="s">
        <v>21909</v>
      </c>
    </row>
    <row r="8845" spans="1:9" ht="32" x14ac:dyDescent="0.2">
      <c r="A8845" t="s">
        <v>21911</v>
      </c>
      <c r="B8845" t="s">
        <v>21912</v>
      </c>
      <c r="C8845">
        <v>1</v>
      </c>
      <c r="D8845" t="s">
        <v>90</v>
      </c>
      <c r="E8845" t="s">
        <v>12</v>
      </c>
      <c r="F8845" s="3" t="s">
        <v>16780</v>
      </c>
      <c r="G8845">
        <v>2023</v>
      </c>
      <c r="H8845" t="s">
        <v>323</v>
      </c>
      <c r="I8845" t="s">
        <v>21913</v>
      </c>
    </row>
    <row r="8846" spans="1:9" ht="32" x14ac:dyDescent="0.2">
      <c r="A8846" t="s">
        <v>21911</v>
      </c>
      <c r="B8846" t="s">
        <v>5845</v>
      </c>
      <c r="C8846">
        <v>2</v>
      </c>
      <c r="D8846" t="s">
        <v>90</v>
      </c>
      <c r="E8846" t="s">
        <v>12</v>
      </c>
      <c r="F8846" s="3" t="s">
        <v>16780</v>
      </c>
      <c r="G8846">
        <v>2023</v>
      </c>
      <c r="H8846" t="s">
        <v>323</v>
      </c>
      <c r="I8846" t="s">
        <v>21913</v>
      </c>
    </row>
    <row r="8847" spans="1:9" ht="32" x14ac:dyDescent="0.2">
      <c r="A8847" t="s">
        <v>21911</v>
      </c>
      <c r="B8847" t="s">
        <v>21914</v>
      </c>
      <c r="C8847">
        <v>3</v>
      </c>
      <c r="D8847" t="s">
        <v>90</v>
      </c>
      <c r="E8847" t="s">
        <v>12</v>
      </c>
      <c r="F8847" s="3" t="s">
        <v>16780</v>
      </c>
      <c r="G8847">
        <v>2023</v>
      </c>
      <c r="H8847" t="s">
        <v>323</v>
      </c>
      <c r="I8847" t="s">
        <v>21913</v>
      </c>
    </row>
    <row r="8848" spans="1:9" ht="32" x14ac:dyDescent="0.2">
      <c r="A8848" t="s">
        <v>21911</v>
      </c>
      <c r="B8848" t="s">
        <v>21915</v>
      </c>
      <c r="C8848">
        <v>4</v>
      </c>
      <c r="D8848" t="s">
        <v>408</v>
      </c>
      <c r="E8848" t="s">
        <v>12</v>
      </c>
      <c r="F8848" s="3" t="s">
        <v>17483</v>
      </c>
      <c r="G8848">
        <v>2023</v>
      </c>
      <c r="H8848" t="s">
        <v>323</v>
      </c>
      <c r="I8848" t="s">
        <v>21913</v>
      </c>
    </row>
    <row r="8849" spans="1:9" ht="16" x14ac:dyDescent="0.2">
      <c r="A8849" t="s">
        <v>21916</v>
      </c>
      <c r="B8849" t="s">
        <v>2685</v>
      </c>
      <c r="C8849">
        <v>1</v>
      </c>
      <c r="D8849" t="s">
        <v>12</v>
      </c>
      <c r="E8849" t="s">
        <v>12</v>
      </c>
      <c r="F8849" s="3" t="s">
        <v>21917</v>
      </c>
      <c r="G8849">
        <v>2023</v>
      </c>
      <c r="H8849" t="s">
        <v>714</v>
      </c>
      <c r="I8849" t="s">
        <v>21918</v>
      </c>
    </row>
    <row r="8850" spans="1:9" ht="32" x14ac:dyDescent="0.2">
      <c r="A8850" t="s">
        <v>21916</v>
      </c>
      <c r="B8850" t="s">
        <v>16241</v>
      </c>
      <c r="C8850">
        <v>2</v>
      </c>
      <c r="D8850" t="s">
        <v>12</v>
      </c>
      <c r="E8850" t="s">
        <v>12</v>
      </c>
      <c r="F8850" s="3" t="s">
        <v>21919</v>
      </c>
      <c r="G8850">
        <v>2023</v>
      </c>
      <c r="H8850" t="s">
        <v>714</v>
      </c>
      <c r="I8850" t="s">
        <v>21918</v>
      </c>
    </row>
    <row r="8851" spans="1:9" ht="32" x14ac:dyDescent="0.2">
      <c r="A8851" t="s">
        <v>21920</v>
      </c>
      <c r="B8851" t="s">
        <v>17891</v>
      </c>
      <c r="C8851">
        <v>1</v>
      </c>
      <c r="D8851" t="s">
        <v>408</v>
      </c>
      <c r="E8851" t="s">
        <v>12</v>
      </c>
      <c r="F8851" s="3" t="s">
        <v>653</v>
      </c>
      <c r="G8851">
        <v>2023</v>
      </c>
      <c r="H8851" t="s">
        <v>518</v>
      </c>
      <c r="I8851" t="s">
        <v>21921</v>
      </c>
    </row>
    <row r="8852" spans="1:9" ht="32" x14ac:dyDescent="0.2">
      <c r="A8852" t="s">
        <v>21920</v>
      </c>
      <c r="B8852" t="s">
        <v>21922</v>
      </c>
      <c r="C8852">
        <v>2</v>
      </c>
      <c r="D8852" t="s">
        <v>408</v>
      </c>
      <c r="E8852" t="s">
        <v>12</v>
      </c>
      <c r="F8852" s="3" t="s">
        <v>21923</v>
      </c>
      <c r="G8852">
        <v>2023</v>
      </c>
      <c r="H8852" t="s">
        <v>518</v>
      </c>
      <c r="I8852" t="s">
        <v>21921</v>
      </c>
    </row>
    <row r="8853" spans="1:9" ht="16" x14ac:dyDescent="0.2">
      <c r="A8853" t="s">
        <v>21924</v>
      </c>
      <c r="B8853" t="s">
        <v>21925</v>
      </c>
      <c r="C8853">
        <v>1</v>
      </c>
      <c r="D8853">
        <f>323</f>
        <v>323</v>
      </c>
      <c r="E8853" t="s">
        <v>12</v>
      </c>
      <c r="F8853" s="3" t="s">
        <v>11202</v>
      </c>
      <c r="G8853">
        <v>2023</v>
      </c>
      <c r="H8853" t="s">
        <v>318</v>
      </c>
      <c r="I8853" t="s">
        <v>21926</v>
      </c>
    </row>
    <row r="8854" spans="1:9" ht="16" x14ac:dyDescent="0.2">
      <c r="A8854" t="s">
        <v>21924</v>
      </c>
      <c r="B8854" t="s">
        <v>21927</v>
      </c>
      <c r="C8854">
        <v>2</v>
      </c>
      <c r="D8854" t="s">
        <v>316</v>
      </c>
      <c r="E8854" t="s">
        <v>12</v>
      </c>
      <c r="F8854" s="3" t="s">
        <v>21928</v>
      </c>
      <c r="G8854">
        <v>2023</v>
      </c>
      <c r="H8854" t="s">
        <v>318</v>
      </c>
      <c r="I8854" t="s">
        <v>21926</v>
      </c>
    </row>
    <row r="8855" spans="1:9" ht="16" x14ac:dyDescent="0.2">
      <c r="A8855" t="s">
        <v>21929</v>
      </c>
      <c r="B8855" t="s">
        <v>21930</v>
      </c>
      <c r="C8855">
        <v>1</v>
      </c>
      <c r="D8855" t="s">
        <v>12</v>
      </c>
      <c r="E8855" t="s">
        <v>12</v>
      </c>
      <c r="F8855" s="3" t="s">
        <v>9020</v>
      </c>
      <c r="G8855">
        <v>2023</v>
      </c>
      <c r="H8855" t="s">
        <v>37</v>
      </c>
      <c r="I8855" t="s">
        <v>21931</v>
      </c>
    </row>
    <row r="8856" spans="1:9" ht="16" x14ac:dyDescent="0.2">
      <c r="A8856" t="s">
        <v>21932</v>
      </c>
      <c r="B8856" t="s">
        <v>21933</v>
      </c>
      <c r="C8856">
        <v>1</v>
      </c>
      <c r="D8856" t="s">
        <v>31</v>
      </c>
      <c r="E8856" t="s">
        <v>12</v>
      </c>
      <c r="F8856" s="3" t="s">
        <v>21934</v>
      </c>
      <c r="G8856">
        <v>2023</v>
      </c>
      <c r="H8856" t="s">
        <v>174</v>
      </c>
      <c r="I8856" t="s">
        <v>21935</v>
      </c>
    </row>
    <row r="8857" spans="1:9" ht="16" x14ac:dyDescent="0.2">
      <c r="A8857" t="s">
        <v>21932</v>
      </c>
      <c r="B8857" t="s">
        <v>21936</v>
      </c>
      <c r="C8857">
        <v>2</v>
      </c>
      <c r="D8857" t="s">
        <v>12</v>
      </c>
      <c r="E8857" t="s">
        <v>12</v>
      </c>
      <c r="F8857" s="3" t="s">
        <v>21937</v>
      </c>
      <c r="G8857">
        <v>2023</v>
      </c>
      <c r="H8857" t="s">
        <v>174</v>
      </c>
      <c r="I8857" t="s">
        <v>21935</v>
      </c>
    </row>
    <row r="8858" spans="1:9" ht="16" x14ac:dyDescent="0.2">
      <c r="A8858" t="s">
        <v>21938</v>
      </c>
      <c r="B8858" t="s">
        <v>16971</v>
      </c>
      <c r="C8858">
        <v>1</v>
      </c>
      <c r="D8858" t="s">
        <v>12</v>
      </c>
      <c r="E8858" t="s">
        <v>12</v>
      </c>
      <c r="F8858" s="3" t="s">
        <v>4759</v>
      </c>
      <c r="G8858">
        <v>2023</v>
      </c>
      <c r="H8858" t="s">
        <v>37</v>
      </c>
      <c r="I8858" t="s">
        <v>21939</v>
      </c>
    </row>
    <row r="8859" spans="1:9" ht="16" x14ac:dyDescent="0.2">
      <c r="A8859" t="s">
        <v>21940</v>
      </c>
      <c r="B8859" t="s">
        <v>21941</v>
      </c>
      <c r="C8859">
        <v>1</v>
      </c>
      <c r="D8859" t="s">
        <v>12</v>
      </c>
      <c r="E8859" t="s">
        <v>12</v>
      </c>
      <c r="F8859" s="3" t="s">
        <v>21942</v>
      </c>
      <c r="G8859">
        <v>2023</v>
      </c>
      <c r="H8859" t="s">
        <v>5857</v>
      </c>
      <c r="I8859" t="s">
        <v>21943</v>
      </c>
    </row>
    <row r="8860" spans="1:9" ht="16" x14ac:dyDescent="0.2">
      <c r="A8860" t="s">
        <v>21940</v>
      </c>
      <c r="B8860" t="s">
        <v>21944</v>
      </c>
      <c r="C8860">
        <v>2</v>
      </c>
      <c r="D8860" t="s">
        <v>12</v>
      </c>
      <c r="E8860" t="s">
        <v>12</v>
      </c>
      <c r="F8860" s="3" t="s">
        <v>21945</v>
      </c>
      <c r="G8860">
        <v>2023</v>
      </c>
      <c r="H8860" t="s">
        <v>5857</v>
      </c>
      <c r="I8860" t="s">
        <v>21943</v>
      </c>
    </row>
    <row r="8861" spans="1:9" ht="16" x14ac:dyDescent="0.2">
      <c r="A8861" t="s">
        <v>21946</v>
      </c>
      <c r="B8861" t="s">
        <v>20214</v>
      </c>
      <c r="C8861">
        <v>1</v>
      </c>
      <c r="D8861" t="s">
        <v>12</v>
      </c>
      <c r="E8861" t="s">
        <v>4003</v>
      </c>
      <c r="F8861" s="3" t="s">
        <v>11465</v>
      </c>
      <c r="G8861">
        <v>2023</v>
      </c>
      <c r="H8861" t="s">
        <v>14</v>
      </c>
      <c r="I8861" t="s">
        <v>21947</v>
      </c>
    </row>
    <row r="8862" spans="1:9" ht="32" x14ac:dyDescent="0.2">
      <c r="A8862" t="s">
        <v>21946</v>
      </c>
      <c r="B8862" t="s">
        <v>21948</v>
      </c>
      <c r="C8862">
        <v>2</v>
      </c>
      <c r="D8862" t="s">
        <v>12</v>
      </c>
      <c r="E8862" t="s">
        <v>12</v>
      </c>
      <c r="F8862" s="3" t="s">
        <v>18937</v>
      </c>
      <c r="G8862">
        <v>2023</v>
      </c>
      <c r="H8862" t="s">
        <v>14</v>
      </c>
      <c r="I8862" t="s">
        <v>21947</v>
      </c>
    </row>
    <row r="8863" spans="1:9" ht="32" x14ac:dyDescent="0.2">
      <c r="A8863" t="s">
        <v>21946</v>
      </c>
      <c r="B8863" t="s">
        <v>21949</v>
      </c>
      <c r="C8863">
        <v>3</v>
      </c>
      <c r="D8863" t="s">
        <v>12</v>
      </c>
      <c r="E8863" t="s">
        <v>12</v>
      </c>
      <c r="F8863" s="3" t="s">
        <v>887</v>
      </c>
      <c r="G8863">
        <v>2023</v>
      </c>
      <c r="H8863" t="s">
        <v>14</v>
      </c>
      <c r="I8863" t="s">
        <v>21947</v>
      </c>
    </row>
    <row r="8864" spans="1:9" ht="16" x14ac:dyDescent="0.2">
      <c r="A8864" t="s">
        <v>21950</v>
      </c>
      <c r="B8864" t="s">
        <v>21951</v>
      </c>
      <c r="C8864">
        <v>1</v>
      </c>
      <c r="D8864" t="s">
        <v>12</v>
      </c>
      <c r="E8864" t="s">
        <v>12</v>
      </c>
      <c r="F8864" s="3" t="s">
        <v>21952</v>
      </c>
      <c r="G8864">
        <v>2023</v>
      </c>
      <c r="H8864" t="s">
        <v>37</v>
      </c>
      <c r="I8864" t="s">
        <v>21953</v>
      </c>
    </row>
    <row r="8865" spans="1:9" ht="32" x14ac:dyDescent="0.2">
      <c r="A8865" t="s">
        <v>21954</v>
      </c>
      <c r="B8865" t="s">
        <v>21955</v>
      </c>
      <c r="C8865">
        <v>1</v>
      </c>
      <c r="D8865" t="s">
        <v>90</v>
      </c>
      <c r="E8865" t="s">
        <v>12</v>
      </c>
      <c r="F8865" s="3" t="s">
        <v>21956</v>
      </c>
      <c r="G8865">
        <v>2023</v>
      </c>
      <c r="H8865" t="s">
        <v>832</v>
      </c>
      <c r="I8865" t="s">
        <v>21957</v>
      </c>
    </row>
    <row r="8866" spans="1:9" ht="32" x14ac:dyDescent="0.2">
      <c r="A8866" t="s">
        <v>21954</v>
      </c>
      <c r="B8866" t="s">
        <v>21958</v>
      </c>
      <c r="C8866">
        <v>2</v>
      </c>
      <c r="D8866" t="s">
        <v>90</v>
      </c>
      <c r="E8866" t="s">
        <v>12</v>
      </c>
      <c r="F8866" s="3" t="s">
        <v>21959</v>
      </c>
      <c r="G8866">
        <v>2023</v>
      </c>
      <c r="H8866" t="s">
        <v>832</v>
      </c>
      <c r="I8866" t="s">
        <v>21957</v>
      </c>
    </row>
    <row r="8867" spans="1:9" ht="16" x14ac:dyDescent="0.2">
      <c r="A8867" t="s">
        <v>21960</v>
      </c>
      <c r="B8867" t="s">
        <v>21961</v>
      </c>
      <c r="C8867">
        <v>1</v>
      </c>
      <c r="D8867" t="s">
        <v>31</v>
      </c>
      <c r="E8867" t="s">
        <v>12</v>
      </c>
      <c r="F8867" s="3" t="s">
        <v>21962</v>
      </c>
      <c r="G8867">
        <v>2023</v>
      </c>
      <c r="H8867" t="s">
        <v>174</v>
      </c>
      <c r="I8867" t="s">
        <v>21963</v>
      </c>
    </row>
    <row r="8868" spans="1:9" ht="16" x14ac:dyDescent="0.2">
      <c r="A8868" t="s">
        <v>21964</v>
      </c>
      <c r="B8868" t="s">
        <v>21965</v>
      </c>
      <c r="C8868">
        <v>1</v>
      </c>
      <c r="D8868" t="s">
        <v>52</v>
      </c>
      <c r="E8868" t="s">
        <v>12</v>
      </c>
      <c r="F8868" s="3" t="s">
        <v>21966</v>
      </c>
      <c r="G8868">
        <v>2023</v>
      </c>
      <c r="H8868" t="s">
        <v>174</v>
      </c>
      <c r="I8868" t="s">
        <v>21967</v>
      </c>
    </row>
    <row r="8869" spans="1:9" ht="16" x14ac:dyDescent="0.2">
      <c r="A8869" t="s">
        <v>21968</v>
      </c>
      <c r="B8869" t="s">
        <v>21969</v>
      </c>
      <c r="C8869">
        <v>1</v>
      </c>
      <c r="D8869" t="s">
        <v>12</v>
      </c>
      <c r="E8869" t="s">
        <v>12</v>
      </c>
      <c r="F8869" s="3" t="s">
        <v>21970</v>
      </c>
      <c r="G8869">
        <v>2023</v>
      </c>
      <c r="H8869" t="s">
        <v>21</v>
      </c>
      <c r="I8869" t="s">
        <v>21971</v>
      </c>
    </row>
    <row r="8870" spans="1:9" ht="16" x14ac:dyDescent="0.2">
      <c r="A8870" t="s">
        <v>21968</v>
      </c>
      <c r="B8870" t="s">
        <v>21972</v>
      </c>
      <c r="C8870">
        <v>2</v>
      </c>
      <c r="D8870" t="s">
        <v>12</v>
      </c>
      <c r="E8870" t="s">
        <v>12</v>
      </c>
      <c r="F8870" s="3" t="s">
        <v>21973</v>
      </c>
      <c r="G8870">
        <v>2023</v>
      </c>
      <c r="H8870" t="s">
        <v>21</v>
      </c>
      <c r="I8870" t="s">
        <v>21971</v>
      </c>
    </row>
    <row r="8871" spans="1:9" ht="32" x14ac:dyDescent="0.2">
      <c r="A8871" t="s">
        <v>21974</v>
      </c>
      <c r="B8871" t="s">
        <v>21975</v>
      </c>
      <c r="C8871">
        <v>1</v>
      </c>
      <c r="D8871">
        <f>237</f>
        <v>237</v>
      </c>
      <c r="E8871" t="s">
        <v>12</v>
      </c>
      <c r="F8871" s="3" t="s">
        <v>5288</v>
      </c>
      <c r="G8871">
        <v>2023</v>
      </c>
      <c r="H8871" t="s">
        <v>21</v>
      </c>
      <c r="I8871" t="s">
        <v>21976</v>
      </c>
    </row>
    <row r="8872" spans="1:9" ht="16" x14ac:dyDescent="0.2">
      <c r="A8872" t="s">
        <v>21977</v>
      </c>
      <c r="B8872" t="s">
        <v>21978</v>
      </c>
      <c r="C8872">
        <v>1</v>
      </c>
      <c r="D8872" t="s">
        <v>344</v>
      </c>
      <c r="E8872" t="s">
        <v>12</v>
      </c>
      <c r="F8872" s="3" t="s">
        <v>21979</v>
      </c>
      <c r="G8872">
        <v>2023</v>
      </c>
      <c r="H8872" t="s">
        <v>438</v>
      </c>
      <c r="I8872" t="s">
        <v>21980</v>
      </c>
    </row>
    <row r="8873" spans="1:9" ht="16" x14ac:dyDescent="0.2">
      <c r="A8873" t="s">
        <v>21981</v>
      </c>
      <c r="B8873" t="s">
        <v>21982</v>
      </c>
      <c r="C8873">
        <v>1</v>
      </c>
      <c r="D8873" t="s">
        <v>12</v>
      </c>
      <c r="E8873" t="s">
        <v>12</v>
      </c>
      <c r="F8873" s="7" t="s">
        <v>25</v>
      </c>
      <c r="G8873">
        <v>2023</v>
      </c>
      <c r="H8873" t="s">
        <v>21</v>
      </c>
      <c r="I8873" t="s">
        <v>21983</v>
      </c>
    </row>
    <row r="8874" spans="1:9" ht="16" x14ac:dyDescent="0.2">
      <c r="A8874" t="s">
        <v>21981</v>
      </c>
      <c r="B8874" t="s">
        <v>21984</v>
      </c>
      <c r="C8874">
        <v>2</v>
      </c>
      <c r="D8874">
        <f>237</f>
        <v>237</v>
      </c>
      <c r="E8874" t="s">
        <v>12</v>
      </c>
      <c r="F8874" s="3" t="s">
        <v>21985</v>
      </c>
      <c r="G8874">
        <v>2023</v>
      </c>
      <c r="H8874" t="s">
        <v>21</v>
      </c>
      <c r="I8874" t="s">
        <v>21983</v>
      </c>
    </row>
    <row r="8875" spans="1:9" ht="16" x14ac:dyDescent="0.2">
      <c r="A8875" t="s">
        <v>21986</v>
      </c>
      <c r="B8875" t="s">
        <v>21987</v>
      </c>
      <c r="C8875">
        <v>1</v>
      </c>
      <c r="D8875" t="s">
        <v>12</v>
      </c>
      <c r="E8875" t="s">
        <v>12</v>
      </c>
      <c r="F8875" s="3" t="s">
        <v>21988</v>
      </c>
      <c r="G8875">
        <v>2023</v>
      </c>
      <c r="H8875" t="s">
        <v>859</v>
      </c>
      <c r="I8875" t="s">
        <v>21989</v>
      </c>
    </row>
    <row r="8876" spans="1:9" ht="32" x14ac:dyDescent="0.2">
      <c r="A8876" t="s">
        <v>21990</v>
      </c>
      <c r="B8876" t="s">
        <v>21991</v>
      </c>
      <c r="C8876">
        <v>1</v>
      </c>
      <c r="D8876" t="s">
        <v>101</v>
      </c>
      <c r="E8876" t="s">
        <v>12</v>
      </c>
      <c r="F8876" s="3" t="s">
        <v>21992</v>
      </c>
      <c r="G8876">
        <v>2023</v>
      </c>
      <c r="H8876" t="s">
        <v>37</v>
      </c>
      <c r="I8876" t="s">
        <v>21993</v>
      </c>
    </row>
    <row r="8877" spans="1:9" ht="16" x14ac:dyDescent="0.2">
      <c r="A8877" t="s">
        <v>21990</v>
      </c>
      <c r="B8877" t="s">
        <v>21994</v>
      </c>
      <c r="C8877">
        <v>2</v>
      </c>
      <c r="D8877">
        <f>407</f>
        <v>407</v>
      </c>
      <c r="E8877" t="s">
        <v>12</v>
      </c>
      <c r="F8877" s="3" t="s">
        <v>4980</v>
      </c>
      <c r="G8877">
        <v>2023</v>
      </c>
      <c r="H8877" t="s">
        <v>37</v>
      </c>
      <c r="I8877" t="s">
        <v>21993</v>
      </c>
    </row>
    <row r="8878" spans="1:9" ht="16" x14ac:dyDescent="0.2">
      <c r="A8878" t="s">
        <v>21990</v>
      </c>
      <c r="B8878" t="s">
        <v>21995</v>
      </c>
      <c r="C8878">
        <v>3</v>
      </c>
      <c r="D8878" t="s">
        <v>101</v>
      </c>
      <c r="E8878" t="s">
        <v>12</v>
      </c>
      <c r="F8878" s="3" t="s">
        <v>21996</v>
      </c>
      <c r="G8878">
        <v>2023</v>
      </c>
      <c r="H8878" t="s">
        <v>37</v>
      </c>
      <c r="I8878" t="s">
        <v>21993</v>
      </c>
    </row>
    <row r="8879" spans="1:9" ht="16" x14ac:dyDescent="0.2">
      <c r="A8879" t="s">
        <v>21997</v>
      </c>
      <c r="B8879" t="s">
        <v>19426</v>
      </c>
      <c r="C8879">
        <v>1</v>
      </c>
      <c r="D8879" t="s">
        <v>12</v>
      </c>
      <c r="E8879" t="s">
        <v>12</v>
      </c>
      <c r="F8879" s="3" t="s">
        <v>21998</v>
      </c>
      <c r="G8879">
        <v>2023</v>
      </c>
      <c r="H8879" t="s">
        <v>37</v>
      </c>
      <c r="I8879" t="s">
        <v>21999</v>
      </c>
    </row>
    <row r="8880" spans="1:9" ht="16" x14ac:dyDescent="0.2">
      <c r="A8880" t="s">
        <v>21997</v>
      </c>
      <c r="B8880" t="s">
        <v>22000</v>
      </c>
      <c r="C8880">
        <v>2</v>
      </c>
      <c r="D8880">
        <f>571</f>
        <v>571</v>
      </c>
      <c r="E8880" t="s">
        <v>12</v>
      </c>
      <c r="F8880" s="3" t="s">
        <v>22001</v>
      </c>
      <c r="G8880">
        <v>2023</v>
      </c>
      <c r="H8880" t="s">
        <v>37</v>
      </c>
      <c r="I8880" t="s">
        <v>21999</v>
      </c>
    </row>
    <row r="8881" spans="1:9" ht="48" x14ac:dyDescent="0.2">
      <c r="A8881" t="s">
        <v>22002</v>
      </c>
      <c r="B8881" t="s">
        <v>22003</v>
      </c>
      <c r="C8881">
        <v>1</v>
      </c>
      <c r="D8881" t="s">
        <v>12</v>
      </c>
      <c r="E8881" t="s">
        <v>12</v>
      </c>
      <c r="F8881" s="3" t="s">
        <v>22004</v>
      </c>
      <c r="G8881">
        <v>2023</v>
      </c>
      <c r="H8881" t="s">
        <v>779</v>
      </c>
      <c r="I8881" t="s">
        <v>22005</v>
      </c>
    </row>
    <row r="8882" spans="1:9" ht="48" x14ac:dyDescent="0.2">
      <c r="A8882" t="s">
        <v>22002</v>
      </c>
      <c r="B8882" t="s">
        <v>22006</v>
      </c>
      <c r="C8882">
        <v>2</v>
      </c>
      <c r="D8882" t="s">
        <v>12</v>
      </c>
      <c r="E8882" t="s">
        <v>12</v>
      </c>
      <c r="F8882" s="3" t="s">
        <v>22007</v>
      </c>
      <c r="G8882">
        <v>2023</v>
      </c>
      <c r="H8882" t="s">
        <v>779</v>
      </c>
      <c r="I8882" t="s">
        <v>22005</v>
      </c>
    </row>
    <row r="8883" spans="1:9" ht="16" x14ac:dyDescent="0.2">
      <c r="A8883" t="s">
        <v>22008</v>
      </c>
      <c r="B8883" t="s">
        <v>6586</v>
      </c>
      <c r="C8883">
        <v>1</v>
      </c>
      <c r="D8883" t="s">
        <v>863</v>
      </c>
      <c r="E8883" t="s">
        <v>334</v>
      </c>
      <c r="F8883" s="3" t="s">
        <v>864</v>
      </c>
      <c r="G8883">
        <v>2023</v>
      </c>
      <c r="H8883" t="s">
        <v>318</v>
      </c>
      <c r="I8883" t="s">
        <v>22009</v>
      </c>
    </row>
    <row r="8884" spans="1:9" ht="16" x14ac:dyDescent="0.2">
      <c r="A8884" t="s">
        <v>22008</v>
      </c>
      <c r="B8884" t="s">
        <v>22010</v>
      </c>
      <c r="C8884">
        <v>2</v>
      </c>
      <c r="D8884" t="s">
        <v>316</v>
      </c>
      <c r="E8884" t="s">
        <v>12</v>
      </c>
      <c r="F8884" s="3" t="s">
        <v>22011</v>
      </c>
      <c r="G8884">
        <v>2023</v>
      </c>
      <c r="H8884" t="s">
        <v>318</v>
      </c>
      <c r="I8884" t="s">
        <v>22009</v>
      </c>
    </row>
    <row r="8885" spans="1:9" ht="32" x14ac:dyDescent="0.2">
      <c r="A8885" t="s">
        <v>22012</v>
      </c>
      <c r="B8885" t="s">
        <v>22013</v>
      </c>
      <c r="C8885">
        <v>1</v>
      </c>
      <c r="D8885" t="s">
        <v>1512</v>
      </c>
      <c r="E8885" t="s">
        <v>12</v>
      </c>
      <c r="F8885" s="3" t="s">
        <v>3664</v>
      </c>
      <c r="G8885">
        <v>2023</v>
      </c>
      <c r="H8885" t="s">
        <v>323</v>
      </c>
      <c r="I8885" t="s">
        <v>22014</v>
      </c>
    </row>
    <row r="8886" spans="1:9" ht="32" x14ac:dyDescent="0.2">
      <c r="A8886" t="s">
        <v>22015</v>
      </c>
      <c r="B8886" t="s">
        <v>22016</v>
      </c>
      <c r="C8886">
        <v>1</v>
      </c>
      <c r="D8886" t="s">
        <v>12</v>
      </c>
      <c r="E8886" t="s">
        <v>12</v>
      </c>
      <c r="F8886" s="3" t="s">
        <v>22017</v>
      </c>
      <c r="G8886">
        <v>2023</v>
      </c>
      <c r="H8886" t="s">
        <v>313</v>
      </c>
      <c r="I8886" t="s">
        <v>22018</v>
      </c>
    </row>
    <row r="8887" spans="1:9" ht="16" x14ac:dyDescent="0.2">
      <c r="A8887" t="s">
        <v>22019</v>
      </c>
      <c r="B8887" t="s">
        <v>22020</v>
      </c>
      <c r="C8887">
        <v>1</v>
      </c>
      <c r="D8887" t="s">
        <v>863</v>
      </c>
      <c r="E8887" t="s">
        <v>334</v>
      </c>
      <c r="F8887" s="3" t="s">
        <v>12430</v>
      </c>
      <c r="G8887">
        <v>2023</v>
      </c>
      <c r="H8887" t="s">
        <v>318</v>
      </c>
      <c r="I8887" t="s">
        <v>22021</v>
      </c>
    </row>
    <row r="8888" spans="1:9" ht="32" x14ac:dyDescent="0.2">
      <c r="A8888" t="s">
        <v>22022</v>
      </c>
      <c r="B8888" t="s">
        <v>2685</v>
      </c>
      <c r="C8888">
        <v>1</v>
      </c>
      <c r="D8888" t="s">
        <v>12</v>
      </c>
      <c r="E8888" t="s">
        <v>12</v>
      </c>
      <c r="F8888" s="3" t="s">
        <v>2683</v>
      </c>
      <c r="G8888">
        <v>2023</v>
      </c>
      <c r="H8888" t="s">
        <v>474</v>
      </c>
      <c r="I8888" t="s">
        <v>22023</v>
      </c>
    </row>
    <row r="8889" spans="1:9" ht="32" x14ac:dyDescent="0.2">
      <c r="A8889" t="s">
        <v>22022</v>
      </c>
      <c r="B8889" t="s">
        <v>505</v>
      </c>
      <c r="C8889">
        <v>2</v>
      </c>
      <c r="D8889">
        <f>154</f>
        <v>154</v>
      </c>
      <c r="E8889" t="s">
        <v>12</v>
      </c>
      <c r="F8889" s="3" t="s">
        <v>22024</v>
      </c>
      <c r="G8889">
        <v>2023</v>
      </c>
      <c r="H8889" t="s">
        <v>140</v>
      </c>
      <c r="I8889" t="s">
        <v>22023</v>
      </c>
    </row>
    <row r="8890" spans="1:9" ht="16" x14ac:dyDescent="0.2">
      <c r="A8890" t="s">
        <v>22025</v>
      </c>
      <c r="B8890" t="s">
        <v>22026</v>
      </c>
      <c r="C8890">
        <v>1</v>
      </c>
      <c r="D8890" t="s">
        <v>12</v>
      </c>
      <c r="E8890" t="s">
        <v>12</v>
      </c>
      <c r="F8890" s="3" t="s">
        <v>22027</v>
      </c>
      <c r="G8890">
        <v>2023</v>
      </c>
      <c r="H8890" t="s">
        <v>140</v>
      </c>
      <c r="I8890" t="s">
        <v>22028</v>
      </c>
    </row>
    <row r="8891" spans="1:9" ht="16" x14ac:dyDescent="0.2">
      <c r="A8891" t="s">
        <v>22025</v>
      </c>
      <c r="B8891" t="s">
        <v>22029</v>
      </c>
      <c r="C8891">
        <v>2</v>
      </c>
      <c r="D8891" t="s">
        <v>12</v>
      </c>
      <c r="E8891" t="s">
        <v>12</v>
      </c>
      <c r="F8891" s="3" t="s">
        <v>22030</v>
      </c>
      <c r="G8891">
        <v>2023</v>
      </c>
      <c r="H8891" t="s">
        <v>140</v>
      </c>
      <c r="I8891" t="s">
        <v>22028</v>
      </c>
    </row>
    <row r="8892" spans="1:9" ht="16" x14ac:dyDescent="0.2">
      <c r="A8892" t="s">
        <v>22025</v>
      </c>
      <c r="B8892" t="s">
        <v>22031</v>
      </c>
      <c r="C8892">
        <v>3</v>
      </c>
      <c r="D8892" t="s">
        <v>12</v>
      </c>
      <c r="E8892" t="s">
        <v>12</v>
      </c>
      <c r="F8892" s="3" t="s">
        <v>22032</v>
      </c>
      <c r="G8892">
        <v>2023</v>
      </c>
      <c r="H8892" t="s">
        <v>140</v>
      </c>
      <c r="I8892" t="s">
        <v>22028</v>
      </c>
    </row>
    <row r="8893" spans="1:9" ht="16" x14ac:dyDescent="0.2">
      <c r="A8893" t="s">
        <v>22033</v>
      </c>
      <c r="B8893" t="s">
        <v>22034</v>
      </c>
      <c r="C8893">
        <v>1</v>
      </c>
      <c r="D8893" t="s">
        <v>12</v>
      </c>
      <c r="E8893" t="s">
        <v>12</v>
      </c>
      <c r="F8893" s="3" t="s">
        <v>2374</v>
      </c>
      <c r="G8893">
        <v>2023</v>
      </c>
      <c r="H8893" t="s">
        <v>37</v>
      </c>
      <c r="I8893" t="s">
        <v>22035</v>
      </c>
    </row>
    <row r="8894" spans="1:9" ht="32" x14ac:dyDescent="0.2">
      <c r="A8894" t="s">
        <v>22036</v>
      </c>
      <c r="B8894" t="s">
        <v>22037</v>
      </c>
      <c r="C8894">
        <v>1</v>
      </c>
      <c r="D8894" t="s">
        <v>1512</v>
      </c>
      <c r="E8894" t="s">
        <v>12</v>
      </c>
      <c r="F8894" s="3" t="s">
        <v>3664</v>
      </c>
      <c r="G8894">
        <v>2023</v>
      </c>
      <c r="H8894" t="s">
        <v>323</v>
      </c>
      <c r="I8894" t="s">
        <v>22038</v>
      </c>
    </row>
    <row r="8895" spans="1:9" ht="16" x14ac:dyDescent="0.2">
      <c r="A8895" t="s">
        <v>22039</v>
      </c>
      <c r="B8895" t="s">
        <v>22040</v>
      </c>
      <c r="C8895">
        <v>1</v>
      </c>
      <c r="D8895" t="s">
        <v>31</v>
      </c>
      <c r="E8895" t="s">
        <v>12</v>
      </c>
      <c r="F8895" s="3" t="s">
        <v>22041</v>
      </c>
      <c r="G8895">
        <v>2023</v>
      </c>
      <c r="H8895" t="s">
        <v>21</v>
      </c>
      <c r="I8895" t="s">
        <v>22042</v>
      </c>
    </row>
    <row r="8896" spans="1:9" ht="16" x14ac:dyDescent="0.2">
      <c r="A8896" t="s">
        <v>22043</v>
      </c>
      <c r="B8896" t="s">
        <v>22044</v>
      </c>
      <c r="C8896">
        <v>1</v>
      </c>
      <c r="D8896" t="s">
        <v>12</v>
      </c>
      <c r="E8896" t="s">
        <v>12</v>
      </c>
      <c r="F8896" s="3" t="s">
        <v>22045</v>
      </c>
      <c r="G8896">
        <v>2023</v>
      </c>
      <c r="H8896" t="s">
        <v>1087</v>
      </c>
      <c r="I8896" t="s">
        <v>22046</v>
      </c>
    </row>
    <row r="8897" spans="1:9" ht="32" x14ac:dyDescent="0.2">
      <c r="A8897" t="s">
        <v>22047</v>
      </c>
      <c r="B8897" t="s">
        <v>22048</v>
      </c>
      <c r="C8897">
        <v>1</v>
      </c>
      <c r="D8897" t="s">
        <v>1512</v>
      </c>
      <c r="E8897" t="s">
        <v>12</v>
      </c>
      <c r="F8897" s="3" t="s">
        <v>3664</v>
      </c>
      <c r="G8897">
        <v>2023</v>
      </c>
      <c r="H8897" t="s">
        <v>323</v>
      </c>
      <c r="I8897" t="s">
        <v>22049</v>
      </c>
    </row>
    <row r="8898" spans="1:9" ht="16" x14ac:dyDescent="0.2">
      <c r="A8898" t="s">
        <v>22050</v>
      </c>
      <c r="B8898" t="s">
        <v>22051</v>
      </c>
      <c r="C8898">
        <v>1</v>
      </c>
      <c r="D8898" t="s">
        <v>12</v>
      </c>
      <c r="E8898" t="s">
        <v>12</v>
      </c>
      <c r="F8898" s="3" t="s">
        <v>8568</v>
      </c>
      <c r="G8898">
        <v>2023</v>
      </c>
      <c r="H8898" t="s">
        <v>474</v>
      </c>
      <c r="I8898" t="s">
        <v>22052</v>
      </c>
    </row>
    <row r="8899" spans="1:9" ht="16" x14ac:dyDescent="0.2">
      <c r="A8899" t="s">
        <v>22050</v>
      </c>
      <c r="B8899" t="s">
        <v>307</v>
      </c>
      <c r="C8899">
        <v>2</v>
      </c>
      <c r="D8899" t="s">
        <v>12</v>
      </c>
      <c r="E8899" t="s">
        <v>12</v>
      </c>
      <c r="F8899" s="3" t="s">
        <v>8568</v>
      </c>
      <c r="G8899">
        <v>2023</v>
      </c>
      <c r="H8899" t="s">
        <v>474</v>
      </c>
      <c r="I8899" t="s">
        <v>22052</v>
      </c>
    </row>
    <row r="8900" spans="1:9" ht="16" x14ac:dyDescent="0.2">
      <c r="A8900" t="s">
        <v>22050</v>
      </c>
      <c r="B8900" t="s">
        <v>22053</v>
      </c>
      <c r="C8900">
        <v>3</v>
      </c>
      <c r="D8900" t="s">
        <v>12</v>
      </c>
      <c r="E8900" t="s">
        <v>1171</v>
      </c>
      <c r="F8900" s="3" t="s">
        <v>1172</v>
      </c>
      <c r="G8900">
        <v>2023</v>
      </c>
      <c r="H8900" t="s">
        <v>474</v>
      </c>
      <c r="I8900" t="s">
        <v>22052</v>
      </c>
    </row>
    <row r="8901" spans="1:9" ht="32" x14ac:dyDescent="0.2">
      <c r="A8901" t="s">
        <v>22054</v>
      </c>
      <c r="B8901" t="s">
        <v>11486</v>
      </c>
      <c r="C8901">
        <v>1</v>
      </c>
      <c r="D8901" t="s">
        <v>12</v>
      </c>
      <c r="E8901" t="s">
        <v>12</v>
      </c>
      <c r="F8901" s="7" t="s">
        <v>22055</v>
      </c>
      <c r="G8901">
        <v>2023</v>
      </c>
      <c r="H8901" t="s">
        <v>226</v>
      </c>
      <c r="I8901" t="s">
        <v>22056</v>
      </c>
    </row>
    <row r="8902" spans="1:9" x14ac:dyDescent="0.2">
      <c r="A8902" t="s">
        <v>22054</v>
      </c>
      <c r="B8902" t="s">
        <v>22057</v>
      </c>
      <c r="C8902">
        <v>2</v>
      </c>
      <c r="D8902" t="s">
        <v>12</v>
      </c>
      <c r="E8902" t="s">
        <v>12</v>
      </c>
      <c r="F8902" s="8" t="s">
        <v>353</v>
      </c>
      <c r="G8902">
        <v>2023</v>
      </c>
      <c r="H8902" t="s">
        <v>226</v>
      </c>
      <c r="I8902" t="s">
        <v>22056</v>
      </c>
    </row>
    <row r="8903" spans="1:9" ht="32" x14ac:dyDescent="0.2">
      <c r="A8903" t="s">
        <v>22058</v>
      </c>
      <c r="B8903" t="s">
        <v>22059</v>
      </c>
      <c r="C8903">
        <v>1</v>
      </c>
      <c r="D8903" t="s">
        <v>12</v>
      </c>
      <c r="E8903" t="s">
        <v>12</v>
      </c>
      <c r="F8903" s="3" t="s">
        <v>22060</v>
      </c>
      <c r="G8903">
        <v>2023</v>
      </c>
      <c r="H8903" t="s">
        <v>14</v>
      </c>
      <c r="I8903" t="s">
        <v>22061</v>
      </c>
    </row>
    <row r="8904" spans="1:9" ht="16" x14ac:dyDescent="0.2">
      <c r="A8904" t="s">
        <v>22058</v>
      </c>
      <c r="B8904" t="s">
        <v>22062</v>
      </c>
      <c r="C8904">
        <v>2</v>
      </c>
      <c r="D8904" t="s">
        <v>12</v>
      </c>
      <c r="E8904" t="s">
        <v>12</v>
      </c>
      <c r="F8904" s="3" t="s">
        <v>22063</v>
      </c>
      <c r="G8904">
        <v>2023</v>
      </c>
      <c r="H8904" t="s">
        <v>14</v>
      </c>
      <c r="I8904" t="s">
        <v>22061</v>
      </c>
    </row>
    <row r="8905" spans="1:9" ht="16" x14ac:dyDescent="0.2">
      <c r="A8905" t="s">
        <v>22064</v>
      </c>
      <c r="B8905" t="s">
        <v>22065</v>
      </c>
      <c r="C8905">
        <v>1</v>
      </c>
      <c r="D8905">
        <f>498</f>
        <v>498</v>
      </c>
      <c r="E8905" t="s">
        <v>12</v>
      </c>
      <c r="F8905" s="3" t="s">
        <v>22066</v>
      </c>
      <c r="G8905">
        <v>2023</v>
      </c>
      <c r="H8905" t="s">
        <v>215</v>
      </c>
      <c r="I8905" t="s">
        <v>22067</v>
      </c>
    </row>
    <row r="8906" spans="1:9" ht="32" x14ac:dyDescent="0.2">
      <c r="A8906" t="s">
        <v>22068</v>
      </c>
      <c r="B8906" t="s">
        <v>22069</v>
      </c>
      <c r="C8906">
        <v>1</v>
      </c>
      <c r="D8906" t="s">
        <v>193</v>
      </c>
      <c r="E8906" t="s">
        <v>12</v>
      </c>
      <c r="F8906" s="3" t="s">
        <v>12895</v>
      </c>
      <c r="G8906">
        <v>2023</v>
      </c>
      <c r="H8906" t="s">
        <v>195</v>
      </c>
      <c r="I8906" t="s">
        <v>22070</v>
      </c>
    </row>
    <row r="8907" spans="1:9" ht="32" x14ac:dyDescent="0.2">
      <c r="A8907" t="s">
        <v>22068</v>
      </c>
      <c r="B8907" t="s">
        <v>22071</v>
      </c>
      <c r="C8907">
        <v>2</v>
      </c>
      <c r="D8907">
        <f>81</f>
        <v>81</v>
      </c>
      <c r="E8907" t="s">
        <v>12</v>
      </c>
      <c r="F8907" s="3" t="s">
        <v>22072</v>
      </c>
      <c r="G8907">
        <v>2023</v>
      </c>
      <c r="H8907" t="s">
        <v>86</v>
      </c>
      <c r="I8907" t="s">
        <v>22070</v>
      </c>
    </row>
    <row r="8908" spans="1:9" ht="32" x14ac:dyDescent="0.2">
      <c r="A8908" t="s">
        <v>22068</v>
      </c>
      <c r="B8908" t="s">
        <v>22073</v>
      </c>
      <c r="C8908">
        <v>3</v>
      </c>
      <c r="D8908" t="s">
        <v>193</v>
      </c>
      <c r="E8908" t="s">
        <v>12</v>
      </c>
      <c r="F8908" s="3" t="s">
        <v>22074</v>
      </c>
      <c r="G8908">
        <v>2023</v>
      </c>
      <c r="H8908" t="s">
        <v>195</v>
      </c>
      <c r="I8908" t="s">
        <v>22070</v>
      </c>
    </row>
    <row r="8909" spans="1:9" ht="16" x14ac:dyDescent="0.2">
      <c r="A8909" t="s">
        <v>22075</v>
      </c>
      <c r="B8909" t="s">
        <v>22076</v>
      </c>
      <c r="C8909">
        <v>1</v>
      </c>
      <c r="D8909" t="s">
        <v>12</v>
      </c>
      <c r="E8909" t="s">
        <v>12</v>
      </c>
      <c r="F8909" s="3" t="s">
        <v>22077</v>
      </c>
      <c r="G8909">
        <v>2023</v>
      </c>
      <c r="H8909" t="s">
        <v>3662</v>
      </c>
      <c r="I8909" t="s">
        <v>22078</v>
      </c>
    </row>
    <row r="8910" spans="1:9" ht="16" x14ac:dyDescent="0.2">
      <c r="A8910" t="s">
        <v>22079</v>
      </c>
      <c r="B8910" t="s">
        <v>22080</v>
      </c>
      <c r="C8910">
        <v>1</v>
      </c>
      <c r="D8910" t="s">
        <v>12</v>
      </c>
      <c r="E8910" t="s">
        <v>12</v>
      </c>
      <c r="F8910" s="3" t="s">
        <v>22081</v>
      </c>
      <c r="G8910">
        <v>2023</v>
      </c>
      <c r="H8910" t="s">
        <v>318</v>
      </c>
      <c r="I8910" t="s">
        <v>22082</v>
      </c>
    </row>
    <row r="8911" spans="1:9" ht="32" x14ac:dyDescent="0.2">
      <c r="A8911" t="s">
        <v>22083</v>
      </c>
      <c r="B8911" t="s">
        <v>1080</v>
      </c>
      <c r="C8911">
        <v>1</v>
      </c>
      <c r="D8911" t="s">
        <v>1077</v>
      </c>
      <c r="E8911" t="s">
        <v>1081</v>
      </c>
      <c r="F8911" s="3" t="s">
        <v>1082</v>
      </c>
      <c r="G8911">
        <v>2023</v>
      </c>
      <c r="H8911" t="s">
        <v>226</v>
      </c>
      <c r="I8911" t="s">
        <v>22084</v>
      </c>
    </row>
    <row r="8912" spans="1:9" ht="32" x14ac:dyDescent="0.2">
      <c r="A8912" t="s">
        <v>22085</v>
      </c>
      <c r="B8912" t="s">
        <v>15319</v>
      </c>
      <c r="C8912">
        <v>1</v>
      </c>
      <c r="D8912">
        <f>237</f>
        <v>237</v>
      </c>
      <c r="E8912" t="s">
        <v>12</v>
      </c>
      <c r="F8912" s="3" t="s">
        <v>22086</v>
      </c>
      <c r="G8912">
        <v>2023</v>
      </c>
      <c r="H8912" t="s">
        <v>21</v>
      </c>
      <c r="I8912" t="s">
        <v>22087</v>
      </c>
    </row>
    <row r="8913" spans="1:9" ht="16" x14ac:dyDescent="0.2">
      <c r="A8913" t="s">
        <v>22088</v>
      </c>
      <c r="B8913" t="s">
        <v>22089</v>
      </c>
      <c r="C8913">
        <v>1</v>
      </c>
      <c r="D8913" t="s">
        <v>12</v>
      </c>
      <c r="E8913" t="s">
        <v>12</v>
      </c>
      <c r="F8913" s="3" t="s">
        <v>21634</v>
      </c>
      <c r="G8913">
        <v>2023</v>
      </c>
      <c r="H8913" t="s">
        <v>1810</v>
      </c>
      <c r="I8913" t="s">
        <v>22090</v>
      </c>
    </row>
    <row r="8914" spans="1:9" ht="32" x14ac:dyDescent="0.2">
      <c r="A8914" t="s">
        <v>22088</v>
      </c>
      <c r="B8914" t="s">
        <v>22091</v>
      </c>
      <c r="C8914">
        <v>2</v>
      </c>
      <c r="D8914" t="s">
        <v>5139</v>
      </c>
      <c r="E8914" t="s">
        <v>12</v>
      </c>
      <c r="F8914" s="3" t="s">
        <v>22092</v>
      </c>
      <c r="G8914">
        <v>2023</v>
      </c>
      <c r="H8914" t="s">
        <v>1810</v>
      </c>
      <c r="I8914" t="s">
        <v>22090</v>
      </c>
    </row>
    <row r="8915" spans="1:9" ht="16" x14ac:dyDescent="0.2">
      <c r="A8915" t="s">
        <v>22093</v>
      </c>
      <c r="B8915" t="s">
        <v>22094</v>
      </c>
      <c r="C8915">
        <v>1</v>
      </c>
      <c r="D8915" t="s">
        <v>12</v>
      </c>
      <c r="E8915" t="s">
        <v>12</v>
      </c>
      <c r="F8915" s="3" t="s">
        <v>22095</v>
      </c>
      <c r="G8915">
        <v>2023</v>
      </c>
      <c r="H8915" t="s">
        <v>754</v>
      </c>
      <c r="I8915" t="s">
        <v>22096</v>
      </c>
    </row>
    <row r="8916" spans="1:9" ht="16" x14ac:dyDescent="0.2">
      <c r="A8916" t="s">
        <v>22097</v>
      </c>
      <c r="B8916" t="s">
        <v>22098</v>
      </c>
      <c r="C8916">
        <v>1</v>
      </c>
      <c r="D8916" t="s">
        <v>12</v>
      </c>
      <c r="E8916" t="s">
        <v>12</v>
      </c>
      <c r="F8916" s="3" t="s">
        <v>10419</v>
      </c>
      <c r="G8916">
        <v>2023</v>
      </c>
      <c r="H8916" t="s">
        <v>235</v>
      </c>
      <c r="I8916" t="s">
        <v>22099</v>
      </c>
    </row>
    <row r="8917" spans="1:9" ht="32" x14ac:dyDescent="0.2">
      <c r="A8917" t="s">
        <v>22100</v>
      </c>
      <c r="B8917" t="s">
        <v>22101</v>
      </c>
      <c r="C8917">
        <v>1</v>
      </c>
      <c r="D8917" t="s">
        <v>1207</v>
      </c>
      <c r="E8917" t="s">
        <v>12</v>
      </c>
      <c r="F8917" s="3" t="s">
        <v>22102</v>
      </c>
      <c r="G8917">
        <v>2023</v>
      </c>
      <c r="H8917" t="s">
        <v>323</v>
      </c>
      <c r="I8917" t="s">
        <v>22103</v>
      </c>
    </row>
    <row r="8918" spans="1:9" ht="32" x14ac:dyDescent="0.2">
      <c r="A8918" t="s">
        <v>22104</v>
      </c>
      <c r="B8918" t="s">
        <v>22105</v>
      </c>
      <c r="C8918">
        <v>1</v>
      </c>
      <c r="D8918" t="s">
        <v>1818</v>
      </c>
      <c r="E8918" t="s">
        <v>12</v>
      </c>
      <c r="F8918" s="3" t="s">
        <v>22106</v>
      </c>
      <c r="G8918">
        <v>2023</v>
      </c>
      <c r="H8918" t="s">
        <v>323</v>
      </c>
      <c r="I8918" t="s">
        <v>22107</v>
      </c>
    </row>
    <row r="8919" spans="1:9" ht="32" x14ac:dyDescent="0.2">
      <c r="A8919" t="s">
        <v>22104</v>
      </c>
      <c r="B8919" t="s">
        <v>22108</v>
      </c>
      <c r="C8919">
        <v>2</v>
      </c>
      <c r="D8919" t="s">
        <v>2828</v>
      </c>
      <c r="E8919" t="s">
        <v>12</v>
      </c>
      <c r="F8919" s="3" t="s">
        <v>22109</v>
      </c>
      <c r="G8919">
        <v>2023</v>
      </c>
      <c r="H8919" t="s">
        <v>323</v>
      </c>
      <c r="I8919" t="s">
        <v>22107</v>
      </c>
    </row>
    <row r="8920" spans="1:9" ht="16" x14ac:dyDescent="0.2">
      <c r="A8920" t="s">
        <v>22104</v>
      </c>
      <c r="B8920" t="s">
        <v>22110</v>
      </c>
      <c r="C8920">
        <v>3</v>
      </c>
      <c r="D8920" t="s">
        <v>344</v>
      </c>
      <c r="E8920" t="s">
        <v>12</v>
      </c>
      <c r="F8920" s="3" t="s">
        <v>981</v>
      </c>
      <c r="G8920">
        <v>2023</v>
      </c>
      <c r="H8920" t="s">
        <v>323</v>
      </c>
      <c r="I8920" t="s">
        <v>22107</v>
      </c>
    </row>
    <row r="8921" spans="1:9" ht="32" x14ac:dyDescent="0.2">
      <c r="A8921" t="s">
        <v>22104</v>
      </c>
      <c r="B8921" t="s">
        <v>22111</v>
      </c>
      <c r="C8921">
        <v>4</v>
      </c>
      <c r="D8921" t="s">
        <v>2828</v>
      </c>
      <c r="E8921" t="s">
        <v>12</v>
      </c>
      <c r="F8921" s="3" t="s">
        <v>22112</v>
      </c>
      <c r="G8921">
        <v>2023</v>
      </c>
      <c r="H8921" t="s">
        <v>323</v>
      </c>
      <c r="I8921" t="s">
        <v>22107</v>
      </c>
    </row>
    <row r="8922" spans="1:9" ht="16" x14ac:dyDescent="0.2">
      <c r="A8922" t="s">
        <v>22104</v>
      </c>
      <c r="B8922" t="s">
        <v>22113</v>
      </c>
      <c r="C8922">
        <v>5</v>
      </c>
      <c r="D8922" t="s">
        <v>408</v>
      </c>
      <c r="E8922" t="s">
        <v>12</v>
      </c>
      <c r="F8922" s="3" t="s">
        <v>9684</v>
      </c>
      <c r="G8922">
        <v>2023</v>
      </c>
      <c r="H8922" t="s">
        <v>518</v>
      </c>
      <c r="I8922" t="s">
        <v>22107</v>
      </c>
    </row>
    <row r="8923" spans="1:9" ht="16" x14ac:dyDescent="0.2">
      <c r="A8923" t="s">
        <v>22104</v>
      </c>
      <c r="B8923" t="s">
        <v>22114</v>
      </c>
      <c r="C8923">
        <v>6</v>
      </c>
      <c r="D8923" t="s">
        <v>1818</v>
      </c>
      <c r="E8923" t="s">
        <v>12</v>
      </c>
      <c r="F8923" s="3" t="s">
        <v>22115</v>
      </c>
      <c r="G8923">
        <v>2023</v>
      </c>
      <c r="H8923" t="s">
        <v>323</v>
      </c>
      <c r="I8923" t="s">
        <v>22107</v>
      </c>
    </row>
    <row r="8924" spans="1:9" ht="32" x14ac:dyDescent="0.2">
      <c r="A8924" t="s">
        <v>22116</v>
      </c>
      <c r="B8924" t="s">
        <v>16264</v>
      </c>
      <c r="C8924">
        <v>1</v>
      </c>
      <c r="D8924" t="s">
        <v>1207</v>
      </c>
      <c r="E8924" t="s">
        <v>12</v>
      </c>
      <c r="F8924" s="3" t="s">
        <v>7539</v>
      </c>
      <c r="G8924">
        <v>2023</v>
      </c>
      <c r="H8924" t="s">
        <v>323</v>
      </c>
      <c r="I8924" t="s">
        <v>22117</v>
      </c>
    </row>
    <row r="8925" spans="1:9" ht="16" x14ac:dyDescent="0.2">
      <c r="A8925" t="s">
        <v>22118</v>
      </c>
      <c r="B8925" t="s">
        <v>22119</v>
      </c>
      <c r="C8925">
        <v>1</v>
      </c>
      <c r="D8925" t="s">
        <v>1085</v>
      </c>
      <c r="E8925" t="s">
        <v>12</v>
      </c>
      <c r="F8925" s="3" t="s">
        <v>22120</v>
      </c>
      <c r="G8925">
        <v>2023</v>
      </c>
      <c r="H8925" t="s">
        <v>998</v>
      </c>
      <c r="I8925" t="s">
        <v>22121</v>
      </c>
    </row>
    <row r="8926" spans="1:9" ht="16" x14ac:dyDescent="0.2">
      <c r="A8926" t="s">
        <v>22118</v>
      </c>
      <c r="B8926" t="s">
        <v>22122</v>
      </c>
      <c r="C8926">
        <v>2</v>
      </c>
      <c r="D8926" t="s">
        <v>996</v>
      </c>
      <c r="E8926" t="s">
        <v>17283</v>
      </c>
      <c r="F8926" s="3" t="s">
        <v>22123</v>
      </c>
      <c r="G8926">
        <v>2023</v>
      </c>
      <c r="H8926" t="s">
        <v>998</v>
      </c>
      <c r="I8926" t="s">
        <v>22121</v>
      </c>
    </row>
    <row r="8927" spans="1:9" ht="16" x14ac:dyDescent="0.2">
      <c r="A8927" t="s">
        <v>22118</v>
      </c>
      <c r="B8927" t="s">
        <v>22124</v>
      </c>
      <c r="C8927">
        <v>3</v>
      </c>
      <c r="D8927" t="s">
        <v>1085</v>
      </c>
      <c r="E8927" t="s">
        <v>12</v>
      </c>
      <c r="F8927" s="3" t="s">
        <v>22120</v>
      </c>
      <c r="G8927">
        <v>2023</v>
      </c>
      <c r="H8927" t="s">
        <v>998</v>
      </c>
      <c r="I8927" t="s">
        <v>22121</v>
      </c>
    </row>
    <row r="8928" spans="1:9" ht="16" x14ac:dyDescent="0.2">
      <c r="A8928" t="s">
        <v>22118</v>
      </c>
      <c r="B8928" t="s">
        <v>22125</v>
      </c>
      <c r="C8928">
        <v>4</v>
      </c>
      <c r="D8928" t="s">
        <v>12</v>
      </c>
      <c r="E8928" t="s">
        <v>12</v>
      </c>
      <c r="F8928" s="3" t="s">
        <v>22126</v>
      </c>
      <c r="G8928">
        <v>2023</v>
      </c>
      <c r="H8928" t="s">
        <v>998</v>
      </c>
      <c r="I8928" t="s">
        <v>22121</v>
      </c>
    </row>
    <row r="8929" spans="1:9" ht="32" x14ac:dyDescent="0.2">
      <c r="A8929" t="s">
        <v>22127</v>
      </c>
      <c r="B8929" t="s">
        <v>641</v>
      </c>
      <c r="C8929">
        <v>1</v>
      </c>
      <c r="D8929" t="s">
        <v>101</v>
      </c>
      <c r="E8929" t="s">
        <v>12</v>
      </c>
      <c r="F8929" s="3" t="s">
        <v>16407</v>
      </c>
      <c r="G8929">
        <v>2023</v>
      </c>
      <c r="H8929" t="s">
        <v>37</v>
      </c>
      <c r="I8929" t="s">
        <v>22128</v>
      </c>
    </row>
    <row r="8930" spans="1:9" ht="32" x14ac:dyDescent="0.2">
      <c r="A8930" t="s">
        <v>22127</v>
      </c>
      <c r="B8930" t="s">
        <v>649</v>
      </c>
      <c r="C8930">
        <v>2</v>
      </c>
      <c r="D8930" t="s">
        <v>101</v>
      </c>
      <c r="E8930" t="s">
        <v>12</v>
      </c>
      <c r="F8930" s="3" t="s">
        <v>22129</v>
      </c>
      <c r="G8930">
        <v>2023</v>
      </c>
      <c r="H8930" t="s">
        <v>37</v>
      </c>
      <c r="I8930" t="s">
        <v>22128</v>
      </c>
    </row>
    <row r="8931" spans="1:9" ht="32" x14ac:dyDescent="0.2">
      <c r="A8931" t="s">
        <v>22127</v>
      </c>
      <c r="B8931" t="s">
        <v>14307</v>
      </c>
      <c r="C8931">
        <v>3</v>
      </c>
      <c r="D8931" t="s">
        <v>344</v>
      </c>
      <c r="E8931" t="s">
        <v>12</v>
      </c>
      <c r="F8931" s="3" t="s">
        <v>22130</v>
      </c>
      <c r="G8931">
        <v>2023</v>
      </c>
      <c r="H8931" t="s">
        <v>37</v>
      </c>
      <c r="I8931" t="s">
        <v>22128</v>
      </c>
    </row>
    <row r="8932" spans="1:9" ht="16" x14ac:dyDescent="0.2">
      <c r="A8932" t="s">
        <v>22131</v>
      </c>
      <c r="B8932" t="s">
        <v>12727</v>
      </c>
      <c r="C8932">
        <v>1</v>
      </c>
      <c r="D8932" t="s">
        <v>966</v>
      </c>
      <c r="E8932" t="s">
        <v>12</v>
      </c>
      <c r="F8932" s="3" t="s">
        <v>22132</v>
      </c>
      <c r="G8932">
        <v>2023</v>
      </c>
      <c r="H8932" t="s">
        <v>2445</v>
      </c>
      <c r="I8932" t="s">
        <v>22133</v>
      </c>
    </row>
    <row r="8933" spans="1:9" ht="32" x14ac:dyDescent="0.2">
      <c r="A8933" t="s">
        <v>22134</v>
      </c>
      <c r="B8933" t="s">
        <v>22135</v>
      </c>
      <c r="C8933">
        <v>1</v>
      </c>
      <c r="D8933" t="s">
        <v>90</v>
      </c>
      <c r="E8933" t="s">
        <v>12</v>
      </c>
      <c r="F8933" s="3" t="s">
        <v>22136</v>
      </c>
      <c r="G8933">
        <v>2023</v>
      </c>
      <c r="H8933" t="s">
        <v>1157</v>
      </c>
      <c r="I8933" t="s">
        <v>22137</v>
      </c>
    </row>
    <row r="8934" spans="1:9" ht="16" x14ac:dyDescent="0.2">
      <c r="A8934" t="s">
        <v>22138</v>
      </c>
      <c r="B8934" t="s">
        <v>2700</v>
      </c>
      <c r="C8934">
        <v>1</v>
      </c>
      <c r="D8934">
        <f>237</f>
        <v>237</v>
      </c>
      <c r="E8934" t="s">
        <v>12</v>
      </c>
      <c r="F8934" s="3" t="s">
        <v>2701</v>
      </c>
      <c r="G8934">
        <v>2023</v>
      </c>
      <c r="H8934" t="s">
        <v>21</v>
      </c>
      <c r="I8934" t="s">
        <v>22139</v>
      </c>
    </row>
    <row r="8935" spans="1:9" ht="16" x14ac:dyDescent="0.2">
      <c r="A8935" t="s">
        <v>22138</v>
      </c>
      <c r="B8935" t="s">
        <v>2703</v>
      </c>
      <c r="C8935">
        <v>2</v>
      </c>
      <c r="D8935">
        <f>237</f>
        <v>237</v>
      </c>
      <c r="E8935" t="s">
        <v>12</v>
      </c>
      <c r="F8935" s="3" t="s">
        <v>22140</v>
      </c>
      <c r="G8935">
        <v>2023</v>
      </c>
      <c r="H8935" t="s">
        <v>21</v>
      </c>
      <c r="I8935" t="s">
        <v>22139</v>
      </c>
    </row>
    <row r="8936" spans="1:9" ht="16" x14ac:dyDescent="0.2">
      <c r="A8936" t="s">
        <v>22138</v>
      </c>
      <c r="B8936" t="s">
        <v>192</v>
      </c>
      <c r="C8936">
        <v>3</v>
      </c>
      <c r="D8936">
        <f>237</f>
        <v>237</v>
      </c>
      <c r="E8936" t="s">
        <v>12</v>
      </c>
      <c r="F8936" s="3" t="s">
        <v>17091</v>
      </c>
      <c r="G8936">
        <v>2023</v>
      </c>
      <c r="H8936" t="s">
        <v>21</v>
      </c>
      <c r="I8936" t="s">
        <v>22139</v>
      </c>
    </row>
    <row r="8937" spans="1:9" ht="32" x14ac:dyDescent="0.2">
      <c r="A8937" t="s">
        <v>22141</v>
      </c>
      <c r="B8937" t="s">
        <v>22142</v>
      </c>
      <c r="C8937">
        <v>1</v>
      </c>
      <c r="D8937" t="s">
        <v>12</v>
      </c>
      <c r="E8937" t="s">
        <v>12</v>
      </c>
      <c r="F8937" s="3" t="s">
        <v>18691</v>
      </c>
      <c r="G8937">
        <v>2023</v>
      </c>
      <c r="H8937" t="s">
        <v>239</v>
      </c>
      <c r="I8937" t="s">
        <v>22143</v>
      </c>
    </row>
    <row r="8938" spans="1:9" ht="32" x14ac:dyDescent="0.2">
      <c r="A8938" t="s">
        <v>22144</v>
      </c>
      <c r="B8938" t="s">
        <v>22145</v>
      </c>
      <c r="C8938">
        <v>1</v>
      </c>
      <c r="D8938">
        <f>336</f>
        <v>336</v>
      </c>
      <c r="E8938" t="s">
        <v>22146</v>
      </c>
      <c r="F8938" s="3" t="s">
        <v>22147</v>
      </c>
      <c r="G8938">
        <v>2023</v>
      </c>
      <c r="H8938" t="s">
        <v>86</v>
      </c>
      <c r="I8938" t="s">
        <v>22148</v>
      </c>
    </row>
    <row r="8939" spans="1:9" ht="16" x14ac:dyDescent="0.2">
      <c r="A8939" t="s">
        <v>22149</v>
      </c>
      <c r="B8939" t="s">
        <v>12397</v>
      </c>
      <c r="C8939">
        <v>1</v>
      </c>
      <c r="D8939">
        <f>237</f>
        <v>237</v>
      </c>
      <c r="E8939" t="s">
        <v>12</v>
      </c>
      <c r="F8939" s="3" t="s">
        <v>22150</v>
      </c>
      <c r="G8939">
        <v>2023</v>
      </c>
      <c r="H8939" t="s">
        <v>21</v>
      </c>
      <c r="I8939" t="s">
        <v>22151</v>
      </c>
    </row>
    <row r="8940" spans="1:9" ht="32" x14ac:dyDescent="0.2">
      <c r="A8940" t="s">
        <v>22152</v>
      </c>
      <c r="B8940" t="s">
        <v>22153</v>
      </c>
      <c r="C8940">
        <v>1</v>
      </c>
      <c r="D8940" t="s">
        <v>12</v>
      </c>
      <c r="E8940" t="s">
        <v>12</v>
      </c>
      <c r="F8940" s="3" t="s">
        <v>22154</v>
      </c>
      <c r="G8940">
        <v>2023</v>
      </c>
      <c r="H8940" t="s">
        <v>239</v>
      </c>
      <c r="I8940" t="s">
        <v>22155</v>
      </c>
    </row>
    <row r="8941" spans="1:9" ht="48" x14ac:dyDescent="0.2">
      <c r="A8941" t="s">
        <v>22152</v>
      </c>
      <c r="B8941" t="s">
        <v>22156</v>
      </c>
      <c r="C8941">
        <v>2</v>
      </c>
      <c r="D8941" t="s">
        <v>12</v>
      </c>
      <c r="E8941" t="s">
        <v>12</v>
      </c>
      <c r="F8941" s="3" t="s">
        <v>22157</v>
      </c>
      <c r="G8941">
        <v>2023</v>
      </c>
      <c r="H8941" t="s">
        <v>239</v>
      </c>
      <c r="I8941" t="s">
        <v>22155</v>
      </c>
    </row>
    <row r="8942" spans="1:9" ht="32" x14ac:dyDescent="0.2">
      <c r="A8942" t="s">
        <v>22152</v>
      </c>
      <c r="B8942" t="s">
        <v>22158</v>
      </c>
      <c r="C8942">
        <v>3</v>
      </c>
      <c r="D8942" t="s">
        <v>12</v>
      </c>
      <c r="E8942" t="s">
        <v>12</v>
      </c>
      <c r="F8942" s="3" t="s">
        <v>22159</v>
      </c>
      <c r="G8942">
        <v>2023</v>
      </c>
      <c r="H8942" t="s">
        <v>239</v>
      </c>
      <c r="I8942" t="s">
        <v>22155</v>
      </c>
    </row>
    <row r="8943" spans="1:9" ht="16" x14ac:dyDescent="0.2">
      <c r="A8943" t="s">
        <v>22160</v>
      </c>
      <c r="B8943" t="s">
        <v>6866</v>
      </c>
      <c r="C8943">
        <v>1</v>
      </c>
      <c r="D8943" t="s">
        <v>344</v>
      </c>
      <c r="E8943" t="s">
        <v>12</v>
      </c>
      <c r="F8943" s="3" t="s">
        <v>22161</v>
      </c>
      <c r="G8943">
        <v>2023</v>
      </c>
      <c r="H8943" t="s">
        <v>140</v>
      </c>
      <c r="I8943" t="s">
        <v>22162</v>
      </c>
    </row>
    <row r="8944" spans="1:9" ht="16" x14ac:dyDescent="0.2">
      <c r="A8944" t="s">
        <v>22160</v>
      </c>
      <c r="B8944" t="s">
        <v>22163</v>
      </c>
      <c r="C8944">
        <v>2</v>
      </c>
      <c r="D8944" t="s">
        <v>52</v>
      </c>
      <c r="E8944" t="s">
        <v>12</v>
      </c>
      <c r="F8944" s="3" t="s">
        <v>22164</v>
      </c>
      <c r="G8944">
        <v>2023</v>
      </c>
      <c r="H8944" t="s">
        <v>140</v>
      </c>
      <c r="I8944" t="s">
        <v>22162</v>
      </c>
    </row>
    <row r="8945" spans="1:9" ht="16" x14ac:dyDescent="0.2">
      <c r="A8945" t="s">
        <v>22160</v>
      </c>
      <c r="B8945" t="s">
        <v>22165</v>
      </c>
      <c r="C8945">
        <v>3</v>
      </c>
      <c r="D8945" t="s">
        <v>101</v>
      </c>
      <c r="E8945" t="s">
        <v>12</v>
      </c>
      <c r="F8945" s="3" t="s">
        <v>22166</v>
      </c>
      <c r="G8945">
        <v>2023</v>
      </c>
      <c r="H8945" t="s">
        <v>37</v>
      </c>
      <c r="I8945" t="s">
        <v>22162</v>
      </c>
    </row>
    <row r="8946" spans="1:9" ht="32" x14ac:dyDescent="0.2">
      <c r="A8946" t="s">
        <v>22167</v>
      </c>
      <c r="B8946" t="s">
        <v>22168</v>
      </c>
      <c r="C8946">
        <v>1</v>
      </c>
      <c r="D8946" t="s">
        <v>12</v>
      </c>
      <c r="E8946" t="s">
        <v>12</v>
      </c>
      <c r="F8946" s="3" t="s">
        <v>22169</v>
      </c>
      <c r="G8946">
        <v>2023</v>
      </c>
      <c r="H8946" t="s">
        <v>1663</v>
      </c>
      <c r="I8946" t="s">
        <v>22170</v>
      </c>
    </row>
    <row r="8947" spans="1:9" ht="32" x14ac:dyDescent="0.2">
      <c r="A8947" t="s">
        <v>22167</v>
      </c>
      <c r="B8947" t="s">
        <v>22171</v>
      </c>
      <c r="C8947">
        <v>2</v>
      </c>
      <c r="D8947" t="s">
        <v>12</v>
      </c>
      <c r="E8947" t="s">
        <v>12</v>
      </c>
      <c r="F8947" s="3" t="s">
        <v>22172</v>
      </c>
      <c r="G8947">
        <v>2023</v>
      </c>
      <c r="H8947" t="s">
        <v>1663</v>
      </c>
      <c r="I8947" t="s">
        <v>22170</v>
      </c>
    </row>
    <row r="8948" spans="1:9" ht="16" x14ac:dyDescent="0.2">
      <c r="A8948" t="s">
        <v>22173</v>
      </c>
      <c r="B8948" t="s">
        <v>17060</v>
      </c>
      <c r="C8948">
        <v>1</v>
      </c>
      <c r="D8948">
        <f>237</f>
        <v>237</v>
      </c>
      <c r="E8948" t="s">
        <v>12</v>
      </c>
      <c r="F8948" s="3" t="s">
        <v>15118</v>
      </c>
      <c r="G8948">
        <v>2023</v>
      </c>
      <c r="H8948" t="s">
        <v>21</v>
      </c>
      <c r="I8948" t="s">
        <v>22174</v>
      </c>
    </row>
    <row r="8949" spans="1:9" ht="32" x14ac:dyDescent="0.2">
      <c r="A8949" t="s">
        <v>22175</v>
      </c>
      <c r="B8949" t="s">
        <v>22176</v>
      </c>
      <c r="C8949">
        <v>1</v>
      </c>
      <c r="D8949" t="s">
        <v>469</v>
      </c>
      <c r="E8949" t="s">
        <v>12</v>
      </c>
      <c r="F8949" s="3" t="s">
        <v>22177</v>
      </c>
      <c r="G8949">
        <v>2023</v>
      </c>
      <c r="H8949" t="s">
        <v>859</v>
      </c>
      <c r="I8949" t="s">
        <v>22178</v>
      </c>
    </row>
    <row r="8950" spans="1:9" ht="16" x14ac:dyDescent="0.2">
      <c r="A8950" t="s">
        <v>22179</v>
      </c>
      <c r="B8950" t="s">
        <v>22180</v>
      </c>
      <c r="C8950">
        <v>1</v>
      </c>
      <c r="D8950" t="s">
        <v>12</v>
      </c>
      <c r="E8950" t="s">
        <v>12</v>
      </c>
      <c r="F8950" s="3" t="s">
        <v>22181</v>
      </c>
      <c r="G8950">
        <v>2023</v>
      </c>
      <c r="H8950" t="s">
        <v>37</v>
      </c>
      <c r="I8950" t="s">
        <v>22182</v>
      </c>
    </row>
    <row r="8951" spans="1:9" ht="32" x14ac:dyDescent="0.2">
      <c r="A8951" t="s">
        <v>22179</v>
      </c>
      <c r="B8951" t="s">
        <v>22183</v>
      </c>
      <c r="C8951">
        <v>2</v>
      </c>
      <c r="D8951" t="s">
        <v>12</v>
      </c>
      <c r="E8951" t="s">
        <v>12</v>
      </c>
      <c r="F8951" s="3" t="s">
        <v>22184</v>
      </c>
      <c r="G8951">
        <v>2023</v>
      </c>
      <c r="H8951" t="s">
        <v>37</v>
      </c>
      <c r="I8951" t="s">
        <v>22182</v>
      </c>
    </row>
    <row r="8952" spans="1:9" ht="32" x14ac:dyDescent="0.2">
      <c r="A8952" t="s">
        <v>22179</v>
      </c>
      <c r="B8952" t="s">
        <v>3681</v>
      </c>
      <c r="C8952">
        <v>3</v>
      </c>
      <c r="D8952">
        <f>407</f>
        <v>407</v>
      </c>
      <c r="E8952" t="s">
        <v>12</v>
      </c>
      <c r="F8952" s="3" t="s">
        <v>22185</v>
      </c>
      <c r="G8952">
        <v>2023</v>
      </c>
      <c r="H8952" t="s">
        <v>37</v>
      </c>
      <c r="I8952" t="s">
        <v>22182</v>
      </c>
    </row>
    <row r="8953" spans="1:9" ht="16" x14ac:dyDescent="0.2">
      <c r="A8953" t="s">
        <v>22186</v>
      </c>
      <c r="B8953" t="s">
        <v>22187</v>
      </c>
      <c r="C8953">
        <v>1</v>
      </c>
      <c r="D8953" t="s">
        <v>31</v>
      </c>
      <c r="E8953" t="s">
        <v>12</v>
      </c>
      <c r="F8953" s="3" t="s">
        <v>21934</v>
      </c>
      <c r="G8953">
        <v>2023</v>
      </c>
      <c r="H8953" t="s">
        <v>174</v>
      </c>
      <c r="I8953" t="s">
        <v>22188</v>
      </c>
    </row>
    <row r="8954" spans="1:9" ht="16" x14ac:dyDescent="0.2">
      <c r="A8954" t="s">
        <v>22189</v>
      </c>
      <c r="B8954" t="s">
        <v>22190</v>
      </c>
      <c r="C8954">
        <v>1</v>
      </c>
      <c r="D8954" t="s">
        <v>12</v>
      </c>
      <c r="E8954" t="s">
        <v>12</v>
      </c>
      <c r="F8954" s="3" t="s">
        <v>4340</v>
      </c>
      <c r="G8954">
        <v>2023</v>
      </c>
      <c r="H8954" t="s">
        <v>1810</v>
      </c>
      <c r="I8954" t="s">
        <v>22191</v>
      </c>
    </row>
    <row r="8955" spans="1:9" ht="16" x14ac:dyDescent="0.2">
      <c r="A8955" t="s">
        <v>22189</v>
      </c>
      <c r="B8955" t="s">
        <v>22192</v>
      </c>
      <c r="C8955">
        <v>2</v>
      </c>
      <c r="D8955" t="s">
        <v>12</v>
      </c>
      <c r="E8955" t="s">
        <v>12</v>
      </c>
      <c r="F8955" s="3" t="s">
        <v>22193</v>
      </c>
      <c r="G8955">
        <v>2023</v>
      </c>
      <c r="H8955" t="s">
        <v>1810</v>
      </c>
      <c r="I8955" t="s">
        <v>22191</v>
      </c>
    </row>
    <row r="8956" spans="1:9" ht="32" x14ac:dyDescent="0.2">
      <c r="A8956" t="s">
        <v>22194</v>
      </c>
      <c r="B8956" t="s">
        <v>22195</v>
      </c>
      <c r="C8956">
        <v>1</v>
      </c>
      <c r="D8956" t="s">
        <v>311</v>
      </c>
      <c r="E8956" t="s">
        <v>12</v>
      </c>
      <c r="F8956" s="3" t="s">
        <v>22196</v>
      </c>
      <c r="G8956">
        <v>2023</v>
      </c>
      <c r="H8956" t="s">
        <v>779</v>
      </c>
      <c r="I8956" t="s">
        <v>22197</v>
      </c>
    </row>
    <row r="8957" spans="1:9" ht="32" x14ac:dyDescent="0.2">
      <c r="A8957" t="s">
        <v>22198</v>
      </c>
      <c r="B8957" t="s">
        <v>22199</v>
      </c>
      <c r="C8957">
        <v>1</v>
      </c>
      <c r="D8957" t="s">
        <v>12</v>
      </c>
      <c r="E8957" t="s">
        <v>12</v>
      </c>
      <c r="F8957" s="3" t="s">
        <v>22200</v>
      </c>
      <c r="G8957">
        <v>2023</v>
      </c>
      <c r="H8957" t="s">
        <v>140</v>
      </c>
      <c r="I8957" t="s">
        <v>22201</v>
      </c>
    </row>
    <row r="8958" spans="1:9" ht="32" x14ac:dyDescent="0.2">
      <c r="A8958" t="s">
        <v>22198</v>
      </c>
      <c r="B8958" t="s">
        <v>22202</v>
      </c>
      <c r="C8958">
        <v>2</v>
      </c>
      <c r="D8958" t="s">
        <v>12</v>
      </c>
      <c r="E8958" t="s">
        <v>12</v>
      </c>
      <c r="F8958" s="3" t="s">
        <v>22203</v>
      </c>
      <c r="G8958">
        <v>2023</v>
      </c>
      <c r="H8958" t="s">
        <v>2773</v>
      </c>
      <c r="I8958" t="s">
        <v>22201</v>
      </c>
    </row>
    <row r="8959" spans="1:9" ht="16" x14ac:dyDescent="0.2">
      <c r="A8959" t="s">
        <v>22198</v>
      </c>
      <c r="B8959" t="s">
        <v>22204</v>
      </c>
      <c r="C8959">
        <v>3</v>
      </c>
      <c r="D8959" t="s">
        <v>12</v>
      </c>
      <c r="E8959" t="s">
        <v>12</v>
      </c>
      <c r="F8959" s="3" t="s">
        <v>22205</v>
      </c>
      <c r="G8959">
        <v>2023</v>
      </c>
      <c r="H8959" t="s">
        <v>8889</v>
      </c>
      <c r="I8959" t="s">
        <v>22201</v>
      </c>
    </row>
    <row r="8960" spans="1:9" ht="16" x14ac:dyDescent="0.2">
      <c r="A8960" t="s">
        <v>22206</v>
      </c>
      <c r="B8960" t="s">
        <v>4431</v>
      </c>
      <c r="C8960">
        <v>1</v>
      </c>
      <c r="D8960">
        <f>184</f>
        <v>184</v>
      </c>
      <c r="E8960" t="s">
        <v>12</v>
      </c>
      <c r="F8960" s="3" t="s">
        <v>3298</v>
      </c>
      <c r="G8960">
        <v>2023</v>
      </c>
      <c r="H8960" t="s">
        <v>137</v>
      </c>
      <c r="I8960" t="s">
        <v>22207</v>
      </c>
    </row>
    <row r="8961" spans="1:9" ht="16" x14ac:dyDescent="0.2">
      <c r="A8961" t="s">
        <v>22206</v>
      </c>
      <c r="B8961" t="s">
        <v>21309</v>
      </c>
      <c r="C8961">
        <v>2</v>
      </c>
      <c r="D8961" t="s">
        <v>12</v>
      </c>
      <c r="E8961" t="s">
        <v>12</v>
      </c>
      <c r="F8961" s="3" t="s">
        <v>1722</v>
      </c>
      <c r="G8961">
        <v>2023</v>
      </c>
      <c r="H8961" t="s">
        <v>137</v>
      </c>
      <c r="I8961" t="s">
        <v>22207</v>
      </c>
    </row>
    <row r="8962" spans="1:9" ht="16" x14ac:dyDescent="0.2">
      <c r="A8962" t="s">
        <v>22206</v>
      </c>
      <c r="B8962" t="s">
        <v>3301</v>
      </c>
      <c r="C8962">
        <v>3</v>
      </c>
      <c r="D8962" t="s">
        <v>142</v>
      </c>
      <c r="E8962" t="s">
        <v>12</v>
      </c>
      <c r="F8962" s="3" t="s">
        <v>3300</v>
      </c>
      <c r="G8962">
        <v>2023</v>
      </c>
      <c r="H8962" t="s">
        <v>140</v>
      </c>
      <c r="I8962" t="s">
        <v>22207</v>
      </c>
    </row>
    <row r="8963" spans="1:9" ht="32" x14ac:dyDescent="0.2">
      <c r="A8963" t="s">
        <v>22206</v>
      </c>
      <c r="B8963" t="s">
        <v>3299</v>
      </c>
      <c r="C8963">
        <v>4</v>
      </c>
      <c r="D8963" t="s">
        <v>12</v>
      </c>
      <c r="E8963" t="s">
        <v>12</v>
      </c>
      <c r="F8963" s="3" t="s">
        <v>3302</v>
      </c>
      <c r="G8963">
        <v>2023</v>
      </c>
      <c r="H8963" t="s">
        <v>239</v>
      </c>
      <c r="I8963" t="s">
        <v>22207</v>
      </c>
    </row>
    <row r="8964" spans="1:9" ht="16" x14ac:dyDescent="0.2">
      <c r="A8964" t="s">
        <v>22208</v>
      </c>
      <c r="B8964" t="s">
        <v>22209</v>
      </c>
      <c r="C8964">
        <v>1</v>
      </c>
      <c r="D8964" t="s">
        <v>3572</v>
      </c>
      <c r="E8964" t="s">
        <v>12</v>
      </c>
      <c r="F8964" s="3" t="s">
        <v>3573</v>
      </c>
      <c r="G8964">
        <v>2023</v>
      </c>
      <c r="H8964" t="s">
        <v>86</v>
      </c>
      <c r="I8964" t="s">
        <v>22210</v>
      </c>
    </row>
    <row r="8965" spans="1:9" ht="32" x14ac:dyDescent="0.2">
      <c r="A8965" t="s">
        <v>22211</v>
      </c>
      <c r="B8965" t="s">
        <v>22212</v>
      </c>
      <c r="C8965">
        <v>1</v>
      </c>
      <c r="D8965" t="s">
        <v>52</v>
      </c>
      <c r="E8965" t="s">
        <v>12</v>
      </c>
      <c r="F8965" s="3" t="s">
        <v>22213</v>
      </c>
      <c r="G8965">
        <v>2023</v>
      </c>
      <c r="H8965" t="s">
        <v>21</v>
      </c>
      <c r="I8965" t="s">
        <v>22214</v>
      </c>
    </row>
    <row r="8966" spans="1:9" ht="32" x14ac:dyDescent="0.2">
      <c r="A8966" t="s">
        <v>22211</v>
      </c>
      <c r="B8966" t="s">
        <v>22215</v>
      </c>
      <c r="C8966">
        <v>2</v>
      </c>
      <c r="D8966" t="s">
        <v>52</v>
      </c>
      <c r="E8966" t="s">
        <v>12</v>
      </c>
      <c r="F8966" s="3" t="s">
        <v>22216</v>
      </c>
      <c r="G8966">
        <v>2023</v>
      </c>
      <c r="H8966" t="s">
        <v>21</v>
      </c>
      <c r="I8966" t="s">
        <v>22214</v>
      </c>
    </row>
    <row r="8967" spans="1:9" ht="32" x14ac:dyDescent="0.2">
      <c r="A8967" t="s">
        <v>22211</v>
      </c>
      <c r="B8967" t="s">
        <v>22217</v>
      </c>
      <c r="C8967">
        <v>3</v>
      </c>
      <c r="D8967" t="s">
        <v>52</v>
      </c>
      <c r="E8967" t="s">
        <v>12</v>
      </c>
      <c r="F8967" s="3" t="s">
        <v>22218</v>
      </c>
      <c r="G8967">
        <v>2023</v>
      </c>
      <c r="H8967" t="s">
        <v>714</v>
      </c>
      <c r="I8967" t="s">
        <v>22214</v>
      </c>
    </row>
    <row r="8968" spans="1:9" ht="16" x14ac:dyDescent="0.2">
      <c r="A8968" t="s">
        <v>22219</v>
      </c>
      <c r="B8968" t="s">
        <v>22220</v>
      </c>
      <c r="C8968">
        <v>1</v>
      </c>
      <c r="D8968" t="s">
        <v>52</v>
      </c>
      <c r="E8968" t="s">
        <v>12</v>
      </c>
      <c r="F8968" s="3" t="s">
        <v>22221</v>
      </c>
      <c r="G8968">
        <v>2023</v>
      </c>
      <c r="H8968" t="s">
        <v>21</v>
      </c>
      <c r="I8968" t="s">
        <v>22222</v>
      </c>
    </row>
    <row r="8969" spans="1:9" ht="16" x14ac:dyDescent="0.2">
      <c r="A8969" t="s">
        <v>22219</v>
      </c>
      <c r="B8969" t="s">
        <v>21435</v>
      </c>
      <c r="C8969">
        <v>2</v>
      </c>
      <c r="D8969">
        <f>237</f>
        <v>237</v>
      </c>
      <c r="E8969" t="s">
        <v>12</v>
      </c>
      <c r="F8969" s="3" t="s">
        <v>17091</v>
      </c>
      <c r="G8969">
        <v>2023</v>
      </c>
      <c r="H8969" t="s">
        <v>21</v>
      </c>
      <c r="I8969" t="s">
        <v>22222</v>
      </c>
    </row>
    <row r="8970" spans="1:9" ht="32" x14ac:dyDescent="0.2">
      <c r="A8970" t="s">
        <v>22223</v>
      </c>
      <c r="B8970" t="s">
        <v>22224</v>
      </c>
      <c r="C8970">
        <v>1</v>
      </c>
      <c r="D8970" t="s">
        <v>90</v>
      </c>
      <c r="E8970" t="s">
        <v>12</v>
      </c>
      <c r="F8970" s="3" t="s">
        <v>16776</v>
      </c>
      <c r="G8970">
        <v>2023</v>
      </c>
      <c r="H8970" t="s">
        <v>832</v>
      </c>
      <c r="I8970" t="s">
        <v>22225</v>
      </c>
    </row>
    <row r="8971" spans="1:9" ht="16" x14ac:dyDescent="0.2">
      <c r="A8971" t="s">
        <v>22226</v>
      </c>
      <c r="B8971" t="s">
        <v>22227</v>
      </c>
      <c r="C8971">
        <v>1</v>
      </c>
      <c r="D8971">
        <f>571</f>
        <v>571</v>
      </c>
      <c r="E8971" t="s">
        <v>12</v>
      </c>
      <c r="F8971" s="3" t="s">
        <v>22228</v>
      </c>
      <c r="G8971">
        <v>2023</v>
      </c>
      <c r="H8971" t="s">
        <v>1087</v>
      </c>
      <c r="I8971" t="s">
        <v>22229</v>
      </c>
    </row>
    <row r="8972" spans="1:9" ht="16" x14ac:dyDescent="0.2">
      <c r="A8972" t="s">
        <v>22230</v>
      </c>
      <c r="B8972" t="s">
        <v>22231</v>
      </c>
      <c r="C8972">
        <v>1</v>
      </c>
      <c r="D8972" t="s">
        <v>12</v>
      </c>
      <c r="E8972" t="s">
        <v>12</v>
      </c>
      <c r="F8972" s="7" t="s">
        <v>203</v>
      </c>
      <c r="G8972">
        <v>2023</v>
      </c>
      <c r="H8972" t="s">
        <v>204</v>
      </c>
      <c r="I8972" t="s">
        <v>22232</v>
      </c>
    </row>
    <row r="8973" spans="1:9" ht="16" x14ac:dyDescent="0.2">
      <c r="A8973" t="s">
        <v>22230</v>
      </c>
      <c r="B8973" t="s">
        <v>22233</v>
      </c>
      <c r="C8973">
        <v>2</v>
      </c>
      <c r="D8973" t="s">
        <v>12</v>
      </c>
      <c r="E8973" t="s">
        <v>12</v>
      </c>
      <c r="F8973" s="3" t="s">
        <v>13344</v>
      </c>
      <c r="G8973">
        <v>2023</v>
      </c>
      <c r="H8973" t="s">
        <v>204</v>
      </c>
      <c r="I8973" t="s">
        <v>22232</v>
      </c>
    </row>
    <row r="8974" spans="1:9" ht="32" x14ac:dyDescent="0.2">
      <c r="A8974" t="s">
        <v>22234</v>
      </c>
      <c r="B8974" t="s">
        <v>22235</v>
      </c>
      <c r="C8974">
        <v>1</v>
      </c>
      <c r="D8974" t="s">
        <v>12</v>
      </c>
      <c r="E8974" t="s">
        <v>12</v>
      </c>
      <c r="F8974" s="3" t="s">
        <v>22236</v>
      </c>
      <c r="G8974">
        <v>2023</v>
      </c>
      <c r="H8974" t="s">
        <v>1157</v>
      </c>
      <c r="I8974" t="s">
        <v>22237</v>
      </c>
    </row>
    <row r="8975" spans="1:9" ht="16" x14ac:dyDescent="0.2">
      <c r="A8975" t="s">
        <v>22234</v>
      </c>
      <c r="B8975" t="s">
        <v>22238</v>
      </c>
      <c r="C8975">
        <v>2</v>
      </c>
      <c r="D8975" t="s">
        <v>712</v>
      </c>
      <c r="E8975" t="s">
        <v>12</v>
      </c>
      <c r="F8975" s="3" t="s">
        <v>22239</v>
      </c>
      <c r="G8975">
        <v>2023</v>
      </c>
      <c r="H8975" t="s">
        <v>1157</v>
      </c>
      <c r="I8975" t="s">
        <v>22237</v>
      </c>
    </row>
    <row r="8976" spans="1:9" ht="32" x14ac:dyDescent="0.2">
      <c r="A8976" t="s">
        <v>22240</v>
      </c>
      <c r="B8976" t="s">
        <v>22241</v>
      </c>
      <c r="C8976">
        <v>1</v>
      </c>
      <c r="D8976" t="s">
        <v>408</v>
      </c>
      <c r="E8976" t="s">
        <v>12</v>
      </c>
      <c r="F8976" s="3" t="s">
        <v>22242</v>
      </c>
      <c r="G8976">
        <v>2023</v>
      </c>
      <c r="H8976" t="s">
        <v>267</v>
      </c>
      <c r="I8976" t="s">
        <v>22243</v>
      </c>
    </row>
    <row r="8977" spans="1:9" ht="32" x14ac:dyDescent="0.2">
      <c r="A8977" t="s">
        <v>22240</v>
      </c>
      <c r="B8977" t="s">
        <v>22244</v>
      </c>
      <c r="C8977">
        <v>2</v>
      </c>
      <c r="D8977">
        <f>469</f>
        <v>469</v>
      </c>
      <c r="E8977" t="s">
        <v>12</v>
      </c>
      <c r="F8977" s="3" t="s">
        <v>22245</v>
      </c>
      <c r="G8977">
        <v>2023</v>
      </c>
      <c r="H8977" t="s">
        <v>267</v>
      </c>
      <c r="I8977" t="s">
        <v>22243</v>
      </c>
    </row>
    <row r="8978" spans="1:9" ht="32" x14ac:dyDescent="0.2">
      <c r="A8978" t="s">
        <v>22240</v>
      </c>
      <c r="B8978" t="s">
        <v>22246</v>
      </c>
      <c r="C8978">
        <v>3</v>
      </c>
      <c r="D8978">
        <f>469</f>
        <v>469</v>
      </c>
      <c r="E8978" t="s">
        <v>12</v>
      </c>
      <c r="F8978" s="3" t="s">
        <v>21609</v>
      </c>
      <c r="G8978">
        <v>2023</v>
      </c>
      <c r="H8978" t="s">
        <v>267</v>
      </c>
      <c r="I8978" t="s">
        <v>22243</v>
      </c>
    </row>
    <row r="8979" spans="1:9" ht="16" x14ac:dyDescent="0.2">
      <c r="A8979" t="s">
        <v>22247</v>
      </c>
      <c r="B8979" t="s">
        <v>4736</v>
      </c>
      <c r="C8979">
        <v>1</v>
      </c>
      <c r="D8979" t="s">
        <v>12</v>
      </c>
      <c r="E8979" t="s">
        <v>12</v>
      </c>
      <c r="F8979" s="3" t="s">
        <v>22248</v>
      </c>
      <c r="G8979">
        <v>2023</v>
      </c>
      <c r="H8979" t="s">
        <v>37</v>
      </c>
      <c r="I8979" t="s">
        <v>22249</v>
      </c>
    </row>
    <row r="8980" spans="1:9" ht="16" x14ac:dyDescent="0.2">
      <c r="A8980" t="s">
        <v>22247</v>
      </c>
      <c r="B8980" t="s">
        <v>8094</v>
      </c>
      <c r="C8980">
        <v>2</v>
      </c>
      <c r="D8980" t="s">
        <v>101</v>
      </c>
      <c r="E8980" t="s">
        <v>12</v>
      </c>
      <c r="F8980" s="3" t="s">
        <v>22250</v>
      </c>
      <c r="G8980">
        <v>2023</v>
      </c>
      <c r="H8980" t="s">
        <v>37</v>
      </c>
      <c r="I8980" t="s">
        <v>22249</v>
      </c>
    </row>
    <row r="8981" spans="1:9" ht="32" x14ac:dyDescent="0.2">
      <c r="A8981" t="s">
        <v>22251</v>
      </c>
      <c r="B8981" t="s">
        <v>22252</v>
      </c>
      <c r="C8981">
        <v>1</v>
      </c>
      <c r="D8981" t="s">
        <v>12</v>
      </c>
      <c r="E8981" t="s">
        <v>12</v>
      </c>
      <c r="F8981" s="3" t="s">
        <v>22253</v>
      </c>
      <c r="G8981">
        <v>2023</v>
      </c>
      <c r="H8981" t="s">
        <v>239</v>
      </c>
      <c r="I8981" t="s">
        <v>22254</v>
      </c>
    </row>
    <row r="8982" spans="1:9" ht="32" x14ac:dyDescent="0.2">
      <c r="A8982" t="s">
        <v>22251</v>
      </c>
      <c r="B8982" t="s">
        <v>22255</v>
      </c>
      <c r="C8982">
        <v>2</v>
      </c>
      <c r="D8982" t="s">
        <v>12</v>
      </c>
      <c r="E8982" t="s">
        <v>12</v>
      </c>
      <c r="F8982" s="3" t="s">
        <v>5426</v>
      </c>
      <c r="G8982">
        <v>2023</v>
      </c>
      <c r="H8982" t="s">
        <v>239</v>
      </c>
      <c r="I8982" t="s">
        <v>22254</v>
      </c>
    </row>
    <row r="8983" spans="1:9" ht="32" x14ac:dyDescent="0.2">
      <c r="A8983" t="s">
        <v>22256</v>
      </c>
      <c r="B8983" t="s">
        <v>6031</v>
      </c>
      <c r="C8983">
        <v>1</v>
      </c>
      <c r="D8983" t="s">
        <v>12</v>
      </c>
      <c r="E8983" t="s">
        <v>12</v>
      </c>
      <c r="F8983" s="3" t="s">
        <v>10502</v>
      </c>
      <c r="G8983">
        <v>2023</v>
      </c>
      <c r="H8983" t="s">
        <v>37</v>
      </c>
      <c r="I8983" t="s">
        <v>22257</v>
      </c>
    </row>
    <row r="8984" spans="1:9" ht="16" x14ac:dyDescent="0.2">
      <c r="A8984" t="s">
        <v>22256</v>
      </c>
      <c r="B8984" t="s">
        <v>22258</v>
      </c>
      <c r="C8984">
        <v>2</v>
      </c>
      <c r="D8984" t="s">
        <v>90</v>
      </c>
      <c r="E8984" t="s">
        <v>12</v>
      </c>
      <c r="F8984" s="3" t="s">
        <v>7447</v>
      </c>
      <c r="G8984">
        <v>2023</v>
      </c>
      <c r="H8984" t="s">
        <v>6891</v>
      </c>
      <c r="I8984" t="s">
        <v>22257</v>
      </c>
    </row>
    <row r="8985" spans="1:9" ht="32" x14ac:dyDescent="0.2">
      <c r="A8985" t="s">
        <v>22256</v>
      </c>
      <c r="B8985" t="s">
        <v>6028</v>
      </c>
      <c r="C8985">
        <v>3</v>
      </c>
      <c r="D8985" t="s">
        <v>101</v>
      </c>
      <c r="E8985" t="s">
        <v>12</v>
      </c>
      <c r="F8985" s="3" t="s">
        <v>6029</v>
      </c>
      <c r="G8985">
        <v>2023</v>
      </c>
      <c r="H8985" t="s">
        <v>37</v>
      </c>
      <c r="I8985" t="s">
        <v>22257</v>
      </c>
    </row>
    <row r="8986" spans="1:9" ht="16" x14ac:dyDescent="0.2">
      <c r="A8986" t="s">
        <v>22256</v>
      </c>
      <c r="B8986" t="s">
        <v>22259</v>
      </c>
      <c r="C8986">
        <v>4</v>
      </c>
      <c r="D8986" t="s">
        <v>101</v>
      </c>
      <c r="E8986" t="s">
        <v>12</v>
      </c>
      <c r="F8986" s="3" t="s">
        <v>22260</v>
      </c>
      <c r="G8986">
        <v>2023</v>
      </c>
      <c r="H8986" t="s">
        <v>37</v>
      </c>
      <c r="I8986" t="s">
        <v>22257</v>
      </c>
    </row>
    <row r="8987" spans="1:9" ht="32" x14ac:dyDescent="0.2">
      <c r="A8987" t="s">
        <v>22256</v>
      </c>
      <c r="B8987" t="s">
        <v>10503</v>
      </c>
      <c r="C8987">
        <v>5</v>
      </c>
      <c r="D8987" t="s">
        <v>101</v>
      </c>
      <c r="E8987" t="s">
        <v>12</v>
      </c>
      <c r="F8987" s="3" t="s">
        <v>22261</v>
      </c>
      <c r="G8987">
        <v>2023</v>
      </c>
      <c r="H8987" t="s">
        <v>37</v>
      </c>
      <c r="I8987" t="s">
        <v>22257</v>
      </c>
    </row>
    <row r="8988" spans="1:9" ht="32" x14ac:dyDescent="0.2">
      <c r="A8988" t="s">
        <v>22262</v>
      </c>
      <c r="B8988" t="s">
        <v>22263</v>
      </c>
      <c r="C8988">
        <v>1</v>
      </c>
      <c r="D8988" t="s">
        <v>2738</v>
      </c>
      <c r="E8988" t="s">
        <v>12</v>
      </c>
      <c r="F8988" s="3" t="s">
        <v>22264</v>
      </c>
      <c r="G8988">
        <v>2023</v>
      </c>
      <c r="H8988" t="s">
        <v>323</v>
      </c>
      <c r="I8988" t="s">
        <v>22265</v>
      </c>
    </row>
    <row r="8989" spans="1:9" ht="16" x14ac:dyDescent="0.2">
      <c r="A8989" t="s">
        <v>22262</v>
      </c>
      <c r="B8989" t="s">
        <v>22266</v>
      </c>
      <c r="C8989">
        <v>2</v>
      </c>
      <c r="D8989" t="s">
        <v>1818</v>
      </c>
      <c r="E8989" t="s">
        <v>12</v>
      </c>
      <c r="F8989" s="3" t="s">
        <v>22267</v>
      </c>
      <c r="G8989">
        <v>2023</v>
      </c>
      <c r="H8989" t="s">
        <v>323</v>
      </c>
      <c r="I8989" t="s">
        <v>22265</v>
      </c>
    </row>
    <row r="8990" spans="1:9" ht="16" x14ac:dyDescent="0.2">
      <c r="A8990" t="s">
        <v>22262</v>
      </c>
      <c r="B8990" t="s">
        <v>21446</v>
      </c>
      <c r="C8990">
        <v>3</v>
      </c>
      <c r="D8990" t="s">
        <v>408</v>
      </c>
      <c r="E8990" t="s">
        <v>12</v>
      </c>
      <c r="F8990" s="3" t="s">
        <v>7480</v>
      </c>
      <c r="G8990">
        <v>2023</v>
      </c>
      <c r="H8990" t="s">
        <v>323</v>
      </c>
      <c r="I8990" t="s">
        <v>22265</v>
      </c>
    </row>
    <row r="8991" spans="1:9" ht="16" x14ac:dyDescent="0.2">
      <c r="A8991" t="s">
        <v>22262</v>
      </c>
      <c r="B8991" t="s">
        <v>22268</v>
      </c>
      <c r="C8991">
        <v>4</v>
      </c>
      <c r="D8991" t="s">
        <v>12</v>
      </c>
      <c r="E8991" t="s">
        <v>12</v>
      </c>
      <c r="F8991" s="3" t="s">
        <v>22269</v>
      </c>
      <c r="G8991">
        <v>2023</v>
      </c>
      <c r="H8991" t="s">
        <v>235</v>
      </c>
      <c r="I8991" t="s">
        <v>22265</v>
      </c>
    </row>
    <row r="8992" spans="1:9" ht="32" x14ac:dyDescent="0.2">
      <c r="A8992" t="s">
        <v>22270</v>
      </c>
      <c r="B8992" t="s">
        <v>1080</v>
      </c>
      <c r="C8992">
        <v>1</v>
      </c>
      <c r="D8992" t="s">
        <v>1077</v>
      </c>
      <c r="E8992" t="s">
        <v>1081</v>
      </c>
      <c r="F8992" s="3" t="s">
        <v>1082</v>
      </c>
      <c r="G8992">
        <v>2023</v>
      </c>
      <c r="H8992" t="s">
        <v>226</v>
      </c>
      <c r="I8992" t="s">
        <v>22271</v>
      </c>
    </row>
    <row r="8993" spans="1:9" ht="32" x14ac:dyDescent="0.2">
      <c r="A8993" t="s">
        <v>22270</v>
      </c>
      <c r="B8993" t="s">
        <v>9915</v>
      </c>
      <c r="C8993">
        <v>2</v>
      </c>
      <c r="D8993" t="s">
        <v>1077</v>
      </c>
      <c r="E8993" t="s">
        <v>1081</v>
      </c>
      <c r="F8993" s="3" t="s">
        <v>1082</v>
      </c>
      <c r="G8993">
        <v>2023</v>
      </c>
      <c r="H8993" t="s">
        <v>226</v>
      </c>
      <c r="I8993" t="s">
        <v>22271</v>
      </c>
    </row>
    <row r="8994" spans="1:9" ht="32" x14ac:dyDescent="0.2">
      <c r="A8994" t="s">
        <v>22272</v>
      </c>
      <c r="B8994" t="s">
        <v>22273</v>
      </c>
      <c r="C8994">
        <v>1</v>
      </c>
      <c r="D8994">
        <f>469</f>
        <v>469</v>
      </c>
      <c r="E8994" t="s">
        <v>12</v>
      </c>
      <c r="F8994" s="3" t="s">
        <v>22274</v>
      </c>
      <c r="G8994">
        <v>2023</v>
      </c>
      <c r="H8994" t="s">
        <v>267</v>
      </c>
      <c r="I8994" t="s">
        <v>22275</v>
      </c>
    </row>
    <row r="8995" spans="1:9" ht="32" x14ac:dyDescent="0.2">
      <c r="A8995" t="s">
        <v>22276</v>
      </c>
      <c r="B8995" t="s">
        <v>22277</v>
      </c>
      <c r="C8995">
        <v>1</v>
      </c>
      <c r="D8995">
        <f>469</f>
        <v>469</v>
      </c>
      <c r="E8995" t="s">
        <v>12</v>
      </c>
      <c r="F8995" s="3" t="s">
        <v>6740</v>
      </c>
      <c r="G8995">
        <v>2023</v>
      </c>
      <c r="H8995" t="s">
        <v>267</v>
      </c>
      <c r="I8995" t="s">
        <v>22278</v>
      </c>
    </row>
    <row r="8996" spans="1:9" ht="32" x14ac:dyDescent="0.2">
      <c r="A8996" t="s">
        <v>22279</v>
      </c>
      <c r="B8996" t="s">
        <v>22280</v>
      </c>
      <c r="C8996">
        <v>1</v>
      </c>
      <c r="D8996" t="s">
        <v>12</v>
      </c>
      <c r="E8996" t="s">
        <v>12</v>
      </c>
      <c r="F8996" s="3" t="s">
        <v>22281</v>
      </c>
      <c r="G8996">
        <v>2023</v>
      </c>
      <c r="H8996" t="s">
        <v>1248</v>
      </c>
      <c r="I8996" t="s">
        <v>22282</v>
      </c>
    </row>
    <row r="8997" spans="1:9" ht="32" x14ac:dyDescent="0.2">
      <c r="A8997" t="s">
        <v>22283</v>
      </c>
      <c r="B8997" t="s">
        <v>22284</v>
      </c>
      <c r="C8997">
        <v>1</v>
      </c>
      <c r="D8997" t="s">
        <v>12</v>
      </c>
      <c r="E8997" t="s">
        <v>12</v>
      </c>
      <c r="F8997" s="3" t="s">
        <v>22285</v>
      </c>
      <c r="G8997">
        <v>2023</v>
      </c>
      <c r="H8997" t="s">
        <v>420</v>
      </c>
      <c r="I8997" t="s">
        <v>22286</v>
      </c>
    </row>
    <row r="8998" spans="1:9" ht="32" x14ac:dyDescent="0.2">
      <c r="A8998" t="s">
        <v>22283</v>
      </c>
      <c r="B8998" t="s">
        <v>22287</v>
      </c>
      <c r="C8998">
        <v>2</v>
      </c>
      <c r="D8998" t="s">
        <v>12</v>
      </c>
      <c r="E8998" t="s">
        <v>12</v>
      </c>
      <c r="F8998" s="3" t="s">
        <v>22288</v>
      </c>
      <c r="G8998">
        <v>2023</v>
      </c>
      <c r="H8998" t="s">
        <v>420</v>
      </c>
      <c r="I8998" t="s">
        <v>22286</v>
      </c>
    </row>
    <row r="8999" spans="1:9" ht="32" x14ac:dyDescent="0.2">
      <c r="A8999" t="s">
        <v>22283</v>
      </c>
      <c r="B8999" t="s">
        <v>22289</v>
      </c>
      <c r="C8999">
        <v>3</v>
      </c>
      <c r="D8999" t="s">
        <v>12</v>
      </c>
      <c r="E8999" t="s">
        <v>12</v>
      </c>
      <c r="F8999" s="3" t="s">
        <v>22290</v>
      </c>
      <c r="G8999">
        <v>2023</v>
      </c>
      <c r="H8999" t="s">
        <v>86</v>
      </c>
      <c r="I8999" t="s">
        <v>22286</v>
      </c>
    </row>
    <row r="9000" spans="1:9" ht="32" x14ac:dyDescent="0.2">
      <c r="A9000" t="s">
        <v>22291</v>
      </c>
      <c r="B9000" t="s">
        <v>22292</v>
      </c>
      <c r="C9000">
        <v>1</v>
      </c>
      <c r="D9000" t="s">
        <v>8708</v>
      </c>
      <c r="E9000" t="s">
        <v>12</v>
      </c>
      <c r="F9000" s="3" t="s">
        <v>8709</v>
      </c>
      <c r="G9000">
        <v>2023</v>
      </c>
      <c r="H9000" t="s">
        <v>37</v>
      </c>
      <c r="I9000" t="s">
        <v>22293</v>
      </c>
    </row>
    <row r="9001" spans="1:9" ht="16" x14ac:dyDescent="0.2">
      <c r="A9001" t="s">
        <v>22291</v>
      </c>
      <c r="B9001" t="s">
        <v>22294</v>
      </c>
      <c r="C9001">
        <v>2</v>
      </c>
      <c r="D9001" t="s">
        <v>12</v>
      </c>
      <c r="E9001" t="s">
        <v>12</v>
      </c>
      <c r="F9001" s="3" t="s">
        <v>22295</v>
      </c>
      <c r="G9001">
        <v>2023</v>
      </c>
      <c r="H9001" t="s">
        <v>37</v>
      </c>
      <c r="I9001" t="s">
        <v>22293</v>
      </c>
    </row>
    <row r="9002" spans="1:9" ht="16" x14ac:dyDescent="0.2">
      <c r="A9002" t="s">
        <v>22296</v>
      </c>
      <c r="B9002" t="s">
        <v>22297</v>
      </c>
      <c r="C9002">
        <v>1</v>
      </c>
      <c r="D9002" t="s">
        <v>12</v>
      </c>
      <c r="E9002" t="s">
        <v>12</v>
      </c>
      <c r="F9002" s="3" t="s">
        <v>22298</v>
      </c>
      <c r="G9002">
        <v>2023</v>
      </c>
      <c r="H9002" t="s">
        <v>14</v>
      </c>
      <c r="I9002" t="s">
        <v>22299</v>
      </c>
    </row>
    <row r="9003" spans="1:9" ht="16" x14ac:dyDescent="0.2">
      <c r="A9003" t="s">
        <v>22300</v>
      </c>
      <c r="B9003" t="s">
        <v>22301</v>
      </c>
      <c r="C9003">
        <v>1</v>
      </c>
      <c r="D9003">
        <f>237</f>
        <v>237</v>
      </c>
      <c r="E9003" t="s">
        <v>12</v>
      </c>
      <c r="F9003" s="3" t="s">
        <v>925</v>
      </c>
      <c r="G9003">
        <v>2023</v>
      </c>
      <c r="H9003" t="s">
        <v>21</v>
      </c>
      <c r="I9003" t="s">
        <v>22302</v>
      </c>
    </row>
    <row r="9004" spans="1:9" ht="16" x14ac:dyDescent="0.2">
      <c r="A9004" t="s">
        <v>22300</v>
      </c>
      <c r="B9004" t="s">
        <v>22303</v>
      </c>
      <c r="C9004">
        <v>2</v>
      </c>
      <c r="D9004" t="s">
        <v>12</v>
      </c>
      <c r="E9004" t="s">
        <v>12</v>
      </c>
      <c r="F9004" s="3" t="s">
        <v>22304</v>
      </c>
      <c r="G9004">
        <v>2023</v>
      </c>
      <c r="H9004" t="s">
        <v>21</v>
      </c>
      <c r="I9004" t="s">
        <v>22302</v>
      </c>
    </row>
    <row r="9005" spans="1:9" ht="16" x14ac:dyDescent="0.2">
      <c r="A9005" t="s">
        <v>22300</v>
      </c>
      <c r="B9005" t="s">
        <v>22305</v>
      </c>
      <c r="C9005">
        <v>3</v>
      </c>
      <c r="D9005">
        <f>237</f>
        <v>237</v>
      </c>
      <c r="E9005" t="s">
        <v>12</v>
      </c>
      <c r="F9005" s="3" t="s">
        <v>925</v>
      </c>
      <c r="G9005">
        <v>2023</v>
      </c>
      <c r="H9005" t="s">
        <v>21</v>
      </c>
      <c r="I9005" t="s">
        <v>22302</v>
      </c>
    </row>
    <row r="9006" spans="1:9" ht="16" x14ac:dyDescent="0.2">
      <c r="A9006" t="s">
        <v>22300</v>
      </c>
      <c r="B9006" t="s">
        <v>22306</v>
      </c>
      <c r="C9006">
        <v>4</v>
      </c>
      <c r="D9006">
        <f>237</f>
        <v>237</v>
      </c>
      <c r="E9006" t="s">
        <v>12</v>
      </c>
      <c r="F9006" s="3" t="s">
        <v>22307</v>
      </c>
      <c r="G9006">
        <v>2023</v>
      </c>
      <c r="H9006" t="s">
        <v>21</v>
      </c>
      <c r="I9006" t="s">
        <v>22302</v>
      </c>
    </row>
    <row r="9007" spans="1:9" ht="16" x14ac:dyDescent="0.2">
      <c r="A9007" t="s">
        <v>22308</v>
      </c>
      <c r="B9007" t="s">
        <v>22309</v>
      </c>
      <c r="C9007">
        <v>1</v>
      </c>
      <c r="D9007">
        <f>237</f>
        <v>237</v>
      </c>
      <c r="E9007" t="s">
        <v>12</v>
      </c>
      <c r="F9007" s="3" t="s">
        <v>22310</v>
      </c>
      <c r="G9007">
        <v>2023</v>
      </c>
      <c r="H9007" t="s">
        <v>21</v>
      </c>
      <c r="I9007" t="s">
        <v>22311</v>
      </c>
    </row>
    <row r="9008" spans="1:9" ht="16" x14ac:dyDescent="0.2">
      <c r="A9008" t="s">
        <v>22312</v>
      </c>
      <c r="B9008" t="s">
        <v>22313</v>
      </c>
      <c r="C9008">
        <v>1</v>
      </c>
      <c r="D9008" t="s">
        <v>5154</v>
      </c>
      <c r="E9008" t="s">
        <v>12</v>
      </c>
      <c r="F9008" s="3" t="s">
        <v>18294</v>
      </c>
      <c r="G9008">
        <v>2023</v>
      </c>
      <c r="H9008" t="s">
        <v>226</v>
      </c>
      <c r="I9008" t="s">
        <v>22314</v>
      </c>
    </row>
    <row r="9009" spans="1:9" ht="16" x14ac:dyDescent="0.2">
      <c r="A9009" t="s">
        <v>22312</v>
      </c>
      <c r="B9009" t="s">
        <v>22315</v>
      </c>
      <c r="C9009">
        <v>2</v>
      </c>
      <c r="D9009" t="s">
        <v>1077</v>
      </c>
      <c r="E9009" t="s">
        <v>12</v>
      </c>
      <c r="F9009" s="3" t="s">
        <v>22316</v>
      </c>
      <c r="G9009">
        <v>2023</v>
      </c>
      <c r="H9009" t="s">
        <v>2773</v>
      </c>
      <c r="I9009" t="s">
        <v>22314</v>
      </c>
    </row>
    <row r="9010" spans="1:9" ht="16" x14ac:dyDescent="0.2">
      <c r="A9010" t="s">
        <v>22312</v>
      </c>
      <c r="B9010" t="s">
        <v>22317</v>
      </c>
      <c r="C9010">
        <v>3</v>
      </c>
      <c r="D9010" t="s">
        <v>12</v>
      </c>
      <c r="E9010" t="s">
        <v>12</v>
      </c>
      <c r="F9010" s="3" t="s">
        <v>22318</v>
      </c>
      <c r="G9010">
        <v>2023</v>
      </c>
      <c r="H9010" t="s">
        <v>2773</v>
      </c>
      <c r="I9010" t="s">
        <v>22314</v>
      </c>
    </row>
    <row r="9011" spans="1:9" ht="16" x14ac:dyDescent="0.2">
      <c r="A9011" t="s">
        <v>22319</v>
      </c>
      <c r="B9011" t="s">
        <v>22320</v>
      </c>
      <c r="C9011">
        <v>1</v>
      </c>
      <c r="D9011" t="s">
        <v>12</v>
      </c>
      <c r="E9011" t="s">
        <v>12</v>
      </c>
      <c r="F9011" s="3" t="s">
        <v>7845</v>
      </c>
      <c r="G9011">
        <v>2023</v>
      </c>
      <c r="H9011" t="s">
        <v>37</v>
      </c>
      <c r="I9011" t="s">
        <v>22321</v>
      </c>
    </row>
    <row r="9012" spans="1:9" ht="32" x14ac:dyDescent="0.2">
      <c r="A9012" t="s">
        <v>22322</v>
      </c>
      <c r="B9012" t="s">
        <v>22323</v>
      </c>
      <c r="C9012">
        <v>1</v>
      </c>
      <c r="D9012" t="s">
        <v>101</v>
      </c>
      <c r="E9012" t="s">
        <v>12</v>
      </c>
      <c r="F9012" s="3" t="s">
        <v>10508</v>
      </c>
      <c r="G9012">
        <v>2023</v>
      </c>
      <c r="H9012" t="s">
        <v>37</v>
      </c>
      <c r="I9012" t="s">
        <v>22324</v>
      </c>
    </row>
    <row r="9013" spans="1:9" ht="16" x14ac:dyDescent="0.2">
      <c r="A9013" t="s">
        <v>22322</v>
      </c>
      <c r="B9013" t="s">
        <v>10507</v>
      </c>
      <c r="C9013">
        <v>2</v>
      </c>
      <c r="D9013" t="s">
        <v>12</v>
      </c>
      <c r="E9013" t="s">
        <v>12</v>
      </c>
      <c r="F9013" s="3" t="s">
        <v>10511</v>
      </c>
      <c r="G9013">
        <v>2023</v>
      </c>
      <c r="H9013" t="s">
        <v>37</v>
      </c>
      <c r="I9013" t="s">
        <v>22324</v>
      </c>
    </row>
    <row r="9014" spans="1:9" ht="32" x14ac:dyDescent="0.2">
      <c r="A9014" t="s">
        <v>22325</v>
      </c>
      <c r="B9014" t="s">
        <v>22326</v>
      </c>
      <c r="C9014">
        <v>1</v>
      </c>
      <c r="D9014" t="s">
        <v>12</v>
      </c>
      <c r="E9014" t="s">
        <v>12</v>
      </c>
      <c r="F9014" s="3" t="s">
        <v>878</v>
      </c>
      <c r="G9014">
        <v>2023</v>
      </c>
      <c r="H9014" t="s">
        <v>37</v>
      </c>
      <c r="I9014" t="s">
        <v>22327</v>
      </c>
    </row>
    <row r="9015" spans="1:9" ht="16" x14ac:dyDescent="0.2">
      <c r="A9015" t="s">
        <v>22325</v>
      </c>
      <c r="B9015" t="s">
        <v>22328</v>
      </c>
      <c r="C9015">
        <v>2</v>
      </c>
      <c r="D9015" t="s">
        <v>101</v>
      </c>
      <c r="E9015" t="s">
        <v>12</v>
      </c>
      <c r="F9015" s="3" t="s">
        <v>11879</v>
      </c>
      <c r="G9015">
        <v>2023</v>
      </c>
      <c r="H9015" t="s">
        <v>37</v>
      </c>
      <c r="I9015" t="s">
        <v>22327</v>
      </c>
    </row>
    <row r="9016" spans="1:9" ht="16" x14ac:dyDescent="0.2">
      <c r="A9016" t="s">
        <v>22325</v>
      </c>
      <c r="B9016" t="s">
        <v>5909</v>
      </c>
      <c r="C9016">
        <v>3</v>
      </c>
      <c r="D9016" t="s">
        <v>101</v>
      </c>
      <c r="E9016" t="s">
        <v>12</v>
      </c>
      <c r="F9016" s="3" t="s">
        <v>20492</v>
      </c>
      <c r="G9016">
        <v>2023</v>
      </c>
      <c r="H9016" t="s">
        <v>37</v>
      </c>
      <c r="I9016" t="s">
        <v>22327</v>
      </c>
    </row>
    <row r="9017" spans="1:9" ht="16" x14ac:dyDescent="0.2">
      <c r="A9017" t="s">
        <v>22329</v>
      </c>
      <c r="B9017" t="s">
        <v>22330</v>
      </c>
      <c r="C9017">
        <v>1</v>
      </c>
      <c r="D9017">
        <f>237</f>
        <v>237</v>
      </c>
      <c r="E9017" t="s">
        <v>12</v>
      </c>
      <c r="F9017" s="3" t="s">
        <v>2763</v>
      </c>
      <c r="G9017">
        <v>2023</v>
      </c>
      <c r="H9017" t="s">
        <v>21</v>
      </c>
      <c r="I9017" t="s">
        <v>22331</v>
      </c>
    </row>
    <row r="9018" spans="1:9" ht="32" x14ac:dyDescent="0.2">
      <c r="A9018" t="s">
        <v>22332</v>
      </c>
      <c r="B9018" t="s">
        <v>22333</v>
      </c>
      <c r="C9018">
        <v>1</v>
      </c>
      <c r="D9018" t="s">
        <v>52</v>
      </c>
      <c r="E9018" t="s">
        <v>12</v>
      </c>
      <c r="F9018" s="3" t="s">
        <v>8511</v>
      </c>
      <c r="G9018">
        <v>2023</v>
      </c>
      <c r="H9018" t="s">
        <v>54</v>
      </c>
      <c r="I9018" t="s">
        <v>22334</v>
      </c>
    </row>
    <row r="9019" spans="1:9" ht="32" x14ac:dyDescent="0.2">
      <c r="A9019" t="s">
        <v>22332</v>
      </c>
      <c r="B9019" t="s">
        <v>22335</v>
      </c>
      <c r="C9019">
        <v>2</v>
      </c>
      <c r="D9019" t="s">
        <v>52</v>
      </c>
      <c r="E9019" t="s">
        <v>12</v>
      </c>
      <c r="F9019" s="3" t="s">
        <v>22336</v>
      </c>
      <c r="G9019">
        <v>2023</v>
      </c>
      <c r="H9019" t="s">
        <v>54</v>
      </c>
      <c r="I9019" t="s">
        <v>22334</v>
      </c>
    </row>
    <row r="9020" spans="1:9" ht="32" x14ac:dyDescent="0.2">
      <c r="A9020" t="s">
        <v>22332</v>
      </c>
      <c r="B9020" t="s">
        <v>8513</v>
      </c>
      <c r="C9020">
        <v>3</v>
      </c>
      <c r="D9020" t="s">
        <v>52</v>
      </c>
      <c r="E9020" t="s">
        <v>12</v>
      </c>
      <c r="F9020" s="3" t="s">
        <v>17165</v>
      </c>
      <c r="G9020">
        <v>2023</v>
      </c>
      <c r="H9020" t="s">
        <v>54</v>
      </c>
      <c r="I9020" t="s">
        <v>22334</v>
      </c>
    </row>
    <row r="9021" spans="1:9" ht="32" x14ac:dyDescent="0.2">
      <c r="A9021" t="s">
        <v>22337</v>
      </c>
      <c r="B9021" t="s">
        <v>22338</v>
      </c>
      <c r="C9021">
        <v>1</v>
      </c>
      <c r="D9021" t="s">
        <v>316</v>
      </c>
      <c r="E9021" t="s">
        <v>12</v>
      </c>
      <c r="F9021" s="3" t="s">
        <v>22339</v>
      </c>
      <c r="G9021">
        <v>2023</v>
      </c>
      <c r="H9021" t="s">
        <v>318</v>
      </c>
      <c r="I9021" t="s">
        <v>22340</v>
      </c>
    </row>
    <row r="9022" spans="1:9" ht="32" x14ac:dyDescent="0.2">
      <c r="A9022" t="s">
        <v>22337</v>
      </c>
      <c r="B9022" t="s">
        <v>22341</v>
      </c>
      <c r="C9022">
        <v>2</v>
      </c>
      <c r="D9022">
        <f>173</f>
        <v>173</v>
      </c>
      <c r="E9022" t="s">
        <v>12</v>
      </c>
      <c r="F9022" s="3" t="s">
        <v>22342</v>
      </c>
      <c r="G9022">
        <v>2023</v>
      </c>
      <c r="H9022" t="s">
        <v>318</v>
      </c>
      <c r="I9022" t="s">
        <v>22340</v>
      </c>
    </row>
    <row r="9023" spans="1:9" ht="32" x14ac:dyDescent="0.2">
      <c r="A9023" t="s">
        <v>22343</v>
      </c>
      <c r="B9023" t="s">
        <v>22344</v>
      </c>
      <c r="C9023">
        <v>1</v>
      </c>
      <c r="D9023" t="s">
        <v>12</v>
      </c>
      <c r="E9023" t="s">
        <v>12</v>
      </c>
      <c r="F9023" s="3" t="s">
        <v>22345</v>
      </c>
      <c r="G9023">
        <v>2023</v>
      </c>
      <c r="H9023" t="s">
        <v>646</v>
      </c>
      <c r="I9023" t="s">
        <v>22346</v>
      </c>
    </row>
    <row r="9024" spans="1:9" ht="32" x14ac:dyDescent="0.2">
      <c r="A9024" t="s">
        <v>22347</v>
      </c>
      <c r="B9024" t="s">
        <v>16443</v>
      </c>
      <c r="C9024">
        <v>1</v>
      </c>
      <c r="D9024" t="s">
        <v>101</v>
      </c>
      <c r="E9024" t="s">
        <v>12</v>
      </c>
      <c r="F9024" s="3" t="s">
        <v>16444</v>
      </c>
      <c r="G9024">
        <v>2023</v>
      </c>
      <c r="H9024" t="s">
        <v>37</v>
      </c>
      <c r="I9024" t="s">
        <v>22348</v>
      </c>
    </row>
    <row r="9025" spans="1:9" ht="16" x14ac:dyDescent="0.2">
      <c r="A9025" t="s">
        <v>22349</v>
      </c>
      <c r="B9025" t="s">
        <v>16892</v>
      </c>
      <c r="C9025">
        <v>1</v>
      </c>
      <c r="D9025" t="s">
        <v>12</v>
      </c>
      <c r="E9025" t="s">
        <v>12</v>
      </c>
      <c r="F9025" s="3" t="s">
        <v>22350</v>
      </c>
      <c r="G9025">
        <v>2023</v>
      </c>
      <c r="H9025" t="s">
        <v>235</v>
      </c>
      <c r="I9025" t="s">
        <v>22351</v>
      </c>
    </row>
    <row r="9026" spans="1:9" ht="32" x14ac:dyDescent="0.2">
      <c r="A9026" t="s">
        <v>22352</v>
      </c>
      <c r="B9026" t="s">
        <v>22353</v>
      </c>
      <c r="C9026">
        <v>1</v>
      </c>
      <c r="D9026" t="s">
        <v>3778</v>
      </c>
      <c r="E9026" t="s">
        <v>12</v>
      </c>
      <c r="F9026" s="3" t="s">
        <v>22354</v>
      </c>
      <c r="G9026">
        <v>2023</v>
      </c>
      <c r="H9026" t="s">
        <v>140</v>
      </c>
      <c r="I9026" t="s">
        <v>22355</v>
      </c>
    </row>
    <row r="9027" spans="1:9" ht="32" x14ac:dyDescent="0.2">
      <c r="A9027" t="s">
        <v>22356</v>
      </c>
      <c r="B9027" t="s">
        <v>22051</v>
      </c>
      <c r="C9027">
        <v>1</v>
      </c>
      <c r="D9027">
        <f>137</f>
        <v>137</v>
      </c>
      <c r="E9027" t="s">
        <v>12</v>
      </c>
      <c r="F9027" s="3" t="s">
        <v>22357</v>
      </c>
      <c r="G9027">
        <v>2023</v>
      </c>
      <c r="H9027" t="s">
        <v>14</v>
      </c>
      <c r="I9027" t="s">
        <v>22358</v>
      </c>
    </row>
    <row r="9028" spans="1:9" ht="32" x14ac:dyDescent="0.2">
      <c r="A9028" t="s">
        <v>22356</v>
      </c>
      <c r="B9028" t="s">
        <v>22053</v>
      </c>
      <c r="C9028">
        <v>2</v>
      </c>
      <c r="D9028" t="s">
        <v>12</v>
      </c>
      <c r="E9028" t="s">
        <v>12</v>
      </c>
      <c r="F9028" s="3" t="s">
        <v>22359</v>
      </c>
      <c r="G9028">
        <v>2023</v>
      </c>
      <c r="H9028" t="s">
        <v>474</v>
      </c>
      <c r="I9028" t="s">
        <v>22358</v>
      </c>
    </row>
    <row r="9029" spans="1:9" ht="32" x14ac:dyDescent="0.2">
      <c r="A9029" t="s">
        <v>22356</v>
      </c>
      <c r="B9029" t="s">
        <v>16168</v>
      </c>
      <c r="C9029">
        <v>3</v>
      </c>
      <c r="D9029" t="s">
        <v>12</v>
      </c>
      <c r="E9029" t="s">
        <v>12</v>
      </c>
      <c r="F9029" s="3" t="s">
        <v>22360</v>
      </c>
      <c r="G9029">
        <v>2023</v>
      </c>
      <c r="H9029" t="s">
        <v>14</v>
      </c>
      <c r="I9029" t="s">
        <v>22358</v>
      </c>
    </row>
    <row r="9030" spans="1:9" ht="16" x14ac:dyDescent="0.2">
      <c r="A9030" t="s">
        <v>22361</v>
      </c>
      <c r="B9030" t="s">
        <v>22362</v>
      </c>
      <c r="C9030">
        <v>1</v>
      </c>
      <c r="D9030" t="s">
        <v>12</v>
      </c>
      <c r="E9030" t="s">
        <v>12</v>
      </c>
      <c r="F9030" s="3" t="s">
        <v>22363</v>
      </c>
      <c r="G9030">
        <v>2023</v>
      </c>
      <c r="H9030" t="s">
        <v>423</v>
      </c>
      <c r="I9030" t="s">
        <v>22364</v>
      </c>
    </row>
    <row r="9031" spans="1:9" ht="16" x14ac:dyDescent="0.2">
      <c r="A9031" t="s">
        <v>22361</v>
      </c>
      <c r="B9031" t="s">
        <v>22365</v>
      </c>
      <c r="C9031">
        <v>2</v>
      </c>
      <c r="D9031" t="s">
        <v>12</v>
      </c>
      <c r="E9031" t="s">
        <v>12</v>
      </c>
      <c r="F9031" s="3" t="s">
        <v>15287</v>
      </c>
      <c r="G9031">
        <v>2023</v>
      </c>
      <c r="H9031" t="s">
        <v>239</v>
      </c>
      <c r="I9031" t="s">
        <v>22364</v>
      </c>
    </row>
    <row r="9032" spans="1:9" ht="32" x14ac:dyDescent="0.2">
      <c r="A9032" t="s">
        <v>22366</v>
      </c>
      <c r="B9032" t="s">
        <v>22367</v>
      </c>
      <c r="C9032">
        <v>1</v>
      </c>
      <c r="D9032">
        <f>237</f>
        <v>237</v>
      </c>
      <c r="E9032" t="s">
        <v>12</v>
      </c>
      <c r="F9032" s="3" t="s">
        <v>4045</v>
      </c>
      <c r="G9032">
        <v>2023</v>
      </c>
      <c r="H9032" t="s">
        <v>21</v>
      </c>
      <c r="I9032" t="s">
        <v>22368</v>
      </c>
    </row>
    <row r="9033" spans="1:9" ht="32" x14ac:dyDescent="0.2">
      <c r="A9033" t="s">
        <v>22369</v>
      </c>
      <c r="B9033" t="s">
        <v>22370</v>
      </c>
      <c r="C9033">
        <v>1</v>
      </c>
      <c r="D9033" t="s">
        <v>712</v>
      </c>
      <c r="E9033" t="s">
        <v>12</v>
      </c>
      <c r="F9033" s="3" t="s">
        <v>22371</v>
      </c>
      <c r="G9033">
        <v>2023</v>
      </c>
      <c r="H9033" t="s">
        <v>1157</v>
      </c>
      <c r="I9033" t="s">
        <v>22372</v>
      </c>
    </row>
    <row r="9034" spans="1:9" ht="32" x14ac:dyDescent="0.2">
      <c r="A9034" t="s">
        <v>22369</v>
      </c>
      <c r="B9034" t="s">
        <v>22373</v>
      </c>
      <c r="C9034">
        <v>2</v>
      </c>
      <c r="D9034" t="s">
        <v>12</v>
      </c>
      <c r="E9034" t="s">
        <v>12</v>
      </c>
      <c r="F9034" s="3" t="s">
        <v>22374</v>
      </c>
      <c r="G9034">
        <v>2023</v>
      </c>
      <c r="H9034" t="s">
        <v>1157</v>
      </c>
      <c r="I9034" t="s">
        <v>22372</v>
      </c>
    </row>
    <row r="9035" spans="1:9" ht="32" x14ac:dyDescent="0.2">
      <c r="A9035" t="s">
        <v>22375</v>
      </c>
      <c r="B9035" t="s">
        <v>22376</v>
      </c>
      <c r="C9035">
        <v>1</v>
      </c>
      <c r="D9035" t="s">
        <v>31</v>
      </c>
      <c r="E9035" t="s">
        <v>12</v>
      </c>
      <c r="F9035" s="3" t="s">
        <v>22377</v>
      </c>
      <c r="G9035">
        <v>2023</v>
      </c>
      <c r="H9035" t="s">
        <v>22378</v>
      </c>
      <c r="I9035" t="s">
        <v>22379</v>
      </c>
    </row>
    <row r="9036" spans="1:9" ht="16" x14ac:dyDescent="0.2">
      <c r="A9036" t="s">
        <v>22380</v>
      </c>
      <c r="B9036" t="s">
        <v>22381</v>
      </c>
      <c r="C9036">
        <v>1</v>
      </c>
      <c r="D9036" t="s">
        <v>12</v>
      </c>
      <c r="E9036" t="s">
        <v>12</v>
      </c>
      <c r="F9036" s="3" t="s">
        <v>22382</v>
      </c>
      <c r="G9036">
        <v>2023</v>
      </c>
      <c r="H9036" t="s">
        <v>174</v>
      </c>
      <c r="I9036" t="s">
        <v>22383</v>
      </c>
    </row>
    <row r="9037" spans="1:9" ht="32" x14ac:dyDescent="0.2">
      <c r="A9037" t="s">
        <v>22384</v>
      </c>
      <c r="B9037" t="s">
        <v>12260</v>
      </c>
      <c r="C9037">
        <v>1</v>
      </c>
      <c r="D9037" t="s">
        <v>90</v>
      </c>
      <c r="E9037" t="s">
        <v>12</v>
      </c>
      <c r="F9037" s="7" t="s">
        <v>22385</v>
      </c>
      <c r="G9037">
        <v>2023</v>
      </c>
      <c r="H9037" t="s">
        <v>226</v>
      </c>
      <c r="I9037" t="s">
        <v>22386</v>
      </c>
    </row>
    <row r="9038" spans="1:9" ht="32" x14ac:dyDescent="0.2">
      <c r="A9038" t="s">
        <v>22387</v>
      </c>
      <c r="B9038" t="s">
        <v>22388</v>
      </c>
      <c r="C9038">
        <v>1</v>
      </c>
      <c r="D9038" t="s">
        <v>22389</v>
      </c>
      <c r="E9038" t="s">
        <v>12</v>
      </c>
      <c r="F9038" s="3" t="s">
        <v>22390</v>
      </c>
      <c r="G9038">
        <v>2023</v>
      </c>
      <c r="H9038" t="s">
        <v>86</v>
      </c>
      <c r="I9038" t="s">
        <v>22391</v>
      </c>
    </row>
    <row r="9039" spans="1:9" ht="32" x14ac:dyDescent="0.2">
      <c r="A9039" t="s">
        <v>22387</v>
      </c>
      <c r="B9039" t="s">
        <v>22392</v>
      </c>
      <c r="C9039">
        <v>2</v>
      </c>
      <c r="D9039" t="s">
        <v>22389</v>
      </c>
      <c r="E9039" t="s">
        <v>12</v>
      </c>
      <c r="F9039" s="3" t="s">
        <v>22393</v>
      </c>
      <c r="G9039">
        <v>2023</v>
      </c>
      <c r="H9039" t="s">
        <v>86</v>
      </c>
      <c r="I9039" t="s">
        <v>22391</v>
      </c>
    </row>
    <row r="9040" spans="1:9" ht="16" x14ac:dyDescent="0.2">
      <c r="A9040" t="s">
        <v>22394</v>
      </c>
      <c r="B9040" t="s">
        <v>22395</v>
      </c>
      <c r="C9040">
        <v>1</v>
      </c>
      <c r="D9040" t="s">
        <v>12</v>
      </c>
      <c r="E9040" t="s">
        <v>12</v>
      </c>
      <c r="F9040" s="3" t="s">
        <v>9203</v>
      </c>
      <c r="G9040">
        <v>2023</v>
      </c>
      <c r="H9040" t="s">
        <v>1810</v>
      </c>
      <c r="I9040" t="s">
        <v>22396</v>
      </c>
    </row>
    <row r="9041" spans="1:9" ht="32" x14ac:dyDescent="0.2">
      <c r="A9041" t="s">
        <v>22394</v>
      </c>
      <c r="B9041" t="s">
        <v>22397</v>
      </c>
      <c r="C9041">
        <v>2</v>
      </c>
      <c r="D9041">
        <f>351</f>
        <v>351</v>
      </c>
      <c r="E9041" t="s">
        <v>12</v>
      </c>
      <c r="F9041" s="3" t="s">
        <v>22398</v>
      </c>
      <c r="G9041">
        <v>2023</v>
      </c>
      <c r="H9041" t="s">
        <v>1810</v>
      </c>
      <c r="I9041" t="s">
        <v>22396</v>
      </c>
    </row>
    <row r="9042" spans="1:9" ht="32" x14ac:dyDescent="0.2">
      <c r="A9042" t="s">
        <v>22394</v>
      </c>
      <c r="B9042" t="s">
        <v>22399</v>
      </c>
      <c r="C9042">
        <v>3</v>
      </c>
      <c r="D9042" t="s">
        <v>12</v>
      </c>
      <c r="E9042" t="s">
        <v>12</v>
      </c>
      <c r="F9042" s="3" t="s">
        <v>22400</v>
      </c>
      <c r="G9042">
        <v>2023</v>
      </c>
      <c r="H9042" t="s">
        <v>1810</v>
      </c>
      <c r="I9042" t="s">
        <v>22396</v>
      </c>
    </row>
    <row r="9043" spans="1:9" ht="16" x14ac:dyDescent="0.2">
      <c r="A9043" t="s">
        <v>22401</v>
      </c>
      <c r="B9043" t="s">
        <v>22402</v>
      </c>
      <c r="C9043">
        <v>1</v>
      </c>
      <c r="D9043" t="s">
        <v>12</v>
      </c>
      <c r="E9043" t="s">
        <v>12</v>
      </c>
      <c r="F9043" s="3" t="s">
        <v>22403</v>
      </c>
      <c r="G9043">
        <v>2023</v>
      </c>
      <c r="H9043" t="s">
        <v>140</v>
      </c>
      <c r="I9043" t="s">
        <v>22404</v>
      </c>
    </row>
    <row r="9044" spans="1:9" ht="48" x14ac:dyDescent="0.2">
      <c r="A9044" t="s">
        <v>22405</v>
      </c>
      <c r="B9044" t="s">
        <v>22406</v>
      </c>
      <c r="C9044">
        <v>1</v>
      </c>
      <c r="D9044" t="s">
        <v>12</v>
      </c>
      <c r="E9044" t="s">
        <v>12</v>
      </c>
      <c r="F9044" s="3" t="s">
        <v>5430</v>
      </c>
      <c r="G9044">
        <v>2023</v>
      </c>
      <c r="H9044" t="s">
        <v>239</v>
      </c>
      <c r="I9044" t="s">
        <v>22407</v>
      </c>
    </row>
    <row r="9045" spans="1:9" ht="32" x14ac:dyDescent="0.2">
      <c r="A9045" t="s">
        <v>22408</v>
      </c>
      <c r="B9045" t="s">
        <v>22409</v>
      </c>
      <c r="C9045">
        <v>1</v>
      </c>
      <c r="D9045">
        <f>498</f>
        <v>498</v>
      </c>
      <c r="E9045" t="s">
        <v>12</v>
      </c>
      <c r="F9045" s="3" t="s">
        <v>22410</v>
      </c>
      <c r="G9045">
        <v>2023</v>
      </c>
      <c r="H9045" t="s">
        <v>215</v>
      </c>
      <c r="I9045" t="s">
        <v>22411</v>
      </c>
    </row>
    <row r="9046" spans="1:9" ht="16" x14ac:dyDescent="0.2">
      <c r="A9046" t="s">
        <v>22408</v>
      </c>
      <c r="B9046" t="s">
        <v>22412</v>
      </c>
      <c r="C9046">
        <v>2</v>
      </c>
      <c r="D9046" t="s">
        <v>408</v>
      </c>
      <c r="E9046" t="s">
        <v>12</v>
      </c>
      <c r="F9046" s="3" t="s">
        <v>14822</v>
      </c>
      <c r="G9046">
        <v>2023</v>
      </c>
      <c r="H9046" t="s">
        <v>215</v>
      </c>
      <c r="I9046" t="s">
        <v>22411</v>
      </c>
    </row>
    <row r="9047" spans="1:9" ht="32" x14ac:dyDescent="0.2">
      <c r="A9047" t="s">
        <v>22408</v>
      </c>
      <c r="B9047" t="s">
        <v>18400</v>
      </c>
      <c r="C9047">
        <v>3</v>
      </c>
      <c r="D9047" t="s">
        <v>12</v>
      </c>
      <c r="E9047" t="s">
        <v>12</v>
      </c>
      <c r="F9047" s="3" t="s">
        <v>4706</v>
      </c>
      <c r="G9047">
        <v>2023</v>
      </c>
      <c r="H9047" t="s">
        <v>14</v>
      </c>
      <c r="I9047" t="s">
        <v>22411</v>
      </c>
    </row>
    <row r="9048" spans="1:9" ht="16" x14ac:dyDescent="0.2">
      <c r="A9048" t="s">
        <v>22408</v>
      </c>
      <c r="B9048" t="s">
        <v>22413</v>
      </c>
      <c r="C9048">
        <v>4</v>
      </c>
      <c r="D9048" t="s">
        <v>12</v>
      </c>
      <c r="E9048" t="s">
        <v>12</v>
      </c>
      <c r="F9048" s="3" t="s">
        <v>22414</v>
      </c>
      <c r="G9048">
        <v>2023</v>
      </c>
      <c r="H9048" t="s">
        <v>215</v>
      </c>
      <c r="I9048" t="s">
        <v>22411</v>
      </c>
    </row>
    <row r="9049" spans="1:9" ht="32" x14ac:dyDescent="0.2">
      <c r="A9049" t="s">
        <v>22408</v>
      </c>
      <c r="B9049" t="s">
        <v>22415</v>
      </c>
      <c r="C9049">
        <v>5</v>
      </c>
      <c r="D9049" t="s">
        <v>12</v>
      </c>
      <c r="E9049" t="s">
        <v>12</v>
      </c>
      <c r="F9049" s="7" t="s">
        <v>22416</v>
      </c>
      <c r="G9049">
        <v>2023</v>
      </c>
      <c r="H9049" t="s">
        <v>215</v>
      </c>
      <c r="I9049" t="s">
        <v>22411</v>
      </c>
    </row>
    <row r="9050" spans="1:9" ht="32" x14ac:dyDescent="0.2">
      <c r="A9050" t="s">
        <v>22417</v>
      </c>
      <c r="B9050" t="s">
        <v>3313</v>
      </c>
      <c r="C9050">
        <v>1</v>
      </c>
      <c r="D9050" t="s">
        <v>469</v>
      </c>
      <c r="E9050" t="s">
        <v>12</v>
      </c>
      <c r="F9050" s="3" t="s">
        <v>22418</v>
      </c>
      <c r="G9050">
        <v>2023</v>
      </c>
      <c r="H9050" t="s">
        <v>462</v>
      </c>
      <c r="I9050" t="s">
        <v>22419</v>
      </c>
    </row>
    <row r="9051" spans="1:9" ht="32" x14ac:dyDescent="0.2">
      <c r="A9051" t="s">
        <v>22420</v>
      </c>
      <c r="B9051" t="s">
        <v>22421</v>
      </c>
      <c r="C9051">
        <v>1</v>
      </c>
      <c r="D9051" t="s">
        <v>31</v>
      </c>
      <c r="E9051" t="s">
        <v>12</v>
      </c>
      <c r="F9051" s="3" t="s">
        <v>22422</v>
      </c>
      <c r="G9051">
        <v>2023</v>
      </c>
      <c r="H9051" t="s">
        <v>420</v>
      </c>
      <c r="I9051" t="s">
        <v>22423</v>
      </c>
    </row>
    <row r="9052" spans="1:9" ht="32" x14ac:dyDescent="0.2">
      <c r="A9052" t="s">
        <v>22420</v>
      </c>
      <c r="B9052" t="s">
        <v>22424</v>
      </c>
      <c r="C9052">
        <v>2</v>
      </c>
      <c r="D9052" t="s">
        <v>31</v>
      </c>
      <c r="E9052" t="s">
        <v>12</v>
      </c>
      <c r="F9052" s="3" t="s">
        <v>22425</v>
      </c>
      <c r="G9052">
        <v>2023</v>
      </c>
      <c r="H9052" t="s">
        <v>420</v>
      </c>
      <c r="I9052" t="s">
        <v>22423</v>
      </c>
    </row>
    <row r="9053" spans="1:9" ht="16" x14ac:dyDescent="0.2">
      <c r="A9053" t="s">
        <v>22426</v>
      </c>
      <c r="B9053" t="s">
        <v>22427</v>
      </c>
      <c r="C9053">
        <v>1</v>
      </c>
      <c r="D9053" t="s">
        <v>12</v>
      </c>
      <c r="E9053" t="s">
        <v>12</v>
      </c>
      <c r="F9053" s="3" t="s">
        <v>22428</v>
      </c>
      <c r="G9053">
        <v>2023</v>
      </c>
      <c r="H9053" t="s">
        <v>423</v>
      </c>
      <c r="I9053" t="s">
        <v>22429</v>
      </c>
    </row>
    <row r="9054" spans="1:9" ht="16" x14ac:dyDescent="0.2">
      <c r="A9054" t="s">
        <v>22430</v>
      </c>
      <c r="B9054" t="s">
        <v>22431</v>
      </c>
      <c r="C9054">
        <v>1</v>
      </c>
      <c r="D9054" t="s">
        <v>3485</v>
      </c>
      <c r="E9054" t="s">
        <v>12</v>
      </c>
      <c r="F9054" s="3" t="s">
        <v>3486</v>
      </c>
      <c r="G9054">
        <v>2023</v>
      </c>
      <c r="H9054" t="s">
        <v>368</v>
      </c>
      <c r="I9054" t="s">
        <v>22432</v>
      </c>
    </row>
    <row r="9055" spans="1:9" ht="16" x14ac:dyDescent="0.2">
      <c r="A9055" t="s">
        <v>22430</v>
      </c>
      <c r="B9055" t="s">
        <v>22433</v>
      </c>
      <c r="C9055">
        <v>2</v>
      </c>
      <c r="D9055" t="s">
        <v>12</v>
      </c>
      <c r="E9055" t="s">
        <v>12</v>
      </c>
      <c r="F9055" s="3" t="s">
        <v>22434</v>
      </c>
      <c r="G9055">
        <v>2023</v>
      </c>
      <c r="H9055" t="s">
        <v>368</v>
      </c>
      <c r="I9055" t="s">
        <v>22432</v>
      </c>
    </row>
    <row r="9056" spans="1:9" ht="32" x14ac:dyDescent="0.2">
      <c r="A9056" t="s">
        <v>22435</v>
      </c>
      <c r="B9056" t="s">
        <v>22436</v>
      </c>
      <c r="C9056">
        <v>1</v>
      </c>
      <c r="D9056" t="s">
        <v>344</v>
      </c>
      <c r="E9056" t="s">
        <v>12</v>
      </c>
      <c r="F9056" s="3" t="s">
        <v>9480</v>
      </c>
      <c r="G9056">
        <v>2023</v>
      </c>
      <c r="H9056" t="s">
        <v>859</v>
      </c>
      <c r="I9056" t="s">
        <v>22437</v>
      </c>
    </row>
    <row r="9057" spans="1:9" ht="32" x14ac:dyDescent="0.2">
      <c r="A9057" t="s">
        <v>22438</v>
      </c>
      <c r="B9057" t="s">
        <v>16012</v>
      </c>
      <c r="C9057">
        <v>1</v>
      </c>
      <c r="D9057" t="s">
        <v>52</v>
      </c>
      <c r="E9057" t="s">
        <v>12</v>
      </c>
      <c r="F9057" s="3" t="s">
        <v>16013</v>
      </c>
      <c r="G9057">
        <v>2023</v>
      </c>
      <c r="H9057" t="s">
        <v>323</v>
      </c>
      <c r="I9057" t="s">
        <v>22439</v>
      </c>
    </row>
    <row r="9058" spans="1:9" ht="32" x14ac:dyDescent="0.2">
      <c r="A9058" t="s">
        <v>22438</v>
      </c>
      <c r="B9058" t="s">
        <v>22440</v>
      </c>
      <c r="C9058">
        <v>2</v>
      </c>
      <c r="D9058" t="s">
        <v>52</v>
      </c>
      <c r="E9058" t="s">
        <v>12</v>
      </c>
      <c r="F9058" s="3" t="s">
        <v>22441</v>
      </c>
      <c r="G9058">
        <v>2023</v>
      </c>
      <c r="H9058" t="s">
        <v>323</v>
      </c>
      <c r="I9058" t="s">
        <v>22439</v>
      </c>
    </row>
    <row r="9059" spans="1:9" x14ac:dyDescent="0.2">
      <c r="A9059" t="s">
        <v>22442</v>
      </c>
      <c r="B9059" t="s">
        <v>18686</v>
      </c>
      <c r="C9059">
        <v>1</v>
      </c>
      <c r="D9059" t="s">
        <v>12</v>
      </c>
      <c r="E9059" t="s">
        <v>12</v>
      </c>
      <c r="F9059" s="8" t="s">
        <v>45811</v>
      </c>
      <c r="G9059">
        <v>2023</v>
      </c>
      <c r="H9059" t="s">
        <v>21</v>
      </c>
      <c r="I9059" t="s">
        <v>22443</v>
      </c>
    </row>
    <row r="9060" spans="1:9" ht="16" x14ac:dyDescent="0.2">
      <c r="A9060" t="s">
        <v>22442</v>
      </c>
      <c r="B9060" t="s">
        <v>22444</v>
      </c>
      <c r="C9060">
        <v>2</v>
      </c>
      <c r="D9060" t="s">
        <v>12</v>
      </c>
      <c r="E9060" t="s">
        <v>12</v>
      </c>
      <c r="F9060" s="7" t="s">
        <v>25</v>
      </c>
      <c r="G9060">
        <v>2023</v>
      </c>
      <c r="H9060" t="s">
        <v>21</v>
      </c>
      <c r="I9060" t="s">
        <v>22443</v>
      </c>
    </row>
    <row r="9061" spans="1:9" ht="32" x14ac:dyDescent="0.2">
      <c r="A9061" t="s">
        <v>22442</v>
      </c>
      <c r="B9061" t="s">
        <v>22445</v>
      </c>
      <c r="C9061">
        <v>3</v>
      </c>
      <c r="D9061" t="s">
        <v>12</v>
      </c>
      <c r="E9061" t="s">
        <v>12</v>
      </c>
      <c r="F9061" s="7" t="s">
        <v>22446</v>
      </c>
      <c r="G9061">
        <v>2023</v>
      </c>
      <c r="H9061" t="s">
        <v>21</v>
      </c>
      <c r="I9061" t="s">
        <v>22443</v>
      </c>
    </row>
    <row r="9062" spans="1:9" ht="32" x14ac:dyDescent="0.2">
      <c r="A9062" t="s">
        <v>22442</v>
      </c>
      <c r="B9062" t="s">
        <v>18684</v>
      </c>
      <c r="C9062">
        <v>4</v>
      </c>
      <c r="D9062">
        <f>237</f>
        <v>237</v>
      </c>
      <c r="E9062" t="s">
        <v>12</v>
      </c>
      <c r="F9062" s="3" t="s">
        <v>2956</v>
      </c>
      <c r="G9062">
        <v>2023</v>
      </c>
      <c r="H9062" t="s">
        <v>21</v>
      </c>
      <c r="I9062" t="s">
        <v>22443</v>
      </c>
    </row>
    <row r="9063" spans="1:9" ht="16" x14ac:dyDescent="0.2">
      <c r="A9063" t="s">
        <v>22442</v>
      </c>
      <c r="B9063" t="s">
        <v>22447</v>
      </c>
      <c r="C9063">
        <v>5</v>
      </c>
      <c r="D9063" t="s">
        <v>1903</v>
      </c>
      <c r="E9063" t="s">
        <v>12</v>
      </c>
      <c r="F9063" s="3" t="s">
        <v>1909</v>
      </c>
      <c r="G9063">
        <v>2023</v>
      </c>
      <c r="H9063" t="s">
        <v>323</v>
      </c>
      <c r="I9063" t="s">
        <v>22443</v>
      </c>
    </row>
    <row r="9064" spans="1:9" ht="16" x14ac:dyDescent="0.2">
      <c r="A9064" t="s">
        <v>22448</v>
      </c>
      <c r="B9064" t="s">
        <v>22449</v>
      </c>
      <c r="C9064">
        <v>1</v>
      </c>
      <c r="D9064" t="s">
        <v>12</v>
      </c>
      <c r="E9064" t="s">
        <v>12</v>
      </c>
      <c r="F9064" s="3" t="s">
        <v>22450</v>
      </c>
      <c r="G9064">
        <v>2023</v>
      </c>
      <c r="H9064" t="s">
        <v>239</v>
      </c>
      <c r="I9064" t="s">
        <v>22451</v>
      </c>
    </row>
    <row r="9065" spans="1:9" ht="16" x14ac:dyDescent="0.2">
      <c r="A9065" t="s">
        <v>22448</v>
      </c>
      <c r="B9065" t="s">
        <v>22452</v>
      </c>
      <c r="C9065">
        <v>2</v>
      </c>
      <c r="D9065" t="s">
        <v>3111</v>
      </c>
      <c r="E9065" t="s">
        <v>12</v>
      </c>
      <c r="F9065" s="3" t="s">
        <v>4714</v>
      </c>
      <c r="G9065">
        <v>2023</v>
      </c>
      <c r="H9065" t="s">
        <v>140</v>
      </c>
      <c r="I9065" t="s">
        <v>22451</v>
      </c>
    </row>
    <row r="9066" spans="1:9" ht="16" x14ac:dyDescent="0.2">
      <c r="A9066" t="s">
        <v>22453</v>
      </c>
      <c r="B9066" t="s">
        <v>9188</v>
      </c>
      <c r="C9066">
        <v>1</v>
      </c>
      <c r="D9066">
        <f>400</f>
        <v>400</v>
      </c>
      <c r="E9066" t="s">
        <v>12</v>
      </c>
      <c r="F9066" s="3" t="s">
        <v>11289</v>
      </c>
      <c r="G9066">
        <v>2023</v>
      </c>
      <c r="H9066" t="s">
        <v>140</v>
      </c>
      <c r="I9066" t="s">
        <v>22454</v>
      </c>
    </row>
    <row r="9067" spans="1:9" ht="16" x14ac:dyDescent="0.2">
      <c r="A9067" t="s">
        <v>22453</v>
      </c>
      <c r="B9067" t="s">
        <v>20805</v>
      </c>
      <c r="C9067">
        <v>2</v>
      </c>
      <c r="D9067">
        <f>441</f>
        <v>441</v>
      </c>
      <c r="E9067" t="s">
        <v>12</v>
      </c>
      <c r="F9067" s="3" t="s">
        <v>22455</v>
      </c>
      <c r="G9067">
        <v>2023</v>
      </c>
      <c r="H9067" t="s">
        <v>140</v>
      </c>
      <c r="I9067" t="s">
        <v>22454</v>
      </c>
    </row>
    <row r="9068" spans="1:9" ht="16" x14ac:dyDescent="0.2">
      <c r="A9068" t="s">
        <v>22453</v>
      </c>
      <c r="B9068" t="s">
        <v>4604</v>
      </c>
      <c r="C9068">
        <v>3</v>
      </c>
      <c r="D9068" t="s">
        <v>656</v>
      </c>
      <c r="E9068" t="s">
        <v>12</v>
      </c>
      <c r="F9068" s="3" t="s">
        <v>5792</v>
      </c>
      <c r="G9068">
        <v>2023</v>
      </c>
      <c r="H9068" t="s">
        <v>140</v>
      </c>
      <c r="I9068" t="s">
        <v>22454</v>
      </c>
    </row>
    <row r="9069" spans="1:9" ht="16" x14ac:dyDescent="0.2">
      <c r="A9069" t="s">
        <v>22456</v>
      </c>
      <c r="B9069" t="s">
        <v>7309</v>
      </c>
      <c r="C9069">
        <v>1</v>
      </c>
      <c r="D9069" t="s">
        <v>12</v>
      </c>
      <c r="E9069" t="s">
        <v>12</v>
      </c>
      <c r="F9069" s="3" t="s">
        <v>12013</v>
      </c>
      <c r="G9069">
        <v>2023</v>
      </c>
      <c r="H9069" t="s">
        <v>37</v>
      </c>
      <c r="I9069" t="s">
        <v>22457</v>
      </c>
    </row>
    <row r="9070" spans="1:9" ht="16" x14ac:dyDescent="0.2">
      <c r="A9070" t="s">
        <v>22458</v>
      </c>
      <c r="B9070" t="s">
        <v>5584</v>
      </c>
      <c r="C9070">
        <v>1</v>
      </c>
      <c r="D9070" t="s">
        <v>52</v>
      </c>
      <c r="E9070" t="s">
        <v>12</v>
      </c>
      <c r="F9070" s="3" t="s">
        <v>16161</v>
      </c>
      <c r="G9070">
        <v>2023</v>
      </c>
      <c r="H9070" t="s">
        <v>140</v>
      </c>
      <c r="I9070" t="s">
        <v>22459</v>
      </c>
    </row>
    <row r="9071" spans="1:9" ht="16" x14ac:dyDescent="0.2">
      <c r="A9071" t="s">
        <v>22458</v>
      </c>
      <c r="B9071" t="s">
        <v>18238</v>
      </c>
      <c r="C9071">
        <v>2</v>
      </c>
      <c r="D9071">
        <f>400</f>
        <v>400</v>
      </c>
      <c r="E9071" t="s">
        <v>12</v>
      </c>
      <c r="F9071" s="3" t="s">
        <v>9189</v>
      </c>
      <c r="G9071">
        <v>2023</v>
      </c>
      <c r="H9071" t="s">
        <v>140</v>
      </c>
      <c r="I9071" t="s">
        <v>22459</v>
      </c>
    </row>
    <row r="9072" spans="1:9" ht="16" x14ac:dyDescent="0.2">
      <c r="A9072" t="s">
        <v>22460</v>
      </c>
      <c r="B9072" t="s">
        <v>22461</v>
      </c>
      <c r="C9072">
        <v>1</v>
      </c>
      <c r="D9072" t="s">
        <v>408</v>
      </c>
      <c r="E9072" t="s">
        <v>12</v>
      </c>
      <c r="F9072" s="3" t="s">
        <v>2260</v>
      </c>
      <c r="G9072">
        <v>2023</v>
      </c>
      <c r="H9072" t="s">
        <v>140</v>
      </c>
      <c r="I9072" t="s">
        <v>22462</v>
      </c>
    </row>
    <row r="9073" spans="1:9" ht="32" x14ac:dyDescent="0.2">
      <c r="A9073" t="s">
        <v>22463</v>
      </c>
      <c r="B9073" t="s">
        <v>22464</v>
      </c>
      <c r="C9073">
        <v>1</v>
      </c>
      <c r="D9073" t="s">
        <v>12</v>
      </c>
      <c r="E9073" t="s">
        <v>12</v>
      </c>
      <c r="F9073" s="3" t="s">
        <v>22465</v>
      </c>
      <c r="G9073">
        <v>2023</v>
      </c>
      <c r="H9073" t="s">
        <v>368</v>
      </c>
      <c r="I9073" t="s">
        <v>22466</v>
      </c>
    </row>
    <row r="9074" spans="1:9" ht="16" x14ac:dyDescent="0.2">
      <c r="A9074" t="s">
        <v>22463</v>
      </c>
      <c r="B9074" t="s">
        <v>22467</v>
      </c>
      <c r="C9074">
        <v>2</v>
      </c>
      <c r="D9074" t="s">
        <v>12</v>
      </c>
      <c r="E9074" t="s">
        <v>12</v>
      </c>
      <c r="F9074" s="3" t="s">
        <v>22468</v>
      </c>
      <c r="G9074">
        <v>2023</v>
      </c>
      <c r="H9074" t="s">
        <v>368</v>
      </c>
      <c r="I9074" t="s">
        <v>22466</v>
      </c>
    </row>
    <row r="9075" spans="1:9" ht="32" x14ac:dyDescent="0.2">
      <c r="A9075" t="s">
        <v>22469</v>
      </c>
      <c r="B9075" t="s">
        <v>22470</v>
      </c>
      <c r="C9075">
        <v>1</v>
      </c>
      <c r="D9075" t="s">
        <v>101</v>
      </c>
      <c r="E9075" t="s">
        <v>12</v>
      </c>
      <c r="F9075" s="3" t="s">
        <v>22471</v>
      </c>
      <c r="G9075">
        <v>2023</v>
      </c>
      <c r="H9075" t="s">
        <v>37</v>
      </c>
      <c r="I9075" t="s">
        <v>22472</v>
      </c>
    </row>
    <row r="9076" spans="1:9" ht="16" x14ac:dyDescent="0.2">
      <c r="A9076" t="s">
        <v>22473</v>
      </c>
      <c r="B9076" t="s">
        <v>22474</v>
      </c>
      <c r="C9076">
        <v>1</v>
      </c>
      <c r="D9076" t="s">
        <v>31</v>
      </c>
      <c r="E9076" t="s">
        <v>12</v>
      </c>
      <c r="F9076" s="3" t="s">
        <v>22475</v>
      </c>
      <c r="G9076">
        <v>2023</v>
      </c>
      <c r="H9076" t="s">
        <v>140</v>
      </c>
      <c r="I9076" t="s">
        <v>22476</v>
      </c>
    </row>
    <row r="9077" spans="1:9" ht="16" x14ac:dyDescent="0.2">
      <c r="A9077" t="s">
        <v>22473</v>
      </c>
      <c r="B9077" t="s">
        <v>22477</v>
      </c>
      <c r="C9077">
        <v>2</v>
      </c>
      <c r="D9077" t="s">
        <v>12</v>
      </c>
      <c r="E9077" t="s">
        <v>12</v>
      </c>
      <c r="F9077" s="3" t="s">
        <v>22478</v>
      </c>
      <c r="G9077">
        <v>2023</v>
      </c>
      <c r="H9077" t="s">
        <v>140</v>
      </c>
      <c r="I9077" t="s">
        <v>22476</v>
      </c>
    </row>
    <row r="9078" spans="1:9" ht="16" x14ac:dyDescent="0.2">
      <c r="A9078" t="s">
        <v>22479</v>
      </c>
      <c r="B9078" t="s">
        <v>22480</v>
      </c>
      <c r="C9078">
        <v>1</v>
      </c>
      <c r="D9078" t="s">
        <v>12</v>
      </c>
      <c r="E9078" t="s">
        <v>12</v>
      </c>
      <c r="F9078" s="3" t="s">
        <v>22481</v>
      </c>
      <c r="G9078">
        <v>2023</v>
      </c>
      <c r="H9078" t="s">
        <v>140</v>
      </c>
      <c r="I9078" t="s">
        <v>22482</v>
      </c>
    </row>
    <row r="9079" spans="1:9" ht="16" x14ac:dyDescent="0.2">
      <c r="A9079" t="s">
        <v>22479</v>
      </c>
      <c r="B9079" t="s">
        <v>22483</v>
      </c>
      <c r="C9079">
        <v>2</v>
      </c>
      <c r="D9079" t="s">
        <v>344</v>
      </c>
      <c r="E9079" t="s">
        <v>12</v>
      </c>
      <c r="F9079" s="3" t="s">
        <v>7384</v>
      </c>
      <c r="G9079">
        <v>2023</v>
      </c>
      <c r="H9079" t="s">
        <v>140</v>
      </c>
      <c r="I9079" t="s">
        <v>22482</v>
      </c>
    </row>
    <row r="9080" spans="1:9" ht="32" x14ac:dyDescent="0.2">
      <c r="A9080" t="s">
        <v>22479</v>
      </c>
      <c r="B9080" t="s">
        <v>22484</v>
      </c>
      <c r="C9080">
        <v>3</v>
      </c>
      <c r="D9080">
        <f>441</f>
        <v>441</v>
      </c>
      <c r="E9080" t="s">
        <v>12</v>
      </c>
      <c r="F9080" s="3" t="s">
        <v>22485</v>
      </c>
      <c r="G9080">
        <v>2023</v>
      </c>
      <c r="H9080" t="s">
        <v>140</v>
      </c>
      <c r="I9080" t="s">
        <v>22482</v>
      </c>
    </row>
    <row r="9081" spans="1:9" ht="16" x14ac:dyDescent="0.2">
      <c r="A9081" t="s">
        <v>22486</v>
      </c>
      <c r="B9081" t="s">
        <v>17154</v>
      </c>
      <c r="C9081">
        <v>1</v>
      </c>
      <c r="D9081">
        <f>237</f>
        <v>237</v>
      </c>
      <c r="E9081" t="s">
        <v>12</v>
      </c>
      <c r="F9081" s="3" t="s">
        <v>2763</v>
      </c>
      <c r="G9081">
        <v>2023</v>
      </c>
      <c r="H9081" t="s">
        <v>21</v>
      </c>
      <c r="I9081" t="s">
        <v>22487</v>
      </c>
    </row>
    <row r="9082" spans="1:9" ht="16" x14ac:dyDescent="0.2">
      <c r="A9082" t="s">
        <v>22486</v>
      </c>
      <c r="B9082" t="s">
        <v>2766</v>
      </c>
      <c r="C9082">
        <v>2</v>
      </c>
      <c r="D9082">
        <f>237</f>
        <v>237</v>
      </c>
      <c r="E9082" t="s">
        <v>12</v>
      </c>
      <c r="F9082" s="3" t="s">
        <v>22488</v>
      </c>
      <c r="G9082">
        <v>2023</v>
      </c>
      <c r="H9082" t="s">
        <v>21</v>
      </c>
      <c r="I9082" t="s">
        <v>22487</v>
      </c>
    </row>
    <row r="9083" spans="1:9" ht="16" x14ac:dyDescent="0.2">
      <c r="A9083" t="s">
        <v>22486</v>
      </c>
      <c r="B9083" t="s">
        <v>22489</v>
      </c>
      <c r="C9083">
        <v>3</v>
      </c>
      <c r="D9083">
        <f>237</f>
        <v>237</v>
      </c>
      <c r="E9083" t="s">
        <v>12</v>
      </c>
      <c r="F9083" s="3" t="s">
        <v>22490</v>
      </c>
      <c r="G9083">
        <v>2023</v>
      </c>
      <c r="H9083" t="s">
        <v>21</v>
      </c>
      <c r="I9083" t="s">
        <v>22487</v>
      </c>
    </row>
    <row r="9084" spans="1:9" ht="16" x14ac:dyDescent="0.2">
      <c r="A9084" t="s">
        <v>22491</v>
      </c>
      <c r="B9084" t="s">
        <v>22492</v>
      </c>
      <c r="C9084">
        <v>1</v>
      </c>
      <c r="D9084" t="s">
        <v>12</v>
      </c>
      <c r="E9084" t="s">
        <v>12</v>
      </c>
      <c r="F9084" s="3" t="s">
        <v>22493</v>
      </c>
      <c r="G9084">
        <v>2023</v>
      </c>
      <c r="H9084" t="s">
        <v>37</v>
      </c>
      <c r="I9084" t="s">
        <v>22494</v>
      </c>
    </row>
    <row r="9085" spans="1:9" ht="16" x14ac:dyDescent="0.2">
      <c r="A9085" t="s">
        <v>22491</v>
      </c>
      <c r="B9085" t="s">
        <v>22495</v>
      </c>
      <c r="C9085">
        <v>2</v>
      </c>
      <c r="D9085" t="s">
        <v>31</v>
      </c>
      <c r="E9085" t="s">
        <v>12</v>
      </c>
      <c r="F9085" s="3" t="s">
        <v>22496</v>
      </c>
      <c r="G9085">
        <v>2023</v>
      </c>
      <c r="H9085" t="s">
        <v>359</v>
      </c>
      <c r="I9085" t="s">
        <v>22494</v>
      </c>
    </row>
    <row r="9086" spans="1:9" ht="16" x14ac:dyDescent="0.2">
      <c r="A9086" t="s">
        <v>22491</v>
      </c>
      <c r="B9086" t="s">
        <v>22497</v>
      </c>
      <c r="C9086">
        <v>3</v>
      </c>
      <c r="D9086" t="s">
        <v>12</v>
      </c>
      <c r="E9086" t="s">
        <v>12</v>
      </c>
      <c r="F9086" s="3" t="s">
        <v>22498</v>
      </c>
      <c r="G9086">
        <v>2023</v>
      </c>
      <c r="H9086" t="s">
        <v>2316</v>
      </c>
      <c r="I9086" t="s">
        <v>22494</v>
      </c>
    </row>
    <row r="9087" spans="1:9" ht="16" x14ac:dyDescent="0.2">
      <c r="A9087" t="s">
        <v>22491</v>
      </c>
      <c r="B9087" t="s">
        <v>22499</v>
      </c>
      <c r="C9087">
        <v>4</v>
      </c>
      <c r="D9087" t="s">
        <v>12</v>
      </c>
      <c r="E9087" t="s">
        <v>12</v>
      </c>
      <c r="F9087" s="3" t="s">
        <v>22500</v>
      </c>
      <c r="G9087">
        <v>2023</v>
      </c>
      <c r="H9087" t="s">
        <v>37</v>
      </c>
      <c r="I9087" t="s">
        <v>22494</v>
      </c>
    </row>
    <row r="9088" spans="1:9" ht="32" x14ac:dyDescent="0.2">
      <c r="A9088" t="s">
        <v>22501</v>
      </c>
      <c r="B9088" t="s">
        <v>22502</v>
      </c>
      <c r="C9088">
        <v>1</v>
      </c>
      <c r="D9088" t="s">
        <v>12</v>
      </c>
      <c r="E9088" t="s">
        <v>12</v>
      </c>
      <c r="F9088" s="3" t="s">
        <v>22503</v>
      </c>
      <c r="G9088">
        <v>2023</v>
      </c>
      <c r="H9088" t="s">
        <v>235</v>
      </c>
      <c r="I9088" t="s">
        <v>22504</v>
      </c>
    </row>
    <row r="9089" spans="1:9" ht="32" x14ac:dyDescent="0.2">
      <c r="A9089" t="s">
        <v>22501</v>
      </c>
      <c r="B9089" t="s">
        <v>22505</v>
      </c>
      <c r="C9089">
        <v>2</v>
      </c>
      <c r="D9089" t="s">
        <v>12</v>
      </c>
      <c r="E9089" t="s">
        <v>12</v>
      </c>
      <c r="F9089" s="3" t="s">
        <v>22506</v>
      </c>
      <c r="G9089">
        <v>2023</v>
      </c>
      <c r="H9089" t="s">
        <v>235</v>
      </c>
      <c r="I9089" t="s">
        <v>22504</v>
      </c>
    </row>
    <row r="9090" spans="1:9" ht="16" x14ac:dyDescent="0.2">
      <c r="A9090" t="s">
        <v>22501</v>
      </c>
      <c r="B9090" t="s">
        <v>22507</v>
      </c>
      <c r="C9090">
        <v>3</v>
      </c>
      <c r="D9090" t="s">
        <v>12</v>
      </c>
      <c r="E9090" t="s">
        <v>12</v>
      </c>
      <c r="F9090" s="3" t="s">
        <v>22508</v>
      </c>
      <c r="G9090">
        <v>2023</v>
      </c>
      <c r="H9090" t="s">
        <v>235</v>
      </c>
      <c r="I9090" t="s">
        <v>22504</v>
      </c>
    </row>
    <row r="9091" spans="1:9" ht="16" x14ac:dyDescent="0.2">
      <c r="A9091" t="s">
        <v>22501</v>
      </c>
      <c r="B9091" t="s">
        <v>22509</v>
      </c>
      <c r="C9091">
        <v>4</v>
      </c>
      <c r="D9091" t="s">
        <v>12</v>
      </c>
      <c r="E9091" t="s">
        <v>12</v>
      </c>
      <c r="F9091" s="3" t="s">
        <v>22508</v>
      </c>
      <c r="G9091">
        <v>2023</v>
      </c>
      <c r="H9091" t="s">
        <v>235</v>
      </c>
      <c r="I9091" t="s">
        <v>22504</v>
      </c>
    </row>
    <row r="9092" spans="1:9" ht="32" x14ac:dyDescent="0.2">
      <c r="A9092" t="s">
        <v>22510</v>
      </c>
      <c r="B9092" t="s">
        <v>22511</v>
      </c>
      <c r="C9092">
        <v>1</v>
      </c>
      <c r="D9092" t="s">
        <v>4221</v>
      </c>
      <c r="E9092" t="s">
        <v>11012</v>
      </c>
      <c r="F9092" s="3" t="s">
        <v>22512</v>
      </c>
      <c r="G9092">
        <v>2023</v>
      </c>
      <c r="H9092" t="s">
        <v>4191</v>
      </c>
      <c r="I9092" t="s">
        <v>22513</v>
      </c>
    </row>
    <row r="9093" spans="1:9" ht="16" x14ac:dyDescent="0.2">
      <c r="A9093" t="s">
        <v>22514</v>
      </c>
      <c r="B9093" t="s">
        <v>22515</v>
      </c>
      <c r="C9093">
        <v>1</v>
      </c>
      <c r="D9093" t="s">
        <v>12</v>
      </c>
      <c r="E9093" t="s">
        <v>12</v>
      </c>
      <c r="F9093" s="3" t="s">
        <v>22516</v>
      </c>
      <c r="G9093">
        <v>2023</v>
      </c>
      <c r="H9093" t="s">
        <v>37</v>
      </c>
      <c r="I9093" t="s">
        <v>22517</v>
      </c>
    </row>
    <row r="9094" spans="1:9" ht="16" x14ac:dyDescent="0.2">
      <c r="A9094" t="s">
        <v>22518</v>
      </c>
      <c r="B9094" t="s">
        <v>21611</v>
      </c>
      <c r="C9094">
        <v>1</v>
      </c>
      <c r="D9094" t="s">
        <v>52</v>
      </c>
      <c r="E9094" t="s">
        <v>12</v>
      </c>
      <c r="F9094" s="3" t="s">
        <v>866</v>
      </c>
      <c r="G9094">
        <v>2023</v>
      </c>
      <c r="H9094" t="s">
        <v>323</v>
      </c>
      <c r="I9094" t="s">
        <v>22519</v>
      </c>
    </row>
    <row r="9095" spans="1:9" ht="32" x14ac:dyDescent="0.2">
      <c r="A9095" t="s">
        <v>22520</v>
      </c>
      <c r="B9095" t="s">
        <v>22521</v>
      </c>
      <c r="C9095">
        <v>1</v>
      </c>
      <c r="D9095" t="s">
        <v>52</v>
      </c>
      <c r="E9095" t="s">
        <v>12</v>
      </c>
      <c r="F9095" s="3" t="s">
        <v>22522</v>
      </c>
      <c r="G9095">
        <v>2023</v>
      </c>
      <c r="H9095" t="s">
        <v>1404</v>
      </c>
      <c r="I9095" t="s">
        <v>22523</v>
      </c>
    </row>
    <row r="9096" spans="1:9" ht="32" x14ac:dyDescent="0.2">
      <c r="A9096" t="s">
        <v>22520</v>
      </c>
      <c r="B9096" t="s">
        <v>22524</v>
      </c>
      <c r="C9096">
        <v>2</v>
      </c>
      <c r="D9096" t="s">
        <v>12</v>
      </c>
      <c r="E9096" t="s">
        <v>12</v>
      </c>
      <c r="F9096" s="3" t="s">
        <v>22525</v>
      </c>
      <c r="G9096">
        <v>2023</v>
      </c>
      <c r="H9096" t="s">
        <v>527</v>
      </c>
      <c r="I9096" t="s">
        <v>22523</v>
      </c>
    </row>
    <row r="9097" spans="1:9" ht="32" x14ac:dyDescent="0.2">
      <c r="A9097" t="s">
        <v>22520</v>
      </c>
      <c r="B9097" t="s">
        <v>22526</v>
      </c>
      <c r="C9097">
        <v>3</v>
      </c>
      <c r="D9097" t="s">
        <v>12</v>
      </c>
      <c r="E9097" t="s">
        <v>12</v>
      </c>
      <c r="F9097" s="3" t="s">
        <v>22527</v>
      </c>
      <c r="G9097">
        <v>2023</v>
      </c>
      <c r="H9097" t="s">
        <v>527</v>
      </c>
      <c r="I9097" t="s">
        <v>22523</v>
      </c>
    </row>
    <row r="9098" spans="1:9" ht="16" x14ac:dyDescent="0.2">
      <c r="A9098" t="s">
        <v>22528</v>
      </c>
      <c r="B9098" t="s">
        <v>22529</v>
      </c>
      <c r="C9098">
        <v>1</v>
      </c>
      <c r="D9098" t="s">
        <v>408</v>
      </c>
      <c r="E9098" t="s">
        <v>12</v>
      </c>
      <c r="F9098" s="3" t="s">
        <v>12044</v>
      </c>
      <c r="G9098">
        <v>2023</v>
      </c>
      <c r="H9098" t="s">
        <v>313</v>
      </c>
      <c r="I9098" t="s">
        <v>22530</v>
      </c>
    </row>
    <row r="9099" spans="1:9" ht="16" x14ac:dyDescent="0.2">
      <c r="A9099" t="s">
        <v>22531</v>
      </c>
      <c r="B9099" t="s">
        <v>22532</v>
      </c>
      <c r="C9099">
        <v>1</v>
      </c>
      <c r="D9099" t="s">
        <v>52</v>
      </c>
      <c r="E9099" t="s">
        <v>12</v>
      </c>
      <c r="F9099" s="3" t="s">
        <v>22533</v>
      </c>
      <c r="G9099">
        <v>2023</v>
      </c>
      <c r="H9099" t="s">
        <v>54</v>
      </c>
      <c r="I9099" t="s">
        <v>22534</v>
      </c>
    </row>
    <row r="9100" spans="1:9" ht="16" x14ac:dyDescent="0.2">
      <c r="A9100" t="s">
        <v>22531</v>
      </c>
      <c r="B9100" t="s">
        <v>22535</v>
      </c>
      <c r="C9100">
        <v>2</v>
      </c>
      <c r="D9100" t="s">
        <v>52</v>
      </c>
      <c r="E9100" t="s">
        <v>12</v>
      </c>
      <c r="F9100" s="3" t="s">
        <v>22536</v>
      </c>
      <c r="G9100">
        <v>2023</v>
      </c>
      <c r="H9100" t="s">
        <v>54</v>
      </c>
      <c r="I9100" t="s">
        <v>22534</v>
      </c>
    </row>
    <row r="9101" spans="1:9" ht="16" x14ac:dyDescent="0.2">
      <c r="A9101" t="s">
        <v>22531</v>
      </c>
      <c r="B9101" t="s">
        <v>22537</v>
      </c>
      <c r="C9101">
        <v>3</v>
      </c>
      <c r="D9101" t="s">
        <v>52</v>
      </c>
      <c r="E9101" t="s">
        <v>12</v>
      </c>
      <c r="F9101" s="3" t="s">
        <v>22536</v>
      </c>
      <c r="G9101">
        <v>2023</v>
      </c>
      <c r="H9101" t="s">
        <v>54</v>
      </c>
      <c r="I9101" t="s">
        <v>22534</v>
      </c>
    </row>
    <row r="9102" spans="1:9" ht="32" x14ac:dyDescent="0.2">
      <c r="A9102" t="s">
        <v>22538</v>
      </c>
      <c r="B9102" t="s">
        <v>17189</v>
      </c>
      <c r="C9102">
        <v>1</v>
      </c>
      <c r="D9102">
        <f>159</f>
        <v>159</v>
      </c>
      <c r="E9102" t="s">
        <v>12</v>
      </c>
      <c r="F9102" s="3" t="s">
        <v>2660</v>
      </c>
      <c r="G9102">
        <v>2023</v>
      </c>
      <c r="H9102" t="s">
        <v>323</v>
      </c>
      <c r="I9102" t="s">
        <v>22539</v>
      </c>
    </row>
    <row r="9103" spans="1:9" ht="32" x14ac:dyDescent="0.2">
      <c r="A9103" t="s">
        <v>22540</v>
      </c>
      <c r="B9103" t="s">
        <v>22541</v>
      </c>
      <c r="C9103">
        <v>1</v>
      </c>
      <c r="D9103" t="s">
        <v>2828</v>
      </c>
      <c r="E9103" t="s">
        <v>12</v>
      </c>
      <c r="F9103" s="3" t="s">
        <v>2829</v>
      </c>
      <c r="G9103">
        <v>2023</v>
      </c>
      <c r="H9103" t="s">
        <v>323</v>
      </c>
      <c r="I9103" t="s">
        <v>22542</v>
      </c>
    </row>
    <row r="9104" spans="1:9" ht="16" x14ac:dyDescent="0.2">
      <c r="A9104" t="s">
        <v>22543</v>
      </c>
      <c r="B9104" t="s">
        <v>22544</v>
      </c>
      <c r="C9104">
        <v>1</v>
      </c>
      <c r="D9104" t="s">
        <v>12</v>
      </c>
      <c r="E9104" t="s">
        <v>12</v>
      </c>
      <c r="F9104" s="3" t="s">
        <v>7536</v>
      </c>
      <c r="G9104">
        <v>2023</v>
      </c>
      <c r="H9104" t="s">
        <v>21</v>
      </c>
      <c r="I9104" t="s">
        <v>22545</v>
      </c>
    </row>
    <row r="9105" spans="1:9" ht="16" x14ac:dyDescent="0.2">
      <c r="A9105" t="s">
        <v>22543</v>
      </c>
      <c r="B9105" t="s">
        <v>22546</v>
      </c>
      <c r="C9105">
        <v>2</v>
      </c>
      <c r="D9105">
        <f>237</f>
        <v>237</v>
      </c>
      <c r="E9105" t="s">
        <v>12</v>
      </c>
      <c r="F9105" s="3" t="s">
        <v>3442</v>
      </c>
      <c r="G9105">
        <v>2023</v>
      </c>
      <c r="H9105" t="s">
        <v>21</v>
      </c>
      <c r="I9105" t="s">
        <v>22545</v>
      </c>
    </row>
    <row r="9106" spans="1:9" ht="32" x14ac:dyDescent="0.2">
      <c r="A9106" t="s">
        <v>22543</v>
      </c>
      <c r="B9106" t="s">
        <v>22547</v>
      </c>
      <c r="C9106">
        <v>3</v>
      </c>
      <c r="D9106">
        <f>237</f>
        <v>237</v>
      </c>
      <c r="E9106" t="s">
        <v>12</v>
      </c>
      <c r="F9106" s="3" t="s">
        <v>22548</v>
      </c>
      <c r="G9106">
        <v>2023</v>
      </c>
      <c r="H9106" t="s">
        <v>21</v>
      </c>
      <c r="I9106" t="s">
        <v>22545</v>
      </c>
    </row>
    <row r="9107" spans="1:9" ht="32" x14ac:dyDescent="0.2">
      <c r="A9107" t="s">
        <v>22549</v>
      </c>
      <c r="B9107" t="s">
        <v>22550</v>
      </c>
      <c r="C9107">
        <v>1</v>
      </c>
      <c r="D9107" t="s">
        <v>12</v>
      </c>
      <c r="E9107" t="s">
        <v>12</v>
      </c>
      <c r="F9107" s="3" t="s">
        <v>22551</v>
      </c>
      <c r="G9107">
        <v>2023</v>
      </c>
      <c r="H9107" t="s">
        <v>126</v>
      </c>
      <c r="I9107" t="s">
        <v>22552</v>
      </c>
    </row>
    <row r="9108" spans="1:9" ht="32" x14ac:dyDescent="0.2">
      <c r="A9108" t="s">
        <v>22549</v>
      </c>
      <c r="B9108" t="s">
        <v>22553</v>
      </c>
      <c r="C9108">
        <v>2</v>
      </c>
      <c r="D9108">
        <f>126</f>
        <v>126</v>
      </c>
      <c r="E9108" t="s">
        <v>12</v>
      </c>
      <c r="F9108" s="3" t="s">
        <v>22554</v>
      </c>
      <c r="G9108">
        <v>2023</v>
      </c>
      <c r="H9108" t="s">
        <v>250</v>
      </c>
      <c r="I9108" t="s">
        <v>22552</v>
      </c>
    </row>
    <row r="9109" spans="1:9" ht="32" x14ac:dyDescent="0.2">
      <c r="A9109" t="s">
        <v>22549</v>
      </c>
      <c r="B9109" t="s">
        <v>22555</v>
      </c>
      <c r="C9109">
        <v>3</v>
      </c>
      <c r="D9109" t="s">
        <v>22556</v>
      </c>
      <c r="E9109" t="s">
        <v>12</v>
      </c>
      <c r="F9109" s="3" t="s">
        <v>22557</v>
      </c>
      <c r="G9109">
        <v>2023</v>
      </c>
      <c r="H9109" t="s">
        <v>126</v>
      </c>
      <c r="I9109" t="s">
        <v>22552</v>
      </c>
    </row>
    <row r="9110" spans="1:9" ht="32" x14ac:dyDescent="0.2">
      <c r="A9110" t="s">
        <v>22558</v>
      </c>
      <c r="B9110" t="s">
        <v>22559</v>
      </c>
      <c r="C9110">
        <v>1</v>
      </c>
      <c r="D9110">
        <f>237</f>
        <v>237</v>
      </c>
      <c r="E9110" t="s">
        <v>12</v>
      </c>
      <c r="F9110" s="3" t="s">
        <v>22560</v>
      </c>
      <c r="G9110">
        <v>2023</v>
      </c>
      <c r="H9110" t="s">
        <v>21</v>
      </c>
      <c r="I9110" t="s">
        <v>22561</v>
      </c>
    </row>
    <row r="9111" spans="1:9" ht="32" x14ac:dyDescent="0.2">
      <c r="A9111" t="s">
        <v>22558</v>
      </c>
      <c r="B9111" t="s">
        <v>22562</v>
      </c>
      <c r="C9111">
        <v>2</v>
      </c>
      <c r="D9111">
        <f>237</f>
        <v>237</v>
      </c>
      <c r="E9111" t="s">
        <v>12</v>
      </c>
      <c r="F9111" s="3" t="s">
        <v>17227</v>
      </c>
      <c r="G9111">
        <v>2023</v>
      </c>
      <c r="H9111" t="s">
        <v>21</v>
      </c>
      <c r="I9111" t="s">
        <v>22561</v>
      </c>
    </row>
    <row r="9112" spans="1:9" ht="16" x14ac:dyDescent="0.2">
      <c r="A9112" t="s">
        <v>22563</v>
      </c>
      <c r="B9112" t="s">
        <v>22564</v>
      </c>
      <c r="C9112">
        <v>1</v>
      </c>
      <c r="D9112" t="s">
        <v>12</v>
      </c>
      <c r="E9112" t="s">
        <v>12</v>
      </c>
      <c r="F9112" s="3" t="s">
        <v>5373</v>
      </c>
      <c r="G9112">
        <v>2023</v>
      </c>
      <c r="H9112" t="s">
        <v>140</v>
      </c>
      <c r="I9112" t="s">
        <v>22565</v>
      </c>
    </row>
    <row r="9113" spans="1:9" ht="16" x14ac:dyDescent="0.2">
      <c r="A9113" t="s">
        <v>22566</v>
      </c>
      <c r="B9113" t="s">
        <v>22567</v>
      </c>
      <c r="C9113">
        <v>1</v>
      </c>
      <c r="D9113" t="s">
        <v>408</v>
      </c>
      <c r="E9113" t="s">
        <v>12</v>
      </c>
      <c r="F9113" s="3" t="s">
        <v>12044</v>
      </c>
      <c r="G9113">
        <v>2023</v>
      </c>
      <c r="H9113" t="s">
        <v>313</v>
      </c>
      <c r="I9113" t="s">
        <v>22568</v>
      </c>
    </row>
    <row r="9114" spans="1:9" ht="32" x14ac:dyDescent="0.2">
      <c r="A9114" t="s">
        <v>22569</v>
      </c>
      <c r="B9114" t="s">
        <v>6915</v>
      </c>
      <c r="C9114">
        <v>1</v>
      </c>
      <c r="D9114" t="s">
        <v>12</v>
      </c>
      <c r="E9114" t="s">
        <v>12</v>
      </c>
      <c r="F9114" s="3" t="s">
        <v>22570</v>
      </c>
      <c r="G9114">
        <v>2023</v>
      </c>
      <c r="H9114" t="s">
        <v>3976</v>
      </c>
      <c r="I9114" t="s">
        <v>22571</v>
      </c>
    </row>
    <row r="9115" spans="1:9" ht="32" x14ac:dyDescent="0.2">
      <c r="A9115" t="s">
        <v>22572</v>
      </c>
      <c r="B9115" t="s">
        <v>22573</v>
      </c>
      <c r="C9115">
        <v>1</v>
      </c>
      <c r="D9115" t="s">
        <v>12</v>
      </c>
      <c r="E9115" t="s">
        <v>12</v>
      </c>
      <c r="F9115" s="3" t="s">
        <v>22574</v>
      </c>
      <c r="G9115">
        <v>2023</v>
      </c>
      <c r="H9115" t="s">
        <v>6550</v>
      </c>
      <c r="I9115" t="s">
        <v>22575</v>
      </c>
    </row>
    <row r="9116" spans="1:9" ht="32" x14ac:dyDescent="0.2">
      <c r="A9116" t="s">
        <v>22576</v>
      </c>
      <c r="B9116" t="s">
        <v>16188</v>
      </c>
      <c r="C9116">
        <v>1</v>
      </c>
      <c r="D9116">
        <f>237</f>
        <v>237</v>
      </c>
      <c r="E9116" t="s">
        <v>12</v>
      </c>
      <c r="F9116" s="3" t="s">
        <v>16186</v>
      </c>
      <c r="G9116">
        <v>2023</v>
      </c>
      <c r="H9116" t="s">
        <v>21</v>
      </c>
      <c r="I9116" t="s">
        <v>22577</v>
      </c>
    </row>
    <row r="9117" spans="1:9" ht="32" x14ac:dyDescent="0.2">
      <c r="A9117" t="s">
        <v>22578</v>
      </c>
      <c r="B9117" t="s">
        <v>22579</v>
      </c>
      <c r="C9117">
        <v>1</v>
      </c>
      <c r="D9117" t="s">
        <v>1020</v>
      </c>
      <c r="E9117" t="s">
        <v>12</v>
      </c>
      <c r="F9117" s="3" t="s">
        <v>22580</v>
      </c>
      <c r="G9117">
        <v>2023</v>
      </c>
      <c r="H9117" t="s">
        <v>1022</v>
      </c>
      <c r="I9117" t="s">
        <v>22581</v>
      </c>
    </row>
    <row r="9118" spans="1:9" ht="32" x14ac:dyDescent="0.2">
      <c r="A9118" t="s">
        <v>22582</v>
      </c>
      <c r="B9118" t="s">
        <v>22583</v>
      </c>
      <c r="C9118">
        <v>1</v>
      </c>
      <c r="D9118" t="s">
        <v>12</v>
      </c>
      <c r="E9118" t="s">
        <v>12</v>
      </c>
      <c r="F9118" s="3" t="s">
        <v>22584</v>
      </c>
      <c r="G9118">
        <v>2023</v>
      </c>
      <c r="H9118" t="s">
        <v>522</v>
      </c>
      <c r="I9118" t="s">
        <v>22585</v>
      </c>
    </row>
    <row r="9119" spans="1:9" ht="16" x14ac:dyDescent="0.2">
      <c r="A9119" t="s">
        <v>22582</v>
      </c>
      <c r="B9119" t="s">
        <v>22586</v>
      </c>
      <c r="C9119">
        <v>2</v>
      </c>
      <c r="D9119" t="s">
        <v>12</v>
      </c>
      <c r="E9119" t="s">
        <v>12</v>
      </c>
      <c r="F9119" s="3" t="s">
        <v>22587</v>
      </c>
      <c r="G9119">
        <v>2023</v>
      </c>
      <c r="H9119" t="s">
        <v>250</v>
      </c>
      <c r="I9119" t="s">
        <v>22585</v>
      </c>
    </row>
    <row r="9120" spans="1:9" ht="16" x14ac:dyDescent="0.2">
      <c r="A9120" t="s">
        <v>22588</v>
      </c>
      <c r="B9120" t="s">
        <v>22589</v>
      </c>
      <c r="C9120">
        <v>1</v>
      </c>
      <c r="D9120">
        <f>431</f>
        <v>431</v>
      </c>
      <c r="E9120" t="s">
        <v>12</v>
      </c>
      <c r="F9120" s="3" t="s">
        <v>22590</v>
      </c>
      <c r="G9120">
        <v>2023</v>
      </c>
      <c r="H9120" t="s">
        <v>438</v>
      </c>
      <c r="I9120" t="s">
        <v>22591</v>
      </c>
    </row>
    <row r="9121" spans="1:9" ht="32" x14ac:dyDescent="0.2">
      <c r="A9121" t="s">
        <v>22588</v>
      </c>
      <c r="B9121" t="s">
        <v>22592</v>
      </c>
      <c r="C9121">
        <v>2</v>
      </c>
      <c r="D9121" t="s">
        <v>52</v>
      </c>
      <c r="E9121" t="s">
        <v>12</v>
      </c>
      <c r="F9121" s="3" t="s">
        <v>22593</v>
      </c>
      <c r="G9121">
        <v>2023</v>
      </c>
      <c r="H9121" t="s">
        <v>438</v>
      </c>
      <c r="I9121" t="s">
        <v>22591</v>
      </c>
    </row>
    <row r="9122" spans="1:9" ht="16" x14ac:dyDescent="0.2">
      <c r="A9122" t="s">
        <v>22588</v>
      </c>
      <c r="B9122" t="s">
        <v>22594</v>
      </c>
      <c r="C9122">
        <v>3</v>
      </c>
      <c r="D9122" t="s">
        <v>344</v>
      </c>
      <c r="E9122" t="s">
        <v>12</v>
      </c>
      <c r="F9122" s="3" t="s">
        <v>22595</v>
      </c>
      <c r="G9122">
        <v>2023</v>
      </c>
      <c r="H9122" t="s">
        <v>438</v>
      </c>
      <c r="I9122" t="s">
        <v>22591</v>
      </c>
    </row>
    <row r="9123" spans="1:9" ht="32" x14ac:dyDescent="0.2">
      <c r="A9123" t="s">
        <v>22596</v>
      </c>
      <c r="B9123" t="s">
        <v>22597</v>
      </c>
      <c r="C9123">
        <v>1</v>
      </c>
      <c r="D9123" t="s">
        <v>1579</v>
      </c>
      <c r="E9123" t="s">
        <v>12</v>
      </c>
      <c r="F9123" s="3" t="s">
        <v>1580</v>
      </c>
      <c r="G9123">
        <v>2023</v>
      </c>
      <c r="H9123" t="s">
        <v>140</v>
      </c>
      <c r="I9123" t="s">
        <v>22598</v>
      </c>
    </row>
    <row r="9124" spans="1:9" ht="16" x14ac:dyDescent="0.2">
      <c r="A9124" t="s">
        <v>22596</v>
      </c>
      <c r="B9124" t="s">
        <v>22599</v>
      </c>
      <c r="C9124">
        <v>2</v>
      </c>
      <c r="D9124" t="s">
        <v>4617</v>
      </c>
      <c r="E9124" t="s">
        <v>12</v>
      </c>
      <c r="F9124" s="3" t="s">
        <v>6009</v>
      </c>
      <c r="G9124">
        <v>2023</v>
      </c>
      <c r="H9124" t="s">
        <v>140</v>
      </c>
      <c r="I9124" t="s">
        <v>22598</v>
      </c>
    </row>
    <row r="9125" spans="1:9" ht="16" x14ac:dyDescent="0.2">
      <c r="A9125" t="s">
        <v>22596</v>
      </c>
      <c r="B9125" t="s">
        <v>744</v>
      </c>
      <c r="C9125">
        <v>3</v>
      </c>
      <c r="D9125" t="s">
        <v>12</v>
      </c>
      <c r="E9125" t="s">
        <v>12</v>
      </c>
      <c r="F9125" s="3" t="s">
        <v>22600</v>
      </c>
      <c r="G9125">
        <v>2023</v>
      </c>
      <c r="H9125" t="s">
        <v>140</v>
      </c>
      <c r="I9125" t="s">
        <v>22598</v>
      </c>
    </row>
    <row r="9126" spans="1:9" ht="32" x14ac:dyDescent="0.2">
      <c r="A9126" t="s">
        <v>22601</v>
      </c>
      <c r="B9126" t="s">
        <v>22602</v>
      </c>
      <c r="C9126">
        <v>1</v>
      </c>
      <c r="D9126" t="s">
        <v>52</v>
      </c>
      <c r="E9126" t="s">
        <v>12</v>
      </c>
      <c r="F9126" s="3" t="s">
        <v>22603</v>
      </c>
      <c r="G9126">
        <v>2023</v>
      </c>
      <c r="H9126" t="s">
        <v>323</v>
      </c>
      <c r="I9126" t="s">
        <v>22604</v>
      </c>
    </row>
    <row r="9127" spans="1:9" ht="16" x14ac:dyDescent="0.2">
      <c r="A9127" t="s">
        <v>22605</v>
      </c>
      <c r="B9127" t="s">
        <v>22606</v>
      </c>
      <c r="C9127">
        <v>1</v>
      </c>
      <c r="D9127" t="s">
        <v>12</v>
      </c>
      <c r="E9127" t="s">
        <v>12</v>
      </c>
      <c r="F9127" s="3" t="s">
        <v>10188</v>
      </c>
      <c r="G9127">
        <v>2023</v>
      </c>
      <c r="H9127" t="s">
        <v>5763</v>
      </c>
      <c r="I9127" t="s">
        <v>22607</v>
      </c>
    </row>
    <row r="9128" spans="1:9" ht="16" x14ac:dyDescent="0.2">
      <c r="A9128" t="s">
        <v>22605</v>
      </c>
      <c r="B9128" t="s">
        <v>22608</v>
      </c>
      <c r="C9128">
        <v>2</v>
      </c>
      <c r="D9128" t="s">
        <v>12</v>
      </c>
      <c r="E9128" t="s">
        <v>12</v>
      </c>
      <c r="F9128" s="3" t="s">
        <v>22609</v>
      </c>
      <c r="G9128">
        <v>2023</v>
      </c>
      <c r="H9128" t="s">
        <v>571</v>
      </c>
      <c r="I9128" t="s">
        <v>22607</v>
      </c>
    </row>
    <row r="9129" spans="1:9" ht="32" x14ac:dyDescent="0.2">
      <c r="A9129" t="s">
        <v>22610</v>
      </c>
      <c r="B9129" t="s">
        <v>21166</v>
      </c>
      <c r="C9129">
        <v>1</v>
      </c>
      <c r="D9129" t="s">
        <v>712</v>
      </c>
      <c r="E9129" t="s">
        <v>12</v>
      </c>
      <c r="F9129" s="3" t="s">
        <v>22611</v>
      </c>
      <c r="G9129">
        <v>2023</v>
      </c>
      <c r="H9129" t="s">
        <v>318</v>
      </c>
      <c r="I9129" t="s">
        <v>22612</v>
      </c>
    </row>
    <row r="9130" spans="1:9" ht="32" x14ac:dyDescent="0.2">
      <c r="A9130" t="s">
        <v>22613</v>
      </c>
      <c r="B9130" t="s">
        <v>16775</v>
      </c>
      <c r="C9130">
        <v>1</v>
      </c>
      <c r="D9130" t="s">
        <v>90</v>
      </c>
      <c r="E9130" t="s">
        <v>12</v>
      </c>
      <c r="F9130" s="3" t="s">
        <v>16776</v>
      </c>
      <c r="G9130">
        <v>2023</v>
      </c>
      <c r="H9130" t="s">
        <v>832</v>
      </c>
      <c r="I9130" t="s">
        <v>22614</v>
      </c>
    </row>
    <row r="9131" spans="1:9" ht="32" x14ac:dyDescent="0.2">
      <c r="A9131" t="s">
        <v>22613</v>
      </c>
      <c r="B9131" t="s">
        <v>22615</v>
      </c>
      <c r="C9131">
        <v>2</v>
      </c>
      <c r="D9131" t="s">
        <v>90</v>
      </c>
      <c r="E9131" t="s">
        <v>12</v>
      </c>
      <c r="F9131" s="3" t="s">
        <v>22616</v>
      </c>
      <c r="G9131">
        <v>2023</v>
      </c>
      <c r="H9131" t="s">
        <v>832</v>
      </c>
      <c r="I9131" t="s">
        <v>22614</v>
      </c>
    </row>
    <row r="9132" spans="1:9" ht="16" x14ac:dyDescent="0.2">
      <c r="A9132" t="s">
        <v>22617</v>
      </c>
      <c r="B9132" t="s">
        <v>4431</v>
      </c>
      <c r="C9132">
        <v>1</v>
      </c>
      <c r="D9132">
        <f>184</f>
        <v>184</v>
      </c>
      <c r="E9132" t="s">
        <v>12</v>
      </c>
      <c r="F9132" s="3" t="s">
        <v>3298</v>
      </c>
      <c r="G9132">
        <v>2023</v>
      </c>
      <c r="H9132" t="s">
        <v>137</v>
      </c>
      <c r="I9132" t="s">
        <v>22618</v>
      </c>
    </row>
    <row r="9133" spans="1:9" ht="16" x14ac:dyDescent="0.2">
      <c r="A9133" t="s">
        <v>22617</v>
      </c>
      <c r="B9133" t="s">
        <v>3301</v>
      </c>
      <c r="C9133">
        <v>2</v>
      </c>
      <c r="D9133" t="s">
        <v>142</v>
      </c>
      <c r="E9133" t="s">
        <v>12</v>
      </c>
      <c r="F9133" s="3" t="s">
        <v>3300</v>
      </c>
      <c r="G9133">
        <v>2023</v>
      </c>
      <c r="H9133" t="s">
        <v>140</v>
      </c>
      <c r="I9133" t="s">
        <v>22618</v>
      </c>
    </row>
    <row r="9134" spans="1:9" ht="32" x14ac:dyDescent="0.2">
      <c r="A9134" t="s">
        <v>22617</v>
      </c>
      <c r="B9134" t="s">
        <v>3299</v>
      </c>
      <c r="C9134">
        <v>3</v>
      </c>
      <c r="D9134" t="s">
        <v>12</v>
      </c>
      <c r="E9134" t="s">
        <v>12</v>
      </c>
      <c r="F9134" s="3" t="s">
        <v>3302</v>
      </c>
      <c r="G9134">
        <v>2023</v>
      </c>
      <c r="H9134" t="s">
        <v>239</v>
      </c>
      <c r="I9134" t="s">
        <v>22618</v>
      </c>
    </row>
    <row r="9135" spans="1:9" ht="32" x14ac:dyDescent="0.2">
      <c r="A9135" t="s">
        <v>22619</v>
      </c>
      <c r="B9135" t="s">
        <v>22620</v>
      </c>
      <c r="C9135">
        <v>1</v>
      </c>
      <c r="D9135" t="s">
        <v>1207</v>
      </c>
      <c r="E9135" t="s">
        <v>12</v>
      </c>
      <c r="F9135" s="3" t="s">
        <v>22621</v>
      </c>
      <c r="G9135">
        <v>2023</v>
      </c>
      <c r="H9135" t="s">
        <v>323</v>
      </c>
      <c r="I9135" t="s">
        <v>22622</v>
      </c>
    </row>
    <row r="9136" spans="1:9" ht="32" x14ac:dyDescent="0.2">
      <c r="A9136" t="s">
        <v>22623</v>
      </c>
      <c r="B9136" t="s">
        <v>13603</v>
      </c>
      <c r="C9136">
        <v>1</v>
      </c>
      <c r="D9136" t="s">
        <v>12</v>
      </c>
      <c r="E9136" t="s">
        <v>12</v>
      </c>
      <c r="F9136" s="3" t="s">
        <v>22624</v>
      </c>
      <c r="G9136">
        <v>2023</v>
      </c>
      <c r="H9136" t="s">
        <v>21</v>
      </c>
      <c r="I9136" t="s">
        <v>22625</v>
      </c>
    </row>
    <row r="9137" spans="1:9" ht="32" x14ac:dyDescent="0.2">
      <c r="A9137" t="s">
        <v>22623</v>
      </c>
      <c r="B9137" t="s">
        <v>13606</v>
      </c>
      <c r="C9137">
        <v>2</v>
      </c>
      <c r="D9137">
        <f>237</f>
        <v>237</v>
      </c>
      <c r="E9137" t="s">
        <v>12</v>
      </c>
      <c r="F9137" s="3" t="s">
        <v>13607</v>
      </c>
      <c r="G9137">
        <v>2023</v>
      </c>
      <c r="H9137" t="s">
        <v>21</v>
      </c>
      <c r="I9137" t="s">
        <v>22625</v>
      </c>
    </row>
    <row r="9138" spans="1:9" ht="16" x14ac:dyDescent="0.2">
      <c r="A9138" t="s">
        <v>22626</v>
      </c>
      <c r="B9138" t="s">
        <v>22627</v>
      </c>
      <c r="C9138">
        <v>1</v>
      </c>
      <c r="D9138" t="s">
        <v>408</v>
      </c>
      <c r="E9138" t="s">
        <v>12</v>
      </c>
      <c r="F9138" s="3" t="s">
        <v>22628</v>
      </c>
      <c r="G9138">
        <v>2023</v>
      </c>
      <c r="H9138" t="s">
        <v>267</v>
      </c>
      <c r="I9138" t="s">
        <v>22629</v>
      </c>
    </row>
    <row r="9139" spans="1:9" ht="16" x14ac:dyDescent="0.2">
      <c r="A9139" t="s">
        <v>22626</v>
      </c>
      <c r="B9139" t="s">
        <v>22630</v>
      </c>
      <c r="C9139">
        <v>2</v>
      </c>
      <c r="D9139" t="s">
        <v>316</v>
      </c>
      <c r="E9139" t="s">
        <v>1171</v>
      </c>
      <c r="F9139" s="3" t="s">
        <v>22631</v>
      </c>
      <c r="G9139">
        <v>2023</v>
      </c>
      <c r="H9139" t="s">
        <v>267</v>
      </c>
      <c r="I9139" t="s">
        <v>22629</v>
      </c>
    </row>
    <row r="9140" spans="1:9" ht="32" x14ac:dyDescent="0.2">
      <c r="A9140" t="s">
        <v>22632</v>
      </c>
      <c r="B9140" t="s">
        <v>14810</v>
      </c>
      <c r="C9140">
        <v>1</v>
      </c>
      <c r="D9140" t="s">
        <v>12</v>
      </c>
      <c r="E9140" t="s">
        <v>12</v>
      </c>
      <c r="F9140" s="3" t="s">
        <v>14808</v>
      </c>
      <c r="G9140">
        <v>2023</v>
      </c>
      <c r="H9140" t="s">
        <v>126</v>
      </c>
      <c r="I9140" t="s">
        <v>22633</v>
      </c>
    </row>
    <row r="9141" spans="1:9" ht="32" x14ac:dyDescent="0.2">
      <c r="A9141" t="s">
        <v>22634</v>
      </c>
      <c r="B9141" t="s">
        <v>11778</v>
      </c>
      <c r="C9141">
        <v>1</v>
      </c>
      <c r="D9141" t="s">
        <v>12</v>
      </c>
      <c r="E9141" t="s">
        <v>12</v>
      </c>
      <c r="F9141" s="3" t="s">
        <v>11779</v>
      </c>
      <c r="G9141">
        <v>2023</v>
      </c>
      <c r="H9141" t="s">
        <v>239</v>
      </c>
      <c r="I9141" t="s">
        <v>22635</v>
      </c>
    </row>
    <row r="9142" spans="1:9" ht="32" x14ac:dyDescent="0.2">
      <c r="A9142" t="s">
        <v>22636</v>
      </c>
      <c r="B9142" t="s">
        <v>3072</v>
      </c>
      <c r="C9142">
        <v>1</v>
      </c>
      <c r="D9142" t="s">
        <v>52</v>
      </c>
      <c r="E9142" t="s">
        <v>12</v>
      </c>
      <c r="F9142" s="3" t="s">
        <v>3073</v>
      </c>
      <c r="G9142">
        <v>2023</v>
      </c>
      <c r="H9142" t="s">
        <v>226</v>
      </c>
      <c r="I9142" t="s">
        <v>22637</v>
      </c>
    </row>
    <row r="9143" spans="1:9" ht="32" x14ac:dyDescent="0.2">
      <c r="A9143" t="s">
        <v>22638</v>
      </c>
      <c r="B9143" t="s">
        <v>22639</v>
      </c>
      <c r="C9143">
        <v>1</v>
      </c>
      <c r="D9143" t="s">
        <v>1207</v>
      </c>
      <c r="E9143" t="s">
        <v>12</v>
      </c>
      <c r="F9143" s="3" t="s">
        <v>15362</v>
      </c>
      <c r="G9143">
        <v>2023</v>
      </c>
      <c r="H9143" t="s">
        <v>323</v>
      </c>
      <c r="I9143" t="s">
        <v>22640</v>
      </c>
    </row>
    <row r="9144" spans="1:9" ht="32" x14ac:dyDescent="0.2">
      <c r="A9144" t="s">
        <v>22641</v>
      </c>
      <c r="B9144" t="s">
        <v>22642</v>
      </c>
      <c r="C9144">
        <v>1</v>
      </c>
      <c r="D9144" t="s">
        <v>31</v>
      </c>
      <c r="E9144" t="s">
        <v>12</v>
      </c>
      <c r="F9144" s="3" t="s">
        <v>22643</v>
      </c>
      <c r="G9144">
        <v>2023</v>
      </c>
      <c r="H9144" t="s">
        <v>67</v>
      </c>
      <c r="I9144" t="s">
        <v>22644</v>
      </c>
    </row>
    <row r="9145" spans="1:9" ht="32" x14ac:dyDescent="0.2">
      <c r="A9145" t="s">
        <v>22641</v>
      </c>
      <c r="B9145" t="s">
        <v>22645</v>
      </c>
      <c r="C9145">
        <v>2</v>
      </c>
      <c r="D9145" t="s">
        <v>31</v>
      </c>
      <c r="E9145" t="s">
        <v>12</v>
      </c>
      <c r="F9145" s="3" t="s">
        <v>22646</v>
      </c>
      <c r="G9145">
        <v>2023</v>
      </c>
      <c r="H9145" t="s">
        <v>67</v>
      </c>
      <c r="I9145" t="s">
        <v>22644</v>
      </c>
    </row>
    <row r="9146" spans="1:9" ht="16" x14ac:dyDescent="0.2">
      <c r="A9146" t="s">
        <v>22641</v>
      </c>
      <c r="B9146" t="s">
        <v>6440</v>
      </c>
      <c r="C9146">
        <v>3</v>
      </c>
      <c r="D9146" t="s">
        <v>12</v>
      </c>
      <c r="E9146" t="s">
        <v>22647</v>
      </c>
      <c r="F9146" s="3" t="s">
        <v>22648</v>
      </c>
      <c r="G9146">
        <v>2023</v>
      </c>
      <c r="H9146" t="s">
        <v>67</v>
      </c>
      <c r="I9146" t="s">
        <v>22644</v>
      </c>
    </row>
    <row r="9147" spans="1:9" ht="32" x14ac:dyDescent="0.2">
      <c r="A9147" t="s">
        <v>22649</v>
      </c>
      <c r="B9147" t="s">
        <v>22650</v>
      </c>
      <c r="C9147">
        <v>1</v>
      </c>
      <c r="D9147" t="s">
        <v>52</v>
      </c>
      <c r="E9147" t="s">
        <v>12</v>
      </c>
      <c r="F9147" s="3" t="s">
        <v>4017</v>
      </c>
      <c r="G9147">
        <v>2023</v>
      </c>
      <c r="H9147" t="s">
        <v>21</v>
      </c>
      <c r="I9147" t="s">
        <v>22651</v>
      </c>
    </row>
    <row r="9148" spans="1:9" ht="32" x14ac:dyDescent="0.2">
      <c r="A9148" t="s">
        <v>22652</v>
      </c>
      <c r="B9148" t="s">
        <v>9281</v>
      </c>
      <c r="C9148">
        <v>1</v>
      </c>
      <c r="D9148" t="s">
        <v>408</v>
      </c>
      <c r="E9148" t="s">
        <v>12</v>
      </c>
      <c r="F9148" s="3" t="s">
        <v>9285</v>
      </c>
      <c r="G9148">
        <v>2023</v>
      </c>
      <c r="H9148" t="s">
        <v>5857</v>
      </c>
      <c r="I9148" t="s">
        <v>22653</v>
      </c>
    </row>
    <row r="9149" spans="1:9" ht="16" x14ac:dyDescent="0.2">
      <c r="A9149" t="s">
        <v>22654</v>
      </c>
      <c r="B9149" t="s">
        <v>22655</v>
      </c>
      <c r="C9149">
        <v>1</v>
      </c>
      <c r="D9149" t="s">
        <v>52</v>
      </c>
      <c r="E9149" t="s">
        <v>12</v>
      </c>
      <c r="F9149" s="3" t="s">
        <v>15485</v>
      </c>
      <c r="G9149">
        <v>2023</v>
      </c>
      <c r="H9149" t="s">
        <v>21</v>
      </c>
      <c r="I9149" t="s">
        <v>22656</v>
      </c>
    </row>
    <row r="9150" spans="1:9" ht="32" x14ac:dyDescent="0.2">
      <c r="A9150" t="s">
        <v>22654</v>
      </c>
      <c r="B9150" t="s">
        <v>22657</v>
      </c>
      <c r="C9150">
        <v>2</v>
      </c>
      <c r="D9150" t="s">
        <v>52</v>
      </c>
      <c r="E9150" t="s">
        <v>12</v>
      </c>
      <c r="F9150" s="3" t="s">
        <v>11934</v>
      </c>
      <c r="G9150">
        <v>2023</v>
      </c>
      <c r="H9150" t="s">
        <v>21</v>
      </c>
      <c r="I9150" t="s">
        <v>22656</v>
      </c>
    </row>
    <row r="9151" spans="1:9" ht="16" x14ac:dyDescent="0.2">
      <c r="A9151" t="s">
        <v>22654</v>
      </c>
      <c r="B9151" t="s">
        <v>22658</v>
      </c>
      <c r="C9151">
        <v>3</v>
      </c>
      <c r="D9151" t="s">
        <v>12</v>
      </c>
      <c r="E9151" t="s">
        <v>12</v>
      </c>
      <c r="F9151" s="3" t="s">
        <v>22659</v>
      </c>
      <c r="G9151">
        <v>2023</v>
      </c>
      <c r="H9151" t="s">
        <v>67</v>
      </c>
      <c r="I9151" t="s">
        <v>22656</v>
      </c>
    </row>
    <row r="9152" spans="1:9" ht="16" x14ac:dyDescent="0.2">
      <c r="A9152" t="s">
        <v>22660</v>
      </c>
      <c r="B9152" t="s">
        <v>22661</v>
      </c>
      <c r="C9152">
        <v>1</v>
      </c>
      <c r="D9152" t="s">
        <v>1818</v>
      </c>
      <c r="E9152" t="s">
        <v>12</v>
      </c>
      <c r="F9152" s="3" t="s">
        <v>22662</v>
      </c>
      <c r="G9152">
        <v>2023</v>
      </c>
      <c r="H9152" t="s">
        <v>323</v>
      </c>
      <c r="I9152" t="s">
        <v>22663</v>
      </c>
    </row>
    <row r="9153" spans="1:9" ht="32" x14ac:dyDescent="0.2">
      <c r="A9153" t="s">
        <v>22664</v>
      </c>
      <c r="B9153" t="s">
        <v>22665</v>
      </c>
      <c r="C9153">
        <v>1</v>
      </c>
      <c r="D9153" t="s">
        <v>90</v>
      </c>
      <c r="E9153" t="s">
        <v>12</v>
      </c>
      <c r="F9153" s="3" t="s">
        <v>22666</v>
      </c>
      <c r="G9153">
        <v>2023</v>
      </c>
      <c r="H9153" t="s">
        <v>779</v>
      </c>
      <c r="I9153" t="s">
        <v>22667</v>
      </c>
    </row>
    <row r="9154" spans="1:9" ht="48" x14ac:dyDescent="0.2">
      <c r="A9154" t="s">
        <v>22664</v>
      </c>
      <c r="B9154" t="s">
        <v>22668</v>
      </c>
      <c r="C9154">
        <v>2</v>
      </c>
      <c r="D9154" t="s">
        <v>12</v>
      </c>
      <c r="E9154" t="s">
        <v>12</v>
      </c>
      <c r="F9154" s="3" t="s">
        <v>22669</v>
      </c>
      <c r="G9154">
        <v>2023</v>
      </c>
      <c r="H9154" t="s">
        <v>779</v>
      </c>
      <c r="I9154" t="s">
        <v>22667</v>
      </c>
    </row>
    <row r="9155" spans="1:9" ht="16" x14ac:dyDescent="0.2">
      <c r="A9155" t="s">
        <v>22664</v>
      </c>
      <c r="B9155" t="s">
        <v>22670</v>
      </c>
      <c r="C9155">
        <v>3</v>
      </c>
      <c r="D9155" t="s">
        <v>3743</v>
      </c>
      <c r="E9155" t="s">
        <v>12</v>
      </c>
      <c r="F9155" s="3" t="s">
        <v>22671</v>
      </c>
      <c r="G9155">
        <v>2023</v>
      </c>
      <c r="H9155" t="s">
        <v>779</v>
      </c>
      <c r="I9155" t="s">
        <v>22667</v>
      </c>
    </row>
    <row r="9156" spans="1:9" ht="32" x14ac:dyDescent="0.2">
      <c r="A9156" t="s">
        <v>22664</v>
      </c>
      <c r="B9156" t="s">
        <v>22672</v>
      </c>
      <c r="C9156">
        <v>4</v>
      </c>
      <c r="D9156" t="s">
        <v>311</v>
      </c>
      <c r="E9156" t="s">
        <v>12</v>
      </c>
      <c r="F9156" s="3" t="s">
        <v>22673</v>
      </c>
      <c r="G9156">
        <v>2023</v>
      </c>
      <c r="H9156" t="s">
        <v>779</v>
      </c>
      <c r="I9156" t="s">
        <v>22667</v>
      </c>
    </row>
    <row r="9157" spans="1:9" ht="32" x14ac:dyDescent="0.2">
      <c r="A9157" t="s">
        <v>22674</v>
      </c>
      <c r="B9157" t="s">
        <v>22675</v>
      </c>
      <c r="C9157">
        <v>1</v>
      </c>
      <c r="D9157">
        <f>159</f>
        <v>159</v>
      </c>
      <c r="E9157" t="s">
        <v>12</v>
      </c>
      <c r="F9157" s="3" t="s">
        <v>919</v>
      </c>
      <c r="G9157">
        <v>2023</v>
      </c>
      <c r="H9157" t="s">
        <v>323</v>
      </c>
      <c r="I9157" t="s">
        <v>22676</v>
      </c>
    </row>
    <row r="9158" spans="1:9" ht="32" x14ac:dyDescent="0.2">
      <c r="A9158" t="s">
        <v>22674</v>
      </c>
      <c r="B9158" t="s">
        <v>22677</v>
      </c>
      <c r="C9158">
        <v>2</v>
      </c>
      <c r="D9158" t="s">
        <v>2828</v>
      </c>
      <c r="E9158" t="s">
        <v>12</v>
      </c>
      <c r="F9158" s="3" t="s">
        <v>2829</v>
      </c>
      <c r="G9158">
        <v>2023</v>
      </c>
      <c r="H9158" t="s">
        <v>323</v>
      </c>
      <c r="I9158" t="s">
        <v>22676</v>
      </c>
    </row>
    <row r="9159" spans="1:9" ht="32" x14ac:dyDescent="0.2">
      <c r="A9159" t="s">
        <v>22674</v>
      </c>
      <c r="B9159" t="s">
        <v>22678</v>
      </c>
      <c r="C9159">
        <v>3</v>
      </c>
      <c r="D9159" t="s">
        <v>2828</v>
      </c>
      <c r="E9159" t="s">
        <v>12</v>
      </c>
      <c r="F9159" s="3" t="s">
        <v>2829</v>
      </c>
      <c r="G9159">
        <v>2023</v>
      </c>
      <c r="H9159" t="s">
        <v>323</v>
      </c>
      <c r="I9159" t="s">
        <v>22676</v>
      </c>
    </row>
    <row r="9160" spans="1:9" ht="16" x14ac:dyDescent="0.2">
      <c r="A9160" t="s">
        <v>22674</v>
      </c>
      <c r="B9160" t="s">
        <v>22679</v>
      </c>
      <c r="C9160">
        <v>4</v>
      </c>
      <c r="D9160">
        <f>237</f>
        <v>237</v>
      </c>
      <c r="E9160" t="s">
        <v>12</v>
      </c>
      <c r="F9160" s="3" t="s">
        <v>15351</v>
      </c>
      <c r="G9160">
        <v>2023</v>
      </c>
      <c r="H9160" t="s">
        <v>21</v>
      </c>
      <c r="I9160" t="s">
        <v>22676</v>
      </c>
    </row>
    <row r="9161" spans="1:9" ht="32" x14ac:dyDescent="0.2">
      <c r="A9161" t="s">
        <v>22680</v>
      </c>
      <c r="B9161" t="s">
        <v>22681</v>
      </c>
      <c r="C9161">
        <v>1</v>
      </c>
      <c r="D9161">
        <f>159</f>
        <v>159</v>
      </c>
      <c r="E9161" t="s">
        <v>12</v>
      </c>
      <c r="F9161" s="3" t="s">
        <v>2660</v>
      </c>
      <c r="G9161">
        <v>2023</v>
      </c>
      <c r="H9161" t="s">
        <v>323</v>
      </c>
      <c r="I9161" t="s">
        <v>22682</v>
      </c>
    </row>
    <row r="9162" spans="1:9" ht="32" x14ac:dyDescent="0.2">
      <c r="A9162" t="s">
        <v>22683</v>
      </c>
      <c r="B9162" t="s">
        <v>10371</v>
      </c>
      <c r="C9162">
        <v>1</v>
      </c>
      <c r="D9162">
        <f>407</f>
        <v>407</v>
      </c>
      <c r="E9162" t="s">
        <v>12</v>
      </c>
      <c r="F9162" s="3" t="s">
        <v>6645</v>
      </c>
      <c r="G9162">
        <v>2023</v>
      </c>
      <c r="H9162" t="s">
        <v>37</v>
      </c>
      <c r="I9162" t="s">
        <v>22684</v>
      </c>
    </row>
    <row r="9163" spans="1:9" ht="16" x14ac:dyDescent="0.2">
      <c r="A9163" t="s">
        <v>22685</v>
      </c>
      <c r="B9163" t="s">
        <v>22686</v>
      </c>
      <c r="C9163">
        <v>1</v>
      </c>
      <c r="D9163">
        <f>237</f>
        <v>237</v>
      </c>
      <c r="E9163" t="s">
        <v>12</v>
      </c>
      <c r="F9163" s="3" t="s">
        <v>12171</v>
      </c>
      <c r="G9163">
        <v>2023</v>
      </c>
      <c r="H9163" t="s">
        <v>21</v>
      </c>
      <c r="I9163" t="s">
        <v>22687</v>
      </c>
    </row>
    <row r="9164" spans="1:9" ht="16" x14ac:dyDescent="0.2">
      <c r="A9164" t="s">
        <v>22688</v>
      </c>
      <c r="B9164" t="s">
        <v>8624</v>
      </c>
      <c r="C9164">
        <v>1</v>
      </c>
      <c r="D9164" t="s">
        <v>12</v>
      </c>
      <c r="E9164" t="s">
        <v>12</v>
      </c>
      <c r="F9164" s="3" t="s">
        <v>22689</v>
      </c>
      <c r="G9164">
        <v>2023</v>
      </c>
      <c r="H9164" t="s">
        <v>1248</v>
      </c>
      <c r="I9164" t="s">
        <v>22690</v>
      </c>
    </row>
    <row r="9165" spans="1:9" ht="16" x14ac:dyDescent="0.2">
      <c r="A9165" t="s">
        <v>22688</v>
      </c>
      <c r="B9165" t="s">
        <v>22691</v>
      </c>
      <c r="C9165">
        <v>2</v>
      </c>
      <c r="D9165" t="s">
        <v>316</v>
      </c>
      <c r="E9165" t="s">
        <v>12</v>
      </c>
      <c r="F9165" s="3" t="s">
        <v>6052</v>
      </c>
      <c r="G9165">
        <v>2023</v>
      </c>
      <c r="H9165" t="s">
        <v>267</v>
      </c>
      <c r="I9165" t="s">
        <v>22690</v>
      </c>
    </row>
    <row r="9166" spans="1:9" ht="16" x14ac:dyDescent="0.2">
      <c r="A9166" t="s">
        <v>22688</v>
      </c>
      <c r="B9166" t="s">
        <v>5711</v>
      </c>
      <c r="C9166">
        <v>3</v>
      </c>
      <c r="D9166" t="s">
        <v>52</v>
      </c>
      <c r="E9166" t="s">
        <v>12</v>
      </c>
      <c r="F9166" s="3" t="s">
        <v>10933</v>
      </c>
      <c r="G9166">
        <v>2023</v>
      </c>
      <c r="H9166" t="s">
        <v>267</v>
      </c>
      <c r="I9166" t="s">
        <v>22690</v>
      </c>
    </row>
    <row r="9167" spans="1:9" ht="16" x14ac:dyDescent="0.2">
      <c r="A9167" t="s">
        <v>22692</v>
      </c>
      <c r="B9167" t="s">
        <v>19809</v>
      </c>
      <c r="C9167">
        <v>1</v>
      </c>
      <c r="D9167" t="s">
        <v>12</v>
      </c>
      <c r="E9167" t="s">
        <v>12</v>
      </c>
      <c r="F9167" s="3" t="s">
        <v>22693</v>
      </c>
      <c r="G9167">
        <v>2023</v>
      </c>
      <c r="H9167" t="s">
        <v>14</v>
      </c>
      <c r="I9167" t="s">
        <v>22694</v>
      </c>
    </row>
    <row r="9168" spans="1:9" ht="16" x14ac:dyDescent="0.2">
      <c r="A9168" t="s">
        <v>22692</v>
      </c>
      <c r="B9168" t="s">
        <v>22695</v>
      </c>
      <c r="C9168">
        <v>2</v>
      </c>
      <c r="D9168">
        <f>355</f>
        <v>355</v>
      </c>
      <c r="E9168" t="s">
        <v>12</v>
      </c>
      <c r="F9168" s="3" t="s">
        <v>4987</v>
      </c>
      <c r="G9168">
        <v>2023</v>
      </c>
      <c r="H9168" t="s">
        <v>14</v>
      </c>
      <c r="I9168" t="s">
        <v>22694</v>
      </c>
    </row>
    <row r="9169" spans="1:9" ht="16" x14ac:dyDescent="0.2">
      <c r="A9169" t="s">
        <v>22692</v>
      </c>
      <c r="B9169" t="s">
        <v>22696</v>
      </c>
      <c r="C9169">
        <v>3</v>
      </c>
      <c r="D9169" t="s">
        <v>1155</v>
      </c>
      <c r="E9169" t="s">
        <v>12</v>
      </c>
      <c r="F9169" s="3" t="s">
        <v>22697</v>
      </c>
      <c r="G9169">
        <v>2023</v>
      </c>
      <c r="H9169" t="s">
        <v>1157</v>
      </c>
      <c r="I9169" t="s">
        <v>22694</v>
      </c>
    </row>
    <row r="9170" spans="1:9" ht="16" x14ac:dyDescent="0.2">
      <c r="A9170" t="s">
        <v>22692</v>
      </c>
      <c r="B9170" t="s">
        <v>22698</v>
      </c>
      <c r="C9170">
        <v>4</v>
      </c>
      <c r="D9170" t="s">
        <v>344</v>
      </c>
      <c r="E9170" t="s">
        <v>12</v>
      </c>
      <c r="F9170" s="3" t="s">
        <v>22699</v>
      </c>
      <c r="G9170">
        <v>2023</v>
      </c>
      <c r="H9170" t="s">
        <v>859</v>
      </c>
      <c r="I9170" t="s">
        <v>22694</v>
      </c>
    </row>
    <row r="9171" spans="1:9" ht="16" x14ac:dyDescent="0.2">
      <c r="A9171" t="s">
        <v>22692</v>
      </c>
      <c r="B9171" t="s">
        <v>22700</v>
      </c>
      <c r="C9171">
        <v>5</v>
      </c>
      <c r="D9171" t="s">
        <v>863</v>
      </c>
      <c r="E9171" t="s">
        <v>334</v>
      </c>
      <c r="F9171" s="3" t="s">
        <v>12430</v>
      </c>
      <c r="G9171">
        <v>2023</v>
      </c>
      <c r="H9171" t="s">
        <v>318</v>
      </c>
      <c r="I9171" t="s">
        <v>22694</v>
      </c>
    </row>
    <row r="9172" spans="1:9" ht="16" x14ac:dyDescent="0.2">
      <c r="A9172" t="s">
        <v>22701</v>
      </c>
      <c r="B9172" t="s">
        <v>22702</v>
      </c>
      <c r="C9172">
        <v>1</v>
      </c>
      <c r="D9172" t="s">
        <v>12</v>
      </c>
      <c r="E9172" t="s">
        <v>12</v>
      </c>
      <c r="F9172" s="3" t="s">
        <v>22703</v>
      </c>
      <c r="G9172">
        <v>2023</v>
      </c>
      <c r="H9172" t="s">
        <v>646</v>
      </c>
      <c r="I9172" t="s">
        <v>22704</v>
      </c>
    </row>
    <row r="9173" spans="1:9" ht="16" x14ac:dyDescent="0.2">
      <c r="A9173" t="s">
        <v>22705</v>
      </c>
      <c r="B9173" t="s">
        <v>12792</v>
      </c>
      <c r="C9173">
        <v>1</v>
      </c>
      <c r="D9173" t="s">
        <v>344</v>
      </c>
      <c r="E9173" t="s">
        <v>464</v>
      </c>
      <c r="F9173" s="3" t="s">
        <v>2545</v>
      </c>
      <c r="G9173">
        <v>2023</v>
      </c>
      <c r="H9173" t="s">
        <v>14</v>
      </c>
      <c r="I9173" t="s">
        <v>22706</v>
      </c>
    </row>
    <row r="9174" spans="1:9" ht="32" x14ac:dyDescent="0.2">
      <c r="A9174" t="s">
        <v>22705</v>
      </c>
      <c r="B9174" t="s">
        <v>9978</v>
      </c>
      <c r="C9174">
        <v>2</v>
      </c>
      <c r="D9174" t="s">
        <v>12</v>
      </c>
      <c r="E9174" t="s">
        <v>12</v>
      </c>
      <c r="F9174" s="3" t="s">
        <v>12795</v>
      </c>
      <c r="G9174">
        <v>2023</v>
      </c>
      <c r="H9174" t="s">
        <v>14</v>
      </c>
      <c r="I9174" t="s">
        <v>22706</v>
      </c>
    </row>
    <row r="9175" spans="1:9" ht="32" x14ac:dyDescent="0.2">
      <c r="A9175" t="s">
        <v>22705</v>
      </c>
      <c r="B9175" t="s">
        <v>1016</v>
      </c>
      <c r="C9175">
        <v>3</v>
      </c>
      <c r="D9175" t="s">
        <v>12</v>
      </c>
      <c r="E9175" t="s">
        <v>12</v>
      </c>
      <c r="F9175" s="3" t="s">
        <v>5006</v>
      </c>
      <c r="G9175">
        <v>2023</v>
      </c>
      <c r="H9175" t="s">
        <v>14</v>
      </c>
      <c r="I9175" t="s">
        <v>22706</v>
      </c>
    </row>
    <row r="9176" spans="1:9" ht="32" x14ac:dyDescent="0.2">
      <c r="A9176" t="s">
        <v>22705</v>
      </c>
      <c r="B9176" t="s">
        <v>19466</v>
      </c>
      <c r="C9176">
        <v>4</v>
      </c>
      <c r="D9176" t="s">
        <v>52</v>
      </c>
      <c r="E9176" t="s">
        <v>12</v>
      </c>
      <c r="F9176" s="3" t="s">
        <v>1017</v>
      </c>
      <c r="G9176">
        <v>2023</v>
      </c>
      <c r="H9176" t="s">
        <v>140</v>
      </c>
      <c r="I9176" t="s">
        <v>22706</v>
      </c>
    </row>
    <row r="9177" spans="1:9" ht="16" x14ac:dyDescent="0.2">
      <c r="A9177" t="s">
        <v>22707</v>
      </c>
      <c r="B9177" t="s">
        <v>22708</v>
      </c>
      <c r="C9177">
        <v>1</v>
      </c>
      <c r="D9177">
        <f>237</f>
        <v>237</v>
      </c>
      <c r="E9177" t="s">
        <v>12</v>
      </c>
      <c r="F9177" s="3" t="s">
        <v>22490</v>
      </c>
      <c r="G9177">
        <v>2023</v>
      </c>
      <c r="H9177" t="s">
        <v>21</v>
      </c>
      <c r="I9177" t="s">
        <v>22709</v>
      </c>
    </row>
    <row r="9178" spans="1:9" ht="32" x14ac:dyDescent="0.2">
      <c r="A9178" t="s">
        <v>22707</v>
      </c>
      <c r="B9178" t="s">
        <v>22710</v>
      </c>
      <c r="C9178">
        <v>2</v>
      </c>
      <c r="D9178" t="s">
        <v>2828</v>
      </c>
      <c r="E9178" t="s">
        <v>12</v>
      </c>
      <c r="F9178" s="3" t="s">
        <v>6214</v>
      </c>
      <c r="G9178">
        <v>2023</v>
      </c>
      <c r="H9178" t="s">
        <v>323</v>
      </c>
      <c r="I9178" t="s">
        <v>22709</v>
      </c>
    </row>
    <row r="9179" spans="1:9" ht="32" x14ac:dyDescent="0.2">
      <c r="A9179" t="s">
        <v>22711</v>
      </c>
      <c r="B9179" t="s">
        <v>9915</v>
      </c>
      <c r="C9179">
        <v>1</v>
      </c>
      <c r="D9179" t="s">
        <v>1077</v>
      </c>
      <c r="E9179" t="s">
        <v>1081</v>
      </c>
      <c r="F9179" s="3" t="s">
        <v>1082</v>
      </c>
      <c r="G9179">
        <v>2023</v>
      </c>
      <c r="H9179" t="s">
        <v>226</v>
      </c>
      <c r="I9179" t="s">
        <v>22712</v>
      </c>
    </row>
    <row r="9180" spans="1:9" ht="32" x14ac:dyDescent="0.2">
      <c r="A9180" t="s">
        <v>22713</v>
      </c>
      <c r="B9180" t="s">
        <v>22714</v>
      </c>
      <c r="C9180">
        <v>1</v>
      </c>
      <c r="D9180" t="s">
        <v>52</v>
      </c>
      <c r="E9180" t="s">
        <v>12</v>
      </c>
      <c r="F9180" s="3" t="s">
        <v>22715</v>
      </c>
      <c r="G9180">
        <v>2023</v>
      </c>
      <c r="H9180" t="s">
        <v>226</v>
      </c>
      <c r="I9180" t="s">
        <v>22716</v>
      </c>
    </row>
    <row r="9181" spans="1:9" ht="32" x14ac:dyDescent="0.2">
      <c r="A9181" t="s">
        <v>22713</v>
      </c>
      <c r="B9181" t="s">
        <v>22717</v>
      </c>
      <c r="C9181">
        <v>2</v>
      </c>
      <c r="D9181" t="s">
        <v>12</v>
      </c>
      <c r="E9181" t="s">
        <v>12</v>
      </c>
      <c r="F9181" s="7" t="s">
        <v>22718</v>
      </c>
      <c r="G9181">
        <v>2023</v>
      </c>
      <c r="H9181" t="s">
        <v>226</v>
      </c>
      <c r="I9181" t="s">
        <v>22716</v>
      </c>
    </row>
    <row r="9182" spans="1:9" ht="32" x14ac:dyDescent="0.2">
      <c r="A9182" t="s">
        <v>22719</v>
      </c>
      <c r="B9182" t="s">
        <v>22720</v>
      </c>
      <c r="C9182">
        <v>1</v>
      </c>
      <c r="D9182" t="s">
        <v>12</v>
      </c>
      <c r="E9182" t="s">
        <v>12</v>
      </c>
      <c r="F9182" s="3" t="s">
        <v>4792</v>
      </c>
      <c r="G9182">
        <v>2023</v>
      </c>
      <c r="H9182" t="s">
        <v>14</v>
      </c>
      <c r="I9182" t="s">
        <v>22721</v>
      </c>
    </row>
    <row r="9183" spans="1:9" ht="16" x14ac:dyDescent="0.2">
      <c r="A9183" t="s">
        <v>22719</v>
      </c>
      <c r="B9183" t="s">
        <v>22722</v>
      </c>
      <c r="C9183">
        <v>2</v>
      </c>
      <c r="D9183" t="s">
        <v>52</v>
      </c>
      <c r="E9183" t="s">
        <v>12</v>
      </c>
      <c r="F9183" s="3" t="s">
        <v>22723</v>
      </c>
      <c r="G9183">
        <v>2023</v>
      </c>
      <c r="H9183" t="s">
        <v>140</v>
      </c>
      <c r="I9183" t="s">
        <v>22721</v>
      </c>
    </row>
    <row r="9184" spans="1:9" ht="32" x14ac:dyDescent="0.2">
      <c r="A9184" t="s">
        <v>22724</v>
      </c>
      <c r="B9184" t="s">
        <v>22725</v>
      </c>
      <c r="C9184">
        <v>1</v>
      </c>
      <c r="D9184" t="s">
        <v>12</v>
      </c>
      <c r="E9184" t="s">
        <v>12</v>
      </c>
      <c r="F9184" s="3" t="s">
        <v>22726</v>
      </c>
      <c r="G9184">
        <v>2023</v>
      </c>
      <c r="H9184" t="s">
        <v>14</v>
      </c>
      <c r="I9184" t="s">
        <v>22727</v>
      </c>
    </row>
    <row r="9185" spans="1:9" ht="32" x14ac:dyDescent="0.2">
      <c r="A9185" t="s">
        <v>22724</v>
      </c>
      <c r="B9185" t="s">
        <v>22728</v>
      </c>
      <c r="C9185">
        <v>2</v>
      </c>
      <c r="D9185" t="s">
        <v>12</v>
      </c>
      <c r="E9185" t="s">
        <v>12</v>
      </c>
      <c r="F9185" s="3" t="s">
        <v>22729</v>
      </c>
      <c r="G9185">
        <v>2023</v>
      </c>
      <c r="H9185" t="s">
        <v>14</v>
      </c>
      <c r="I9185" t="s">
        <v>22727</v>
      </c>
    </row>
    <row r="9186" spans="1:9" ht="32" x14ac:dyDescent="0.2">
      <c r="A9186" t="s">
        <v>22724</v>
      </c>
      <c r="B9186" t="s">
        <v>22730</v>
      </c>
      <c r="C9186">
        <v>3</v>
      </c>
      <c r="D9186" t="s">
        <v>469</v>
      </c>
      <c r="E9186" t="s">
        <v>12</v>
      </c>
      <c r="F9186" s="3" t="s">
        <v>22731</v>
      </c>
      <c r="G9186">
        <v>2023</v>
      </c>
      <c r="H9186" t="s">
        <v>462</v>
      </c>
      <c r="I9186" t="s">
        <v>22727</v>
      </c>
    </row>
    <row r="9187" spans="1:9" ht="32" x14ac:dyDescent="0.2">
      <c r="A9187" t="s">
        <v>22724</v>
      </c>
      <c r="B9187" t="s">
        <v>22732</v>
      </c>
      <c r="C9187">
        <v>4</v>
      </c>
      <c r="D9187" t="s">
        <v>12</v>
      </c>
      <c r="E9187" t="s">
        <v>12</v>
      </c>
      <c r="F9187" s="3" t="s">
        <v>22733</v>
      </c>
      <c r="G9187">
        <v>2023</v>
      </c>
      <c r="H9187" t="s">
        <v>14</v>
      </c>
      <c r="I9187" t="s">
        <v>22727</v>
      </c>
    </row>
    <row r="9188" spans="1:9" ht="32" x14ac:dyDescent="0.2">
      <c r="A9188" t="s">
        <v>22734</v>
      </c>
      <c r="B9188" t="s">
        <v>22735</v>
      </c>
      <c r="C9188">
        <v>1</v>
      </c>
      <c r="D9188" t="s">
        <v>12</v>
      </c>
      <c r="E9188" t="s">
        <v>12</v>
      </c>
      <c r="F9188" s="3" t="s">
        <v>22736</v>
      </c>
      <c r="G9188">
        <v>2023</v>
      </c>
      <c r="H9188" t="s">
        <v>37</v>
      </c>
      <c r="I9188" t="s">
        <v>22737</v>
      </c>
    </row>
    <row r="9189" spans="1:9" ht="32" x14ac:dyDescent="0.2">
      <c r="A9189" t="s">
        <v>22738</v>
      </c>
      <c r="B9189" t="s">
        <v>22739</v>
      </c>
      <c r="C9189">
        <v>1</v>
      </c>
      <c r="D9189" t="s">
        <v>12</v>
      </c>
      <c r="E9189" t="s">
        <v>12</v>
      </c>
      <c r="F9189" s="7" t="s">
        <v>22740</v>
      </c>
      <c r="G9189">
        <v>2023</v>
      </c>
      <c r="H9189" t="s">
        <v>21</v>
      </c>
      <c r="I9189" t="s">
        <v>22741</v>
      </c>
    </row>
    <row r="9190" spans="1:9" ht="32" x14ac:dyDescent="0.2">
      <c r="A9190" t="s">
        <v>22742</v>
      </c>
      <c r="B9190" t="s">
        <v>22743</v>
      </c>
      <c r="C9190">
        <v>1</v>
      </c>
      <c r="D9190" t="s">
        <v>12</v>
      </c>
      <c r="E9190" t="s">
        <v>12</v>
      </c>
      <c r="F9190" s="3" t="s">
        <v>22253</v>
      </c>
      <c r="G9190">
        <v>2023</v>
      </c>
      <c r="H9190" t="s">
        <v>239</v>
      </c>
      <c r="I9190" t="s">
        <v>22744</v>
      </c>
    </row>
    <row r="9191" spans="1:9" ht="16" x14ac:dyDescent="0.2">
      <c r="A9191" t="s">
        <v>22745</v>
      </c>
      <c r="B9191" t="s">
        <v>22746</v>
      </c>
      <c r="C9191">
        <v>1</v>
      </c>
      <c r="D9191" t="s">
        <v>12</v>
      </c>
      <c r="E9191" t="s">
        <v>12</v>
      </c>
      <c r="F9191" s="3" t="s">
        <v>21634</v>
      </c>
      <c r="G9191">
        <v>2023</v>
      </c>
      <c r="H9191" t="s">
        <v>1810</v>
      </c>
      <c r="I9191" t="s">
        <v>22747</v>
      </c>
    </row>
    <row r="9192" spans="1:9" ht="16" x14ac:dyDescent="0.2">
      <c r="A9192" t="s">
        <v>22745</v>
      </c>
      <c r="B9192" t="s">
        <v>22748</v>
      </c>
      <c r="C9192">
        <v>2</v>
      </c>
      <c r="D9192" t="s">
        <v>12</v>
      </c>
      <c r="E9192" t="s">
        <v>12</v>
      </c>
      <c r="F9192" s="3" t="s">
        <v>22749</v>
      </c>
      <c r="G9192">
        <v>2023</v>
      </c>
      <c r="H9192" t="s">
        <v>1810</v>
      </c>
      <c r="I9192" t="s">
        <v>22747</v>
      </c>
    </row>
    <row r="9193" spans="1:9" ht="32" x14ac:dyDescent="0.2">
      <c r="A9193" t="s">
        <v>22745</v>
      </c>
      <c r="B9193" t="s">
        <v>21636</v>
      </c>
      <c r="C9193">
        <v>3</v>
      </c>
      <c r="D9193" t="s">
        <v>12</v>
      </c>
      <c r="E9193" t="s">
        <v>12</v>
      </c>
      <c r="F9193" s="3" t="s">
        <v>3239</v>
      </c>
      <c r="G9193">
        <v>2023</v>
      </c>
      <c r="H9193" t="s">
        <v>1810</v>
      </c>
      <c r="I9193" t="s">
        <v>22747</v>
      </c>
    </row>
    <row r="9194" spans="1:9" ht="32" x14ac:dyDescent="0.2">
      <c r="A9194" t="s">
        <v>22750</v>
      </c>
      <c r="B9194" t="s">
        <v>22751</v>
      </c>
      <c r="C9194">
        <v>1</v>
      </c>
      <c r="D9194">
        <f>137</f>
        <v>137</v>
      </c>
      <c r="E9194" t="s">
        <v>12</v>
      </c>
      <c r="F9194" s="3" t="s">
        <v>19960</v>
      </c>
      <c r="G9194">
        <v>2023</v>
      </c>
      <c r="H9194" t="s">
        <v>323</v>
      </c>
      <c r="I9194" t="s">
        <v>22752</v>
      </c>
    </row>
    <row r="9195" spans="1:9" ht="32" x14ac:dyDescent="0.2">
      <c r="A9195" t="s">
        <v>22750</v>
      </c>
      <c r="B9195" t="s">
        <v>22753</v>
      </c>
      <c r="C9195">
        <v>2</v>
      </c>
      <c r="D9195" t="s">
        <v>772</v>
      </c>
      <c r="E9195" t="s">
        <v>12</v>
      </c>
      <c r="F9195" s="3" t="s">
        <v>22754</v>
      </c>
      <c r="G9195">
        <v>2023</v>
      </c>
      <c r="H9195" t="s">
        <v>518</v>
      </c>
      <c r="I9195" t="s">
        <v>22752</v>
      </c>
    </row>
    <row r="9196" spans="1:9" ht="16" x14ac:dyDescent="0.2">
      <c r="A9196" t="s">
        <v>22755</v>
      </c>
      <c r="B9196" t="s">
        <v>22756</v>
      </c>
      <c r="C9196">
        <v>1</v>
      </c>
      <c r="D9196" t="s">
        <v>52</v>
      </c>
      <c r="E9196" t="s">
        <v>12</v>
      </c>
      <c r="F9196" s="3" t="s">
        <v>22757</v>
      </c>
      <c r="G9196">
        <v>2023</v>
      </c>
      <c r="H9196" t="s">
        <v>438</v>
      </c>
      <c r="I9196" t="s">
        <v>22758</v>
      </c>
    </row>
    <row r="9197" spans="1:9" ht="16" x14ac:dyDescent="0.2">
      <c r="A9197" t="s">
        <v>22755</v>
      </c>
      <c r="B9197" t="s">
        <v>22759</v>
      </c>
      <c r="C9197">
        <v>2</v>
      </c>
      <c r="D9197" t="s">
        <v>52</v>
      </c>
      <c r="E9197" t="s">
        <v>12</v>
      </c>
      <c r="F9197" s="3" t="s">
        <v>22760</v>
      </c>
      <c r="G9197">
        <v>2023</v>
      </c>
      <c r="H9197" t="s">
        <v>438</v>
      </c>
      <c r="I9197" t="s">
        <v>22758</v>
      </c>
    </row>
    <row r="9198" spans="1:9" ht="16" x14ac:dyDescent="0.2">
      <c r="A9198" t="s">
        <v>22755</v>
      </c>
      <c r="B9198" t="s">
        <v>22761</v>
      </c>
      <c r="C9198">
        <v>3</v>
      </c>
      <c r="D9198" t="s">
        <v>712</v>
      </c>
      <c r="E9198" t="s">
        <v>12</v>
      </c>
      <c r="F9198" s="3" t="s">
        <v>22762</v>
      </c>
      <c r="G9198">
        <v>2023</v>
      </c>
      <c r="H9198" t="s">
        <v>438</v>
      </c>
      <c r="I9198" t="s">
        <v>22758</v>
      </c>
    </row>
    <row r="9199" spans="1:9" ht="16" x14ac:dyDescent="0.2">
      <c r="A9199" t="s">
        <v>22755</v>
      </c>
      <c r="B9199" t="s">
        <v>10440</v>
      </c>
      <c r="C9199">
        <v>4</v>
      </c>
      <c r="D9199" t="s">
        <v>344</v>
      </c>
      <c r="E9199" t="s">
        <v>12</v>
      </c>
      <c r="F9199" s="3" t="s">
        <v>22763</v>
      </c>
      <c r="G9199">
        <v>2023</v>
      </c>
      <c r="H9199" t="s">
        <v>438</v>
      </c>
      <c r="I9199" t="s">
        <v>22758</v>
      </c>
    </row>
    <row r="9200" spans="1:9" ht="16" x14ac:dyDescent="0.2">
      <c r="A9200" t="s">
        <v>22755</v>
      </c>
      <c r="B9200" t="s">
        <v>22764</v>
      </c>
      <c r="C9200">
        <v>5</v>
      </c>
      <c r="D9200" t="s">
        <v>52</v>
      </c>
      <c r="E9200" t="s">
        <v>12</v>
      </c>
      <c r="F9200" s="3" t="s">
        <v>22765</v>
      </c>
      <c r="G9200">
        <v>2023</v>
      </c>
      <c r="H9200" t="s">
        <v>438</v>
      </c>
      <c r="I9200" t="s">
        <v>22758</v>
      </c>
    </row>
    <row r="9201" spans="1:9" ht="16" x14ac:dyDescent="0.2">
      <c r="A9201" t="s">
        <v>22755</v>
      </c>
      <c r="B9201" t="s">
        <v>22766</v>
      </c>
      <c r="C9201">
        <v>6</v>
      </c>
      <c r="D9201" t="s">
        <v>52</v>
      </c>
      <c r="E9201" t="s">
        <v>12</v>
      </c>
      <c r="F9201" s="3" t="s">
        <v>22767</v>
      </c>
      <c r="G9201">
        <v>2023</v>
      </c>
      <c r="H9201" t="s">
        <v>140</v>
      </c>
      <c r="I9201" t="s">
        <v>22758</v>
      </c>
    </row>
    <row r="9202" spans="1:9" ht="16" x14ac:dyDescent="0.2">
      <c r="A9202" t="s">
        <v>22768</v>
      </c>
      <c r="B9202" t="s">
        <v>22769</v>
      </c>
      <c r="C9202">
        <v>1</v>
      </c>
      <c r="D9202">
        <f>237</f>
        <v>237</v>
      </c>
      <c r="E9202" t="s">
        <v>12</v>
      </c>
      <c r="F9202" s="3" t="s">
        <v>6331</v>
      </c>
      <c r="G9202">
        <v>2023</v>
      </c>
      <c r="H9202" t="s">
        <v>21</v>
      </c>
      <c r="I9202" t="s">
        <v>22770</v>
      </c>
    </row>
    <row r="9203" spans="1:9" ht="16" x14ac:dyDescent="0.2">
      <c r="A9203" t="s">
        <v>22768</v>
      </c>
      <c r="B9203" t="s">
        <v>22771</v>
      </c>
      <c r="C9203">
        <v>2</v>
      </c>
      <c r="D9203" t="s">
        <v>12</v>
      </c>
      <c r="E9203" t="s">
        <v>12</v>
      </c>
      <c r="F9203" s="3" t="s">
        <v>22772</v>
      </c>
      <c r="G9203">
        <v>2023</v>
      </c>
      <c r="H9203" t="s">
        <v>21</v>
      </c>
      <c r="I9203" t="s">
        <v>22770</v>
      </c>
    </row>
    <row r="9204" spans="1:9" ht="32" x14ac:dyDescent="0.2">
      <c r="A9204" t="s">
        <v>22773</v>
      </c>
      <c r="B9204" t="s">
        <v>22774</v>
      </c>
      <c r="C9204">
        <v>1</v>
      </c>
      <c r="D9204">
        <f>237</f>
        <v>237</v>
      </c>
      <c r="E9204" t="s">
        <v>12</v>
      </c>
      <c r="F9204" s="3" t="s">
        <v>22775</v>
      </c>
      <c r="G9204">
        <v>2023</v>
      </c>
      <c r="H9204" t="s">
        <v>21</v>
      </c>
      <c r="I9204" t="s">
        <v>22776</v>
      </c>
    </row>
    <row r="9205" spans="1:9" ht="32" x14ac:dyDescent="0.2">
      <c r="A9205" t="s">
        <v>22777</v>
      </c>
      <c r="B9205" t="s">
        <v>22778</v>
      </c>
      <c r="C9205">
        <v>1</v>
      </c>
      <c r="D9205">
        <f>237</f>
        <v>237</v>
      </c>
      <c r="E9205" t="s">
        <v>12</v>
      </c>
      <c r="F9205" s="3" t="s">
        <v>22779</v>
      </c>
      <c r="G9205">
        <v>2023</v>
      </c>
      <c r="H9205" t="s">
        <v>21</v>
      </c>
      <c r="I9205" t="s">
        <v>22780</v>
      </c>
    </row>
    <row r="9206" spans="1:9" ht="16" x14ac:dyDescent="0.2">
      <c r="A9206" t="s">
        <v>22777</v>
      </c>
      <c r="B9206" t="s">
        <v>22781</v>
      </c>
      <c r="C9206">
        <v>2</v>
      </c>
      <c r="D9206">
        <f>237</f>
        <v>237</v>
      </c>
      <c r="E9206" t="s">
        <v>12</v>
      </c>
      <c r="F9206" s="3" t="s">
        <v>22782</v>
      </c>
      <c r="G9206">
        <v>2023</v>
      </c>
      <c r="H9206" t="s">
        <v>21</v>
      </c>
      <c r="I9206" t="s">
        <v>22780</v>
      </c>
    </row>
    <row r="9207" spans="1:9" ht="16" x14ac:dyDescent="0.2">
      <c r="A9207" t="s">
        <v>22783</v>
      </c>
      <c r="B9207" t="s">
        <v>22784</v>
      </c>
      <c r="C9207">
        <v>1</v>
      </c>
      <c r="D9207" t="s">
        <v>52</v>
      </c>
      <c r="E9207" t="s">
        <v>12</v>
      </c>
      <c r="F9207" s="3" t="s">
        <v>6689</v>
      </c>
      <c r="G9207">
        <v>2023</v>
      </c>
      <c r="H9207" t="s">
        <v>37</v>
      </c>
      <c r="I9207" t="s">
        <v>22785</v>
      </c>
    </row>
    <row r="9208" spans="1:9" ht="32" x14ac:dyDescent="0.2">
      <c r="A9208" t="s">
        <v>22783</v>
      </c>
      <c r="B9208" t="s">
        <v>22786</v>
      </c>
      <c r="C9208">
        <v>2</v>
      </c>
      <c r="D9208" t="s">
        <v>12</v>
      </c>
      <c r="E9208" t="s">
        <v>12</v>
      </c>
      <c r="F9208" s="3" t="s">
        <v>22787</v>
      </c>
      <c r="G9208">
        <v>2023</v>
      </c>
      <c r="H9208" t="s">
        <v>86</v>
      </c>
      <c r="I9208" t="s">
        <v>22785</v>
      </c>
    </row>
    <row r="9209" spans="1:9" ht="32" x14ac:dyDescent="0.2">
      <c r="A9209" t="s">
        <v>22788</v>
      </c>
      <c r="B9209" t="s">
        <v>22789</v>
      </c>
      <c r="C9209">
        <v>1</v>
      </c>
      <c r="D9209" t="s">
        <v>12</v>
      </c>
      <c r="E9209" t="s">
        <v>12</v>
      </c>
      <c r="F9209" s="3" t="s">
        <v>22790</v>
      </c>
      <c r="G9209">
        <v>2023</v>
      </c>
      <c r="H9209" t="s">
        <v>497</v>
      </c>
      <c r="I9209" t="s">
        <v>22791</v>
      </c>
    </row>
    <row r="9210" spans="1:9" ht="16" x14ac:dyDescent="0.2">
      <c r="A9210" t="s">
        <v>22792</v>
      </c>
      <c r="B9210" t="s">
        <v>2337</v>
      </c>
      <c r="C9210">
        <v>1</v>
      </c>
      <c r="D9210" t="s">
        <v>12</v>
      </c>
      <c r="E9210" t="s">
        <v>12</v>
      </c>
      <c r="F9210" s="3" t="s">
        <v>20058</v>
      </c>
      <c r="G9210">
        <v>2023</v>
      </c>
      <c r="H9210" t="s">
        <v>14</v>
      </c>
      <c r="I9210" t="s">
        <v>22793</v>
      </c>
    </row>
    <row r="9211" spans="1:9" ht="16" x14ac:dyDescent="0.2">
      <c r="A9211" t="s">
        <v>22792</v>
      </c>
      <c r="B9211" t="s">
        <v>4935</v>
      </c>
      <c r="C9211">
        <v>2</v>
      </c>
      <c r="D9211" t="s">
        <v>11</v>
      </c>
      <c r="E9211" t="s">
        <v>12</v>
      </c>
      <c r="F9211" s="7" t="s">
        <v>13</v>
      </c>
      <c r="G9211">
        <v>2023</v>
      </c>
      <c r="H9211" t="s">
        <v>14</v>
      </c>
      <c r="I9211" t="s">
        <v>22793</v>
      </c>
    </row>
    <row r="9212" spans="1:9" ht="16" x14ac:dyDescent="0.2">
      <c r="A9212" t="s">
        <v>22794</v>
      </c>
      <c r="B9212" t="s">
        <v>22795</v>
      </c>
      <c r="C9212">
        <v>1</v>
      </c>
      <c r="D9212" t="s">
        <v>12</v>
      </c>
      <c r="E9212" t="s">
        <v>12</v>
      </c>
      <c r="F9212" s="3" t="s">
        <v>22796</v>
      </c>
      <c r="G9212">
        <v>2023</v>
      </c>
      <c r="H9212" t="s">
        <v>21</v>
      </c>
      <c r="I9212" t="s">
        <v>22797</v>
      </c>
    </row>
    <row r="9213" spans="1:9" ht="32" x14ac:dyDescent="0.2">
      <c r="A9213" t="s">
        <v>22794</v>
      </c>
      <c r="B9213" t="s">
        <v>22798</v>
      </c>
      <c r="C9213">
        <v>2</v>
      </c>
      <c r="D9213">
        <f>237</f>
        <v>237</v>
      </c>
      <c r="E9213" t="s">
        <v>12</v>
      </c>
      <c r="F9213" s="3" t="s">
        <v>3501</v>
      </c>
      <c r="G9213">
        <v>2023</v>
      </c>
      <c r="H9213" t="s">
        <v>21</v>
      </c>
      <c r="I9213" t="s">
        <v>22797</v>
      </c>
    </row>
    <row r="9214" spans="1:9" ht="16" x14ac:dyDescent="0.2">
      <c r="A9214" t="s">
        <v>22799</v>
      </c>
      <c r="B9214" t="s">
        <v>11870</v>
      </c>
      <c r="C9214">
        <v>1</v>
      </c>
      <c r="D9214" t="s">
        <v>469</v>
      </c>
      <c r="E9214" t="s">
        <v>12</v>
      </c>
      <c r="F9214" s="3" t="s">
        <v>22800</v>
      </c>
      <c r="G9214">
        <v>2023</v>
      </c>
      <c r="H9214" t="s">
        <v>462</v>
      </c>
      <c r="I9214" t="s">
        <v>22801</v>
      </c>
    </row>
    <row r="9215" spans="1:9" ht="16" x14ac:dyDescent="0.2">
      <c r="A9215" t="s">
        <v>22799</v>
      </c>
      <c r="B9215" t="s">
        <v>11873</v>
      </c>
      <c r="C9215">
        <v>2</v>
      </c>
      <c r="D9215" t="s">
        <v>469</v>
      </c>
      <c r="E9215" t="s">
        <v>12</v>
      </c>
      <c r="F9215" s="3" t="s">
        <v>1000</v>
      </c>
      <c r="G9215">
        <v>2023</v>
      </c>
      <c r="H9215" t="s">
        <v>462</v>
      </c>
      <c r="I9215" t="s">
        <v>22801</v>
      </c>
    </row>
    <row r="9216" spans="1:9" ht="16" x14ac:dyDescent="0.2">
      <c r="A9216" t="s">
        <v>22799</v>
      </c>
      <c r="B9216" t="s">
        <v>918</v>
      </c>
      <c r="C9216">
        <v>3</v>
      </c>
      <c r="D9216">
        <f>65</f>
        <v>65</v>
      </c>
      <c r="E9216" t="s">
        <v>464</v>
      </c>
      <c r="F9216" s="3" t="s">
        <v>2802</v>
      </c>
      <c r="G9216">
        <v>2023</v>
      </c>
      <c r="H9216" t="s">
        <v>323</v>
      </c>
      <c r="I9216" t="s">
        <v>22801</v>
      </c>
    </row>
    <row r="9217" spans="1:9" ht="32" x14ac:dyDescent="0.2">
      <c r="A9217" t="s">
        <v>22802</v>
      </c>
      <c r="B9217" t="s">
        <v>22803</v>
      </c>
      <c r="C9217">
        <v>1</v>
      </c>
      <c r="D9217" t="s">
        <v>12</v>
      </c>
      <c r="E9217" t="s">
        <v>12</v>
      </c>
      <c r="F9217" s="3" t="s">
        <v>22804</v>
      </c>
      <c r="G9217">
        <v>2023</v>
      </c>
      <c r="H9217" t="s">
        <v>140</v>
      </c>
      <c r="I9217" t="s">
        <v>22805</v>
      </c>
    </row>
    <row r="9218" spans="1:9" ht="16" x14ac:dyDescent="0.2">
      <c r="A9218" t="s">
        <v>22802</v>
      </c>
      <c r="B9218" t="s">
        <v>22806</v>
      </c>
      <c r="C9218">
        <v>2</v>
      </c>
      <c r="D9218" t="s">
        <v>12</v>
      </c>
      <c r="E9218" t="s">
        <v>12</v>
      </c>
      <c r="F9218" s="3" t="s">
        <v>22807</v>
      </c>
      <c r="G9218">
        <v>2023</v>
      </c>
      <c r="H9218" t="s">
        <v>140</v>
      </c>
      <c r="I9218" t="s">
        <v>22805</v>
      </c>
    </row>
    <row r="9219" spans="1:9" ht="16" x14ac:dyDescent="0.2">
      <c r="A9219" t="s">
        <v>22802</v>
      </c>
      <c r="B9219" t="s">
        <v>22808</v>
      </c>
      <c r="C9219">
        <v>3</v>
      </c>
      <c r="D9219" t="s">
        <v>12</v>
      </c>
      <c r="E9219" t="s">
        <v>12</v>
      </c>
      <c r="F9219" s="3" t="s">
        <v>22809</v>
      </c>
      <c r="G9219">
        <v>2023</v>
      </c>
      <c r="H9219" t="s">
        <v>140</v>
      </c>
      <c r="I9219" t="s">
        <v>22805</v>
      </c>
    </row>
    <row r="9220" spans="1:9" ht="32" x14ac:dyDescent="0.2">
      <c r="A9220" t="s">
        <v>22810</v>
      </c>
      <c r="B9220" t="s">
        <v>22811</v>
      </c>
      <c r="C9220">
        <v>1</v>
      </c>
      <c r="D9220">
        <f>446</f>
        <v>446</v>
      </c>
      <c r="E9220" t="s">
        <v>12</v>
      </c>
      <c r="F9220" s="3" t="s">
        <v>22812</v>
      </c>
      <c r="G9220">
        <v>2023</v>
      </c>
      <c r="H9220" t="s">
        <v>571</v>
      </c>
      <c r="I9220" t="s">
        <v>22813</v>
      </c>
    </row>
    <row r="9221" spans="1:9" ht="32" x14ac:dyDescent="0.2">
      <c r="A9221" t="s">
        <v>22810</v>
      </c>
      <c r="B9221" t="s">
        <v>22814</v>
      </c>
      <c r="C9221">
        <v>2</v>
      </c>
      <c r="D9221" t="s">
        <v>12</v>
      </c>
      <c r="E9221" t="s">
        <v>12</v>
      </c>
      <c r="F9221" s="3" t="s">
        <v>7659</v>
      </c>
      <c r="G9221">
        <v>2023</v>
      </c>
      <c r="H9221" t="s">
        <v>571</v>
      </c>
      <c r="I9221" t="s">
        <v>22813</v>
      </c>
    </row>
    <row r="9222" spans="1:9" ht="32" x14ac:dyDescent="0.2">
      <c r="A9222" t="s">
        <v>22810</v>
      </c>
      <c r="B9222" t="s">
        <v>22815</v>
      </c>
      <c r="C9222">
        <v>3</v>
      </c>
      <c r="D9222" t="s">
        <v>3674</v>
      </c>
      <c r="E9222" t="s">
        <v>12</v>
      </c>
      <c r="F9222" s="3" t="s">
        <v>22816</v>
      </c>
      <c r="G9222">
        <v>2023</v>
      </c>
      <c r="H9222" t="s">
        <v>140</v>
      </c>
      <c r="I9222" t="s">
        <v>22813</v>
      </c>
    </row>
    <row r="9223" spans="1:9" ht="32" x14ac:dyDescent="0.2">
      <c r="A9223" t="s">
        <v>22817</v>
      </c>
      <c r="B9223" t="s">
        <v>7694</v>
      </c>
      <c r="C9223">
        <v>1</v>
      </c>
      <c r="D9223">
        <f>446</f>
        <v>446</v>
      </c>
      <c r="E9223" t="s">
        <v>12</v>
      </c>
      <c r="F9223" s="3" t="s">
        <v>7695</v>
      </c>
      <c r="G9223">
        <v>2023</v>
      </c>
      <c r="H9223" t="s">
        <v>571</v>
      </c>
      <c r="I9223" t="s">
        <v>22818</v>
      </c>
    </row>
    <row r="9224" spans="1:9" ht="16" x14ac:dyDescent="0.2">
      <c r="A9224" t="s">
        <v>22817</v>
      </c>
      <c r="B9224" t="s">
        <v>7699</v>
      </c>
      <c r="C9224">
        <v>2</v>
      </c>
      <c r="D9224">
        <f>446</f>
        <v>446</v>
      </c>
      <c r="E9224" t="s">
        <v>12</v>
      </c>
      <c r="F9224" s="3" t="s">
        <v>7698</v>
      </c>
      <c r="G9224">
        <v>2023</v>
      </c>
      <c r="H9224" t="s">
        <v>571</v>
      </c>
      <c r="I9224" t="s">
        <v>22818</v>
      </c>
    </row>
    <row r="9225" spans="1:9" ht="32" x14ac:dyDescent="0.2">
      <c r="A9225" t="s">
        <v>22817</v>
      </c>
      <c r="B9225" t="s">
        <v>7701</v>
      </c>
      <c r="C9225">
        <v>3</v>
      </c>
      <c r="D9225">
        <f>446</f>
        <v>446</v>
      </c>
      <c r="E9225" t="s">
        <v>12</v>
      </c>
      <c r="F9225" s="3" t="s">
        <v>6482</v>
      </c>
      <c r="G9225">
        <v>2023</v>
      </c>
      <c r="H9225" t="s">
        <v>571</v>
      </c>
      <c r="I9225" t="s">
        <v>22818</v>
      </c>
    </row>
    <row r="9226" spans="1:9" ht="32" x14ac:dyDescent="0.2">
      <c r="A9226" t="s">
        <v>22819</v>
      </c>
      <c r="B9226" t="s">
        <v>22820</v>
      </c>
      <c r="C9226">
        <v>1</v>
      </c>
      <c r="D9226" t="s">
        <v>1142</v>
      </c>
      <c r="E9226" t="s">
        <v>5324</v>
      </c>
      <c r="F9226" s="3" t="s">
        <v>19906</v>
      </c>
      <c r="G9226">
        <v>2023</v>
      </c>
      <c r="H9226" t="s">
        <v>368</v>
      </c>
      <c r="I9226" t="s">
        <v>22821</v>
      </c>
    </row>
    <row r="9227" spans="1:9" ht="32" x14ac:dyDescent="0.2">
      <c r="A9227" t="s">
        <v>22822</v>
      </c>
      <c r="B9227" t="s">
        <v>4561</v>
      </c>
      <c r="C9227">
        <v>1</v>
      </c>
      <c r="D9227" t="s">
        <v>12</v>
      </c>
      <c r="E9227" t="s">
        <v>12</v>
      </c>
      <c r="F9227" s="3" t="s">
        <v>22823</v>
      </c>
      <c r="G9227">
        <v>2023</v>
      </c>
      <c r="H9227" t="s">
        <v>235</v>
      </c>
      <c r="I9227" t="s">
        <v>22824</v>
      </c>
    </row>
    <row r="9228" spans="1:9" ht="32" x14ac:dyDescent="0.2">
      <c r="A9228" t="s">
        <v>22822</v>
      </c>
      <c r="B9228" t="s">
        <v>14275</v>
      </c>
      <c r="C9228">
        <v>2</v>
      </c>
      <c r="D9228" t="s">
        <v>12</v>
      </c>
      <c r="E9228" t="s">
        <v>12</v>
      </c>
      <c r="F9228" s="3" t="s">
        <v>14276</v>
      </c>
      <c r="G9228">
        <v>2023</v>
      </c>
      <c r="H9228" t="s">
        <v>235</v>
      </c>
      <c r="I9228" t="s">
        <v>22824</v>
      </c>
    </row>
    <row r="9229" spans="1:9" ht="32" x14ac:dyDescent="0.2">
      <c r="A9229" t="s">
        <v>22822</v>
      </c>
      <c r="B9229" t="s">
        <v>22825</v>
      </c>
      <c r="C9229">
        <v>3</v>
      </c>
      <c r="D9229">
        <f>491</f>
        <v>491</v>
      </c>
      <c r="E9229" t="s">
        <v>12</v>
      </c>
      <c r="F9229" s="3" t="s">
        <v>22826</v>
      </c>
      <c r="G9229">
        <v>2023</v>
      </c>
      <c r="H9229" t="s">
        <v>140</v>
      </c>
      <c r="I9229" t="s">
        <v>22824</v>
      </c>
    </row>
    <row r="9230" spans="1:9" ht="32" x14ac:dyDescent="0.2">
      <c r="A9230" t="s">
        <v>22822</v>
      </c>
      <c r="B9230" t="s">
        <v>14278</v>
      </c>
      <c r="C9230">
        <v>4</v>
      </c>
      <c r="D9230" t="s">
        <v>4221</v>
      </c>
      <c r="E9230" t="s">
        <v>12</v>
      </c>
      <c r="F9230" s="3" t="s">
        <v>14279</v>
      </c>
      <c r="G9230">
        <v>2023</v>
      </c>
      <c r="H9230" t="s">
        <v>4191</v>
      </c>
      <c r="I9230" t="s">
        <v>22824</v>
      </c>
    </row>
    <row r="9231" spans="1:9" ht="32" x14ac:dyDescent="0.2">
      <c r="A9231" t="s">
        <v>22822</v>
      </c>
      <c r="B9231" t="s">
        <v>10418</v>
      </c>
      <c r="C9231">
        <v>5</v>
      </c>
      <c r="D9231" t="s">
        <v>12</v>
      </c>
      <c r="E9231" t="s">
        <v>334</v>
      </c>
      <c r="F9231" s="3" t="s">
        <v>22827</v>
      </c>
      <c r="G9231">
        <v>2023</v>
      </c>
      <c r="H9231" t="s">
        <v>235</v>
      </c>
      <c r="I9231" t="s">
        <v>22824</v>
      </c>
    </row>
    <row r="9232" spans="1:9" ht="16" x14ac:dyDescent="0.2">
      <c r="A9232" t="s">
        <v>22828</v>
      </c>
      <c r="B9232" t="s">
        <v>22829</v>
      </c>
      <c r="C9232">
        <v>1</v>
      </c>
      <c r="D9232" t="s">
        <v>12</v>
      </c>
      <c r="E9232" t="s">
        <v>12</v>
      </c>
      <c r="F9232" s="3" t="s">
        <v>22830</v>
      </c>
      <c r="G9232">
        <v>2023</v>
      </c>
      <c r="H9232" t="s">
        <v>14</v>
      </c>
      <c r="I9232" t="s">
        <v>22831</v>
      </c>
    </row>
    <row r="9233" spans="1:9" ht="16" x14ac:dyDescent="0.2">
      <c r="A9233" t="s">
        <v>22832</v>
      </c>
      <c r="B9233" t="s">
        <v>22833</v>
      </c>
      <c r="C9233">
        <v>1</v>
      </c>
      <c r="D9233" t="s">
        <v>12</v>
      </c>
      <c r="E9233" t="s">
        <v>12</v>
      </c>
      <c r="F9233" s="3" t="s">
        <v>22834</v>
      </c>
      <c r="G9233">
        <v>2023</v>
      </c>
      <c r="H9233" t="s">
        <v>140</v>
      </c>
      <c r="I9233" t="s">
        <v>22835</v>
      </c>
    </row>
    <row r="9234" spans="1:9" ht="32" x14ac:dyDescent="0.2">
      <c r="A9234" t="s">
        <v>22832</v>
      </c>
      <c r="B9234" t="s">
        <v>22836</v>
      </c>
      <c r="C9234">
        <v>2</v>
      </c>
      <c r="D9234" t="s">
        <v>3850</v>
      </c>
      <c r="E9234" t="s">
        <v>12</v>
      </c>
      <c r="F9234" s="3" t="s">
        <v>22837</v>
      </c>
      <c r="G9234">
        <v>2023</v>
      </c>
      <c r="H9234" t="s">
        <v>140</v>
      </c>
      <c r="I9234" t="s">
        <v>22835</v>
      </c>
    </row>
    <row r="9235" spans="1:9" ht="32" x14ac:dyDescent="0.2">
      <c r="A9235" t="s">
        <v>22832</v>
      </c>
      <c r="B9235" t="s">
        <v>22838</v>
      </c>
      <c r="C9235">
        <v>3</v>
      </c>
      <c r="D9235" t="s">
        <v>3850</v>
      </c>
      <c r="E9235" t="s">
        <v>12</v>
      </c>
      <c r="F9235" s="3" t="s">
        <v>22837</v>
      </c>
      <c r="G9235">
        <v>2023</v>
      </c>
      <c r="H9235" t="s">
        <v>140</v>
      </c>
      <c r="I9235" t="s">
        <v>22835</v>
      </c>
    </row>
    <row r="9236" spans="1:9" ht="16" x14ac:dyDescent="0.2">
      <c r="A9236" t="s">
        <v>22832</v>
      </c>
      <c r="B9236" t="s">
        <v>22839</v>
      </c>
      <c r="C9236">
        <v>4</v>
      </c>
      <c r="D9236" t="s">
        <v>3850</v>
      </c>
      <c r="E9236" t="s">
        <v>12</v>
      </c>
      <c r="F9236" s="3" t="s">
        <v>10879</v>
      </c>
      <c r="G9236">
        <v>2023</v>
      </c>
      <c r="H9236" t="s">
        <v>140</v>
      </c>
      <c r="I9236" t="s">
        <v>22835</v>
      </c>
    </row>
    <row r="9237" spans="1:9" ht="16" x14ac:dyDescent="0.2">
      <c r="A9237" t="s">
        <v>22840</v>
      </c>
      <c r="B9237" t="s">
        <v>22841</v>
      </c>
      <c r="C9237">
        <v>1</v>
      </c>
      <c r="D9237" t="s">
        <v>12</v>
      </c>
      <c r="E9237" t="s">
        <v>12</v>
      </c>
      <c r="F9237" s="3" t="s">
        <v>22842</v>
      </c>
      <c r="G9237">
        <v>2023</v>
      </c>
      <c r="H9237" t="s">
        <v>37</v>
      </c>
      <c r="I9237" t="s">
        <v>22843</v>
      </c>
    </row>
    <row r="9238" spans="1:9" ht="32" x14ac:dyDescent="0.2">
      <c r="A9238" t="s">
        <v>22844</v>
      </c>
      <c r="B9238" t="s">
        <v>22845</v>
      </c>
      <c r="C9238">
        <v>1</v>
      </c>
      <c r="D9238">
        <f>237</f>
        <v>237</v>
      </c>
      <c r="E9238" t="s">
        <v>12</v>
      </c>
      <c r="F9238" s="3" t="s">
        <v>22846</v>
      </c>
      <c r="G9238">
        <v>2023</v>
      </c>
      <c r="H9238" t="s">
        <v>21</v>
      </c>
      <c r="I9238" t="s">
        <v>22847</v>
      </c>
    </row>
    <row r="9239" spans="1:9" ht="32" x14ac:dyDescent="0.2">
      <c r="A9239" t="s">
        <v>22844</v>
      </c>
      <c r="B9239" t="s">
        <v>22848</v>
      </c>
      <c r="C9239">
        <v>2</v>
      </c>
      <c r="D9239">
        <f>237</f>
        <v>237</v>
      </c>
      <c r="E9239" t="s">
        <v>12</v>
      </c>
      <c r="F9239" s="3" t="s">
        <v>22849</v>
      </c>
      <c r="G9239">
        <v>2023</v>
      </c>
      <c r="H9239" t="s">
        <v>21</v>
      </c>
      <c r="I9239" t="s">
        <v>22847</v>
      </c>
    </row>
    <row r="9240" spans="1:9" ht="32" x14ac:dyDescent="0.2">
      <c r="A9240" t="s">
        <v>22844</v>
      </c>
      <c r="B9240" t="s">
        <v>22850</v>
      </c>
      <c r="C9240">
        <v>3</v>
      </c>
      <c r="D9240">
        <f>237</f>
        <v>237</v>
      </c>
      <c r="E9240" t="s">
        <v>12</v>
      </c>
      <c r="F9240" s="3" t="s">
        <v>22851</v>
      </c>
      <c r="G9240">
        <v>2023</v>
      </c>
      <c r="H9240" t="s">
        <v>21</v>
      </c>
      <c r="I9240" t="s">
        <v>22847</v>
      </c>
    </row>
    <row r="9241" spans="1:9" ht="32" x14ac:dyDescent="0.2">
      <c r="A9241" t="s">
        <v>22844</v>
      </c>
      <c r="B9241" t="s">
        <v>22852</v>
      </c>
      <c r="C9241">
        <v>4</v>
      </c>
      <c r="D9241" t="s">
        <v>12</v>
      </c>
      <c r="E9241" t="s">
        <v>12</v>
      </c>
      <c r="F9241" s="3" t="s">
        <v>22853</v>
      </c>
      <c r="G9241">
        <v>2023</v>
      </c>
      <c r="H9241" t="s">
        <v>1248</v>
      </c>
      <c r="I9241" t="s">
        <v>22847</v>
      </c>
    </row>
    <row r="9242" spans="1:9" ht="16" x14ac:dyDescent="0.2">
      <c r="A9242" t="s">
        <v>22854</v>
      </c>
      <c r="B9242" t="s">
        <v>12792</v>
      </c>
      <c r="C9242">
        <v>1</v>
      </c>
      <c r="D9242" t="s">
        <v>344</v>
      </c>
      <c r="E9242" t="s">
        <v>464</v>
      </c>
      <c r="F9242" s="3" t="s">
        <v>2545</v>
      </c>
      <c r="G9242">
        <v>2023</v>
      </c>
      <c r="H9242" t="s">
        <v>14</v>
      </c>
      <c r="I9242" t="s">
        <v>22855</v>
      </c>
    </row>
    <row r="9243" spans="1:9" ht="32" x14ac:dyDescent="0.2">
      <c r="A9243" t="s">
        <v>22854</v>
      </c>
      <c r="B9243" t="s">
        <v>22856</v>
      </c>
      <c r="C9243">
        <v>2</v>
      </c>
      <c r="D9243" t="s">
        <v>12</v>
      </c>
      <c r="E9243" t="s">
        <v>12</v>
      </c>
      <c r="F9243" s="3" t="s">
        <v>12795</v>
      </c>
      <c r="G9243">
        <v>2023</v>
      </c>
      <c r="H9243" t="s">
        <v>14</v>
      </c>
      <c r="I9243" t="s">
        <v>22855</v>
      </c>
    </row>
    <row r="9244" spans="1:9" ht="32" x14ac:dyDescent="0.2">
      <c r="A9244" t="s">
        <v>22854</v>
      </c>
      <c r="B9244" t="s">
        <v>10404</v>
      </c>
      <c r="C9244">
        <v>3</v>
      </c>
      <c r="D9244" t="s">
        <v>12</v>
      </c>
      <c r="E9244" t="s">
        <v>12</v>
      </c>
      <c r="F9244" s="3" t="s">
        <v>22857</v>
      </c>
      <c r="G9244">
        <v>2023</v>
      </c>
      <c r="H9244" t="s">
        <v>14</v>
      </c>
      <c r="I9244" t="s">
        <v>22855</v>
      </c>
    </row>
    <row r="9245" spans="1:9" ht="32" x14ac:dyDescent="0.2">
      <c r="A9245" t="s">
        <v>22858</v>
      </c>
      <c r="B9245" t="s">
        <v>22859</v>
      </c>
      <c r="C9245">
        <v>1</v>
      </c>
      <c r="D9245" t="s">
        <v>316</v>
      </c>
      <c r="E9245" t="s">
        <v>12</v>
      </c>
      <c r="F9245" s="3" t="s">
        <v>12392</v>
      </c>
      <c r="G9245">
        <v>2023</v>
      </c>
      <c r="H9245" t="s">
        <v>518</v>
      </c>
      <c r="I9245" t="s">
        <v>22860</v>
      </c>
    </row>
    <row r="9246" spans="1:9" ht="16" x14ac:dyDescent="0.2">
      <c r="A9246" t="s">
        <v>22858</v>
      </c>
      <c r="B9246" t="s">
        <v>22861</v>
      </c>
      <c r="C9246">
        <v>2</v>
      </c>
      <c r="D9246" t="s">
        <v>12</v>
      </c>
      <c r="E9246" t="s">
        <v>12</v>
      </c>
      <c r="F9246" s="3" t="s">
        <v>22862</v>
      </c>
      <c r="G9246">
        <v>2023</v>
      </c>
      <c r="H9246" t="s">
        <v>804</v>
      </c>
      <c r="I9246" t="s">
        <v>22860</v>
      </c>
    </row>
    <row r="9247" spans="1:9" ht="16" x14ac:dyDescent="0.2">
      <c r="A9247" t="s">
        <v>22863</v>
      </c>
      <c r="B9247" t="s">
        <v>11448</v>
      </c>
      <c r="C9247">
        <v>1</v>
      </c>
      <c r="D9247" t="s">
        <v>31</v>
      </c>
      <c r="E9247" t="s">
        <v>12</v>
      </c>
      <c r="F9247" s="3" t="s">
        <v>13582</v>
      </c>
      <c r="G9247">
        <v>2023</v>
      </c>
      <c r="H9247" t="s">
        <v>553</v>
      </c>
      <c r="I9247" t="s">
        <v>22864</v>
      </c>
    </row>
    <row r="9248" spans="1:9" ht="32" x14ac:dyDescent="0.2">
      <c r="A9248" t="s">
        <v>22865</v>
      </c>
      <c r="B9248" t="s">
        <v>22866</v>
      </c>
      <c r="C9248">
        <v>1</v>
      </c>
      <c r="D9248" t="s">
        <v>316</v>
      </c>
      <c r="E9248" t="s">
        <v>12071</v>
      </c>
      <c r="F9248" s="3" t="s">
        <v>22867</v>
      </c>
      <c r="G9248">
        <v>2023</v>
      </c>
      <c r="H9248" t="s">
        <v>318</v>
      </c>
      <c r="I9248" t="s">
        <v>22868</v>
      </c>
    </row>
    <row r="9249" spans="1:9" ht="16" x14ac:dyDescent="0.2">
      <c r="A9249" t="s">
        <v>22869</v>
      </c>
      <c r="B9249" t="s">
        <v>22870</v>
      </c>
      <c r="C9249">
        <v>1</v>
      </c>
      <c r="D9249" t="s">
        <v>12</v>
      </c>
      <c r="E9249" t="s">
        <v>12</v>
      </c>
      <c r="F9249" s="3" t="s">
        <v>22871</v>
      </c>
      <c r="G9249">
        <v>2023</v>
      </c>
      <c r="H9249" t="s">
        <v>646</v>
      </c>
      <c r="I9249" t="s">
        <v>22872</v>
      </c>
    </row>
    <row r="9250" spans="1:9" ht="32" x14ac:dyDescent="0.2">
      <c r="A9250" t="s">
        <v>22873</v>
      </c>
      <c r="B9250" t="s">
        <v>22874</v>
      </c>
      <c r="C9250">
        <v>1</v>
      </c>
      <c r="D9250">
        <f>237</f>
        <v>237</v>
      </c>
      <c r="E9250" t="s">
        <v>12</v>
      </c>
      <c r="F9250" s="3" t="s">
        <v>22875</v>
      </c>
      <c r="G9250">
        <v>2023</v>
      </c>
      <c r="H9250" t="s">
        <v>21</v>
      </c>
      <c r="I9250" t="s">
        <v>22876</v>
      </c>
    </row>
    <row r="9251" spans="1:9" ht="16" x14ac:dyDescent="0.2">
      <c r="A9251" t="s">
        <v>22877</v>
      </c>
      <c r="B9251" t="s">
        <v>19487</v>
      </c>
      <c r="C9251">
        <v>1</v>
      </c>
      <c r="D9251" t="s">
        <v>1818</v>
      </c>
      <c r="E9251" t="s">
        <v>12</v>
      </c>
      <c r="F9251" s="3" t="s">
        <v>4461</v>
      </c>
      <c r="G9251">
        <v>2023</v>
      </c>
      <c r="H9251" t="s">
        <v>323</v>
      </c>
      <c r="I9251" t="s">
        <v>22878</v>
      </c>
    </row>
    <row r="9252" spans="1:9" ht="16" x14ac:dyDescent="0.2">
      <c r="A9252" t="s">
        <v>22877</v>
      </c>
      <c r="B9252" t="s">
        <v>22879</v>
      </c>
      <c r="C9252">
        <v>2</v>
      </c>
      <c r="D9252" t="s">
        <v>52</v>
      </c>
      <c r="E9252" t="s">
        <v>12</v>
      </c>
      <c r="F9252" s="3" t="s">
        <v>12395</v>
      </c>
      <c r="G9252">
        <v>2023</v>
      </c>
      <c r="H9252" t="s">
        <v>462</v>
      </c>
      <c r="I9252" t="s">
        <v>22878</v>
      </c>
    </row>
    <row r="9253" spans="1:9" ht="32" x14ac:dyDescent="0.2">
      <c r="A9253" t="s">
        <v>22877</v>
      </c>
      <c r="B9253" t="s">
        <v>19489</v>
      </c>
      <c r="C9253">
        <v>3</v>
      </c>
      <c r="D9253" t="s">
        <v>3753</v>
      </c>
      <c r="E9253" t="s">
        <v>12</v>
      </c>
      <c r="F9253" s="3" t="s">
        <v>19490</v>
      </c>
      <c r="G9253">
        <v>2023</v>
      </c>
      <c r="H9253" t="s">
        <v>323</v>
      </c>
      <c r="I9253" t="s">
        <v>22878</v>
      </c>
    </row>
    <row r="9254" spans="1:9" ht="16" x14ac:dyDescent="0.2">
      <c r="A9254" t="s">
        <v>22880</v>
      </c>
      <c r="B9254" t="s">
        <v>7209</v>
      </c>
      <c r="C9254">
        <v>1</v>
      </c>
      <c r="D9254" t="s">
        <v>12</v>
      </c>
      <c r="E9254" t="s">
        <v>12</v>
      </c>
      <c r="F9254" s="3" t="s">
        <v>22881</v>
      </c>
      <c r="G9254">
        <v>2023</v>
      </c>
      <c r="H9254" t="s">
        <v>140</v>
      </c>
      <c r="I9254" t="s">
        <v>22882</v>
      </c>
    </row>
    <row r="9255" spans="1:9" ht="16" x14ac:dyDescent="0.2">
      <c r="A9255" t="s">
        <v>22880</v>
      </c>
      <c r="B9255" t="s">
        <v>5372</v>
      </c>
      <c r="C9255">
        <v>2</v>
      </c>
      <c r="D9255" t="s">
        <v>12</v>
      </c>
      <c r="E9255" t="s">
        <v>12</v>
      </c>
      <c r="F9255" s="3" t="s">
        <v>5373</v>
      </c>
      <c r="G9255">
        <v>2023</v>
      </c>
      <c r="H9255" t="s">
        <v>140</v>
      </c>
      <c r="I9255" t="s">
        <v>22882</v>
      </c>
    </row>
    <row r="9256" spans="1:9" ht="16" x14ac:dyDescent="0.2">
      <c r="A9256" t="s">
        <v>22880</v>
      </c>
      <c r="B9256" t="s">
        <v>22883</v>
      </c>
      <c r="C9256">
        <v>3</v>
      </c>
      <c r="D9256">
        <f>441</f>
        <v>441</v>
      </c>
      <c r="E9256" t="s">
        <v>12</v>
      </c>
      <c r="F9256" s="3" t="s">
        <v>22884</v>
      </c>
      <c r="G9256">
        <v>2023</v>
      </c>
      <c r="H9256" t="s">
        <v>140</v>
      </c>
      <c r="I9256" t="s">
        <v>22882</v>
      </c>
    </row>
    <row r="9257" spans="1:9" ht="32" x14ac:dyDescent="0.2">
      <c r="A9257" t="s">
        <v>22885</v>
      </c>
      <c r="B9257" t="s">
        <v>10132</v>
      </c>
      <c r="C9257">
        <v>1</v>
      </c>
      <c r="D9257" t="s">
        <v>31</v>
      </c>
      <c r="E9257" t="s">
        <v>12</v>
      </c>
      <c r="F9257" s="3" t="s">
        <v>22886</v>
      </c>
      <c r="G9257">
        <v>2023</v>
      </c>
      <c r="H9257" t="s">
        <v>21</v>
      </c>
      <c r="I9257" t="s">
        <v>22887</v>
      </c>
    </row>
    <row r="9258" spans="1:9" ht="16" x14ac:dyDescent="0.2">
      <c r="A9258" t="s">
        <v>22885</v>
      </c>
      <c r="B9258" t="s">
        <v>22888</v>
      </c>
      <c r="C9258">
        <v>2</v>
      </c>
      <c r="D9258">
        <f>237</f>
        <v>237</v>
      </c>
      <c r="E9258" t="s">
        <v>12</v>
      </c>
      <c r="F9258" s="3" t="s">
        <v>22889</v>
      </c>
      <c r="G9258">
        <v>2023</v>
      </c>
      <c r="H9258" t="s">
        <v>21</v>
      </c>
      <c r="I9258" t="s">
        <v>22887</v>
      </c>
    </row>
    <row r="9259" spans="1:9" ht="32" x14ac:dyDescent="0.2">
      <c r="A9259" t="s">
        <v>22890</v>
      </c>
      <c r="B9259" t="s">
        <v>5054</v>
      </c>
      <c r="C9259">
        <v>1</v>
      </c>
      <c r="D9259" t="s">
        <v>11556</v>
      </c>
      <c r="E9259" t="s">
        <v>12</v>
      </c>
      <c r="F9259" s="3" t="s">
        <v>22891</v>
      </c>
      <c r="G9259">
        <v>2023</v>
      </c>
      <c r="H9259" t="s">
        <v>86</v>
      </c>
      <c r="I9259" t="s">
        <v>22892</v>
      </c>
    </row>
    <row r="9260" spans="1:9" ht="32" x14ac:dyDescent="0.2">
      <c r="A9260" t="s">
        <v>22893</v>
      </c>
      <c r="B9260" t="s">
        <v>22894</v>
      </c>
      <c r="C9260">
        <v>1</v>
      </c>
      <c r="D9260" t="s">
        <v>344</v>
      </c>
      <c r="E9260" t="s">
        <v>1171</v>
      </c>
      <c r="F9260" s="3" t="s">
        <v>22895</v>
      </c>
      <c r="G9260">
        <v>2023</v>
      </c>
      <c r="H9260" t="s">
        <v>1087</v>
      </c>
      <c r="I9260" t="s">
        <v>22896</v>
      </c>
    </row>
    <row r="9261" spans="1:9" ht="32" x14ac:dyDescent="0.2">
      <c r="A9261" t="s">
        <v>22897</v>
      </c>
      <c r="B9261" t="s">
        <v>22898</v>
      </c>
      <c r="C9261">
        <v>1</v>
      </c>
      <c r="D9261">
        <f>173</f>
        <v>173</v>
      </c>
      <c r="E9261" t="s">
        <v>12</v>
      </c>
      <c r="F9261" s="3" t="s">
        <v>16845</v>
      </c>
      <c r="G9261">
        <v>2023</v>
      </c>
      <c r="H9261" t="s">
        <v>318</v>
      </c>
      <c r="I9261" t="s">
        <v>22899</v>
      </c>
    </row>
    <row r="9262" spans="1:9" ht="16" x14ac:dyDescent="0.2">
      <c r="A9262" t="s">
        <v>22897</v>
      </c>
      <c r="B9262" t="s">
        <v>22900</v>
      </c>
      <c r="C9262">
        <v>2</v>
      </c>
      <c r="D9262" t="s">
        <v>90</v>
      </c>
      <c r="E9262" t="s">
        <v>12</v>
      </c>
      <c r="F9262" s="3" t="s">
        <v>22901</v>
      </c>
      <c r="G9262">
        <v>2023</v>
      </c>
      <c r="H9262" t="s">
        <v>832</v>
      </c>
      <c r="I9262" t="s">
        <v>22899</v>
      </c>
    </row>
    <row r="9263" spans="1:9" ht="16" x14ac:dyDescent="0.2">
      <c r="A9263" t="s">
        <v>22902</v>
      </c>
      <c r="B9263" t="s">
        <v>12792</v>
      </c>
      <c r="C9263">
        <v>1</v>
      </c>
      <c r="D9263" t="s">
        <v>344</v>
      </c>
      <c r="E9263" t="s">
        <v>464</v>
      </c>
      <c r="F9263" s="3" t="s">
        <v>2545</v>
      </c>
      <c r="G9263">
        <v>2023</v>
      </c>
      <c r="H9263" t="s">
        <v>14</v>
      </c>
      <c r="I9263" t="s">
        <v>22903</v>
      </c>
    </row>
    <row r="9264" spans="1:9" ht="32" x14ac:dyDescent="0.2">
      <c r="A9264" t="s">
        <v>22902</v>
      </c>
      <c r="B9264" t="s">
        <v>22904</v>
      </c>
      <c r="C9264">
        <v>2</v>
      </c>
      <c r="D9264" t="s">
        <v>12</v>
      </c>
      <c r="E9264" t="s">
        <v>12</v>
      </c>
      <c r="F9264" s="3" t="s">
        <v>12795</v>
      </c>
      <c r="G9264">
        <v>2023</v>
      </c>
      <c r="H9264" t="s">
        <v>14</v>
      </c>
      <c r="I9264" t="s">
        <v>22903</v>
      </c>
    </row>
    <row r="9265" spans="1:9" ht="32" x14ac:dyDescent="0.2">
      <c r="A9265" t="s">
        <v>22905</v>
      </c>
      <c r="B9265" t="s">
        <v>22906</v>
      </c>
      <c r="C9265">
        <v>1</v>
      </c>
      <c r="D9265" t="s">
        <v>1512</v>
      </c>
      <c r="E9265" t="s">
        <v>12</v>
      </c>
      <c r="F9265" s="3" t="s">
        <v>9466</v>
      </c>
      <c r="G9265">
        <v>2023</v>
      </c>
      <c r="H9265" t="s">
        <v>140</v>
      </c>
      <c r="I9265" t="s">
        <v>22907</v>
      </c>
    </row>
    <row r="9266" spans="1:9" ht="32" x14ac:dyDescent="0.2">
      <c r="A9266" t="s">
        <v>22908</v>
      </c>
      <c r="B9266" t="s">
        <v>591</v>
      </c>
      <c r="C9266">
        <v>1</v>
      </c>
      <c r="D9266" t="s">
        <v>344</v>
      </c>
      <c r="E9266" t="s">
        <v>592</v>
      </c>
      <c r="F9266" s="3" t="s">
        <v>593</v>
      </c>
      <c r="G9266">
        <v>2023</v>
      </c>
      <c r="H9266" t="s">
        <v>267</v>
      </c>
      <c r="I9266" t="s">
        <v>22909</v>
      </c>
    </row>
    <row r="9267" spans="1:9" ht="16" x14ac:dyDescent="0.2">
      <c r="A9267" t="s">
        <v>22910</v>
      </c>
      <c r="B9267" t="s">
        <v>22911</v>
      </c>
      <c r="C9267">
        <v>1</v>
      </c>
      <c r="D9267" t="s">
        <v>101</v>
      </c>
      <c r="E9267" t="s">
        <v>12</v>
      </c>
      <c r="F9267" s="3" t="s">
        <v>4523</v>
      </c>
      <c r="G9267">
        <v>2023</v>
      </c>
      <c r="H9267" t="s">
        <v>37</v>
      </c>
      <c r="I9267" t="s">
        <v>22912</v>
      </c>
    </row>
    <row r="9268" spans="1:9" ht="32" x14ac:dyDescent="0.2">
      <c r="A9268" t="s">
        <v>22910</v>
      </c>
      <c r="B9268" t="s">
        <v>22913</v>
      </c>
      <c r="C9268">
        <v>2</v>
      </c>
      <c r="D9268" t="s">
        <v>408</v>
      </c>
      <c r="E9268" t="s">
        <v>12</v>
      </c>
      <c r="F9268" s="3" t="s">
        <v>14025</v>
      </c>
      <c r="G9268">
        <v>2023</v>
      </c>
      <c r="H9268" t="s">
        <v>140</v>
      </c>
      <c r="I9268" t="s">
        <v>22912</v>
      </c>
    </row>
    <row r="9269" spans="1:9" ht="32" x14ac:dyDescent="0.2">
      <c r="A9269" t="s">
        <v>22914</v>
      </c>
      <c r="B9269" t="s">
        <v>11870</v>
      </c>
      <c r="C9269">
        <v>1</v>
      </c>
      <c r="D9269" t="s">
        <v>469</v>
      </c>
      <c r="E9269" t="s">
        <v>12</v>
      </c>
      <c r="F9269" s="3" t="s">
        <v>11871</v>
      </c>
      <c r="G9269">
        <v>2023</v>
      </c>
      <c r="H9269" t="s">
        <v>462</v>
      </c>
      <c r="I9269" t="s">
        <v>22915</v>
      </c>
    </row>
    <row r="9270" spans="1:9" ht="16" x14ac:dyDescent="0.2">
      <c r="A9270" t="s">
        <v>22914</v>
      </c>
      <c r="B9270" t="s">
        <v>11873</v>
      </c>
      <c r="C9270">
        <v>2</v>
      </c>
      <c r="D9270" t="s">
        <v>12</v>
      </c>
      <c r="E9270" t="s">
        <v>12</v>
      </c>
      <c r="F9270" s="3" t="s">
        <v>22916</v>
      </c>
      <c r="G9270">
        <v>2023</v>
      </c>
      <c r="H9270" t="s">
        <v>256</v>
      </c>
      <c r="I9270" t="s">
        <v>22915</v>
      </c>
    </row>
    <row r="9271" spans="1:9" ht="16" x14ac:dyDescent="0.2">
      <c r="A9271" t="s">
        <v>22914</v>
      </c>
      <c r="B9271" t="s">
        <v>918</v>
      </c>
      <c r="C9271">
        <v>3</v>
      </c>
      <c r="D9271">
        <f>65</f>
        <v>65</v>
      </c>
      <c r="E9271" t="s">
        <v>464</v>
      </c>
      <c r="F9271" s="3" t="s">
        <v>2802</v>
      </c>
      <c r="G9271">
        <v>2023</v>
      </c>
      <c r="H9271" t="s">
        <v>323</v>
      </c>
      <c r="I9271" t="s">
        <v>22915</v>
      </c>
    </row>
    <row r="9272" spans="1:9" ht="16" x14ac:dyDescent="0.2">
      <c r="A9272" t="s">
        <v>22914</v>
      </c>
      <c r="B9272" t="s">
        <v>7994</v>
      </c>
      <c r="C9272">
        <v>4</v>
      </c>
      <c r="D9272" t="s">
        <v>52</v>
      </c>
      <c r="E9272" t="s">
        <v>12</v>
      </c>
      <c r="F9272" s="3" t="s">
        <v>11874</v>
      </c>
      <c r="G9272">
        <v>2023</v>
      </c>
      <c r="H9272" t="s">
        <v>462</v>
      </c>
      <c r="I9272" t="s">
        <v>22915</v>
      </c>
    </row>
    <row r="9273" spans="1:9" ht="32" x14ac:dyDescent="0.2">
      <c r="A9273" t="s">
        <v>22917</v>
      </c>
      <c r="B9273" t="s">
        <v>17502</v>
      </c>
      <c r="C9273">
        <v>1</v>
      </c>
      <c r="D9273">
        <f>431</f>
        <v>431</v>
      </c>
      <c r="E9273" t="s">
        <v>12</v>
      </c>
      <c r="F9273" s="3" t="s">
        <v>17503</v>
      </c>
      <c r="G9273">
        <v>2023</v>
      </c>
      <c r="H9273" t="s">
        <v>438</v>
      </c>
      <c r="I9273" t="s">
        <v>22918</v>
      </c>
    </row>
    <row r="9274" spans="1:9" ht="32" x14ac:dyDescent="0.2">
      <c r="A9274" t="s">
        <v>22917</v>
      </c>
      <c r="B9274" t="s">
        <v>182</v>
      </c>
      <c r="C9274">
        <v>2</v>
      </c>
      <c r="D9274" t="s">
        <v>12</v>
      </c>
      <c r="E9274" t="s">
        <v>12</v>
      </c>
      <c r="F9274" s="3" t="s">
        <v>22919</v>
      </c>
      <c r="G9274">
        <v>2023</v>
      </c>
      <c r="H9274" t="s">
        <v>126</v>
      </c>
      <c r="I9274" t="s">
        <v>22918</v>
      </c>
    </row>
    <row r="9275" spans="1:9" ht="32" x14ac:dyDescent="0.2">
      <c r="A9275" t="s">
        <v>22920</v>
      </c>
      <c r="B9275" t="s">
        <v>19557</v>
      </c>
      <c r="C9275">
        <v>1</v>
      </c>
      <c r="D9275" t="s">
        <v>1020</v>
      </c>
      <c r="E9275" t="s">
        <v>12</v>
      </c>
      <c r="F9275" s="3" t="s">
        <v>2173</v>
      </c>
      <c r="G9275">
        <v>2023</v>
      </c>
      <c r="H9275" t="s">
        <v>1022</v>
      </c>
      <c r="I9275" t="s">
        <v>22921</v>
      </c>
    </row>
    <row r="9276" spans="1:9" ht="16" x14ac:dyDescent="0.2">
      <c r="A9276" t="s">
        <v>22920</v>
      </c>
      <c r="B9276" t="s">
        <v>22922</v>
      </c>
      <c r="C9276">
        <v>2</v>
      </c>
      <c r="D9276" t="s">
        <v>1020</v>
      </c>
      <c r="E9276" t="s">
        <v>12</v>
      </c>
      <c r="F9276" s="3" t="s">
        <v>22923</v>
      </c>
      <c r="G9276">
        <v>2023</v>
      </c>
      <c r="H9276" t="s">
        <v>1022</v>
      </c>
      <c r="I9276" t="s">
        <v>22921</v>
      </c>
    </row>
    <row r="9277" spans="1:9" ht="16" x14ac:dyDescent="0.2">
      <c r="A9277" t="s">
        <v>22924</v>
      </c>
      <c r="B9277" t="s">
        <v>19400</v>
      </c>
      <c r="C9277">
        <v>1</v>
      </c>
      <c r="D9277">
        <f>237</f>
        <v>237</v>
      </c>
      <c r="E9277" t="s">
        <v>12</v>
      </c>
      <c r="F9277" s="3" t="s">
        <v>17356</v>
      </c>
      <c r="G9277">
        <v>2023</v>
      </c>
      <c r="H9277" t="s">
        <v>21</v>
      </c>
      <c r="I9277" t="s">
        <v>22925</v>
      </c>
    </row>
    <row r="9278" spans="1:9" ht="32" x14ac:dyDescent="0.2">
      <c r="A9278" t="s">
        <v>22926</v>
      </c>
      <c r="B9278" t="s">
        <v>10407</v>
      </c>
      <c r="C9278">
        <v>1</v>
      </c>
      <c r="D9278" t="s">
        <v>12</v>
      </c>
      <c r="E9278" t="s">
        <v>12</v>
      </c>
      <c r="F9278" s="3" t="s">
        <v>22927</v>
      </c>
      <c r="G9278">
        <v>2023</v>
      </c>
      <c r="H9278" t="s">
        <v>14</v>
      </c>
      <c r="I9278" t="s">
        <v>22928</v>
      </c>
    </row>
    <row r="9279" spans="1:9" ht="32" x14ac:dyDescent="0.2">
      <c r="A9279" t="s">
        <v>22926</v>
      </c>
      <c r="B9279" t="s">
        <v>12507</v>
      </c>
      <c r="C9279">
        <v>2</v>
      </c>
      <c r="D9279" t="s">
        <v>12</v>
      </c>
      <c r="E9279" t="s">
        <v>12</v>
      </c>
      <c r="F9279" s="3" t="s">
        <v>22929</v>
      </c>
      <c r="G9279">
        <v>2023</v>
      </c>
      <c r="H9279" t="s">
        <v>14</v>
      </c>
      <c r="I9279" t="s">
        <v>22928</v>
      </c>
    </row>
    <row r="9280" spans="1:9" ht="32" x14ac:dyDescent="0.2">
      <c r="A9280" t="s">
        <v>22926</v>
      </c>
      <c r="B9280" t="s">
        <v>1711</v>
      </c>
      <c r="C9280">
        <v>3</v>
      </c>
      <c r="D9280" t="s">
        <v>12</v>
      </c>
      <c r="E9280" t="s">
        <v>12</v>
      </c>
      <c r="F9280" s="3" t="s">
        <v>11773</v>
      </c>
      <c r="G9280">
        <v>2023</v>
      </c>
      <c r="H9280" t="s">
        <v>14</v>
      </c>
      <c r="I9280" t="s">
        <v>22928</v>
      </c>
    </row>
    <row r="9281" spans="1:9" ht="32" x14ac:dyDescent="0.2">
      <c r="A9281" t="s">
        <v>22930</v>
      </c>
      <c r="B9281" t="s">
        <v>261</v>
      </c>
      <c r="C9281">
        <v>1</v>
      </c>
      <c r="D9281">
        <f>551</f>
        <v>551</v>
      </c>
      <c r="E9281" t="s">
        <v>12</v>
      </c>
      <c r="F9281" s="7" t="s">
        <v>20665</v>
      </c>
      <c r="G9281">
        <v>2023</v>
      </c>
      <c r="H9281" t="s">
        <v>140</v>
      </c>
      <c r="I9281" t="s">
        <v>22931</v>
      </c>
    </row>
    <row r="9282" spans="1:9" ht="32" x14ac:dyDescent="0.2">
      <c r="A9282" t="s">
        <v>22930</v>
      </c>
      <c r="B9282" t="s">
        <v>11401</v>
      </c>
      <c r="C9282">
        <v>2</v>
      </c>
      <c r="D9282">
        <f>551</f>
        <v>551</v>
      </c>
      <c r="E9282" t="s">
        <v>1171</v>
      </c>
      <c r="F9282" s="3" t="s">
        <v>20663</v>
      </c>
      <c r="G9282">
        <v>2023</v>
      </c>
      <c r="H9282" t="s">
        <v>140</v>
      </c>
      <c r="I9282" t="s">
        <v>22931</v>
      </c>
    </row>
    <row r="9283" spans="1:9" ht="32" x14ac:dyDescent="0.2">
      <c r="A9283" t="s">
        <v>22932</v>
      </c>
      <c r="B9283" t="s">
        <v>22933</v>
      </c>
      <c r="C9283">
        <v>1</v>
      </c>
      <c r="D9283" t="s">
        <v>1020</v>
      </c>
      <c r="E9283" t="s">
        <v>12</v>
      </c>
      <c r="F9283" s="3" t="s">
        <v>22934</v>
      </c>
      <c r="G9283">
        <v>2023</v>
      </c>
      <c r="H9283" t="s">
        <v>1022</v>
      </c>
      <c r="I9283" t="s">
        <v>22935</v>
      </c>
    </row>
    <row r="9284" spans="1:9" ht="32" x14ac:dyDescent="0.2">
      <c r="A9284" t="s">
        <v>22932</v>
      </c>
      <c r="B9284" t="s">
        <v>22936</v>
      </c>
      <c r="C9284">
        <v>2</v>
      </c>
      <c r="D9284" t="s">
        <v>1020</v>
      </c>
      <c r="E9284" t="s">
        <v>12</v>
      </c>
      <c r="F9284" s="3" t="s">
        <v>22937</v>
      </c>
      <c r="G9284">
        <v>2023</v>
      </c>
      <c r="H9284" t="s">
        <v>1022</v>
      </c>
      <c r="I9284" t="s">
        <v>22935</v>
      </c>
    </row>
    <row r="9285" spans="1:9" ht="32" x14ac:dyDescent="0.2">
      <c r="A9285" t="s">
        <v>22932</v>
      </c>
      <c r="B9285" t="s">
        <v>22938</v>
      </c>
      <c r="C9285">
        <v>3</v>
      </c>
      <c r="D9285" t="s">
        <v>12</v>
      </c>
      <c r="E9285" t="s">
        <v>12</v>
      </c>
      <c r="F9285" s="3" t="s">
        <v>22939</v>
      </c>
      <c r="G9285">
        <v>2023</v>
      </c>
      <c r="H9285" t="s">
        <v>1022</v>
      </c>
      <c r="I9285" t="s">
        <v>22935</v>
      </c>
    </row>
    <row r="9286" spans="1:9" ht="32" x14ac:dyDescent="0.2">
      <c r="A9286" t="s">
        <v>22940</v>
      </c>
      <c r="B9286" t="s">
        <v>22941</v>
      </c>
      <c r="C9286">
        <v>1</v>
      </c>
      <c r="D9286" t="s">
        <v>6666</v>
      </c>
      <c r="E9286" t="s">
        <v>12</v>
      </c>
      <c r="F9286" s="3" t="s">
        <v>22942</v>
      </c>
      <c r="G9286">
        <v>2023</v>
      </c>
      <c r="H9286" t="s">
        <v>67</v>
      </c>
      <c r="I9286" t="s">
        <v>22943</v>
      </c>
    </row>
    <row r="9287" spans="1:9" ht="32" x14ac:dyDescent="0.2">
      <c r="A9287" t="s">
        <v>22940</v>
      </c>
      <c r="B9287" t="s">
        <v>22944</v>
      </c>
      <c r="C9287">
        <v>2</v>
      </c>
      <c r="D9287" t="s">
        <v>12</v>
      </c>
      <c r="E9287" t="s">
        <v>12</v>
      </c>
      <c r="F9287" s="3" t="s">
        <v>22945</v>
      </c>
      <c r="G9287">
        <v>2023</v>
      </c>
      <c r="H9287" t="s">
        <v>67</v>
      </c>
      <c r="I9287" t="s">
        <v>22943</v>
      </c>
    </row>
    <row r="9288" spans="1:9" ht="32" x14ac:dyDescent="0.2">
      <c r="A9288" t="s">
        <v>22940</v>
      </c>
      <c r="B9288" t="s">
        <v>22946</v>
      </c>
      <c r="C9288">
        <v>3</v>
      </c>
      <c r="D9288" t="s">
        <v>6666</v>
      </c>
      <c r="E9288" t="s">
        <v>12</v>
      </c>
      <c r="F9288" s="3" t="s">
        <v>22947</v>
      </c>
      <c r="G9288">
        <v>2023</v>
      </c>
      <c r="H9288" t="s">
        <v>67</v>
      </c>
      <c r="I9288" t="s">
        <v>22943</v>
      </c>
    </row>
    <row r="9289" spans="1:9" ht="32" x14ac:dyDescent="0.2">
      <c r="A9289" t="s">
        <v>22948</v>
      </c>
      <c r="B9289" t="s">
        <v>22949</v>
      </c>
      <c r="C9289">
        <v>1</v>
      </c>
      <c r="D9289">
        <f>340</f>
        <v>340</v>
      </c>
      <c r="E9289" t="s">
        <v>12</v>
      </c>
      <c r="F9289" s="3" t="s">
        <v>22950</v>
      </c>
      <c r="G9289">
        <v>2023</v>
      </c>
      <c r="H9289" t="s">
        <v>140</v>
      </c>
      <c r="I9289" t="s">
        <v>22951</v>
      </c>
    </row>
    <row r="9290" spans="1:9" ht="16" x14ac:dyDescent="0.2">
      <c r="A9290" t="s">
        <v>22948</v>
      </c>
      <c r="B9290" t="s">
        <v>22952</v>
      </c>
      <c r="C9290">
        <v>2</v>
      </c>
      <c r="D9290" t="s">
        <v>12</v>
      </c>
      <c r="E9290" t="s">
        <v>12</v>
      </c>
      <c r="F9290" s="3" t="s">
        <v>22953</v>
      </c>
      <c r="G9290">
        <v>2023</v>
      </c>
      <c r="H9290" t="s">
        <v>140</v>
      </c>
      <c r="I9290" t="s">
        <v>22951</v>
      </c>
    </row>
    <row r="9291" spans="1:9" ht="16" x14ac:dyDescent="0.2">
      <c r="A9291" t="s">
        <v>22948</v>
      </c>
      <c r="B9291" t="s">
        <v>22954</v>
      </c>
      <c r="C9291">
        <v>3</v>
      </c>
      <c r="D9291" t="s">
        <v>12</v>
      </c>
      <c r="E9291" t="s">
        <v>12</v>
      </c>
      <c r="F9291" s="3" t="s">
        <v>22955</v>
      </c>
      <c r="G9291">
        <v>2023</v>
      </c>
      <c r="H9291" t="s">
        <v>140</v>
      </c>
      <c r="I9291" t="s">
        <v>22951</v>
      </c>
    </row>
    <row r="9292" spans="1:9" ht="16" x14ac:dyDescent="0.2">
      <c r="A9292" t="s">
        <v>22948</v>
      </c>
      <c r="B9292" t="s">
        <v>1711</v>
      </c>
      <c r="C9292">
        <v>4</v>
      </c>
      <c r="D9292" t="s">
        <v>344</v>
      </c>
      <c r="E9292" t="s">
        <v>334</v>
      </c>
      <c r="F9292" s="3" t="s">
        <v>9724</v>
      </c>
      <c r="G9292">
        <v>2023</v>
      </c>
      <c r="H9292" t="s">
        <v>140</v>
      </c>
      <c r="I9292" t="s">
        <v>22951</v>
      </c>
    </row>
    <row r="9293" spans="1:9" ht="32" x14ac:dyDescent="0.2">
      <c r="A9293" t="s">
        <v>22956</v>
      </c>
      <c r="B9293" t="s">
        <v>3940</v>
      </c>
      <c r="C9293">
        <v>1</v>
      </c>
      <c r="D9293" t="s">
        <v>12</v>
      </c>
      <c r="E9293" t="s">
        <v>12</v>
      </c>
      <c r="F9293" s="3" t="s">
        <v>3941</v>
      </c>
      <c r="G9293">
        <v>2023</v>
      </c>
      <c r="H9293" t="s">
        <v>318</v>
      </c>
      <c r="I9293" t="s">
        <v>22957</v>
      </c>
    </row>
    <row r="9294" spans="1:9" ht="32" x14ac:dyDescent="0.2">
      <c r="A9294" t="s">
        <v>22956</v>
      </c>
      <c r="B9294" t="s">
        <v>22958</v>
      </c>
      <c r="C9294">
        <v>2</v>
      </c>
      <c r="D9294" t="s">
        <v>316</v>
      </c>
      <c r="E9294" t="s">
        <v>12</v>
      </c>
      <c r="F9294" s="3" t="s">
        <v>1002</v>
      </c>
      <c r="G9294">
        <v>2023</v>
      </c>
      <c r="H9294" t="s">
        <v>140</v>
      </c>
      <c r="I9294" t="s">
        <v>22957</v>
      </c>
    </row>
    <row r="9295" spans="1:9" ht="16" x14ac:dyDescent="0.2">
      <c r="A9295" t="s">
        <v>22959</v>
      </c>
      <c r="B9295" t="s">
        <v>22960</v>
      </c>
      <c r="C9295">
        <v>1</v>
      </c>
      <c r="D9295" t="s">
        <v>12</v>
      </c>
      <c r="E9295" t="s">
        <v>10307</v>
      </c>
      <c r="F9295" s="3" t="s">
        <v>10308</v>
      </c>
      <c r="G9295">
        <v>2023</v>
      </c>
      <c r="H9295" t="s">
        <v>86</v>
      </c>
      <c r="I9295" t="s">
        <v>22961</v>
      </c>
    </row>
    <row r="9296" spans="1:9" ht="16" x14ac:dyDescent="0.2">
      <c r="A9296" t="s">
        <v>22959</v>
      </c>
      <c r="B9296" t="s">
        <v>22962</v>
      </c>
      <c r="C9296">
        <v>2</v>
      </c>
      <c r="D9296" t="s">
        <v>12</v>
      </c>
      <c r="E9296" t="s">
        <v>12</v>
      </c>
      <c r="F9296" s="3" t="s">
        <v>22963</v>
      </c>
      <c r="G9296">
        <v>2023</v>
      </c>
      <c r="H9296" t="s">
        <v>86</v>
      </c>
      <c r="I9296" t="s">
        <v>22961</v>
      </c>
    </row>
    <row r="9297" spans="1:9" ht="32" x14ac:dyDescent="0.2">
      <c r="A9297" t="s">
        <v>22964</v>
      </c>
      <c r="B9297" t="s">
        <v>1499</v>
      </c>
      <c r="C9297">
        <v>1</v>
      </c>
      <c r="D9297">
        <f>407</f>
        <v>407</v>
      </c>
      <c r="E9297" t="s">
        <v>12</v>
      </c>
      <c r="F9297" s="3" t="s">
        <v>22965</v>
      </c>
      <c r="G9297">
        <v>2023</v>
      </c>
      <c r="H9297" t="s">
        <v>37</v>
      </c>
      <c r="I9297" t="s">
        <v>22966</v>
      </c>
    </row>
    <row r="9298" spans="1:9" ht="32" x14ac:dyDescent="0.2">
      <c r="A9298" t="s">
        <v>22964</v>
      </c>
      <c r="B9298" t="s">
        <v>1496</v>
      </c>
      <c r="C9298">
        <v>2</v>
      </c>
      <c r="D9298" t="s">
        <v>193</v>
      </c>
      <c r="E9298" t="s">
        <v>12</v>
      </c>
      <c r="F9298" s="3" t="s">
        <v>20850</v>
      </c>
      <c r="G9298">
        <v>2023</v>
      </c>
      <c r="H9298" t="s">
        <v>195</v>
      </c>
      <c r="I9298" t="s">
        <v>22966</v>
      </c>
    </row>
    <row r="9299" spans="1:9" ht="32" x14ac:dyDescent="0.2">
      <c r="A9299" t="s">
        <v>22964</v>
      </c>
      <c r="B9299" t="s">
        <v>1501</v>
      </c>
      <c r="C9299">
        <v>3</v>
      </c>
      <c r="D9299" t="s">
        <v>101</v>
      </c>
      <c r="E9299" t="s">
        <v>12</v>
      </c>
      <c r="F9299" s="3" t="s">
        <v>2498</v>
      </c>
      <c r="G9299">
        <v>2023</v>
      </c>
      <c r="H9299" t="s">
        <v>37</v>
      </c>
      <c r="I9299" t="s">
        <v>22966</v>
      </c>
    </row>
    <row r="9300" spans="1:9" ht="32" x14ac:dyDescent="0.2">
      <c r="A9300" t="s">
        <v>22964</v>
      </c>
      <c r="B9300" t="s">
        <v>1503</v>
      </c>
      <c r="C9300">
        <v>4</v>
      </c>
      <c r="D9300" t="s">
        <v>193</v>
      </c>
      <c r="E9300" t="s">
        <v>12</v>
      </c>
      <c r="F9300" s="3" t="s">
        <v>1504</v>
      </c>
      <c r="G9300">
        <v>2023</v>
      </c>
      <c r="H9300" t="s">
        <v>195</v>
      </c>
      <c r="I9300" t="s">
        <v>22966</v>
      </c>
    </row>
    <row r="9301" spans="1:9" ht="32" x14ac:dyDescent="0.2">
      <c r="A9301" t="s">
        <v>22967</v>
      </c>
      <c r="B9301" t="s">
        <v>22968</v>
      </c>
      <c r="C9301">
        <v>1</v>
      </c>
      <c r="D9301" t="s">
        <v>12</v>
      </c>
      <c r="E9301" t="s">
        <v>12</v>
      </c>
      <c r="F9301" s="3" t="s">
        <v>22969</v>
      </c>
      <c r="G9301">
        <v>2023</v>
      </c>
      <c r="H9301" t="s">
        <v>313</v>
      </c>
      <c r="I9301" t="s">
        <v>22970</v>
      </c>
    </row>
    <row r="9302" spans="1:9" ht="32" x14ac:dyDescent="0.2">
      <c r="A9302" t="s">
        <v>22967</v>
      </c>
      <c r="B9302" t="s">
        <v>22971</v>
      </c>
      <c r="C9302">
        <v>2</v>
      </c>
      <c r="D9302">
        <f>404</f>
        <v>404</v>
      </c>
      <c r="E9302" t="s">
        <v>12</v>
      </c>
      <c r="F9302" s="3" t="s">
        <v>22972</v>
      </c>
      <c r="G9302">
        <v>2023</v>
      </c>
      <c r="H9302" t="s">
        <v>313</v>
      </c>
      <c r="I9302" t="s">
        <v>22970</v>
      </c>
    </row>
    <row r="9303" spans="1:9" ht="32" x14ac:dyDescent="0.2">
      <c r="A9303" t="s">
        <v>22967</v>
      </c>
      <c r="B9303" t="s">
        <v>22973</v>
      </c>
      <c r="C9303">
        <v>3</v>
      </c>
      <c r="D9303" t="s">
        <v>12</v>
      </c>
      <c r="E9303" t="s">
        <v>12</v>
      </c>
      <c r="F9303" s="3" t="s">
        <v>22974</v>
      </c>
      <c r="G9303">
        <v>2023</v>
      </c>
      <c r="H9303" t="s">
        <v>1087</v>
      </c>
      <c r="I9303" t="s">
        <v>22970</v>
      </c>
    </row>
    <row r="9304" spans="1:9" ht="32" x14ac:dyDescent="0.2">
      <c r="A9304" t="s">
        <v>22967</v>
      </c>
      <c r="B9304" t="s">
        <v>22975</v>
      </c>
      <c r="C9304">
        <v>4</v>
      </c>
      <c r="D9304" t="s">
        <v>12</v>
      </c>
      <c r="E9304" t="s">
        <v>12</v>
      </c>
      <c r="F9304" s="3" t="s">
        <v>22976</v>
      </c>
      <c r="G9304">
        <v>2023</v>
      </c>
      <c r="H9304" t="s">
        <v>313</v>
      </c>
      <c r="I9304" t="s">
        <v>22970</v>
      </c>
    </row>
    <row r="9305" spans="1:9" ht="32" x14ac:dyDescent="0.2">
      <c r="A9305" t="s">
        <v>22977</v>
      </c>
      <c r="B9305" t="s">
        <v>22978</v>
      </c>
      <c r="C9305">
        <v>1</v>
      </c>
      <c r="D9305" t="s">
        <v>12</v>
      </c>
      <c r="E9305" t="s">
        <v>12</v>
      </c>
      <c r="F9305" s="3" t="s">
        <v>22979</v>
      </c>
      <c r="G9305">
        <v>2023</v>
      </c>
      <c r="H9305" t="s">
        <v>14</v>
      </c>
      <c r="I9305" t="s">
        <v>22980</v>
      </c>
    </row>
    <row r="9306" spans="1:9" ht="32" x14ac:dyDescent="0.2">
      <c r="A9306" t="s">
        <v>22981</v>
      </c>
      <c r="B9306" t="s">
        <v>22982</v>
      </c>
      <c r="C9306">
        <v>1</v>
      </c>
      <c r="D9306" t="s">
        <v>344</v>
      </c>
      <c r="E9306" t="s">
        <v>12</v>
      </c>
      <c r="F9306" s="3" t="s">
        <v>22983</v>
      </c>
      <c r="G9306">
        <v>2023</v>
      </c>
      <c r="H9306" t="s">
        <v>1663</v>
      </c>
      <c r="I9306" t="s">
        <v>22984</v>
      </c>
    </row>
    <row r="9307" spans="1:9" ht="32" x14ac:dyDescent="0.2">
      <c r="A9307" t="s">
        <v>22981</v>
      </c>
      <c r="B9307" t="s">
        <v>22985</v>
      </c>
      <c r="C9307">
        <v>2</v>
      </c>
      <c r="D9307" t="s">
        <v>344</v>
      </c>
      <c r="E9307" t="s">
        <v>12</v>
      </c>
      <c r="F9307" s="3" t="s">
        <v>22986</v>
      </c>
      <c r="G9307">
        <v>2023</v>
      </c>
      <c r="H9307" t="s">
        <v>1663</v>
      </c>
      <c r="I9307" t="s">
        <v>22984</v>
      </c>
    </row>
    <row r="9308" spans="1:9" ht="32" x14ac:dyDescent="0.2">
      <c r="A9308" t="s">
        <v>22987</v>
      </c>
      <c r="B9308" t="s">
        <v>22988</v>
      </c>
      <c r="C9308">
        <v>1</v>
      </c>
      <c r="D9308" t="s">
        <v>1020</v>
      </c>
      <c r="E9308" t="s">
        <v>12</v>
      </c>
      <c r="F9308" s="3" t="s">
        <v>22989</v>
      </c>
      <c r="G9308">
        <v>2023</v>
      </c>
      <c r="H9308" t="s">
        <v>1022</v>
      </c>
      <c r="I9308" t="s">
        <v>22990</v>
      </c>
    </row>
    <row r="9309" spans="1:9" ht="16" x14ac:dyDescent="0.2">
      <c r="A9309" t="s">
        <v>22987</v>
      </c>
      <c r="B9309" t="s">
        <v>22991</v>
      </c>
      <c r="C9309">
        <v>2</v>
      </c>
      <c r="D9309" t="s">
        <v>1020</v>
      </c>
      <c r="E9309" t="s">
        <v>12</v>
      </c>
      <c r="F9309" s="3" t="s">
        <v>5446</v>
      </c>
      <c r="G9309">
        <v>2023</v>
      </c>
      <c r="H9309" t="s">
        <v>1022</v>
      </c>
      <c r="I9309" t="s">
        <v>22990</v>
      </c>
    </row>
    <row r="9310" spans="1:9" ht="32" x14ac:dyDescent="0.2">
      <c r="A9310" t="s">
        <v>22987</v>
      </c>
      <c r="B9310" t="s">
        <v>22992</v>
      </c>
      <c r="C9310">
        <v>3</v>
      </c>
      <c r="D9310" t="s">
        <v>1020</v>
      </c>
      <c r="E9310" t="s">
        <v>12</v>
      </c>
      <c r="F9310" s="3" t="s">
        <v>22993</v>
      </c>
      <c r="G9310">
        <v>2023</v>
      </c>
      <c r="H9310" t="s">
        <v>1022</v>
      </c>
      <c r="I9310" t="s">
        <v>22990</v>
      </c>
    </row>
    <row r="9311" spans="1:9" ht="32" x14ac:dyDescent="0.2">
      <c r="A9311" t="s">
        <v>22987</v>
      </c>
      <c r="B9311" t="s">
        <v>22994</v>
      </c>
      <c r="C9311">
        <v>4</v>
      </c>
      <c r="D9311" t="s">
        <v>1384</v>
      </c>
      <c r="E9311" t="s">
        <v>12</v>
      </c>
      <c r="F9311" s="3" t="s">
        <v>22995</v>
      </c>
      <c r="G9311">
        <v>2023</v>
      </c>
      <c r="H9311" t="s">
        <v>1022</v>
      </c>
      <c r="I9311" t="s">
        <v>22990</v>
      </c>
    </row>
    <row r="9312" spans="1:9" ht="32" x14ac:dyDescent="0.2">
      <c r="A9312" t="s">
        <v>22996</v>
      </c>
      <c r="B9312" t="s">
        <v>6067</v>
      </c>
      <c r="C9312">
        <v>1</v>
      </c>
      <c r="D9312" t="s">
        <v>12</v>
      </c>
      <c r="E9312" t="s">
        <v>12</v>
      </c>
      <c r="F9312" s="7" t="s">
        <v>14820</v>
      </c>
      <c r="G9312">
        <v>2023</v>
      </c>
      <c r="H9312" t="s">
        <v>215</v>
      </c>
      <c r="I9312" t="s">
        <v>22997</v>
      </c>
    </row>
    <row r="9313" spans="1:9" ht="32" x14ac:dyDescent="0.2">
      <c r="A9313" t="s">
        <v>22996</v>
      </c>
      <c r="B9313" t="s">
        <v>22998</v>
      </c>
      <c r="C9313">
        <v>2</v>
      </c>
      <c r="D9313">
        <f>498</f>
        <v>498</v>
      </c>
      <c r="E9313" t="s">
        <v>12</v>
      </c>
      <c r="F9313" s="3" t="s">
        <v>12181</v>
      </c>
      <c r="G9313">
        <v>2023</v>
      </c>
      <c r="H9313" t="s">
        <v>215</v>
      </c>
      <c r="I9313" t="s">
        <v>22997</v>
      </c>
    </row>
    <row r="9314" spans="1:9" ht="32" x14ac:dyDescent="0.2">
      <c r="A9314" t="s">
        <v>22996</v>
      </c>
      <c r="B9314" t="s">
        <v>22999</v>
      </c>
      <c r="C9314">
        <v>3</v>
      </c>
      <c r="D9314">
        <f>498</f>
        <v>498</v>
      </c>
      <c r="E9314" t="s">
        <v>12</v>
      </c>
      <c r="F9314" s="3" t="s">
        <v>12178</v>
      </c>
      <c r="G9314">
        <v>2023</v>
      </c>
      <c r="H9314" t="s">
        <v>215</v>
      </c>
      <c r="I9314" t="s">
        <v>22997</v>
      </c>
    </row>
    <row r="9315" spans="1:9" ht="16" x14ac:dyDescent="0.2">
      <c r="A9315" t="s">
        <v>22996</v>
      </c>
      <c r="B9315" t="s">
        <v>23000</v>
      </c>
      <c r="C9315">
        <v>4</v>
      </c>
      <c r="D9315">
        <f>498</f>
        <v>498</v>
      </c>
      <c r="E9315" t="s">
        <v>12</v>
      </c>
      <c r="F9315" s="3" t="s">
        <v>23001</v>
      </c>
      <c r="G9315">
        <v>2023</v>
      </c>
      <c r="H9315" t="s">
        <v>215</v>
      </c>
      <c r="I9315" t="s">
        <v>22997</v>
      </c>
    </row>
    <row r="9316" spans="1:9" ht="16" x14ac:dyDescent="0.2">
      <c r="A9316" t="s">
        <v>22996</v>
      </c>
      <c r="B9316" t="s">
        <v>23002</v>
      </c>
      <c r="C9316">
        <v>5</v>
      </c>
      <c r="D9316">
        <f>498</f>
        <v>498</v>
      </c>
      <c r="E9316" t="s">
        <v>12</v>
      </c>
      <c r="F9316" s="3" t="s">
        <v>23003</v>
      </c>
      <c r="G9316">
        <v>2023</v>
      </c>
      <c r="H9316" t="s">
        <v>215</v>
      </c>
      <c r="I9316" t="s">
        <v>22997</v>
      </c>
    </row>
    <row r="9317" spans="1:9" ht="32" x14ac:dyDescent="0.2">
      <c r="A9317" t="s">
        <v>23004</v>
      </c>
      <c r="B9317" t="s">
        <v>23005</v>
      </c>
      <c r="C9317">
        <v>1</v>
      </c>
      <c r="D9317" t="s">
        <v>12</v>
      </c>
      <c r="E9317" t="s">
        <v>12</v>
      </c>
      <c r="F9317" s="3" t="s">
        <v>4577</v>
      </c>
      <c r="G9317">
        <v>2023</v>
      </c>
      <c r="H9317" t="s">
        <v>14</v>
      </c>
      <c r="I9317" t="s">
        <v>23006</v>
      </c>
    </row>
    <row r="9318" spans="1:9" ht="32" x14ac:dyDescent="0.2">
      <c r="A9318" t="s">
        <v>23004</v>
      </c>
      <c r="B9318" t="s">
        <v>23007</v>
      </c>
      <c r="C9318">
        <v>2</v>
      </c>
      <c r="D9318" t="s">
        <v>12</v>
      </c>
      <c r="E9318" t="s">
        <v>12</v>
      </c>
      <c r="F9318" s="3" t="s">
        <v>23008</v>
      </c>
      <c r="G9318">
        <v>2023</v>
      </c>
      <c r="H9318" t="s">
        <v>14</v>
      </c>
      <c r="I9318" t="s">
        <v>23006</v>
      </c>
    </row>
    <row r="9319" spans="1:9" ht="32" x14ac:dyDescent="0.2">
      <c r="A9319" t="s">
        <v>23009</v>
      </c>
      <c r="B9319" t="s">
        <v>6567</v>
      </c>
      <c r="C9319">
        <v>1</v>
      </c>
      <c r="D9319">
        <f>407</f>
        <v>407</v>
      </c>
      <c r="E9319" t="s">
        <v>12</v>
      </c>
      <c r="F9319" s="3" t="s">
        <v>23010</v>
      </c>
      <c r="G9319">
        <v>2023</v>
      </c>
      <c r="H9319" t="s">
        <v>37</v>
      </c>
      <c r="I9319" t="s">
        <v>23011</v>
      </c>
    </row>
    <row r="9320" spans="1:9" ht="32" x14ac:dyDescent="0.2">
      <c r="A9320" t="s">
        <v>23012</v>
      </c>
      <c r="B9320" t="s">
        <v>23013</v>
      </c>
      <c r="C9320">
        <v>1</v>
      </c>
      <c r="D9320">
        <f>349</f>
        <v>349</v>
      </c>
      <c r="E9320" t="s">
        <v>12</v>
      </c>
      <c r="F9320" s="3" t="s">
        <v>23014</v>
      </c>
      <c r="G9320">
        <v>2023</v>
      </c>
      <c r="H9320" t="s">
        <v>267</v>
      </c>
      <c r="I9320" t="s">
        <v>23015</v>
      </c>
    </row>
    <row r="9321" spans="1:9" ht="32" x14ac:dyDescent="0.2">
      <c r="A9321" t="s">
        <v>23016</v>
      </c>
      <c r="B9321" t="s">
        <v>23017</v>
      </c>
      <c r="C9321">
        <v>1</v>
      </c>
      <c r="D9321" t="s">
        <v>12</v>
      </c>
      <c r="E9321" t="s">
        <v>12</v>
      </c>
      <c r="F9321" s="3" t="s">
        <v>19262</v>
      </c>
      <c r="G9321">
        <v>2023</v>
      </c>
      <c r="H9321" t="s">
        <v>37</v>
      </c>
      <c r="I9321" t="s">
        <v>23018</v>
      </c>
    </row>
    <row r="9322" spans="1:9" ht="32" x14ac:dyDescent="0.2">
      <c r="A9322" t="s">
        <v>23016</v>
      </c>
      <c r="B9322" t="s">
        <v>155</v>
      </c>
      <c r="C9322">
        <v>2</v>
      </c>
      <c r="D9322" t="s">
        <v>1818</v>
      </c>
      <c r="E9322" t="s">
        <v>12</v>
      </c>
      <c r="F9322" s="3" t="s">
        <v>23019</v>
      </c>
      <c r="G9322">
        <v>2023</v>
      </c>
      <c r="H9322" t="s">
        <v>323</v>
      </c>
      <c r="I9322" t="s">
        <v>23018</v>
      </c>
    </row>
    <row r="9323" spans="1:9" ht="32" x14ac:dyDescent="0.2">
      <c r="A9323" t="s">
        <v>23016</v>
      </c>
      <c r="B9323" t="s">
        <v>23020</v>
      </c>
      <c r="C9323">
        <v>3</v>
      </c>
      <c r="D9323" t="s">
        <v>12</v>
      </c>
      <c r="E9323" t="s">
        <v>12</v>
      </c>
      <c r="F9323" s="3" t="s">
        <v>23021</v>
      </c>
      <c r="G9323">
        <v>2023</v>
      </c>
      <c r="H9323" t="s">
        <v>140</v>
      </c>
      <c r="I9323" t="s">
        <v>23018</v>
      </c>
    </row>
    <row r="9324" spans="1:9" ht="32" x14ac:dyDescent="0.2">
      <c r="A9324" t="s">
        <v>23016</v>
      </c>
      <c r="B9324" t="s">
        <v>23022</v>
      </c>
      <c r="C9324">
        <v>4</v>
      </c>
      <c r="D9324" t="s">
        <v>12</v>
      </c>
      <c r="E9324" t="s">
        <v>12</v>
      </c>
      <c r="F9324" s="3" t="s">
        <v>23023</v>
      </c>
      <c r="G9324">
        <v>2023</v>
      </c>
      <c r="H9324" t="s">
        <v>1248</v>
      </c>
      <c r="I9324" t="s">
        <v>23018</v>
      </c>
    </row>
    <row r="9325" spans="1:9" ht="16" x14ac:dyDescent="0.2">
      <c r="A9325" t="s">
        <v>23024</v>
      </c>
      <c r="B9325" t="s">
        <v>23025</v>
      </c>
      <c r="C9325">
        <v>1</v>
      </c>
      <c r="D9325" t="s">
        <v>12</v>
      </c>
      <c r="E9325" t="s">
        <v>12</v>
      </c>
      <c r="F9325" s="3" t="s">
        <v>23026</v>
      </c>
      <c r="G9325">
        <v>2023</v>
      </c>
      <c r="H9325" t="s">
        <v>76</v>
      </c>
      <c r="I9325" t="s">
        <v>23027</v>
      </c>
    </row>
    <row r="9326" spans="1:9" ht="32" x14ac:dyDescent="0.2">
      <c r="A9326" t="s">
        <v>23024</v>
      </c>
      <c r="B9326" t="s">
        <v>14216</v>
      </c>
      <c r="C9326">
        <v>2</v>
      </c>
      <c r="D9326" t="s">
        <v>12</v>
      </c>
      <c r="E9326" t="s">
        <v>12</v>
      </c>
      <c r="F9326" s="3" t="s">
        <v>23028</v>
      </c>
      <c r="G9326">
        <v>2023</v>
      </c>
      <c r="H9326" t="s">
        <v>76</v>
      </c>
      <c r="I9326" t="s">
        <v>23027</v>
      </c>
    </row>
    <row r="9327" spans="1:9" ht="32" x14ac:dyDescent="0.2">
      <c r="A9327" t="s">
        <v>23029</v>
      </c>
      <c r="B9327" t="s">
        <v>23030</v>
      </c>
      <c r="C9327">
        <v>1</v>
      </c>
      <c r="D9327">
        <f>431</f>
        <v>431</v>
      </c>
      <c r="E9327" t="s">
        <v>12</v>
      </c>
      <c r="F9327" s="3" t="s">
        <v>23031</v>
      </c>
      <c r="G9327">
        <v>2023</v>
      </c>
      <c r="H9327" t="s">
        <v>714</v>
      </c>
      <c r="I9327" t="s">
        <v>23032</v>
      </c>
    </row>
    <row r="9328" spans="1:9" ht="16" x14ac:dyDescent="0.2">
      <c r="A9328" t="s">
        <v>23029</v>
      </c>
      <c r="B9328" t="s">
        <v>23033</v>
      </c>
      <c r="C9328">
        <v>2</v>
      </c>
      <c r="D9328" t="s">
        <v>344</v>
      </c>
      <c r="E9328" t="s">
        <v>592</v>
      </c>
      <c r="F9328" s="3" t="s">
        <v>2686</v>
      </c>
      <c r="G9328">
        <v>2023</v>
      </c>
      <c r="H9328" t="s">
        <v>714</v>
      </c>
      <c r="I9328" t="s">
        <v>23032</v>
      </c>
    </row>
    <row r="9329" spans="1:9" ht="32" x14ac:dyDescent="0.2">
      <c r="A9329" t="s">
        <v>23034</v>
      </c>
      <c r="B9329" t="s">
        <v>23035</v>
      </c>
      <c r="C9329">
        <v>1</v>
      </c>
      <c r="D9329" t="s">
        <v>52</v>
      </c>
      <c r="E9329" t="s">
        <v>12</v>
      </c>
      <c r="F9329" s="3" t="s">
        <v>15999</v>
      </c>
      <c r="G9329">
        <v>2023</v>
      </c>
      <c r="H9329" t="s">
        <v>323</v>
      </c>
      <c r="I9329" t="s">
        <v>23036</v>
      </c>
    </row>
    <row r="9330" spans="1:9" ht="16" x14ac:dyDescent="0.2">
      <c r="A9330" t="s">
        <v>23034</v>
      </c>
      <c r="B9330" t="s">
        <v>17952</v>
      </c>
      <c r="C9330">
        <v>2</v>
      </c>
      <c r="D9330" t="s">
        <v>12</v>
      </c>
      <c r="E9330" t="s">
        <v>12</v>
      </c>
      <c r="F9330" s="3" t="s">
        <v>23037</v>
      </c>
      <c r="G9330">
        <v>2023</v>
      </c>
      <c r="H9330" t="s">
        <v>368</v>
      </c>
      <c r="I9330" t="s">
        <v>23036</v>
      </c>
    </row>
    <row r="9331" spans="1:9" ht="32" x14ac:dyDescent="0.2">
      <c r="A9331" t="s">
        <v>23034</v>
      </c>
      <c r="B9331" t="s">
        <v>23038</v>
      </c>
      <c r="C9331">
        <v>3</v>
      </c>
      <c r="D9331" t="s">
        <v>52</v>
      </c>
      <c r="E9331" t="s">
        <v>12</v>
      </c>
      <c r="F9331" s="3" t="s">
        <v>15999</v>
      </c>
      <c r="G9331">
        <v>2023</v>
      </c>
      <c r="H9331" t="s">
        <v>323</v>
      </c>
      <c r="I9331" t="s">
        <v>23036</v>
      </c>
    </row>
    <row r="9332" spans="1:9" ht="32" x14ac:dyDescent="0.2">
      <c r="A9332" t="s">
        <v>23039</v>
      </c>
      <c r="B9332" t="s">
        <v>23040</v>
      </c>
      <c r="C9332">
        <v>1</v>
      </c>
      <c r="D9332" t="s">
        <v>316</v>
      </c>
      <c r="E9332" t="s">
        <v>12</v>
      </c>
      <c r="F9332" s="3" t="s">
        <v>23041</v>
      </c>
      <c r="G9332">
        <v>2023</v>
      </c>
      <c r="H9332" t="s">
        <v>518</v>
      </c>
      <c r="I9332" t="s">
        <v>23042</v>
      </c>
    </row>
    <row r="9333" spans="1:9" ht="32" x14ac:dyDescent="0.2">
      <c r="A9333" t="s">
        <v>23039</v>
      </c>
      <c r="B9333" t="s">
        <v>23043</v>
      </c>
      <c r="C9333">
        <v>2</v>
      </c>
      <c r="D9333" t="s">
        <v>316</v>
      </c>
      <c r="E9333" t="s">
        <v>12</v>
      </c>
      <c r="F9333" s="3" t="s">
        <v>23044</v>
      </c>
      <c r="G9333">
        <v>2023</v>
      </c>
      <c r="H9333" t="s">
        <v>518</v>
      </c>
      <c r="I9333" t="s">
        <v>23042</v>
      </c>
    </row>
    <row r="9334" spans="1:9" ht="32" x14ac:dyDescent="0.2">
      <c r="A9334" t="s">
        <v>23039</v>
      </c>
      <c r="B9334" t="s">
        <v>23045</v>
      </c>
      <c r="C9334">
        <v>3</v>
      </c>
      <c r="D9334" t="s">
        <v>316</v>
      </c>
      <c r="E9334" t="s">
        <v>12</v>
      </c>
      <c r="F9334" s="3" t="s">
        <v>23041</v>
      </c>
      <c r="G9334">
        <v>2023</v>
      </c>
      <c r="H9334" t="s">
        <v>518</v>
      </c>
      <c r="I9334" t="s">
        <v>23042</v>
      </c>
    </row>
    <row r="9335" spans="1:9" ht="32" x14ac:dyDescent="0.2">
      <c r="A9335" t="s">
        <v>23039</v>
      </c>
      <c r="B9335" t="s">
        <v>23046</v>
      </c>
      <c r="C9335">
        <v>4</v>
      </c>
      <c r="D9335" t="s">
        <v>90</v>
      </c>
      <c r="E9335" t="s">
        <v>12</v>
      </c>
      <c r="F9335" s="3" t="s">
        <v>23047</v>
      </c>
      <c r="G9335">
        <v>2023</v>
      </c>
      <c r="H9335" t="s">
        <v>518</v>
      </c>
      <c r="I9335" t="s">
        <v>23042</v>
      </c>
    </row>
    <row r="9336" spans="1:9" ht="16" x14ac:dyDescent="0.2">
      <c r="A9336" t="s">
        <v>23048</v>
      </c>
      <c r="B9336" t="s">
        <v>23049</v>
      </c>
      <c r="C9336">
        <v>1</v>
      </c>
      <c r="D9336">
        <f>404</f>
        <v>404</v>
      </c>
      <c r="E9336" t="s">
        <v>12</v>
      </c>
      <c r="F9336" s="3" t="s">
        <v>9121</v>
      </c>
      <c r="G9336">
        <v>2023</v>
      </c>
      <c r="H9336" t="s">
        <v>140</v>
      </c>
      <c r="I9336" t="s">
        <v>23050</v>
      </c>
    </row>
    <row r="9337" spans="1:9" ht="16" x14ac:dyDescent="0.2">
      <c r="A9337" t="s">
        <v>23051</v>
      </c>
      <c r="B9337" t="s">
        <v>23052</v>
      </c>
      <c r="C9337">
        <v>1</v>
      </c>
      <c r="D9337" t="s">
        <v>12</v>
      </c>
      <c r="E9337" t="s">
        <v>12</v>
      </c>
      <c r="F9337" s="3" t="s">
        <v>23053</v>
      </c>
      <c r="G9337">
        <v>2023</v>
      </c>
      <c r="H9337" t="s">
        <v>140</v>
      </c>
      <c r="I9337" t="s">
        <v>23054</v>
      </c>
    </row>
    <row r="9338" spans="1:9" ht="32" x14ac:dyDescent="0.2">
      <c r="A9338" t="s">
        <v>23051</v>
      </c>
      <c r="B9338" t="s">
        <v>23055</v>
      </c>
      <c r="C9338">
        <v>2</v>
      </c>
      <c r="D9338" t="s">
        <v>712</v>
      </c>
      <c r="E9338" t="s">
        <v>12</v>
      </c>
      <c r="F9338" s="3" t="s">
        <v>23056</v>
      </c>
      <c r="G9338">
        <v>2023</v>
      </c>
      <c r="H9338" t="s">
        <v>140</v>
      </c>
      <c r="I9338" t="s">
        <v>23054</v>
      </c>
    </row>
    <row r="9339" spans="1:9" ht="32" x14ac:dyDescent="0.2">
      <c r="A9339" t="s">
        <v>23051</v>
      </c>
      <c r="B9339" t="s">
        <v>23057</v>
      </c>
      <c r="C9339">
        <v>3</v>
      </c>
      <c r="D9339" t="s">
        <v>12</v>
      </c>
      <c r="E9339" t="s">
        <v>12</v>
      </c>
      <c r="F9339" s="3" t="s">
        <v>23058</v>
      </c>
      <c r="G9339">
        <v>2023</v>
      </c>
      <c r="H9339" t="s">
        <v>140</v>
      </c>
      <c r="I9339" t="s">
        <v>23054</v>
      </c>
    </row>
    <row r="9340" spans="1:9" ht="32" x14ac:dyDescent="0.2">
      <c r="A9340" t="s">
        <v>23059</v>
      </c>
      <c r="B9340" t="s">
        <v>23060</v>
      </c>
      <c r="C9340">
        <v>1</v>
      </c>
      <c r="D9340" t="s">
        <v>12</v>
      </c>
      <c r="E9340" t="s">
        <v>12</v>
      </c>
      <c r="F9340" s="3" t="s">
        <v>23061</v>
      </c>
      <c r="G9340">
        <v>2023</v>
      </c>
      <c r="H9340" t="s">
        <v>14</v>
      </c>
      <c r="I9340" t="s">
        <v>23062</v>
      </c>
    </row>
    <row r="9341" spans="1:9" ht="32" x14ac:dyDescent="0.2">
      <c r="A9341" t="s">
        <v>23059</v>
      </c>
      <c r="B9341" t="s">
        <v>23063</v>
      </c>
      <c r="C9341">
        <v>2</v>
      </c>
      <c r="D9341" t="s">
        <v>12</v>
      </c>
      <c r="E9341" t="s">
        <v>12</v>
      </c>
      <c r="F9341" s="3" t="s">
        <v>23064</v>
      </c>
      <c r="G9341">
        <v>2023</v>
      </c>
      <c r="H9341" t="s">
        <v>14</v>
      </c>
      <c r="I9341" t="s">
        <v>23062</v>
      </c>
    </row>
    <row r="9342" spans="1:9" ht="32" x14ac:dyDescent="0.2">
      <c r="A9342" t="s">
        <v>23065</v>
      </c>
      <c r="B9342" t="s">
        <v>23066</v>
      </c>
      <c r="C9342">
        <v>1</v>
      </c>
      <c r="D9342" t="s">
        <v>12</v>
      </c>
      <c r="E9342" t="s">
        <v>12</v>
      </c>
      <c r="F9342" s="3" t="s">
        <v>17612</v>
      </c>
      <c r="G9342">
        <v>2023</v>
      </c>
      <c r="H9342" t="s">
        <v>14</v>
      </c>
      <c r="I9342" t="s">
        <v>23067</v>
      </c>
    </row>
    <row r="9343" spans="1:9" ht="16" x14ac:dyDescent="0.2">
      <c r="A9343" t="s">
        <v>23065</v>
      </c>
      <c r="B9343" t="s">
        <v>493</v>
      </c>
      <c r="C9343">
        <v>2</v>
      </c>
      <c r="D9343" t="s">
        <v>12</v>
      </c>
      <c r="E9343" t="s">
        <v>12</v>
      </c>
      <c r="F9343" s="3" t="s">
        <v>23068</v>
      </c>
      <c r="G9343">
        <v>2023</v>
      </c>
      <c r="H9343" t="s">
        <v>14</v>
      </c>
      <c r="I9343" t="s">
        <v>23067</v>
      </c>
    </row>
    <row r="9344" spans="1:9" ht="16" x14ac:dyDescent="0.2">
      <c r="A9344" t="s">
        <v>23065</v>
      </c>
      <c r="B9344" t="s">
        <v>23069</v>
      </c>
      <c r="C9344">
        <v>3</v>
      </c>
      <c r="D9344" t="s">
        <v>52</v>
      </c>
      <c r="E9344" t="s">
        <v>12</v>
      </c>
      <c r="F9344" s="3" t="s">
        <v>16739</v>
      </c>
      <c r="G9344">
        <v>2023</v>
      </c>
      <c r="H9344" t="s">
        <v>462</v>
      </c>
      <c r="I9344" t="s">
        <v>23067</v>
      </c>
    </row>
    <row r="9345" spans="1:9" ht="16" x14ac:dyDescent="0.2">
      <c r="A9345" t="s">
        <v>23070</v>
      </c>
      <c r="B9345" t="s">
        <v>23071</v>
      </c>
      <c r="C9345">
        <v>1</v>
      </c>
      <c r="D9345" t="s">
        <v>3850</v>
      </c>
      <c r="E9345" t="s">
        <v>12</v>
      </c>
      <c r="F9345" s="3" t="s">
        <v>8248</v>
      </c>
      <c r="G9345">
        <v>2023</v>
      </c>
      <c r="H9345" t="s">
        <v>140</v>
      </c>
      <c r="I9345" t="s">
        <v>23072</v>
      </c>
    </row>
    <row r="9346" spans="1:9" ht="16" x14ac:dyDescent="0.2">
      <c r="A9346" t="s">
        <v>23070</v>
      </c>
      <c r="B9346" t="s">
        <v>1201</v>
      </c>
      <c r="C9346">
        <v>2</v>
      </c>
      <c r="D9346" t="s">
        <v>3850</v>
      </c>
      <c r="E9346" t="s">
        <v>12</v>
      </c>
      <c r="F9346" s="3" t="s">
        <v>8248</v>
      </c>
      <c r="G9346">
        <v>2023</v>
      </c>
      <c r="H9346" t="s">
        <v>140</v>
      </c>
      <c r="I9346" t="s">
        <v>23072</v>
      </c>
    </row>
    <row r="9347" spans="1:9" ht="16" x14ac:dyDescent="0.2">
      <c r="A9347" t="s">
        <v>23070</v>
      </c>
      <c r="B9347" t="s">
        <v>23073</v>
      </c>
      <c r="C9347">
        <v>3</v>
      </c>
      <c r="D9347" t="s">
        <v>12</v>
      </c>
      <c r="E9347" t="s">
        <v>12</v>
      </c>
      <c r="F9347" s="3" t="s">
        <v>23074</v>
      </c>
      <c r="G9347">
        <v>2023</v>
      </c>
      <c r="H9347" t="s">
        <v>296</v>
      </c>
      <c r="I9347" t="s">
        <v>23072</v>
      </c>
    </row>
    <row r="9348" spans="1:9" ht="16" x14ac:dyDescent="0.2">
      <c r="A9348" t="s">
        <v>23070</v>
      </c>
      <c r="B9348" t="s">
        <v>23075</v>
      </c>
      <c r="C9348">
        <v>4</v>
      </c>
      <c r="D9348" t="s">
        <v>12</v>
      </c>
      <c r="E9348" t="s">
        <v>12</v>
      </c>
      <c r="F9348" s="3" t="s">
        <v>23076</v>
      </c>
      <c r="G9348">
        <v>2023</v>
      </c>
      <c r="H9348" t="s">
        <v>140</v>
      </c>
      <c r="I9348" t="s">
        <v>23072</v>
      </c>
    </row>
    <row r="9349" spans="1:9" ht="16" x14ac:dyDescent="0.2">
      <c r="A9349" t="s">
        <v>23070</v>
      </c>
      <c r="B9349" t="s">
        <v>23077</v>
      </c>
      <c r="C9349">
        <v>5</v>
      </c>
      <c r="D9349" t="s">
        <v>12</v>
      </c>
      <c r="E9349" t="s">
        <v>12</v>
      </c>
      <c r="F9349" s="3" t="s">
        <v>23078</v>
      </c>
      <c r="G9349">
        <v>2023</v>
      </c>
      <c r="H9349" t="s">
        <v>296</v>
      </c>
      <c r="I9349" t="s">
        <v>23072</v>
      </c>
    </row>
    <row r="9350" spans="1:9" ht="32" x14ac:dyDescent="0.2">
      <c r="A9350" t="s">
        <v>23070</v>
      </c>
      <c r="B9350" t="s">
        <v>23079</v>
      </c>
      <c r="C9350">
        <v>6</v>
      </c>
      <c r="D9350">
        <f>132</f>
        <v>132</v>
      </c>
      <c r="E9350" t="s">
        <v>12</v>
      </c>
      <c r="F9350" s="7" t="s">
        <v>284</v>
      </c>
      <c r="G9350">
        <v>2023</v>
      </c>
      <c r="H9350" t="s">
        <v>140</v>
      </c>
      <c r="I9350" t="s">
        <v>23072</v>
      </c>
    </row>
    <row r="9351" spans="1:9" ht="32" x14ac:dyDescent="0.2">
      <c r="A9351" t="s">
        <v>23080</v>
      </c>
      <c r="B9351" t="s">
        <v>23081</v>
      </c>
      <c r="C9351">
        <v>1</v>
      </c>
      <c r="D9351" t="s">
        <v>1207</v>
      </c>
      <c r="E9351" t="s">
        <v>12</v>
      </c>
      <c r="F9351" s="3" t="s">
        <v>13943</v>
      </c>
      <c r="G9351">
        <v>2023</v>
      </c>
      <c r="H9351" t="s">
        <v>323</v>
      </c>
      <c r="I9351" t="s">
        <v>23082</v>
      </c>
    </row>
    <row r="9352" spans="1:9" ht="32" x14ac:dyDescent="0.2">
      <c r="A9352" t="s">
        <v>23083</v>
      </c>
      <c r="B9352" t="s">
        <v>23084</v>
      </c>
      <c r="C9352">
        <v>1</v>
      </c>
      <c r="D9352" t="s">
        <v>1818</v>
      </c>
      <c r="E9352" t="s">
        <v>12</v>
      </c>
      <c r="F9352" s="3" t="s">
        <v>16328</v>
      </c>
      <c r="G9352">
        <v>2023</v>
      </c>
      <c r="H9352" t="s">
        <v>323</v>
      </c>
      <c r="I9352" t="s">
        <v>23085</v>
      </c>
    </row>
    <row r="9353" spans="1:9" ht="32" x14ac:dyDescent="0.2">
      <c r="A9353" t="s">
        <v>23083</v>
      </c>
      <c r="B9353" t="s">
        <v>23086</v>
      </c>
      <c r="C9353">
        <v>2</v>
      </c>
      <c r="D9353" t="s">
        <v>1207</v>
      </c>
      <c r="E9353" t="s">
        <v>12</v>
      </c>
      <c r="F9353" s="3" t="s">
        <v>7539</v>
      </c>
      <c r="G9353">
        <v>2023</v>
      </c>
      <c r="H9353" t="s">
        <v>323</v>
      </c>
      <c r="I9353" t="s">
        <v>23085</v>
      </c>
    </row>
    <row r="9354" spans="1:9" ht="32" x14ac:dyDescent="0.2">
      <c r="A9354" t="s">
        <v>23083</v>
      </c>
      <c r="B9354" t="s">
        <v>23087</v>
      </c>
      <c r="C9354">
        <v>3</v>
      </c>
      <c r="D9354" t="s">
        <v>344</v>
      </c>
      <c r="E9354" t="s">
        <v>12</v>
      </c>
      <c r="F9354" s="3" t="s">
        <v>20812</v>
      </c>
      <c r="G9354">
        <v>2023</v>
      </c>
      <c r="H9354" t="s">
        <v>359</v>
      </c>
      <c r="I9354" t="s">
        <v>23085</v>
      </c>
    </row>
    <row r="9355" spans="1:9" ht="16" x14ac:dyDescent="0.2">
      <c r="A9355" t="s">
        <v>23083</v>
      </c>
      <c r="B9355" t="s">
        <v>23088</v>
      </c>
      <c r="C9355">
        <v>4</v>
      </c>
      <c r="D9355" t="s">
        <v>12</v>
      </c>
      <c r="E9355" t="s">
        <v>12</v>
      </c>
      <c r="F9355" s="3" t="s">
        <v>17797</v>
      </c>
      <c r="G9355">
        <v>2023</v>
      </c>
      <c r="H9355" t="s">
        <v>323</v>
      </c>
      <c r="I9355" t="s">
        <v>23085</v>
      </c>
    </row>
    <row r="9356" spans="1:9" ht="32" x14ac:dyDescent="0.2">
      <c r="A9356" t="s">
        <v>23083</v>
      </c>
      <c r="B9356" t="s">
        <v>12360</v>
      </c>
      <c r="C9356">
        <v>5</v>
      </c>
      <c r="D9356" t="s">
        <v>408</v>
      </c>
      <c r="E9356" t="s">
        <v>12</v>
      </c>
      <c r="F9356" s="3" t="s">
        <v>23089</v>
      </c>
      <c r="G9356">
        <v>2023</v>
      </c>
      <c r="H9356" t="s">
        <v>518</v>
      </c>
      <c r="I9356" t="s">
        <v>23085</v>
      </c>
    </row>
    <row r="9357" spans="1:9" ht="32" x14ac:dyDescent="0.2">
      <c r="A9357" t="s">
        <v>23090</v>
      </c>
      <c r="B9357" t="s">
        <v>23091</v>
      </c>
      <c r="C9357">
        <v>1</v>
      </c>
      <c r="D9357" t="s">
        <v>1207</v>
      </c>
      <c r="E9357" t="s">
        <v>12</v>
      </c>
      <c r="F9357" s="3" t="s">
        <v>7539</v>
      </c>
      <c r="G9357">
        <v>2023</v>
      </c>
      <c r="H9357" t="s">
        <v>323</v>
      </c>
      <c r="I9357" t="s">
        <v>23092</v>
      </c>
    </row>
    <row r="9358" spans="1:9" ht="32" x14ac:dyDescent="0.2">
      <c r="A9358" t="s">
        <v>23093</v>
      </c>
      <c r="B9358" t="s">
        <v>16264</v>
      </c>
      <c r="C9358">
        <v>1</v>
      </c>
      <c r="D9358" t="s">
        <v>1207</v>
      </c>
      <c r="E9358" t="s">
        <v>12</v>
      </c>
      <c r="F9358" s="3" t="s">
        <v>16277</v>
      </c>
      <c r="G9358">
        <v>2023</v>
      </c>
      <c r="H9358" t="s">
        <v>323</v>
      </c>
      <c r="I9358" t="s">
        <v>23094</v>
      </c>
    </row>
    <row r="9359" spans="1:9" ht="16" x14ac:dyDescent="0.2">
      <c r="A9359" t="s">
        <v>23093</v>
      </c>
      <c r="B9359" t="s">
        <v>7802</v>
      </c>
      <c r="C9359">
        <v>2</v>
      </c>
      <c r="D9359" t="s">
        <v>1207</v>
      </c>
      <c r="E9359" t="s">
        <v>12</v>
      </c>
      <c r="F9359" s="3" t="s">
        <v>16265</v>
      </c>
      <c r="G9359">
        <v>2023</v>
      </c>
      <c r="H9359" t="s">
        <v>323</v>
      </c>
      <c r="I9359" t="s">
        <v>23094</v>
      </c>
    </row>
    <row r="9360" spans="1:9" ht="16" x14ac:dyDescent="0.2">
      <c r="A9360" t="s">
        <v>23095</v>
      </c>
      <c r="B9360" t="s">
        <v>23096</v>
      </c>
      <c r="C9360">
        <v>1</v>
      </c>
      <c r="D9360" t="s">
        <v>12</v>
      </c>
      <c r="E9360" t="s">
        <v>12</v>
      </c>
      <c r="F9360" s="3" t="s">
        <v>16743</v>
      </c>
      <c r="G9360">
        <v>2023</v>
      </c>
      <c r="H9360" t="s">
        <v>3662</v>
      </c>
      <c r="I9360" t="s">
        <v>23097</v>
      </c>
    </row>
    <row r="9361" spans="1:9" ht="16" x14ac:dyDescent="0.2">
      <c r="A9361" t="s">
        <v>23098</v>
      </c>
      <c r="B9361" t="s">
        <v>23099</v>
      </c>
      <c r="C9361">
        <v>1</v>
      </c>
      <c r="D9361" t="s">
        <v>656</v>
      </c>
      <c r="E9361" t="s">
        <v>12</v>
      </c>
      <c r="F9361" s="3" t="s">
        <v>5792</v>
      </c>
      <c r="G9361">
        <v>2023</v>
      </c>
      <c r="H9361" t="s">
        <v>140</v>
      </c>
      <c r="I9361" t="s">
        <v>23100</v>
      </c>
    </row>
    <row r="9362" spans="1:9" ht="16" x14ac:dyDescent="0.2">
      <c r="A9362" t="s">
        <v>23101</v>
      </c>
      <c r="B9362" t="s">
        <v>3166</v>
      </c>
      <c r="C9362">
        <v>1</v>
      </c>
      <c r="D9362" t="s">
        <v>12</v>
      </c>
      <c r="E9362" t="s">
        <v>3167</v>
      </c>
      <c r="F9362" s="3" t="s">
        <v>23102</v>
      </c>
      <c r="G9362">
        <v>2023</v>
      </c>
      <c r="H9362" t="s">
        <v>522</v>
      </c>
      <c r="I9362" t="s">
        <v>23103</v>
      </c>
    </row>
    <row r="9363" spans="1:9" ht="16" x14ac:dyDescent="0.2">
      <c r="A9363" t="s">
        <v>23101</v>
      </c>
      <c r="B9363" t="s">
        <v>23104</v>
      </c>
      <c r="C9363">
        <v>2</v>
      </c>
      <c r="D9363" t="s">
        <v>12</v>
      </c>
      <c r="E9363" t="s">
        <v>2091</v>
      </c>
      <c r="F9363" s="3" t="s">
        <v>2092</v>
      </c>
      <c r="G9363">
        <v>2023</v>
      </c>
      <c r="H9363" t="s">
        <v>522</v>
      </c>
      <c r="I9363" t="s">
        <v>23103</v>
      </c>
    </row>
    <row r="9364" spans="1:9" ht="32" x14ac:dyDescent="0.2">
      <c r="A9364" t="s">
        <v>23105</v>
      </c>
      <c r="B9364" t="s">
        <v>23106</v>
      </c>
      <c r="C9364">
        <v>1</v>
      </c>
      <c r="D9364" t="s">
        <v>12</v>
      </c>
      <c r="E9364" t="s">
        <v>12</v>
      </c>
      <c r="F9364" s="3" t="s">
        <v>23107</v>
      </c>
      <c r="G9364">
        <v>2023</v>
      </c>
      <c r="H9364" t="s">
        <v>14</v>
      </c>
      <c r="I9364" t="s">
        <v>23108</v>
      </c>
    </row>
    <row r="9365" spans="1:9" ht="16" x14ac:dyDescent="0.2">
      <c r="A9365" t="s">
        <v>23105</v>
      </c>
      <c r="B9365" t="s">
        <v>23109</v>
      </c>
      <c r="C9365">
        <v>2</v>
      </c>
      <c r="D9365" t="s">
        <v>12</v>
      </c>
      <c r="E9365" t="s">
        <v>12</v>
      </c>
      <c r="F9365" s="3" t="s">
        <v>7600</v>
      </c>
      <c r="G9365">
        <v>2023</v>
      </c>
      <c r="H9365" t="s">
        <v>14</v>
      </c>
      <c r="I9365" t="s">
        <v>23108</v>
      </c>
    </row>
    <row r="9366" spans="1:9" ht="32" x14ac:dyDescent="0.2">
      <c r="A9366" t="s">
        <v>23110</v>
      </c>
      <c r="B9366" t="s">
        <v>10630</v>
      </c>
      <c r="C9366">
        <v>1</v>
      </c>
      <c r="D9366" t="s">
        <v>12</v>
      </c>
      <c r="E9366" t="s">
        <v>12</v>
      </c>
      <c r="F9366" s="3" t="s">
        <v>23111</v>
      </c>
      <c r="G9366">
        <v>2023</v>
      </c>
      <c r="H9366" t="s">
        <v>14</v>
      </c>
      <c r="I9366" t="s">
        <v>23112</v>
      </c>
    </row>
    <row r="9367" spans="1:9" ht="16" x14ac:dyDescent="0.2">
      <c r="A9367" t="s">
        <v>23110</v>
      </c>
      <c r="B9367" t="s">
        <v>4859</v>
      </c>
      <c r="C9367">
        <v>2</v>
      </c>
      <c r="D9367" t="s">
        <v>12</v>
      </c>
      <c r="E9367" t="s">
        <v>12</v>
      </c>
      <c r="F9367" s="3" t="s">
        <v>23113</v>
      </c>
      <c r="G9367">
        <v>2023</v>
      </c>
      <c r="H9367" t="s">
        <v>14</v>
      </c>
      <c r="I9367" t="s">
        <v>23112</v>
      </c>
    </row>
    <row r="9368" spans="1:9" ht="48" x14ac:dyDescent="0.2">
      <c r="A9368" t="s">
        <v>23114</v>
      </c>
      <c r="B9368" t="s">
        <v>23115</v>
      </c>
      <c r="C9368">
        <v>1</v>
      </c>
      <c r="D9368" t="s">
        <v>12</v>
      </c>
      <c r="E9368" t="s">
        <v>12</v>
      </c>
      <c r="F9368" s="3" t="s">
        <v>23116</v>
      </c>
      <c r="G9368">
        <v>2023</v>
      </c>
      <c r="H9368" t="s">
        <v>1248</v>
      </c>
      <c r="I9368" t="s">
        <v>23117</v>
      </c>
    </row>
    <row r="9369" spans="1:9" ht="16" x14ac:dyDescent="0.2">
      <c r="A9369" t="s">
        <v>23114</v>
      </c>
      <c r="B9369" t="s">
        <v>23118</v>
      </c>
      <c r="C9369">
        <v>2</v>
      </c>
      <c r="D9369" t="s">
        <v>12</v>
      </c>
      <c r="E9369" t="s">
        <v>12</v>
      </c>
      <c r="F9369" s="3" t="s">
        <v>23119</v>
      </c>
      <c r="G9369">
        <v>2023</v>
      </c>
      <c r="H9369" t="s">
        <v>1248</v>
      </c>
      <c r="I9369" t="s">
        <v>23117</v>
      </c>
    </row>
    <row r="9370" spans="1:9" ht="32" x14ac:dyDescent="0.2">
      <c r="A9370" t="s">
        <v>23120</v>
      </c>
      <c r="B9370" t="s">
        <v>23121</v>
      </c>
      <c r="C9370">
        <v>1</v>
      </c>
      <c r="D9370" t="s">
        <v>12</v>
      </c>
      <c r="E9370" t="s">
        <v>12</v>
      </c>
      <c r="F9370" s="3" t="s">
        <v>23122</v>
      </c>
      <c r="G9370">
        <v>2023</v>
      </c>
      <c r="H9370" t="s">
        <v>3976</v>
      </c>
      <c r="I9370" t="s">
        <v>23123</v>
      </c>
    </row>
    <row r="9371" spans="1:9" ht="16" x14ac:dyDescent="0.2">
      <c r="A9371" t="s">
        <v>23120</v>
      </c>
      <c r="B9371" t="s">
        <v>23124</v>
      </c>
      <c r="C9371">
        <v>2</v>
      </c>
      <c r="D9371" t="s">
        <v>12</v>
      </c>
      <c r="E9371" t="s">
        <v>12</v>
      </c>
      <c r="F9371" s="3" t="s">
        <v>18767</v>
      </c>
      <c r="G9371">
        <v>2023</v>
      </c>
      <c r="H9371" t="s">
        <v>267</v>
      </c>
      <c r="I9371" t="s">
        <v>23123</v>
      </c>
    </row>
    <row r="9372" spans="1:9" ht="32" x14ac:dyDescent="0.2">
      <c r="A9372" t="s">
        <v>23120</v>
      </c>
      <c r="B9372" t="s">
        <v>23125</v>
      </c>
      <c r="C9372">
        <v>3</v>
      </c>
      <c r="D9372" t="s">
        <v>1025</v>
      </c>
      <c r="E9372" t="s">
        <v>4403</v>
      </c>
      <c r="F9372" s="3" t="s">
        <v>23126</v>
      </c>
      <c r="G9372">
        <v>2023</v>
      </c>
      <c r="H9372" t="s">
        <v>267</v>
      </c>
      <c r="I9372" t="s">
        <v>23123</v>
      </c>
    </row>
    <row r="9373" spans="1:9" ht="32" x14ac:dyDescent="0.2">
      <c r="A9373" t="s">
        <v>23127</v>
      </c>
      <c r="B9373" t="s">
        <v>23128</v>
      </c>
      <c r="C9373">
        <v>1</v>
      </c>
      <c r="D9373" t="s">
        <v>52</v>
      </c>
      <c r="E9373" t="s">
        <v>12</v>
      </c>
      <c r="F9373" s="3" t="s">
        <v>23129</v>
      </c>
      <c r="G9373">
        <v>2023</v>
      </c>
      <c r="H9373" t="s">
        <v>226</v>
      </c>
      <c r="I9373" t="s">
        <v>23130</v>
      </c>
    </row>
    <row r="9374" spans="1:9" ht="32" x14ac:dyDescent="0.2">
      <c r="A9374" t="s">
        <v>23131</v>
      </c>
      <c r="B9374" t="s">
        <v>23132</v>
      </c>
      <c r="C9374">
        <v>1</v>
      </c>
      <c r="D9374" t="s">
        <v>12</v>
      </c>
      <c r="E9374" t="s">
        <v>12</v>
      </c>
      <c r="F9374" s="3" t="s">
        <v>23133</v>
      </c>
      <c r="G9374">
        <v>2023</v>
      </c>
      <c r="H9374" t="s">
        <v>140</v>
      </c>
      <c r="I9374" t="s">
        <v>23134</v>
      </c>
    </row>
    <row r="9375" spans="1:9" ht="32" x14ac:dyDescent="0.2">
      <c r="A9375" t="s">
        <v>23131</v>
      </c>
      <c r="B9375" t="s">
        <v>23135</v>
      </c>
      <c r="C9375">
        <v>2</v>
      </c>
      <c r="D9375" t="s">
        <v>408</v>
      </c>
      <c r="E9375" t="s">
        <v>12</v>
      </c>
      <c r="F9375" s="3" t="s">
        <v>23136</v>
      </c>
      <c r="G9375">
        <v>2023</v>
      </c>
      <c r="H9375" t="s">
        <v>140</v>
      </c>
      <c r="I9375" t="s">
        <v>23134</v>
      </c>
    </row>
    <row r="9376" spans="1:9" ht="32" x14ac:dyDescent="0.2">
      <c r="A9376" t="s">
        <v>23131</v>
      </c>
      <c r="B9376" t="s">
        <v>23137</v>
      </c>
      <c r="C9376">
        <v>3</v>
      </c>
      <c r="D9376" t="s">
        <v>12</v>
      </c>
      <c r="E9376" t="s">
        <v>12</v>
      </c>
      <c r="F9376" s="3" t="s">
        <v>23138</v>
      </c>
      <c r="G9376">
        <v>2023</v>
      </c>
      <c r="H9376" t="s">
        <v>140</v>
      </c>
      <c r="I9376" t="s">
        <v>23134</v>
      </c>
    </row>
    <row r="9377" spans="1:9" ht="32" x14ac:dyDescent="0.2">
      <c r="A9377" t="s">
        <v>23139</v>
      </c>
      <c r="B9377" t="s">
        <v>23140</v>
      </c>
      <c r="C9377">
        <v>1</v>
      </c>
      <c r="D9377">
        <f>237</f>
        <v>237</v>
      </c>
      <c r="E9377" t="s">
        <v>12</v>
      </c>
      <c r="F9377" s="7" t="s">
        <v>11080</v>
      </c>
      <c r="G9377">
        <v>2023</v>
      </c>
      <c r="H9377" t="s">
        <v>21</v>
      </c>
      <c r="I9377" t="s">
        <v>23141</v>
      </c>
    </row>
    <row r="9378" spans="1:9" ht="32" x14ac:dyDescent="0.2">
      <c r="A9378" t="s">
        <v>23142</v>
      </c>
      <c r="B9378" t="s">
        <v>23143</v>
      </c>
      <c r="C9378">
        <v>1</v>
      </c>
      <c r="D9378" t="s">
        <v>12</v>
      </c>
      <c r="E9378" t="s">
        <v>12</v>
      </c>
      <c r="F9378" s="3" t="s">
        <v>23144</v>
      </c>
      <c r="G9378">
        <v>2023</v>
      </c>
      <c r="H9378" t="s">
        <v>527</v>
      </c>
      <c r="I9378" t="s">
        <v>23145</v>
      </c>
    </row>
    <row r="9379" spans="1:9" ht="32" x14ac:dyDescent="0.2">
      <c r="A9379" t="s">
        <v>23142</v>
      </c>
      <c r="B9379" t="s">
        <v>4593</v>
      </c>
      <c r="C9379">
        <v>2</v>
      </c>
      <c r="D9379" t="s">
        <v>525</v>
      </c>
      <c r="E9379" t="s">
        <v>12</v>
      </c>
      <c r="F9379" s="3" t="s">
        <v>4591</v>
      </c>
      <c r="G9379">
        <v>2023</v>
      </c>
      <c r="H9379" t="s">
        <v>527</v>
      </c>
      <c r="I9379" t="s">
        <v>23145</v>
      </c>
    </row>
    <row r="9380" spans="1:9" ht="16" x14ac:dyDescent="0.2">
      <c r="A9380" t="s">
        <v>23142</v>
      </c>
      <c r="B9380" t="s">
        <v>23146</v>
      </c>
      <c r="C9380">
        <v>3</v>
      </c>
      <c r="D9380">
        <f>256</f>
        <v>256</v>
      </c>
      <c r="E9380" t="s">
        <v>12</v>
      </c>
      <c r="F9380" s="3" t="s">
        <v>4041</v>
      </c>
      <c r="G9380">
        <v>2023</v>
      </c>
      <c r="H9380" t="s">
        <v>522</v>
      </c>
      <c r="I9380" t="s">
        <v>23145</v>
      </c>
    </row>
    <row r="9381" spans="1:9" ht="16" x14ac:dyDescent="0.2">
      <c r="A9381" t="s">
        <v>23142</v>
      </c>
      <c r="B9381" t="s">
        <v>23147</v>
      </c>
      <c r="C9381">
        <v>4</v>
      </c>
      <c r="D9381">
        <f>180</f>
        <v>180</v>
      </c>
      <c r="E9381" t="s">
        <v>366</v>
      </c>
      <c r="F9381" s="3" t="s">
        <v>3635</v>
      </c>
      <c r="G9381">
        <v>2023</v>
      </c>
      <c r="H9381" t="s">
        <v>527</v>
      </c>
      <c r="I9381" t="s">
        <v>23145</v>
      </c>
    </row>
    <row r="9382" spans="1:9" ht="32" x14ac:dyDescent="0.2">
      <c r="A9382" t="s">
        <v>23148</v>
      </c>
      <c r="B9382" t="s">
        <v>4268</v>
      </c>
      <c r="C9382">
        <v>1</v>
      </c>
      <c r="D9382" t="s">
        <v>1085</v>
      </c>
      <c r="E9382" t="s">
        <v>12</v>
      </c>
      <c r="F9382" s="3" t="s">
        <v>4269</v>
      </c>
      <c r="G9382">
        <v>2023</v>
      </c>
      <c r="H9382" t="s">
        <v>1663</v>
      </c>
      <c r="I9382" t="s">
        <v>23149</v>
      </c>
    </row>
    <row r="9383" spans="1:9" ht="32" x14ac:dyDescent="0.2">
      <c r="A9383" t="s">
        <v>23148</v>
      </c>
      <c r="B9383" t="s">
        <v>11483</v>
      </c>
      <c r="C9383">
        <v>2</v>
      </c>
      <c r="D9383" t="s">
        <v>1085</v>
      </c>
      <c r="E9383" t="s">
        <v>12</v>
      </c>
      <c r="F9383" s="3" t="s">
        <v>11484</v>
      </c>
      <c r="G9383">
        <v>2023</v>
      </c>
      <c r="H9383" t="s">
        <v>1663</v>
      </c>
      <c r="I9383" t="s">
        <v>23149</v>
      </c>
    </row>
    <row r="9384" spans="1:9" ht="16" x14ac:dyDescent="0.2">
      <c r="A9384" t="s">
        <v>23148</v>
      </c>
      <c r="B9384" t="s">
        <v>13367</v>
      </c>
      <c r="C9384">
        <v>3</v>
      </c>
      <c r="D9384" t="s">
        <v>1085</v>
      </c>
      <c r="E9384" t="s">
        <v>12</v>
      </c>
      <c r="F9384" s="3" t="s">
        <v>4274</v>
      </c>
      <c r="G9384">
        <v>2023</v>
      </c>
      <c r="H9384" t="s">
        <v>1663</v>
      </c>
      <c r="I9384" t="s">
        <v>23149</v>
      </c>
    </row>
    <row r="9385" spans="1:9" ht="16" x14ac:dyDescent="0.2">
      <c r="A9385" t="s">
        <v>23150</v>
      </c>
      <c r="B9385" t="s">
        <v>23151</v>
      </c>
      <c r="C9385">
        <v>1</v>
      </c>
      <c r="D9385" t="s">
        <v>12</v>
      </c>
      <c r="E9385" t="s">
        <v>12</v>
      </c>
      <c r="F9385" s="3" t="s">
        <v>23152</v>
      </c>
      <c r="G9385">
        <v>2023</v>
      </c>
      <c r="H9385" t="s">
        <v>1810</v>
      </c>
      <c r="I9385" t="s">
        <v>23153</v>
      </c>
    </row>
    <row r="9386" spans="1:9" ht="16" x14ac:dyDescent="0.2">
      <c r="A9386" t="s">
        <v>23150</v>
      </c>
      <c r="B9386" t="s">
        <v>23154</v>
      </c>
      <c r="C9386">
        <v>2</v>
      </c>
      <c r="D9386" t="s">
        <v>3877</v>
      </c>
      <c r="E9386" t="s">
        <v>592</v>
      </c>
      <c r="F9386" s="3" t="s">
        <v>23155</v>
      </c>
      <c r="G9386">
        <v>2023</v>
      </c>
      <c r="H9386" t="s">
        <v>1810</v>
      </c>
      <c r="I9386" t="s">
        <v>23153</v>
      </c>
    </row>
    <row r="9387" spans="1:9" ht="16" x14ac:dyDescent="0.2">
      <c r="A9387" t="s">
        <v>23156</v>
      </c>
      <c r="B9387" t="s">
        <v>23157</v>
      </c>
      <c r="C9387">
        <v>1</v>
      </c>
      <c r="D9387">
        <f>375</f>
        <v>375</v>
      </c>
      <c r="E9387" t="s">
        <v>12</v>
      </c>
      <c r="F9387" s="3" t="s">
        <v>23158</v>
      </c>
      <c r="G9387">
        <v>2023</v>
      </c>
      <c r="H9387" t="s">
        <v>368</v>
      </c>
      <c r="I9387" t="s">
        <v>23159</v>
      </c>
    </row>
    <row r="9388" spans="1:9" ht="16" x14ac:dyDescent="0.2">
      <c r="A9388" t="s">
        <v>23156</v>
      </c>
      <c r="B9388" t="s">
        <v>23160</v>
      </c>
      <c r="C9388">
        <v>2</v>
      </c>
      <c r="D9388" t="s">
        <v>31</v>
      </c>
      <c r="E9388" t="s">
        <v>12</v>
      </c>
      <c r="F9388" s="3" t="s">
        <v>10776</v>
      </c>
      <c r="G9388">
        <v>2023</v>
      </c>
      <c r="H9388" t="s">
        <v>420</v>
      </c>
      <c r="I9388" t="s">
        <v>23159</v>
      </c>
    </row>
    <row r="9389" spans="1:9" ht="16" x14ac:dyDescent="0.2">
      <c r="A9389" t="s">
        <v>23156</v>
      </c>
      <c r="B9389" t="s">
        <v>23161</v>
      </c>
      <c r="C9389">
        <v>3</v>
      </c>
      <c r="D9389" t="s">
        <v>12</v>
      </c>
      <c r="E9389" t="s">
        <v>12</v>
      </c>
      <c r="F9389" s="3" t="s">
        <v>23162</v>
      </c>
      <c r="G9389">
        <v>2023</v>
      </c>
      <c r="H9389" t="s">
        <v>8086</v>
      </c>
      <c r="I9389" t="s">
        <v>23159</v>
      </c>
    </row>
    <row r="9390" spans="1:9" ht="32" x14ac:dyDescent="0.2">
      <c r="A9390" t="s">
        <v>23163</v>
      </c>
      <c r="B9390" t="s">
        <v>14190</v>
      </c>
      <c r="C9390">
        <v>1</v>
      </c>
      <c r="D9390" t="s">
        <v>4601</v>
      </c>
      <c r="E9390" t="s">
        <v>12</v>
      </c>
      <c r="F9390" s="3" t="s">
        <v>23164</v>
      </c>
      <c r="G9390">
        <v>2023</v>
      </c>
      <c r="H9390" t="s">
        <v>462</v>
      </c>
      <c r="I9390" t="s">
        <v>23165</v>
      </c>
    </row>
    <row r="9391" spans="1:9" ht="32" x14ac:dyDescent="0.2">
      <c r="A9391" t="s">
        <v>23163</v>
      </c>
      <c r="B9391" t="s">
        <v>192</v>
      </c>
      <c r="C9391">
        <v>2</v>
      </c>
      <c r="D9391">
        <f>461</f>
        <v>461</v>
      </c>
      <c r="E9391" t="s">
        <v>12</v>
      </c>
      <c r="F9391" s="3" t="s">
        <v>23166</v>
      </c>
      <c r="G9391">
        <v>2023</v>
      </c>
      <c r="H9391" t="s">
        <v>126</v>
      </c>
      <c r="I9391" t="s">
        <v>23165</v>
      </c>
    </row>
    <row r="9392" spans="1:9" ht="32" x14ac:dyDescent="0.2">
      <c r="A9392" t="s">
        <v>23163</v>
      </c>
      <c r="B9392" t="s">
        <v>12150</v>
      </c>
      <c r="C9392">
        <v>3</v>
      </c>
      <c r="D9392" t="s">
        <v>52</v>
      </c>
      <c r="E9392" t="s">
        <v>12</v>
      </c>
      <c r="F9392" s="3" t="s">
        <v>23167</v>
      </c>
      <c r="G9392">
        <v>2023</v>
      </c>
      <c r="H9392" t="s">
        <v>462</v>
      </c>
      <c r="I9392" t="s">
        <v>23165</v>
      </c>
    </row>
    <row r="9393" spans="1:9" ht="16" x14ac:dyDescent="0.2">
      <c r="A9393" t="s">
        <v>23168</v>
      </c>
      <c r="B9393" t="s">
        <v>23169</v>
      </c>
      <c r="C9393">
        <v>1</v>
      </c>
      <c r="D9393" t="s">
        <v>10222</v>
      </c>
      <c r="E9393" t="s">
        <v>12</v>
      </c>
      <c r="F9393" s="3" t="s">
        <v>23170</v>
      </c>
      <c r="G9393">
        <v>2023</v>
      </c>
      <c r="H9393" t="s">
        <v>67</v>
      </c>
      <c r="I9393" t="s">
        <v>23171</v>
      </c>
    </row>
    <row r="9394" spans="1:9" ht="16" x14ac:dyDescent="0.2">
      <c r="A9394" t="s">
        <v>23172</v>
      </c>
      <c r="B9394" t="s">
        <v>23173</v>
      </c>
      <c r="C9394">
        <v>1</v>
      </c>
      <c r="D9394" t="s">
        <v>12</v>
      </c>
      <c r="E9394" t="s">
        <v>12</v>
      </c>
      <c r="F9394" s="3" t="s">
        <v>8218</v>
      </c>
      <c r="G9394">
        <v>2023</v>
      </c>
      <c r="H9394" t="s">
        <v>420</v>
      </c>
      <c r="I9394" t="s">
        <v>23174</v>
      </c>
    </row>
    <row r="9395" spans="1:9" ht="16" x14ac:dyDescent="0.2">
      <c r="A9395" t="s">
        <v>23172</v>
      </c>
      <c r="B9395" t="s">
        <v>23175</v>
      </c>
      <c r="C9395">
        <v>2</v>
      </c>
      <c r="D9395" t="s">
        <v>12</v>
      </c>
      <c r="E9395" t="s">
        <v>12</v>
      </c>
      <c r="F9395" s="3" t="s">
        <v>23176</v>
      </c>
      <c r="G9395">
        <v>2023</v>
      </c>
      <c r="H9395" t="s">
        <v>420</v>
      </c>
      <c r="I9395" t="s">
        <v>23174</v>
      </c>
    </row>
    <row r="9396" spans="1:9" ht="32" x14ac:dyDescent="0.2">
      <c r="A9396" t="s">
        <v>23172</v>
      </c>
      <c r="B9396" t="s">
        <v>23177</v>
      </c>
      <c r="C9396">
        <v>3</v>
      </c>
      <c r="D9396" t="s">
        <v>12</v>
      </c>
      <c r="E9396" t="s">
        <v>12</v>
      </c>
      <c r="F9396" s="3" t="s">
        <v>23178</v>
      </c>
      <c r="G9396">
        <v>2023</v>
      </c>
      <c r="H9396" t="s">
        <v>420</v>
      </c>
      <c r="I9396" t="s">
        <v>23174</v>
      </c>
    </row>
    <row r="9397" spans="1:9" ht="32" x14ac:dyDescent="0.2">
      <c r="A9397" t="s">
        <v>23172</v>
      </c>
      <c r="B9397" t="s">
        <v>23179</v>
      </c>
      <c r="C9397">
        <v>4</v>
      </c>
      <c r="D9397" t="s">
        <v>12</v>
      </c>
      <c r="E9397" t="s">
        <v>12</v>
      </c>
      <c r="F9397" s="3" t="s">
        <v>23180</v>
      </c>
      <c r="G9397">
        <v>2023</v>
      </c>
      <c r="H9397" t="s">
        <v>420</v>
      </c>
      <c r="I9397" t="s">
        <v>23174</v>
      </c>
    </row>
    <row r="9398" spans="1:9" ht="32" x14ac:dyDescent="0.2">
      <c r="A9398" t="s">
        <v>23172</v>
      </c>
      <c r="B9398" t="s">
        <v>23181</v>
      </c>
      <c r="C9398">
        <v>5</v>
      </c>
      <c r="D9398" t="s">
        <v>12</v>
      </c>
      <c r="E9398" t="s">
        <v>12</v>
      </c>
      <c r="F9398" s="3" t="s">
        <v>23182</v>
      </c>
      <c r="G9398">
        <v>2023</v>
      </c>
      <c r="H9398" t="s">
        <v>420</v>
      </c>
      <c r="I9398" t="s">
        <v>23174</v>
      </c>
    </row>
    <row r="9399" spans="1:9" ht="16" x14ac:dyDescent="0.2">
      <c r="A9399" t="s">
        <v>23172</v>
      </c>
      <c r="B9399" t="s">
        <v>23183</v>
      </c>
      <c r="C9399">
        <v>6</v>
      </c>
      <c r="D9399" t="s">
        <v>12</v>
      </c>
      <c r="E9399" t="s">
        <v>12</v>
      </c>
      <c r="F9399" s="3" t="s">
        <v>8218</v>
      </c>
      <c r="G9399">
        <v>2023</v>
      </c>
      <c r="H9399" t="s">
        <v>420</v>
      </c>
      <c r="I9399" t="s">
        <v>23174</v>
      </c>
    </row>
    <row r="9400" spans="1:9" ht="16" x14ac:dyDescent="0.2">
      <c r="A9400" t="s">
        <v>23172</v>
      </c>
      <c r="B9400" t="s">
        <v>23184</v>
      </c>
      <c r="C9400">
        <v>7</v>
      </c>
      <c r="D9400" t="s">
        <v>12</v>
      </c>
      <c r="E9400" t="s">
        <v>12</v>
      </c>
      <c r="F9400" s="3" t="s">
        <v>8218</v>
      </c>
      <c r="G9400">
        <v>2023</v>
      </c>
      <c r="H9400" t="s">
        <v>420</v>
      </c>
      <c r="I9400" t="s">
        <v>23174</v>
      </c>
    </row>
    <row r="9401" spans="1:9" ht="32" x14ac:dyDescent="0.2">
      <c r="A9401" t="s">
        <v>23185</v>
      </c>
      <c r="B9401" t="s">
        <v>840</v>
      </c>
      <c r="C9401">
        <v>1</v>
      </c>
      <c r="D9401" t="s">
        <v>12</v>
      </c>
      <c r="E9401" t="s">
        <v>12</v>
      </c>
      <c r="F9401" s="3" t="s">
        <v>887</v>
      </c>
      <c r="G9401">
        <v>2023</v>
      </c>
      <c r="H9401" t="s">
        <v>14</v>
      </c>
      <c r="I9401" t="s">
        <v>23186</v>
      </c>
    </row>
    <row r="9402" spans="1:9" ht="32" x14ac:dyDescent="0.2">
      <c r="A9402" t="s">
        <v>23185</v>
      </c>
      <c r="B9402" t="s">
        <v>11515</v>
      </c>
      <c r="C9402">
        <v>2</v>
      </c>
      <c r="D9402" t="s">
        <v>12</v>
      </c>
      <c r="E9402" t="s">
        <v>592</v>
      </c>
      <c r="F9402" s="3" t="s">
        <v>4990</v>
      </c>
      <c r="G9402">
        <v>2023</v>
      </c>
      <c r="H9402" t="s">
        <v>14</v>
      </c>
      <c r="I9402" t="s">
        <v>23186</v>
      </c>
    </row>
    <row r="9403" spans="1:9" ht="32" x14ac:dyDescent="0.2">
      <c r="A9403" t="s">
        <v>23185</v>
      </c>
      <c r="B9403" t="s">
        <v>1016</v>
      </c>
      <c r="C9403">
        <v>3</v>
      </c>
      <c r="D9403" t="s">
        <v>52</v>
      </c>
      <c r="E9403" t="s">
        <v>12</v>
      </c>
      <c r="F9403" s="3" t="s">
        <v>1017</v>
      </c>
      <c r="G9403">
        <v>2023</v>
      </c>
      <c r="H9403" t="s">
        <v>140</v>
      </c>
      <c r="I9403" t="s">
        <v>23186</v>
      </c>
    </row>
    <row r="9404" spans="1:9" ht="32" x14ac:dyDescent="0.2">
      <c r="A9404" t="s">
        <v>23187</v>
      </c>
      <c r="B9404" t="s">
        <v>938</v>
      </c>
      <c r="C9404">
        <v>1</v>
      </c>
      <c r="D9404" t="s">
        <v>12</v>
      </c>
      <c r="E9404" t="s">
        <v>12</v>
      </c>
      <c r="F9404" s="3" t="s">
        <v>23188</v>
      </c>
      <c r="G9404">
        <v>2023</v>
      </c>
      <c r="H9404" t="s">
        <v>14</v>
      </c>
      <c r="I9404" t="s">
        <v>23189</v>
      </c>
    </row>
    <row r="9405" spans="1:9" ht="32" x14ac:dyDescent="0.2">
      <c r="A9405" t="s">
        <v>23187</v>
      </c>
      <c r="B9405" t="s">
        <v>23190</v>
      </c>
      <c r="C9405">
        <v>2</v>
      </c>
      <c r="D9405" t="s">
        <v>12</v>
      </c>
      <c r="E9405" t="s">
        <v>592</v>
      </c>
      <c r="F9405" s="3" t="s">
        <v>4990</v>
      </c>
      <c r="G9405">
        <v>2023</v>
      </c>
      <c r="H9405" t="s">
        <v>14</v>
      </c>
      <c r="I9405" t="s">
        <v>23189</v>
      </c>
    </row>
    <row r="9406" spans="1:9" ht="32" x14ac:dyDescent="0.2">
      <c r="A9406" t="s">
        <v>23191</v>
      </c>
      <c r="B9406" t="s">
        <v>741</v>
      </c>
      <c r="C9406">
        <v>1</v>
      </c>
      <c r="D9406" t="s">
        <v>12</v>
      </c>
      <c r="E9406" t="s">
        <v>12</v>
      </c>
      <c r="F9406" s="3" t="s">
        <v>19024</v>
      </c>
      <c r="G9406">
        <v>2023</v>
      </c>
      <c r="H9406" t="s">
        <v>14</v>
      </c>
      <c r="I9406" t="s">
        <v>23192</v>
      </c>
    </row>
    <row r="9407" spans="1:9" ht="32" x14ac:dyDescent="0.2">
      <c r="A9407" t="s">
        <v>23191</v>
      </c>
      <c r="B9407" t="s">
        <v>23193</v>
      </c>
      <c r="C9407">
        <v>2</v>
      </c>
      <c r="D9407" t="s">
        <v>12</v>
      </c>
      <c r="E9407" t="s">
        <v>12</v>
      </c>
      <c r="F9407" s="3" t="s">
        <v>19024</v>
      </c>
      <c r="G9407">
        <v>2023</v>
      </c>
      <c r="H9407" t="s">
        <v>14</v>
      </c>
      <c r="I9407" t="s">
        <v>23192</v>
      </c>
    </row>
    <row r="9408" spans="1:9" ht="32" x14ac:dyDescent="0.2">
      <c r="A9408" t="s">
        <v>23194</v>
      </c>
      <c r="B9408" t="s">
        <v>18235</v>
      </c>
      <c r="C9408">
        <v>1</v>
      </c>
      <c r="D9408" t="s">
        <v>12</v>
      </c>
      <c r="E9408" t="s">
        <v>12</v>
      </c>
      <c r="F9408" s="3" t="s">
        <v>4577</v>
      </c>
      <c r="G9408">
        <v>2023</v>
      </c>
      <c r="H9408" t="s">
        <v>14</v>
      </c>
      <c r="I9408" t="s">
        <v>23195</v>
      </c>
    </row>
    <row r="9409" spans="1:9" ht="32" x14ac:dyDescent="0.2">
      <c r="A9409" t="s">
        <v>23194</v>
      </c>
      <c r="B9409" t="s">
        <v>23196</v>
      </c>
      <c r="C9409">
        <v>2</v>
      </c>
      <c r="D9409" t="s">
        <v>12</v>
      </c>
      <c r="E9409" t="s">
        <v>464</v>
      </c>
      <c r="F9409" s="3" t="s">
        <v>2488</v>
      </c>
      <c r="G9409">
        <v>2023</v>
      </c>
      <c r="H9409" t="s">
        <v>14</v>
      </c>
      <c r="I9409" t="s">
        <v>23195</v>
      </c>
    </row>
    <row r="9410" spans="1:9" ht="16" x14ac:dyDescent="0.2">
      <c r="A9410" t="s">
        <v>23194</v>
      </c>
      <c r="B9410" t="s">
        <v>23197</v>
      </c>
      <c r="C9410">
        <v>3</v>
      </c>
      <c r="D9410" t="s">
        <v>12</v>
      </c>
      <c r="E9410" t="s">
        <v>3798</v>
      </c>
      <c r="F9410" s="3" t="s">
        <v>23198</v>
      </c>
      <c r="G9410">
        <v>2023</v>
      </c>
      <c r="H9410" t="s">
        <v>4191</v>
      </c>
      <c r="I9410" t="s">
        <v>23195</v>
      </c>
    </row>
    <row r="9411" spans="1:9" ht="16" x14ac:dyDescent="0.2">
      <c r="A9411" t="s">
        <v>23199</v>
      </c>
      <c r="B9411" t="s">
        <v>23200</v>
      </c>
      <c r="C9411">
        <v>1</v>
      </c>
      <c r="D9411">
        <f>400</f>
        <v>400</v>
      </c>
      <c r="E9411" t="s">
        <v>12</v>
      </c>
      <c r="F9411" s="3" t="s">
        <v>23201</v>
      </c>
      <c r="G9411">
        <v>2023</v>
      </c>
      <c r="H9411" t="s">
        <v>140</v>
      </c>
      <c r="I9411" t="s">
        <v>23202</v>
      </c>
    </row>
    <row r="9412" spans="1:9" ht="16" x14ac:dyDescent="0.2">
      <c r="A9412" t="s">
        <v>23199</v>
      </c>
      <c r="B9412" t="s">
        <v>23203</v>
      </c>
      <c r="C9412">
        <v>2</v>
      </c>
      <c r="D9412">
        <f>400</f>
        <v>400</v>
      </c>
      <c r="E9412" t="s">
        <v>12</v>
      </c>
      <c r="F9412" s="3" t="s">
        <v>23204</v>
      </c>
      <c r="G9412">
        <v>2023</v>
      </c>
      <c r="H9412" t="s">
        <v>140</v>
      </c>
      <c r="I9412" t="s">
        <v>23202</v>
      </c>
    </row>
    <row r="9413" spans="1:9" ht="32" x14ac:dyDescent="0.2">
      <c r="A9413" t="s">
        <v>23205</v>
      </c>
      <c r="B9413" t="s">
        <v>3541</v>
      </c>
      <c r="C9413">
        <v>1</v>
      </c>
      <c r="D9413">
        <f>469</f>
        <v>469</v>
      </c>
      <c r="E9413" t="s">
        <v>12</v>
      </c>
      <c r="F9413" s="3" t="s">
        <v>3542</v>
      </c>
      <c r="G9413">
        <v>2023</v>
      </c>
      <c r="H9413" t="s">
        <v>267</v>
      </c>
      <c r="I9413" t="s">
        <v>23206</v>
      </c>
    </row>
    <row r="9414" spans="1:9" ht="16" x14ac:dyDescent="0.2">
      <c r="A9414" t="s">
        <v>23207</v>
      </c>
      <c r="B9414" t="s">
        <v>23208</v>
      </c>
      <c r="C9414">
        <v>1</v>
      </c>
      <c r="D9414" t="s">
        <v>628</v>
      </c>
      <c r="E9414" t="s">
        <v>12</v>
      </c>
      <c r="F9414" s="3" t="s">
        <v>4888</v>
      </c>
      <c r="G9414">
        <v>2023</v>
      </c>
      <c r="H9414" t="s">
        <v>2026</v>
      </c>
      <c r="I9414" t="s">
        <v>23209</v>
      </c>
    </row>
    <row r="9415" spans="1:9" ht="16" x14ac:dyDescent="0.2">
      <c r="A9415" t="s">
        <v>23210</v>
      </c>
      <c r="B9415" t="s">
        <v>3299</v>
      </c>
      <c r="C9415">
        <v>1</v>
      </c>
      <c r="D9415" t="s">
        <v>12</v>
      </c>
      <c r="E9415" t="s">
        <v>12</v>
      </c>
      <c r="F9415" s="3" t="s">
        <v>1722</v>
      </c>
      <c r="G9415">
        <v>2023</v>
      </c>
      <c r="H9415" t="s">
        <v>137</v>
      </c>
      <c r="I9415" t="s">
        <v>23211</v>
      </c>
    </row>
    <row r="9416" spans="1:9" ht="16" x14ac:dyDescent="0.2">
      <c r="A9416" t="s">
        <v>23212</v>
      </c>
      <c r="B9416" t="s">
        <v>23213</v>
      </c>
      <c r="C9416">
        <v>1</v>
      </c>
      <c r="D9416" t="s">
        <v>52</v>
      </c>
      <c r="E9416" t="s">
        <v>12</v>
      </c>
      <c r="F9416" s="3" t="s">
        <v>23214</v>
      </c>
      <c r="G9416">
        <v>2023</v>
      </c>
      <c r="H9416" t="s">
        <v>972</v>
      </c>
      <c r="I9416" t="s">
        <v>23215</v>
      </c>
    </row>
    <row r="9417" spans="1:9" ht="32" x14ac:dyDescent="0.2">
      <c r="A9417" t="s">
        <v>23216</v>
      </c>
      <c r="B9417" t="s">
        <v>23217</v>
      </c>
      <c r="C9417">
        <v>1</v>
      </c>
      <c r="D9417">
        <f>461</f>
        <v>461</v>
      </c>
      <c r="E9417" t="s">
        <v>12</v>
      </c>
      <c r="F9417" s="3" t="s">
        <v>23218</v>
      </c>
      <c r="G9417">
        <v>2023</v>
      </c>
      <c r="H9417" t="s">
        <v>126</v>
      </c>
      <c r="I9417" t="s">
        <v>23219</v>
      </c>
    </row>
    <row r="9418" spans="1:9" ht="16" x14ac:dyDescent="0.2">
      <c r="A9418" t="s">
        <v>23220</v>
      </c>
      <c r="B9418" t="s">
        <v>16561</v>
      </c>
      <c r="C9418">
        <v>1</v>
      </c>
      <c r="D9418" t="s">
        <v>12</v>
      </c>
      <c r="E9418" t="s">
        <v>12</v>
      </c>
      <c r="F9418" s="7" t="s">
        <v>53</v>
      </c>
      <c r="G9418">
        <v>2023</v>
      </c>
      <c r="H9418" t="s">
        <v>54</v>
      </c>
      <c r="I9418" t="s">
        <v>23221</v>
      </c>
    </row>
    <row r="9419" spans="1:9" ht="16" x14ac:dyDescent="0.2">
      <c r="A9419" t="s">
        <v>23220</v>
      </c>
      <c r="B9419" t="s">
        <v>23222</v>
      </c>
      <c r="C9419">
        <v>2</v>
      </c>
      <c r="D9419" t="s">
        <v>52</v>
      </c>
      <c r="E9419" t="s">
        <v>12</v>
      </c>
      <c r="F9419" s="3" t="s">
        <v>17167</v>
      </c>
      <c r="G9419">
        <v>2023</v>
      </c>
      <c r="H9419" t="s">
        <v>54</v>
      </c>
      <c r="I9419" t="s">
        <v>23221</v>
      </c>
    </row>
    <row r="9420" spans="1:9" ht="16" x14ac:dyDescent="0.2">
      <c r="A9420" t="s">
        <v>23220</v>
      </c>
      <c r="B9420" t="s">
        <v>23223</v>
      </c>
      <c r="C9420">
        <v>3</v>
      </c>
      <c r="D9420" t="s">
        <v>52</v>
      </c>
      <c r="E9420" t="s">
        <v>12</v>
      </c>
      <c r="F9420" s="3" t="s">
        <v>14509</v>
      </c>
      <c r="G9420">
        <v>2023</v>
      </c>
      <c r="H9420" t="s">
        <v>54</v>
      </c>
      <c r="I9420" t="s">
        <v>23221</v>
      </c>
    </row>
    <row r="9421" spans="1:9" ht="32" x14ac:dyDescent="0.2">
      <c r="A9421" t="s">
        <v>23220</v>
      </c>
      <c r="B9421" t="s">
        <v>23224</v>
      </c>
      <c r="C9421">
        <v>4</v>
      </c>
      <c r="D9421" t="s">
        <v>52</v>
      </c>
      <c r="E9421" t="s">
        <v>12</v>
      </c>
      <c r="F9421" s="3" t="s">
        <v>23225</v>
      </c>
      <c r="G9421">
        <v>2023</v>
      </c>
      <c r="H9421" t="s">
        <v>54</v>
      </c>
      <c r="I9421" t="s">
        <v>23221</v>
      </c>
    </row>
    <row r="9422" spans="1:9" ht="32" x14ac:dyDescent="0.2">
      <c r="A9422" t="s">
        <v>23226</v>
      </c>
      <c r="B9422" t="s">
        <v>7826</v>
      </c>
      <c r="C9422">
        <v>1</v>
      </c>
      <c r="D9422" t="s">
        <v>1903</v>
      </c>
      <c r="E9422" t="s">
        <v>12</v>
      </c>
      <c r="F9422" s="3" t="s">
        <v>23227</v>
      </c>
      <c r="G9422">
        <v>2023</v>
      </c>
      <c r="H9422" t="s">
        <v>323</v>
      </c>
      <c r="I9422" t="s">
        <v>23228</v>
      </c>
    </row>
    <row r="9423" spans="1:9" ht="16" x14ac:dyDescent="0.2">
      <c r="A9423" t="s">
        <v>23226</v>
      </c>
      <c r="B9423" t="s">
        <v>2278</v>
      </c>
      <c r="C9423">
        <v>2</v>
      </c>
      <c r="D9423">
        <f>65</f>
        <v>65</v>
      </c>
      <c r="E9423" t="s">
        <v>464</v>
      </c>
      <c r="F9423" s="3" t="s">
        <v>2802</v>
      </c>
      <c r="G9423">
        <v>2023</v>
      </c>
      <c r="H9423" t="s">
        <v>323</v>
      </c>
      <c r="I9423" t="s">
        <v>23228</v>
      </c>
    </row>
    <row r="9424" spans="1:9" ht="32" x14ac:dyDescent="0.2">
      <c r="A9424" t="s">
        <v>23229</v>
      </c>
      <c r="B9424" t="s">
        <v>23230</v>
      </c>
      <c r="C9424">
        <v>1</v>
      </c>
      <c r="D9424" t="s">
        <v>8827</v>
      </c>
      <c r="E9424" t="s">
        <v>12</v>
      </c>
      <c r="F9424" s="3" t="s">
        <v>23231</v>
      </c>
      <c r="G9424">
        <v>2023</v>
      </c>
      <c r="H9424" t="s">
        <v>318</v>
      </c>
      <c r="I9424" t="s">
        <v>23232</v>
      </c>
    </row>
    <row r="9425" spans="1:9" ht="32" x14ac:dyDescent="0.2">
      <c r="A9425" t="s">
        <v>23233</v>
      </c>
      <c r="B9425" t="s">
        <v>23234</v>
      </c>
      <c r="C9425">
        <v>1</v>
      </c>
      <c r="D9425" t="s">
        <v>8827</v>
      </c>
      <c r="E9425" t="s">
        <v>334</v>
      </c>
      <c r="F9425" s="3" t="s">
        <v>18102</v>
      </c>
      <c r="G9425">
        <v>2023</v>
      </c>
      <c r="H9425" t="s">
        <v>318</v>
      </c>
      <c r="I9425" t="s">
        <v>23235</v>
      </c>
    </row>
    <row r="9426" spans="1:9" ht="32" x14ac:dyDescent="0.2">
      <c r="A9426" t="s">
        <v>23236</v>
      </c>
      <c r="B9426" t="s">
        <v>3199</v>
      </c>
      <c r="C9426">
        <v>1</v>
      </c>
      <c r="D9426" t="s">
        <v>12</v>
      </c>
      <c r="E9426" t="s">
        <v>12</v>
      </c>
      <c r="F9426" s="3" t="s">
        <v>3205</v>
      </c>
      <c r="G9426">
        <v>2022</v>
      </c>
      <c r="H9426" t="s">
        <v>779</v>
      </c>
      <c r="I9426" t="s">
        <v>23237</v>
      </c>
    </row>
    <row r="9427" spans="1:9" ht="48" x14ac:dyDescent="0.2">
      <c r="A9427" t="s">
        <v>23236</v>
      </c>
      <c r="B9427" t="s">
        <v>3202</v>
      </c>
      <c r="C9427">
        <v>2</v>
      </c>
      <c r="D9427" t="s">
        <v>12</v>
      </c>
      <c r="E9427" t="s">
        <v>12</v>
      </c>
      <c r="F9427" s="3" t="s">
        <v>3203</v>
      </c>
      <c r="G9427">
        <v>2022</v>
      </c>
      <c r="H9427" t="s">
        <v>779</v>
      </c>
      <c r="I9427" t="s">
        <v>23237</v>
      </c>
    </row>
    <row r="9428" spans="1:9" ht="16" x14ac:dyDescent="0.2">
      <c r="A9428" t="s">
        <v>23236</v>
      </c>
      <c r="B9428" t="s">
        <v>23238</v>
      </c>
      <c r="C9428">
        <v>3</v>
      </c>
      <c r="D9428" t="s">
        <v>90</v>
      </c>
      <c r="E9428" t="s">
        <v>12</v>
      </c>
      <c r="F9428" s="3" t="s">
        <v>23239</v>
      </c>
      <c r="G9428">
        <v>2022</v>
      </c>
      <c r="H9428" t="s">
        <v>779</v>
      </c>
      <c r="I9428" t="s">
        <v>23237</v>
      </c>
    </row>
    <row r="9429" spans="1:9" ht="32" x14ac:dyDescent="0.2">
      <c r="A9429" t="s">
        <v>23236</v>
      </c>
      <c r="B9429" t="s">
        <v>23240</v>
      </c>
      <c r="C9429">
        <v>4</v>
      </c>
      <c r="D9429" t="s">
        <v>344</v>
      </c>
      <c r="E9429" t="s">
        <v>12</v>
      </c>
      <c r="F9429" s="3" t="s">
        <v>6138</v>
      </c>
      <c r="G9429">
        <v>2022</v>
      </c>
      <c r="H9429" t="s">
        <v>779</v>
      </c>
      <c r="I9429" t="s">
        <v>23237</v>
      </c>
    </row>
    <row r="9430" spans="1:9" ht="32" x14ac:dyDescent="0.2">
      <c r="A9430" t="s">
        <v>23241</v>
      </c>
      <c r="B9430" t="s">
        <v>23242</v>
      </c>
      <c r="C9430">
        <v>1</v>
      </c>
      <c r="D9430">
        <f>237</f>
        <v>237</v>
      </c>
      <c r="E9430" t="s">
        <v>12</v>
      </c>
      <c r="F9430" s="3" t="s">
        <v>23243</v>
      </c>
      <c r="G9430">
        <v>2022</v>
      </c>
      <c r="H9430" t="s">
        <v>21</v>
      </c>
      <c r="I9430" t="s">
        <v>23244</v>
      </c>
    </row>
    <row r="9431" spans="1:9" ht="32" x14ac:dyDescent="0.2">
      <c r="A9431" t="s">
        <v>23241</v>
      </c>
      <c r="B9431" t="s">
        <v>23245</v>
      </c>
      <c r="C9431">
        <v>2</v>
      </c>
      <c r="D9431">
        <f>237</f>
        <v>237</v>
      </c>
      <c r="E9431" t="s">
        <v>12</v>
      </c>
      <c r="F9431" s="3" t="s">
        <v>23246</v>
      </c>
      <c r="G9431">
        <v>2022</v>
      </c>
      <c r="H9431" t="s">
        <v>21</v>
      </c>
      <c r="I9431" t="s">
        <v>23244</v>
      </c>
    </row>
    <row r="9432" spans="1:9" ht="32" x14ac:dyDescent="0.2">
      <c r="A9432" t="s">
        <v>23241</v>
      </c>
      <c r="B9432" t="s">
        <v>23247</v>
      </c>
      <c r="C9432">
        <v>3</v>
      </c>
      <c r="D9432">
        <f>237</f>
        <v>237</v>
      </c>
      <c r="E9432" t="s">
        <v>12</v>
      </c>
      <c r="F9432" s="3" t="s">
        <v>23248</v>
      </c>
      <c r="G9432">
        <v>2022</v>
      </c>
      <c r="H9432" t="s">
        <v>21</v>
      </c>
      <c r="I9432" t="s">
        <v>23244</v>
      </c>
    </row>
    <row r="9433" spans="1:9" ht="16" x14ac:dyDescent="0.2">
      <c r="A9433" t="s">
        <v>23249</v>
      </c>
      <c r="B9433" t="s">
        <v>23250</v>
      </c>
      <c r="C9433">
        <v>1</v>
      </c>
      <c r="D9433" t="s">
        <v>12</v>
      </c>
      <c r="E9433" t="s">
        <v>12</v>
      </c>
      <c r="F9433" s="3" t="s">
        <v>13506</v>
      </c>
      <c r="G9433">
        <v>2022</v>
      </c>
      <c r="H9433" t="s">
        <v>140</v>
      </c>
      <c r="I9433" t="s">
        <v>23251</v>
      </c>
    </row>
    <row r="9434" spans="1:9" ht="32" x14ac:dyDescent="0.2">
      <c r="A9434" t="s">
        <v>23249</v>
      </c>
      <c r="B9434" t="s">
        <v>23252</v>
      </c>
      <c r="C9434">
        <v>2</v>
      </c>
      <c r="D9434" t="s">
        <v>10222</v>
      </c>
      <c r="E9434" t="s">
        <v>12</v>
      </c>
      <c r="F9434" s="3" t="s">
        <v>19898</v>
      </c>
      <c r="G9434">
        <v>2022</v>
      </c>
      <c r="H9434" t="s">
        <v>140</v>
      </c>
      <c r="I9434" t="s">
        <v>23251</v>
      </c>
    </row>
    <row r="9435" spans="1:9" ht="16" x14ac:dyDescent="0.2">
      <c r="A9435" t="s">
        <v>23253</v>
      </c>
      <c r="B9435" t="s">
        <v>23254</v>
      </c>
      <c r="C9435">
        <v>1</v>
      </c>
      <c r="D9435" t="s">
        <v>12</v>
      </c>
      <c r="E9435" t="s">
        <v>12</v>
      </c>
      <c r="F9435" s="3" t="s">
        <v>23255</v>
      </c>
      <c r="G9435">
        <v>2022</v>
      </c>
      <c r="H9435" t="s">
        <v>14</v>
      </c>
      <c r="I9435" t="s">
        <v>23256</v>
      </c>
    </row>
    <row r="9436" spans="1:9" ht="32" x14ac:dyDescent="0.2">
      <c r="A9436" t="s">
        <v>23253</v>
      </c>
      <c r="B9436" t="s">
        <v>23257</v>
      </c>
      <c r="C9436">
        <v>2</v>
      </c>
      <c r="D9436" t="s">
        <v>12</v>
      </c>
      <c r="E9436" t="s">
        <v>12</v>
      </c>
      <c r="F9436" s="3" t="s">
        <v>23258</v>
      </c>
      <c r="G9436">
        <v>2022</v>
      </c>
      <c r="H9436" t="s">
        <v>14</v>
      </c>
      <c r="I9436" t="s">
        <v>23256</v>
      </c>
    </row>
    <row r="9437" spans="1:9" ht="16" x14ac:dyDescent="0.2">
      <c r="A9437" t="s">
        <v>23259</v>
      </c>
      <c r="B9437" t="s">
        <v>23260</v>
      </c>
      <c r="C9437">
        <v>1</v>
      </c>
      <c r="D9437" t="s">
        <v>52</v>
      </c>
      <c r="E9437" t="s">
        <v>12</v>
      </c>
      <c r="F9437" s="3" t="s">
        <v>23261</v>
      </c>
      <c r="G9437">
        <v>2022</v>
      </c>
      <c r="H9437" t="s">
        <v>1157</v>
      </c>
      <c r="I9437" t="s">
        <v>23262</v>
      </c>
    </row>
    <row r="9438" spans="1:9" ht="16" x14ac:dyDescent="0.2">
      <c r="A9438" t="s">
        <v>23259</v>
      </c>
      <c r="B9438" t="s">
        <v>23263</v>
      </c>
      <c r="C9438">
        <v>2</v>
      </c>
      <c r="D9438" t="s">
        <v>90</v>
      </c>
      <c r="E9438" t="s">
        <v>12</v>
      </c>
      <c r="F9438" s="3" t="s">
        <v>23264</v>
      </c>
      <c r="G9438">
        <v>2022</v>
      </c>
      <c r="H9438" t="s">
        <v>779</v>
      </c>
      <c r="I9438" t="s">
        <v>23262</v>
      </c>
    </row>
    <row r="9439" spans="1:9" ht="16" x14ac:dyDescent="0.2">
      <c r="A9439" t="s">
        <v>23259</v>
      </c>
      <c r="B9439" t="s">
        <v>23265</v>
      </c>
      <c r="C9439">
        <v>3</v>
      </c>
      <c r="D9439" t="s">
        <v>12</v>
      </c>
      <c r="E9439" t="s">
        <v>12</v>
      </c>
      <c r="F9439" s="3" t="s">
        <v>23266</v>
      </c>
      <c r="G9439">
        <v>2022</v>
      </c>
      <c r="H9439" t="s">
        <v>86</v>
      </c>
      <c r="I9439" t="s">
        <v>23262</v>
      </c>
    </row>
    <row r="9440" spans="1:9" ht="16" x14ac:dyDescent="0.2">
      <c r="A9440" t="s">
        <v>23259</v>
      </c>
      <c r="B9440" t="s">
        <v>23267</v>
      </c>
      <c r="C9440">
        <v>4</v>
      </c>
      <c r="D9440" t="s">
        <v>12</v>
      </c>
      <c r="E9440" t="s">
        <v>12</v>
      </c>
      <c r="F9440" s="3" t="s">
        <v>23268</v>
      </c>
      <c r="G9440">
        <v>2022</v>
      </c>
      <c r="H9440" t="s">
        <v>1157</v>
      </c>
      <c r="I9440" t="s">
        <v>23262</v>
      </c>
    </row>
    <row r="9441" spans="1:9" ht="16" x14ac:dyDescent="0.2">
      <c r="A9441" t="s">
        <v>23269</v>
      </c>
      <c r="B9441" t="s">
        <v>23270</v>
      </c>
      <c r="C9441">
        <v>1</v>
      </c>
      <c r="D9441" t="s">
        <v>12</v>
      </c>
      <c r="E9441" t="s">
        <v>12</v>
      </c>
      <c r="F9441" s="3" t="s">
        <v>23271</v>
      </c>
      <c r="G9441">
        <v>2022</v>
      </c>
      <c r="H9441" t="s">
        <v>239</v>
      </c>
      <c r="I9441" t="s">
        <v>23272</v>
      </c>
    </row>
    <row r="9442" spans="1:9" ht="32" x14ac:dyDescent="0.2">
      <c r="A9442" t="s">
        <v>23273</v>
      </c>
      <c r="B9442" t="s">
        <v>5054</v>
      </c>
      <c r="C9442">
        <v>1</v>
      </c>
      <c r="D9442" t="s">
        <v>12</v>
      </c>
      <c r="E9442" t="s">
        <v>12</v>
      </c>
      <c r="F9442" s="3" t="s">
        <v>23274</v>
      </c>
      <c r="G9442">
        <v>2022</v>
      </c>
      <c r="H9442" t="s">
        <v>14</v>
      </c>
      <c r="I9442" t="s">
        <v>23275</v>
      </c>
    </row>
    <row r="9443" spans="1:9" ht="32" x14ac:dyDescent="0.2">
      <c r="A9443" t="s">
        <v>23273</v>
      </c>
      <c r="B9443" t="s">
        <v>10474</v>
      </c>
      <c r="C9443">
        <v>2</v>
      </c>
      <c r="D9443" t="s">
        <v>12</v>
      </c>
      <c r="E9443" t="s">
        <v>12</v>
      </c>
      <c r="F9443" s="3" t="s">
        <v>23276</v>
      </c>
      <c r="G9443">
        <v>2022</v>
      </c>
      <c r="H9443" t="s">
        <v>14</v>
      </c>
      <c r="I9443" t="s">
        <v>23275</v>
      </c>
    </row>
    <row r="9444" spans="1:9" ht="16" x14ac:dyDescent="0.2">
      <c r="A9444" t="s">
        <v>23277</v>
      </c>
      <c r="B9444" t="s">
        <v>23278</v>
      </c>
      <c r="C9444">
        <v>1</v>
      </c>
      <c r="D9444" t="s">
        <v>12</v>
      </c>
      <c r="E9444" t="s">
        <v>12</v>
      </c>
      <c r="F9444" s="3" t="s">
        <v>23279</v>
      </c>
      <c r="G9444">
        <v>2022</v>
      </c>
      <c r="H9444" t="s">
        <v>2004</v>
      </c>
      <c r="I9444" t="s">
        <v>23280</v>
      </c>
    </row>
    <row r="9445" spans="1:9" ht="16" x14ac:dyDescent="0.2">
      <c r="A9445" t="s">
        <v>23277</v>
      </c>
      <c r="B9445" t="s">
        <v>2006</v>
      </c>
      <c r="C9445">
        <v>2</v>
      </c>
      <c r="D9445" t="s">
        <v>12</v>
      </c>
      <c r="E9445" t="s">
        <v>12</v>
      </c>
      <c r="F9445" s="3" t="s">
        <v>9090</v>
      </c>
      <c r="G9445">
        <v>2022</v>
      </c>
      <c r="H9445" t="s">
        <v>2004</v>
      </c>
      <c r="I9445" t="s">
        <v>23280</v>
      </c>
    </row>
    <row r="9446" spans="1:9" ht="32" x14ac:dyDescent="0.2">
      <c r="A9446" t="s">
        <v>23277</v>
      </c>
      <c r="B9446" t="s">
        <v>2002</v>
      </c>
      <c r="C9446">
        <v>3</v>
      </c>
      <c r="D9446" t="s">
        <v>12</v>
      </c>
      <c r="E9446" t="s">
        <v>12</v>
      </c>
      <c r="F9446" s="3" t="s">
        <v>23281</v>
      </c>
      <c r="G9446">
        <v>2022</v>
      </c>
      <c r="H9446" t="s">
        <v>2004</v>
      </c>
      <c r="I9446" t="s">
        <v>23280</v>
      </c>
    </row>
    <row r="9447" spans="1:9" ht="16" x14ac:dyDescent="0.2">
      <c r="A9447" t="s">
        <v>23282</v>
      </c>
      <c r="B9447" t="s">
        <v>23283</v>
      </c>
      <c r="C9447">
        <v>1</v>
      </c>
      <c r="D9447" t="s">
        <v>12</v>
      </c>
      <c r="E9447" t="s">
        <v>12</v>
      </c>
      <c r="F9447" s="3" t="s">
        <v>23284</v>
      </c>
      <c r="G9447">
        <v>2022</v>
      </c>
      <c r="H9447" t="s">
        <v>522</v>
      </c>
      <c r="I9447" t="s">
        <v>23285</v>
      </c>
    </row>
    <row r="9448" spans="1:9" ht="32" x14ac:dyDescent="0.2">
      <c r="A9448" t="s">
        <v>23282</v>
      </c>
      <c r="B9448" t="s">
        <v>23286</v>
      </c>
      <c r="C9448">
        <v>2</v>
      </c>
      <c r="D9448">
        <f>151</f>
        <v>151</v>
      </c>
      <c r="E9448" t="s">
        <v>12</v>
      </c>
      <c r="F9448" s="3" t="s">
        <v>7708</v>
      </c>
      <c r="G9448">
        <v>2022</v>
      </c>
      <c r="H9448" t="s">
        <v>522</v>
      </c>
      <c r="I9448" t="s">
        <v>23285</v>
      </c>
    </row>
    <row r="9449" spans="1:9" ht="32" x14ac:dyDescent="0.2">
      <c r="A9449" t="s">
        <v>23282</v>
      </c>
      <c r="B9449" t="s">
        <v>23287</v>
      </c>
      <c r="C9449">
        <v>3</v>
      </c>
      <c r="D9449">
        <f>107</f>
        <v>107</v>
      </c>
      <c r="E9449" t="s">
        <v>12</v>
      </c>
      <c r="F9449" s="3" t="s">
        <v>23288</v>
      </c>
      <c r="G9449">
        <v>2022</v>
      </c>
      <c r="H9449" t="s">
        <v>522</v>
      </c>
      <c r="I9449" t="s">
        <v>23285</v>
      </c>
    </row>
    <row r="9450" spans="1:9" ht="16" x14ac:dyDescent="0.2">
      <c r="A9450" t="s">
        <v>23289</v>
      </c>
      <c r="B9450" t="s">
        <v>23290</v>
      </c>
      <c r="C9450">
        <v>1</v>
      </c>
      <c r="D9450" t="s">
        <v>3743</v>
      </c>
      <c r="E9450" t="s">
        <v>12</v>
      </c>
      <c r="F9450" s="3" t="s">
        <v>15258</v>
      </c>
      <c r="G9450">
        <v>2022</v>
      </c>
      <c r="H9450" t="s">
        <v>2773</v>
      </c>
      <c r="I9450" t="s">
        <v>23291</v>
      </c>
    </row>
    <row r="9451" spans="1:9" ht="32" x14ac:dyDescent="0.2">
      <c r="A9451" t="s">
        <v>23289</v>
      </c>
      <c r="B9451" t="s">
        <v>13858</v>
      </c>
      <c r="C9451">
        <v>2</v>
      </c>
      <c r="D9451" t="s">
        <v>3743</v>
      </c>
      <c r="E9451" t="s">
        <v>12</v>
      </c>
      <c r="F9451" s="3" t="s">
        <v>13861</v>
      </c>
      <c r="G9451">
        <v>2022</v>
      </c>
      <c r="H9451" t="s">
        <v>2773</v>
      </c>
      <c r="I9451" t="s">
        <v>23291</v>
      </c>
    </row>
    <row r="9452" spans="1:9" ht="32" x14ac:dyDescent="0.2">
      <c r="A9452" t="s">
        <v>23289</v>
      </c>
      <c r="B9452" t="s">
        <v>13855</v>
      </c>
      <c r="C9452">
        <v>3</v>
      </c>
      <c r="D9452" t="s">
        <v>1077</v>
      </c>
      <c r="E9452" t="s">
        <v>12</v>
      </c>
      <c r="F9452" s="3" t="s">
        <v>23292</v>
      </c>
      <c r="G9452">
        <v>2022</v>
      </c>
      <c r="H9452" t="s">
        <v>2773</v>
      </c>
      <c r="I9452" t="s">
        <v>23291</v>
      </c>
    </row>
    <row r="9453" spans="1:9" ht="32" x14ac:dyDescent="0.2">
      <c r="A9453" t="s">
        <v>23293</v>
      </c>
      <c r="B9453" t="s">
        <v>23294</v>
      </c>
      <c r="C9453">
        <v>1</v>
      </c>
      <c r="D9453" t="s">
        <v>52</v>
      </c>
      <c r="E9453" t="s">
        <v>12</v>
      </c>
      <c r="F9453" s="3" t="s">
        <v>23295</v>
      </c>
      <c r="G9453">
        <v>2022</v>
      </c>
      <c r="H9453" t="s">
        <v>140</v>
      </c>
      <c r="I9453" t="s">
        <v>23296</v>
      </c>
    </row>
    <row r="9454" spans="1:9" ht="32" x14ac:dyDescent="0.2">
      <c r="A9454" t="s">
        <v>23293</v>
      </c>
      <c r="B9454" t="s">
        <v>23297</v>
      </c>
      <c r="C9454">
        <v>2</v>
      </c>
      <c r="D9454" t="s">
        <v>12</v>
      </c>
      <c r="E9454" t="s">
        <v>12</v>
      </c>
      <c r="F9454" s="3" t="s">
        <v>23298</v>
      </c>
      <c r="G9454">
        <v>2022</v>
      </c>
      <c r="H9454" t="s">
        <v>1102</v>
      </c>
      <c r="I9454" t="s">
        <v>23296</v>
      </c>
    </row>
    <row r="9455" spans="1:9" ht="16" x14ac:dyDescent="0.2">
      <c r="A9455" t="s">
        <v>23293</v>
      </c>
      <c r="B9455" t="s">
        <v>23299</v>
      </c>
      <c r="C9455">
        <v>3</v>
      </c>
      <c r="D9455" t="s">
        <v>1049</v>
      </c>
      <c r="E9455" t="s">
        <v>12</v>
      </c>
      <c r="F9455" s="3" t="s">
        <v>23300</v>
      </c>
      <c r="G9455">
        <v>2022</v>
      </c>
      <c r="H9455" t="s">
        <v>140</v>
      </c>
      <c r="I9455" t="s">
        <v>23296</v>
      </c>
    </row>
    <row r="9456" spans="1:9" ht="16" x14ac:dyDescent="0.2">
      <c r="A9456" t="s">
        <v>23293</v>
      </c>
      <c r="B9456" t="s">
        <v>23301</v>
      </c>
      <c r="C9456">
        <v>4</v>
      </c>
      <c r="D9456" t="s">
        <v>344</v>
      </c>
      <c r="E9456" t="s">
        <v>12</v>
      </c>
      <c r="F9456" s="3" t="s">
        <v>820</v>
      </c>
      <c r="G9456">
        <v>2022</v>
      </c>
      <c r="H9456" t="s">
        <v>140</v>
      </c>
      <c r="I9456" t="s">
        <v>23296</v>
      </c>
    </row>
    <row r="9457" spans="1:9" ht="16" x14ac:dyDescent="0.2">
      <c r="A9457" t="s">
        <v>23293</v>
      </c>
      <c r="B9457" t="s">
        <v>23302</v>
      </c>
      <c r="C9457">
        <v>5</v>
      </c>
      <c r="D9457" t="s">
        <v>12</v>
      </c>
      <c r="E9457" t="s">
        <v>12</v>
      </c>
      <c r="F9457" s="3" t="s">
        <v>23303</v>
      </c>
      <c r="G9457">
        <v>2022</v>
      </c>
      <c r="H9457" t="s">
        <v>140</v>
      </c>
      <c r="I9457" t="s">
        <v>23296</v>
      </c>
    </row>
    <row r="9458" spans="1:9" ht="32" x14ac:dyDescent="0.2">
      <c r="A9458" t="s">
        <v>23293</v>
      </c>
      <c r="B9458" t="s">
        <v>23304</v>
      </c>
      <c r="C9458">
        <v>6</v>
      </c>
      <c r="D9458">
        <f>132</f>
        <v>132</v>
      </c>
      <c r="E9458" t="s">
        <v>12</v>
      </c>
      <c r="F9458" s="3" t="s">
        <v>23305</v>
      </c>
      <c r="G9458">
        <v>2022</v>
      </c>
      <c r="H9458" t="s">
        <v>140</v>
      </c>
      <c r="I9458" t="s">
        <v>23296</v>
      </c>
    </row>
    <row r="9459" spans="1:9" ht="48" x14ac:dyDescent="0.2">
      <c r="A9459" t="s">
        <v>23293</v>
      </c>
      <c r="B9459" t="s">
        <v>23306</v>
      </c>
      <c r="C9459">
        <v>7</v>
      </c>
      <c r="D9459" t="s">
        <v>1579</v>
      </c>
      <c r="E9459" t="s">
        <v>23307</v>
      </c>
      <c r="F9459" s="3" t="s">
        <v>23308</v>
      </c>
      <c r="G9459">
        <v>2022</v>
      </c>
      <c r="H9459" t="s">
        <v>140</v>
      </c>
      <c r="I9459" t="s">
        <v>23296</v>
      </c>
    </row>
    <row r="9460" spans="1:9" ht="32" x14ac:dyDescent="0.2">
      <c r="A9460" t="s">
        <v>23293</v>
      </c>
      <c r="B9460" t="s">
        <v>23309</v>
      </c>
      <c r="C9460">
        <v>8</v>
      </c>
      <c r="D9460" t="s">
        <v>142</v>
      </c>
      <c r="E9460" t="s">
        <v>12</v>
      </c>
      <c r="F9460" s="7" t="s">
        <v>23310</v>
      </c>
      <c r="G9460">
        <v>2022</v>
      </c>
      <c r="H9460" t="s">
        <v>140</v>
      </c>
      <c r="I9460" t="s">
        <v>23296</v>
      </c>
    </row>
    <row r="9461" spans="1:9" ht="16" x14ac:dyDescent="0.2">
      <c r="A9461" t="s">
        <v>23293</v>
      </c>
      <c r="B9461" t="s">
        <v>23311</v>
      </c>
      <c r="C9461">
        <v>9</v>
      </c>
      <c r="D9461" t="s">
        <v>344</v>
      </c>
      <c r="E9461" t="s">
        <v>12</v>
      </c>
      <c r="F9461" s="3" t="s">
        <v>820</v>
      </c>
      <c r="G9461">
        <v>2022</v>
      </c>
      <c r="H9461" t="s">
        <v>140</v>
      </c>
      <c r="I9461" t="s">
        <v>23296</v>
      </c>
    </row>
    <row r="9462" spans="1:9" ht="32" x14ac:dyDescent="0.2">
      <c r="A9462" t="s">
        <v>23293</v>
      </c>
      <c r="B9462" t="s">
        <v>23312</v>
      </c>
      <c r="C9462">
        <v>10</v>
      </c>
      <c r="D9462">
        <f>444</f>
        <v>444</v>
      </c>
      <c r="E9462" t="s">
        <v>12</v>
      </c>
      <c r="F9462" s="3" t="s">
        <v>23313</v>
      </c>
      <c r="G9462">
        <v>2022</v>
      </c>
      <c r="H9462" t="s">
        <v>140</v>
      </c>
      <c r="I9462" t="s">
        <v>23296</v>
      </c>
    </row>
    <row r="9463" spans="1:9" ht="32" x14ac:dyDescent="0.2">
      <c r="A9463" t="s">
        <v>23314</v>
      </c>
      <c r="B9463" t="s">
        <v>23315</v>
      </c>
      <c r="C9463">
        <v>1</v>
      </c>
      <c r="D9463" t="s">
        <v>12</v>
      </c>
      <c r="E9463" t="s">
        <v>12</v>
      </c>
      <c r="F9463" s="3" t="s">
        <v>12347</v>
      </c>
      <c r="G9463">
        <v>2022</v>
      </c>
      <c r="H9463" t="s">
        <v>21</v>
      </c>
      <c r="I9463" t="s">
        <v>23316</v>
      </c>
    </row>
    <row r="9464" spans="1:9" ht="32" x14ac:dyDescent="0.2">
      <c r="A9464" t="s">
        <v>23314</v>
      </c>
      <c r="B9464" t="s">
        <v>23317</v>
      </c>
      <c r="C9464">
        <v>2</v>
      </c>
      <c r="D9464">
        <f>237</f>
        <v>237</v>
      </c>
      <c r="E9464" t="s">
        <v>12</v>
      </c>
      <c r="F9464" s="3" t="s">
        <v>3658</v>
      </c>
      <c r="G9464">
        <v>2022</v>
      </c>
      <c r="H9464" t="s">
        <v>21</v>
      </c>
      <c r="I9464" t="s">
        <v>23316</v>
      </c>
    </row>
    <row r="9465" spans="1:9" ht="16" x14ac:dyDescent="0.2">
      <c r="A9465" t="s">
        <v>23314</v>
      </c>
      <c r="B9465" t="s">
        <v>23318</v>
      </c>
      <c r="C9465">
        <v>3</v>
      </c>
      <c r="D9465" t="s">
        <v>31</v>
      </c>
      <c r="E9465" t="s">
        <v>12</v>
      </c>
      <c r="F9465" s="3" t="s">
        <v>23319</v>
      </c>
      <c r="G9465">
        <v>2022</v>
      </c>
      <c r="H9465" t="s">
        <v>21</v>
      </c>
      <c r="I9465" t="s">
        <v>23316</v>
      </c>
    </row>
    <row r="9466" spans="1:9" ht="16" x14ac:dyDescent="0.2">
      <c r="A9466" t="s">
        <v>23314</v>
      </c>
      <c r="B9466" t="s">
        <v>23320</v>
      </c>
      <c r="C9466">
        <v>4</v>
      </c>
      <c r="D9466">
        <f>461</f>
        <v>461</v>
      </c>
      <c r="E9466" t="s">
        <v>6201</v>
      </c>
      <c r="F9466" s="3" t="s">
        <v>6202</v>
      </c>
      <c r="G9466">
        <v>2022</v>
      </c>
      <c r="H9466" t="s">
        <v>126</v>
      </c>
      <c r="I9466" t="s">
        <v>23316</v>
      </c>
    </row>
    <row r="9467" spans="1:9" ht="32" x14ac:dyDescent="0.2">
      <c r="A9467" t="s">
        <v>23321</v>
      </c>
      <c r="B9467" t="s">
        <v>23322</v>
      </c>
      <c r="C9467">
        <v>1</v>
      </c>
      <c r="D9467" t="s">
        <v>12</v>
      </c>
      <c r="E9467" t="s">
        <v>12</v>
      </c>
      <c r="F9467" s="3" t="s">
        <v>23323</v>
      </c>
      <c r="G9467">
        <v>2022</v>
      </c>
      <c r="H9467" t="s">
        <v>14</v>
      </c>
      <c r="I9467" t="s">
        <v>23324</v>
      </c>
    </row>
    <row r="9468" spans="1:9" ht="32" x14ac:dyDescent="0.2">
      <c r="A9468" t="s">
        <v>23321</v>
      </c>
      <c r="B9468" t="s">
        <v>23325</v>
      </c>
      <c r="C9468">
        <v>2</v>
      </c>
      <c r="D9468" t="s">
        <v>12</v>
      </c>
      <c r="E9468" t="s">
        <v>12</v>
      </c>
      <c r="F9468" s="3" t="s">
        <v>23326</v>
      </c>
      <c r="G9468">
        <v>2022</v>
      </c>
      <c r="H9468" t="s">
        <v>14</v>
      </c>
      <c r="I9468" t="s">
        <v>23324</v>
      </c>
    </row>
    <row r="9469" spans="1:9" ht="32" x14ac:dyDescent="0.2">
      <c r="A9469" t="s">
        <v>23321</v>
      </c>
      <c r="B9469" t="s">
        <v>23327</v>
      </c>
      <c r="C9469">
        <v>3</v>
      </c>
      <c r="D9469" t="s">
        <v>12</v>
      </c>
      <c r="E9469" t="s">
        <v>12</v>
      </c>
      <c r="F9469" s="3" t="s">
        <v>17645</v>
      </c>
      <c r="G9469">
        <v>2022</v>
      </c>
      <c r="H9469" t="s">
        <v>14</v>
      </c>
      <c r="I9469" t="s">
        <v>23324</v>
      </c>
    </row>
    <row r="9470" spans="1:9" ht="16" x14ac:dyDescent="0.2">
      <c r="A9470" t="s">
        <v>23321</v>
      </c>
      <c r="B9470" t="s">
        <v>23328</v>
      </c>
      <c r="C9470">
        <v>4</v>
      </c>
      <c r="D9470" t="s">
        <v>12</v>
      </c>
      <c r="E9470" t="s">
        <v>12</v>
      </c>
      <c r="F9470" s="3" t="s">
        <v>23329</v>
      </c>
      <c r="G9470">
        <v>2022</v>
      </c>
      <c r="H9470" t="s">
        <v>67</v>
      </c>
      <c r="I9470" t="s">
        <v>23324</v>
      </c>
    </row>
    <row r="9471" spans="1:9" ht="32" x14ac:dyDescent="0.2">
      <c r="A9471" t="s">
        <v>23330</v>
      </c>
      <c r="B9471" t="s">
        <v>23331</v>
      </c>
      <c r="C9471">
        <v>1</v>
      </c>
      <c r="D9471">
        <f>530</f>
        <v>530</v>
      </c>
      <c r="E9471" t="s">
        <v>12</v>
      </c>
      <c r="F9471" s="3" t="s">
        <v>23332</v>
      </c>
      <c r="G9471">
        <v>2022</v>
      </c>
      <c r="H9471" t="s">
        <v>801</v>
      </c>
      <c r="I9471" t="s">
        <v>23333</v>
      </c>
    </row>
    <row r="9472" spans="1:9" ht="16" x14ac:dyDescent="0.2">
      <c r="A9472" t="s">
        <v>23334</v>
      </c>
      <c r="B9472" t="s">
        <v>23335</v>
      </c>
      <c r="C9472">
        <v>1</v>
      </c>
      <c r="D9472" t="s">
        <v>12</v>
      </c>
      <c r="E9472" t="s">
        <v>12</v>
      </c>
      <c r="F9472" s="3" t="s">
        <v>23336</v>
      </c>
      <c r="G9472">
        <v>2022</v>
      </c>
      <c r="H9472" t="s">
        <v>832</v>
      </c>
      <c r="I9472" t="s">
        <v>23337</v>
      </c>
    </row>
    <row r="9473" spans="1:9" ht="32" x14ac:dyDescent="0.2">
      <c r="A9473" t="s">
        <v>23334</v>
      </c>
      <c r="B9473" t="s">
        <v>23338</v>
      </c>
      <c r="C9473">
        <v>2</v>
      </c>
      <c r="D9473" t="s">
        <v>408</v>
      </c>
      <c r="E9473" t="s">
        <v>12</v>
      </c>
      <c r="F9473" s="3" t="s">
        <v>23339</v>
      </c>
      <c r="G9473">
        <v>2022</v>
      </c>
      <c r="H9473" t="s">
        <v>140</v>
      </c>
      <c r="I9473" t="s">
        <v>23337</v>
      </c>
    </row>
    <row r="9474" spans="1:9" ht="32" x14ac:dyDescent="0.2">
      <c r="A9474" t="s">
        <v>23340</v>
      </c>
      <c r="B9474" t="s">
        <v>23341</v>
      </c>
      <c r="C9474">
        <v>1</v>
      </c>
      <c r="D9474" t="s">
        <v>31</v>
      </c>
      <c r="E9474" t="s">
        <v>12</v>
      </c>
      <c r="F9474" s="3" t="s">
        <v>23342</v>
      </c>
      <c r="G9474">
        <v>2022</v>
      </c>
      <c r="H9474" t="s">
        <v>21</v>
      </c>
      <c r="I9474" t="s">
        <v>23343</v>
      </c>
    </row>
    <row r="9475" spans="1:9" ht="32" x14ac:dyDescent="0.2">
      <c r="A9475" t="s">
        <v>23340</v>
      </c>
      <c r="B9475" t="s">
        <v>23344</v>
      </c>
      <c r="C9475">
        <v>2</v>
      </c>
      <c r="D9475" t="s">
        <v>31</v>
      </c>
      <c r="E9475" t="s">
        <v>12</v>
      </c>
      <c r="F9475" s="3" t="s">
        <v>23345</v>
      </c>
      <c r="G9475">
        <v>2022</v>
      </c>
      <c r="H9475" t="s">
        <v>21</v>
      </c>
      <c r="I9475" t="s">
        <v>23343</v>
      </c>
    </row>
    <row r="9476" spans="1:9" ht="32" x14ac:dyDescent="0.2">
      <c r="A9476" t="s">
        <v>23346</v>
      </c>
      <c r="B9476" t="s">
        <v>23347</v>
      </c>
      <c r="C9476">
        <v>1</v>
      </c>
      <c r="D9476" t="s">
        <v>311</v>
      </c>
      <c r="E9476" t="s">
        <v>12</v>
      </c>
      <c r="F9476" s="3" t="s">
        <v>23348</v>
      </c>
      <c r="G9476">
        <v>2022</v>
      </c>
      <c r="H9476" t="s">
        <v>779</v>
      </c>
      <c r="I9476" t="s">
        <v>23349</v>
      </c>
    </row>
    <row r="9477" spans="1:9" ht="32" x14ac:dyDescent="0.2">
      <c r="A9477" t="s">
        <v>23346</v>
      </c>
      <c r="B9477" t="s">
        <v>23350</v>
      </c>
      <c r="C9477">
        <v>2</v>
      </c>
      <c r="D9477" t="s">
        <v>12</v>
      </c>
      <c r="E9477" t="s">
        <v>12</v>
      </c>
      <c r="F9477" s="3" t="s">
        <v>23351</v>
      </c>
      <c r="G9477">
        <v>2022</v>
      </c>
      <c r="H9477" t="s">
        <v>779</v>
      </c>
      <c r="I9477" t="s">
        <v>23349</v>
      </c>
    </row>
    <row r="9478" spans="1:9" ht="16" x14ac:dyDescent="0.2">
      <c r="A9478" t="s">
        <v>23352</v>
      </c>
      <c r="B9478" t="s">
        <v>23353</v>
      </c>
      <c r="C9478">
        <v>1</v>
      </c>
      <c r="D9478" t="s">
        <v>12</v>
      </c>
      <c r="E9478" t="s">
        <v>12</v>
      </c>
      <c r="F9478" s="3" t="s">
        <v>23354</v>
      </c>
      <c r="G9478">
        <v>2022</v>
      </c>
      <c r="H9478" t="s">
        <v>588</v>
      </c>
      <c r="I9478" t="s">
        <v>23355</v>
      </c>
    </row>
    <row r="9479" spans="1:9" ht="16" x14ac:dyDescent="0.2">
      <c r="A9479" t="s">
        <v>23352</v>
      </c>
      <c r="B9479" t="s">
        <v>23356</v>
      </c>
      <c r="C9479">
        <v>2</v>
      </c>
      <c r="D9479" t="s">
        <v>12</v>
      </c>
      <c r="E9479" t="s">
        <v>12</v>
      </c>
      <c r="F9479" s="3" t="s">
        <v>23357</v>
      </c>
      <c r="G9479">
        <v>2022</v>
      </c>
      <c r="H9479" t="s">
        <v>474</v>
      </c>
      <c r="I9479" t="s">
        <v>23355</v>
      </c>
    </row>
    <row r="9480" spans="1:9" ht="32" x14ac:dyDescent="0.2">
      <c r="A9480" t="s">
        <v>23358</v>
      </c>
      <c r="B9480" t="s">
        <v>23359</v>
      </c>
      <c r="C9480">
        <v>1</v>
      </c>
      <c r="D9480" t="s">
        <v>12</v>
      </c>
      <c r="E9480" t="s">
        <v>12</v>
      </c>
      <c r="F9480" s="3" t="s">
        <v>23360</v>
      </c>
      <c r="G9480">
        <v>2022</v>
      </c>
      <c r="H9480" t="s">
        <v>602</v>
      </c>
      <c r="I9480" t="s">
        <v>23361</v>
      </c>
    </row>
    <row r="9481" spans="1:9" ht="16" x14ac:dyDescent="0.2">
      <c r="A9481" t="s">
        <v>23362</v>
      </c>
      <c r="B9481" t="s">
        <v>23363</v>
      </c>
      <c r="C9481">
        <v>1</v>
      </c>
      <c r="D9481" t="s">
        <v>485</v>
      </c>
      <c r="E9481" t="s">
        <v>12</v>
      </c>
      <c r="F9481" s="3" t="s">
        <v>13429</v>
      </c>
      <c r="G9481">
        <v>2022</v>
      </c>
      <c r="H9481" t="s">
        <v>140</v>
      </c>
      <c r="I9481" t="s">
        <v>23364</v>
      </c>
    </row>
    <row r="9482" spans="1:9" ht="16" x14ac:dyDescent="0.2">
      <c r="A9482" t="s">
        <v>23362</v>
      </c>
      <c r="B9482" t="s">
        <v>23365</v>
      </c>
      <c r="C9482">
        <v>2</v>
      </c>
      <c r="D9482" t="s">
        <v>12</v>
      </c>
      <c r="E9482" t="s">
        <v>12</v>
      </c>
      <c r="F9482" s="3" t="s">
        <v>23366</v>
      </c>
      <c r="G9482">
        <v>2022</v>
      </c>
      <c r="H9482" t="s">
        <v>140</v>
      </c>
      <c r="I9482" t="s">
        <v>23364</v>
      </c>
    </row>
    <row r="9483" spans="1:9" ht="16" x14ac:dyDescent="0.2">
      <c r="A9483" t="s">
        <v>23362</v>
      </c>
      <c r="B9483" t="s">
        <v>23367</v>
      </c>
      <c r="C9483">
        <v>3</v>
      </c>
      <c r="D9483" t="s">
        <v>12</v>
      </c>
      <c r="E9483" t="s">
        <v>12</v>
      </c>
      <c r="F9483" s="3" t="s">
        <v>23368</v>
      </c>
      <c r="G9483">
        <v>2022</v>
      </c>
      <c r="H9483" t="s">
        <v>140</v>
      </c>
      <c r="I9483" t="s">
        <v>23364</v>
      </c>
    </row>
    <row r="9484" spans="1:9" ht="16" x14ac:dyDescent="0.2">
      <c r="A9484" t="s">
        <v>23362</v>
      </c>
      <c r="B9484" t="s">
        <v>23369</v>
      </c>
      <c r="C9484">
        <v>4</v>
      </c>
      <c r="D9484" t="s">
        <v>485</v>
      </c>
      <c r="E9484" t="s">
        <v>12</v>
      </c>
      <c r="F9484" s="3" t="s">
        <v>13429</v>
      </c>
      <c r="G9484">
        <v>2022</v>
      </c>
      <c r="H9484" t="s">
        <v>140</v>
      </c>
      <c r="I9484" t="s">
        <v>23364</v>
      </c>
    </row>
    <row r="9485" spans="1:9" ht="32" x14ac:dyDescent="0.2">
      <c r="A9485" t="s">
        <v>23362</v>
      </c>
      <c r="B9485" t="s">
        <v>23370</v>
      </c>
      <c r="C9485">
        <v>5</v>
      </c>
      <c r="D9485" t="s">
        <v>12</v>
      </c>
      <c r="E9485" t="s">
        <v>12</v>
      </c>
      <c r="F9485" s="3" t="s">
        <v>23371</v>
      </c>
      <c r="G9485">
        <v>2022</v>
      </c>
      <c r="H9485" t="s">
        <v>140</v>
      </c>
      <c r="I9485" t="s">
        <v>23364</v>
      </c>
    </row>
    <row r="9486" spans="1:9" ht="16" x14ac:dyDescent="0.2">
      <c r="A9486" t="s">
        <v>23372</v>
      </c>
      <c r="B9486" t="s">
        <v>23373</v>
      </c>
      <c r="C9486">
        <v>1</v>
      </c>
      <c r="D9486" t="s">
        <v>52</v>
      </c>
      <c r="E9486" t="s">
        <v>12</v>
      </c>
      <c r="F9486" s="3" t="s">
        <v>3579</v>
      </c>
      <c r="G9486">
        <v>2022</v>
      </c>
      <c r="H9486" t="s">
        <v>37</v>
      </c>
      <c r="I9486" t="s">
        <v>23374</v>
      </c>
    </row>
    <row r="9487" spans="1:9" ht="32" x14ac:dyDescent="0.2">
      <c r="A9487" t="s">
        <v>23372</v>
      </c>
      <c r="B9487" t="s">
        <v>23375</v>
      </c>
      <c r="C9487">
        <v>2</v>
      </c>
      <c r="D9487" t="s">
        <v>101</v>
      </c>
      <c r="E9487" t="s">
        <v>12</v>
      </c>
      <c r="F9487" s="3" t="s">
        <v>1352</v>
      </c>
      <c r="G9487">
        <v>2022</v>
      </c>
      <c r="H9487" t="s">
        <v>37</v>
      </c>
      <c r="I9487" t="s">
        <v>23374</v>
      </c>
    </row>
    <row r="9488" spans="1:9" ht="32" x14ac:dyDescent="0.2">
      <c r="A9488" t="s">
        <v>23376</v>
      </c>
      <c r="B9488" t="s">
        <v>4096</v>
      </c>
      <c r="C9488">
        <v>1</v>
      </c>
      <c r="D9488">
        <f>137</f>
        <v>137</v>
      </c>
      <c r="E9488" t="s">
        <v>12</v>
      </c>
      <c r="F9488" s="3" t="s">
        <v>18459</v>
      </c>
      <c r="G9488">
        <v>2022</v>
      </c>
      <c r="H9488" t="s">
        <v>323</v>
      </c>
      <c r="I9488" t="s">
        <v>23377</v>
      </c>
    </row>
    <row r="9489" spans="1:9" ht="16" x14ac:dyDescent="0.2">
      <c r="A9489" t="s">
        <v>23376</v>
      </c>
      <c r="B9489" t="s">
        <v>4100</v>
      </c>
      <c r="C9489">
        <v>2</v>
      </c>
      <c r="D9489" t="s">
        <v>12</v>
      </c>
      <c r="E9489" t="s">
        <v>12</v>
      </c>
      <c r="F9489" s="3" t="s">
        <v>4101</v>
      </c>
      <c r="G9489">
        <v>2022</v>
      </c>
      <c r="H9489" t="s">
        <v>323</v>
      </c>
      <c r="I9489" t="s">
        <v>23377</v>
      </c>
    </row>
    <row r="9490" spans="1:9" ht="16" x14ac:dyDescent="0.2">
      <c r="A9490" t="s">
        <v>23376</v>
      </c>
      <c r="B9490" t="s">
        <v>6574</v>
      </c>
      <c r="C9490">
        <v>3</v>
      </c>
      <c r="D9490" t="s">
        <v>12</v>
      </c>
      <c r="E9490" t="s">
        <v>12</v>
      </c>
      <c r="F9490" s="3" t="s">
        <v>6575</v>
      </c>
      <c r="G9490">
        <v>2022</v>
      </c>
      <c r="H9490" t="s">
        <v>86</v>
      </c>
      <c r="I9490" t="s">
        <v>23377</v>
      </c>
    </row>
    <row r="9491" spans="1:9" ht="32" x14ac:dyDescent="0.2">
      <c r="A9491" t="s">
        <v>23378</v>
      </c>
      <c r="B9491" t="s">
        <v>23379</v>
      </c>
      <c r="C9491">
        <v>1</v>
      </c>
      <c r="D9491" t="s">
        <v>408</v>
      </c>
      <c r="E9491" t="s">
        <v>12</v>
      </c>
      <c r="F9491" s="3" t="s">
        <v>23380</v>
      </c>
      <c r="G9491">
        <v>2022</v>
      </c>
      <c r="H9491" t="s">
        <v>2445</v>
      </c>
      <c r="I9491" t="s">
        <v>23381</v>
      </c>
    </row>
    <row r="9492" spans="1:9" ht="32" x14ac:dyDescent="0.2">
      <c r="A9492" t="s">
        <v>23382</v>
      </c>
      <c r="B9492" t="s">
        <v>23383</v>
      </c>
      <c r="C9492">
        <v>1</v>
      </c>
      <c r="D9492" t="s">
        <v>12</v>
      </c>
      <c r="E9492" t="s">
        <v>41</v>
      </c>
      <c r="F9492" s="3" t="s">
        <v>10958</v>
      </c>
      <c r="G9492">
        <v>2022</v>
      </c>
      <c r="H9492" t="s">
        <v>14</v>
      </c>
      <c r="I9492" t="s">
        <v>23384</v>
      </c>
    </row>
    <row r="9493" spans="1:9" ht="16" x14ac:dyDescent="0.2">
      <c r="A9493" t="s">
        <v>23382</v>
      </c>
      <c r="B9493" t="s">
        <v>23385</v>
      </c>
      <c r="C9493">
        <v>2</v>
      </c>
      <c r="D9493" t="s">
        <v>12</v>
      </c>
      <c r="E9493" t="s">
        <v>12</v>
      </c>
      <c r="F9493" s="3" t="s">
        <v>23386</v>
      </c>
      <c r="G9493">
        <v>2022</v>
      </c>
      <c r="H9493" t="s">
        <v>14</v>
      </c>
      <c r="I9493" t="s">
        <v>23384</v>
      </c>
    </row>
    <row r="9494" spans="1:9" ht="32" x14ac:dyDescent="0.2">
      <c r="A9494" t="s">
        <v>23382</v>
      </c>
      <c r="B9494" t="s">
        <v>5824</v>
      </c>
      <c r="C9494">
        <v>3</v>
      </c>
      <c r="D9494" t="s">
        <v>12</v>
      </c>
      <c r="E9494" t="s">
        <v>12</v>
      </c>
      <c r="F9494" s="3" t="s">
        <v>23387</v>
      </c>
      <c r="G9494">
        <v>2022</v>
      </c>
      <c r="H9494" t="s">
        <v>14</v>
      </c>
      <c r="I9494" t="s">
        <v>23384</v>
      </c>
    </row>
    <row r="9495" spans="1:9" ht="16" x14ac:dyDescent="0.2">
      <c r="A9495" t="s">
        <v>23388</v>
      </c>
      <c r="B9495" t="s">
        <v>23389</v>
      </c>
      <c r="C9495">
        <v>1</v>
      </c>
      <c r="D9495" t="s">
        <v>12</v>
      </c>
      <c r="E9495" t="s">
        <v>12</v>
      </c>
      <c r="F9495" s="3" t="s">
        <v>3184</v>
      </c>
      <c r="G9495">
        <v>2022</v>
      </c>
      <c r="H9495" t="s">
        <v>239</v>
      </c>
      <c r="I9495" t="s">
        <v>23390</v>
      </c>
    </row>
    <row r="9496" spans="1:9" ht="16" x14ac:dyDescent="0.2">
      <c r="A9496" t="s">
        <v>23391</v>
      </c>
      <c r="B9496" t="s">
        <v>23392</v>
      </c>
      <c r="C9496">
        <v>1</v>
      </c>
      <c r="D9496" t="s">
        <v>12</v>
      </c>
      <c r="E9496" t="s">
        <v>12</v>
      </c>
      <c r="F9496" s="3" t="s">
        <v>23393</v>
      </c>
      <c r="G9496">
        <v>2022</v>
      </c>
      <c r="H9496" t="s">
        <v>130</v>
      </c>
      <c r="I9496" t="s">
        <v>23394</v>
      </c>
    </row>
    <row r="9497" spans="1:9" ht="16" x14ac:dyDescent="0.2">
      <c r="A9497" t="s">
        <v>23391</v>
      </c>
      <c r="B9497" t="s">
        <v>23395</v>
      </c>
      <c r="C9497">
        <v>2</v>
      </c>
      <c r="D9497" t="s">
        <v>4601</v>
      </c>
      <c r="E9497" t="s">
        <v>464</v>
      </c>
      <c r="F9497" s="3" t="s">
        <v>23396</v>
      </c>
      <c r="G9497">
        <v>2022</v>
      </c>
      <c r="H9497" t="s">
        <v>130</v>
      </c>
      <c r="I9497" t="s">
        <v>23394</v>
      </c>
    </row>
    <row r="9498" spans="1:9" ht="16" x14ac:dyDescent="0.2">
      <c r="A9498" t="s">
        <v>23391</v>
      </c>
      <c r="B9498" t="s">
        <v>23397</v>
      </c>
      <c r="C9498">
        <v>3</v>
      </c>
      <c r="D9498" t="s">
        <v>4601</v>
      </c>
      <c r="E9498" t="s">
        <v>464</v>
      </c>
      <c r="F9498" s="3" t="s">
        <v>23398</v>
      </c>
      <c r="G9498">
        <v>2022</v>
      </c>
      <c r="H9498" t="s">
        <v>130</v>
      </c>
      <c r="I9498" t="s">
        <v>23394</v>
      </c>
    </row>
    <row r="9499" spans="1:9" ht="32" x14ac:dyDescent="0.2">
      <c r="A9499" t="s">
        <v>23391</v>
      </c>
      <c r="B9499" t="s">
        <v>18782</v>
      </c>
      <c r="C9499">
        <v>4</v>
      </c>
      <c r="D9499" t="s">
        <v>52</v>
      </c>
      <c r="E9499" t="s">
        <v>12</v>
      </c>
      <c r="F9499" s="3" t="s">
        <v>23399</v>
      </c>
      <c r="G9499">
        <v>2022</v>
      </c>
      <c r="H9499" t="s">
        <v>226</v>
      </c>
      <c r="I9499" t="s">
        <v>23394</v>
      </c>
    </row>
    <row r="9500" spans="1:9" ht="16" x14ac:dyDescent="0.2">
      <c r="A9500" t="s">
        <v>23400</v>
      </c>
      <c r="B9500" t="s">
        <v>12833</v>
      </c>
      <c r="C9500">
        <v>1</v>
      </c>
      <c r="D9500">
        <f>454</f>
        <v>454</v>
      </c>
      <c r="E9500" t="s">
        <v>12</v>
      </c>
      <c r="F9500" s="3" t="s">
        <v>23401</v>
      </c>
      <c r="G9500">
        <v>2022</v>
      </c>
      <c r="H9500" t="s">
        <v>423</v>
      </c>
      <c r="I9500" t="s">
        <v>23402</v>
      </c>
    </row>
    <row r="9501" spans="1:9" ht="32" x14ac:dyDescent="0.2">
      <c r="A9501" t="s">
        <v>23403</v>
      </c>
      <c r="B9501" t="s">
        <v>23404</v>
      </c>
      <c r="C9501">
        <v>1</v>
      </c>
      <c r="D9501">
        <f>159</f>
        <v>159</v>
      </c>
      <c r="E9501" t="s">
        <v>12</v>
      </c>
      <c r="F9501" s="3" t="s">
        <v>2660</v>
      </c>
      <c r="G9501">
        <v>2022</v>
      </c>
      <c r="H9501" t="s">
        <v>323</v>
      </c>
      <c r="I9501" t="s">
        <v>23405</v>
      </c>
    </row>
    <row r="9502" spans="1:9" ht="32" x14ac:dyDescent="0.2">
      <c r="A9502" t="s">
        <v>23406</v>
      </c>
      <c r="B9502" t="s">
        <v>23407</v>
      </c>
      <c r="C9502">
        <v>1</v>
      </c>
      <c r="D9502" t="s">
        <v>52</v>
      </c>
      <c r="E9502" t="s">
        <v>12</v>
      </c>
      <c r="F9502" s="3" t="s">
        <v>1995</v>
      </c>
      <c r="G9502">
        <v>2022</v>
      </c>
      <c r="H9502" t="s">
        <v>859</v>
      </c>
      <c r="I9502" t="s">
        <v>23408</v>
      </c>
    </row>
    <row r="9503" spans="1:9" ht="32" x14ac:dyDescent="0.2">
      <c r="A9503" t="s">
        <v>23406</v>
      </c>
      <c r="B9503" t="s">
        <v>850</v>
      </c>
      <c r="C9503">
        <v>2</v>
      </c>
      <c r="D9503">
        <f>237</f>
        <v>237</v>
      </c>
      <c r="E9503" t="s">
        <v>12</v>
      </c>
      <c r="F9503" s="3" t="s">
        <v>23409</v>
      </c>
      <c r="G9503">
        <v>2022</v>
      </c>
      <c r="H9503" t="s">
        <v>21</v>
      </c>
      <c r="I9503" t="s">
        <v>23408</v>
      </c>
    </row>
    <row r="9504" spans="1:9" ht="32" x14ac:dyDescent="0.2">
      <c r="A9504" t="s">
        <v>23406</v>
      </c>
      <c r="B9504" t="s">
        <v>862</v>
      </c>
      <c r="C9504">
        <v>3</v>
      </c>
      <c r="D9504">
        <f>237</f>
        <v>237</v>
      </c>
      <c r="E9504" t="s">
        <v>12</v>
      </c>
      <c r="F9504" s="3" t="s">
        <v>851</v>
      </c>
      <c r="G9504">
        <v>2022</v>
      </c>
      <c r="H9504" t="s">
        <v>21</v>
      </c>
      <c r="I9504" t="s">
        <v>23408</v>
      </c>
    </row>
    <row r="9505" spans="1:9" ht="16" x14ac:dyDescent="0.2">
      <c r="A9505" t="s">
        <v>23406</v>
      </c>
      <c r="B9505" t="s">
        <v>865</v>
      </c>
      <c r="C9505">
        <v>4</v>
      </c>
      <c r="D9505" t="s">
        <v>52</v>
      </c>
      <c r="E9505" t="s">
        <v>12</v>
      </c>
      <c r="F9505" s="3" t="s">
        <v>866</v>
      </c>
      <c r="G9505">
        <v>2022</v>
      </c>
      <c r="H9505" t="s">
        <v>323</v>
      </c>
      <c r="I9505" t="s">
        <v>23408</v>
      </c>
    </row>
    <row r="9506" spans="1:9" ht="16" x14ac:dyDescent="0.2">
      <c r="A9506" t="s">
        <v>23410</v>
      </c>
      <c r="B9506" t="s">
        <v>4497</v>
      </c>
      <c r="C9506">
        <v>1</v>
      </c>
      <c r="D9506" t="s">
        <v>12</v>
      </c>
      <c r="E9506" t="s">
        <v>12</v>
      </c>
      <c r="F9506" s="3" t="s">
        <v>4498</v>
      </c>
      <c r="G9506">
        <v>2022</v>
      </c>
      <c r="H9506" t="s">
        <v>2483</v>
      </c>
      <c r="I9506" t="s">
        <v>23411</v>
      </c>
    </row>
    <row r="9507" spans="1:9" ht="16" x14ac:dyDescent="0.2">
      <c r="A9507" t="s">
        <v>23412</v>
      </c>
      <c r="B9507" t="s">
        <v>23413</v>
      </c>
      <c r="C9507">
        <v>1</v>
      </c>
      <c r="D9507" t="s">
        <v>12</v>
      </c>
      <c r="E9507" t="s">
        <v>12</v>
      </c>
      <c r="F9507" s="3" t="s">
        <v>23414</v>
      </c>
      <c r="G9507">
        <v>2022</v>
      </c>
      <c r="H9507" t="s">
        <v>235</v>
      </c>
      <c r="I9507" t="s">
        <v>23415</v>
      </c>
    </row>
    <row r="9508" spans="1:9" ht="16" x14ac:dyDescent="0.2">
      <c r="A9508" t="s">
        <v>23416</v>
      </c>
      <c r="B9508" t="s">
        <v>23417</v>
      </c>
      <c r="C9508">
        <v>1</v>
      </c>
      <c r="D9508" t="s">
        <v>12</v>
      </c>
      <c r="E9508" t="s">
        <v>12</v>
      </c>
      <c r="F9508" s="3" t="s">
        <v>23418</v>
      </c>
      <c r="G9508">
        <v>2022</v>
      </c>
      <c r="H9508" t="s">
        <v>140</v>
      </c>
      <c r="I9508" t="s">
        <v>23419</v>
      </c>
    </row>
    <row r="9509" spans="1:9" ht="16" x14ac:dyDescent="0.2">
      <c r="A9509" t="s">
        <v>23416</v>
      </c>
      <c r="B9509" t="s">
        <v>23420</v>
      </c>
      <c r="C9509">
        <v>2</v>
      </c>
      <c r="D9509">
        <f>551</f>
        <v>551</v>
      </c>
      <c r="E9509" t="s">
        <v>12</v>
      </c>
      <c r="F9509" s="3" t="s">
        <v>20126</v>
      </c>
      <c r="G9509">
        <v>2022</v>
      </c>
      <c r="H9509" t="s">
        <v>140</v>
      </c>
      <c r="I9509" t="s">
        <v>23419</v>
      </c>
    </row>
    <row r="9510" spans="1:9" ht="16" x14ac:dyDescent="0.2">
      <c r="A9510" t="s">
        <v>23416</v>
      </c>
      <c r="B9510" t="s">
        <v>23421</v>
      </c>
      <c r="C9510">
        <v>3</v>
      </c>
      <c r="D9510">
        <f>419</f>
        <v>419</v>
      </c>
      <c r="E9510" t="s">
        <v>12</v>
      </c>
      <c r="F9510" s="3" t="s">
        <v>23422</v>
      </c>
      <c r="G9510">
        <v>2022</v>
      </c>
      <c r="H9510" t="s">
        <v>140</v>
      </c>
      <c r="I9510" t="s">
        <v>23419</v>
      </c>
    </row>
    <row r="9511" spans="1:9" ht="16" x14ac:dyDescent="0.2">
      <c r="A9511" t="s">
        <v>23416</v>
      </c>
      <c r="B9511" t="s">
        <v>23423</v>
      </c>
      <c r="C9511">
        <v>4</v>
      </c>
      <c r="D9511" t="s">
        <v>12</v>
      </c>
      <c r="E9511" t="s">
        <v>12</v>
      </c>
      <c r="F9511" s="3" t="s">
        <v>23424</v>
      </c>
      <c r="G9511">
        <v>2022</v>
      </c>
      <c r="H9511" t="s">
        <v>140</v>
      </c>
      <c r="I9511" t="s">
        <v>23419</v>
      </c>
    </row>
    <row r="9512" spans="1:9" ht="16" x14ac:dyDescent="0.2">
      <c r="A9512" t="s">
        <v>23416</v>
      </c>
      <c r="B9512" t="s">
        <v>23425</v>
      </c>
      <c r="C9512">
        <v>5</v>
      </c>
      <c r="D9512" t="s">
        <v>12</v>
      </c>
      <c r="E9512" t="s">
        <v>12</v>
      </c>
      <c r="F9512" s="3" t="s">
        <v>23424</v>
      </c>
      <c r="G9512">
        <v>2022</v>
      </c>
      <c r="H9512" t="s">
        <v>140</v>
      </c>
      <c r="I9512" t="s">
        <v>23419</v>
      </c>
    </row>
    <row r="9513" spans="1:9" ht="32" x14ac:dyDescent="0.2">
      <c r="A9513" t="s">
        <v>23426</v>
      </c>
      <c r="B9513" t="s">
        <v>10840</v>
      </c>
      <c r="C9513">
        <v>1</v>
      </c>
      <c r="D9513">
        <f>143</f>
        <v>143</v>
      </c>
      <c r="E9513" t="s">
        <v>12</v>
      </c>
      <c r="F9513" s="3" t="s">
        <v>23427</v>
      </c>
      <c r="G9513">
        <v>2022</v>
      </c>
      <c r="H9513" t="s">
        <v>518</v>
      </c>
      <c r="I9513" t="s">
        <v>23428</v>
      </c>
    </row>
    <row r="9514" spans="1:9" ht="32" x14ac:dyDescent="0.2">
      <c r="A9514" t="s">
        <v>23429</v>
      </c>
      <c r="B9514" t="s">
        <v>23430</v>
      </c>
      <c r="C9514">
        <v>1</v>
      </c>
      <c r="D9514" t="s">
        <v>12</v>
      </c>
      <c r="E9514" t="s">
        <v>12</v>
      </c>
      <c r="F9514" s="3" t="s">
        <v>23431</v>
      </c>
      <c r="G9514">
        <v>2022</v>
      </c>
      <c r="H9514" t="s">
        <v>646</v>
      </c>
      <c r="I9514" t="s">
        <v>23432</v>
      </c>
    </row>
    <row r="9515" spans="1:9" ht="32" x14ac:dyDescent="0.2">
      <c r="A9515" t="s">
        <v>23433</v>
      </c>
      <c r="B9515" t="s">
        <v>23383</v>
      </c>
      <c r="C9515">
        <v>1</v>
      </c>
      <c r="D9515" t="s">
        <v>12</v>
      </c>
      <c r="E9515" t="s">
        <v>12</v>
      </c>
      <c r="F9515" s="3" t="s">
        <v>6161</v>
      </c>
      <c r="G9515">
        <v>2022</v>
      </c>
      <c r="H9515" t="s">
        <v>14</v>
      </c>
      <c r="I9515" t="s">
        <v>23434</v>
      </c>
    </row>
    <row r="9516" spans="1:9" ht="32" x14ac:dyDescent="0.2">
      <c r="A9516" t="s">
        <v>23435</v>
      </c>
      <c r="B9516" t="s">
        <v>23436</v>
      </c>
      <c r="C9516">
        <v>1</v>
      </c>
      <c r="D9516">
        <f>545</f>
        <v>545</v>
      </c>
      <c r="E9516" t="s">
        <v>12</v>
      </c>
      <c r="F9516" s="3" t="s">
        <v>23437</v>
      </c>
      <c r="G9516">
        <v>2022</v>
      </c>
      <c r="H9516" t="s">
        <v>140</v>
      </c>
      <c r="I9516" t="s">
        <v>23438</v>
      </c>
    </row>
    <row r="9517" spans="1:9" ht="32" x14ac:dyDescent="0.2">
      <c r="A9517" t="s">
        <v>23435</v>
      </c>
      <c r="B9517" t="s">
        <v>23439</v>
      </c>
      <c r="C9517">
        <v>2</v>
      </c>
      <c r="D9517" t="s">
        <v>12</v>
      </c>
      <c r="E9517" t="s">
        <v>12</v>
      </c>
      <c r="F9517" s="3" t="s">
        <v>23440</v>
      </c>
      <c r="G9517">
        <v>2022</v>
      </c>
      <c r="H9517" t="s">
        <v>140</v>
      </c>
      <c r="I9517" t="s">
        <v>23438</v>
      </c>
    </row>
    <row r="9518" spans="1:9" ht="32" x14ac:dyDescent="0.2">
      <c r="A9518" t="s">
        <v>23435</v>
      </c>
      <c r="B9518" t="s">
        <v>23441</v>
      </c>
      <c r="C9518">
        <v>3</v>
      </c>
      <c r="D9518" t="s">
        <v>12</v>
      </c>
      <c r="E9518" t="s">
        <v>12</v>
      </c>
      <c r="F9518" s="3" t="s">
        <v>19686</v>
      </c>
      <c r="G9518">
        <v>2022</v>
      </c>
      <c r="H9518" t="s">
        <v>140</v>
      </c>
      <c r="I9518" t="s">
        <v>23438</v>
      </c>
    </row>
    <row r="9519" spans="1:9" ht="32" x14ac:dyDescent="0.2">
      <c r="A9519" t="s">
        <v>23442</v>
      </c>
      <c r="B9519" t="s">
        <v>840</v>
      </c>
      <c r="C9519">
        <v>1</v>
      </c>
      <c r="D9519" t="s">
        <v>12</v>
      </c>
      <c r="E9519" t="s">
        <v>12</v>
      </c>
      <c r="F9519" s="3" t="s">
        <v>23443</v>
      </c>
      <c r="G9519">
        <v>2022</v>
      </c>
      <c r="H9519" t="s">
        <v>14</v>
      </c>
      <c r="I9519" t="s">
        <v>23444</v>
      </c>
    </row>
    <row r="9520" spans="1:9" ht="16" x14ac:dyDescent="0.2">
      <c r="A9520" t="s">
        <v>23442</v>
      </c>
      <c r="B9520" t="s">
        <v>4913</v>
      </c>
      <c r="C9520">
        <v>2</v>
      </c>
      <c r="D9520">
        <f>441</f>
        <v>441</v>
      </c>
      <c r="E9520" t="s">
        <v>12</v>
      </c>
      <c r="F9520" s="3" t="s">
        <v>23445</v>
      </c>
      <c r="G9520">
        <v>2022</v>
      </c>
      <c r="H9520" t="s">
        <v>140</v>
      </c>
      <c r="I9520" t="s">
        <v>23444</v>
      </c>
    </row>
    <row r="9521" spans="1:9" ht="32" x14ac:dyDescent="0.2">
      <c r="A9521" t="s">
        <v>23442</v>
      </c>
      <c r="B9521" t="s">
        <v>23446</v>
      </c>
      <c r="C9521">
        <v>3</v>
      </c>
      <c r="D9521">
        <f>441</f>
        <v>441</v>
      </c>
      <c r="E9521" t="s">
        <v>12</v>
      </c>
      <c r="F9521" s="3" t="s">
        <v>23447</v>
      </c>
      <c r="G9521">
        <v>2022</v>
      </c>
      <c r="H9521" t="s">
        <v>140</v>
      </c>
      <c r="I9521" t="s">
        <v>23444</v>
      </c>
    </row>
    <row r="9522" spans="1:9" ht="16" x14ac:dyDescent="0.2">
      <c r="A9522" t="s">
        <v>23448</v>
      </c>
      <c r="B9522" t="s">
        <v>23449</v>
      </c>
      <c r="C9522">
        <v>1</v>
      </c>
      <c r="D9522" t="s">
        <v>12</v>
      </c>
      <c r="E9522" t="s">
        <v>12</v>
      </c>
      <c r="F9522" s="3" t="s">
        <v>4386</v>
      </c>
      <c r="G9522">
        <v>2022</v>
      </c>
      <c r="H9522" t="s">
        <v>4387</v>
      </c>
      <c r="I9522" t="s">
        <v>23450</v>
      </c>
    </row>
    <row r="9523" spans="1:9" ht="16" x14ac:dyDescent="0.2">
      <c r="A9523" t="s">
        <v>23451</v>
      </c>
      <c r="B9523" t="s">
        <v>23452</v>
      </c>
      <c r="C9523">
        <v>1</v>
      </c>
      <c r="D9523">
        <f>199</f>
        <v>199</v>
      </c>
      <c r="E9523" t="s">
        <v>592</v>
      </c>
      <c r="F9523" s="3" t="s">
        <v>23453</v>
      </c>
      <c r="G9523">
        <v>2022</v>
      </c>
      <c r="H9523" t="s">
        <v>67</v>
      </c>
      <c r="I9523" t="s">
        <v>23454</v>
      </c>
    </row>
    <row r="9524" spans="1:9" ht="16" x14ac:dyDescent="0.2">
      <c r="A9524" t="s">
        <v>23455</v>
      </c>
      <c r="B9524" t="s">
        <v>5753</v>
      </c>
      <c r="C9524">
        <v>1</v>
      </c>
      <c r="D9524" t="s">
        <v>4816</v>
      </c>
      <c r="E9524" t="s">
        <v>12</v>
      </c>
      <c r="F9524" s="3" t="s">
        <v>23456</v>
      </c>
      <c r="G9524">
        <v>2022</v>
      </c>
      <c r="H9524" t="s">
        <v>126</v>
      </c>
      <c r="I9524" t="s">
        <v>23457</v>
      </c>
    </row>
    <row r="9525" spans="1:9" ht="16" x14ac:dyDescent="0.2">
      <c r="A9525" t="s">
        <v>23458</v>
      </c>
      <c r="B9525" t="s">
        <v>505</v>
      </c>
      <c r="C9525">
        <v>1</v>
      </c>
      <c r="D9525">
        <f>410</f>
        <v>410</v>
      </c>
      <c r="E9525" t="s">
        <v>12</v>
      </c>
      <c r="F9525" s="3" t="s">
        <v>13197</v>
      </c>
      <c r="G9525">
        <v>2022</v>
      </c>
      <c r="H9525" t="s">
        <v>140</v>
      </c>
      <c r="I9525" t="s">
        <v>23459</v>
      </c>
    </row>
    <row r="9526" spans="1:9" ht="32" x14ac:dyDescent="0.2">
      <c r="A9526" t="s">
        <v>23458</v>
      </c>
      <c r="B9526" t="s">
        <v>2685</v>
      </c>
      <c r="C9526">
        <v>2</v>
      </c>
      <c r="D9526" t="s">
        <v>12</v>
      </c>
      <c r="E9526" t="s">
        <v>12</v>
      </c>
      <c r="F9526" s="3" t="s">
        <v>2683</v>
      </c>
      <c r="G9526">
        <v>2022</v>
      </c>
      <c r="H9526" t="s">
        <v>474</v>
      </c>
      <c r="I9526" t="s">
        <v>23459</v>
      </c>
    </row>
    <row r="9527" spans="1:9" ht="16" x14ac:dyDescent="0.2">
      <c r="A9527" t="s">
        <v>23460</v>
      </c>
      <c r="B9527" t="s">
        <v>23461</v>
      </c>
      <c r="C9527">
        <v>1</v>
      </c>
      <c r="D9527" t="s">
        <v>12</v>
      </c>
      <c r="E9527" t="s">
        <v>12</v>
      </c>
      <c r="F9527" s="3" t="s">
        <v>23462</v>
      </c>
      <c r="G9527">
        <v>2022</v>
      </c>
      <c r="H9527" t="s">
        <v>14</v>
      </c>
      <c r="I9527" t="s">
        <v>23463</v>
      </c>
    </row>
    <row r="9528" spans="1:9" ht="32" x14ac:dyDescent="0.2">
      <c r="A9528" t="s">
        <v>23460</v>
      </c>
      <c r="B9528" t="s">
        <v>23464</v>
      </c>
      <c r="C9528">
        <v>2</v>
      </c>
      <c r="D9528" t="s">
        <v>23465</v>
      </c>
      <c r="E9528" t="s">
        <v>12</v>
      </c>
      <c r="F9528" s="3" t="s">
        <v>23466</v>
      </c>
      <c r="G9528">
        <v>2022</v>
      </c>
      <c r="H9528" t="s">
        <v>714</v>
      </c>
      <c r="I9528" t="s">
        <v>23463</v>
      </c>
    </row>
    <row r="9529" spans="1:9" ht="32" x14ac:dyDescent="0.2">
      <c r="A9529" t="s">
        <v>23460</v>
      </c>
      <c r="B9529" t="s">
        <v>23467</v>
      </c>
      <c r="C9529">
        <v>3</v>
      </c>
      <c r="D9529" t="s">
        <v>23465</v>
      </c>
      <c r="E9529" t="s">
        <v>12</v>
      </c>
      <c r="F9529" s="3" t="s">
        <v>23468</v>
      </c>
      <c r="G9529">
        <v>2022</v>
      </c>
      <c r="H9529" t="s">
        <v>714</v>
      </c>
      <c r="I9529" t="s">
        <v>23463</v>
      </c>
    </row>
    <row r="9530" spans="1:9" ht="32" x14ac:dyDescent="0.2">
      <c r="A9530" t="s">
        <v>23460</v>
      </c>
      <c r="B9530" t="s">
        <v>23469</v>
      </c>
      <c r="C9530">
        <v>4</v>
      </c>
      <c r="D9530" t="s">
        <v>23465</v>
      </c>
      <c r="E9530" t="s">
        <v>12</v>
      </c>
      <c r="F9530" s="3" t="s">
        <v>23470</v>
      </c>
      <c r="G9530">
        <v>2022</v>
      </c>
      <c r="H9530" t="s">
        <v>714</v>
      </c>
      <c r="I9530" t="s">
        <v>23463</v>
      </c>
    </row>
    <row r="9531" spans="1:9" ht="32" x14ac:dyDescent="0.2">
      <c r="A9531" t="s">
        <v>23460</v>
      </c>
      <c r="B9531" t="s">
        <v>23471</v>
      </c>
      <c r="C9531">
        <v>5</v>
      </c>
      <c r="D9531">
        <f>431</f>
        <v>431</v>
      </c>
      <c r="E9531" t="s">
        <v>12</v>
      </c>
      <c r="F9531" s="3" t="s">
        <v>23472</v>
      </c>
      <c r="G9531">
        <v>2022</v>
      </c>
      <c r="H9531" t="s">
        <v>714</v>
      </c>
      <c r="I9531" t="s">
        <v>23463</v>
      </c>
    </row>
    <row r="9532" spans="1:9" ht="16" x14ac:dyDescent="0.2">
      <c r="A9532" t="s">
        <v>23473</v>
      </c>
      <c r="B9532" t="s">
        <v>6440</v>
      </c>
      <c r="C9532">
        <v>1</v>
      </c>
      <c r="D9532" t="s">
        <v>12</v>
      </c>
      <c r="E9532" t="s">
        <v>12</v>
      </c>
      <c r="F9532" s="3" t="s">
        <v>7705</v>
      </c>
      <c r="G9532">
        <v>2022</v>
      </c>
      <c r="H9532" t="s">
        <v>14</v>
      </c>
      <c r="I9532" t="s">
        <v>23474</v>
      </c>
    </row>
    <row r="9533" spans="1:9" ht="16" x14ac:dyDescent="0.2">
      <c r="A9533" t="s">
        <v>23473</v>
      </c>
      <c r="B9533" t="s">
        <v>23475</v>
      </c>
      <c r="C9533">
        <v>2</v>
      </c>
      <c r="D9533" t="s">
        <v>12</v>
      </c>
      <c r="E9533" t="s">
        <v>12</v>
      </c>
      <c r="F9533" s="3" t="s">
        <v>23476</v>
      </c>
      <c r="G9533">
        <v>2022</v>
      </c>
      <c r="H9533" t="s">
        <v>14</v>
      </c>
      <c r="I9533" t="s">
        <v>23474</v>
      </c>
    </row>
    <row r="9534" spans="1:9" ht="32" x14ac:dyDescent="0.2">
      <c r="A9534" t="s">
        <v>23477</v>
      </c>
      <c r="B9534" t="s">
        <v>23478</v>
      </c>
      <c r="C9534">
        <v>1</v>
      </c>
      <c r="D9534" t="s">
        <v>408</v>
      </c>
      <c r="E9534" t="s">
        <v>12</v>
      </c>
      <c r="F9534" s="3" t="s">
        <v>23479</v>
      </c>
      <c r="G9534">
        <v>2022</v>
      </c>
      <c r="H9534" t="s">
        <v>267</v>
      </c>
      <c r="I9534" t="s">
        <v>23480</v>
      </c>
    </row>
    <row r="9535" spans="1:9" ht="16" x14ac:dyDescent="0.2">
      <c r="A9535" t="s">
        <v>23481</v>
      </c>
      <c r="B9535" t="s">
        <v>10269</v>
      </c>
      <c r="C9535">
        <v>1</v>
      </c>
      <c r="D9535" t="s">
        <v>712</v>
      </c>
      <c r="E9535" t="s">
        <v>12</v>
      </c>
      <c r="F9535" s="3" t="s">
        <v>4942</v>
      </c>
      <c r="G9535">
        <v>2022</v>
      </c>
      <c r="H9535" t="s">
        <v>140</v>
      </c>
      <c r="I9535" t="s">
        <v>23482</v>
      </c>
    </row>
    <row r="9536" spans="1:9" ht="16" x14ac:dyDescent="0.2">
      <c r="A9536" t="s">
        <v>23481</v>
      </c>
      <c r="B9536" t="s">
        <v>23483</v>
      </c>
      <c r="C9536">
        <v>2</v>
      </c>
      <c r="D9536">
        <f>505</f>
        <v>505</v>
      </c>
      <c r="E9536" t="s">
        <v>12</v>
      </c>
      <c r="F9536" s="3" t="s">
        <v>23484</v>
      </c>
      <c r="G9536">
        <v>2022</v>
      </c>
      <c r="H9536" t="s">
        <v>140</v>
      </c>
      <c r="I9536" t="s">
        <v>23482</v>
      </c>
    </row>
    <row r="9537" spans="1:9" ht="32" x14ac:dyDescent="0.2">
      <c r="A9537" t="s">
        <v>23481</v>
      </c>
      <c r="B9537" t="s">
        <v>23485</v>
      </c>
      <c r="C9537">
        <v>3</v>
      </c>
      <c r="D9537" t="s">
        <v>1512</v>
      </c>
      <c r="E9537" t="s">
        <v>12</v>
      </c>
      <c r="F9537" s="3" t="s">
        <v>9466</v>
      </c>
      <c r="G9537">
        <v>2022</v>
      </c>
      <c r="H9537" t="s">
        <v>140</v>
      </c>
      <c r="I9537" t="s">
        <v>23482</v>
      </c>
    </row>
    <row r="9538" spans="1:9" ht="16" x14ac:dyDescent="0.2">
      <c r="A9538" t="s">
        <v>23481</v>
      </c>
      <c r="B9538" t="s">
        <v>23486</v>
      </c>
      <c r="C9538">
        <v>4</v>
      </c>
      <c r="D9538" t="s">
        <v>12</v>
      </c>
      <c r="E9538" t="s">
        <v>12</v>
      </c>
      <c r="F9538" s="3" t="s">
        <v>23487</v>
      </c>
      <c r="G9538">
        <v>2022</v>
      </c>
      <c r="H9538" t="s">
        <v>140</v>
      </c>
      <c r="I9538" t="s">
        <v>23482</v>
      </c>
    </row>
    <row r="9539" spans="1:9" ht="16" x14ac:dyDescent="0.2">
      <c r="A9539" t="s">
        <v>23488</v>
      </c>
      <c r="B9539" t="s">
        <v>19212</v>
      </c>
      <c r="C9539">
        <v>1</v>
      </c>
      <c r="D9539">
        <f>514</f>
        <v>514</v>
      </c>
      <c r="E9539" t="s">
        <v>12</v>
      </c>
      <c r="F9539" s="3" t="s">
        <v>501</v>
      </c>
      <c r="G9539">
        <v>2022</v>
      </c>
      <c r="H9539" t="s">
        <v>140</v>
      </c>
      <c r="I9539" t="s">
        <v>23489</v>
      </c>
    </row>
    <row r="9540" spans="1:9" ht="16" x14ac:dyDescent="0.2">
      <c r="A9540" t="s">
        <v>23488</v>
      </c>
      <c r="B9540" t="s">
        <v>19216</v>
      </c>
      <c r="C9540">
        <v>2</v>
      </c>
      <c r="D9540" t="s">
        <v>712</v>
      </c>
      <c r="E9540" t="s">
        <v>12</v>
      </c>
      <c r="F9540" s="3" t="s">
        <v>19215</v>
      </c>
      <c r="G9540">
        <v>2022</v>
      </c>
      <c r="H9540" t="s">
        <v>140</v>
      </c>
      <c r="I9540" t="s">
        <v>23489</v>
      </c>
    </row>
    <row r="9541" spans="1:9" ht="16" x14ac:dyDescent="0.2">
      <c r="A9541" t="s">
        <v>23488</v>
      </c>
      <c r="B9541" t="s">
        <v>23490</v>
      </c>
      <c r="C9541">
        <v>3</v>
      </c>
      <c r="D9541">
        <f>400</f>
        <v>400</v>
      </c>
      <c r="E9541" t="s">
        <v>12</v>
      </c>
      <c r="F9541" s="3" t="s">
        <v>15569</v>
      </c>
      <c r="G9541">
        <v>2022</v>
      </c>
      <c r="H9541" t="s">
        <v>140</v>
      </c>
      <c r="I9541" t="s">
        <v>23489</v>
      </c>
    </row>
    <row r="9542" spans="1:9" ht="32" x14ac:dyDescent="0.2">
      <c r="A9542" t="s">
        <v>23491</v>
      </c>
      <c r="B9542" t="s">
        <v>2600</v>
      </c>
      <c r="C9542">
        <v>1</v>
      </c>
      <c r="D9542" t="s">
        <v>1416</v>
      </c>
      <c r="E9542" t="s">
        <v>12</v>
      </c>
      <c r="F9542" s="3" t="s">
        <v>1417</v>
      </c>
      <c r="G9542">
        <v>2022</v>
      </c>
      <c r="H9542" t="s">
        <v>67</v>
      </c>
      <c r="I9542" t="s">
        <v>23492</v>
      </c>
    </row>
    <row r="9543" spans="1:9" ht="16" x14ac:dyDescent="0.2">
      <c r="A9543" t="s">
        <v>23493</v>
      </c>
      <c r="B9543" t="s">
        <v>4669</v>
      </c>
      <c r="C9543">
        <v>1</v>
      </c>
      <c r="D9543" t="s">
        <v>12</v>
      </c>
      <c r="E9543" t="s">
        <v>334</v>
      </c>
      <c r="F9543" s="3" t="s">
        <v>4042</v>
      </c>
      <c r="G9543">
        <v>2022</v>
      </c>
      <c r="H9543" t="s">
        <v>14</v>
      </c>
      <c r="I9543" t="s">
        <v>23494</v>
      </c>
    </row>
    <row r="9544" spans="1:9" ht="32" x14ac:dyDescent="0.2">
      <c r="A9544" t="s">
        <v>23493</v>
      </c>
      <c r="B9544" t="s">
        <v>4664</v>
      </c>
      <c r="C9544">
        <v>2</v>
      </c>
      <c r="D9544" t="s">
        <v>12</v>
      </c>
      <c r="E9544" t="s">
        <v>12</v>
      </c>
      <c r="F9544" s="3" t="s">
        <v>4668</v>
      </c>
      <c r="G9544">
        <v>2022</v>
      </c>
      <c r="H9544" t="s">
        <v>14</v>
      </c>
      <c r="I9544" t="s">
        <v>23494</v>
      </c>
    </row>
    <row r="9545" spans="1:9" ht="32" x14ac:dyDescent="0.2">
      <c r="A9545" t="s">
        <v>23495</v>
      </c>
      <c r="B9545" t="s">
        <v>5043</v>
      </c>
      <c r="C9545">
        <v>1</v>
      </c>
      <c r="D9545">
        <f>545</f>
        <v>545</v>
      </c>
      <c r="E9545" t="s">
        <v>12</v>
      </c>
      <c r="F9545" s="3" t="s">
        <v>21787</v>
      </c>
      <c r="G9545">
        <v>2022</v>
      </c>
      <c r="H9545" t="s">
        <v>140</v>
      </c>
      <c r="I9545" t="s">
        <v>23496</v>
      </c>
    </row>
    <row r="9546" spans="1:9" ht="32" x14ac:dyDescent="0.2">
      <c r="A9546" t="s">
        <v>23495</v>
      </c>
      <c r="B9546" t="s">
        <v>19053</v>
      </c>
      <c r="C9546">
        <v>2</v>
      </c>
      <c r="D9546">
        <f>73</f>
        <v>73</v>
      </c>
      <c r="E9546" t="s">
        <v>12</v>
      </c>
      <c r="F9546" s="3" t="s">
        <v>823</v>
      </c>
      <c r="G9546">
        <v>2022</v>
      </c>
      <c r="H9546" t="s">
        <v>140</v>
      </c>
      <c r="I9546" t="s">
        <v>23496</v>
      </c>
    </row>
    <row r="9547" spans="1:9" ht="32" x14ac:dyDescent="0.2">
      <c r="A9547" t="s">
        <v>23495</v>
      </c>
      <c r="B9547" t="s">
        <v>23497</v>
      </c>
      <c r="C9547">
        <v>3</v>
      </c>
      <c r="D9547" t="s">
        <v>712</v>
      </c>
      <c r="E9547" t="s">
        <v>12</v>
      </c>
      <c r="F9547" s="3" t="s">
        <v>20532</v>
      </c>
      <c r="G9547">
        <v>2022</v>
      </c>
      <c r="H9547" t="s">
        <v>140</v>
      </c>
      <c r="I9547" t="s">
        <v>23496</v>
      </c>
    </row>
    <row r="9548" spans="1:9" ht="32" x14ac:dyDescent="0.2">
      <c r="A9548" t="s">
        <v>23495</v>
      </c>
      <c r="B9548" t="s">
        <v>4946</v>
      </c>
      <c r="C9548">
        <v>4</v>
      </c>
      <c r="D9548" t="s">
        <v>12</v>
      </c>
      <c r="E9548" t="s">
        <v>12</v>
      </c>
      <c r="F9548" s="3" t="s">
        <v>23498</v>
      </c>
      <c r="G9548">
        <v>2022</v>
      </c>
      <c r="H9548" t="s">
        <v>140</v>
      </c>
      <c r="I9548" t="s">
        <v>23496</v>
      </c>
    </row>
    <row r="9549" spans="1:9" ht="16" x14ac:dyDescent="0.2">
      <c r="A9549" t="s">
        <v>23499</v>
      </c>
      <c r="B9549" t="s">
        <v>23500</v>
      </c>
      <c r="C9549">
        <v>1</v>
      </c>
      <c r="D9549" t="s">
        <v>772</v>
      </c>
      <c r="E9549" t="s">
        <v>12</v>
      </c>
      <c r="F9549" s="3" t="s">
        <v>23501</v>
      </c>
      <c r="G9549">
        <v>2022</v>
      </c>
      <c r="H9549" t="s">
        <v>37</v>
      </c>
      <c r="I9549" t="s">
        <v>23502</v>
      </c>
    </row>
    <row r="9550" spans="1:9" ht="16" x14ac:dyDescent="0.2">
      <c r="A9550" t="s">
        <v>23503</v>
      </c>
      <c r="B9550" t="s">
        <v>23504</v>
      </c>
      <c r="C9550">
        <v>1</v>
      </c>
      <c r="D9550">
        <f>514</f>
        <v>514</v>
      </c>
      <c r="E9550" t="s">
        <v>12</v>
      </c>
      <c r="F9550" s="3" t="s">
        <v>501</v>
      </c>
      <c r="G9550">
        <v>2022</v>
      </c>
      <c r="H9550" t="s">
        <v>140</v>
      </c>
      <c r="I9550" t="s">
        <v>23505</v>
      </c>
    </row>
    <row r="9551" spans="1:9" ht="16" x14ac:dyDescent="0.2">
      <c r="A9551" t="s">
        <v>23503</v>
      </c>
      <c r="B9551" t="s">
        <v>23506</v>
      </c>
      <c r="C9551">
        <v>2</v>
      </c>
      <c r="D9551" t="s">
        <v>12</v>
      </c>
      <c r="E9551" t="s">
        <v>12</v>
      </c>
      <c r="F9551" s="3" t="s">
        <v>23507</v>
      </c>
      <c r="G9551">
        <v>2022</v>
      </c>
      <c r="H9551" t="s">
        <v>23507</v>
      </c>
      <c r="I9551" t="s">
        <v>23505</v>
      </c>
    </row>
    <row r="9552" spans="1:9" ht="16" x14ac:dyDescent="0.2">
      <c r="A9552" t="s">
        <v>23503</v>
      </c>
      <c r="B9552" t="s">
        <v>23508</v>
      </c>
      <c r="C9552">
        <v>3</v>
      </c>
      <c r="D9552">
        <f>514</f>
        <v>514</v>
      </c>
      <c r="E9552" t="s">
        <v>12</v>
      </c>
      <c r="F9552" s="3" t="s">
        <v>23509</v>
      </c>
      <c r="G9552">
        <v>2022</v>
      </c>
      <c r="H9552" t="s">
        <v>140</v>
      </c>
      <c r="I9552" t="s">
        <v>23505</v>
      </c>
    </row>
    <row r="9553" spans="1:9" ht="16" x14ac:dyDescent="0.2">
      <c r="A9553" t="s">
        <v>23510</v>
      </c>
      <c r="B9553" t="s">
        <v>5578</v>
      </c>
      <c r="C9553">
        <v>1</v>
      </c>
      <c r="D9553" t="s">
        <v>52</v>
      </c>
      <c r="E9553" t="s">
        <v>12</v>
      </c>
      <c r="F9553" s="3" t="s">
        <v>1278</v>
      </c>
      <c r="G9553">
        <v>2022</v>
      </c>
      <c r="H9553" t="s">
        <v>140</v>
      </c>
      <c r="I9553" t="s">
        <v>23511</v>
      </c>
    </row>
    <row r="9554" spans="1:9" ht="32" x14ac:dyDescent="0.2">
      <c r="A9554" t="s">
        <v>23510</v>
      </c>
      <c r="B9554" t="s">
        <v>741</v>
      </c>
      <c r="C9554">
        <v>2</v>
      </c>
      <c r="D9554" t="s">
        <v>12</v>
      </c>
      <c r="E9554" t="s">
        <v>12</v>
      </c>
      <c r="F9554" s="3" t="s">
        <v>23512</v>
      </c>
      <c r="G9554">
        <v>2022</v>
      </c>
      <c r="H9554" t="s">
        <v>474</v>
      </c>
      <c r="I9554" t="s">
        <v>23511</v>
      </c>
    </row>
    <row r="9555" spans="1:9" ht="32" x14ac:dyDescent="0.2">
      <c r="A9555" t="s">
        <v>23513</v>
      </c>
      <c r="B9555" t="s">
        <v>6501</v>
      </c>
      <c r="C9555">
        <v>1</v>
      </c>
      <c r="D9555" t="s">
        <v>1020</v>
      </c>
      <c r="E9555" t="s">
        <v>12</v>
      </c>
      <c r="F9555" s="3" t="s">
        <v>6502</v>
      </c>
      <c r="G9555">
        <v>2022</v>
      </c>
      <c r="H9555" t="s">
        <v>1022</v>
      </c>
      <c r="I9555" t="s">
        <v>23514</v>
      </c>
    </row>
    <row r="9556" spans="1:9" ht="32" x14ac:dyDescent="0.2">
      <c r="A9556" t="s">
        <v>23513</v>
      </c>
      <c r="B9556" t="s">
        <v>1006</v>
      </c>
      <c r="C9556">
        <v>2</v>
      </c>
      <c r="D9556">
        <f>514</f>
        <v>514</v>
      </c>
      <c r="E9556" t="s">
        <v>12</v>
      </c>
      <c r="F9556" s="3" t="s">
        <v>453</v>
      </c>
      <c r="G9556">
        <v>2022</v>
      </c>
      <c r="H9556" t="s">
        <v>140</v>
      </c>
      <c r="I9556" t="s">
        <v>23514</v>
      </c>
    </row>
    <row r="9557" spans="1:9" ht="32" x14ac:dyDescent="0.2">
      <c r="A9557" t="s">
        <v>23515</v>
      </c>
      <c r="B9557" t="s">
        <v>23516</v>
      </c>
      <c r="C9557">
        <v>1</v>
      </c>
      <c r="D9557" t="s">
        <v>12</v>
      </c>
      <c r="E9557" t="s">
        <v>12</v>
      </c>
      <c r="F9557" s="3" t="s">
        <v>18691</v>
      </c>
      <c r="G9557">
        <v>2022</v>
      </c>
      <c r="H9557" t="s">
        <v>239</v>
      </c>
      <c r="I9557" t="s">
        <v>23517</v>
      </c>
    </row>
    <row r="9558" spans="1:9" ht="32" x14ac:dyDescent="0.2">
      <c r="A9558" t="s">
        <v>23518</v>
      </c>
      <c r="B9558" t="s">
        <v>20094</v>
      </c>
      <c r="C9558">
        <v>1</v>
      </c>
      <c r="D9558" t="s">
        <v>1512</v>
      </c>
      <c r="E9558" t="s">
        <v>12</v>
      </c>
      <c r="F9558" s="3" t="s">
        <v>9466</v>
      </c>
      <c r="G9558">
        <v>2022</v>
      </c>
      <c r="H9558" t="s">
        <v>140</v>
      </c>
      <c r="I9558" t="s">
        <v>23519</v>
      </c>
    </row>
    <row r="9559" spans="1:9" ht="32" x14ac:dyDescent="0.2">
      <c r="A9559" t="s">
        <v>23518</v>
      </c>
      <c r="B9559" t="s">
        <v>11208</v>
      </c>
      <c r="C9559">
        <v>2</v>
      </c>
      <c r="D9559">
        <f>132</f>
        <v>132</v>
      </c>
      <c r="E9559" t="s">
        <v>12</v>
      </c>
      <c r="F9559" s="7" t="s">
        <v>19046</v>
      </c>
      <c r="G9559">
        <v>2022</v>
      </c>
      <c r="H9559" t="s">
        <v>140</v>
      </c>
      <c r="I9559" t="s">
        <v>23519</v>
      </c>
    </row>
    <row r="9560" spans="1:9" ht="16" x14ac:dyDescent="0.2">
      <c r="A9560" t="s">
        <v>23520</v>
      </c>
      <c r="B9560" t="s">
        <v>23521</v>
      </c>
      <c r="C9560">
        <v>1</v>
      </c>
      <c r="D9560" t="s">
        <v>52</v>
      </c>
      <c r="E9560" t="s">
        <v>12</v>
      </c>
      <c r="F9560" s="3" t="s">
        <v>1278</v>
      </c>
      <c r="G9560">
        <v>2022</v>
      </c>
      <c r="H9560" t="s">
        <v>140</v>
      </c>
      <c r="I9560" t="s">
        <v>23522</v>
      </c>
    </row>
    <row r="9561" spans="1:9" ht="16" x14ac:dyDescent="0.2">
      <c r="A9561" t="s">
        <v>23520</v>
      </c>
      <c r="B9561" t="s">
        <v>5578</v>
      </c>
      <c r="C9561">
        <v>2</v>
      </c>
      <c r="D9561">
        <f>285</f>
        <v>285</v>
      </c>
      <c r="E9561" t="s">
        <v>12</v>
      </c>
      <c r="F9561" s="3" t="s">
        <v>11126</v>
      </c>
      <c r="G9561">
        <v>2022</v>
      </c>
      <c r="H9561" t="s">
        <v>140</v>
      </c>
      <c r="I9561" t="s">
        <v>23522</v>
      </c>
    </row>
    <row r="9562" spans="1:9" ht="16" x14ac:dyDescent="0.2">
      <c r="A9562" t="s">
        <v>23523</v>
      </c>
      <c r="B9562" t="s">
        <v>23524</v>
      </c>
      <c r="C9562">
        <v>1</v>
      </c>
      <c r="D9562" t="s">
        <v>12</v>
      </c>
      <c r="E9562" t="s">
        <v>12</v>
      </c>
      <c r="F9562" s="3" t="s">
        <v>7235</v>
      </c>
      <c r="G9562">
        <v>2022</v>
      </c>
      <c r="H9562" t="s">
        <v>368</v>
      </c>
      <c r="I9562" t="s">
        <v>23525</v>
      </c>
    </row>
    <row r="9563" spans="1:9" ht="32" x14ac:dyDescent="0.2">
      <c r="A9563" t="s">
        <v>23526</v>
      </c>
      <c r="B9563" t="s">
        <v>5167</v>
      </c>
      <c r="C9563">
        <v>1</v>
      </c>
      <c r="D9563" t="s">
        <v>52</v>
      </c>
      <c r="E9563" t="s">
        <v>12</v>
      </c>
      <c r="F9563" s="3" t="s">
        <v>23527</v>
      </c>
      <c r="G9563">
        <v>2022</v>
      </c>
      <c r="H9563" t="s">
        <v>140</v>
      </c>
      <c r="I9563" t="s">
        <v>23528</v>
      </c>
    </row>
    <row r="9564" spans="1:9" ht="16" x14ac:dyDescent="0.2">
      <c r="A9564" t="s">
        <v>23526</v>
      </c>
      <c r="B9564" t="s">
        <v>23529</v>
      </c>
      <c r="C9564">
        <v>2</v>
      </c>
      <c r="D9564" t="s">
        <v>12</v>
      </c>
      <c r="E9564" t="s">
        <v>12</v>
      </c>
      <c r="F9564" s="3" t="s">
        <v>23530</v>
      </c>
      <c r="G9564">
        <v>2022</v>
      </c>
      <c r="H9564" t="s">
        <v>140</v>
      </c>
      <c r="I9564" t="s">
        <v>23528</v>
      </c>
    </row>
    <row r="9565" spans="1:9" ht="32" x14ac:dyDescent="0.2">
      <c r="A9565" t="s">
        <v>23531</v>
      </c>
      <c r="B9565" t="s">
        <v>23532</v>
      </c>
      <c r="C9565">
        <v>1</v>
      </c>
      <c r="D9565" t="s">
        <v>3056</v>
      </c>
      <c r="E9565" t="s">
        <v>23533</v>
      </c>
      <c r="F9565" s="3" t="s">
        <v>23534</v>
      </c>
      <c r="G9565">
        <v>2022</v>
      </c>
      <c r="H9565" t="s">
        <v>86</v>
      </c>
      <c r="I9565" t="s">
        <v>23535</v>
      </c>
    </row>
    <row r="9566" spans="1:9" ht="16" x14ac:dyDescent="0.2">
      <c r="A9566" t="s">
        <v>23536</v>
      </c>
      <c r="B9566" t="s">
        <v>10269</v>
      </c>
      <c r="C9566">
        <v>1</v>
      </c>
      <c r="D9566" t="s">
        <v>712</v>
      </c>
      <c r="E9566" t="s">
        <v>12</v>
      </c>
      <c r="F9566" s="3" t="s">
        <v>4942</v>
      </c>
      <c r="G9566">
        <v>2022</v>
      </c>
      <c r="H9566" t="s">
        <v>140</v>
      </c>
      <c r="I9566" t="s">
        <v>23537</v>
      </c>
    </row>
    <row r="9567" spans="1:9" ht="16" x14ac:dyDescent="0.2">
      <c r="A9567" t="s">
        <v>23536</v>
      </c>
      <c r="B9567" t="s">
        <v>23483</v>
      </c>
      <c r="C9567">
        <v>2</v>
      </c>
      <c r="D9567">
        <f>505</f>
        <v>505</v>
      </c>
      <c r="E9567" t="s">
        <v>12</v>
      </c>
      <c r="F9567" s="3" t="s">
        <v>23484</v>
      </c>
      <c r="G9567">
        <v>2022</v>
      </c>
      <c r="H9567" t="s">
        <v>140</v>
      </c>
      <c r="I9567" t="s">
        <v>23537</v>
      </c>
    </row>
    <row r="9568" spans="1:9" ht="16" x14ac:dyDescent="0.2">
      <c r="A9568" t="s">
        <v>23536</v>
      </c>
      <c r="B9568" t="s">
        <v>23538</v>
      </c>
      <c r="C9568">
        <v>3</v>
      </c>
      <c r="D9568">
        <f>514</f>
        <v>514</v>
      </c>
      <c r="E9568" t="s">
        <v>12</v>
      </c>
      <c r="F9568" s="3" t="s">
        <v>501</v>
      </c>
      <c r="G9568">
        <v>2022</v>
      </c>
      <c r="H9568" t="s">
        <v>140</v>
      </c>
      <c r="I9568" t="s">
        <v>23537</v>
      </c>
    </row>
    <row r="9569" spans="1:9" ht="16" x14ac:dyDescent="0.2">
      <c r="A9569" t="s">
        <v>23539</v>
      </c>
      <c r="B9569" t="s">
        <v>23483</v>
      </c>
      <c r="C9569">
        <v>1</v>
      </c>
      <c r="D9569">
        <f>505</f>
        <v>505</v>
      </c>
      <c r="E9569" t="s">
        <v>12</v>
      </c>
      <c r="F9569" s="3" t="s">
        <v>23484</v>
      </c>
      <c r="G9569">
        <v>2022</v>
      </c>
      <c r="H9569" t="s">
        <v>140</v>
      </c>
      <c r="I9569" t="s">
        <v>23540</v>
      </c>
    </row>
    <row r="9570" spans="1:9" ht="32" x14ac:dyDescent="0.2">
      <c r="A9570" t="s">
        <v>23541</v>
      </c>
      <c r="B9570" t="s">
        <v>23542</v>
      </c>
      <c r="C9570">
        <v>1</v>
      </c>
      <c r="D9570" t="s">
        <v>12</v>
      </c>
      <c r="E9570" t="s">
        <v>12</v>
      </c>
      <c r="F9570" s="3" t="s">
        <v>13187</v>
      </c>
      <c r="G9570">
        <v>2022</v>
      </c>
      <c r="H9570" t="s">
        <v>1810</v>
      </c>
      <c r="I9570" t="s">
        <v>23543</v>
      </c>
    </row>
    <row r="9571" spans="1:9" ht="32" x14ac:dyDescent="0.2">
      <c r="A9571" t="s">
        <v>23541</v>
      </c>
      <c r="B9571" t="s">
        <v>16366</v>
      </c>
      <c r="C9571">
        <v>2</v>
      </c>
      <c r="D9571" t="s">
        <v>12</v>
      </c>
      <c r="E9571" t="s">
        <v>12</v>
      </c>
      <c r="F9571" s="3" t="s">
        <v>23544</v>
      </c>
      <c r="G9571">
        <v>2022</v>
      </c>
      <c r="H9571" t="s">
        <v>6410</v>
      </c>
      <c r="I9571" t="s">
        <v>23543</v>
      </c>
    </row>
    <row r="9572" spans="1:9" ht="32" x14ac:dyDescent="0.2">
      <c r="A9572" t="s">
        <v>23545</v>
      </c>
      <c r="B9572" t="s">
        <v>505</v>
      </c>
      <c r="C9572">
        <v>1</v>
      </c>
      <c r="D9572">
        <f>73</f>
        <v>73</v>
      </c>
      <c r="E9572" t="s">
        <v>12</v>
      </c>
      <c r="F9572" s="3" t="s">
        <v>823</v>
      </c>
      <c r="G9572">
        <v>2022</v>
      </c>
      <c r="H9572" t="s">
        <v>140</v>
      </c>
      <c r="I9572" t="s">
        <v>23546</v>
      </c>
    </row>
    <row r="9573" spans="1:9" ht="32" x14ac:dyDescent="0.2">
      <c r="A9573" t="s">
        <v>23545</v>
      </c>
      <c r="B9573" t="s">
        <v>2685</v>
      </c>
      <c r="C9573">
        <v>2</v>
      </c>
      <c r="D9573" t="s">
        <v>12</v>
      </c>
      <c r="E9573" t="s">
        <v>12</v>
      </c>
      <c r="F9573" s="3" t="s">
        <v>2683</v>
      </c>
      <c r="G9573">
        <v>2022</v>
      </c>
      <c r="H9573" t="s">
        <v>474</v>
      </c>
      <c r="I9573" t="s">
        <v>23546</v>
      </c>
    </row>
    <row r="9574" spans="1:9" ht="32" x14ac:dyDescent="0.2">
      <c r="A9574" t="s">
        <v>23545</v>
      </c>
      <c r="B9574" t="s">
        <v>11208</v>
      </c>
      <c r="C9574">
        <v>3</v>
      </c>
      <c r="D9574">
        <f>132</f>
        <v>132</v>
      </c>
      <c r="E9574" t="s">
        <v>12</v>
      </c>
      <c r="F9574" s="7" t="s">
        <v>19046</v>
      </c>
      <c r="G9574">
        <v>2022</v>
      </c>
      <c r="H9574" t="s">
        <v>140</v>
      </c>
      <c r="I9574" t="s">
        <v>23546</v>
      </c>
    </row>
    <row r="9575" spans="1:9" ht="16" x14ac:dyDescent="0.2">
      <c r="A9575" t="s">
        <v>23545</v>
      </c>
      <c r="B9575" t="s">
        <v>4946</v>
      </c>
      <c r="C9575">
        <v>4</v>
      </c>
      <c r="D9575" t="s">
        <v>712</v>
      </c>
      <c r="E9575" t="s">
        <v>12</v>
      </c>
      <c r="F9575" s="3" t="s">
        <v>4942</v>
      </c>
      <c r="G9575">
        <v>2022</v>
      </c>
      <c r="H9575" t="s">
        <v>140</v>
      </c>
      <c r="I9575" t="s">
        <v>23546</v>
      </c>
    </row>
    <row r="9576" spans="1:9" ht="32" x14ac:dyDescent="0.2">
      <c r="A9576" t="s">
        <v>23547</v>
      </c>
      <c r="B9576" t="s">
        <v>23548</v>
      </c>
      <c r="C9576">
        <v>1</v>
      </c>
      <c r="D9576" t="s">
        <v>101</v>
      </c>
      <c r="E9576" t="s">
        <v>12</v>
      </c>
      <c r="F9576" s="3" t="s">
        <v>18641</v>
      </c>
      <c r="G9576">
        <v>2022</v>
      </c>
      <c r="H9576" t="s">
        <v>37</v>
      </c>
      <c r="I9576" t="s">
        <v>23549</v>
      </c>
    </row>
    <row r="9577" spans="1:9" ht="16" x14ac:dyDescent="0.2">
      <c r="A9577" t="s">
        <v>23550</v>
      </c>
      <c r="B9577" t="s">
        <v>23551</v>
      </c>
      <c r="C9577">
        <v>1</v>
      </c>
      <c r="D9577" t="s">
        <v>12</v>
      </c>
      <c r="E9577" t="s">
        <v>12</v>
      </c>
      <c r="F9577" s="3" t="s">
        <v>23552</v>
      </c>
      <c r="G9577">
        <v>2022</v>
      </c>
      <c r="H9577" t="s">
        <v>21</v>
      </c>
      <c r="I9577" t="s">
        <v>23553</v>
      </c>
    </row>
    <row r="9578" spans="1:9" ht="32" x14ac:dyDescent="0.2">
      <c r="A9578" t="s">
        <v>23550</v>
      </c>
      <c r="B9578" t="s">
        <v>21982</v>
      </c>
      <c r="C9578">
        <v>2</v>
      </c>
      <c r="D9578">
        <f>237</f>
        <v>237</v>
      </c>
      <c r="E9578" t="s">
        <v>12</v>
      </c>
      <c r="F9578" s="3" t="s">
        <v>23554</v>
      </c>
      <c r="G9578">
        <v>2022</v>
      </c>
      <c r="H9578" t="s">
        <v>21</v>
      </c>
      <c r="I9578" t="s">
        <v>23553</v>
      </c>
    </row>
    <row r="9579" spans="1:9" ht="16" x14ac:dyDescent="0.2">
      <c r="A9579" t="s">
        <v>23550</v>
      </c>
      <c r="B9579" t="s">
        <v>23555</v>
      </c>
      <c r="C9579">
        <v>3</v>
      </c>
      <c r="D9579">
        <f>237</f>
        <v>237</v>
      </c>
      <c r="E9579" t="s">
        <v>12</v>
      </c>
      <c r="F9579" s="3" t="s">
        <v>23556</v>
      </c>
      <c r="G9579">
        <v>2022</v>
      </c>
      <c r="H9579" t="s">
        <v>21</v>
      </c>
      <c r="I9579" t="s">
        <v>23553</v>
      </c>
    </row>
    <row r="9580" spans="1:9" ht="16" x14ac:dyDescent="0.2">
      <c r="A9580" t="s">
        <v>23550</v>
      </c>
      <c r="B9580" t="s">
        <v>23557</v>
      </c>
      <c r="C9580">
        <v>4</v>
      </c>
      <c r="D9580" t="s">
        <v>12</v>
      </c>
      <c r="E9580" t="s">
        <v>12</v>
      </c>
      <c r="F9580" s="3" t="s">
        <v>23558</v>
      </c>
      <c r="G9580">
        <v>2022</v>
      </c>
      <c r="H9580" t="s">
        <v>21</v>
      </c>
      <c r="I9580" t="s">
        <v>23553</v>
      </c>
    </row>
    <row r="9581" spans="1:9" ht="16" x14ac:dyDescent="0.2">
      <c r="A9581" t="s">
        <v>23550</v>
      </c>
      <c r="B9581" t="s">
        <v>23559</v>
      </c>
      <c r="C9581">
        <v>5</v>
      </c>
      <c r="D9581" t="s">
        <v>12</v>
      </c>
      <c r="E9581" t="s">
        <v>12</v>
      </c>
      <c r="F9581" s="3" t="s">
        <v>23560</v>
      </c>
      <c r="G9581">
        <v>2022</v>
      </c>
      <c r="H9581" t="s">
        <v>21</v>
      </c>
      <c r="I9581" t="s">
        <v>23553</v>
      </c>
    </row>
    <row r="9582" spans="1:9" ht="16" x14ac:dyDescent="0.2">
      <c r="A9582" t="s">
        <v>23550</v>
      </c>
      <c r="B9582" t="s">
        <v>23561</v>
      </c>
      <c r="C9582">
        <v>6</v>
      </c>
      <c r="D9582">
        <f>237</f>
        <v>237</v>
      </c>
      <c r="E9582" t="s">
        <v>12</v>
      </c>
      <c r="F9582" s="3" t="s">
        <v>14833</v>
      </c>
      <c r="G9582">
        <v>2022</v>
      </c>
      <c r="H9582" t="s">
        <v>21</v>
      </c>
      <c r="I9582" t="s">
        <v>23553</v>
      </c>
    </row>
    <row r="9583" spans="1:9" ht="16" x14ac:dyDescent="0.2">
      <c r="A9583" t="s">
        <v>23550</v>
      </c>
      <c r="B9583" t="s">
        <v>23562</v>
      </c>
      <c r="C9583">
        <v>7</v>
      </c>
      <c r="D9583" t="s">
        <v>12</v>
      </c>
      <c r="E9583" t="s">
        <v>12</v>
      </c>
      <c r="F9583" s="3" t="s">
        <v>23563</v>
      </c>
      <c r="G9583">
        <v>2022</v>
      </c>
      <c r="H9583" t="s">
        <v>21</v>
      </c>
      <c r="I9583" t="s">
        <v>23553</v>
      </c>
    </row>
    <row r="9584" spans="1:9" ht="16" x14ac:dyDescent="0.2">
      <c r="A9584" t="s">
        <v>23550</v>
      </c>
      <c r="B9584" t="s">
        <v>23564</v>
      </c>
      <c r="C9584">
        <v>8</v>
      </c>
      <c r="D9584">
        <f>237</f>
        <v>237</v>
      </c>
      <c r="E9584" t="s">
        <v>12</v>
      </c>
      <c r="F9584" s="3" t="s">
        <v>23565</v>
      </c>
      <c r="G9584">
        <v>2022</v>
      </c>
      <c r="H9584" t="s">
        <v>21</v>
      </c>
      <c r="I9584" t="s">
        <v>23553</v>
      </c>
    </row>
    <row r="9585" spans="1:9" ht="32" x14ac:dyDescent="0.2">
      <c r="A9585" t="s">
        <v>23566</v>
      </c>
      <c r="B9585" t="s">
        <v>10980</v>
      </c>
      <c r="C9585">
        <v>1</v>
      </c>
      <c r="D9585" t="s">
        <v>469</v>
      </c>
      <c r="E9585" t="s">
        <v>12</v>
      </c>
      <c r="F9585" s="3" t="s">
        <v>23567</v>
      </c>
      <c r="G9585">
        <v>2022</v>
      </c>
      <c r="H9585" t="s">
        <v>462</v>
      </c>
      <c r="I9585" t="s">
        <v>23568</v>
      </c>
    </row>
    <row r="9586" spans="1:9" ht="16" x14ac:dyDescent="0.2">
      <c r="A9586" t="s">
        <v>23566</v>
      </c>
      <c r="B9586" t="s">
        <v>23569</v>
      </c>
      <c r="C9586">
        <v>2</v>
      </c>
      <c r="D9586">
        <f>538</f>
        <v>538</v>
      </c>
      <c r="E9586" t="s">
        <v>12</v>
      </c>
      <c r="F9586" s="7" t="s">
        <v>1259</v>
      </c>
      <c r="G9586">
        <v>2022</v>
      </c>
      <c r="H9586" t="s">
        <v>323</v>
      </c>
      <c r="I9586" t="s">
        <v>23568</v>
      </c>
    </row>
    <row r="9587" spans="1:9" ht="32" x14ac:dyDescent="0.2">
      <c r="A9587" t="s">
        <v>23570</v>
      </c>
      <c r="B9587" t="s">
        <v>14272</v>
      </c>
      <c r="C9587">
        <v>1</v>
      </c>
      <c r="D9587" t="s">
        <v>52</v>
      </c>
      <c r="E9587" t="s">
        <v>12</v>
      </c>
      <c r="F9587" s="3" t="s">
        <v>3545</v>
      </c>
      <c r="G9587">
        <v>2022</v>
      </c>
      <c r="H9587" t="s">
        <v>226</v>
      </c>
      <c r="I9587" t="s">
        <v>23571</v>
      </c>
    </row>
    <row r="9588" spans="1:9" ht="16" x14ac:dyDescent="0.2">
      <c r="A9588" t="s">
        <v>23572</v>
      </c>
      <c r="B9588" t="s">
        <v>2172</v>
      </c>
      <c r="C9588">
        <v>1</v>
      </c>
      <c r="D9588" t="s">
        <v>996</v>
      </c>
      <c r="E9588" t="s">
        <v>12</v>
      </c>
      <c r="F9588" s="3" t="s">
        <v>997</v>
      </c>
      <c r="G9588">
        <v>2022</v>
      </c>
      <c r="H9588" t="s">
        <v>998</v>
      </c>
      <c r="I9588" t="s">
        <v>23573</v>
      </c>
    </row>
    <row r="9589" spans="1:9" ht="16" x14ac:dyDescent="0.2">
      <c r="A9589" t="s">
        <v>23572</v>
      </c>
      <c r="B9589" t="s">
        <v>2170</v>
      </c>
      <c r="C9589">
        <v>2</v>
      </c>
      <c r="D9589" t="s">
        <v>12</v>
      </c>
      <c r="E9589" t="s">
        <v>12</v>
      </c>
      <c r="F9589" s="3" t="s">
        <v>583</v>
      </c>
      <c r="G9589">
        <v>2022</v>
      </c>
      <c r="H9589" t="s">
        <v>140</v>
      </c>
      <c r="I9589" t="s">
        <v>23573</v>
      </c>
    </row>
    <row r="9590" spans="1:9" ht="32" x14ac:dyDescent="0.2">
      <c r="A9590" t="s">
        <v>23574</v>
      </c>
      <c r="B9590" t="s">
        <v>23575</v>
      </c>
      <c r="C9590">
        <v>1</v>
      </c>
      <c r="D9590" t="s">
        <v>408</v>
      </c>
      <c r="E9590" t="s">
        <v>12</v>
      </c>
      <c r="F9590" s="3" t="s">
        <v>23576</v>
      </c>
      <c r="G9590">
        <v>2022</v>
      </c>
      <c r="H9590" t="s">
        <v>518</v>
      </c>
      <c r="I9590" t="s">
        <v>23577</v>
      </c>
    </row>
    <row r="9591" spans="1:9" ht="16" x14ac:dyDescent="0.2">
      <c r="A9591" t="s">
        <v>23574</v>
      </c>
      <c r="B9591" t="s">
        <v>23578</v>
      </c>
      <c r="C9591">
        <v>2</v>
      </c>
      <c r="D9591" t="s">
        <v>12</v>
      </c>
      <c r="E9591" t="s">
        <v>12</v>
      </c>
      <c r="F9591" s="3" t="s">
        <v>4101</v>
      </c>
      <c r="G9591">
        <v>2022</v>
      </c>
      <c r="H9591" t="s">
        <v>323</v>
      </c>
      <c r="I9591" t="s">
        <v>23577</v>
      </c>
    </row>
    <row r="9592" spans="1:9" ht="32" x14ac:dyDescent="0.2">
      <c r="A9592" t="s">
        <v>23574</v>
      </c>
      <c r="B9592" t="s">
        <v>16885</v>
      </c>
      <c r="C9592">
        <v>3</v>
      </c>
      <c r="D9592" t="s">
        <v>1512</v>
      </c>
      <c r="E9592" t="s">
        <v>12</v>
      </c>
      <c r="F9592" s="3" t="s">
        <v>3664</v>
      </c>
      <c r="G9592">
        <v>2022</v>
      </c>
      <c r="H9592" t="s">
        <v>323</v>
      </c>
      <c r="I9592" t="s">
        <v>23577</v>
      </c>
    </row>
    <row r="9593" spans="1:9" ht="32" x14ac:dyDescent="0.2">
      <c r="A9593" t="s">
        <v>23579</v>
      </c>
      <c r="B9593" t="s">
        <v>23580</v>
      </c>
      <c r="C9593">
        <v>1</v>
      </c>
      <c r="D9593" t="s">
        <v>12</v>
      </c>
      <c r="E9593" t="s">
        <v>12</v>
      </c>
      <c r="F9593" s="3" t="s">
        <v>23581</v>
      </c>
      <c r="G9593">
        <v>2022</v>
      </c>
      <c r="H9593" t="s">
        <v>4897</v>
      </c>
      <c r="I9593" t="s">
        <v>23582</v>
      </c>
    </row>
    <row r="9594" spans="1:9" ht="32" x14ac:dyDescent="0.2">
      <c r="A9594" t="s">
        <v>23579</v>
      </c>
      <c r="B9594" t="s">
        <v>23583</v>
      </c>
      <c r="C9594">
        <v>2</v>
      </c>
      <c r="D9594" t="s">
        <v>12</v>
      </c>
      <c r="E9594" t="s">
        <v>12</v>
      </c>
      <c r="F9594" s="3" t="s">
        <v>23584</v>
      </c>
      <c r="G9594">
        <v>2022</v>
      </c>
      <c r="H9594" t="s">
        <v>4897</v>
      </c>
      <c r="I9594" t="s">
        <v>23582</v>
      </c>
    </row>
    <row r="9595" spans="1:9" ht="32" x14ac:dyDescent="0.2">
      <c r="A9595" t="s">
        <v>23579</v>
      </c>
      <c r="B9595" t="s">
        <v>23585</v>
      </c>
      <c r="C9595">
        <v>3</v>
      </c>
      <c r="D9595" t="s">
        <v>12</v>
      </c>
      <c r="E9595" t="s">
        <v>12</v>
      </c>
      <c r="F9595" s="3" t="s">
        <v>23586</v>
      </c>
      <c r="G9595">
        <v>2022</v>
      </c>
      <c r="H9595" t="s">
        <v>4897</v>
      </c>
      <c r="I9595" t="s">
        <v>23582</v>
      </c>
    </row>
    <row r="9596" spans="1:9" ht="32" x14ac:dyDescent="0.2">
      <c r="A9596" t="s">
        <v>23587</v>
      </c>
      <c r="B9596" t="s">
        <v>23588</v>
      </c>
      <c r="C9596">
        <v>1</v>
      </c>
      <c r="D9596">
        <f>237</f>
        <v>237</v>
      </c>
      <c r="E9596" t="s">
        <v>12</v>
      </c>
      <c r="F9596" s="3" t="s">
        <v>23589</v>
      </c>
      <c r="G9596">
        <v>2022</v>
      </c>
      <c r="H9596" t="s">
        <v>21</v>
      </c>
      <c r="I9596" t="s">
        <v>23590</v>
      </c>
    </row>
    <row r="9597" spans="1:9" ht="32" x14ac:dyDescent="0.2">
      <c r="A9597" t="s">
        <v>23587</v>
      </c>
      <c r="B9597" t="s">
        <v>23591</v>
      </c>
      <c r="C9597">
        <v>2</v>
      </c>
      <c r="D9597">
        <f>237</f>
        <v>237</v>
      </c>
      <c r="E9597" t="s">
        <v>12</v>
      </c>
      <c r="F9597" s="3" t="s">
        <v>23592</v>
      </c>
      <c r="G9597">
        <v>2022</v>
      </c>
      <c r="H9597" t="s">
        <v>21</v>
      </c>
      <c r="I9597" t="s">
        <v>23590</v>
      </c>
    </row>
    <row r="9598" spans="1:9" ht="32" x14ac:dyDescent="0.2">
      <c r="A9598" t="s">
        <v>23587</v>
      </c>
      <c r="B9598" t="s">
        <v>23593</v>
      </c>
      <c r="C9598">
        <v>3</v>
      </c>
      <c r="D9598">
        <f>237</f>
        <v>237</v>
      </c>
      <c r="E9598" t="s">
        <v>12</v>
      </c>
      <c r="F9598" s="3" t="s">
        <v>23594</v>
      </c>
      <c r="G9598">
        <v>2022</v>
      </c>
      <c r="H9598" t="s">
        <v>21</v>
      </c>
      <c r="I9598" t="s">
        <v>23590</v>
      </c>
    </row>
    <row r="9599" spans="1:9" ht="32" x14ac:dyDescent="0.2">
      <c r="A9599" t="s">
        <v>23587</v>
      </c>
      <c r="B9599" t="s">
        <v>23595</v>
      </c>
      <c r="C9599">
        <v>4</v>
      </c>
      <c r="D9599">
        <f>237</f>
        <v>237</v>
      </c>
      <c r="E9599" t="s">
        <v>12</v>
      </c>
      <c r="F9599" s="3" t="s">
        <v>23596</v>
      </c>
      <c r="G9599">
        <v>2022</v>
      </c>
      <c r="H9599" t="s">
        <v>21</v>
      </c>
      <c r="I9599" t="s">
        <v>23590</v>
      </c>
    </row>
    <row r="9600" spans="1:9" ht="32" x14ac:dyDescent="0.2">
      <c r="A9600" t="s">
        <v>23597</v>
      </c>
      <c r="B9600" t="s">
        <v>19466</v>
      </c>
      <c r="C9600">
        <v>1</v>
      </c>
      <c r="D9600" t="s">
        <v>12</v>
      </c>
      <c r="E9600" t="s">
        <v>41</v>
      </c>
      <c r="F9600" s="3" t="s">
        <v>23598</v>
      </c>
      <c r="G9600">
        <v>2022</v>
      </c>
      <c r="H9600" t="s">
        <v>14</v>
      </c>
      <c r="I9600" t="s">
        <v>23599</v>
      </c>
    </row>
    <row r="9601" spans="1:9" ht="32" x14ac:dyDescent="0.2">
      <c r="A9601" t="s">
        <v>23597</v>
      </c>
      <c r="B9601" t="s">
        <v>478</v>
      </c>
      <c r="C9601">
        <v>2</v>
      </c>
      <c r="D9601" t="s">
        <v>12</v>
      </c>
      <c r="E9601" t="s">
        <v>12</v>
      </c>
      <c r="F9601" s="3" t="s">
        <v>17445</v>
      </c>
      <c r="G9601">
        <v>2022</v>
      </c>
      <c r="H9601" t="s">
        <v>14</v>
      </c>
      <c r="I9601" t="s">
        <v>23599</v>
      </c>
    </row>
    <row r="9602" spans="1:9" ht="32" x14ac:dyDescent="0.2">
      <c r="A9602" t="s">
        <v>23597</v>
      </c>
      <c r="B9602" t="s">
        <v>23600</v>
      </c>
      <c r="C9602">
        <v>3</v>
      </c>
      <c r="D9602" t="s">
        <v>12</v>
      </c>
      <c r="E9602" t="s">
        <v>12</v>
      </c>
      <c r="F9602" s="3" t="s">
        <v>17612</v>
      </c>
      <c r="G9602">
        <v>2022</v>
      </c>
      <c r="H9602" t="s">
        <v>14</v>
      </c>
      <c r="I9602" t="s">
        <v>23599</v>
      </c>
    </row>
    <row r="9603" spans="1:9" ht="16" x14ac:dyDescent="0.2">
      <c r="A9603" t="s">
        <v>23601</v>
      </c>
      <c r="B9603" t="s">
        <v>23602</v>
      </c>
      <c r="C9603">
        <v>1</v>
      </c>
      <c r="D9603" t="s">
        <v>12</v>
      </c>
      <c r="E9603" t="s">
        <v>12</v>
      </c>
      <c r="F9603" s="3" t="s">
        <v>23603</v>
      </c>
      <c r="G9603">
        <v>2022</v>
      </c>
      <c r="H9603" t="s">
        <v>37</v>
      </c>
      <c r="I9603" t="s">
        <v>23604</v>
      </c>
    </row>
    <row r="9604" spans="1:9" ht="16" x14ac:dyDescent="0.2">
      <c r="A9604" t="s">
        <v>23601</v>
      </c>
      <c r="B9604" t="s">
        <v>13220</v>
      </c>
      <c r="C9604">
        <v>2</v>
      </c>
      <c r="D9604" t="s">
        <v>12</v>
      </c>
      <c r="E9604" t="s">
        <v>12</v>
      </c>
      <c r="F9604" s="3" t="s">
        <v>23605</v>
      </c>
      <c r="G9604">
        <v>2022</v>
      </c>
      <c r="H9604" t="s">
        <v>37</v>
      </c>
      <c r="I9604" t="s">
        <v>23604</v>
      </c>
    </row>
    <row r="9605" spans="1:9" ht="32" x14ac:dyDescent="0.2">
      <c r="A9605" t="s">
        <v>23601</v>
      </c>
      <c r="B9605" t="s">
        <v>2919</v>
      </c>
      <c r="C9605">
        <v>3</v>
      </c>
      <c r="D9605" t="s">
        <v>12</v>
      </c>
      <c r="E9605" t="s">
        <v>12</v>
      </c>
      <c r="F9605" s="3" t="s">
        <v>23606</v>
      </c>
      <c r="G9605">
        <v>2022</v>
      </c>
      <c r="H9605" t="s">
        <v>37</v>
      </c>
      <c r="I9605" t="s">
        <v>23604</v>
      </c>
    </row>
    <row r="9606" spans="1:9" ht="32" x14ac:dyDescent="0.2">
      <c r="A9606" t="s">
        <v>23607</v>
      </c>
      <c r="B9606" t="s">
        <v>23608</v>
      </c>
      <c r="C9606">
        <v>1</v>
      </c>
      <c r="D9606">
        <f>404</f>
        <v>404</v>
      </c>
      <c r="E9606" t="s">
        <v>12</v>
      </c>
      <c r="F9606" s="3" t="s">
        <v>23609</v>
      </c>
      <c r="G9606">
        <v>2022</v>
      </c>
      <c r="H9606" t="s">
        <v>313</v>
      </c>
      <c r="I9606" t="s">
        <v>23610</v>
      </c>
    </row>
    <row r="9607" spans="1:9" ht="32" x14ac:dyDescent="0.2">
      <c r="A9607" t="s">
        <v>23607</v>
      </c>
      <c r="B9607" t="s">
        <v>23611</v>
      </c>
      <c r="C9607">
        <v>2</v>
      </c>
      <c r="D9607">
        <f>404</f>
        <v>404</v>
      </c>
      <c r="E9607" t="s">
        <v>12</v>
      </c>
      <c r="F9607" s="3" t="s">
        <v>23612</v>
      </c>
      <c r="G9607">
        <v>2022</v>
      </c>
      <c r="H9607" t="s">
        <v>313</v>
      </c>
      <c r="I9607" t="s">
        <v>23610</v>
      </c>
    </row>
    <row r="9608" spans="1:9" ht="32" x14ac:dyDescent="0.2">
      <c r="A9608" t="s">
        <v>23607</v>
      </c>
      <c r="B9608" t="s">
        <v>23613</v>
      </c>
      <c r="C9608">
        <v>3</v>
      </c>
      <c r="D9608">
        <f>404</f>
        <v>404</v>
      </c>
      <c r="E9608" t="s">
        <v>12</v>
      </c>
      <c r="F9608" s="3" t="s">
        <v>23614</v>
      </c>
      <c r="G9608">
        <v>2022</v>
      </c>
      <c r="H9608" t="s">
        <v>313</v>
      </c>
      <c r="I9608" t="s">
        <v>23610</v>
      </c>
    </row>
    <row r="9609" spans="1:9" ht="32" x14ac:dyDescent="0.2">
      <c r="A9609" t="s">
        <v>23615</v>
      </c>
      <c r="B9609" t="s">
        <v>23616</v>
      </c>
      <c r="C9609">
        <v>1</v>
      </c>
      <c r="D9609">
        <f>237</f>
        <v>237</v>
      </c>
      <c r="E9609" t="s">
        <v>12</v>
      </c>
      <c r="F9609" s="3" t="s">
        <v>23617</v>
      </c>
      <c r="G9609">
        <v>2022</v>
      </c>
      <c r="H9609" t="s">
        <v>21</v>
      </c>
      <c r="I9609" t="s">
        <v>23618</v>
      </c>
    </row>
    <row r="9610" spans="1:9" ht="32" x14ac:dyDescent="0.2">
      <c r="A9610" t="s">
        <v>23615</v>
      </c>
      <c r="B9610" t="s">
        <v>23619</v>
      </c>
      <c r="C9610">
        <v>2</v>
      </c>
      <c r="D9610">
        <f>237</f>
        <v>237</v>
      </c>
      <c r="E9610" t="s">
        <v>12</v>
      </c>
      <c r="F9610" s="3" t="s">
        <v>23620</v>
      </c>
      <c r="G9610">
        <v>2022</v>
      </c>
      <c r="H9610" t="s">
        <v>21</v>
      </c>
      <c r="I9610" t="s">
        <v>23618</v>
      </c>
    </row>
    <row r="9611" spans="1:9" ht="32" x14ac:dyDescent="0.2">
      <c r="A9611" t="s">
        <v>23621</v>
      </c>
      <c r="B9611" t="s">
        <v>23622</v>
      </c>
      <c r="C9611">
        <v>1</v>
      </c>
      <c r="D9611" t="s">
        <v>12</v>
      </c>
      <c r="E9611" t="s">
        <v>12</v>
      </c>
      <c r="F9611" s="3" t="s">
        <v>23623</v>
      </c>
      <c r="G9611">
        <v>2022</v>
      </c>
      <c r="H9611" t="s">
        <v>235</v>
      </c>
      <c r="I9611" t="s">
        <v>23624</v>
      </c>
    </row>
    <row r="9612" spans="1:9" ht="16" x14ac:dyDescent="0.2">
      <c r="A9612" t="s">
        <v>23621</v>
      </c>
      <c r="B9612" t="s">
        <v>23625</v>
      </c>
      <c r="C9612">
        <v>2</v>
      </c>
      <c r="D9612" t="s">
        <v>12</v>
      </c>
      <c r="E9612" t="s">
        <v>3489</v>
      </c>
      <c r="F9612" s="3" t="s">
        <v>3490</v>
      </c>
      <c r="G9612">
        <v>2022</v>
      </c>
      <c r="H9612" t="s">
        <v>368</v>
      </c>
      <c r="I9612" t="s">
        <v>23624</v>
      </c>
    </row>
    <row r="9613" spans="1:9" ht="32" x14ac:dyDescent="0.2">
      <c r="A9613" t="s">
        <v>23621</v>
      </c>
      <c r="B9613" t="s">
        <v>23626</v>
      </c>
      <c r="C9613">
        <v>3</v>
      </c>
      <c r="D9613" t="s">
        <v>12</v>
      </c>
      <c r="E9613" t="s">
        <v>12</v>
      </c>
      <c r="F9613" s="3" t="s">
        <v>23627</v>
      </c>
      <c r="G9613">
        <v>2022</v>
      </c>
      <c r="H9613" t="s">
        <v>235</v>
      </c>
      <c r="I9613" t="s">
        <v>23624</v>
      </c>
    </row>
    <row r="9614" spans="1:9" ht="16" x14ac:dyDescent="0.2">
      <c r="A9614" t="s">
        <v>23628</v>
      </c>
      <c r="B9614" t="s">
        <v>23629</v>
      </c>
      <c r="C9614">
        <v>1</v>
      </c>
      <c r="D9614" t="s">
        <v>469</v>
      </c>
      <c r="E9614" t="s">
        <v>12</v>
      </c>
      <c r="F9614" s="3" t="s">
        <v>22800</v>
      </c>
      <c r="G9614">
        <v>2022</v>
      </c>
      <c r="H9614" t="s">
        <v>462</v>
      </c>
      <c r="I9614" t="s">
        <v>23630</v>
      </c>
    </row>
    <row r="9615" spans="1:9" ht="16" x14ac:dyDescent="0.2">
      <c r="A9615" t="s">
        <v>23631</v>
      </c>
      <c r="B9615" t="s">
        <v>23632</v>
      </c>
      <c r="C9615">
        <v>1</v>
      </c>
      <c r="D9615">
        <f>151</f>
        <v>151</v>
      </c>
      <c r="E9615" t="s">
        <v>12</v>
      </c>
      <c r="F9615" s="3" t="s">
        <v>20648</v>
      </c>
      <c r="G9615">
        <v>2022</v>
      </c>
      <c r="H9615" t="s">
        <v>140</v>
      </c>
      <c r="I9615" t="s">
        <v>23633</v>
      </c>
    </row>
    <row r="9616" spans="1:9" ht="32" x14ac:dyDescent="0.2">
      <c r="A9616" t="s">
        <v>23634</v>
      </c>
      <c r="B9616" t="s">
        <v>11214</v>
      </c>
      <c r="C9616">
        <v>1</v>
      </c>
      <c r="D9616" t="s">
        <v>12</v>
      </c>
      <c r="E9616" t="s">
        <v>12</v>
      </c>
      <c r="F9616" s="3" t="s">
        <v>23635</v>
      </c>
      <c r="G9616">
        <v>2022</v>
      </c>
      <c r="H9616" t="s">
        <v>859</v>
      </c>
      <c r="I9616" t="s">
        <v>23636</v>
      </c>
    </row>
    <row r="9617" spans="1:9" ht="32" x14ac:dyDescent="0.2">
      <c r="A9617" t="s">
        <v>23634</v>
      </c>
      <c r="B9617" t="s">
        <v>11217</v>
      </c>
      <c r="C9617">
        <v>2</v>
      </c>
      <c r="D9617" t="s">
        <v>408</v>
      </c>
      <c r="E9617" t="s">
        <v>12</v>
      </c>
      <c r="F9617" s="3" t="s">
        <v>23637</v>
      </c>
      <c r="G9617">
        <v>2022</v>
      </c>
      <c r="H9617" t="s">
        <v>859</v>
      </c>
      <c r="I9617" t="s">
        <v>23636</v>
      </c>
    </row>
    <row r="9618" spans="1:9" ht="32" x14ac:dyDescent="0.2">
      <c r="A9618" t="s">
        <v>23638</v>
      </c>
      <c r="B9618" t="s">
        <v>1016</v>
      </c>
      <c r="C9618">
        <v>1</v>
      </c>
      <c r="D9618" t="s">
        <v>52</v>
      </c>
      <c r="E9618" t="s">
        <v>12</v>
      </c>
      <c r="F9618" s="3" t="s">
        <v>2148</v>
      </c>
      <c r="G9618">
        <v>2022</v>
      </c>
      <c r="H9618" t="s">
        <v>140</v>
      </c>
      <c r="I9618" t="s">
        <v>23639</v>
      </c>
    </row>
    <row r="9619" spans="1:9" ht="16" x14ac:dyDescent="0.2">
      <c r="A9619" t="s">
        <v>23638</v>
      </c>
      <c r="B9619" t="s">
        <v>4946</v>
      </c>
      <c r="C9619">
        <v>2</v>
      </c>
      <c r="D9619" t="s">
        <v>712</v>
      </c>
      <c r="E9619" t="s">
        <v>12</v>
      </c>
      <c r="F9619" s="3" t="s">
        <v>4942</v>
      </c>
      <c r="G9619">
        <v>2022</v>
      </c>
      <c r="H9619" t="s">
        <v>140</v>
      </c>
      <c r="I9619" t="s">
        <v>23639</v>
      </c>
    </row>
    <row r="9620" spans="1:9" ht="32" x14ac:dyDescent="0.2">
      <c r="A9620" t="s">
        <v>23638</v>
      </c>
      <c r="B9620" t="s">
        <v>18387</v>
      </c>
      <c r="C9620">
        <v>3</v>
      </c>
      <c r="D9620" t="s">
        <v>12</v>
      </c>
      <c r="E9620" t="s">
        <v>12</v>
      </c>
      <c r="F9620" s="3" t="s">
        <v>19262</v>
      </c>
      <c r="G9620">
        <v>2022</v>
      </c>
      <c r="H9620" t="s">
        <v>37</v>
      </c>
      <c r="I9620" t="s">
        <v>23639</v>
      </c>
    </row>
    <row r="9621" spans="1:9" ht="32" x14ac:dyDescent="0.2">
      <c r="A9621" t="s">
        <v>23638</v>
      </c>
      <c r="B9621" t="s">
        <v>155</v>
      </c>
      <c r="C9621">
        <v>4</v>
      </c>
      <c r="D9621" t="s">
        <v>1818</v>
      </c>
      <c r="E9621" t="s">
        <v>12</v>
      </c>
      <c r="F9621" s="3" t="s">
        <v>12265</v>
      </c>
      <c r="G9621">
        <v>2022</v>
      </c>
      <c r="H9621" t="s">
        <v>323</v>
      </c>
      <c r="I9621" t="s">
        <v>23639</v>
      </c>
    </row>
    <row r="9622" spans="1:9" ht="16" x14ac:dyDescent="0.2">
      <c r="A9622" t="s">
        <v>23640</v>
      </c>
      <c r="B9622" t="s">
        <v>1238</v>
      </c>
      <c r="C9622">
        <v>1</v>
      </c>
      <c r="D9622" t="s">
        <v>1155</v>
      </c>
      <c r="E9622" t="s">
        <v>12</v>
      </c>
      <c r="F9622" s="3" t="s">
        <v>3109</v>
      </c>
      <c r="G9622">
        <v>2022</v>
      </c>
      <c r="H9622" t="s">
        <v>1157</v>
      </c>
      <c r="I9622" t="s">
        <v>23641</v>
      </c>
    </row>
    <row r="9623" spans="1:9" ht="32" x14ac:dyDescent="0.2">
      <c r="A9623" t="s">
        <v>23640</v>
      </c>
      <c r="B9623" t="s">
        <v>3106</v>
      </c>
      <c r="C9623">
        <v>2</v>
      </c>
      <c r="D9623" t="s">
        <v>3111</v>
      </c>
      <c r="E9623" t="s">
        <v>12</v>
      </c>
      <c r="F9623" s="3" t="s">
        <v>3112</v>
      </c>
      <c r="G9623">
        <v>2022</v>
      </c>
      <c r="H9623" t="s">
        <v>140</v>
      </c>
      <c r="I9623" t="s">
        <v>23641</v>
      </c>
    </row>
    <row r="9624" spans="1:9" ht="32" x14ac:dyDescent="0.2">
      <c r="A9624" t="s">
        <v>23640</v>
      </c>
      <c r="B9624" t="s">
        <v>1241</v>
      </c>
      <c r="C9624">
        <v>3</v>
      </c>
      <c r="D9624" t="s">
        <v>344</v>
      </c>
      <c r="E9624" t="s">
        <v>12</v>
      </c>
      <c r="F9624" s="3" t="s">
        <v>3395</v>
      </c>
      <c r="G9624">
        <v>2022</v>
      </c>
      <c r="H9624" t="s">
        <v>1157</v>
      </c>
      <c r="I9624" t="s">
        <v>23641</v>
      </c>
    </row>
    <row r="9625" spans="1:9" ht="32" x14ac:dyDescent="0.2">
      <c r="A9625" t="s">
        <v>23642</v>
      </c>
      <c r="B9625" t="s">
        <v>13287</v>
      </c>
      <c r="C9625">
        <v>1</v>
      </c>
      <c r="D9625" t="s">
        <v>12</v>
      </c>
      <c r="E9625" t="s">
        <v>12</v>
      </c>
      <c r="F9625" s="3" t="s">
        <v>23643</v>
      </c>
      <c r="G9625">
        <v>2022</v>
      </c>
      <c r="H9625" t="s">
        <v>256</v>
      </c>
      <c r="I9625" t="s">
        <v>23644</v>
      </c>
    </row>
    <row r="9626" spans="1:9" ht="16" x14ac:dyDescent="0.2">
      <c r="A9626" t="s">
        <v>23642</v>
      </c>
      <c r="B9626" t="s">
        <v>23645</v>
      </c>
      <c r="C9626">
        <v>2</v>
      </c>
      <c r="D9626" t="s">
        <v>52</v>
      </c>
      <c r="E9626" t="s">
        <v>12</v>
      </c>
      <c r="F9626" s="3" t="s">
        <v>23646</v>
      </c>
      <c r="G9626">
        <v>2022</v>
      </c>
      <c r="H9626" t="s">
        <v>37</v>
      </c>
      <c r="I9626" t="s">
        <v>23644</v>
      </c>
    </row>
    <row r="9627" spans="1:9" ht="16" x14ac:dyDescent="0.2">
      <c r="A9627" t="s">
        <v>23647</v>
      </c>
      <c r="B9627" t="s">
        <v>2547</v>
      </c>
      <c r="C9627">
        <v>1</v>
      </c>
      <c r="D9627" t="s">
        <v>90</v>
      </c>
      <c r="E9627" t="s">
        <v>12</v>
      </c>
      <c r="F9627" s="3" t="s">
        <v>2343</v>
      </c>
      <c r="G9627">
        <v>2022</v>
      </c>
      <c r="H9627" t="s">
        <v>14</v>
      </c>
      <c r="I9627" t="s">
        <v>23648</v>
      </c>
    </row>
    <row r="9628" spans="1:9" ht="32" x14ac:dyDescent="0.2">
      <c r="A9628" t="s">
        <v>23649</v>
      </c>
      <c r="B9628" t="s">
        <v>10474</v>
      </c>
      <c r="C9628">
        <v>1</v>
      </c>
      <c r="D9628" t="s">
        <v>12</v>
      </c>
      <c r="E9628" t="s">
        <v>12</v>
      </c>
      <c r="F9628" s="3" t="s">
        <v>19024</v>
      </c>
      <c r="G9628">
        <v>2022</v>
      </c>
      <c r="H9628" t="s">
        <v>14</v>
      </c>
      <c r="I9628" t="s">
        <v>23650</v>
      </c>
    </row>
    <row r="9629" spans="1:9" ht="32" x14ac:dyDescent="0.2">
      <c r="A9629" t="s">
        <v>23649</v>
      </c>
      <c r="B9629" t="s">
        <v>2320</v>
      </c>
      <c r="C9629">
        <v>2</v>
      </c>
      <c r="D9629" t="s">
        <v>12</v>
      </c>
      <c r="E9629" t="s">
        <v>12</v>
      </c>
      <c r="F9629" s="3" t="s">
        <v>23651</v>
      </c>
      <c r="G9629">
        <v>2022</v>
      </c>
      <c r="H9629" t="s">
        <v>14</v>
      </c>
      <c r="I9629" t="s">
        <v>23650</v>
      </c>
    </row>
    <row r="9630" spans="1:9" ht="16" x14ac:dyDescent="0.2">
      <c r="A9630" t="s">
        <v>23649</v>
      </c>
      <c r="B9630" t="s">
        <v>23652</v>
      </c>
      <c r="C9630">
        <v>3</v>
      </c>
      <c r="D9630" t="s">
        <v>12</v>
      </c>
      <c r="E9630" t="s">
        <v>12</v>
      </c>
      <c r="F9630" s="3" t="s">
        <v>23653</v>
      </c>
      <c r="G9630">
        <v>2022</v>
      </c>
      <c r="H9630" t="s">
        <v>14</v>
      </c>
      <c r="I9630" t="s">
        <v>23650</v>
      </c>
    </row>
    <row r="9631" spans="1:9" ht="32" x14ac:dyDescent="0.2">
      <c r="A9631" t="s">
        <v>23654</v>
      </c>
      <c r="B9631" t="s">
        <v>12792</v>
      </c>
      <c r="C9631">
        <v>1</v>
      </c>
      <c r="D9631" t="s">
        <v>12</v>
      </c>
      <c r="E9631" t="s">
        <v>12</v>
      </c>
      <c r="F9631" s="3" t="s">
        <v>23655</v>
      </c>
      <c r="G9631">
        <v>2022</v>
      </c>
      <c r="H9631" t="s">
        <v>14</v>
      </c>
      <c r="I9631" t="s">
        <v>23656</v>
      </c>
    </row>
    <row r="9632" spans="1:9" ht="32" x14ac:dyDescent="0.2">
      <c r="A9632" t="s">
        <v>23654</v>
      </c>
      <c r="B9632" t="s">
        <v>11515</v>
      </c>
      <c r="C9632">
        <v>2</v>
      </c>
      <c r="D9632" t="s">
        <v>12</v>
      </c>
      <c r="E9632" t="s">
        <v>12</v>
      </c>
      <c r="F9632" s="3" t="s">
        <v>12795</v>
      </c>
      <c r="G9632">
        <v>2022</v>
      </c>
      <c r="H9632" t="s">
        <v>14</v>
      </c>
      <c r="I9632" t="s">
        <v>23656</v>
      </c>
    </row>
    <row r="9633" spans="1:9" ht="32" x14ac:dyDescent="0.2">
      <c r="A9633" t="s">
        <v>23654</v>
      </c>
      <c r="B9633" t="s">
        <v>10404</v>
      </c>
      <c r="C9633">
        <v>3</v>
      </c>
      <c r="D9633" t="s">
        <v>12</v>
      </c>
      <c r="E9633" t="s">
        <v>12</v>
      </c>
      <c r="F9633" s="3" t="s">
        <v>22857</v>
      </c>
      <c r="G9633">
        <v>2022</v>
      </c>
      <c r="H9633" t="s">
        <v>14</v>
      </c>
      <c r="I9633" t="s">
        <v>23656</v>
      </c>
    </row>
    <row r="9634" spans="1:9" ht="16" x14ac:dyDescent="0.2">
      <c r="A9634" t="s">
        <v>23657</v>
      </c>
      <c r="B9634" t="s">
        <v>23658</v>
      </c>
      <c r="C9634">
        <v>1</v>
      </c>
      <c r="D9634" t="s">
        <v>12</v>
      </c>
      <c r="E9634" t="s">
        <v>12</v>
      </c>
      <c r="F9634" s="3" t="s">
        <v>23659</v>
      </c>
      <c r="G9634">
        <v>2022</v>
      </c>
      <c r="H9634" t="s">
        <v>140</v>
      </c>
      <c r="I9634" t="s">
        <v>23660</v>
      </c>
    </row>
    <row r="9635" spans="1:9" ht="32" x14ac:dyDescent="0.2">
      <c r="A9635" t="s">
        <v>23657</v>
      </c>
      <c r="B9635" t="s">
        <v>23661</v>
      </c>
      <c r="C9635">
        <v>2</v>
      </c>
      <c r="D9635" t="s">
        <v>344</v>
      </c>
      <c r="E9635" t="s">
        <v>12</v>
      </c>
      <c r="F9635" s="3" t="s">
        <v>23662</v>
      </c>
      <c r="G9635">
        <v>2022</v>
      </c>
      <c r="H9635" t="s">
        <v>140</v>
      </c>
      <c r="I9635" t="s">
        <v>23660</v>
      </c>
    </row>
    <row r="9636" spans="1:9" ht="32" x14ac:dyDescent="0.2">
      <c r="A9636" t="s">
        <v>23657</v>
      </c>
      <c r="B9636" t="s">
        <v>23663</v>
      </c>
      <c r="C9636">
        <v>3</v>
      </c>
      <c r="D9636" t="s">
        <v>12</v>
      </c>
      <c r="E9636" t="s">
        <v>12</v>
      </c>
      <c r="F9636" s="3" t="s">
        <v>23664</v>
      </c>
      <c r="G9636">
        <v>2022</v>
      </c>
      <c r="H9636" t="s">
        <v>140</v>
      </c>
      <c r="I9636" t="s">
        <v>23660</v>
      </c>
    </row>
    <row r="9637" spans="1:9" ht="32" x14ac:dyDescent="0.2">
      <c r="A9637" t="s">
        <v>23657</v>
      </c>
      <c r="B9637" t="s">
        <v>23665</v>
      </c>
      <c r="C9637">
        <v>4</v>
      </c>
      <c r="D9637" t="s">
        <v>12</v>
      </c>
      <c r="E9637" t="s">
        <v>12</v>
      </c>
      <c r="F9637" s="3" t="s">
        <v>23666</v>
      </c>
      <c r="G9637">
        <v>2022</v>
      </c>
      <c r="H9637" t="s">
        <v>140</v>
      </c>
      <c r="I9637" t="s">
        <v>23660</v>
      </c>
    </row>
    <row r="9638" spans="1:9" ht="16" x14ac:dyDescent="0.2">
      <c r="A9638" t="s">
        <v>23657</v>
      </c>
      <c r="B9638" t="s">
        <v>23667</v>
      </c>
      <c r="C9638">
        <v>5</v>
      </c>
      <c r="D9638" t="s">
        <v>12</v>
      </c>
      <c r="E9638" t="s">
        <v>12</v>
      </c>
      <c r="F9638" s="3" t="s">
        <v>23668</v>
      </c>
      <c r="G9638">
        <v>2022</v>
      </c>
      <c r="H9638" t="s">
        <v>140</v>
      </c>
      <c r="I9638" t="s">
        <v>23660</v>
      </c>
    </row>
    <row r="9639" spans="1:9" ht="16" x14ac:dyDescent="0.2">
      <c r="A9639" t="s">
        <v>23657</v>
      </c>
      <c r="B9639" t="s">
        <v>23669</v>
      </c>
      <c r="C9639">
        <v>6</v>
      </c>
      <c r="D9639" t="s">
        <v>12</v>
      </c>
      <c r="E9639" t="s">
        <v>12</v>
      </c>
      <c r="F9639" s="3" t="s">
        <v>23670</v>
      </c>
      <c r="G9639">
        <v>2022</v>
      </c>
      <c r="H9639" t="s">
        <v>140</v>
      </c>
      <c r="I9639" t="s">
        <v>23660</v>
      </c>
    </row>
    <row r="9640" spans="1:9" ht="32" x14ac:dyDescent="0.2">
      <c r="A9640" t="s">
        <v>23657</v>
      </c>
      <c r="B9640" t="s">
        <v>23671</v>
      </c>
      <c r="C9640">
        <v>7</v>
      </c>
      <c r="D9640" t="s">
        <v>12</v>
      </c>
      <c r="E9640" t="s">
        <v>12</v>
      </c>
      <c r="F9640" s="3" t="s">
        <v>23672</v>
      </c>
      <c r="G9640">
        <v>2022</v>
      </c>
      <c r="H9640" t="s">
        <v>140</v>
      </c>
      <c r="I9640" t="s">
        <v>23660</v>
      </c>
    </row>
    <row r="9641" spans="1:9" ht="32" x14ac:dyDescent="0.2">
      <c r="A9641" t="s">
        <v>23657</v>
      </c>
      <c r="B9641" t="s">
        <v>23673</v>
      </c>
      <c r="C9641">
        <v>8</v>
      </c>
      <c r="D9641">
        <f>446</f>
        <v>446</v>
      </c>
      <c r="E9641" t="s">
        <v>12</v>
      </c>
      <c r="F9641" s="3" t="s">
        <v>23674</v>
      </c>
      <c r="G9641">
        <v>2022</v>
      </c>
      <c r="H9641" t="s">
        <v>140</v>
      </c>
      <c r="I9641" t="s">
        <v>23660</v>
      </c>
    </row>
    <row r="9642" spans="1:9" ht="32" x14ac:dyDescent="0.2">
      <c r="A9642" t="s">
        <v>23657</v>
      </c>
      <c r="B9642" t="s">
        <v>23675</v>
      </c>
      <c r="C9642">
        <v>9</v>
      </c>
      <c r="D9642" t="s">
        <v>12</v>
      </c>
      <c r="E9642" t="s">
        <v>12</v>
      </c>
      <c r="F9642" s="3" t="s">
        <v>23676</v>
      </c>
      <c r="G9642">
        <v>2022</v>
      </c>
      <c r="H9642" t="s">
        <v>140</v>
      </c>
      <c r="I9642" t="s">
        <v>23660</v>
      </c>
    </row>
    <row r="9643" spans="1:9" ht="16" x14ac:dyDescent="0.2">
      <c r="A9643" t="s">
        <v>23657</v>
      </c>
      <c r="B9643" t="s">
        <v>23677</v>
      </c>
      <c r="C9643">
        <v>10</v>
      </c>
      <c r="D9643" t="s">
        <v>12</v>
      </c>
      <c r="E9643" t="s">
        <v>12</v>
      </c>
      <c r="F9643" s="3" t="s">
        <v>23678</v>
      </c>
      <c r="G9643">
        <v>2022</v>
      </c>
      <c r="H9643" t="s">
        <v>140</v>
      </c>
      <c r="I9643" t="s">
        <v>23660</v>
      </c>
    </row>
    <row r="9644" spans="1:9" ht="32" x14ac:dyDescent="0.2">
      <c r="A9644" t="s">
        <v>23657</v>
      </c>
      <c r="B9644" t="s">
        <v>23679</v>
      </c>
      <c r="C9644">
        <v>11</v>
      </c>
      <c r="D9644">
        <f>132</f>
        <v>132</v>
      </c>
      <c r="E9644" t="s">
        <v>12</v>
      </c>
      <c r="F9644" s="7" t="s">
        <v>284</v>
      </c>
      <c r="G9644">
        <v>2022</v>
      </c>
      <c r="H9644" t="s">
        <v>140</v>
      </c>
      <c r="I9644" t="s">
        <v>23660</v>
      </c>
    </row>
    <row r="9645" spans="1:9" ht="32" x14ac:dyDescent="0.2">
      <c r="A9645" t="s">
        <v>23680</v>
      </c>
      <c r="B9645" t="s">
        <v>23681</v>
      </c>
      <c r="C9645">
        <v>1</v>
      </c>
      <c r="D9645" t="s">
        <v>1049</v>
      </c>
      <c r="E9645" t="s">
        <v>12</v>
      </c>
      <c r="F9645" s="3" t="s">
        <v>23682</v>
      </c>
      <c r="G9645">
        <v>2022</v>
      </c>
      <c r="H9645" t="s">
        <v>140</v>
      </c>
      <c r="I9645" t="s">
        <v>23683</v>
      </c>
    </row>
    <row r="9646" spans="1:9" ht="32" x14ac:dyDescent="0.2">
      <c r="A9646" t="s">
        <v>23680</v>
      </c>
      <c r="B9646" t="s">
        <v>23684</v>
      </c>
      <c r="C9646">
        <v>2</v>
      </c>
      <c r="D9646" t="s">
        <v>31</v>
      </c>
      <c r="E9646" t="s">
        <v>12</v>
      </c>
      <c r="F9646" s="3" t="s">
        <v>23685</v>
      </c>
      <c r="G9646">
        <v>2022</v>
      </c>
      <c r="H9646" t="s">
        <v>140</v>
      </c>
      <c r="I9646" t="s">
        <v>23683</v>
      </c>
    </row>
    <row r="9647" spans="1:9" ht="32" x14ac:dyDescent="0.2">
      <c r="A9647" t="s">
        <v>23680</v>
      </c>
      <c r="B9647" t="s">
        <v>23686</v>
      </c>
      <c r="C9647">
        <v>3</v>
      </c>
      <c r="D9647" t="s">
        <v>12</v>
      </c>
      <c r="E9647" t="s">
        <v>12</v>
      </c>
      <c r="F9647" s="3" t="s">
        <v>23687</v>
      </c>
      <c r="G9647">
        <v>2022</v>
      </c>
      <c r="H9647" t="s">
        <v>140</v>
      </c>
      <c r="I9647" t="s">
        <v>23683</v>
      </c>
    </row>
    <row r="9648" spans="1:9" ht="16" x14ac:dyDescent="0.2">
      <c r="A9648" t="s">
        <v>23680</v>
      </c>
      <c r="B9648" t="s">
        <v>23688</v>
      </c>
      <c r="C9648">
        <v>4</v>
      </c>
      <c r="D9648" t="s">
        <v>12</v>
      </c>
      <c r="E9648" t="s">
        <v>12</v>
      </c>
      <c r="F9648" s="3" t="s">
        <v>23689</v>
      </c>
      <c r="G9648">
        <v>2022</v>
      </c>
      <c r="H9648" t="s">
        <v>140</v>
      </c>
      <c r="I9648" t="s">
        <v>23683</v>
      </c>
    </row>
    <row r="9649" spans="1:9" ht="16" x14ac:dyDescent="0.2">
      <c r="A9649" t="s">
        <v>23690</v>
      </c>
      <c r="B9649" t="s">
        <v>23691</v>
      </c>
      <c r="C9649">
        <v>1</v>
      </c>
      <c r="D9649" t="s">
        <v>12</v>
      </c>
      <c r="E9649" t="s">
        <v>12</v>
      </c>
      <c r="F9649" s="3" t="s">
        <v>23692</v>
      </c>
      <c r="G9649">
        <v>2022</v>
      </c>
      <c r="H9649" t="s">
        <v>3976</v>
      </c>
      <c r="I9649" t="s">
        <v>23693</v>
      </c>
    </row>
    <row r="9650" spans="1:9" ht="16" x14ac:dyDescent="0.2">
      <c r="A9650" t="s">
        <v>23690</v>
      </c>
      <c r="B9650" t="s">
        <v>23694</v>
      </c>
      <c r="C9650">
        <v>2</v>
      </c>
      <c r="D9650" t="s">
        <v>12</v>
      </c>
      <c r="E9650" t="s">
        <v>12</v>
      </c>
      <c r="F9650" s="3" t="s">
        <v>23695</v>
      </c>
      <c r="G9650">
        <v>2022</v>
      </c>
      <c r="H9650" t="s">
        <v>140</v>
      </c>
      <c r="I9650" t="s">
        <v>23693</v>
      </c>
    </row>
    <row r="9651" spans="1:9" ht="16" x14ac:dyDescent="0.2">
      <c r="A9651" t="s">
        <v>23696</v>
      </c>
      <c r="B9651" t="s">
        <v>10822</v>
      </c>
      <c r="C9651">
        <v>1</v>
      </c>
      <c r="D9651" t="s">
        <v>1128</v>
      </c>
      <c r="E9651" t="s">
        <v>12</v>
      </c>
      <c r="F9651" s="3" t="s">
        <v>23697</v>
      </c>
      <c r="G9651">
        <v>2022</v>
      </c>
      <c r="H9651" t="s">
        <v>140</v>
      </c>
      <c r="I9651" t="s">
        <v>23698</v>
      </c>
    </row>
    <row r="9652" spans="1:9" ht="32" x14ac:dyDescent="0.2">
      <c r="A9652" t="s">
        <v>23699</v>
      </c>
      <c r="B9652" t="s">
        <v>23700</v>
      </c>
      <c r="C9652">
        <v>1</v>
      </c>
      <c r="D9652" t="s">
        <v>12</v>
      </c>
      <c r="E9652" t="s">
        <v>12</v>
      </c>
      <c r="F9652" s="3" t="s">
        <v>23701</v>
      </c>
      <c r="G9652">
        <v>2022</v>
      </c>
      <c r="H9652" t="s">
        <v>235</v>
      </c>
      <c r="I9652" t="s">
        <v>23702</v>
      </c>
    </row>
    <row r="9653" spans="1:9" ht="32" x14ac:dyDescent="0.2">
      <c r="A9653" t="s">
        <v>23699</v>
      </c>
      <c r="B9653" t="s">
        <v>23703</v>
      </c>
      <c r="C9653">
        <v>2</v>
      </c>
      <c r="D9653" t="s">
        <v>12</v>
      </c>
      <c r="E9653" t="s">
        <v>12</v>
      </c>
      <c r="F9653" s="3" t="s">
        <v>23704</v>
      </c>
      <c r="G9653">
        <v>2022</v>
      </c>
      <c r="H9653" t="s">
        <v>235</v>
      </c>
      <c r="I9653" t="s">
        <v>23702</v>
      </c>
    </row>
    <row r="9654" spans="1:9" ht="16" x14ac:dyDescent="0.2">
      <c r="A9654" t="s">
        <v>23699</v>
      </c>
      <c r="B9654" t="s">
        <v>23705</v>
      </c>
      <c r="C9654">
        <v>3</v>
      </c>
      <c r="D9654" t="s">
        <v>12</v>
      </c>
      <c r="E9654" t="s">
        <v>12</v>
      </c>
      <c r="F9654" s="3" t="s">
        <v>23706</v>
      </c>
      <c r="G9654">
        <v>2022</v>
      </c>
      <c r="H9654" t="s">
        <v>368</v>
      </c>
      <c r="I9654" t="s">
        <v>23702</v>
      </c>
    </row>
    <row r="9655" spans="1:9" ht="32" x14ac:dyDescent="0.2">
      <c r="A9655" t="s">
        <v>23699</v>
      </c>
      <c r="B9655" t="s">
        <v>23707</v>
      </c>
      <c r="C9655">
        <v>4</v>
      </c>
      <c r="D9655" t="s">
        <v>12</v>
      </c>
      <c r="E9655" t="s">
        <v>12</v>
      </c>
      <c r="F9655" s="3" t="s">
        <v>23708</v>
      </c>
      <c r="G9655">
        <v>2022</v>
      </c>
      <c r="H9655" t="s">
        <v>14</v>
      </c>
      <c r="I9655" t="s">
        <v>23702</v>
      </c>
    </row>
    <row r="9656" spans="1:9" ht="32" x14ac:dyDescent="0.2">
      <c r="A9656" t="s">
        <v>23699</v>
      </c>
      <c r="B9656" t="s">
        <v>23709</v>
      </c>
      <c r="C9656">
        <v>5</v>
      </c>
      <c r="D9656" t="s">
        <v>12</v>
      </c>
      <c r="E9656" t="s">
        <v>12</v>
      </c>
      <c r="F9656" s="3" t="s">
        <v>23710</v>
      </c>
      <c r="G9656">
        <v>2022</v>
      </c>
      <c r="H9656" t="s">
        <v>235</v>
      </c>
      <c r="I9656" t="s">
        <v>23702</v>
      </c>
    </row>
    <row r="9657" spans="1:9" ht="32" x14ac:dyDescent="0.2">
      <c r="A9657" t="s">
        <v>23711</v>
      </c>
      <c r="B9657" t="s">
        <v>23712</v>
      </c>
      <c r="C9657">
        <v>1</v>
      </c>
      <c r="D9657" t="s">
        <v>12</v>
      </c>
      <c r="E9657" t="s">
        <v>12</v>
      </c>
      <c r="F9657" s="3" t="s">
        <v>23713</v>
      </c>
      <c r="G9657">
        <v>2022</v>
      </c>
      <c r="H9657" t="s">
        <v>14</v>
      </c>
      <c r="I9657" t="s">
        <v>23714</v>
      </c>
    </row>
    <row r="9658" spans="1:9" ht="32" x14ac:dyDescent="0.2">
      <c r="A9658" t="s">
        <v>23715</v>
      </c>
      <c r="B9658" t="s">
        <v>23716</v>
      </c>
      <c r="C9658">
        <v>1</v>
      </c>
      <c r="D9658" t="s">
        <v>2738</v>
      </c>
      <c r="E9658" t="s">
        <v>12</v>
      </c>
      <c r="F9658" s="3" t="s">
        <v>23717</v>
      </c>
      <c r="G9658">
        <v>2022</v>
      </c>
      <c r="H9658" t="s">
        <v>318</v>
      </c>
      <c r="I9658" t="s">
        <v>23718</v>
      </c>
    </row>
    <row r="9659" spans="1:9" ht="32" x14ac:dyDescent="0.2">
      <c r="A9659" t="s">
        <v>23719</v>
      </c>
      <c r="B9659" t="s">
        <v>18777</v>
      </c>
      <c r="C9659">
        <v>1</v>
      </c>
      <c r="D9659" t="s">
        <v>6121</v>
      </c>
      <c r="E9659" t="s">
        <v>23720</v>
      </c>
      <c r="F9659" s="3" t="s">
        <v>23721</v>
      </c>
      <c r="G9659">
        <v>2022</v>
      </c>
      <c r="H9659" t="s">
        <v>140</v>
      </c>
      <c r="I9659" t="s">
        <v>23722</v>
      </c>
    </row>
    <row r="9660" spans="1:9" ht="32" x14ac:dyDescent="0.2">
      <c r="A9660" t="s">
        <v>23719</v>
      </c>
      <c r="B9660" t="s">
        <v>23723</v>
      </c>
      <c r="C9660">
        <v>2</v>
      </c>
      <c r="D9660" t="s">
        <v>485</v>
      </c>
      <c r="E9660" t="s">
        <v>12</v>
      </c>
      <c r="F9660" s="3" t="s">
        <v>23724</v>
      </c>
      <c r="G9660">
        <v>2022</v>
      </c>
      <c r="H9660" t="s">
        <v>140</v>
      </c>
      <c r="I9660" t="s">
        <v>23722</v>
      </c>
    </row>
    <row r="9661" spans="1:9" ht="16" x14ac:dyDescent="0.2">
      <c r="A9661" t="s">
        <v>23725</v>
      </c>
      <c r="B9661" t="s">
        <v>6005</v>
      </c>
      <c r="C9661">
        <v>1</v>
      </c>
      <c r="D9661" t="s">
        <v>12</v>
      </c>
      <c r="E9661" t="s">
        <v>12</v>
      </c>
      <c r="F9661" s="7" t="s">
        <v>23726</v>
      </c>
      <c r="G9661">
        <v>2022</v>
      </c>
      <c r="H9661" t="s">
        <v>250</v>
      </c>
      <c r="I9661" t="s">
        <v>23727</v>
      </c>
    </row>
    <row r="9662" spans="1:9" ht="16" x14ac:dyDescent="0.2">
      <c r="A9662" t="s">
        <v>23725</v>
      </c>
      <c r="B9662" t="s">
        <v>6008</v>
      </c>
      <c r="C9662">
        <v>2</v>
      </c>
      <c r="D9662">
        <f>419</f>
        <v>419</v>
      </c>
      <c r="E9662" t="s">
        <v>12</v>
      </c>
      <c r="F9662" s="3" t="s">
        <v>20454</v>
      </c>
      <c r="G9662">
        <v>2022</v>
      </c>
      <c r="H9662" t="s">
        <v>140</v>
      </c>
      <c r="I9662" t="s">
        <v>23727</v>
      </c>
    </row>
    <row r="9663" spans="1:9" ht="16" x14ac:dyDescent="0.2">
      <c r="A9663" t="s">
        <v>23728</v>
      </c>
      <c r="B9663" t="s">
        <v>20820</v>
      </c>
      <c r="C9663">
        <v>1</v>
      </c>
      <c r="D9663">
        <f>285</f>
        <v>285</v>
      </c>
      <c r="E9663" t="s">
        <v>12</v>
      </c>
      <c r="F9663" s="3" t="s">
        <v>15315</v>
      </c>
      <c r="G9663">
        <v>2022</v>
      </c>
      <c r="H9663" t="s">
        <v>14</v>
      </c>
      <c r="I9663" t="s">
        <v>23729</v>
      </c>
    </row>
    <row r="9664" spans="1:9" ht="32" x14ac:dyDescent="0.2">
      <c r="A9664" t="s">
        <v>23730</v>
      </c>
      <c r="B9664" t="s">
        <v>23731</v>
      </c>
      <c r="C9664">
        <v>1</v>
      </c>
      <c r="D9664" t="s">
        <v>52</v>
      </c>
      <c r="E9664" t="s">
        <v>12</v>
      </c>
      <c r="F9664" s="3" t="s">
        <v>7434</v>
      </c>
      <c r="G9664">
        <v>2022</v>
      </c>
      <c r="H9664" t="s">
        <v>323</v>
      </c>
      <c r="I9664" t="s">
        <v>23732</v>
      </c>
    </row>
    <row r="9665" spans="1:9" ht="32" x14ac:dyDescent="0.2">
      <c r="A9665" t="s">
        <v>23730</v>
      </c>
      <c r="B9665" t="s">
        <v>18092</v>
      </c>
      <c r="C9665">
        <v>2</v>
      </c>
      <c r="D9665" t="s">
        <v>12</v>
      </c>
      <c r="E9665" t="s">
        <v>12</v>
      </c>
      <c r="F9665" s="3" t="s">
        <v>23733</v>
      </c>
      <c r="G9665">
        <v>2022</v>
      </c>
      <c r="H9665" t="s">
        <v>14</v>
      </c>
      <c r="I9665" t="s">
        <v>23732</v>
      </c>
    </row>
    <row r="9666" spans="1:9" ht="32" x14ac:dyDescent="0.2">
      <c r="A9666" t="s">
        <v>23734</v>
      </c>
      <c r="B9666" t="s">
        <v>2724</v>
      </c>
      <c r="C9666">
        <v>1</v>
      </c>
      <c r="D9666" t="s">
        <v>12</v>
      </c>
      <c r="E9666" t="s">
        <v>12</v>
      </c>
      <c r="F9666" s="3" t="s">
        <v>23735</v>
      </c>
      <c r="G9666">
        <v>2022</v>
      </c>
      <c r="H9666" t="s">
        <v>14</v>
      </c>
      <c r="I9666" t="s">
        <v>23736</v>
      </c>
    </row>
    <row r="9667" spans="1:9" ht="32" x14ac:dyDescent="0.2">
      <c r="A9667" t="s">
        <v>23734</v>
      </c>
      <c r="B9667" t="s">
        <v>19635</v>
      </c>
      <c r="C9667">
        <v>2</v>
      </c>
      <c r="D9667" t="s">
        <v>12</v>
      </c>
      <c r="E9667" t="s">
        <v>12</v>
      </c>
      <c r="F9667" s="3" t="s">
        <v>23737</v>
      </c>
      <c r="G9667">
        <v>2022</v>
      </c>
      <c r="H9667" t="s">
        <v>14</v>
      </c>
      <c r="I9667" t="s">
        <v>23736</v>
      </c>
    </row>
    <row r="9668" spans="1:9" ht="16" x14ac:dyDescent="0.2">
      <c r="A9668" t="s">
        <v>23734</v>
      </c>
      <c r="B9668" t="s">
        <v>23738</v>
      </c>
      <c r="C9668">
        <v>3</v>
      </c>
      <c r="D9668" t="s">
        <v>12</v>
      </c>
      <c r="E9668" t="s">
        <v>12</v>
      </c>
      <c r="F9668" s="3" t="s">
        <v>23739</v>
      </c>
      <c r="G9668">
        <v>2022</v>
      </c>
      <c r="H9668" t="s">
        <v>14</v>
      </c>
      <c r="I9668" t="s">
        <v>23736</v>
      </c>
    </row>
    <row r="9669" spans="1:9" ht="32" x14ac:dyDescent="0.2">
      <c r="A9669" t="s">
        <v>23740</v>
      </c>
      <c r="B9669" t="s">
        <v>12727</v>
      </c>
      <c r="C9669">
        <v>1</v>
      </c>
      <c r="D9669" t="s">
        <v>966</v>
      </c>
      <c r="E9669" t="s">
        <v>12</v>
      </c>
      <c r="F9669" s="3" t="s">
        <v>12728</v>
      </c>
      <c r="G9669">
        <v>2022</v>
      </c>
      <c r="H9669" t="s">
        <v>2445</v>
      </c>
      <c r="I9669" t="s">
        <v>23741</v>
      </c>
    </row>
    <row r="9670" spans="1:9" ht="32" x14ac:dyDescent="0.2">
      <c r="A9670" t="s">
        <v>23740</v>
      </c>
      <c r="B9670" t="s">
        <v>23742</v>
      </c>
      <c r="C9670">
        <v>2</v>
      </c>
      <c r="D9670" t="s">
        <v>12</v>
      </c>
      <c r="E9670" t="s">
        <v>12</v>
      </c>
      <c r="F9670" s="3" t="s">
        <v>23743</v>
      </c>
      <c r="G9670">
        <v>2022</v>
      </c>
      <c r="H9670" t="s">
        <v>72</v>
      </c>
      <c r="I9670" t="s">
        <v>23741</v>
      </c>
    </row>
    <row r="9671" spans="1:9" ht="32" x14ac:dyDescent="0.2">
      <c r="A9671" t="s">
        <v>23740</v>
      </c>
      <c r="B9671" t="s">
        <v>23744</v>
      </c>
      <c r="C9671">
        <v>3</v>
      </c>
      <c r="D9671" t="s">
        <v>12</v>
      </c>
      <c r="E9671" t="s">
        <v>12</v>
      </c>
      <c r="F9671" s="3" t="s">
        <v>23745</v>
      </c>
      <c r="G9671">
        <v>2022</v>
      </c>
      <c r="H9671" t="s">
        <v>2445</v>
      </c>
      <c r="I9671" t="s">
        <v>23741</v>
      </c>
    </row>
    <row r="9672" spans="1:9" ht="32" x14ac:dyDescent="0.2">
      <c r="A9672" t="s">
        <v>23746</v>
      </c>
      <c r="B9672" t="s">
        <v>23747</v>
      </c>
      <c r="C9672">
        <v>1</v>
      </c>
      <c r="D9672">
        <f>151</f>
        <v>151</v>
      </c>
      <c r="E9672" t="s">
        <v>12</v>
      </c>
      <c r="F9672" s="3" t="s">
        <v>23748</v>
      </c>
      <c r="G9672">
        <v>2022</v>
      </c>
      <c r="H9672" t="s">
        <v>140</v>
      </c>
      <c r="I9672" t="s">
        <v>23749</v>
      </c>
    </row>
    <row r="9673" spans="1:9" ht="16" x14ac:dyDescent="0.2">
      <c r="A9673" t="s">
        <v>23746</v>
      </c>
      <c r="B9673" t="s">
        <v>23750</v>
      </c>
      <c r="C9673">
        <v>2</v>
      </c>
      <c r="D9673">
        <f>222</f>
        <v>222</v>
      </c>
      <c r="E9673" t="s">
        <v>12</v>
      </c>
      <c r="F9673" s="3" t="s">
        <v>23751</v>
      </c>
      <c r="G9673">
        <v>2022</v>
      </c>
      <c r="H9673" t="s">
        <v>140</v>
      </c>
      <c r="I9673" t="s">
        <v>23749</v>
      </c>
    </row>
    <row r="9674" spans="1:9" ht="32" x14ac:dyDescent="0.2">
      <c r="A9674" t="s">
        <v>23746</v>
      </c>
      <c r="B9674" t="s">
        <v>23752</v>
      </c>
      <c r="C9674">
        <v>3</v>
      </c>
      <c r="D9674" t="s">
        <v>12</v>
      </c>
      <c r="E9674" t="s">
        <v>12</v>
      </c>
      <c r="F9674" s="3" t="s">
        <v>6945</v>
      </c>
      <c r="G9674">
        <v>2022</v>
      </c>
      <c r="H9674" t="s">
        <v>140</v>
      </c>
      <c r="I9674" t="s">
        <v>23749</v>
      </c>
    </row>
    <row r="9675" spans="1:9" ht="16" x14ac:dyDescent="0.2">
      <c r="A9675" t="s">
        <v>23746</v>
      </c>
      <c r="B9675" t="s">
        <v>23753</v>
      </c>
      <c r="C9675">
        <v>4</v>
      </c>
      <c r="D9675" t="s">
        <v>12</v>
      </c>
      <c r="E9675" t="s">
        <v>12</v>
      </c>
      <c r="F9675" s="3" t="s">
        <v>23754</v>
      </c>
      <c r="G9675">
        <v>2022</v>
      </c>
      <c r="H9675" t="s">
        <v>140</v>
      </c>
      <c r="I9675" t="s">
        <v>23749</v>
      </c>
    </row>
    <row r="9676" spans="1:9" ht="16" x14ac:dyDescent="0.2">
      <c r="A9676" t="s">
        <v>23746</v>
      </c>
      <c r="B9676" t="s">
        <v>23755</v>
      </c>
      <c r="C9676">
        <v>5</v>
      </c>
      <c r="D9676" t="s">
        <v>12</v>
      </c>
      <c r="E9676" t="s">
        <v>12</v>
      </c>
      <c r="F9676" s="3" t="s">
        <v>23756</v>
      </c>
      <c r="G9676">
        <v>2022</v>
      </c>
      <c r="H9676" t="s">
        <v>140</v>
      </c>
      <c r="I9676" t="s">
        <v>23749</v>
      </c>
    </row>
    <row r="9677" spans="1:9" ht="32" x14ac:dyDescent="0.2">
      <c r="A9677" t="s">
        <v>23757</v>
      </c>
      <c r="B9677" t="s">
        <v>10679</v>
      </c>
      <c r="C9677">
        <v>1</v>
      </c>
      <c r="D9677">
        <f>446</f>
        <v>446</v>
      </c>
      <c r="E9677" t="s">
        <v>12</v>
      </c>
      <c r="F9677" s="3" t="s">
        <v>10680</v>
      </c>
      <c r="G9677">
        <v>2022</v>
      </c>
      <c r="H9677" t="s">
        <v>86</v>
      </c>
      <c r="I9677" t="s">
        <v>23758</v>
      </c>
    </row>
    <row r="9678" spans="1:9" ht="16" x14ac:dyDescent="0.2">
      <c r="A9678" t="s">
        <v>23757</v>
      </c>
      <c r="B9678" t="s">
        <v>10676</v>
      </c>
      <c r="C9678">
        <v>2</v>
      </c>
      <c r="D9678" t="s">
        <v>12</v>
      </c>
      <c r="E9678" t="s">
        <v>4991</v>
      </c>
      <c r="F9678" s="3" t="s">
        <v>10677</v>
      </c>
      <c r="G9678">
        <v>2022</v>
      </c>
      <c r="H9678" t="s">
        <v>76</v>
      </c>
      <c r="I9678" t="s">
        <v>23758</v>
      </c>
    </row>
    <row r="9679" spans="1:9" ht="16" x14ac:dyDescent="0.2">
      <c r="A9679" t="s">
        <v>23759</v>
      </c>
      <c r="B9679" t="s">
        <v>23760</v>
      </c>
      <c r="C9679">
        <v>1</v>
      </c>
      <c r="D9679" t="s">
        <v>1128</v>
      </c>
      <c r="E9679" t="s">
        <v>12</v>
      </c>
      <c r="F9679" s="3" t="s">
        <v>20676</v>
      </c>
      <c r="G9679">
        <v>2022</v>
      </c>
      <c r="H9679" t="s">
        <v>140</v>
      </c>
      <c r="I9679" t="s">
        <v>23761</v>
      </c>
    </row>
    <row r="9680" spans="1:9" ht="16" x14ac:dyDescent="0.2">
      <c r="A9680" t="s">
        <v>23759</v>
      </c>
      <c r="B9680" t="s">
        <v>23762</v>
      </c>
      <c r="C9680">
        <v>2</v>
      </c>
      <c r="D9680">
        <f>400</f>
        <v>400</v>
      </c>
      <c r="E9680" t="s">
        <v>12</v>
      </c>
      <c r="F9680" s="3" t="s">
        <v>23763</v>
      </c>
      <c r="G9680">
        <v>2022</v>
      </c>
      <c r="H9680" t="s">
        <v>140</v>
      </c>
      <c r="I9680" t="s">
        <v>23761</v>
      </c>
    </row>
    <row r="9681" spans="1:9" ht="32" x14ac:dyDescent="0.2">
      <c r="A9681" t="s">
        <v>23764</v>
      </c>
      <c r="B9681" t="s">
        <v>5167</v>
      </c>
      <c r="C9681">
        <v>1</v>
      </c>
      <c r="D9681" t="s">
        <v>52</v>
      </c>
      <c r="E9681" t="s">
        <v>12</v>
      </c>
      <c r="F9681" s="3" t="s">
        <v>23527</v>
      </c>
      <c r="G9681">
        <v>2022</v>
      </c>
      <c r="H9681" t="s">
        <v>140</v>
      </c>
      <c r="I9681" t="s">
        <v>23765</v>
      </c>
    </row>
    <row r="9682" spans="1:9" ht="32" x14ac:dyDescent="0.2">
      <c r="A9682" t="s">
        <v>23766</v>
      </c>
      <c r="B9682" t="s">
        <v>5584</v>
      </c>
      <c r="C9682">
        <v>1</v>
      </c>
      <c r="D9682" t="s">
        <v>52</v>
      </c>
      <c r="E9682" t="s">
        <v>12</v>
      </c>
      <c r="F9682" s="3" t="s">
        <v>5585</v>
      </c>
      <c r="G9682">
        <v>2022</v>
      </c>
      <c r="H9682" t="s">
        <v>140</v>
      </c>
      <c r="I9682" t="s">
        <v>23767</v>
      </c>
    </row>
    <row r="9683" spans="1:9" ht="32" x14ac:dyDescent="0.2">
      <c r="A9683" t="s">
        <v>23766</v>
      </c>
      <c r="B9683" t="s">
        <v>23768</v>
      </c>
      <c r="C9683">
        <v>2</v>
      </c>
      <c r="D9683" t="s">
        <v>52</v>
      </c>
      <c r="E9683" t="s">
        <v>12</v>
      </c>
      <c r="F9683" s="3" t="s">
        <v>5585</v>
      </c>
      <c r="G9683">
        <v>2022</v>
      </c>
      <c r="H9683" t="s">
        <v>140</v>
      </c>
      <c r="I9683" t="s">
        <v>23767</v>
      </c>
    </row>
    <row r="9684" spans="1:9" ht="32" x14ac:dyDescent="0.2">
      <c r="A9684" t="s">
        <v>23769</v>
      </c>
      <c r="B9684" t="s">
        <v>13691</v>
      </c>
      <c r="C9684">
        <v>1</v>
      </c>
      <c r="D9684" t="s">
        <v>52</v>
      </c>
      <c r="E9684" t="s">
        <v>12</v>
      </c>
      <c r="F9684" s="3" t="s">
        <v>13692</v>
      </c>
      <c r="G9684">
        <v>2022</v>
      </c>
      <c r="H9684" t="s">
        <v>140</v>
      </c>
      <c r="I9684" t="s">
        <v>23770</v>
      </c>
    </row>
    <row r="9685" spans="1:9" ht="32" x14ac:dyDescent="0.2">
      <c r="A9685" t="s">
        <v>23769</v>
      </c>
      <c r="B9685" t="s">
        <v>13694</v>
      </c>
      <c r="C9685">
        <v>2</v>
      </c>
      <c r="D9685">
        <f>514</f>
        <v>514</v>
      </c>
      <c r="E9685" t="s">
        <v>12</v>
      </c>
      <c r="F9685" s="3" t="s">
        <v>453</v>
      </c>
      <c r="G9685">
        <v>2022</v>
      </c>
      <c r="H9685" t="s">
        <v>140</v>
      </c>
      <c r="I9685" t="s">
        <v>23770</v>
      </c>
    </row>
    <row r="9686" spans="1:9" ht="32" x14ac:dyDescent="0.2">
      <c r="A9686" t="s">
        <v>23771</v>
      </c>
      <c r="B9686" t="s">
        <v>23772</v>
      </c>
      <c r="C9686">
        <v>1</v>
      </c>
      <c r="D9686" t="s">
        <v>12</v>
      </c>
      <c r="E9686" t="s">
        <v>12</v>
      </c>
      <c r="F9686" s="3" t="s">
        <v>23773</v>
      </c>
      <c r="G9686">
        <v>2022</v>
      </c>
      <c r="H9686" t="s">
        <v>5857</v>
      </c>
      <c r="I9686" t="s">
        <v>23774</v>
      </c>
    </row>
    <row r="9687" spans="1:9" ht="16" x14ac:dyDescent="0.2">
      <c r="A9687" t="s">
        <v>23771</v>
      </c>
      <c r="B9687" t="s">
        <v>23775</v>
      </c>
      <c r="C9687">
        <v>2</v>
      </c>
      <c r="D9687" t="s">
        <v>12</v>
      </c>
      <c r="E9687" t="s">
        <v>12</v>
      </c>
      <c r="F9687" s="3" t="s">
        <v>14950</v>
      </c>
      <c r="G9687">
        <v>2022</v>
      </c>
      <c r="H9687" t="s">
        <v>5857</v>
      </c>
      <c r="I9687" t="s">
        <v>23774</v>
      </c>
    </row>
    <row r="9688" spans="1:9" ht="32" x14ac:dyDescent="0.2">
      <c r="A9688" t="s">
        <v>23771</v>
      </c>
      <c r="B9688" t="s">
        <v>23776</v>
      </c>
      <c r="C9688">
        <v>3</v>
      </c>
      <c r="D9688">
        <f>473</f>
        <v>473</v>
      </c>
      <c r="E9688" t="s">
        <v>12</v>
      </c>
      <c r="F9688" s="3" t="s">
        <v>23777</v>
      </c>
      <c r="G9688">
        <v>2022</v>
      </c>
      <c r="H9688" t="s">
        <v>5857</v>
      </c>
      <c r="I9688" t="s">
        <v>23774</v>
      </c>
    </row>
    <row r="9689" spans="1:9" ht="32" x14ac:dyDescent="0.2">
      <c r="A9689" t="s">
        <v>23771</v>
      </c>
      <c r="B9689" t="s">
        <v>23778</v>
      </c>
      <c r="C9689">
        <v>4</v>
      </c>
      <c r="D9689">
        <f>473</f>
        <v>473</v>
      </c>
      <c r="E9689" t="s">
        <v>12</v>
      </c>
      <c r="F9689" s="3" t="s">
        <v>23779</v>
      </c>
      <c r="G9689">
        <v>2022</v>
      </c>
      <c r="H9689" t="s">
        <v>5857</v>
      </c>
      <c r="I9689" t="s">
        <v>23774</v>
      </c>
    </row>
    <row r="9690" spans="1:9" ht="32" x14ac:dyDescent="0.2">
      <c r="A9690" t="s">
        <v>23780</v>
      </c>
      <c r="B9690" t="s">
        <v>23781</v>
      </c>
      <c r="C9690">
        <v>1</v>
      </c>
      <c r="D9690" t="s">
        <v>316</v>
      </c>
      <c r="E9690" t="s">
        <v>12</v>
      </c>
      <c r="F9690" s="3" t="s">
        <v>23782</v>
      </c>
      <c r="G9690">
        <v>2022</v>
      </c>
      <c r="H9690" t="s">
        <v>553</v>
      </c>
      <c r="I9690" t="s">
        <v>23783</v>
      </c>
    </row>
    <row r="9691" spans="1:9" ht="16" x14ac:dyDescent="0.2">
      <c r="A9691" t="s">
        <v>23784</v>
      </c>
      <c r="B9691" t="s">
        <v>23785</v>
      </c>
      <c r="C9691">
        <v>1</v>
      </c>
      <c r="D9691" t="s">
        <v>52</v>
      </c>
      <c r="E9691" t="s">
        <v>12</v>
      </c>
      <c r="F9691" s="3" t="s">
        <v>5305</v>
      </c>
      <c r="G9691">
        <v>2022</v>
      </c>
      <c r="H9691" t="s">
        <v>54</v>
      </c>
      <c r="I9691" t="s">
        <v>23786</v>
      </c>
    </row>
    <row r="9692" spans="1:9" ht="32" x14ac:dyDescent="0.2">
      <c r="A9692" t="s">
        <v>23784</v>
      </c>
      <c r="B9692" t="s">
        <v>23787</v>
      </c>
      <c r="C9692">
        <v>2</v>
      </c>
      <c r="D9692" t="s">
        <v>52</v>
      </c>
      <c r="E9692" t="s">
        <v>12</v>
      </c>
      <c r="F9692" s="3" t="s">
        <v>23788</v>
      </c>
      <c r="G9692">
        <v>2022</v>
      </c>
      <c r="H9692" t="s">
        <v>54</v>
      </c>
      <c r="I9692" t="s">
        <v>23786</v>
      </c>
    </row>
    <row r="9693" spans="1:9" ht="32" x14ac:dyDescent="0.2">
      <c r="A9693" t="s">
        <v>23784</v>
      </c>
      <c r="B9693" t="s">
        <v>23789</v>
      </c>
      <c r="C9693">
        <v>3</v>
      </c>
      <c r="D9693" t="s">
        <v>52</v>
      </c>
      <c r="E9693" t="s">
        <v>12</v>
      </c>
      <c r="F9693" s="3" t="s">
        <v>23790</v>
      </c>
      <c r="G9693">
        <v>2022</v>
      </c>
      <c r="H9693" t="s">
        <v>54</v>
      </c>
      <c r="I9693" t="s">
        <v>23786</v>
      </c>
    </row>
    <row r="9694" spans="1:9" ht="16" x14ac:dyDescent="0.2">
      <c r="A9694" t="s">
        <v>23791</v>
      </c>
      <c r="B9694" t="s">
        <v>23792</v>
      </c>
      <c r="C9694">
        <v>1</v>
      </c>
      <c r="D9694">
        <f>237</f>
        <v>237</v>
      </c>
      <c r="E9694" t="s">
        <v>12</v>
      </c>
      <c r="F9694" s="3" t="s">
        <v>19398</v>
      </c>
      <c r="G9694">
        <v>2022</v>
      </c>
      <c r="H9694" t="s">
        <v>21</v>
      </c>
      <c r="I9694" t="s">
        <v>23793</v>
      </c>
    </row>
    <row r="9695" spans="1:9" ht="16" x14ac:dyDescent="0.2">
      <c r="A9695" t="s">
        <v>23791</v>
      </c>
      <c r="B9695" t="s">
        <v>23794</v>
      </c>
      <c r="C9695">
        <v>2</v>
      </c>
      <c r="D9695">
        <f>237</f>
        <v>237</v>
      </c>
      <c r="E9695" t="s">
        <v>12</v>
      </c>
      <c r="F9695" s="3" t="s">
        <v>22310</v>
      </c>
      <c r="G9695">
        <v>2022</v>
      </c>
      <c r="H9695" t="s">
        <v>21</v>
      </c>
      <c r="I9695" t="s">
        <v>23793</v>
      </c>
    </row>
    <row r="9696" spans="1:9" ht="32" x14ac:dyDescent="0.2">
      <c r="A9696" t="s">
        <v>23795</v>
      </c>
      <c r="B9696" t="s">
        <v>23796</v>
      </c>
      <c r="C9696">
        <v>1</v>
      </c>
      <c r="D9696" t="s">
        <v>3989</v>
      </c>
      <c r="E9696" t="s">
        <v>12</v>
      </c>
      <c r="F9696" s="3" t="s">
        <v>23797</v>
      </c>
      <c r="G9696">
        <v>2022</v>
      </c>
      <c r="H9696" t="s">
        <v>140</v>
      </c>
      <c r="I9696" t="s">
        <v>23798</v>
      </c>
    </row>
    <row r="9697" spans="1:9" ht="32" x14ac:dyDescent="0.2">
      <c r="A9697" t="s">
        <v>23795</v>
      </c>
      <c r="B9697" t="s">
        <v>23799</v>
      </c>
      <c r="C9697">
        <v>2</v>
      </c>
      <c r="D9697">
        <f>514</f>
        <v>514</v>
      </c>
      <c r="E9697" t="s">
        <v>12</v>
      </c>
      <c r="F9697" s="3" t="s">
        <v>23800</v>
      </c>
      <c r="G9697">
        <v>2022</v>
      </c>
      <c r="H9697" t="s">
        <v>140</v>
      </c>
      <c r="I9697" t="s">
        <v>23798</v>
      </c>
    </row>
    <row r="9698" spans="1:9" ht="32" x14ac:dyDescent="0.2">
      <c r="A9698" t="s">
        <v>23795</v>
      </c>
      <c r="B9698" t="s">
        <v>23801</v>
      </c>
      <c r="C9698">
        <v>3</v>
      </c>
      <c r="D9698">
        <f>514</f>
        <v>514</v>
      </c>
      <c r="E9698" t="s">
        <v>12</v>
      </c>
      <c r="F9698" s="3" t="s">
        <v>23802</v>
      </c>
      <c r="G9698">
        <v>2022</v>
      </c>
      <c r="H9698" t="s">
        <v>140</v>
      </c>
      <c r="I9698" t="s">
        <v>23798</v>
      </c>
    </row>
    <row r="9699" spans="1:9" ht="32" x14ac:dyDescent="0.2">
      <c r="A9699" t="s">
        <v>23803</v>
      </c>
      <c r="B9699" t="s">
        <v>23804</v>
      </c>
      <c r="C9699">
        <v>1</v>
      </c>
      <c r="D9699" t="s">
        <v>52</v>
      </c>
      <c r="E9699" t="s">
        <v>12</v>
      </c>
      <c r="F9699" s="3" t="s">
        <v>23805</v>
      </c>
      <c r="G9699">
        <v>2022</v>
      </c>
      <c r="H9699" t="s">
        <v>126</v>
      </c>
      <c r="I9699" t="s">
        <v>23806</v>
      </c>
    </row>
    <row r="9700" spans="1:9" ht="32" x14ac:dyDescent="0.2">
      <c r="A9700" t="s">
        <v>23803</v>
      </c>
      <c r="B9700" t="s">
        <v>23807</v>
      </c>
      <c r="C9700">
        <v>2</v>
      </c>
      <c r="D9700" t="s">
        <v>12</v>
      </c>
      <c r="E9700" t="s">
        <v>12</v>
      </c>
      <c r="F9700" s="3" t="s">
        <v>23808</v>
      </c>
      <c r="G9700">
        <v>2022</v>
      </c>
      <c r="H9700" t="s">
        <v>126</v>
      </c>
      <c r="I9700" t="s">
        <v>23806</v>
      </c>
    </row>
    <row r="9701" spans="1:9" ht="32" x14ac:dyDescent="0.2">
      <c r="A9701" t="s">
        <v>23809</v>
      </c>
      <c r="B9701" t="s">
        <v>23810</v>
      </c>
      <c r="C9701">
        <v>1</v>
      </c>
      <c r="D9701" t="s">
        <v>12</v>
      </c>
      <c r="E9701" t="s">
        <v>12</v>
      </c>
      <c r="F9701" s="3" t="s">
        <v>9159</v>
      </c>
      <c r="G9701">
        <v>2022</v>
      </c>
      <c r="H9701" t="s">
        <v>474</v>
      </c>
      <c r="I9701" t="s">
        <v>23811</v>
      </c>
    </row>
    <row r="9702" spans="1:9" ht="32" x14ac:dyDescent="0.2">
      <c r="A9702" t="s">
        <v>23809</v>
      </c>
      <c r="B9702" t="s">
        <v>23812</v>
      </c>
      <c r="C9702">
        <v>2</v>
      </c>
      <c r="D9702" t="s">
        <v>12</v>
      </c>
      <c r="E9702" t="s">
        <v>12</v>
      </c>
      <c r="F9702" s="3" t="s">
        <v>9159</v>
      </c>
      <c r="G9702">
        <v>2022</v>
      </c>
      <c r="H9702" t="s">
        <v>474</v>
      </c>
      <c r="I9702" t="s">
        <v>23811</v>
      </c>
    </row>
    <row r="9703" spans="1:9" ht="32" x14ac:dyDescent="0.2">
      <c r="A9703" t="s">
        <v>23809</v>
      </c>
      <c r="B9703" t="s">
        <v>23813</v>
      </c>
      <c r="C9703">
        <v>3</v>
      </c>
      <c r="D9703" t="s">
        <v>12</v>
      </c>
      <c r="E9703" t="s">
        <v>12</v>
      </c>
      <c r="F9703" s="3" t="s">
        <v>23814</v>
      </c>
      <c r="G9703">
        <v>2022</v>
      </c>
      <c r="H9703" t="s">
        <v>474</v>
      </c>
      <c r="I9703" t="s">
        <v>23811</v>
      </c>
    </row>
    <row r="9704" spans="1:9" ht="32" x14ac:dyDescent="0.2">
      <c r="A9704" t="s">
        <v>23809</v>
      </c>
      <c r="B9704" t="s">
        <v>23815</v>
      </c>
      <c r="C9704">
        <v>4</v>
      </c>
      <c r="D9704">
        <f>404</f>
        <v>404</v>
      </c>
      <c r="E9704" t="s">
        <v>12</v>
      </c>
      <c r="F9704" s="3" t="s">
        <v>23816</v>
      </c>
      <c r="G9704">
        <v>2022</v>
      </c>
      <c r="H9704" t="s">
        <v>313</v>
      </c>
      <c r="I9704" t="s">
        <v>23811</v>
      </c>
    </row>
    <row r="9705" spans="1:9" ht="16" x14ac:dyDescent="0.2">
      <c r="A9705" t="s">
        <v>23817</v>
      </c>
      <c r="B9705" t="s">
        <v>6383</v>
      </c>
      <c r="C9705">
        <v>1</v>
      </c>
      <c r="D9705" t="s">
        <v>52</v>
      </c>
      <c r="E9705" t="s">
        <v>12</v>
      </c>
      <c r="F9705" s="3" t="s">
        <v>1450</v>
      </c>
      <c r="G9705">
        <v>2022</v>
      </c>
      <c r="H9705" t="s">
        <v>140</v>
      </c>
      <c r="I9705" t="s">
        <v>23818</v>
      </c>
    </row>
    <row r="9706" spans="1:9" ht="32" x14ac:dyDescent="0.2">
      <c r="A9706" t="s">
        <v>23817</v>
      </c>
      <c r="B9706" t="s">
        <v>23819</v>
      </c>
      <c r="C9706">
        <v>2</v>
      </c>
      <c r="D9706" t="s">
        <v>12</v>
      </c>
      <c r="E9706" t="s">
        <v>12</v>
      </c>
      <c r="F9706" s="3" t="s">
        <v>23820</v>
      </c>
      <c r="G9706">
        <v>2022</v>
      </c>
      <c r="H9706" t="s">
        <v>140</v>
      </c>
      <c r="I9706" t="s">
        <v>23818</v>
      </c>
    </row>
    <row r="9707" spans="1:9" ht="16" x14ac:dyDescent="0.2">
      <c r="A9707" t="s">
        <v>23821</v>
      </c>
      <c r="B9707" t="s">
        <v>23822</v>
      </c>
      <c r="C9707">
        <v>1</v>
      </c>
      <c r="D9707">
        <f>169</f>
        <v>169</v>
      </c>
      <c r="E9707" t="s">
        <v>12</v>
      </c>
      <c r="F9707" s="3" t="s">
        <v>5594</v>
      </c>
      <c r="G9707">
        <v>2022</v>
      </c>
      <c r="H9707" t="s">
        <v>140</v>
      </c>
      <c r="I9707" t="s">
        <v>23823</v>
      </c>
    </row>
    <row r="9708" spans="1:9" ht="16" x14ac:dyDescent="0.2">
      <c r="A9708" t="s">
        <v>23821</v>
      </c>
      <c r="B9708" t="s">
        <v>23824</v>
      </c>
      <c r="C9708">
        <v>2</v>
      </c>
      <c r="D9708" t="s">
        <v>2586</v>
      </c>
      <c r="E9708" t="s">
        <v>12</v>
      </c>
      <c r="F9708" s="3" t="s">
        <v>2587</v>
      </c>
      <c r="G9708">
        <v>2022</v>
      </c>
      <c r="H9708" t="s">
        <v>140</v>
      </c>
      <c r="I9708" t="s">
        <v>23823</v>
      </c>
    </row>
    <row r="9709" spans="1:9" ht="16" x14ac:dyDescent="0.2">
      <c r="A9709" t="s">
        <v>23821</v>
      </c>
      <c r="B9709" t="s">
        <v>23825</v>
      </c>
      <c r="C9709">
        <v>3</v>
      </c>
      <c r="D9709" t="s">
        <v>12</v>
      </c>
      <c r="E9709" t="s">
        <v>12</v>
      </c>
      <c r="F9709" s="3" t="s">
        <v>18780</v>
      </c>
      <c r="G9709">
        <v>2022</v>
      </c>
      <c r="H9709" t="s">
        <v>140</v>
      </c>
      <c r="I9709" t="s">
        <v>23823</v>
      </c>
    </row>
    <row r="9710" spans="1:9" ht="32" x14ac:dyDescent="0.2">
      <c r="A9710" t="s">
        <v>23826</v>
      </c>
      <c r="B9710" t="s">
        <v>23827</v>
      </c>
      <c r="C9710">
        <v>1</v>
      </c>
      <c r="D9710">
        <f>237</f>
        <v>237</v>
      </c>
      <c r="E9710" t="s">
        <v>12</v>
      </c>
      <c r="F9710" s="3" t="s">
        <v>21349</v>
      </c>
      <c r="G9710">
        <v>2022</v>
      </c>
      <c r="H9710" t="s">
        <v>21</v>
      </c>
      <c r="I9710" t="s">
        <v>23828</v>
      </c>
    </row>
    <row r="9711" spans="1:9" ht="16" x14ac:dyDescent="0.2">
      <c r="A9711" t="s">
        <v>23826</v>
      </c>
      <c r="B9711" t="s">
        <v>23829</v>
      </c>
      <c r="C9711">
        <v>2</v>
      </c>
      <c r="D9711" t="s">
        <v>12</v>
      </c>
      <c r="E9711" t="s">
        <v>12</v>
      </c>
      <c r="F9711" s="3" t="s">
        <v>23830</v>
      </c>
      <c r="G9711">
        <v>2022</v>
      </c>
      <c r="H9711" t="s">
        <v>21</v>
      </c>
      <c r="I9711" t="s">
        <v>23828</v>
      </c>
    </row>
    <row r="9712" spans="1:9" ht="16" x14ac:dyDescent="0.2">
      <c r="A9712" t="s">
        <v>23831</v>
      </c>
      <c r="B9712" t="s">
        <v>23832</v>
      </c>
      <c r="C9712">
        <v>1</v>
      </c>
      <c r="D9712">
        <f>222</f>
        <v>222</v>
      </c>
      <c r="E9712" t="s">
        <v>12</v>
      </c>
      <c r="F9712" s="3" t="s">
        <v>23833</v>
      </c>
      <c r="G9712">
        <v>2022</v>
      </c>
      <c r="H9712" t="s">
        <v>140</v>
      </c>
      <c r="I9712" t="s">
        <v>23834</v>
      </c>
    </row>
    <row r="9713" spans="1:9" ht="32" x14ac:dyDescent="0.2">
      <c r="A9713" t="s">
        <v>23831</v>
      </c>
      <c r="B9713" t="s">
        <v>23835</v>
      </c>
      <c r="C9713">
        <v>2</v>
      </c>
      <c r="D9713">
        <v>1401</v>
      </c>
      <c r="E9713" t="s">
        <v>12</v>
      </c>
      <c r="F9713" s="7" t="s">
        <v>23836</v>
      </c>
      <c r="G9713">
        <v>2022</v>
      </c>
      <c r="H9713" t="s">
        <v>140</v>
      </c>
      <c r="I9713" t="s">
        <v>23834</v>
      </c>
    </row>
    <row r="9714" spans="1:9" ht="16" x14ac:dyDescent="0.2">
      <c r="A9714" t="s">
        <v>23831</v>
      </c>
      <c r="B9714" t="s">
        <v>23837</v>
      </c>
      <c r="C9714">
        <v>3</v>
      </c>
      <c r="D9714">
        <f>237</f>
        <v>237</v>
      </c>
      <c r="E9714" t="s">
        <v>12</v>
      </c>
      <c r="F9714" s="7" t="s">
        <v>61</v>
      </c>
      <c r="G9714">
        <v>2022</v>
      </c>
      <c r="H9714" t="s">
        <v>21</v>
      </c>
      <c r="I9714" t="s">
        <v>23834</v>
      </c>
    </row>
    <row r="9715" spans="1:9" ht="16" x14ac:dyDescent="0.2">
      <c r="A9715" t="s">
        <v>23838</v>
      </c>
      <c r="B9715" t="s">
        <v>23839</v>
      </c>
      <c r="C9715">
        <v>1</v>
      </c>
      <c r="D9715" t="s">
        <v>12</v>
      </c>
      <c r="E9715" t="s">
        <v>12</v>
      </c>
      <c r="F9715" s="3" t="s">
        <v>23840</v>
      </c>
      <c r="G9715">
        <v>2022</v>
      </c>
      <c r="H9715" t="s">
        <v>2026</v>
      </c>
      <c r="I9715" t="s">
        <v>23841</v>
      </c>
    </row>
    <row r="9716" spans="1:9" ht="16" x14ac:dyDescent="0.2">
      <c r="A9716" t="s">
        <v>23838</v>
      </c>
      <c r="B9716" t="s">
        <v>23842</v>
      </c>
      <c r="C9716">
        <v>2</v>
      </c>
      <c r="D9716" t="s">
        <v>628</v>
      </c>
      <c r="E9716" t="s">
        <v>12</v>
      </c>
      <c r="F9716" s="3" t="s">
        <v>4888</v>
      </c>
      <c r="G9716">
        <v>2022</v>
      </c>
      <c r="H9716" t="s">
        <v>2026</v>
      </c>
      <c r="I9716" t="s">
        <v>23841</v>
      </c>
    </row>
    <row r="9717" spans="1:9" ht="16" x14ac:dyDescent="0.2">
      <c r="A9717" t="s">
        <v>23838</v>
      </c>
      <c r="B9717" t="s">
        <v>23843</v>
      </c>
      <c r="C9717">
        <v>3</v>
      </c>
      <c r="D9717" t="s">
        <v>12</v>
      </c>
      <c r="E9717" t="s">
        <v>3989</v>
      </c>
      <c r="F9717" s="3" t="s">
        <v>23844</v>
      </c>
      <c r="G9717">
        <v>2022</v>
      </c>
      <c r="H9717" t="s">
        <v>2316</v>
      </c>
      <c r="I9717" t="s">
        <v>23841</v>
      </c>
    </row>
    <row r="9718" spans="1:9" ht="16" x14ac:dyDescent="0.2">
      <c r="A9718" t="s">
        <v>23838</v>
      </c>
      <c r="B9718" t="s">
        <v>23845</v>
      </c>
      <c r="C9718">
        <v>4</v>
      </c>
      <c r="D9718" t="s">
        <v>485</v>
      </c>
      <c r="E9718" t="s">
        <v>12</v>
      </c>
      <c r="F9718" s="3" t="s">
        <v>13429</v>
      </c>
      <c r="G9718">
        <v>2022</v>
      </c>
      <c r="H9718" t="s">
        <v>140</v>
      </c>
      <c r="I9718" t="s">
        <v>23841</v>
      </c>
    </row>
    <row r="9719" spans="1:9" ht="16" x14ac:dyDescent="0.2">
      <c r="A9719" t="s">
        <v>23846</v>
      </c>
      <c r="B9719" t="s">
        <v>7035</v>
      </c>
      <c r="C9719">
        <v>1</v>
      </c>
      <c r="D9719" t="s">
        <v>12</v>
      </c>
      <c r="E9719" t="s">
        <v>12</v>
      </c>
      <c r="F9719" s="3" t="s">
        <v>7036</v>
      </c>
      <c r="G9719">
        <v>2022</v>
      </c>
      <c r="H9719" t="s">
        <v>1248</v>
      </c>
      <c r="I9719" t="s">
        <v>23847</v>
      </c>
    </row>
    <row r="9720" spans="1:9" ht="16" x14ac:dyDescent="0.2">
      <c r="A9720" t="s">
        <v>23846</v>
      </c>
      <c r="B9720" t="s">
        <v>7038</v>
      </c>
      <c r="C9720">
        <v>2</v>
      </c>
      <c r="D9720" t="s">
        <v>12</v>
      </c>
      <c r="E9720" t="s">
        <v>12</v>
      </c>
      <c r="F9720" s="3" t="s">
        <v>7039</v>
      </c>
      <c r="G9720">
        <v>2022</v>
      </c>
      <c r="H9720" t="s">
        <v>1248</v>
      </c>
      <c r="I9720" t="s">
        <v>23847</v>
      </c>
    </row>
    <row r="9721" spans="1:9" ht="16" x14ac:dyDescent="0.2">
      <c r="A9721" t="s">
        <v>23848</v>
      </c>
      <c r="B9721" t="s">
        <v>23849</v>
      </c>
      <c r="C9721">
        <v>1</v>
      </c>
      <c r="D9721" t="s">
        <v>12</v>
      </c>
      <c r="E9721" t="s">
        <v>12</v>
      </c>
      <c r="F9721" s="3" t="s">
        <v>23850</v>
      </c>
      <c r="G9721">
        <v>2022</v>
      </c>
      <c r="H9721" t="s">
        <v>21</v>
      </c>
      <c r="I9721" t="s">
        <v>23851</v>
      </c>
    </row>
    <row r="9722" spans="1:9" ht="16" x14ac:dyDescent="0.2">
      <c r="A9722" t="s">
        <v>23848</v>
      </c>
      <c r="B9722" t="s">
        <v>23852</v>
      </c>
      <c r="C9722">
        <v>2</v>
      </c>
      <c r="D9722" t="s">
        <v>12</v>
      </c>
      <c r="E9722" t="s">
        <v>12</v>
      </c>
      <c r="F9722" s="3" t="s">
        <v>23853</v>
      </c>
      <c r="G9722">
        <v>2022</v>
      </c>
      <c r="H9722" t="s">
        <v>21</v>
      </c>
      <c r="I9722" t="s">
        <v>23851</v>
      </c>
    </row>
    <row r="9723" spans="1:9" ht="32" x14ac:dyDescent="0.2">
      <c r="A9723" t="s">
        <v>23848</v>
      </c>
      <c r="B9723" t="s">
        <v>23854</v>
      </c>
      <c r="C9723">
        <v>3</v>
      </c>
      <c r="D9723">
        <f>237</f>
        <v>237</v>
      </c>
      <c r="E9723" t="s">
        <v>12</v>
      </c>
      <c r="F9723" s="3" t="s">
        <v>23855</v>
      </c>
      <c r="G9723">
        <v>2022</v>
      </c>
      <c r="H9723" t="s">
        <v>21</v>
      </c>
      <c r="I9723" t="s">
        <v>23851</v>
      </c>
    </row>
    <row r="9724" spans="1:9" ht="16" x14ac:dyDescent="0.2">
      <c r="A9724" t="s">
        <v>23848</v>
      </c>
      <c r="B9724" t="s">
        <v>23856</v>
      </c>
      <c r="C9724">
        <v>4</v>
      </c>
      <c r="D9724" t="s">
        <v>12</v>
      </c>
      <c r="E9724" t="s">
        <v>12</v>
      </c>
      <c r="F9724" s="3" t="s">
        <v>23857</v>
      </c>
      <c r="G9724">
        <v>2022</v>
      </c>
      <c r="H9724" t="s">
        <v>21</v>
      </c>
      <c r="I9724" t="s">
        <v>23851</v>
      </c>
    </row>
    <row r="9725" spans="1:9" ht="32" x14ac:dyDescent="0.2">
      <c r="A9725" t="s">
        <v>23848</v>
      </c>
      <c r="B9725" t="s">
        <v>23858</v>
      </c>
      <c r="C9725">
        <v>5</v>
      </c>
      <c r="D9725" t="s">
        <v>12</v>
      </c>
      <c r="E9725" t="s">
        <v>12</v>
      </c>
      <c r="F9725" s="3" t="s">
        <v>23859</v>
      </c>
      <c r="G9725">
        <v>2022</v>
      </c>
      <c r="H9725" t="s">
        <v>21</v>
      </c>
      <c r="I9725" t="s">
        <v>23851</v>
      </c>
    </row>
    <row r="9726" spans="1:9" ht="16" x14ac:dyDescent="0.2">
      <c r="A9726" t="s">
        <v>23848</v>
      </c>
      <c r="B9726" t="s">
        <v>23860</v>
      </c>
      <c r="C9726">
        <v>6</v>
      </c>
      <c r="D9726" t="s">
        <v>12</v>
      </c>
      <c r="E9726" t="s">
        <v>12</v>
      </c>
      <c r="F9726" s="3" t="s">
        <v>23861</v>
      </c>
      <c r="G9726">
        <v>2022</v>
      </c>
      <c r="H9726" t="s">
        <v>140</v>
      </c>
      <c r="I9726" t="s">
        <v>23851</v>
      </c>
    </row>
    <row r="9727" spans="1:9" ht="32" x14ac:dyDescent="0.2">
      <c r="A9727" t="s">
        <v>23862</v>
      </c>
      <c r="B9727" t="s">
        <v>840</v>
      </c>
      <c r="C9727">
        <v>1</v>
      </c>
      <c r="D9727">
        <f>514</f>
        <v>514</v>
      </c>
      <c r="E9727" t="s">
        <v>12</v>
      </c>
      <c r="F9727" s="3" t="s">
        <v>453</v>
      </c>
      <c r="G9727">
        <v>2022</v>
      </c>
      <c r="H9727" t="s">
        <v>140</v>
      </c>
      <c r="I9727" t="s">
        <v>23863</v>
      </c>
    </row>
    <row r="9728" spans="1:9" ht="32" x14ac:dyDescent="0.2">
      <c r="A9728" t="s">
        <v>23862</v>
      </c>
      <c r="B9728" t="s">
        <v>1006</v>
      </c>
      <c r="C9728">
        <v>2</v>
      </c>
      <c r="D9728" t="s">
        <v>12</v>
      </c>
      <c r="E9728" t="s">
        <v>12</v>
      </c>
      <c r="F9728" s="3" t="s">
        <v>12449</v>
      </c>
      <c r="G9728">
        <v>2022</v>
      </c>
      <c r="H9728" t="s">
        <v>140</v>
      </c>
      <c r="I9728" t="s">
        <v>23863</v>
      </c>
    </row>
    <row r="9729" spans="1:9" ht="16" x14ac:dyDescent="0.2">
      <c r="A9729" t="s">
        <v>23864</v>
      </c>
      <c r="B9729" t="s">
        <v>23865</v>
      </c>
      <c r="C9729">
        <v>1</v>
      </c>
      <c r="D9729" t="s">
        <v>12</v>
      </c>
      <c r="E9729" t="s">
        <v>12</v>
      </c>
      <c r="F9729" s="3" t="s">
        <v>23866</v>
      </c>
      <c r="G9729">
        <v>2022</v>
      </c>
      <c r="H9729" t="s">
        <v>140</v>
      </c>
      <c r="I9729" t="s">
        <v>23867</v>
      </c>
    </row>
    <row r="9730" spans="1:9" ht="16" x14ac:dyDescent="0.2">
      <c r="A9730" t="s">
        <v>23864</v>
      </c>
      <c r="B9730" t="s">
        <v>23868</v>
      </c>
      <c r="C9730">
        <v>2</v>
      </c>
      <c r="D9730">
        <f>514</f>
        <v>514</v>
      </c>
      <c r="E9730" t="s">
        <v>12</v>
      </c>
      <c r="F9730" s="3" t="s">
        <v>501</v>
      </c>
      <c r="G9730">
        <v>2022</v>
      </c>
      <c r="H9730" t="s">
        <v>140</v>
      </c>
      <c r="I9730" t="s">
        <v>23867</v>
      </c>
    </row>
    <row r="9731" spans="1:9" ht="16" x14ac:dyDescent="0.2">
      <c r="A9731" t="s">
        <v>23869</v>
      </c>
      <c r="B9731" t="s">
        <v>3555</v>
      </c>
      <c r="C9731">
        <v>1</v>
      </c>
      <c r="D9731" t="s">
        <v>31</v>
      </c>
      <c r="E9731" t="s">
        <v>334</v>
      </c>
      <c r="F9731" s="3" t="s">
        <v>18462</v>
      </c>
      <c r="G9731">
        <v>2022</v>
      </c>
      <c r="H9731" t="s">
        <v>1524</v>
      </c>
      <c r="I9731" t="s">
        <v>23870</v>
      </c>
    </row>
    <row r="9732" spans="1:9" ht="32" x14ac:dyDescent="0.2">
      <c r="A9732" t="s">
        <v>23869</v>
      </c>
      <c r="B9732" t="s">
        <v>23871</v>
      </c>
      <c r="C9732">
        <v>2</v>
      </c>
      <c r="D9732">
        <f>95</f>
        <v>95</v>
      </c>
      <c r="E9732" t="s">
        <v>12</v>
      </c>
      <c r="F9732" s="3" t="s">
        <v>23872</v>
      </c>
      <c r="G9732">
        <v>2022</v>
      </c>
      <c r="H9732" t="s">
        <v>146</v>
      </c>
      <c r="I9732" t="s">
        <v>23870</v>
      </c>
    </row>
    <row r="9733" spans="1:9" ht="32" x14ac:dyDescent="0.2">
      <c r="A9733" t="s">
        <v>23869</v>
      </c>
      <c r="B9733" t="s">
        <v>23873</v>
      </c>
      <c r="C9733">
        <v>3</v>
      </c>
      <c r="D9733" t="s">
        <v>9622</v>
      </c>
      <c r="E9733" t="s">
        <v>12</v>
      </c>
      <c r="F9733" s="3" t="s">
        <v>23874</v>
      </c>
      <c r="G9733">
        <v>2022</v>
      </c>
      <c r="H9733" t="s">
        <v>140</v>
      </c>
      <c r="I9733" t="s">
        <v>23870</v>
      </c>
    </row>
    <row r="9734" spans="1:9" ht="16" x14ac:dyDescent="0.2">
      <c r="A9734" t="s">
        <v>23875</v>
      </c>
      <c r="B9734" t="s">
        <v>23876</v>
      </c>
      <c r="C9734">
        <v>1</v>
      </c>
      <c r="D9734" t="s">
        <v>12</v>
      </c>
      <c r="E9734" t="s">
        <v>12</v>
      </c>
      <c r="F9734" s="3" t="s">
        <v>23877</v>
      </c>
      <c r="G9734">
        <v>2022</v>
      </c>
      <c r="H9734" t="s">
        <v>3976</v>
      </c>
      <c r="I9734" t="s">
        <v>23878</v>
      </c>
    </row>
    <row r="9735" spans="1:9" ht="16" x14ac:dyDescent="0.2">
      <c r="A9735" t="s">
        <v>23879</v>
      </c>
      <c r="B9735" t="s">
        <v>23880</v>
      </c>
      <c r="C9735">
        <v>1</v>
      </c>
      <c r="D9735" t="s">
        <v>4805</v>
      </c>
      <c r="E9735" t="s">
        <v>12</v>
      </c>
      <c r="F9735" s="3" t="s">
        <v>12574</v>
      </c>
      <c r="G9735">
        <v>2022</v>
      </c>
      <c r="H9735" t="s">
        <v>140</v>
      </c>
      <c r="I9735" t="s">
        <v>23881</v>
      </c>
    </row>
    <row r="9736" spans="1:9" ht="32" x14ac:dyDescent="0.2">
      <c r="A9736" t="s">
        <v>23882</v>
      </c>
      <c r="B9736" t="s">
        <v>23883</v>
      </c>
      <c r="C9736">
        <v>1</v>
      </c>
      <c r="D9736" t="s">
        <v>12</v>
      </c>
      <c r="E9736" t="s">
        <v>12</v>
      </c>
      <c r="F9736" s="3" t="s">
        <v>23884</v>
      </c>
      <c r="G9736">
        <v>2022</v>
      </c>
      <c r="H9736" t="s">
        <v>37</v>
      </c>
      <c r="I9736" t="s">
        <v>23885</v>
      </c>
    </row>
    <row r="9737" spans="1:9" ht="32" x14ac:dyDescent="0.2">
      <c r="A9737" t="s">
        <v>23882</v>
      </c>
      <c r="B9737" t="s">
        <v>23886</v>
      </c>
      <c r="C9737">
        <v>2</v>
      </c>
      <c r="D9737" t="s">
        <v>12</v>
      </c>
      <c r="E9737" t="s">
        <v>12</v>
      </c>
      <c r="F9737" s="3" t="s">
        <v>23887</v>
      </c>
      <c r="G9737">
        <v>2022</v>
      </c>
      <c r="H9737" t="s">
        <v>37</v>
      </c>
      <c r="I9737" t="s">
        <v>23885</v>
      </c>
    </row>
    <row r="9738" spans="1:9" ht="32" x14ac:dyDescent="0.2">
      <c r="A9738" t="s">
        <v>23888</v>
      </c>
      <c r="B9738" t="s">
        <v>23889</v>
      </c>
      <c r="C9738">
        <v>1</v>
      </c>
      <c r="D9738" t="s">
        <v>12</v>
      </c>
      <c r="E9738" t="s">
        <v>12</v>
      </c>
      <c r="F9738" s="3" t="s">
        <v>23890</v>
      </c>
      <c r="G9738">
        <v>2022</v>
      </c>
      <c r="H9738" t="s">
        <v>14</v>
      </c>
      <c r="I9738" t="s">
        <v>23891</v>
      </c>
    </row>
    <row r="9739" spans="1:9" ht="32" x14ac:dyDescent="0.2">
      <c r="A9739" t="s">
        <v>23892</v>
      </c>
      <c r="B9739" t="s">
        <v>167</v>
      </c>
      <c r="C9739">
        <v>1</v>
      </c>
      <c r="D9739" t="s">
        <v>9255</v>
      </c>
      <c r="E9739" t="s">
        <v>12</v>
      </c>
      <c r="F9739" s="3" t="s">
        <v>9256</v>
      </c>
      <c r="G9739">
        <v>2022</v>
      </c>
      <c r="H9739" t="s">
        <v>86</v>
      </c>
      <c r="I9739" t="s">
        <v>23893</v>
      </c>
    </row>
    <row r="9740" spans="1:9" ht="32" x14ac:dyDescent="0.2">
      <c r="A9740" t="s">
        <v>23892</v>
      </c>
      <c r="B9740" t="s">
        <v>18488</v>
      </c>
      <c r="C9740">
        <v>2</v>
      </c>
      <c r="D9740" t="s">
        <v>12</v>
      </c>
      <c r="E9740" t="s">
        <v>12</v>
      </c>
      <c r="F9740" s="3" t="s">
        <v>23894</v>
      </c>
      <c r="G9740">
        <v>2022</v>
      </c>
      <c r="H9740" t="s">
        <v>14</v>
      </c>
      <c r="I9740" t="s">
        <v>23893</v>
      </c>
    </row>
    <row r="9741" spans="1:9" ht="32" x14ac:dyDescent="0.2">
      <c r="A9741" t="s">
        <v>23892</v>
      </c>
      <c r="B9741" t="s">
        <v>7149</v>
      </c>
      <c r="C9741">
        <v>3</v>
      </c>
      <c r="D9741" t="s">
        <v>12</v>
      </c>
      <c r="E9741" t="s">
        <v>12</v>
      </c>
      <c r="F9741" s="3" t="s">
        <v>23895</v>
      </c>
      <c r="G9741">
        <v>2022</v>
      </c>
      <c r="H9741" t="s">
        <v>14</v>
      </c>
      <c r="I9741" t="s">
        <v>23893</v>
      </c>
    </row>
    <row r="9742" spans="1:9" ht="32" x14ac:dyDescent="0.2">
      <c r="A9742" t="s">
        <v>23896</v>
      </c>
      <c r="B9742" t="s">
        <v>23897</v>
      </c>
      <c r="C9742">
        <v>1</v>
      </c>
      <c r="D9742" t="s">
        <v>12</v>
      </c>
      <c r="E9742" t="s">
        <v>12</v>
      </c>
      <c r="F9742" s="7" t="s">
        <v>8574</v>
      </c>
      <c r="G9742">
        <v>2022</v>
      </c>
      <c r="H9742" t="s">
        <v>21</v>
      </c>
      <c r="I9742" t="s">
        <v>23898</v>
      </c>
    </row>
    <row r="9743" spans="1:9" ht="32" x14ac:dyDescent="0.2">
      <c r="A9743" t="s">
        <v>23899</v>
      </c>
      <c r="B9743" t="s">
        <v>23900</v>
      </c>
      <c r="C9743">
        <v>1</v>
      </c>
      <c r="D9743" t="s">
        <v>1579</v>
      </c>
      <c r="E9743" t="s">
        <v>12</v>
      </c>
      <c r="F9743" s="3" t="s">
        <v>23901</v>
      </c>
      <c r="G9743">
        <v>2022</v>
      </c>
      <c r="H9743" t="s">
        <v>140</v>
      </c>
      <c r="I9743" t="s">
        <v>23902</v>
      </c>
    </row>
    <row r="9744" spans="1:9" ht="16" x14ac:dyDescent="0.2">
      <c r="A9744" t="s">
        <v>23899</v>
      </c>
      <c r="B9744" t="s">
        <v>23903</v>
      </c>
      <c r="C9744">
        <v>2</v>
      </c>
      <c r="D9744" t="s">
        <v>12</v>
      </c>
      <c r="E9744" t="s">
        <v>12</v>
      </c>
      <c r="F9744" s="3" t="s">
        <v>23904</v>
      </c>
      <c r="G9744">
        <v>2022</v>
      </c>
      <c r="H9744" t="s">
        <v>140</v>
      </c>
      <c r="I9744" t="s">
        <v>23902</v>
      </c>
    </row>
    <row r="9745" spans="1:9" ht="32" x14ac:dyDescent="0.2">
      <c r="A9745" t="s">
        <v>23905</v>
      </c>
      <c r="B9745" t="s">
        <v>23906</v>
      </c>
      <c r="C9745">
        <v>1</v>
      </c>
      <c r="D9745">
        <f>237</f>
        <v>237</v>
      </c>
      <c r="E9745" t="s">
        <v>12</v>
      </c>
      <c r="F9745" s="3" t="s">
        <v>14356</v>
      </c>
      <c r="G9745">
        <v>2022</v>
      </c>
      <c r="H9745" t="s">
        <v>21</v>
      </c>
      <c r="I9745" t="s">
        <v>23907</v>
      </c>
    </row>
    <row r="9746" spans="1:9" ht="32" x14ac:dyDescent="0.2">
      <c r="A9746" t="s">
        <v>23908</v>
      </c>
      <c r="B9746" t="s">
        <v>23909</v>
      </c>
      <c r="C9746">
        <v>1</v>
      </c>
      <c r="D9746" t="s">
        <v>101</v>
      </c>
      <c r="E9746" t="s">
        <v>12</v>
      </c>
      <c r="F9746" s="3" t="s">
        <v>23910</v>
      </c>
      <c r="G9746">
        <v>2022</v>
      </c>
      <c r="H9746" t="s">
        <v>37</v>
      </c>
      <c r="I9746" t="s">
        <v>23911</v>
      </c>
    </row>
    <row r="9747" spans="1:9" ht="16" x14ac:dyDescent="0.2">
      <c r="A9747" t="s">
        <v>23912</v>
      </c>
      <c r="B9747" t="s">
        <v>23913</v>
      </c>
      <c r="C9747">
        <v>1</v>
      </c>
      <c r="D9747" t="s">
        <v>12</v>
      </c>
      <c r="E9747" t="s">
        <v>13051</v>
      </c>
      <c r="F9747" s="3" t="s">
        <v>13052</v>
      </c>
      <c r="G9747">
        <v>2022</v>
      </c>
      <c r="H9747" t="s">
        <v>174</v>
      </c>
      <c r="I9747" t="s">
        <v>23914</v>
      </c>
    </row>
    <row r="9748" spans="1:9" ht="32" x14ac:dyDescent="0.2">
      <c r="A9748" t="s">
        <v>23912</v>
      </c>
      <c r="B9748" t="s">
        <v>23915</v>
      </c>
      <c r="C9748">
        <v>2</v>
      </c>
      <c r="D9748" t="s">
        <v>12</v>
      </c>
      <c r="E9748" t="s">
        <v>12</v>
      </c>
      <c r="F9748" s="3" t="s">
        <v>23916</v>
      </c>
      <c r="G9748">
        <v>2022</v>
      </c>
      <c r="H9748" t="s">
        <v>1810</v>
      </c>
      <c r="I9748" t="s">
        <v>23914</v>
      </c>
    </row>
    <row r="9749" spans="1:9" ht="16" x14ac:dyDescent="0.2">
      <c r="A9749" t="s">
        <v>23912</v>
      </c>
      <c r="B9749" t="s">
        <v>23917</v>
      </c>
      <c r="C9749">
        <v>3</v>
      </c>
      <c r="D9749" t="s">
        <v>12</v>
      </c>
      <c r="E9749" t="s">
        <v>12</v>
      </c>
      <c r="F9749" s="3" t="s">
        <v>23918</v>
      </c>
      <c r="G9749">
        <v>2022</v>
      </c>
      <c r="H9749" t="s">
        <v>174</v>
      </c>
      <c r="I9749" t="s">
        <v>23914</v>
      </c>
    </row>
    <row r="9750" spans="1:9" ht="32" x14ac:dyDescent="0.2">
      <c r="A9750" t="s">
        <v>23919</v>
      </c>
      <c r="B9750" t="s">
        <v>23920</v>
      </c>
      <c r="C9750">
        <v>1</v>
      </c>
      <c r="D9750" t="s">
        <v>31</v>
      </c>
      <c r="E9750" t="s">
        <v>12</v>
      </c>
      <c r="F9750" s="3" t="s">
        <v>23921</v>
      </c>
      <c r="G9750">
        <v>2022</v>
      </c>
      <c r="H9750" t="s">
        <v>420</v>
      </c>
      <c r="I9750" t="s">
        <v>23922</v>
      </c>
    </row>
    <row r="9751" spans="1:9" ht="32" x14ac:dyDescent="0.2">
      <c r="A9751" t="s">
        <v>23923</v>
      </c>
      <c r="B9751" t="s">
        <v>23924</v>
      </c>
      <c r="C9751">
        <v>1</v>
      </c>
      <c r="D9751" t="s">
        <v>12</v>
      </c>
      <c r="E9751" t="s">
        <v>12</v>
      </c>
      <c r="F9751" s="3" t="s">
        <v>23925</v>
      </c>
      <c r="G9751">
        <v>2022</v>
      </c>
      <c r="H9751" t="s">
        <v>37</v>
      </c>
      <c r="I9751" t="s">
        <v>23926</v>
      </c>
    </row>
    <row r="9752" spans="1:9" ht="16" x14ac:dyDescent="0.2">
      <c r="A9752" t="s">
        <v>23923</v>
      </c>
      <c r="B9752" t="s">
        <v>23927</v>
      </c>
      <c r="C9752">
        <v>2</v>
      </c>
      <c r="D9752" t="s">
        <v>12</v>
      </c>
      <c r="E9752" t="s">
        <v>12</v>
      </c>
      <c r="F9752" s="3" t="s">
        <v>23928</v>
      </c>
      <c r="G9752">
        <v>2022</v>
      </c>
      <c r="H9752" t="s">
        <v>1087</v>
      </c>
      <c r="I9752" t="s">
        <v>23926</v>
      </c>
    </row>
    <row r="9753" spans="1:9" ht="16" x14ac:dyDescent="0.2">
      <c r="A9753" t="s">
        <v>23929</v>
      </c>
      <c r="B9753" t="s">
        <v>23930</v>
      </c>
      <c r="C9753">
        <v>1</v>
      </c>
      <c r="D9753" t="s">
        <v>12</v>
      </c>
      <c r="E9753" t="s">
        <v>12</v>
      </c>
      <c r="F9753" s="3" t="s">
        <v>23931</v>
      </c>
      <c r="G9753">
        <v>2022</v>
      </c>
      <c r="H9753" t="s">
        <v>23932</v>
      </c>
      <c r="I9753" t="s">
        <v>23933</v>
      </c>
    </row>
    <row r="9754" spans="1:9" ht="32" x14ac:dyDescent="0.2">
      <c r="A9754" t="s">
        <v>23934</v>
      </c>
      <c r="B9754" t="s">
        <v>23935</v>
      </c>
      <c r="C9754">
        <v>1</v>
      </c>
      <c r="D9754" t="s">
        <v>101</v>
      </c>
      <c r="E9754" t="s">
        <v>12</v>
      </c>
      <c r="F9754" s="3" t="s">
        <v>21734</v>
      </c>
      <c r="G9754">
        <v>2022</v>
      </c>
      <c r="H9754" t="s">
        <v>37</v>
      </c>
      <c r="I9754" t="s">
        <v>23936</v>
      </c>
    </row>
    <row r="9755" spans="1:9" ht="32" x14ac:dyDescent="0.2">
      <c r="A9755" t="s">
        <v>23934</v>
      </c>
      <c r="B9755" t="s">
        <v>5738</v>
      </c>
      <c r="C9755">
        <v>2</v>
      </c>
      <c r="D9755" t="s">
        <v>101</v>
      </c>
      <c r="E9755" t="s">
        <v>12</v>
      </c>
      <c r="F9755" s="3" t="s">
        <v>23937</v>
      </c>
      <c r="G9755">
        <v>2022</v>
      </c>
      <c r="H9755" t="s">
        <v>37</v>
      </c>
      <c r="I9755" t="s">
        <v>23936</v>
      </c>
    </row>
    <row r="9756" spans="1:9" ht="16" x14ac:dyDescent="0.2">
      <c r="A9756" t="s">
        <v>23934</v>
      </c>
      <c r="B9756" t="s">
        <v>23938</v>
      </c>
      <c r="C9756">
        <v>3</v>
      </c>
      <c r="D9756" t="s">
        <v>12</v>
      </c>
      <c r="E9756" t="s">
        <v>12</v>
      </c>
      <c r="F9756" s="3" t="s">
        <v>23939</v>
      </c>
      <c r="G9756">
        <v>2022</v>
      </c>
      <c r="H9756" t="s">
        <v>37</v>
      </c>
      <c r="I9756" t="s">
        <v>23936</v>
      </c>
    </row>
    <row r="9757" spans="1:9" ht="16" x14ac:dyDescent="0.2">
      <c r="A9757" t="s">
        <v>23934</v>
      </c>
      <c r="B9757" t="s">
        <v>23940</v>
      </c>
      <c r="C9757">
        <v>4</v>
      </c>
      <c r="D9757" t="s">
        <v>12</v>
      </c>
      <c r="E9757" t="s">
        <v>12</v>
      </c>
      <c r="F9757" s="3" t="s">
        <v>23941</v>
      </c>
      <c r="G9757">
        <v>2022</v>
      </c>
      <c r="H9757" t="s">
        <v>37</v>
      </c>
      <c r="I9757" t="s">
        <v>23936</v>
      </c>
    </row>
    <row r="9758" spans="1:9" ht="16" x14ac:dyDescent="0.2">
      <c r="A9758" t="s">
        <v>23942</v>
      </c>
      <c r="B9758" t="s">
        <v>19662</v>
      </c>
      <c r="C9758">
        <v>1</v>
      </c>
      <c r="D9758" t="s">
        <v>52</v>
      </c>
      <c r="E9758" t="s">
        <v>12</v>
      </c>
      <c r="F9758" s="3" t="s">
        <v>19663</v>
      </c>
      <c r="G9758">
        <v>2022</v>
      </c>
      <c r="H9758" t="s">
        <v>323</v>
      </c>
      <c r="I9758" t="s">
        <v>23943</v>
      </c>
    </row>
    <row r="9759" spans="1:9" ht="16" x14ac:dyDescent="0.2">
      <c r="A9759" t="s">
        <v>23942</v>
      </c>
      <c r="B9759" t="s">
        <v>19665</v>
      </c>
      <c r="C9759">
        <v>2</v>
      </c>
      <c r="D9759" t="s">
        <v>2828</v>
      </c>
      <c r="E9759" t="s">
        <v>12</v>
      </c>
      <c r="F9759" s="3" t="s">
        <v>8548</v>
      </c>
      <c r="G9759">
        <v>2022</v>
      </c>
      <c r="H9759" t="s">
        <v>323</v>
      </c>
      <c r="I9759" t="s">
        <v>23943</v>
      </c>
    </row>
    <row r="9760" spans="1:9" ht="32" x14ac:dyDescent="0.2">
      <c r="A9760" t="s">
        <v>23942</v>
      </c>
      <c r="B9760" t="s">
        <v>23944</v>
      </c>
      <c r="C9760">
        <v>3</v>
      </c>
      <c r="D9760" t="s">
        <v>2828</v>
      </c>
      <c r="E9760" t="s">
        <v>12</v>
      </c>
      <c r="F9760" s="3" t="s">
        <v>23945</v>
      </c>
      <c r="G9760">
        <v>2022</v>
      </c>
      <c r="H9760" t="s">
        <v>323</v>
      </c>
      <c r="I9760" t="s">
        <v>23943</v>
      </c>
    </row>
    <row r="9761" spans="1:9" ht="16" x14ac:dyDescent="0.2">
      <c r="A9761" t="s">
        <v>23946</v>
      </c>
      <c r="B9761" t="s">
        <v>23947</v>
      </c>
      <c r="C9761">
        <v>1</v>
      </c>
      <c r="D9761" t="s">
        <v>12</v>
      </c>
      <c r="E9761" t="s">
        <v>3798</v>
      </c>
      <c r="F9761" s="3" t="s">
        <v>23948</v>
      </c>
      <c r="G9761">
        <v>2022</v>
      </c>
      <c r="H9761" t="s">
        <v>3795</v>
      </c>
      <c r="I9761" t="s">
        <v>23949</v>
      </c>
    </row>
    <row r="9762" spans="1:9" ht="32" x14ac:dyDescent="0.2">
      <c r="A9762" t="s">
        <v>23950</v>
      </c>
      <c r="B9762" t="s">
        <v>23951</v>
      </c>
      <c r="C9762">
        <v>1</v>
      </c>
      <c r="D9762" t="s">
        <v>408</v>
      </c>
      <c r="E9762" t="s">
        <v>12</v>
      </c>
      <c r="F9762" s="3" t="s">
        <v>23952</v>
      </c>
      <c r="G9762">
        <v>2022</v>
      </c>
      <c r="H9762" t="s">
        <v>5857</v>
      </c>
      <c r="I9762" t="s">
        <v>23953</v>
      </c>
    </row>
    <row r="9763" spans="1:9" ht="32" x14ac:dyDescent="0.2">
      <c r="A9763" t="s">
        <v>23954</v>
      </c>
      <c r="B9763" t="s">
        <v>23955</v>
      </c>
      <c r="C9763">
        <v>1</v>
      </c>
      <c r="D9763" t="s">
        <v>316</v>
      </c>
      <c r="E9763" t="s">
        <v>12</v>
      </c>
      <c r="F9763" s="3" t="s">
        <v>23956</v>
      </c>
      <c r="G9763">
        <v>2022</v>
      </c>
      <c r="H9763" t="s">
        <v>518</v>
      </c>
      <c r="I9763" t="s">
        <v>23957</v>
      </c>
    </row>
    <row r="9764" spans="1:9" ht="32" x14ac:dyDescent="0.2">
      <c r="A9764" t="s">
        <v>23954</v>
      </c>
      <c r="B9764" t="s">
        <v>23958</v>
      </c>
      <c r="C9764">
        <v>2</v>
      </c>
      <c r="D9764" t="s">
        <v>316</v>
      </c>
      <c r="E9764" t="s">
        <v>12</v>
      </c>
      <c r="F9764" s="3" t="s">
        <v>11912</v>
      </c>
      <c r="G9764">
        <v>2022</v>
      </c>
      <c r="H9764" t="s">
        <v>518</v>
      </c>
      <c r="I9764" t="s">
        <v>23957</v>
      </c>
    </row>
    <row r="9765" spans="1:9" ht="32" x14ac:dyDescent="0.2">
      <c r="A9765" t="s">
        <v>23959</v>
      </c>
      <c r="B9765" t="s">
        <v>20214</v>
      </c>
      <c r="C9765">
        <v>1</v>
      </c>
      <c r="D9765" t="s">
        <v>12</v>
      </c>
      <c r="E9765" t="s">
        <v>12</v>
      </c>
      <c r="F9765" s="3" t="s">
        <v>23960</v>
      </c>
      <c r="G9765">
        <v>2022</v>
      </c>
      <c r="H9765" t="s">
        <v>14</v>
      </c>
      <c r="I9765" t="s">
        <v>23961</v>
      </c>
    </row>
    <row r="9766" spans="1:9" ht="32" x14ac:dyDescent="0.2">
      <c r="A9766" t="s">
        <v>23959</v>
      </c>
      <c r="B9766" t="s">
        <v>23962</v>
      </c>
      <c r="C9766">
        <v>2</v>
      </c>
      <c r="D9766" t="s">
        <v>1020</v>
      </c>
      <c r="E9766" t="s">
        <v>12</v>
      </c>
      <c r="F9766" s="3" t="s">
        <v>23963</v>
      </c>
      <c r="G9766">
        <v>2022</v>
      </c>
      <c r="H9766" t="s">
        <v>1022</v>
      </c>
      <c r="I9766" t="s">
        <v>23961</v>
      </c>
    </row>
    <row r="9767" spans="1:9" ht="32" x14ac:dyDescent="0.2">
      <c r="A9767" t="s">
        <v>23959</v>
      </c>
      <c r="B9767" t="s">
        <v>23964</v>
      </c>
      <c r="C9767">
        <v>3</v>
      </c>
      <c r="D9767" t="s">
        <v>12</v>
      </c>
      <c r="E9767" t="s">
        <v>1171</v>
      </c>
      <c r="F9767" s="3" t="s">
        <v>23965</v>
      </c>
      <c r="G9767">
        <v>2022</v>
      </c>
      <c r="H9767" t="s">
        <v>474</v>
      </c>
      <c r="I9767" t="s">
        <v>23961</v>
      </c>
    </row>
    <row r="9768" spans="1:9" ht="32" x14ac:dyDescent="0.2">
      <c r="A9768" t="s">
        <v>23959</v>
      </c>
      <c r="B9768" t="s">
        <v>23966</v>
      </c>
      <c r="C9768">
        <v>4</v>
      </c>
      <c r="D9768" t="s">
        <v>12</v>
      </c>
      <c r="E9768" t="s">
        <v>12</v>
      </c>
      <c r="F9768" s="3" t="s">
        <v>23967</v>
      </c>
      <c r="G9768">
        <v>2022</v>
      </c>
      <c r="H9768" t="s">
        <v>140</v>
      </c>
      <c r="I9768" t="s">
        <v>23961</v>
      </c>
    </row>
    <row r="9769" spans="1:9" ht="32" x14ac:dyDescent="0.2">
      <c r="A9769" t="s">
        <v>23968</v>
      </c>
      <c r="B9769" t="s">
        <v>23969</v>
      </c>
      <c r="C9769">
        <v>1</v>
      </c>
      <c r="D9769" t="s">
        <v>316</v>
      </c>
      <c r="E9769" t="s">
        <v>12</v>
      </c>
      <c r="F9769" s="3" t="s">
        <v>23956</v>
      </c>
      <c r="G9769">
        <v>2022</v>
      </c>
      <c r="H9769" t="s">
        <v>518</v>
      </c>
      <c r="I9769" t="s">
        <v>23970</v>
      </c>
    </row>
    <row r="9770" spans="1:9" ht="32" x14ac:dyDescent="0.2">
      <c r="A9770" t="s">
        <v>23968</v>
      </c>
      <c r="B9770" t="s">
        <v>23955</v>
      </c>
      <c r="C9770">
        <v>2</v>
      </c>
      <c r="D9770" t="s">
        <v>316</v>
      </c>
      <c r="E9770" t="s">
        <v>12</v>
      </c>
      <c r="F9770" s="3" t="s">
        <v>517</v>
      </c>
      <c r="G9770">
        <v>2022</v>
      </c>
      <c r="H9770" t="s">
        <v>518</v>
      </c>
      <c r="I9770" t="s">
        <v>23970</v>
      </c>
    </row>
    <row r="9771" spans="1:9" ht="16" x14ac:dyDescent="0.2">
      <c r="A9771" t="s">
        <v>23968</v>
      </c>
      <c r="B9771" t="s">
        <v>22861</v>
      </c>
      <c r="C9771">
        <v>3</v>
      </c>
      <c r="D9771" t="s">
        <v>12</v>
      </c>
      <c r="E9771" t="s">
        <v>12</v>
      </c>
      <c r="F9771" s="3" t="s">
        <v>23971</v>
      </c>
      <c r="G9771">
        <v>2022</v>
      </c>
      <c r="H9771" t="s">
        <v>804</v>
      </c>
      <c r="I9771" t="s">
        <v>23970</v>
      </c>
    </row>
    <row r="9772" spans="1:9" ht="16" x14ac:dyDescent="0.2">
      <c r="A9772" t="s">
        <v>23972</v>
      </c>
      <c r="B9772" t="s">
        <v>23973</v>
      </c>
      <c r="C9772">
        <v>1</v>
      </c>
      <c r="D9772" t="s">
        <v>12</v>
      </c>
      <c r="E9772" t="s">
        <v>12</v>
      </c>
      <c r="F9772" s="7" t="s">
        <v>121</v>
      </c>
      <c r="G9772">
        <v>2022</v>
      </c>
      <c r="H9772" t="s">
        <v>37</v>
      </c>
      <c r="I9772" t="s">
        <v>23974</v>
      </c>
    </row>
    <row r="9773" spans="1:9" ht="32" x14ac:dyDescent="0.2">
      <c r="A9773" t="s">
        <v>23972</v>
      </c>
      <c r="B9773" t="s">
        <v>23975</v>
      </c>
      <c r="C9773">
        <v>2</v>
      </c>
      <c r="D9773" t="s">
        <v>52</v>
      </c>
      <c r="E9773" t="s">
        <v>12</v>
      </c>
      <c r="F9773" s="3" t="s">
        <v>23976</v>
      </c>
      <c r="G9773">
        <v>2022</v>
      </c>
      <c r="H9773" t="s">
        <v>54</v>
      </c>
      <c r="I9773" t="s">
        <v>23974</v>
      </c>
    </row>
    <row r="9774" spans="1:9" ht="32" x14ac:dyDescent="0.2">
      <c r="A9774" t="s">
        <v>23972</v>
      </c>
      <c r="B9774" t="s">
        <v>23977</v>
      </c>
      <c r="C9774">
        <v>3</v>
      </c>
      <c r="D9774" t="s">
        <v>52</v>
      </c>
      <c r="E9774" t="s">
        <v>12</v>
      </c>
      <c r="F9774" s="3" t="s">
        <v>23978</v>
      </c>
      <c r="G9774">
        <v>2022</v>
      </c>
      <c r="H9774" t="s">
        <v>54</v>
      </c>
      <c r="I9774" t="s">
        <v>23974</v>
      </c>
    </row>
    <row r="9775" spans="1:9" ht="32" x14ac:dyDescent="0.2">
      <c r="A9775" t="s">
        <v>23972</v>
      </c>
      <c r="B9775" t="s">
        <v>23979</v>
      </c>
      <c r="C9775">
        <v>4</v>
      </c>
      <c r="D9775" t="s">
        <v>52</v>
      </c>
      <c r="E9775" t="s">
        <v>12</v>
      </c>
      <c r="F9775" s="3" t="s">
        <v>23980</v>
      </c>
      <c r="G9775">
        <v>2022</v>
      </c>
      <c r="H9775" t="s">
        <v>54</v>
      </c>
      <c r="I9775" t="s">
        <v>23974</v>
      </c>
    </row>
    <row r="9776" spans="1:9" ht="32" x14ac:dyDescent="0.2">
      <c r="A9776" t="s">
        <v>23972</v>
      </c>
      <c r="B9776" t="s">
        <v>23981</v>
      </c>
      <c r="C9776">
        <v>5</v>
      </c>
      <c r="D9776" t="s">
        <v>52</v>
      </c>
      <c r="E9776" t="s">
        <v>12</v>
      </c>
      <c r="F9776" s="3" t="s">
        <v>23982</v>
      </c>
      <c r="G9776">
        <v>2022</v>
      </c>
      <c r="H9776" t="s">
        <v>54</v>
      </c>
      <c r="I9776" t="s">
        <v>23974</v>
      </c>
    </row>
    <row r="9777" spans="1:9" ht="32" x14ac:dyDescent="0.2">
      <c r="A9777" t="s">
        <v>23983</v>
      </c>
      <c r="B9777" t="s">
        <v>23984</v>
      </c>
      <c r="C9777">
        <v>1</v>
      </c>
      <c r="D9777" t="s">
        <v>12</v>
      </c>
      <c r="E9777" t="s">
        <v>12</v>
      </c>
      <c r="F9777" s="3" t="s">
        <v>23985</v>
      </c>
      <c r="G9777">
        <v>2022</v>
      </c>
      <c r="H9777" t="s">
        <v>474</v>
      </c>
      <c r="I9777" t="s">
        <v>23986</v>
      </c>
    </row>
    <row r="9778" spans="1:9" ht="32" x14ac:dyDescent="0.2">
      <c r="A9778" t="s">
        <v>23987</v>
      </c>
      <c r="B9778" t="s">
        <v>1911</v>
      </c>
      <c r="C9778">
        <v>1</v>
      </c>
      <c r="D9778" t="s">
        <v>12</v>
      </c>
      <c r="E9778" t="s">
        <v>12</v>
      </c>
      <c r="F9778" s="3" t="s">
        <v>6161</v>
      </c>
      <c r="G9778">
        <v>2022</v>
      </c>
      <c r="H9778" t="s">
        <v>14</v>
      </c>
      <c r="I9778" t="s">
        <v>23988</v>
      </c>
    </row>
    <row r="9779" spans="1:9" ht="16" x14ac:dyDescent="0.2">
      <c r="A9779" t="s">
        <v>23989</v>
      </c>
      <c r="B9779" t="s">
        <v>23990</v>
      </c>
      <c r="C9779">
        <v>1</v>
      </c>
      <c r="D9779" t="s">
        <v>52</v>
      </c>
      <c r="E9779" t="s">
        <v>12</v>
      </c>
      <c r="F9779" s="3" t="s">
        <v>23991</v>
      </c>
      <c r="G9779">
        <v>2022</v>
      </c>
      <c r="H9779" t="s">
        <v>215</v>
      </c>
      <c r="I9779" t="s">
        <v>23992</v>
      </c>
    </row>
    <row r="9780" spans="1:9" ht="32" x14ac:dyDescent="0.2">
      <c r="A9780" t="s">
        <v>23989</v>
      </c>
      <c r="B9780" t="s">
        <v>23993</v>
      </c>
      <c r="C9780">
        <v>2</v>
      </c>
      <c r="D9780" t="s">
        <v>1085</v>
      </c>
      <c r="E9780" t="s">
        <v>12</v>
      </c>
      <c r="F9780" s="3" t="s">
        <v>23994</v>
      </c>
      <c r="G9780">
        <v>2022</v>
      </c>
      <c r="H9780" t="s">
        <v>86</v>
      </c>
      <c r="I9780" t="s">
        <v>23992</v>
      </c>
    </row>
    <row r="9781" spans="1:9" ht="32" x14ac:dyDescent="0.2">
      <c r="A9781" t="s">
        <v>23995</v>
      </c>
      <c r="B9781" t="s">
        <v>15147</v>
      </c>
      <c r="C9781">
        <v>1</v>
      </c>
      <c r="D9781" t="s">
        <v>52</v>
      </c>
      <c r="E9781" t="s">
        <v>12</v>
      </c>
      <c r="F9781" s="3" t="s">
        <v>16205</v>
      </c>
      <c r="G9781">
        <v>2022</v>
      </c>
      <c r="H9781" t="s">
        <v>215</v>
      </c>
      <c r="I9781" t="s">
        <v>23996</v>
      </c>
    </row>
    <row r="9782" spans="1:9" ht="16" x14ac:dyDescent="0.2">
      <c r="A9782" t="s">
        <v>23995</v>
      </c>
      <c r="B9782" t="s">
        <v>23997</v>
      </c>
      <c r="C9782">
        <v>2</v>
      </c>
      <c r="D9782" t="s">
        <v>52</v>
      </c>
      <c r="E9782" t="s">
        <v>12</v>
      </c>
      <c r="F9782" s="3" t="s">
        <v>23991</v>
      </c>
      <c r="G9782">
        <v>2022</v>
      </c>
      <c r="H9782" t="s">
        <v>215</v>
      </c>
      <c r="I9782" t="s">
        <v>23996</v>
      </c>
    </row>
    <row r="9783" spans="1:9" ht="32" x14ac:dyDescent="0.2">
      <c r="A9783" t="s">
        <v>23995</v>
      </c>
      <c r="B9783" t="s">
        <v>4457</v>
      </c>
      <c r="C9783">
        <v>3</v>
      </c>
      <c r="D9783">
        <f>498</f>
        <v>498</v>
      </c>
      <c r="E9783" t="s">
        <v>12</v>
      </c>
      <c r="F9783" s="3" t="s">
        <v>22410</v>
      </c>
      <c r="G9783">
        <v>2022</v>
      </c>
      <c r="H9783" t="s">
        <v>215</v>
      </c>
      <c r="I9783" t="s">
        <v>23996</v>
      </c>
    </row>
    <row r="9784" spans="1:9" ht="32" x14ac:dyDescent="0.2">
      <c r="A9784" t="s">
        <v>23995</v>
      </c>
      <c r="B9784" t="s">
        <v>14818</v>
      </c>
      <c r="C9784">
        <v>4</v>
      </c>
      <c r="D9784" t="s">
        <v>193</v>
      </c>
      <c r="E9784" t="s">
        <v>12</v>
      </c>
      <c r="F9784" s="3" t="s">
        <v>9577</v>
      </c>
      <c r="G9784">
        <v>2022</v>
      </c>
      <c r="H9784" t="s">
        <v>195</v>
      </c>
      <c r="I9784" t="s">
        <v>23996</v>
      </c>
    </row>
    <row r="9785" spans="1:9" ht="32" x14ac:dyDescent="0.2">
      <c r="A9785" t="s">
        <v>23995</v>
      </c>
      <c r="B9785" t="s">
        <v>23998</v>
      </c>
      <c r="C9785">
        <v>5</v>
      </c>
      <c r="D9785" t="s">
        <v>193</v>
      </c>
      <c r="E9785" t="s">
        <v>12</v>
      </c>
      <c r="F9785" s="3" t="s">
        <v>23999</v>
      </c>
      <c r="G9785">
        <v>2022</v>
      </c>
      <c r="H9785" t="s">
        <v>195</v>
      </c>
      <c r="I9785" t="s">
        <v>23996</v>
      </c>
    </row>
    <row r="9786" spans="1:9" ht="32" x14ac:dyDescent="0.2">
      <c r="A9786" t="s">
        <v>23995</v>
      </c>
      <c r="B9786" t="s">
        <v>24000</v>
      </c>
      <c r="C9786">
        <v>6</v>
      </c>
      <c r="D9786">
        <f>498</f>
        <v>498</v>
      </c>
      <c r="E9786" t="s">
        <v>12</v>
      </c>
      <c r="F9786" s="3" t="s">
        <v>24001</v>
      </c>
      <c r="G9786">
        <v>2022</v>
      </c>
      <c r="H9786" t="s">
        <v>215</v>
      </c>
      <c r="I9786" t="s">
        <v>23996</v>
      </c>
    </row>
    <row r="9787" spans="1:9" ht="32" x14ac:dyDescent="0.2">
      <c r="A9787" t="s">
        <v>24002</v>
      </c>
      <c r="B9787" t="s">
        <v>7826</v>
      </c>
      <c r="C9787">
        <v>1</v>
      </c>
      <c r="D9787" t="s">
        <v>1903</v>
      </c>
      <c r="E9787" t="s">
        <v>12</v>
      </c>
      <c r="F9787" s="3" t="s">
        <v>7827</v>
      </c>
      <c r="G9787">
        <v>2022</v>
      </c>
      <c r="H9787" t="s">
        <v>323</v>
      </c>
      <c r="I9787" t="s">
        <v>24003</v>
      </c>
    </row>
    <row r="9788" spans="1:9" ht="32" x14ac:dyDescent="0.2">
      <c r="A9788" t="s">
        <v>24002</v>
      </c>
      <c r="B9788" t="s">
        <v>24004</v>
      </c>
      <c r="C9788">
        <v>2</v>
      </c>
      <c r="D9788">
        <f>65</f>
        <v>65</v>
      </c>
      <c r="E9788" t="s">
        <v>12</v>
      </c>
      <c r="F9788" s="3" t="s">
        <v>24005</v>
      </c>
      <c r="G9788">
        <v>2022</v>
      </c>
      <c r="H9788" t="s">
        <v>323</v>
      </c>
      <c r="I9788" t="s">
        <v>24003</v>
      </c>
    </row>
    <row r="9789" spans="1:9" ht="32" x14ac:dyDescent="0.2">
      <c r="A9789" t="s">
        <v>24002</v>
      </c>
      <c r="B9789" t="s">
        <v>24006</v>
      </c>
      <c r="C9789">
        <v>3</v>
      </c>
      <c r="D9789">
        <f>65</f>
        <v>65</v>
      </c>
      <c r="E9789" t="s">
        <v>12</v>
      </c>
      <c r="F9789" s="3" t="s">
        <v>24005</v>
      </c>
      <c r="G9789">
        <v>2022</v>
      </c>
      <c r="H9789" t="s">
        <v>323</v>
      </c>
      <c r="I9789" t="s">
        <v>24003</v>
      </c>
    </row>
    <row r="9790" spans="1:9" ht="16" x14ac:dyDescent="0.2">
      <c r="A9790" t="s">
        <v>24002</v>
      </c>
      <c r="B9790" t="s">
        <v>24007</v>
      </c>
      <c r="C9790">
        <v>4</v>
      </c>
      <c r="D9790">
        <f>65</f>
        <v>65</v>
      </c>
      <c r="E9790" t="s">
        <v>12</v>
      </c>
      <c r="F9790" s="3" t="s">
        <v>24008</v>
      </c>
      <c r="G9790">
        <v>2022</v>
      </c>
      <c r="H9790" t="s">
        <v>323</v>
      </c>
      <c r="I9790" t="s">
        <v>24003</v>
      </c>
    </row>
    <row r="9791" spans="1:9" ht="32" x14ac:dyDescent="0.2">
      <c r="A9791" t="s">
        <v>24002</v>
      </c>
      <c r="B9791" t="s">
        <v>24009</v>
      </c>
      <c r="C9791">
        <v>5</v>
      </c>
      <c r="D9791">
        <f>65</f>
        <v>65</v>
      </c>
      <c r="E9791" t="s">
        <v>12</v>
      </c>
      <c r="F9791" s="3" t="s">
        <v>24005</v>
      </c>
      <c r="G9791">
        <v>2022</v>
      </c>
      <c r="H9791" t="s">
        <v>323</v>
      </c>
      <c r="I9791" t="s">
        <v>24003</v>
      </c>
    </row>
    <row r="9792" spans="1:9" ht="32" x14ac:dyDescent="0.2">
      <c r="A9792" t="s">
        <v>24002</v>
      </c>
      <c r="B9792" t="s">
        <v>24010</v>
      </c>
      <c r="C9792">
        <v>6</v>
      </c>
      <c r="D9792" t="s">
        <v>12</v>
      </c>
      <c r="E9792" t="s">
        <v>12</v>
      </c>
      <c r="F9792" s="3" t="s">
        <v>24011</v>
      </c>
      <c r="G9792">
        <v>2022</v>
      </c>
      <c r="H9792" t="s">
        <v>323</v>
      </c>
      <c r="I9792" t="s">
        <v>24003</v>
      </c>
    </row>
    <row r="9793" spans="1:9" ht="32" x14ac:dyDescent="0.2">
      <c r="A9793" t="s">
        <v>24002</v>
      </c>
      <c r="B9793" t="s">
        <v>24012</v>
      </c>
      <c r="C9793">
        <v>7</v>
      </c>
      <c r="D9793">
        <f>237</f>
        <v>237</v>
      </c>
      <c r="E9793" t="s">
        <v>12</v>
      </c>
      <c r="F9793" s="3" t="s">
        <v>24013</v>
      </c>
      <c r="G9793">
        <v>2022</v>
      </c>
      <c r="H9793" t="s">
        <v>21</v>
      </c>
      <c r="I9793" t="s">
        <v>24003</v>
      </c>
    </row>
    <row r="9794" spans="1:9" ht="32" x14ac:dyDescent="0.2">
      <c r="A9794" t="s">
        <v>24002</v>
      </c>
      <c r="B9794" t="s">
        <v>24014</v>
      </c>
      <c r="C9794">
        <v>8</v>
      </c>
      <c r="D9794">
        <f>159</f>
        <v>159</v>
      </c>
      <c r="E9794" t="s">
        <v>12</v>
      </c>
      <c r="F9794" s="3" t="s">
        <v>24015</v>
      </c>
      <c r="G9794">
        <v>2022</v>
      </c>
      <c r="H9794" t="s">
        <v>323</v>
      </c>
      <c r="I9794" t="s">
        <v>24003</v>
      </c>
    </row>
    <row r="9795" spans="1:9" ht="16" x14ac:dyDescent="0.2">
      <c r="A9795" t="s">
        <v>24002</v>
      </c>
      <c r="B9795" t="s">
        <v>18304</v>
      </c>
      <c r="C9795">
        <v>9</v>
      </c>
      <c r="D9795">
        <f>586</f>
        <v>586</v>
      </c>
      <c r="E9795" t="s">
        <v>12</v>
      </c>
      <c r="F9795" s="3" t="s">
        <v>6185</v>
      </c>
      <c r="G9795">
        <v>2022</v>
      </c>
      <c r="H9795" t="s">
        <v>323</v>
      </c>
      <c r="I9795" t="s">
        <v>24003</v>
      </c>
    </row>
    <row r="9796" spans="1:9" ht="32" x14ac:dyDescent="0.2">
      <c r="A9796" t="s">
        <v>24016</v>
      </c>
      <c r="B9796" t="s">
        <v>2302</v>
      </c>
      <c r="C9796">
        <v>1</v>
      </c>
      <c r="D9796" t="s">
        <v>485</v>
      </c>
      <c r="E9796" t="s">
        <v>12</v>
      </c>
      <c r="F9796" s="3" t="s">
        <v>10876</v>
      </c>
      <c r="G9796">
        <v>2022</v>
      </c>
      <c r="H9796" t="s">
        <v>140</v>
      </c>
      <c r="I9796" t="s">
        <v>24017</v>
      </c>
    </row>
    <row r="9797" spans="1:9" ht="32" x14ac:dyDescent="0.2">
      <c r="A9797" t="s">
        <v>24016</v>
      </c>
      <c r="B9797" t="s">
        <v>24018</v>
      </c>
      <c r="C9797">
        <v>2</v>
      </c>
      <c r="D9797">
        <f>73</f>
        <v>73</v>
      </c>
      <c r="E9797" t="s">
        <v>12</v>
      </c>
      <c r="F9797" s="3" t="s">
        <v>823</v>
      </c>
      <c r="G9797">
        <v>2022</v>
      </c>
      <c r="H9797" t="s">
        <v>140</v>
      </c>
      <c r="I9797" t="s">
        <v>24017</v>
      </c>
    </row>
    <row r="9798" spans="1:9" ht="16" x14ac:dyDescent="0.2">
      <c r="A9798" t="s">
        <v>24016</v>
      </c>
      <c r="B9798" t="s">
        <v>24019</v>
      </c>
      <c r="C9798">
        <v>3</v>
      </c>
      <c r="D9798" t="s">
        <v>12</v>
      </c>
      <c r="E9798" t="s">
        <v>12</v>
      </c>
      <c r="F9798" s="3" t="s">
        <v>1052</v>
      </c>
      <c r="G9798">
        <v>2022</v>
      </c>
      <c r="H9798" t="s">
        <v>296</v>
      </c>
      <c r="I9798" t="s">
        <v>24017</v>
      </c>
    </row>
    <row r="9799" spans="1:9" ht="16" x14ac:dyDescent="0.2">
      <c r="A9799" t="s">
        <v>24016</v>
      </c>
      <c r="B9799" t="s">
        <v>20116</v>
      </c>
      <c r="C9799">
        <v>4</v>
      </c>
      <c r="D9799" t="s">
        <v>344</v>
      </c>
      <c r="E9799" t="s">
        <v>12</v>
      </c>
      <c r="F9799" s="3" t="s">
        <v>1054</v>
      </c>
      <c r="G9799">
        <v>2022</v>
      </c>
      <c r="H9799" t="s">
        <v>140</v>
      </c>
      <c r="I9799" t="s">
        <v>24017</v>
      </c>
    </row>
    <row r="9800" spans="1:9" ht="16" x14ac:dyDescent="0.2">
      <c r="A9800" t="s">
        <v>24016</v>
      </c>
      <c r="B9800" t="s">
        <v>1057</v>
      </c>
      <c r="C9800">
        <v>5</v>
      </c>
      <c r="D9800">
        <f>154</f>
        <v>154</v>
      </c>
      <c r="E9800" t="s">
        <v>12</v>
      </c>
      <c r="F9800" s="3" t="s">
        <v>2230</v>
      </c>
      <c r="G9800">
        <v>2022</v>
      </c>
      <c r="H9800" t="s">
        <v>140</v>
      </c>
      <c r="I9800" t="s">
        <v>24017</v>
      </c>
    </row>
    <row r="9801" spans="1:9" ht="16" x14ac:dyDescent="0.2">
      <c r="A9801" t="s">
        <v>24016</v>
      </c>
      <c r="B9801" t="s">
        <v>24020</v>
      </c>
      <c r="C9801">
        <v>6</v>
      </c>
      <c r="D9801" t="s">
        <v>12</v>
      </c>
      <c r="E9801" t="s">
        <v>12</v>
      </c>
      <c r="F9801" s="3" t="s">
        <v>18446</v>
      </c>
      <c r="G9801">
        <v>2022</v>
      </c>
      <c r="H9801" t="s">
        <v>296</v>
      </c>
      <c r="I9801" t="s">
        <v>24017</v>
      </c>
    </row>
    <row r="9802" spans="1:9" ht="16" x14ac:dyDescent="0.2">
      <c r="A9802" t="s">
        <v>24016</v>
      </c>
      <c r="B9802" t="s">
        <v>1063</v>
      </c>
      <c r="C9802">
        <v>7</v>
      </c>
      <c r="D9802" t="s">
        <v>12</v>
      </c>
      <c r="E9802" t="s">
        <v>12</v>
      </c>
      <c r="F9802" s="3" t="s">
        <v>1062</v>
      </c>
      <c r="G9802">
        <v>2022</v>
      </c>
      <c r="H9802" t="s">
        <v>296</v>
      </c>
      <c r="I9802" t="s">
        <v>24017</v>
      </c>
    </row>
    <row r="9803" spans="1:9" ht="32" x14ac:dyDescent="0.2">
      <c r="A9803" t="s">
        <v>24021</v>
      </c>
      <c r="B9803" t="s">
        <v>12792</v>
      </c>
      <c r="C9803">
        <v>1</v>
      </c>
      <c r="D9803" t="s">
        <v>12</v>
      </c>
      <c r="E9803" t="s">
        <v>12</v>
      </c>
      <c r="F9803" s="3" t="s">
        <v>12795</v>
      </c>
      <c r="G9803">
        <v>2022</v>
      </c>
      <c r="H9803" t="s">
        <v>14</v>
      </c>
      <c r="I9803" t="s">
        <v>24022</v>
      </c>
    </row>
    <row r="9804" spans="1:9" ht="16" x14ac:dyDescent="0.2">
      <c r="A9804" t="s">
        <v>24023</v>
      </c>
      <c r="B9804" t="s">
        <v>24024</v>
      </c>
      <c r="C9804">
        <v>1</v>
      </c>
      <c r="D9804">
        <f>237</f>
        <v>237</v>
      </c>
      <c r="E9804" t="s">
        <v>12</v>
      </c>
      <c r="F9804" s="3" t="s">
        <v>925</v>
      </c>
      <c r="G9804">
        <v>2022</v>
      </c>
      <c r="H9804" t="s">
        <v>21</v>
      </c>
      <c r="I9804" t="s">
        <v>24025</v>
      </c>
    </row>
    <row r="9805" spans="1:9" ht="16" x14ac:dyDescent="0.2">
      <c r="A9805" t="s">
        <v>24026</v>
      </c>
      <c r="B9805" t="s">
        <v>24027</v>
      </c>
      <c r="C9805">
        <v>1</v>
      </c>
      <c r="D9805" t="s">
        <v>12</v>
      </c>
      <c r="E9805" t="s">
        <v>12</v>
      </c>
      <c r="F9805" s="3" t="s">
        <v>17500</v>
      </c>
      <c r="G9805">
        <v>2022</v>
      </c>
      <c r="H9805" t="s">
        <v>368</v>
      </c>
      <c r="I9805" t="s">
        <v>24028</v>
      </c>
    </row>
    <row r="9806" spans="1:9" ht="16" x14ac:dyDescent="0.2">
      <c r="A9806" t="s">
        <v>24026</v>
      </c>
      <c r="B9806" t="s">
        <v>24029</v>
      </c>
      <c r="C9806">
        <v>2</v>
      </c>
      <c r="D9806" t="s">
        <v>1741</v>
      </c>
      <c r="E9806" t="s">
        <v>12</v>
      </c>
      <c r="F9806" s="3" t="s">
        <v>19890</v>
      </c>
      <c r="G9806">
        <v>2022</v>
      </c>
      <c r="H9806" t="s">
        <v>368</v>
      </c>
      <c r="I9806" t="s">
        <v>24028</v>
      </c>
    </row>
    <row r="9807" spans="1:9" ht="16" x14ac:dyDescent="0.2">
      <c r="A9807" t="s">
        <v>24030</v>
      </c>
      <c r="B9807" t="s">
        <v>24031</v>
      </c>
      <c r="C9807">
        <v>1</v>
      </c>
      <c r="D9807" t="s">
        <v>1020</v>
      </c>
      <c r="E9807" t="s">
        <v>12</v>
      </c>
      <c r="F9807" s="3" t="s">
        <v>24032</v>
      </c>
      <c r="G9807">
        <v>2022</v>
      </c>
      <c r="H9807" t="s">
        <v>1022</v>
      </c>
      <c r="I9807" t="s">
        <v>24033</v>
      </c>
    </row>
    <row r="9808" spans="1:9" ht="16" x14ac:dyDescent="0.2">
      <c r="A9808" t="s">
        <v>24030</v>
      </c>
      <c r="B9808" t="s">
        <v>5936</v>
      </c>
      <c r="C9808">
        <v>2</v>
      </c>
      <c r="D9808" t="s">
        <v>12</v>
      </c>
      <c r="E9808" t="s">
        <v>12</v>
      </c>
      <c r="F9808" s="3" t="s">
        <v>24034</v>
      </c>
      <c r="G9808">
        <v>2022</v>
      </c>
      <c r="H9808" t="s">
        <v>1022</v>
      </c>
      <c r="I9808" t="s">
        <v>24033</v>
      </c>
    </row>
    <row r="9809" spans="1:9" ht="16" x14ac:dyDescent="0.2">
      <c r="A9809" t="s">
        <v>24035</v>
      </c>
      <c r="B9809" t="s">
        <v>24036</v>
      </c>
      <c r="C9809">
        <v>1</v>
      </c>
      <c r="D9809">
        <f>237</f>
        <v>237</v>
      </c>
      <c r="E9809" t="s">
        <v>12</v>
      </c>
      <c r="F9809" s="3" t="s">
        <v>856</v>
      </c>
      <c r="G9809">
        <v>2022</v>
      </c>
      <c r="H9809" t="s">
        <v>21</v>
      </c>
      <c r="I9809" t="s">
        <v>24037</v>
      </c>
    </row>
    <row r="9810" spans="1:9" ht="32" x14ac:dyDescent="0.2">
      <c r="A9810" t="s">
        <v>24038</v>
      </c>
      <c r="B9810" t="s">
        <v>9621</v>
      </c>
      <c r="C9810">
        <v>1</v>
      </c>
      <c r="D9810" t="s">
        <v>52</v>
      </c>
      <c r="E9810" t="s">
        <v>12</v>
      </c>
      <c r="F9810" s="3" t="s">
        <v>24039</v>
      </c>
      <c r="G9810">
        <v>2022</v>
      </c>
      <c r="H9810" t="s">
        <v>323</v>
      </c>
      <c r="I9810" t="s">
        <v>24040</v>
      </c>
    </row>
    <row r="9811" spans="1:9" ht="16" x14ac:dyDescent="0.2">
      <c r="A9811" t="s">
        <v>24038</v>
      </c>
      <c r="B9811" t="s">
        <v>1582</v>
      </c>
      <c r="C9811">
        <v>2</v>
      </c>
      <c r="D9811" t="s">
        <v>12</v>
      </c>
      <c r="E9811" t="s">
        <v>12</v>
      </c>
      <c r="F9811" s="3" t="s">
        <v>24041</v>
      </c>
      <c r="G9811">
        <v>2022</v>
      </c>
      <c r="H9811" t="s">
        <v>14</v>
      </c>
      <c r="I9811" t="s">
        <v>24040</v>
      </c>
    </row>
    <row r="9812" spans="1:9" ht="32" x14ac:dyDescent="0.2">
      <c r="A9812" t="s">
        <v>24038</v>
      </c>
      <c r="B9812" t="s">
        <v>16012</v>
      </c>
      <c r="C9812">
        <v>3</v>
      </c>
      <c r="D9812" t="s">
        <v>12</v>
      </c>
      <c r="E9812" t="s">
        <v>12</v>
      </c>
      <c r="F9812" s="3" t="s">
        <v>24042</v>
      </c>
      <c r="G9812">
        <v>2022</v>
      </c>
      <c r="H9812" t="s">
        <v>14</v>
      </c>
      <c r="I9812" t="s">
        <v>24040</v>
      </c>
    </row>
    <row r="9813" spans="1:9" ht="16" x14ac:dyDescent="0.2">
      <c r="A9813" t="s">
        <v>24043</v>
      </c>
      <c r="B9813" t="s">
        <v>23930</v>
      </c>
      <c r="C9813">
        <v>1</v>
      </c>
      <c r="D9813" t="s">
        <v>12</v>
      </c>
      <c r="E9813" t="s">
        <v>12</v>
      </c>
      <c r="F9813" s="3" t="s">
        <v>24044</v>
      </c>
      <c r="G9813">
        <v>2022</v>
      </c>
      <c r="H9813" t="s">
        <v>23932</v>
      </c>
      <c r="I9813" t="s">
        <v>24045</v>
      </c>
    </row>
    <row r="9814" spans="1:9" ht="16" x14ac:dyDescent="0.2">
      <c r="A9814" t="s">
        <v>24043</v>
      </c>
      <c r="B9814" t="s">
        <v>24046</v>
      </c>
      <c r="C9814">
        <v>2</v>
      </c>
      <c r="D9814" t="s">
        <v>12</v>
      </c>
      <c r="E9814" t="s">
        <v>12</v>
      </c>
      <c r="F9814" s="3" t="s">
        <v>24047</v>
      </c>
      <c r="G9814">
        <v>2022</v>
      </c>
      <c r="H9814" t="s">
        <v>86</v>
      </c>
      <c r="I9814" t="s">
        <v>24045</v>
      </c>
    </row>
    <row r="9815" spans="1:9" ht="16" x14ac:dyDescent="0.2">
      <c r="A9815" t="s">
        <v>24043</v>
      </c>
      <c r="B9815" t="s">
        <v>24048</v>
      </c>
      <c r="C9815">
        <v>3</v>
      </c>
      <c r="D9815" t="s">
        <v>12</v>
      </c>
      <c r="E9815" t="s">
        <v>12</v>
      </c>
      <c r="F9815" s="3" t="s">
        <v>24049</v>
      </c>
      <c r="G9815">
        <v>2022</v>
      </c>
      <c r="H9815" t="s">
        <v>588</v>
      </c>
      <c r="I9815" t="s">
        <v>24045</v>
      </c>
    </row>
    <row r="9816" spans="1:9" ht="16" x14ac:dyDescent="0.2">
      <c r="A9816" t="s">
        <v>24050</v>
      </c>
      <c r="B9816" t="s">
        <v>24051</v>
      </c>
      <c r="C9816">
        <v>1</v>
      </c>
      <c r="D9816" t="s">
        <v>1148</v>
      </c>
      <c r="E9816" t="s">
        <v>12</v>
      </c>
      <c r="F9816" s="3" t="s">
        <v>4576</v>
      </c>
      <c r="G9816">
        <v>2022</v>
      </c>
      <c r="H9816" t="s">
        <v>368</v>
      </c>
      <c r="I9816" t="s">
        <v>24052</v>
      </c>
    </row>
    <row r="9817" spans="1:9" ht="32" x14ac:dyDescent="0.2">
      <c r="A9817" t="s">
        <v>24053</v>
      </c>
      <c r="B9817" t="s">
        <v>24054</v>
      </c>
      <c r="C9817">
        <v>1</v>
      </c>
      <c r="D9817" t="s">
        <v>12</v>
      </c>
      <c r="E9817" t="s">
        <v>3167</v>
      </c>
      <c r="F9817" s="3" t="s">
        <v>24055</v>
      </c>
      <c r="G9817">
        <v>2022</v>
      </c>
      <c r="H9817" t="s">
        <v>522</v>
      </c>
      <c r="I9817" t="s">
        <v>24056</v>
      </c>
    </row>
    <row r="9818" spans="1:9" ht="16" x14ac:dyDescent="0.2">
      <c r="A9818" t="s">
        <v>24053</v>
      </c>
      <c r="B9818" t="s">
        <v>24057</v>
      </c>
      <c r="C9818">
        <v>2</v>
      </c>
      <c r="D9818" t="s">
        <v>12</v>
      </c>
      <c r="E9818" t="s">
        <v>12</v>
      </c>
      <c r="F9818" s="3" t="s">
        <v>2634</v>
      </c>
      <c r="G9818">
        <v>2022</v>
      </c>
      <c r="H9818" t="s">
        <v>998</v>
      </c>
      <c r="I9818" t="s">
        <v>24056</v>
      </c>
    </row>
    <row r="9819" spans="1:9" ht="16" x14ac:dyDescent="0.2">
      <c r="A9819" t="s">
        <v>24058</v>
      </c>
      <c r="B9819" t="s">
        <v>24059</v>
      </c>
      <c r="C9819">
        <v>1</v>
      </c>
      <c r="D9819" t="s">
        <v>12</v>
      </c>
      <c r="E9819" t="s">
        <v>464</v>
      </c>
      <c r="F9819" s="3" t="s">
        <v>24060</v>
      </c>
      <c r="G9819">
        <v>2022</v>
      </c>
      <c r="H9819" t="s">
        <v>24061</v>
      </c>
      <c r="I9819" t="s">
        <v>24062</v>
      </c>
    </row>
    <row r="9820" spans="1:9" ht="16" x14ac:dyDescent="0.2">
      <c r="A9820" t="s">
        <v>24058</v>
      </c>
      <c r="B9820" t="s">
        <v>14444</v>
      </c>
      <c r="C9820">
        <v>2</v>
      </c>
      <c r="D9820" t="s">
        <v>12</v>
      </c>
      <c r="E9820" t="s">
        <v>12</v>
      </c>
      <c r="F9820" s="3" t="s">
        <v>14448</v>
      </c>
      <c r="G9820">
        <v>2022</v>
      </c>
      <c r="H9820" t="s">
        <v>1327</v>
      </c>
      <c r="I9820" t="s">
        <v>24062</v>
      </c>
    </row>
    <row r="9821" spans="1:9" ht="16" x14ac:dyDescent="0.2">
      <c r="A9821" t="s">
        <v>24058</v>
      </c>
      <c r="B9821" t="s">
        <v>14449</v>
      </c>
      <c r="C9821">
        <v>3</v>
      </c>
      <c r="D9821" t="s">
        <v>12</v>
      </c>
      <c r="E9821" t="s">
        <v>12</v>
      </c>
      <c r="F9821" s="3" t="s">
        <v>14448</v>
      </c>
      <c r="G9821">
        <v>2022</v>
      </c>
      <c r="H9821" t="s">
        <v>1327</v>
      </c>
      <c r="I9821" t="s">
        <v>24062</v>
      </c>
    </row>
    <row r="9822" spans="1:9" ht="16" x14ac:dyDescent="0.2">
      <c r="A9822" t="s">
        <v>24063</v>
      </c>
      <c r="B9822" t="s">
        <v>23796</v>
      </c>
      <c r="C9822">
        <v>1</v>
      </c>
      <c r="D9822">
        <f>514</f>
        <v>514</v>
      </c>
      <c r="E9822" t="s">
        <v>12</v>
      </c>
      <c r="F9822" s="3" t="s">
        <v>501</v>
      </c>
      <c r="G9822">
        <v>2022</v>
      </c>
      <c r="H9822" t="s">
        <v>140</v>
      </c>
      <c r="I9822" t="s">
        <v>24064</v>
      </c>
    </row>
    <row r="9823" spans="1:9" ht="16" x14ac:dyDescent="0.2">
      <c r="A9823" t="s">
        <v>24065</v>
      </c>
      <c r="B9823" t="s">
        <v>24066</v>
      </c>
      <c r="C9823">
        <v>1</v>
      </c>
      <c r="D9823" t="s">
        <v>193</v>
      </c>
      <c r="E9823" t="s">
        <v>12</v>
      </c>
      <c r="F9823" s="3" t="s">
        <v>12079</v>
      </c>
      <c r="G9823">
        <v>2022</v>
      </c>
      <c r="H9823" t="s">
        <v>195</v>
      </c>
      <c r="I9823" t="s">
        <v>24067</v>
      </c>
    </row>
    <row r="9824" spans="1:9" ht="32" x14ac:dyDescent="0.2">
      <c r="A9824" t="s">
        <v>24068</v>
      </c>
      <c r="B9824" t="s">
        <v>24069</v>
      </c>
      <c r="C9824">
        <v>1</v>
      </c>
      <c r="D9824" t="s">
        <v>90</v>
      </c>
      <c r="E9824" t="s">
        <v>12</v>
      </c>
      <c r="F9824" s="3" t="s">
        <v>24070</v>
      </c>
      <c r="G9824">
        <v>2022</v>
      </c>
      <c r="H9824" t="s">
        <v>832</v>
      </c>
      <c r="I9824" t="s">
        <v>24071</v>
      </c>
    </row>
    <row r="9825" spans="1:9" ht="16" x14ac:dyDescent="0.2">
      <c r="A9825" t="s">
        <v>24068</v>
      </c>
      <c r="B9825" t="s">
        <v>24072</v>
      </c>
      <c r="C9825">
        <v>2</v>
      </c>
      <c r="D9825" t="s">
        <v>90</v>
      </c>
      <c r="E9825" t="s">
        <v>12</v>
      </c>
      <c r="F9825" s="3" t="s">
        <v>24073</v>
      </c>
      <c r="G9825">
        <v>2022</v>
      </c>
      <c r="H9825" t="s">
        <v>832</v>
      </c>
      <c r="I9825" t="s">
        <v>24071</v>
      </c>
    </row>
    <row r="9826" spans="1:9" ht="32" x14ac:dyDescent="0.2">
      <c r="A9826" t="s">
        <v>24074</v>
      </c>
      <c r="B9826" t="s">
        <v>24075</v>
      </c>
      <c r="C9826">
        <v>1</v>
      </c>
      <c r="D9826" t="s">
        <v>316</v>
      </c>
      <c r="E9826" t="s">
        <v>12</v>
      </c>
      <c r="F9826" s="3" t="s">
        <v>23956</v>
      </c>
      <c r="G9826">
        <v>2022</v>
      </c>
      <c r="H9826" t="s">
        <v>518</v>
      </c>
      <c r="I9826" t="s">
        <v>24076</v>
      </c>
    </row>
    <row r="9827" spans="1:9" ht="32" x14ac:dyDescent="0.2">
      <c r="A9827" t="s">
        <v>24074</v>
      </c>
      <c r="B9827" t="s">
        <v>24077</v>
      </c>
      <c r="C9827">
        <v>2</v>
      </c>
      <c r="D9827" t="s">
        <v>316</v>
      </c>
      <c r="E9827" t="s">
        <v>12</v>
      </c>
      <c r="F9827" s="3" t="s">
        <v>24078</v>
      </c>
      <c r="G9827">
        <v>2022</v>
      </c>
      <c r="H9827" t="s">
        <v>518</v>
      </c>
      <c r="I9827" t="s">
        <v>24076</v>
      </c>
    </row>
    <row r="9828" spans="1:9" ht="32" x14ac:dyDescent="0.2">
      <c r="A9828" t="s">
        <v>24074</v>
      </c>
      <c r="B9828" t="s">
        <v>24079</v>
      </c>
      <c r="C9828">
        <v>3</v>
      </c>
      <c r="D9828" t="s">
        <v>316</v>
      </c>
      <c r="E9828" t="s">
        <v>12</v>
      </c>
      <c r="F9828" s="3" t="s">
        <v>24080</v>
      </c>
      <c r="G9828">
        <v>2022</v>
      </c>
      <c r="H9828" t="s">
        <v>518</v>
      </c>
      <c r="I9828" t="s">
        <v>24076</v>
      </c>
    </row>
    <row r="9829" spans="1:9" ht="32" x14ac:dyDescent="0.2">
      <c r="A9829" t="s">
        <v>24081</v>
      </c>
      <c r="B9829" t="s">
        <v>24082</v>
      </c>
      <c r="C9829">
        <v>1</v>
      </c>
      <c r="D9829" t="s">
        <v>12</v>
      </c>
      <c r="E9829" t="s">
        <v>12</v>
      </c>
      <c r="F9829" s="3" t="s">
        <v>24083</v>
      </c>
      <c r="G9829">
        <v>2022</v>
      </c>
      <c r="H9829" t="s">
        <v>779</v>
      </c>
      <c r="I9829" t="s">
        <v>24084</v>
      </c>
    </row>
    <row r="9830" spans="1:9" ht="32" x14ac:dyDescent="0.2">
      <c r="A9830" t="s">
        <v>24081</v>
      </c>
      <c r="B9830" t="s">
        <v>24085</v>
      </c>
      <c r="C9830">
        <v>2</v>
      </c>
      <c r="D9830" t="s">
        <v>12</v>
      </c>
      <c r="E9830" t="s">
        <v>12</v>
      </c>
      <c r="F9830" s="3" t="s">
        <v>24086</v>
      </c>
      <c r="G9830">
        <v>2022</v>
      </c>
      <c r="H9830" t="s">
        <v>779</v>
      </c>
      <c r="I9830" t="s">
        <v>24084</v>
      </c>
    </row>
    <row r="9831" spans="1:9" ht="16" x14ac:dyDescent="0.2">
      <c r="A9831" t="s">
        <v>24087</v>
      </c>
      <c r="B9831" t="s">
        <v>22814</v>
      </c>
      <c r="C9831">
        <v>1</v>
      </c>
      <c r="D9831" t="s">
        <v>12</v>
      </c>
      <c r="E9831" t="s">
        <v>12</v>
      </c>
      <c r="F9831" s="3" t="s">
        <v>14487</v>
      </c>
      <c r="G9831">
        <v>2022</v>
      </c>
      <c r="H9831" t="s">
        <v>571</v>
      </c>
      <c r="I9831" t="s">
        <v>24088</v>
      </c>
    </row>
    <row r="9832" spans="1:9" ht="16" x14ac:dyDescent="0.2">
      <c r="A9832" t="s">
        <v>24089</v>
      </c>
      <c r="B9832" t="s">
        <v>24090</v>
      </c>
      <c r="C9832">
        <v>1</v>
      </c>
      <c r="D9832" t="s">
        <v>52</v>
      </c>
      <c r="E9832" t="s">
        <v>12</v>
      </c>
      <c r="F9832" s="3" t="s">
        <v>10933</v>
      </c>
      <c r="G9832">
        <v>2022</v>
      </c>
      <c r="H9832" t="s">
        <v>267</v>
      </c>
      <c r="I9832" t="s">
        <v>24091</v>
      </c>
    </row>
    <row r="9833" spans="1:9" ht="16" x14ac:dyDescent="0.2">
      <c r="A9833" t="s">
        <v>24089</v>
      </c>
      <c r="B9833" t="s">
        <v>5709</v>
      </c>
      <c r="C9833">
        <v>2</v>
      </c>
      <c r="D9833" t="s">
        <v>408</v>
      </c>
      <c r="E9833" t="s">
        <v>12</v>
      </c>
      <c r="F9833" s="3" t="s">
        <v>7939</v>
      </c>
      <c r="G9833">
        <v>2022</v>
      </c>
      <c r="H9833" t="s">
        <v>267</v>
      </c>
      <c r="I9833" t="s">
        <v>24091</v>
      </c>
    </row>
    <row r="9834" spans="1:9" ht="32" x14ac:dyDescent="0.2">
      <c r="A9834" t="s">
        <v>24089</v>
      </c>
      <c r="B9834" t="s">
        <v>24092</v>
      </c>
      <c r="C9834">
        <v>3</v>
      </c>
      <c r="D9834" t="s">
        <v>316</v>
      </c>
      <c r="E9834" t="s">
        <v>12</v>
      </c>
      <c r="F9834" s="3" t="s">
        <v>24093</v>
      </c>
      <c r="G9834">
        <v>2022</v>
      </c>
      <c r="H9834" t="s">
        <v>267</v>
      </c>
      <c r="I9834" t="s">
        <v>24091</v>
      </c>
    </row>
    <row r="9835" spans="1:9" ht="32" x14ac:dyDescent="0.2">
      <c r="A9835" t="s">
        <v>24089</v>
      </c>
      <c r="B9835" t="s">
        <v>24094</v>
      </c>
      <c r="C9835">
        <v>4</v>
      </c>
      <c r="D9835" t="s">
        <v>712</v>
      </c>
      <c r="E9835" t="s">
        <v>12</v>
      </c>
      <c r="F9835" s="3" t="s">
        <v>24095</v>
      </c>
      <c r="G9835">
        <v>2022</v>
      </c>
      <c r="H9835" t="s">
        <v>267</v>
      </c>
      <c r="I9835" t="s">
        <v>24091</v>
      </c>
    </row>
    <row r="9836" spans="1:9" ht="32" x14ac:dyDescent="0.2">
      <c r="A9836" t="s">
        <v>24089</v>
      </c>
      <c r="B9836" t="s">
        <v>24096</v>
      </c>
      <c r="C9836">
        <v>5</v>
      </c>
      <c r="D9836">
        <f>469</f>
        <v>469</v>
      </c>
      <c r="E9836" t="s">
        <v>12</v>
      </c>
      <c r="F9836" s="3" t="s">
        <v>24097</v>
      </c>
      <c r="G9836">
        <v>2022</v>
      </c>
      <c r="H9836" t="s">
        <v>267</v>
      </c>
      <c r="I9836" t="s">
        <v>24091</v>
      </c>
    </row>
    <row r="9837" spans="1:9" ht="32" x14ac:dyDescent="0.2">
      <c r="A9837" t="s">
        <v>24098</v>
      </c>
      <c r="B9837" t="s">
        <v>24099</v>
      </c>
      <c r="C9837">
        <v>1</v>
      </c>
      <c r="D9837">
        <f>571</f>
        <v>571</v>
      </c>
      <c r="E9837" t="s">
        <v>12</v>
      </c>
      <c r="F9837" s="3" t="s">
        <v>24100</v>
      </c>
      <c r="G9837">
        <v>2022</v>
      </c>
      <c r="H9837" t="s">
        <v>1087</v>
      </c>
      <c r="I9837" t="s">
        <v>24101</v>
      </c>
    </row>
    <row r="9838" spans="1:9" ht="16" x14ac:dyDescent="0.2">
      <c r="A9838" t="s">
        <v>24102</v>
      </c>
      <c r="B9838" t="s">
        <v>24103</v>
      </c>
      <c r="C9838">
        <v>1</v>
      </c>
      <c r="D9838" t="s">
        <v>12</v>
      </c>
      <c r="E9838" t="s">
        <v>12</v>
      </c>
      <c r="F9838" s="3" t="s">
        <v>17544</v>
      </c>
      <c r="G9838">
        <v>2022</v>
      </c>
      <c r="H9838" t="s">
        <v>4031</v>
      </c>
      <c r="I9838" t="s">
        <v>24104</v>
      </c>
    </row>
    <row r="9839" spans="1:9" ht="32" x14ac:dyDescent="0.2">
      <c r="A9839" t="s">
        <v>24102</v>
      </c>
      <c r="B9839" t="s">
        <v>10176</v>
      </c>
      <c r="C9839">
        <v>2</v>
      </c>
      <c r="D9839" t="s">
        <v>408</v>
      </c>
      <c r="E9839" t="s">
        <v>12</v>
      </c>
      <c r="F9839" s="3" t="s">
        <v>10177</v>
      </c>
      <c r="G9839">
        <v>2022</v>
      </c>
      <c r="H9839" t="s">
        <v>359</v>
      </c>
      <c r="I9839" t="s">
        <v>24104</v>
      </c>
    </row>
    <row r="9840" spans="1:9" ht="32" x14ac:dyDescent="0.2">
      <c r="A9840" t="s">
        <v>24102</v>
      </c>
      <c r="B9840" t="s">
        <v>10404</v>
      </c>
      <c r="C9840">
        <v>3</v>
      </c>
      <c r="D9840" t="s">
        <v>12</v>
      </c>
      <c r="E9840" t="s">
        <v>12</v>
      </c>
      <c r="F9840" s="3" t="s">
        <v>16106</v>
      </c>
      <c r="G9840">
        <v>2022</v>
      </c>
      <c r="H9840" t="s">
        <v>14</v>
      </c>
      <c r="I9840" t="s">
        <v>24104</v>
      </c>
    </row>
    <row r="9841" spans="1:9" ht="16" x14ac:dyDescent="0.2">
      <c r="A9841" t="s">
        <v>24102</v>
      </c>
      <c r="B9841" t="s">
        <v>24105</v>
      </c>
      <c r="C9841">
        <v>4</v>
      </c>
      <c r="D9841" t="s">
        <v>12</v>
      </c>
      <c r="E9841" t="s">
        <v>12</v>
      </c>
      <c r="F9841" s="3" t="s">
        <v>24106</v>
      </c>
      <c r="G9841">
        <v>2022</v>
      </c>
      <c r="H9841" t="s">
        <v>37</v>
      </c>
      <c r="I9841" t="s">
        <v>24104</v>
      </c>
    </row>
    <row r="9842" spans="1:9" ht="16" x14ac:dyDescent="0.2">
      <c r="A9842" t="s">
        <v>24107</v>
      </c>
      <c r="B9842" t="s">
        <v>14383</v>
      </c>
      <c r="C9842">
        <v>1</v>
      </c>
      <c r="D9842" t="s">
        <v>90</v>
      </c>
      <c r="E9842" t="s">
        <v>12</v>
      </c>
      <c r="F9842" s="3" t="s">
        <v>3247</v>
      </c>
      <c r="G9842">
        <v>2022</v>
      </c>
      <c r="H9842" t="s">
        <v>323</v>
      </c>
      <c r="I9842" t="s">
        <v>24108</v>
      </c>
    </row>
    <row r="9843" spans="1:9" ht="16" x14ac:dyDescent="0.2">
      <c r="A9843" t="s">
        <v>24107</v>
      </c>
      <c r="B9843" t="s">
        <v>21914</v>
      </c>
      <c r="C9843">
        <v>2</v>
      </c>
      <c r="D9843" t="s">
        <v>1416</v>
      </c>
      <c r="E9843" t="s">
        <v>12</v>
      </c>
      <c r="F9843" s="3" t="s">
        <v>24109</v>
      </c>
      <c r="G9843">
        <v>2022</v>
      </c>
      <c r="H9843" t="s">
        <v>67</v>
      </c>
      <c r="I9843" t="s">
        <v>24108</v>
      </c>
    </row>
    <row r="9844" spans="1:9" ht="32" x14ac:dyDescent="0.2">
      <c r="A9844" t="s">
        <v>24110</v>
      </c>
      <c r="B9844" t="s">
        <v>11745</v>
      </c>
      <c r="C9844">
        <v>1</v>
      </c>
      <c r="D9844" t="s">
        <v>712</v>
      </c>
      <c r="E9844" t="s">
        <v>12</v>
      </c>
      <c r="F9844" s="3" t="s">
        <v>24111</v>
      </c>
      <c r="G9844">
        <v>2022</v>
      </c>
      <c r="H9844" t="s">
        <v>37</v>
      </c>
      <c r="I9844" t="s">
        <v>24112</v>
      </c>
    </row>
    <row r="9845" spans="1:9" ht="16" x14ac:dyDescent="0.2">
      <c r="A9845" t="s">
        <v>24113</v>
      </c>
      <c r="B9845" t="s">
        <v>24114</v>
      </c>
      <c r="C9845">
        <v>1</v>
      </c>
      <c r="D9845" t="s">
        <v>3897</v>
      </c>
      <c r="E9845" t="s">
        <v>12</v>
      </c>
      <c r="F9845" s="3" t="s">
        <v>24115</v>
      </c>
      <c r="G9845">
        <v>2022</v>
      </c>
      <c r="H9845" t="s">
        <v>998</v>
      </c>
      <c r="I9845" t="s">
        <v>24116</v>
      </c>
    </row>
    <row r="9846" spans="1:9" ht="16" x14ac:dyDescent="0.2">
      <c r="A9846" t="s">
        <v>24113</v>
      </c>
      <c r="B9846" t="s">
        <v>24117</v>
      </c>
      <c r="C9846">
        <v>2</v>
      </c>
      <c r="D9846" t="s">
        <v>408</v>
      </c>
      <c r="E9846" t="s">
        <v>12</v>
      </c>
      <c r="F9846" s="3" t="s">
        <v>24118</v>
      </c>
      <c r="G9846">
        <v>2022</v>
      </c>
      <c r="H9846" t="s">
        <v>368</v>
      </c>
      <c r="I9846" t="s">
        <v>24116</v>
      </c>
    </row>
    <row r="9847" spans="1:9" ht="16" x14ac:dyDescent="0.2">
      <c r="A9847" t="s">
        <v>24119</v>
      </c>
      <c r="B9847" t="s">
        <v>24120</v>
      </c>
      <c r="C9847">
        <v>1</v>
      </c>
      <c r="D9847" t="s">
        <v>90</v>
      </c>
      <c r="E9847" t="s">
        <v>12</v>
      </c>
      <c r="F9847" s="3" t="s">
        <v>7968</v>
      </c>
      <c r="G9847">
        <v>2022</v>
      </c>
      <c r="H9847" t="s">
        <v>832</v>
      </c>
      <c r="I9847" t="s">
        <v>24121</v>
      </c>
    </row>
    <row r="9848" spans="1:9" ht="32" x14ac:dyDescent="0.2">
      <c r="A9848" t="s">
        <v>24122</v>
      </c>
      <c r="B9848" t="s">
        <v>24123</v>
      </c>
      <c r="C9848">
        <v>1</v>
      </c>
      <c r="D9848" t="s">
        <v>12</v>
      </c>
      <c r="E9848" t="s">
        <v>12</v>
      </c>
      <c r="F9848" s="3" t="s">
        <v>24124</v>
      </c>
      <c r="G9848">
        <v>2022</v>
      </c>
      <c r="H9848" t="s">
        <v>14</v>
      </c>
      <c r="I9848" t="s">
        <v>24125</v>
      </c>
    </row>
    <row r="9849" spans="1:9" ht="32" x14ac:dyDescent="0.2">
      <c r="A9849" t="s">
        <v>24122</v>
      </c>
      <c r="B9849" t="s">
        <v>9978</v>
      </c>
      <c r="C9849">
        <v>2</v>
      </c>
      <c r="D9849" t="s">
        <v>12</v>
      </c>
      <c r="E9849" t="s">
        <v>12</v>
      </c>
      <c r="F9849" s="3" t="s">
        <v>24126</v>
      </c>
      <c r="G9849">
        <v>2022</v>
      </c>
      <c r="H9849" t="s">
        <v>14</v>
      </c>
      <c r="I9849" t="s">
        <v>24125</v>
      </c>
    </row>
    <row r="9850" spans="1:9" ht="16" x14ac:dyDescent="0.2">
      <c r="A9850" t="s">
        <v>24122</v>
      </c>
      <c r="B9850" t="s">
        <v>18491</v>
      </c>
      <c r="C9850">
        <v>3</v>
      </c>
      <c r="D9850" t="s">
        <v>12</v>
      </c>
      <c r="E9850" t="s">
        <v>12</v>
      </c>
      <c r="F9850" s="3" t="s">
        <v>24127</v>
      </c>
      <c r="G9850">
        <v>2022</v>
      </c>
      <c r="H9850" t="s">
        <v>14</v>
      </c>
      <c r="I9850" t="s">
        <v>24125</v>
      </c>
    </row>
    <row r="9851" spans="1:9" ht="32" x14ac:dyDescent="0.2">
      <c r="A9851" t="s">
        <v>24122</v>
      </c>
      <c r="B9851" t="s">
        <v>24128</v>
      </c>
      <c r="C9851">
        <v>4</v>
      </c>
      <c r="D9851" t="s">
        <v>408</v>
      </c>
      <c r="E9851" t="s">
        <v>12</v>
      </c>
      <c r="F9851" s="3" t="s">
        <v>24129</v>
      </c>
      <c r="G9851">
        <v>2022</v>
      </c>
      <c r="H9851" t="s">
        <v>518</v>
      </c>
      <c r="I9851" t="s">
        <v>24125</v>
      </c>
    </row>
    <row r="9852" spans="1:9" ht="16" x14ac:dyDescent="0.2">
      <c r="A9852" t="s">
        <v>24130</v>
      </c>
      <c r="B9852" t="s">
        <v>6261</v>
      </c>
      <c r="C9852">
        <v>1</v>
      </c>
      <c r="D9852" t="s">
        <v>12</v>
      </c>
      <c r="E9852" t="s">
        <v>12</v>
      </c>
      <c r="F9852" s="3" t="s">
        <v>6262</v>
      </c>
      <c r="G9852">
        <v>2022</v>
      </c>
      <c r="H9852" t="s">
        <v>1248</v>
      </c>
      <c r="I9852" t="s">
        <v>24131</v>
      </c>
    </row>
    <row r="9853" spans="1:9" ht="16" x14ac:dyDescent="0.2">
      <c r="A9853" t="s">
        <v>24130</v>
      </c>
      <c r="B9853" t="s">
        <v>24132</v>
      </c>
      <c r="C9853">
        <v>2</v>
      </c>
      <c r="D9853" t="s">
        <v>12</v>
      </c>
      <c r="E9853" t="s">
        <v>12</v>
      </c>
      <c r="F9853" s="3" t="s">
        <v>24133</v>
      </c>
      <c r="G9853">
        <v>2022</v>
      </c>
      <c r="H9853" t="s">
        <v>1248</v>
      </c>
      <c r="I9853" t="s">
        <v>24131</v>
      </c>
    </row>
    <row r="9854" spans="1:9" ht="16" x14ac:dyDescent="0.2">
      <c r="A9854" t="s">
        <v>24134</v>
      </c>
      <c r="B9854" t="s">
        <v>8490</v>
      </c>
      <c r="C9854">
        <v>1</v>
      </c>
      <c r="D9854" s="5" t="s">
        <v>12</v>
      </c>
      <c r="E9854" t="s">
        <v>12</v>
      </c>
      <c r="F9854" s="7" t="s">
        <v>165</v>
      </c>
      <c r="G9854">
        <v>2022</v>
      </c>
      <c r="H9854" t="s">
        <v>37</v>
      </c>
      <c r="I9854" t="s">
        <v>24135</v>
      </c>
    </row>
    <row r="9855" spans="1:9" ht="16" x14ac:dyDescent="0.2">
      <c r="A9855" t="s">
        <v>24136</v>
      </c>
      <c r="B9855" t="s">
        <v>13829</v>
      </c>
      <c r="C9855">
        <v>1</v>
      </c>
      <c r="D9855" t="s">
        <v>101</v>
      </c>
      <c r="E9855" t="s">
        <v>12</v>
      </c>
      <c r="F9855" s="3" t="s">
        <v>13830</v>
      </c>
      <c r="G9855">
        <v>2022</v>
      </c>
      <c r="H9855" t="s">
        <v>37</v>
      </c>
      <c r="I9855" t="s">
        <v>24137</v>
      </c>
    </row>
    <row r="9856" spans="1:9" ht="16" x14ac:dyDescent="0.2">
      <c r="A9856" t="s">
        <v>24138</v>
      </c>
      <c r="B9856" t="s">
        <v>24139</v>
      </c>
      <c r="C9856">
        <v>1</v>
      </c>
      <c r="D9856" t="s">
        <v>52</v>
      </c>
      <c r="E9856" t="s">
        <v>12</v>
      </c>
      <c r="F9856" s="3" t="s">
        <v>24140</v>
      </c>
      <c r="G9856">
        <v>2022</v>
      </c>
      <c r="H9856" t="s">
        <v>226</v>
      </c>
      <c r="I9856" t="s">
        <v>24141</v>
      </c>
    </row>
    <row r="9857" spans="1:9" ht="48" x14ac:dyDescent="0.2">
      <c r="A9857" t="s">
        <v>24138</v>
      </c>
      <c r="B9857" t="s">
        <v>24142</v>
      </c>
      <c r="C9857">
        <v>2</v>
      </c>
      <c r="D9857" t="s">
        <v>12</v>
      </c>
      <c r="E9857" t="s">
        <v>12</v>
      </c>
      <c r="F9857" s="3" t="s">
        <v>24143</v>
      </c>
      <c r="G9857">
        <v>2022</v>
      </c>
      <c r="H9857" t="s">
        <v>126</v>
      </c>
      <c r="I9857" t="s">
        <v>24141</v>
      </c>
    </row>
    <row r="9858" spans="1:9" ht="32" x14ac:dyDescent="0.2">
      <c r="A9858" t="s">
        <v>24144</v>
      </c>
      <c r="B9858" t="s">
        <v>2700</v>
      </c>
      <c r="C9858">
        <v>1</v>
      </c>
      <c r="D9858">
        <f>237</f>
        <v>237</v>
      </c>
      <c r="E9858" t="s">
        <v>12</v>
      </c>
      <c r="F9858" s="3" t="s">
        <v>24145</v>
      </c>
      <c r="G9858">
        <v>2022</v>
      </c>
      <c r="H9858" t="s">
        <v>21</v>
      </c>
      <c r="I9858" t="s">
        <v>24146</v>
      </c>
    </row>
    <row r="9859" spans="1:9" ht="16" x14ac:dyDescent="0.2">
      <c r="A9859" t="s">
        <v>24144</v>
      </c>
      <c r="B9859" t="s">
        <v>24147</v>
      </c>
      <c r="C9859">
        <v>2</v>
      </c>
      <c r="D9859">
        <f>237</f>
        <v>237</v>
      </c>
      <c r="E9859" t="s">
        <v>12</v>
      </c>
      <c r="F9859" s="3" t="s">
        <v>2516</v>
      </c>
      <c r="G9859">
        <v>2022</v>
      </c>
      <c r="H9859" t="s">
        <v>21</v>
      </c>
      <c r="I9859" t="s">
        <v>24146</v>
      </c>
    </row>
    <row r="9860" spans="1:9" ht="32" x14ac:dyDescent="0.2">
      <c r="A9860" t="s">
        <v>24148</v>
      </c>
      <c r="B9860" t="s">
        <v>24149</v>
      </c>
      <c r="C9860">
        <v>1</v>
      </c>
      <c r="D9860" t="s">
        <v>90</v>
      </c>
      <c r="E9860" t="s">
        <v>12</v>
      </c>
      <c r="F9860" s="3" t="s">
        <v>3682</v>
      </c>
      <c r="G9860">
        <v>2022</v>
      </c>
      <c r="H9860" t="s">
        <v>37</v>
      </c>
      <c r="I9860" t="s">
        <v>24150</v>
      </c>
    </row>
    <row r="9861" spans="1:9" ht="32" x14ac:dyDescent="0.2">
      <c r="A9861" t="s">
        <v>24151</v>
      </c>
      <c r="B9861" t="s">
        <v>24152</v>
      </c>
      <c r="C9861">
        <v>1</v>
      </c>
      <c r="D9861" t="s">
        <v>12</v>
      </c>
      <c r="E9861" t="s">
        <v>12</v>
      </c>
      <c r="F9861" s="3" t="s">
        <v>7866</v>
      </c>
      <c r="G9861">
        <v>2022</v>
      </c>
      <c r="H9861" t="s">
        <v>256</v>
      </c>
      <c r="I9861" t="s">
        <v>24153</v>
      </c>
    </row>
    <row r="9862" spans="1:9" ht="16" x14ac:dyDescent="0.2">
      <c r="A9862" t="s">
        <v>24154</v>
      </c>
      <c r="B9862" t="s">
        <v>22784</v>
      </c>
      <c r="C9862">
        <v>1</v>
      </c>
      <c r="D9862" t="s">
        <v>52</v>
      </c>
      <c r="E9862" t="s">
        <v>12</v>
      </c>
      <c r="F9862" s="3" t="s">
        <v>6689</v>
      </c>
      <c r="G9862">
        <v>2022</v>
      </c>
      <c r="H9862" t="s">
        <v>37</v>
      </c>
      <c r="I9862" t="s">
        <v>24155</v>
      </c>
    </row>
    <row r="9863" spans="1:9" ht="16" x14ac:dyDescent="0.2">
      <c r="A9863" t="s">
        <v>24156</v>
      </c>
      <c r="B9863" t="s">
        <v>14852</v>
      </c>
      <c r="C9863">
        <v>1</v>
      </c>
      <c r="D9863" t="s">
        <v>12</v>
      </c>
      <c r="E9863" t="s">
        <v>12</v>
      </c>
      <c r="F9863" s="3" t="s">
        <v>24157</v>
      </c>
      <c r="G9863">
        <v>2022</v>
      </c>
      <c r="H9863" t="s">
        <v>37</v>
      </c>
      <c r="I9863" t="s">
        <v>24158</v>
      </c>
    </row>
    <row r="9864" spans="1:9" ht="32" x14ac:dyDescent="0.2">
      <c r="A9864" t="s">
        <v>24156</v>
      </c>
      <c r="B9864" t="s">
        <v>157</v>
      </c>
      <c r="C9864">
        <v>2</v>
      </c>
      <c r="D9864">
        <f>407</f>
        <v>407</v>
      </c>
      <c r="E9864" t="s">
        <v>12</v>
      </c>
      <c r="F9864" s="3" t="s">
        <v>8773</v>
      </c>
      <c r="G9864">
        <v>2022</v>
      </c>
      <c r="H9864" t="s">
        <v>37</v>
      </c>
      <c r="I9864" t="s">
        <v>24158</v>
      </c>
    </row>
    <row r="9865" spans="1:9" ht="16" x14ac:dyDescent="0.2">
      <c r="A9865" t="s">
        <v>24159</v>
      </c>
      <c r="B9865" t="s">
        <v>24160</v>
      </c>
      <c r="C9865">
        <v>1</v>
      </c>
      <c r="D9865" t="s">
        <v>12</v>
      </c>
      <c r="E9865" t="s">
        <v>12</v>
      </c>
      <c r="F9865" s="3" t="s">
        <v>2272</v>
      </c>
      <c r="G9865">
        <v>2022</v>
      </c>
      <c r="H9865" t="s">
        <v>37</v>
      </c>
      <c r="I9865" t="s">
        <v>24161</v>
      </c>
    </row>
    <row r="9866" spans="1:9" ht="16" x14ac:dyDescent="0.2">
      <c r="A9866" t="s">
        <v>24162</v>
      </c>
      <c r="B9866" t="s">
        <v>17677</v>
      </c>
      <c r="C9866">
        <v>1</v>
      </c>
      <c r="D9866" s="5" t="s">
        <v>12</v>
      </c>
      <c r="E9866" t="s">
        <v>12</v>
      </c>
      <c r="F9866" s="7" t="s">
        <v>165</v>
      </c>
      <c r="G9866">
        <v>2022</v>
      </c>
      <c r="H9866" t="s">
        <v>37</v>
      </c>
      <c r="I9866" t="s">
        <v>24163</v>
      </c>
    </row>
    <row r="9867" spans="1:9" ht="32" x14ac:dyDescent="0.2">
      <c r="A9867" t="s">
        <v>24162</v>
      </c>
      <c r="B9867" t="s">
        <v>24164</v>
      </c>
      <c r="C9867">
        <v>2</v>
      </c>
      <c r="D9867" t="s">
        <v>193</v>
      </c>
      <c r="E9867" t="s">
        <v>12</v>
      </c>
      <c r="F9867" s="3" t="s">
        <v>24165</v>
      </c>
      <c r="G9867">
        <v>2022</v>
      </c>
      <c r="H9867" t="s">
        <v>195</v>
      </c>
      <c r="I9867" t="s">
        <v>24163</v>
      </c>
    </row>
    <row r="9868" spans="1:9" ht="16" x14ac:dyDescent="0.2">
      <c r="A9868" t="s">
        <v>24166</v>
      </c>
      <c r="B9868" t="s">
        <v>24167</v>
      </c>
      <c r="C9868">
        <v>1</v>
      </c>
      <c r="D9868" t="s">
        <v>12</v>
      </c>
      <c r="E9868" t="s">
        <v>12</v>
      </c>
      <c r="F9868" s="3" t="s">
        <v>4322</v>
      </c>
      <c r="G9868">
        <v>2022</v>
      </c>
      <c r="H9868" t="s">
        <v>1810</v>
      </c>
      <c r="I9868" t="s">
        <v>24168</v>
      </c>
    </row>
    <row r="9869" spans="1:9" ht="32" x14ac:dyDescent="0.2">
      <c r="A9869" t="s">
        <v>24166</v>
      </c>
      <c r="B9869" t="s">
        <v>24169</v>
      </c>
      <c r="C9869">
        <v>2</v>
      </c>
      <c r="D9869" t="s">
        <v>12</v>
      </c>
      <c r="E9869" t="s">
        <v>12</v>
      </c>
      <c r="F9869" s="3" t="s">
        <v>6025</v>
      </c>
      <c r="G9869">
        <v>2022</v>
      </c>
      <c r="H9869" t="s">
        <v>1810</v>
      </c>
      <c r="I9869" t="s">
        <v>24168</v>
      </c>
    </row>
    <row r="9870" spans="1:9" ht="16" x14ac:dyDescent="0.2">
      <c r="A9870" t="s">
        <v>24166</v>
      </c>
      <c r="B9870" t="s">
        <v>24170</v>
      </c>
      <c r="C9870">
        <v>3</v>
      </c>
      <c r="D9870" t="s">
        <v>1741</v>
      </c>
      <c r="E9870" t="s">
        <v>12</v>
      </c>
      <c r="F9870" s="3" t="s">
        <v>19890</v>
      </c>
      <c r="G9870">
        <v>2022</v>
      </c>
      <c r="H9870" t="s">
        <v>368</v>
      </c>
      <c r="I9870" t="s">
        <v>24168</v>
      </c>
    </row>
    <row r="9871" spans="1:9" ht="32" x14ac:dyDescent="0.2">
      <c r="A9871" t="s">
        <v>24166</v>
      </c>
      <c r="B9871" t="s">
        <v>3001</v>
      </c>
      <c r="C9871">
        <v>4</v>
      </c>
      <c r="D9871" t="s">
        <v>12</v>
      </c>
      <c r="E9871" t="s">
        <v>12</v>
      </c>
      <c r="F9871" s="3" t="s">
        <v>24171</v>
      </c>
      <c r="G9871">
        <v>2022</v>
      </c>
      <c r="H9871" t="s">
        <v>1810</v>
      </c>
      <c r="I9871" t="s">
        <v>24168</v>
      </c>
    </row>
    <row r="9872" spans="1:9" ht="16" x14ac:dyDescent="0.2">
      <c r="A9872" t="s">
        <v>24172</v>
      </c>
      <c r="B9872" t="s">
        <v>24173</v>
      </c>
      <c r="C9872">
        <v>1</v>
      </c>
      <c r="D9872" t="s">
        <v>12</v>
      </c>
      <c r="E9872" t="s">
        <v>12</v>
      </c>
      <c r="F9872" s="3" t="s">
        <v>4101</v>
      </c>
      <c r="G9872">
        <v>2022</v>
      </c>
      <c r="H9872" t="s">
        <v>323</v>
      </c>
      <c r="I9872" t="s">
        <v>24174</v>
      </c>
    </row>
    <row r="9873" spans="1:9" ht="16" x14ac:dyDescent="0.2">
      <c r="A9873" t="s">
        <v>24175</v>
      </c>
      <c r="B9873" t="s">
        <v>24176</v>
      </c>
      <c r="C9873">
        <v>1</v>
      </c>
      <c r="D9873">
        <f>130</f>
        <v>130</v>
      </c>
      <c r="E9873" t="s">
        <v>334</v>
      </c>
      <c r="F9873" s="3" t="s">
        <v>24177</v>
      </c>
      <c r="G9873">
        <v>2022</v>
      </c>
      <c r="H9873" t="s">
        <v>368</v>
      </c>
      <c r="I9873" t="s">
        <v>24178</v>
      </c>
    </row>
    <row r="9874" spans="1:9" ht="32" x14ac:dyDescent="0.2">
      <c r="A9874" t="s">
        <v>24175</v>
      </c>
      <c r="B9874" t="s">
        <v>24179</v>
      </c>
      <c r="C9874">
        <v>2</v>
      </c>
      <c r="D9874">
        <f>130</f>
        <v>130</v>
      </c>
      <c r="E9874" t="s">
        <v>12</v>
      </c>
      <c r="F9874" s="3" t="s">
        <v>24180</v>
      </c>
      <c r="G9874">
        <v>2022</v>
      </c>
      <c r="H9874" t="s">
        <v>2316</v>
      </c>
      <c r="I9874" t="s">
        <v>24178</v>
      </c>
    </row>
    <row r="9875" spans="1:9" ht="16" x14ac:dyDescent="0.2">
      <c r="A9875" t="s">
        <v>24175</v>
      </c>
      <c r="B9875" t="s">
        <v>24181</v>
      </c>
      <c r="C9875">
        <v>3</v>
      </c>
      <c r="D9875" t="s">
        <v>4991</v>
      </c>
      <c r="E9875" t="s">
        <v>12</v>
      </c>
      <c r="F9875" s="3" t="s">
        <v>24182</v>
      </c>
      <c r="G9875">
        <v>2022</v>
      </c>
      <c r="H9875" t="s">
        <v>14</v>
      </c>
      <c r="I9875" t="s">
        <v>24178</v>
      </c>
    </row>
    <row r="9876" spans="1:9" ht="32" x14ac:dyDescent="0.2">
      <c r="A9876" t="s">
        <v>24183</v>
      </c>
      <c r="B9876" t="s">
        <v>24184</v>
      </c>
      <c r="C9876">
        <v>1</v>
      </c>
      <c r="D9876" t="s">
        <v>12</v>
      </c>
      <c r="E9876" t="s">
        <v>12</v>
      </c>
      <c r="F9876" s="3" t="s">
        <v>24185</v>
      </c>
      <c r="G9876">
        <v>2022</v>
      </c>
      <c r="H9876" t="s">
        <v>602</v>
      </c>
      <c r="I9876" t="s">
        <v>24186</v>
      </c>
    </row>
    <row r="9877" spans="1:9" ht="32" x14ac:dyDescent="0.2">
      <c r="A9877" t="s">
        <v>24183</v>
      </c>
      <c r="B9877" t="s">
        <v>24187</v>
      </c>
      <c r="C9877">
        <v>2</v>
      </c>
      <c r="D9877" t="s">
        <v>12</v>
      </c>
      <c r="E9877" t="s">
        <v>12</v>
      </c>
      <c r="F9877" s="3" t="s">
        <v>24188</v>
      </c>
      <c r="G9877">
        <v>2022</v>
      </c>
      <c r="H9877" t="s">
        <v>602</v>
      </c>
      <c r="I9877" t="s">
        <v>24186</v>
      </c>
    </row>
    <row r="9878" spans="1:9" ht="32" x14ac:dyDescent="0.2">
      <c r="A9878" t="s">
        <v>24183</v>
      </c>
      <c r="B9878" t="s">
        <v>24189</v>
      </c>
      <c r="C9878">
        <v>3</v>
      </c>
      <c r="D9878" t="s">
        <v>12</v>
      </c>
      <c r="E9878" t="s">
        <v>12</v>
      </c>
      <c r="F9878" s="3" t="s">
        <v>24190</v>
      </c>
      <c r="G9878">
        <v>2022</v>
      </c>
      <c r="H9878" t="s">
        <v>602</v>
      </c>
      <c r="I9878" t="s">
        <v>24186</v>
      </c>
    </row>
    <row r="9879" spans="1:9" ht="16" x14ac:dyDescent="0.2">
      <c r="A9879" t="s">
        <v>24191</v>
      </c>
      <c r="B9879" t="s">
        <v>24192</v>
      </c>
      <c r="C9879">
        <v>1</v>
      </c>
      <c r="D9879">
        <f>419</f>
        <v>419</v>
      </c>
      <c r="E9879" t="s">
        <v>12</v>
      </c>
      <c r="F9879" s="3" t="s">
        <v>20454</v>
      </c>
      <c r="G9879">
        <v>2022</v>
      </c>
      <c r="H9879" t="s">
        <v>140</v>
      </c>
      <c r="I9879" t="s">
        <v>24193</v>
      </c>
    </row>
    <row r="9880" spans="1:9" ht="16" x14ac:dyDescent="0.2">
      <c r="A9880" t="s">
        <v>24191</v>
      </c>
      <c r="B9880" t="s">
        <v>20453</v>
      </c>
      <c r="C9880">
        <v>2</v>
      </c>
      <c r="D9880">
        <f>340</f>
        <v>340</v>
      </c>
      <c r="E9880" t="s">
        <v>12</v>
      </c>
      <c r="F9880" s="3" t="s">
        <v>18862</v>
      </c>
      <c r="G9880">
        <v>2022</v>
      </c>
      <c r="H9880" t="s">
        <v>140</v>
      </c>
      <c r="I9880" t="s">
        <v>24193</v>
      </c>
    </row>
    <row r="9881" spans="1:9" ht="32" x14ac:dyDescent="0.2">
      <c r="A9881" t="s">
        <v>24194</v>
      </c>
      <c r="B9881" t="s">
        <v>24195</v>
      </c>
      <c r="C9881">
        <v>1</v>
      </c>
      <c r="D9881" t="s">
        <v>12</v>
      </c>
      <c r="E9881" t="s">
        <v>12</v>
      </c>
      <c r="F9881" s="3" t="s">
        <v>24196</v>
      </c>
      <c r="G9881">
        <v>2022</v>
      </c>
      <c r="H9881" t="s">
        <v>602</v>
      </c>
      <c r="I9881" t="s">
        <v>24197</v>
      </c>
    </row>
    <row r="9882" spans="1:9" ht="16" x14ac:dyDescent="0.2">
      <c r="A9882" t="s">
        <v>24194</v>
      </c>
      <c r="B9882" t="s">
        <v>24198</v>
      </c>
      <c r="C9882">
        <v>2</v>
      </c>
      <c r="D9882" t="s">
        <v>12</v>
      </c>
      <c r="E9882" t="s">
        <v>12</v>
      </c>
      <c r="F9882" s="3" t="s">
        <v>24199</v>
      </c>
      <c r="G9882">
        <v>2022</v>
      </c>
      <c r="H9882" t="s">
        <v>602</v>
      </c>
      <c r="I9882" t="s">
        <v>24197</v>
      </c>
    </row>
    <row r="9883" spans="1:9" ht="16" x14ac:dyDescent="0.2">
      <c r="A9883" t="s">
        <v>24200</v>
      </c>
      <c r="B9883" t="s">
        <v>4096</v>
      </c>
      <c r="C9883">
        <v>1</v>
      </c>
      <c r="D9883">
        <f>137</f>
        <v>137</v>
      </c>
      <c r="E9883" t="s">
        <v>12</v>
      </c>
      <c r="F9883" s="3" t="s">
        <v>2467</v>
      </c>
      <c r="G9883">
        <v>2022</v>
      </c>
      <c r="H9883" t="s">
        <v>323</v>
      </c>
      <c r="I9883" t="s">
        <v>24201</v>
      </c>
    </row>
    <row r="9884" spans="1:9" ht="16" x14ac:dyDescent="0.2">
      <c r="A9884" t="s">
        <v>24202</v>
      </c>
      <c r="B9884" t="s">
        <v>24203</v>
      </c>
      <c r="C9884">
        <v>1</v>
      </c>
      <c r="D9884">
        <f>237</f>
        <v>237</v>
      </c>
      <c r="E9884" t="s">
        <v>12</v>
      </c>
      <c r="F9884" s="3" t="s">
        <v>24204</v>
      </c>
      <c r="G9884">
        <v>2022</v>
      </c>
      <c r="H9884" t="s">
        <v>21</v>
      </c>
      <c r="I9884" t="s">
        <v>24205</v>
      </c>
    </row>
    <row r="9885" spans="1:9" ht="32" x14ac:dyDescent="0.2">
      <c r="A9885" t="s">
        <v>24206</v>
      </c>
      <c r="B9885" t="s">
        <v>24207</v>
      </c>
      <c r="C9885">
        <v>1</v>
      </c>
      <c r="D9885" t="s">
        <v>1735</v>
      </c>
      <c r="E9885" t="s">
        <v>12</v>
      </c>
      <c r="F9885" s="3" t="s">
        <v>24208</v>
      </c>
      <c r="G9885">
        <v>2022</v>
      </c>
      <c r="H9885" t="s">
        <v>126</v>
      </c>
      <c r="I9885" t="s">
        <v>24209</v>
      </c>
    </row>
    <row r="9886" spans="1:9" ht="16" x14ac:dyDescent="0.2">
      <c r="A9886" t="s">
        <v>24206</v>
      </c>
      <c r="B9886" t="s">
        <v>24210</v>
      </c>
      <c r="C9886">
        <v>2</v>
      </c>
      <c r="D9886">
        <f>476</f>
        <v>476</v>
      </c>
      <c r="E9886" t="s">
        <v>334</v>
      </c>
      <c r="F9886" s="3" t="s">
        <v>24211</v>
      </c>
      <c r="G9886">
        <v>2022</v>
      </c>
      <c r="H9886" t="s">
        <v>67</v>
      </c>
      <c r="I9886" t="s">
        <v>24209</v>
      </c>
    </row>
    <row r="9887" spans="1:9" ht="16" x14ac:dyDescent="0.2">
      <c r="A9887" t="s">
        <v>24212</v>
      </c>
      <c r="B9887" t="s">
        <v>24213</v>
      </c>
      <c r="C9887">
        <v>1</v>
      </c>
      <c r="D9887" t="s">
        <v>12</v>
      </c>
      <c r="E9887" t="s">
        <v>12</v>
      </c>
      <c r="F9887" s="3" t="s">
        <v>24214</v>
      </c>
      <c r="G9887">
        <v>2022</v>
      </c>
      <c r="H9887" t="s">
        <v>522</v>
      </c>
      <c r="I9887" t="s">
        <v>24215</v>
      </c>
    </row>
    <row r="9888" spans="1:9" ht="16" x14ac:dyDescent="0.2">
      <c r="A9888" t="s">
        <v>24212</v>
      </c>
      <c r="B9888" t="s">
        <v>24216</v>
      </c>
      <c r="C9888">
        <v>2</v>
      </c>
      <c r="D9888" t="s">
        <v>12</v>
      </c>
      <c r="E9888" t="s">
        <v>12</v>
      </c>
      <c r="F9888" s="3" t="s">
        <v>24217</v>
      </c>
      <c r="G9888">
        <v>2022</v>
      </c>
      <c r="H9888" t="s">
        <v>140</v>
      </c>
      <c r="I9888" t="s">
        <v>24215</v>
      </c>
    </row>
    <row r="9889" spans="1:9" ht="32" x14ac:dyDescent="0.2">
      <c r="A9889" t="s">
        <v>24212</v>
      </c>
      <c r="B9889" t="s">
        <v>24218</v>
      </c>
      <c r="C9889">
        <v>3</v>
      </c>
      <c r="D9889" t="s">
        <v>12</v>
      </c>
      <c r="E9889" t="s">
        <v>12</v>
      </c>
      <c r="F9889" s="3" t="s">
        <v>24219</v>
      </c>
      <c r="G9889">
        <v>2022</v>
      </c>
      <c r="H9889" t="s">
        <v>21</v>
      </c>
      <c r="I9889" t="s">
        <v>24215</v>
      </c>
    </row>
    <row r="9890" spans="1:9" ht="32" x14ac:dyDescent="0.2">
      <c r="A9890" t="s">
        <v>24220</v>
      </c>
      <c r="B9890" t="s">
        <v>24221</v>
      </c>
      <c r="C9890">
        <v>1</v>
      </c>
      <c r="D9890" t="s">
        <v>1903</v>
      </c>
      <c r="E9890" t="s">
        <v>12</v>
      </c>
      <c r="F9890" s="3" t="s">
        <v>24222</v>
      </c>
      <c r="G9890">
        <v>2022</v>
      </c>
      <c r="H9890" t="s">
        <v>323</v>
      </c>
      <c r="I9890" t="s">
        <v>24223</v>
      </c>
    </row>
    <row r="9891" spans="1:9" ht="32" x14ac:dyDescent="0.2">
      <c r="A9891" t="s">
        <v>24224</v>
      </c>
      <c r="B9891" t="s">
        <v>24225</v>
      </c>
      <c r="C9891">
        <v>1</v>
      </c>
      <c r="D9891" t="s">
        <v>31</v>
      </c>
      <c r="E9891" t="s">
        <v>12</v>
      </c>
      <c r="F9891" s="3" t="s">
        <v>7551</v>
      </c>
      <c r="G9891">
        <v>2022</v>
      </c>
      <c r="H9891" t="s">
        <v>21</v>
      </c>
      <c r="I9891" t="s">
        <v>24226</v>
      </c>
    </row>
    <row r="9892" spans="1:9" ht="48" x14ac:dyDescent="0.2">
      <c r="A9892" t="s">
        <v>24227</v>
      </c>
      <c r="B9892" t="s">
        <v>24228</v>
      </c>
      <c r="C9892">
        <v>1</v>
      </c>
      <c r="D9892" t="s">
        <v>12</v>
      </c>
      <c r="E9892" t="s">
        <v>12</v>
      </c>
      <c r="F9892" s="3" t="s">
        <v>24229</v>
      </c>
      <c r="G9892">
        <v>2022</v>
      </c>
      <c r="H9892" t="s">
        <v>239</v>
      </c>
      <c r="I9892" t="s">
        <v>24230</v>
      </c>
    </row>
    <row r="9893" spans="1:9" ht="32" x14ac:dyDescent="0.2">
      <c r="A9893" t="s">
        <v>24227</v>
      </c>
      <c r="B9893" t="s">
        <v>24231</v>
      </c>
      <c r="C9893">
        <v>2</v>
      </c>
      <c r="D9893" t="s">
        <v>12</v>
      </c>
      <c r="E9893" t="s">
        <v>12</v>
      </c>
      <c r="F9893" s="3" t="s">
        <v>24232</v>
      </c>
      <c r="G9893">
        <v>2022</v>
      </c>
      <c r="H9893" t="s">
        <v>239</v>
      </c>
      <c r="I9893" t="s">
        <v>24230</v>
      </c>
    </row>
    <row r="9894" spans="1:9" ht="48" x14ac:dyDescent="0.2">
      <c r="A9894" t="s">
        <v>24227</v>
      </c>
      <c r="B9894" t="s">
        <v>24233</v>
      </c>
      <c r="C9894">
        <v>3</v>
      </c>
      <c r="D9894" t="s">
        <v>12</v>
      </c>
      <c r="E9894" t="s">
        <v>12</v>
      </c>
      <c r="F9894" s="3" t="s">
        <v>24234</v>
      </c>
      <c r="G9894">
        <v>2022</v>
      </c>
      <c r="H9894" t="s">
        <v>239</v>
      </c>
      <c r="I9894" t="s">
        <v>24230</v>
      </c>
    </row>
    <row r="9895" spans="1:9" ht="48" x14ac:dyDescent="0.2">
      <c r="A9895" t="s">
        <v>24227</v>
      </c>
      <c r="B9895" t="s">
        <v>24235</v>
      </c>
      <c r="C9895">
        <v>4</v>
      </c>
      <c r="D9895" t="s">
        <v>12</v>
      </c>
      <c r="E9895" t="s">
        <v>12</v>
      </c>
      <c r="F9895" s="3" t="s">
        <v>24236</v>
      </c>
      <c r="G9895">
        <v>2022</v>
      </c>
      <c r="H9895" t="s">
        <v>239</v>
      </c>
      <c r="I9895" t="s">
        <v>24230</v>
      </c>
    </row>
    <row r="9896" spans="1:9" ht="32" x14ac:dyDescent="0.2">
      <c r="A9896" t="s">
        <v>24237</v>
      </c>
      <c r="B9896" t="s">
        <v>24238</v>
      </c>
      <c r="C9896">
        <v>1</v>
      </c>
      <c r="D9896" t="s">
        <v>316</v>
      </c>
      <c r="E9896" t="s">
        <v>12071</v>
      </c>
      <c r="F9896" s="3" t="s">
        <v>22867</v>
      </c>
      <c r="G9896">
        <v>2022</v>
      </c>
      <c r="H9896" t="s">
        <v>318</v>
      </c>
      <c r="I9896" t="s">
        <v>24239</v>
      </c>
    </row>
    <row r="9897" spans="1:9" ht="32" x14ac:dyDescent="0.2">
      <c r="A9897" t="s">
        <v>24240</v>
      </c>
      <c r="B9897" t="s">
        <v>2600</v>
      </c>
      <c r="C9897">
        <v>1</v>
      </c>
      <c r="D9897" t="s">
        <v>1416</v>
      </c>
      <c r="E9897" t="s">
        <v>12</v>
      </c>
      <c r="F9897" s="3" t="s">
        <v>1417</v>
      </c>
      <c r="G9897">
        <v>2022</v>
      </c>
      <c r="H9897" t="s">
        <v>67</v>
      </c>
      <c r="I9897" t="s">
        <v>24241</v>
      </c>
    </row>
    <row r="9898" spans="1:9" ht="32" x14ac:dyDescent="0.2">
      <c r="A9898" t="s">
        <v>24242</v>
      </c>
      <c r="B9898" t="s">
        <v>3118</v>
      </c>
      <c r="C9898">
        <v>1</v>
      </c>
      <c r="D9898" t="s">
        <v>12</v>
      </c>
      <c r="E9898" t="s">
        <v>12</v>
      </c>
      <c r="F9898" s="3" t="s">
        <v>24243</v>
      </c>
      <c r="G9898">
        <v>2022</v>
      </c>
      <c r="H9898" t="s">
        <v>14</v>
      </c>
      <c r="I9898" t="s">
        <v>24244</v>
      </c>
    </row>
    <row r="9899" spans="1:9" ht="32" x14ac:dyDescent="0.2">
      <c r="A9899" t="s">
        <v>24242</v>
      </c>
      <c r="B9899" t="s">
        <v>9992</v>
      </c>
      <c r="C9899">
        <v>2</v>
      </c>
      <c r="D9899" t="s">
        <v>1020</v>
      </c>
      <c r="E9899" t="s">
        <v>12</v>
      </c>
      <c r="F9899" s="3" t="s">
        <v>9919</v>
      </c>
      <c r="G9899">
        <v>2022</v>
      </c>
      <c r="H9899" t="s">
        <v>1022</v>
      </c>
      <c r="I9899" t="s">
        <v>24244</v>
      </c>
    </row>
    <row r="9900" spans="1:9" ht="32" x14ac:dyDescent="0.2">
      <c r="A9900" t="s">
        <v>24245</v>
      </c>
      <c r="B9900" t="s">
        <v>1887</v>
      </c>
      <c r="C9900">
        <v>1</v>
      </c>
      <c r="D9900" t="s">
        <v>12</v>
      </c>
      <c r="E9900" t="s">
        <v>12</v>
      </c>
      <c r="F9900" s="3" t="s">
        <v>24246</v>
      </c>
      <c r="G9900">
        <v>2022</v>
      </c>
      <c r="H9900" t="s">
        <v>37</v>
      </c>
      <c r="I9900" t="s">
        <v>24247</v>
      </c>
    </row>
    <row r="9901" spans="1:9" ht="16" x14ac:dyDescent="0.2">
      <c r="A9901" t="s">
        <v>24245</v>
      </c>
      <c r="B9901" t="s">
        <v>1892</v>
      </c>
      <c r="C9901">
        <v>2</v>
      </c>
      <c r="D9901" t="s">
        <v>101</v>
      </c>
      <c r="E9901" t="s">
        <v>12</v>
      </c>
      <c r="F9901" s="3" t="s">
        <v>24248</v>
      </c>
      <c r="G9901">
        <v>2022</v>
      </c>
      <c r="H9901" t="s">
        <v>37</v>
      </c>
      <c r="I9901" t="s">
        <v>24247</v>
      </c>
    </row>
    <row r="9902" spans="1:9" ht="16" x14ac:dyDescent="0.2">
      <c r="A9902" t="s">
        <v>24245</v>
      </c>
      <c r="B9902" t="s">
        <v>24249</v>
      </c>
      <c r="C9902">
        <v>3</v>
      </c>
      <c r="D9902" t="s">
        <v>12</v>
      </c>
      <c r="E9902" t="s">
        <v>12</v>
      </c>
      <c r="F9902" s="3" t="s">
        <v>24250</v>
      </c>
      <c r="G9902">
        <v>2022</v>
      </c>
      <c r="H9902" t="s">
        <v>140</v>
      </c>
      <c r="I9902" t="s">
        <v>24247</v>
      </c>
    </row>
    <row r="9903" spans="1:9" ht="32" x14ac:dyDescent="0.2">
      <c r="A9903" t="s">
        <v>24245</v>
      </c>
      <c r="B9903" t="s">
        <v>24251</v>
      </c>
      <c r="C9903">
        <v>4</v>
      </c>
      <c r="D9903" t="s">
        <v>12</v>
      </c>
      <c r="E9903" t="s">
        <v>12</v>
      </c>
      <c r="F9903" s="3" t="s">
        <v>24252</v>
      </c>
      <c r="G9903">
        <v>2022</v>
      </c>
      <c r="H9903" t="s">
        <v>37</v>
      </c>
      <c r="I9903" t="s">
        <v>24247</v>
      </c>
    </row>
    <row r="9904" spans="1:9" ht="32" x14ac:dyDescent="0.2">
      <c r="A9904" t="s">
        <v>24245</v>
      </c>
      <c r="B9904" t="s">
        <v>24253</v>
      </c>
      <c r="C9904">
        <v>5</v>
      </c>
      <c r="D9904" t="s">
        <v>12</v>
      </c>
      <c r="E9904" t="s">
        <v>12</v>
      </c>
      <c r="F9904" s="3" t="s">
        <v>24254</v>
      </c>
      <c r="G9904">
        <v>2022</v>
      </c>
      <c r="H9904" t="s">
        <v>553</v>
      </c>
      <c r="I9904" t="s">
        <v>24247</v>
      </c>
    </row>
    <row r="9905" spans="1:9" ht="32" x14ac:dyDescent="0.2">
      <c r="A9905" t="s">
        <v>24255</v>
      </c>
      <c r="B9905" t="s">
        <v>10713</v>
      </c>
      <c r="C9905">
        <v>1</v>
      </c>
      <c r="D9905">
        <f>159</f>
        <v>159</v>
      </c>
      <c r="E9905" t="s">
        <v>12</v>
      </c>
      <c r="F9905" s="3" t="s">
        <v>24256</v>
      </c>
      <c r="G9905">
        <v>2022</v>
      </c>
      <c r="H9905" t="s">
        <v>1524</v>
      </c>
      <c r="I9905" t="s">
        <v>24257</v>
      </c>
    </row>
    <row r="9906" spans="1:9" ht="32" x14ac:dyDescent="0.2">
      <c r="A9906" t="s">
        <v>24255</v>
      </c>
      <c r="B9906" t="s">
        <v>10716</v>
      </c>
      <c r="C9906">
        <v>2</v>
      </c>
      <c r="D9906">
        <f>159</f>
        <v>159</v>
      </c>
      <c r="E9906" t="s">
        <v>12</v>
      </c>
      <c r="F9906" s="3" t="s">
        <v>24258</v>
      </c>
      <c r="G9906">
        <v>2022</v>
      </c>
      <c r="H9906" t="s">
        <v>1524</v>
      </c>
      <c r="I9906" t="s">
        <v>24257</v>
      </c>
    </row>
    <row r="9907" spans="1:9" ht="32" x14ac:dyDescent="0.2">
      <c r="A9907" t="s">
        <v>24259</v>
      </c>
      <c r="B9907" t="s">
        <v>24075</v>
      </c>
      <c r="C9907">
        <v>1</v>
      </c>
      <c r="D9907" t="s">
        <v>316</v>
      </c>
      <c r="E9907" t="s">
        <v>12</v>
      </c>
      <c r="F9907" s="3" t="s">
        <v>23956</v>
      </c>
      <c r="G9907">
        <v>2022</v>
      </c>
      <c r="H9907" t="s">
        <v>518</v>
      </c>
      <c r="I9907" t="s">
        <v>24260</v>
      </c>
    </row>
    <row r="9908" spans="1:9" ht="32" x14ac:dyDescent="0.2">
      <c r="A9908" t="s">
        <v>24259</v>
      </c>
      <c r="B9908" t="s">
        <v>24261</v>
      </c>
      <c r="C9908">
        <v>2</v>
      </c>
      <c r="D9908" t="s">
        <v>316</v>
      </c>
      <c r="E9908" t="s">
        <v>12</v>
      </c>
      <c r="F9908" s="3" t="s">
        <v>24078</v>
      </c>
      <c r="G9908">
        <v>2022</v>
      </c>
      <c r="H9908" t="s">
        <v>518</v>
      </c>
      <c r="I9908" t="s">
        <v>24260</v>
      </c>
    </row>
    <row r="9909" spans="1:9" ht="16" x14ac:dyDescent="0.2">
      <c r="A9909" t="s">
        <v>24259</v>
      </c>
      <c r="B9909" t="s">
        <v>24079</v>
      </c>
      <c r="C9909">
        <v>3</v>
      </c>
      <c r="D9909" t="s">
        <v>12</v>
      </c>
      <c r="E9909" t="s">
        <v>12</v>
      </c>
      <c r="F9909" s="3" t="s">
        <v>17797</v>
      </c>
      <c r="G9909">
        <v>2022</v>
      </c>
      <c r="H9909" t="s">
        <v>323</v>
      </c>
      <c r="I9909" t="s">
        <v>24260</v>
      </c>
    </row>
    <row r="9910" spans="1:9" ht="32" x14ac:dyDescent="0.2">
      <c r="A9910" t="s">
        <v>24262</v>
      </c>
      <c r="B9910" t="s">
        <v>3921</v>
      </c>
      <c r="C9910">
        <v>1</v>
      </c>
      <c r="D9910" t="s">
        <v>12</v>
      </c>
      <c r="E9910" t="s">
        <v>12</v>
      </c>
      <c r="F9910" s="3" t="s">
        <v>3927</v>
      </c>
      <c r="G9910">
        <v>2022</v>
      </c>
      <c r="H9910" t="s">
        <v>37</v>
      </c>
      <c r="I9910" t="s">
        <v>24263</v>
      </c>
    </row>
    <row r="9911" spans="1:9" ht="16" x14ac:dyDescent="0.2">
      <c r="A9911" t="s">
        <v>24264</v>
      </c>
      <c r="B9911" t="s">
        <v>24265</v>
      </c>
      <c r="C9911">
        <v>1</v>
      </c>
      <c r="D9911" t="s">
        <v>12</v>
      </c>
      <c r="E9911" t="s">
        <v>12</v>
      </c>
      <c r="F9911" s="7" t="s">
        <v>25</v>
      </c>
      <c r="G9911">
        <v>2022</v>
      </c>
      <c r="H9911" t="s">
        <v>21</v>
      </c>
      <c r="I9911" t="s">
        <v>24266</v>
      </c>
    </row>
    <row r="9912" spans="1:9" ht="16" x14ac:dyDescent="0.2">
      <c r="A9912" t="s">
        <v>24264</v>
      </c>
      <c r="B9912" t="s">
        <v>24267</v>
      </c>
      <c r="C9912">
        <v>2</v>
      </c>
      <c r="D9912">
        <f>237</f>
        <v>237</v>
      </c>
      <c r="E9912" t="s">
        <v>12</v>
      </c>
      <c r="F9912" s="3" t="s">
        <v>24268</v>
      </c>
      <c r="G9912">
        <v>2022</v>
      </c>
      <c r="H9912" t="s">
        <v>21</v>
      </c>
      <c r="I9912" t="s">
        <v>24266</v>
      </c>
    </row>
    <row r="9913" spans="1:9" ht="16" x14ac:dyDescent="0.2">
      <c r="A9913" t="s">
        <v>24269</v>
      </c>
      <c r="B9913" t="s">
        <v>24270</v>
      </c>
      <c r="C9913">
        <v>1</v>
      </c>
      <c r="D9913">
        <f>498</f>
        <v>498</v>
      </c>
      <c r="E9913" t="s">
        <v>12</v>
      </c>
      <c r="F9913" s="3" t="s">
        <v>24271</v>
      </c>
      <c r="G9913">
        <v>2022</v>
      </c>
      <c r="H9913" t="s">
        <v>215</v>
      </c>
      <c r="I9913" t="s">
        <v>24272</v>
      </c>
    </row>
    <row r="9914" spans="1:9" ht="16" x14ac:dyDescent="0.2">
      <c r="A9914" t="s">
        <v>24269</v>
      </c>
      <c r="B9914" t="s">
        <v>24273</v>
      </c>
      <c r="C9914">
        <v>2</v>
      </c>
      <c r="D9914" t="s">
        <v>12</v>
      </c>
      <c r="E9914" t="s">
        <v>12</v>
      </c>
      <c r="F9914" s="3" t="s">
        <v>24274</v>
      </c>
      <c r="G9914">
        <v>2022</v>
      </c>
      <c r="H9914" t="s">
        <v>462</v>
      </c>
      <c r="I9914" t="s">
        <v>24272</v>
      </c>
    </row>
    <row r="9915" spans="1:9" ht="32" x14ac:dyDescent="0.2">
      <c r="A9915" t="s">
        <v>24269</v>
      </c>
      <c r="B9915" t="s">
        <v>24275</v>
      </c>
      <c r="C9915">
        <v>3</v>
      </c>
      <c r="D9915" t="s">
        <v>31</v>
      </c>
      <c r="E9915" t="s">
        <v>12</v>
      </c>
      <c r="F9915" s="3" t="s">
        <v>6196</v>
      </c>
      <c r="G9915">
        <v>2022</v>
      </c>
      <c r="H9915" t="s">
        <v>21</v>
      </c>
      <c r="I9915" t="s">
        <v>24272</v>
      </c>
    </row>
    <row r="9916" spans="1:9" ht="32" x14ac:dyDescent="0.2">
      <c r="A9916" t="s">
        <v>24269</v>
      </c>
      <c r="B9916" t="s">
        <v>24276</v>
      </c>
      <c r="C9916">
        <v>4</v>
      </c>
      <c r="D9916" t="s">
        <v>90</v>
      </c>
      <c r="E9916" t="s">
        <v>12</v>
      </c>
      <c r="F9916" s="3" t="s">
        <v>21255</v>
      </c>
      <c r="G9916">
        <v>2022</v>
      </c>
      <c r="H9916" t="s">
        <v>6891</v>
      </c>
      <c r="I9916" t="s">
        <v>24272</v>
      </c>
    </row>
    <row r="9917" spans="1:9" ht="32" x14ac:dyDescent="0.2">
      <c r="A9917" t="s">
        <v>24277</v>
      </c>
      <c r="B9917" t="s">
        <v>24278</v>
      </c>
      <c r="C9917">
        <v>1</v>
      </c>
      <c r="D9917" t="s">
        <v>12</v>
      </c>
      <c r="E9917" t="s">
        <v>12</v>
      </c>
      <c r="F9917" s="3" t="s">
        <v>15336</v>
      </c>
      <c r="G9917">
        <v>2022</v>
      </c>
      <c r="H9917" t="s">
        <v>474</v>
      </c>
      <c r="I9917" t="s">
        <v>24279</v>
      </c>
    </row>
    <row r="9918" spans="1:9" ht="32" x14ac:dyDescent="0.2">
      <c r="A9918" t="s">
        <v>24280</v>
      </c>
      <c r="B9918" t="s">
        <v>14383</v>
      </c>
      <c r="C9918">
        <v>1</v>
      </c>
      <c r="D9918" t="s">
        <v>90</v>
      </c>
      <c r="E9918" t="s">
        <v>12</v>
      </c>
      <c r="F9918" s="3" t="s">
        <v>5837</v>
      </c>
      <c r="G9918">
        <v>2022</v>
      </c>
      <c r="H9918" t="s">
        <v>323</v>
      </c>
      <c r="I9918" t="s">
        <v>24281</v>
      </c>
    </row>
    <row r="9919" spans="1:9" ht="32" x14ac:dyDescent="0.2">
      <c r="A9919" t="s">
        <v>24280</v>
      </c>
      <c r="B9919" t="s">
        <v>21914</v>
      </c>
      <c r="C9919">
        <v>2</v>
      </c>
      <c r="D9919" t="s">
        <v>90</v>
      </c>
      <c r="E9919" t="s">
        <v>12</v>
      </c>
      <c r="F9919" s="3" t="s">
        <v>4780</v>
      </c>
      <c r="G9919">
        <v>2022</v>
      </c>
      <c r="H9919" t="s">
        <v>323</v>
      </c>
      <c r="I9919" t="s">
        <v>24281</v>
      </c>
    </row>
    <row r="9920" spans="1:9" ht="32" x14ac:dyDescent="0.2">
      <c r="A9920" t="s">
        <v>24280</v>
      </c>
      <c r="B9920" t="s">
        <v>24282</v>
      </c>
      <c r="C9920">
        <v>3</v>
      </c>
      <c r="D9920" t="s">
        <v>408</v>
      </c>
      <c r="E9920" t="s">
        <v>12</v>
      </c>
      <c r="F9920" s="3" t="s">
        <v>24283</v>
      </c>
      <c r="G9920">
        <v>2022</v>
      </c>
      <c r="H9920" t="s">
        <v>323</v>
      </c>
      <c r="I9920" t="s">
        <v>24281</v>
      </c>
    </row>
    <row r="9921" spans="1:9" ht="16" x14ac:dyDescent="0.2">
      <c r="A9921" t="s">
        <v>24284</v>
      </c>
      <c r="B9921" t="s">
        <v>24285</v>
      </c>
      <c r="C9921">
        <v>1</v>
      </c>
      <c r="D9921" t="s">
        <v>1142</v>
      </c>
      <c r="E9921" t="s">
        <v>3798</v>
      </c>
      <c r="F9921" s="3" t="s">
        <v>7254</v>
      </c>
      <c r="G9921">
        <v>2022</v>
      </c>
      <c r="H9921" t="s">
        <v>368</v>
      </c>
      <c r="I9921" t="s">
        <v>24286</v>
      </c>
    </row>
    <row r="9922" spans="1:9" ht="16" x14ac:dyDescent="0.2">
      <c r="A9922" t="s">
        <v>24284</v>
      </c>
      <c r="B9922" t="s">
        <v>24287</v>
      </c>
      <c r="C9922">
        <v>2</v>
      </c>
      <c r="D9922" t="s">
        <v>12</v>
      </c>
      <c r="E9922" t="s">
        <v>12</v>
      </c>
      <c r="F9922" s="3" t="s">
        <v>4117</v>
      </c>
      <c r="G9922">
        <v>2022</v>
      </c>
      <c r="H9922" t="s">
        <v>368</v>
      </c>
      <c r="I9922" t="s">
        <v>24286</v>
      </c>
    </row>
    <row r="9923" spans="1:9" ht="32" x14ac:dyDescent="0.2">
      <c r="A9923" t="s">
        <v>24288</v>
      </c>
      <c r="B9923" t="s">
        <v>24289</v>
      </c>
      <c r="C9923">
        <v>1</v>
      </c>
      <c r="D9923" t="s">
        <v>12</v>
      </c>
      <c r="E9923" t="s">
        <v>12</v>
      </c>
      <c r="F9923" s="3" t="s">
        <v>17360</v>
      </c>
      <c r="G9923">
        <v>2022</v>
      </c>
      <c r="H9923" t="s">
        <v>37</v>
      </c>
      <c r="I9923" t="s">
        <v>24290</v>
      </c>
    </row>
    <row r="9924" spans="1:9" ht="32" x14ac:dyDescent="0.2">
      <c r="A9924" t="s">
        <v>24291</v>
      </c>
      <c r="B9924" t="s">
        <v>24292</v>
      </c>
      <c r="C9924">
        <v>1</v>
      </c>
      <c r="D9924">
        <f>441</f>
        <v>441</v>
      </c>
      <c r="E9924" t="s">
        <v>12</v>
      </c>
      <c r="F9924" s="3" t="s">
        <v>24293</v>
      </c>
      <c r="G9924">
        <v>2022</v>
      </c>
      <c r="H9924" t="s">
        <v>140</v>
      </c>
      <c r="I9924" t="s">
        <v>24294</v>
      </c>
    </row>
    <row r="9925" spans="1:9" ht="32" x14ac:dyDescent="0.2">
      <c r="A9925" t="s">
        <v>24291</v>
      </c>
      <c r="B9925" t="s">
        <v>5043</v>
      </c>
      <c r="C9925">
        <v>2</v>
      </c>
      <c r="D9925" t="s">
        <v>1384</v>
      </c>
      <c r="E9925" t="s">
        <v>12</v>
      </c>
      <c r="F9925" s="3" t="s">
        <v>17564</v>
      </c>
      <c r="G9925">
        <v>2022</v>
      </c>
      <c r="H9925" t="s">
        <v>1022</v>
      </c>
      <c r="I9925" t="s">
        <v>24294</v>
      </c>
    </row>
    <row r="9926" spans="1:9" ht="16" x14ac:dyDescent="0.2">
      <c r="A9926" t="s">
        <v>24295</v>
      </c>
      <c r="B9926" t="s">
        <v>14767</v>
      </c>
      <c r="C9926">
        <v>1</v>
      </c>
      <c r="D9926" t="s">
        <v>10222</v>
      </c>
      <c r="E9926" t="s">
        <v>12</v>
      </c>
      <c r="F9926" s="3" t="s">
        <v>14771</v>
      </c>
      <c r="G9926">
        <v>2022</v>
      </c>
      <c r="H9926" t="s">
        <v>67</v>
      </c>
      <c r="I9926" t="s">
        <v>24296</v>
      </c>
    </row>
    <row r="9927" spans="1:9" ht="16" x14ac:dyDescent="0.2">
      <c r="A9927" t="s">
        <v>24297</v>
      </c>
      <c r="B9927" t="s">
        <v>24298</v>
      </c>
      <c r="C9927">
        <v>1</v>
      </c>
      <c r="D9927" t="s">
        <v>101</v>
      </c>
      <c r="E9927" t="s">
        <v>12</v>
      </c>
      <c r="F9927" s="3" t="s">
        <v>24299</v>
      </c>
      <c r="G9927">
        <v>2022</v>
      </c>
      <c r="H9927" t="s">
        <v>37</v>
      </c>
      <c r="I9927" t="s">
        <v>24300</v>
      </c>
    </row>
    <row r="9928" spans="1:9" ht="16" x14ac:dyDescent="0.2">
      <c r="A9928" t="s">
        <v>24297</v>
      </c>
      <c r="B9928" t="s">
        <v>24301</v>
      </c>
      <c r="C9928">
        <v>2</v>
      </c>
      <c r="D9928">
        <f>38</f>
        <v>38</v>
      </c>
      <c r="E9928" t="s">
        <v>12</v>
      </c>
      <c r="F9928" s="3" t="s">
        <v>12382</v>
      </c>
      <c r="G9928">
        <v>2022</v>
      </c>
      <c r="H9928" t="s">
        <v>140</v>
      </c>
      <c r="I9928" t="s">
        <v>24300</v>
      </c>
    </row>
    <row r="9929" spans="1:9" ht="16" x14ac:dyDescent="0.2">
      <c r="A9929" t="s">
        <v>24297</v>
      </c>
      <c r="B9929" t="s">
        <v>24302</v>
      </c>
      <c r="C9929">
        <v>3</v>
      </c>
      <c r="D9929" t="s">
        <v>12</v>
      </c>
      <c r="E9929" t="s">
        <v>12</v>
      </c>
      <c r="F9929" s="3" t="s">
        <v>24303</v>
      </c>
      <c r="G9929">
        <v>2022</v>
      </c>
      <c r="H9929" t="s">
        <v>998</v>
      </c>
      <c r="I9929" t="s">
        <v>24300</v>
      </c>
    </row>
    <row r="9930" spans="1:9" ht="16" x14ac:dyDescent="0.2">
      <c r="A9930" t="s">
        <v>24304</v>
      </c>
      <c r="B9930" t="s">
        <v>10269</v>
      </c>
      <c r="C9930">
        <v>1</v>
      </c>
      <c r="D9930" t="s">
        <v>712</v>
      </c>
      <c r="E9930" t="s">
        <v>12</v>
      </c>
      <c r="F9930" s="3" t="s">
        <v>4942</v>
      </c>
      <c r="G9930">
        <v>2022</v>
      </c>
      <c r="H9930" t="s">
        <v>140</v>
      </c>
      <c r="I9930" t="s">
        <v>24305</v>
      </c>
    </row>
    <row r="9931" spans="1:9" ht="32" x14ac:dyDescent="0.2">
      <c r="A9931" t="s">
        <v>24304</v>
      </c>
      <c r="B9931" t="s">
        <v>24306</v>
      </c>
      <c r="C9931">
        <v>2</v>
      </c>
      <c r="D9931" t="s">
        <v>1735</v>
      </c>
      <c r="E9931" t="s">
        <v>334</v>
      </c>
      <c r="F9931" s="3" t="s">
        <v>19786</v>
      </c>
      <c r="G9931">
        <v>2022</v>
      </c>
      <c r="H9931" t="s">
        <v>140</v>
      </c>
      <c r="I9931" t="s">
        <v>24305</v>
      </c>
    </row>
    <row r="9932" spans="1:9" ht="32" x14ac:dyDescent="0.2">
      <c r="A9932" t="s">
        <v>24307</v>
      </c>
      <c r="B9932" t="s">
        <v>14767</v>
      </c>
      <c r="C9932">
        <v>1</v>
      </c>
      <c r="D9932" t="s">
        <v>10222</v>
      </c>
      <c r="E9932" t="s">
        <v>1171</v>
      </c>
      <c r="F9932" s="3" t="s">
        <v>24308</v>
      </c>
      <c r="G9932">
        <v>2022</v>
      </c>
      <c r="H9932" t="s">
        <v>67</v>
      </c>
      <c r="I9932" t="s">
        <v>24309</v>
      </c>
    </row>
    <row r="9933" spans="1:9" ht="16" x14ac:dyDescent="0.2">
      <c r="A9933" t="s">
        <v>24310</v>
      </c>
      <c r="B9933" t="s">
        <v>24311</v>
      </c>
      <c r="C9933">
        <v>1</v>
      </c>
      <c r="D9933">
        <f>505</f>
        <v>505</v>
      </c>
      <c r="E9933" t="s">
        <v>12</v>
      </c>
      <c r="F9933" s="3" t="s">
        <v>24312</v>
      </c>
      <c r="G9933">
        <v>2022</v>
      </c>
      <c r="H9933" t="s">
        <v>714</v>
      </c>
      <c r="I9933" t="s">
        <v>24313</v>
      </c>
    </row>
    <row r="9934" spans="1:9" ht="16" x14ac:dyDescent="0.2">
      <c r="A9934" t="s">
        <v>24310</v>
      </c>
      <c r="B9934" t="s">
        <v>24314</v>
      </c>
      <c r="C9934">
        <v>2</v>
      </c>
      <c r="D9934" t="s">
        <v>2188</v>
      </c>
      <c r="E9934" t="s">
        <v>12</v>
      </c>
      <c r="F9934" s="3" t="s">
        <v>24315</v>
      </c>
      <c r="G9934">
        <v>2022</v>
      </c>
      <c r="H9934" t="s">
        <v>86</v>
      </c>
      <c r="I9934" t="s">
        <v>24313</v>
      </c>
    </row>
    <row r="9935" spans="1:9" ht="32" x14ac:dyDescent="0.2">
      <c r="A9935" t="s">
        <v>24310</v>
      </c>
      <c r="B9935" t="s">
        <v>24316</v>
      </c>
      <c r="C9935">
        <v>3</v>
      </c>
      <c r="D9935" t="s">
        <v>712</v>
      </c>
      <c r="E9935" t="s">
        <v>12</v>
      </c>
      <c r="F9935" s="3" t="s">
        <v>24317</v>
      </c>
      <c r="G9935">
        <v>2022</v>
      </c>
      <c r="H9935" t="s">
        <v>714</v>
      </c>
      <c r="I9935" t="s">
        <v>24313</v>
      </c>
    </row>
    <row r="9936" spans="1:9" ht="32" x14ac:dyDescent="0.2">
      <c r="A9936" t="s">
        <v>24318</v>
      </c>
      <c r="B9936" t="s">
        <v>24319</v>
      </c>
      <c r="C9936">
        <v>1</v>
      </c>
      <c r="D9936" t="s">
        <v>12</v>
      </c>
      <c r="E9936" t="s">
        <v>12</v>
      </c>
      <c r="F9936" s="3" t="s">
        <v>10864</v>
      </c>
      <c r="G9936">
        <v>2022</v>
      </c>
      <c r="H9936" t="s">
        <v>14</v>
      </c>
      <c r="I9936" t="s">
        <v>24320</v>
      </c>
    </row>
    <row r="9937" spans="1:9" ht="16" x14ac:dyDescent="0.2">
      <c r="A9937" t="s">
        <v>24318</v>
      </c>
      <c r="B9937" t="s">
        <v>24321</v>
      </c>
      <c r="C9937">
        <v>2</v>
      </c>
      <c r="D9937" t="s">
        <v>12</v>
      </c>
      <c r="E9937" t="s">
        <v>12</v>
      </c>
      <c r="F9937" s="3" t="s">
        <v>16183</v>
      </c>
      <c r="G9937">
        <v>2022</v>
      </c>
      <c r="H9937" t="s">
        <v>140</v>
      </c>
      <c r="I9937" t="s">
        <v>24320</v>
      </c>
    </row>
    <row r="9938" spans="1:9" ht="32" x14ac:dyDescent="0.2">
      <c r="A9938" t="s">
        <v>24318</v>
      </c>
      <c r="B9938" t="s">
        <v>24322</v>
      </c>
      <c r="C9938">
        <v>3</v>
      </c>
      <c r="D9938" t="s">
        <v>311</v>
      </c>
      <c r="E9938" t="s">
        <v>12</v>
      </c>
      <c r="F9938" s="3" t="s">
        <v>24323</v>
      </c>
      <c r="G9938">
        <v>2022</v>
      </c>
      <c r="H9938" t="s">
        <v>140</v>
      </c>
      <c r="I9938" t="s">
        <v>24320</v>
      </c>
    </row>
    <row r="9939" spans="1:9" ht="16" x14ac:dyDescent="0.2">
      <c r="A9939" t="s">
        <v>24324</v>
      </c>
      <c r="B9939" t="s">
        <v>24325</v>
      </c>
      <c r="C9939">
        <v>1</v>
      </c>
      <c r="D9939">
        <f>371</f>
        <v>371</v>
      </c>
      <c r="E9939" t="s">
        <v>12</v>
      </c>
      <c r="F9939" s="3" t="s">
        <v>24326</v>
      </c>
      <c r="G9939">
        <v>2022</v>
      </c>
      <c r="H9939" t="s">
        <v>804</v>
      </c>
      <c r="I9939" t="s">
        <v>24327</v>
      </c>
    </row>
    <row r="9940" spans="1:9" ht="32" x14ac:dyDescent="0.2">
      <c r="A9940" t="s">
        <v>24328</v>
      </c>
      <c r="B9940" t="s">
        <v>4609</v>
      </c>
      <c r="C9940">
        <v>1</v>
      </c>
      <c r="D9940" t="s">
        <v>344</v>
      </c>
      <c r="E9940" t="s">
        <v>12</v>
      </c>
      <c r="F9940" s="3" t="s">
        <v>4610</v>
      </c>
      <c r="G9940">
        <v>2022</v>
      </c>
      <c r="H9940" t="s">
        <v>140</v>
      </c>
      <c r="I9940" t="s">
        <v>24329</v>
      </c>
    </row>
    <row r="9941" spans="1:9" ht="32" x14ac:dyDescent="0.2">
      <c r="A9941" t="s">
        <v>24328</v>
      </c>
      <c r="B9941" t="s">
        <v>24330</v>
      </c>
      <c r="C9941">
        <v>2</v>
      </c>
      <c r="D9941" t="s">
        <v>142</v>
      </c>
      <c r="E9941" t="s">
        <v>12</v>
      </c>
      <c r="F9941" s="3" t="s">
        <v>24331</v>
      </c>
      <c r="G9941">
        <v>2022</v>
      </c>
      <c r="H9941" t="s">
        <v>140</v>
      </c>
      <c r="I9941" t="s">
        <v>24329</v>
      </c>
    </row>
    <row r="9942" spans="1:9" ht="16" x14ac:dyDescent="0.2">
      <c r="A9942" t="s">
        <v>24332</v>
      </c>
      <c r="B9942" t="s">
        <v>24333</v>
      </c>
      <c r="C9942">
        <v>1</v>
      </c>
      <c r="D9942" t="s">
        <v>12</v>
      </c>
      <c r="E9942" t="s">
        <v>12</v>
      </c>
      <c r="F9942" s="3" t="s">
        <v>24334</v>
      </c>
      <c r="G9942">
        <v>2022</v>
      </c>
      <c r="H9942" t="s">
        <v>1327</v>
      </c>
      <c r="I9942" t="s">
        <v>24335</v>
      </c>
    </row>
    <row r="9943" spans="1:9" ht="16" x14ac:dyDescent="0.2">
      <c r="A9943" t="s">
        <v>24332</v>
      </c>
      <c r="B9943" t="s">
        <v>24336</v>
      </c>
      <c r="C9943">
        <v>2</v>
      </c>
      <c r="D9943" t="s">
        <v>193</v>
      </c>
      <c r="E9943" t="s">
        <v>12</v>
      </c>
      <c r="F9943" s="7" t="s">
        <v>200</v>
      </c>
      <c r="G9943">
        <v>2022</v>
      </c>
      <c r="H9943" t="s">
        <v>195</v>
      </c>
      <c r="I9943" t="s">
        <v>24335</v>
      </c>
    </row>
    <row r="9944" spans="1:9" ht="16" x14ac:dyDescent="0.2">
      <c r="A9944" t="s">
        <v>24332</v>
      </c>
      <c r="B9944" t="s">
        <v>24337</v>
      </c>
      <c r="C9944">
        <v>3</v>
      </c>
      <c r="D9944">
        <f>375</f>
        <v>375</v>
      </c>
      <c r="E9944" t="s">
        <v>12</v>
      </c>
      <c r="F9944" s="3" t="s">
        <v>23158</v>
      </c>
      <c r="G9944">
        <v>2022</v>
      </c>
      <c r="H9944" t="s">
        <v>368</v>
      </c>
      <c r="I9944" t="s">
        <v>24335</v>
      </c>
    </row>
    <row r="9945" spans="1:9" ht="16" x14ac:dyDescent="0.2">
      <c r="A9945" t="s">
        <v>24332</v>
      </c>
      <c r="B9945" t="s">
        <v>24338</v>
      </c>
      <c r="C9945">
        <v>4</v>
      </c>
      <c r="D9945" t="s">
        <v>90</v>
      </c>
      <c r="E9945" t="s">
        <v>12</v>
      </c>
      <c r="F9945" s="3" t="s">
        <v>22901</v>
      </c>
      <c r="G9945">
        <v>2022</v>
      </c>
      <c r="H9945" t="s">
        <v>832</v>
      </c>
      <c r="I9945" t="s">
        <v>24335</v>
      </c>
    </row>
    <row r="9946" spans="1:9" ht="16" x14ac:dyDescent="0.2">
      <c r="A9946" t="s">
        <v>24339</v>
      </c>
      <c r="B9946" t="s">
        <v>21027</v>
      </c>
      <c r="C9946">
        <v>1</v>
      </c>
      <c r="D9946" t="s">
        <v>12</v>
      </c>
      <c r="E9946" t="s">
        <v>12</v>
      </c>
      <c r="F9946" s="3" t="s">
        <v>24340</v>
      </c>
      <c r="G9946">
        <v>2022</v>
      </c>
      <c r="H9946" t="s">
        <v>462</v>
      </c>
      <c r="I9946" t="s">
        <v>24341</v>
      </c>
    </row>
    <row r="9947" spans="1:9" ht="32" x14ac:dyDescent="0.2">
      <c r="A9947" t="s">
        <v>24339</v>
      </c>
      <c r="B9947" t="s">
        <v>24342</v>
      </c>
      <c r="C9947">
        <v>2</v>
      </c>
      <c r="D9947" t="s">
        <v>513</v>
      </c>
      <c r="E9947" t="s">
        <v>12</v>
      </c>
      <c r="F9947" s="3" t="s">
        <v>3153</v>
      </c>
      <c r="G9947">
        <v>2022</v>
      </c>
      <c r="H9947" t="s">
        <v>462</v>
      </c>
      <c r="I9947" t="s">
        <v>24341</v>
      </c>
    </row>
    <row r="9948" spans="1:9" ht="32" x14ac:dyDescent="0.2">
      <c r="A9948" t="s">
        <v>24339</v>
      </c>
      <c r="B9948" t="s">
        <v>24343</v>
      </c>
      <c r="C9948">
        <v>3</v>
      </c>
      <c r="D9948" t="s">
        <v>344</v>
      </c>
      <c r="E9948" t="s">
        <v>12</v>
      </c>
      <c r="F9948" s="3" t="s">
        <v>24344</v>
      </c>
      <c r="G9948">
        <v>2022</v>
      </c>
      <c r="H9948" t="s">
        <v>462</v>
      </c>
      <c r="I9948" t="s">
        <v>24341</v>
      </c>
    </row>
    <row r="9949" spans="1:9" ht="32" x14ac:dyDescent="0.2">
      <c r="A9949" t="s">
        <v>24339</v>
      </c>
      <c r="B9949" t="s">
        <v>24345</v>
      </c>
      <c r="C9949">
        <v>4</v>
      </c>
      <c r="D9949" t="s">
        <v>12</v>
      </c>
      <c r="E9949" t="s">
        <v>12</v>
      </c>
      <c r="F9949" s="3" t="s">
        <v>24346</v>
      </c>
      <c r="G9949">
        <v>2022</v>
      </c>
      <c r="H9949" t="s">
        <v>462</v>
      </c>
      <c r="I9949" t="s">
        <v>24341</v>
      </c>
    </row>
    <row r="9950" spans="1:9" ht="32" x14ac:dyDescent="0.2">
      <c r="A9950" t="s">
        <v>24339</v>
      </c>
      <c r="B9950" t="s">
        <v>24347</v>
      </c>
      <c r="C9950">
        <v>5</v>
      </c>
      <c r="D9950" t="s">
        <v>12</v>
      </c>
      <c r="E9950" t="s">
        <v>12</v>
      </c>
      <c r="F9950" s="3" t="s">
        <v>24348</v>
      </c>
      <c r="G9950">
        <v>2022</v>
      </c>
      <c r="H9950" t="s">
        <v>14</v>
      </c>
      <c r="I9950" t="s">
        <v>24341</v>
      </c>
    </row>
    <row r="9951" spans="1:9" ht="32" x14ac:dyDescent="0.2">
      <c r="A9951" t="s">
        <v>24339</v>
      </c>
      <c r="B9951" t="s">
        <v>24349</v>
      </c>
      <c r="C9951">
        <v>6</v>
      </c>
      <c r="D9951" t="s">
        <v>344</v>
      </c>
      <c r="E9951" t="s">
        <v>12</v>
      </c>
      <c r="F9951" s="3" t="s">
        <v>24350</v>
      </c>
      <c r="G9951">
        <v>2022</v>
      </c>
      <c r="H9951" t="s">
        <v>714</v>
      </c>
      <c r="I9951" t="s">
        <v>24341</v>
      </c>
    </row>
    <row r="9952" spans="1:9" ht="32" x14ac:dyDescent="0.2">
      <c r="A9952" t="s">
        <v>24351</v>
      </c>
      <c r="B9952" t="s">
        <v>2547</v>
      </c>
      <c r="C9952">
        <v>1</v>
      </c>
      <c r="D9952" t="s">
        <v>12</v>
      </c>
      <c r="E9952" t="s">
        <v>12</v>
      </c>
      <c r="F9952" s="3" t="s">
        <v>11827</v>
      </c>
      <c r="G9952">
        <v>2022</v>
      </c>
      <c r="H9952" t="s">
        <v>14</v>
      </c>
      <c r="I9952" t="s">
        <v>24352</v>
      </c>
    </row>
    <row r="9953" spans="1:9" ht="16" x14ac:dyDescent="0.2">
      <c r="A9953" t="s">
        <v>24351</v>
      </c>
      <c r="B9953" t="s">
        <v>13709</v>
      </c>
      <c r="C9953">
        <v>2</v>
      </c>
      <c r="D9953" t="s">
        <v>12</v>
      </c>
      <c r="E9953" t="s">
        <v>3798</v>
      </c>
      <c r="F9953" s="3" t="s">
        <v>24353</v>
      </c>
      <c r="G9953">
        <v>2022</v>
      </c>
      <c r="H9953" t="s">
        <v>14</v>
      </c>
      <c r="I9953" t="s">
        <v>24352</v>
      </c>
    </row>
    <row r="9954" spans="1:9" ht="16" x14ac:dyDescent="0.2">
      <c r="A9954" t="s">
        <v>24351</v>
      </c>
      <c r="B9954" t="s">
        <v>24354</v>
      </c>
      <c r="C9954">
        <v>3</v>
      </c>
      <c r="D9954">
        <f>534</f>
        <v>534</v>
      </c>
      <c r="E9954" t="s">
        <v>464</v>
      </c>
      <c r="F9954" s="3" t="s">
        <v>7213</v>
      </c>
      <c r="G9954">
        <v>2022</v>
      </c>
      <c r="H9954" t="s">
        <v>14</v>
      </c>
      <c r="I9954" t="s">
        <v>24352</v>
      </c>
    </row>
    <row r="9955" spans="1:9" ht="16" x14ac:dyDescent="0.2">
      <c r="A9955" t="s">
        <v>24355</v>
      </c>
      <c r="B9955" t="s">
        <v>1826</v>
      </c>
      <c r="C9955">
        <v>1</v>
      </c>
      <c r="D9955">
        <f>567</f>
        <v>567</v>
      </c>
      <c r="E9955" t="s">
        <v>12</v>
      </c>
      <c r="F9955" s="3" t="s">
        <v>1827</v>
      </c>
      <c r="G9955">
        <v>2022</v>
      </c>
      <c r="H9955" t="s">
        <v>1524</v>
      </c>
      <c r="I9955" t="s">
        <v>24356</v>
      </c>
    </row>
    <row r="9956" spans="1:9" ht="32" x14ac:dyDescent="0.2">
      <c r="A9956" t="s">
        <v>24355</v>
      </c>
      <c r="B9956" t="s">
        <v>1829</v>
      </c>
      <c r="C9956">
        <v>2</v>
      </c>
      <c r="D9956">
        <f>159</f>
        <v>159</v>
      </c>
      <c r="E9956" t="s">
        <v>12</v>
      </c>
      <c r="F9956" s="3" t="s">
        <v>1830</v>
      </c>
      <c r="G9956">
        <v>2022</v>
      </c>
      <c r="H9956" t="s">
        <v>1524</v>
      </c>
      <c r="I9956" t="s">
        <v>24356</v>
      </c>
    </row>
    <row r="9957" spans="1:9" ht="16" x14ac:dyDescent="0.2">
      <c r="A9957" t="s">
        <v>24355</v>
      </c>
      <c r="B9957" t="s">
        <v>1833</v>
      </c>
      <c r="C9957">
        <v>3</v>
      </c>
      <c r="D9957">
        <f>159</f>
        <v>159</v>
      </c>
      <c r="E9957" t="s">
        <v>12</v>
      </c>
      <c r="F9957" s="3" t="s">
        <v>20747</v>
      </c>
      <c r="G9957">
        <v>2022</v>
      </c>
      <c r="H9957" t="s">
        <v>1524</v>
      </c>
      <c r="I9957" t="s">
        <v>24356</v>
      </c>
    </row>
    <row r="9958" spans="1:9" ht="16" x14ac:dyDescent="0.2">
      <c r="A9958" t="s">
        <v>24357</v>
      </c>
      <c r="B9958" t="s">
        <v>24358</v>
      </c>
      <c r="C9958">
        <v>1</v>
      </c>
      <c r="D9958" t="s">
        <v>12</v>
      </c>
      <c r="E9958" t="s">
        <v>12</v>
      </c>
      <c r="F9958" s="3" t="s">
        <v>24359</v>
      </c>
      <c r="G9958">
        <v>2022</v>
      </c>
      <c r="H9958" t="s">
        <v>14</v>
      </c>
      <c r="I9958" t="s">
        <v>24360</v>
      </c>
    </row>
    <row r="9959" spans="1:9" ht="32" x14ac:dyDescent="0.2">
      <c r="A9959" t="s">
        <v>24357</v>
      </c>
      <c r="B9959" t="s">
        <v>3143</v>
      </c>
      <c r="C9959">
        <v>2</v>
      </c>
      <c r="D9959" t="s">
        <v>12</v>
      </c>
      <c r="E9959" t="s">
        <v>12</v>
      </c>
      <c r="F9959" s="3" t="s">
        <v>24361</v>
      </c>
      <c r="G9959">
        <v>2022</v>
      </c>
      <c r="H9959" t="s">
        <v>14</v>
      </c>
      <c r="I9959" t="s">
        <v>24360</v>
      </c>
    </row>
    <row r="9960" spans="1:9" ht="32" x14ac:dyDescent="0.2">
      <c r="A9960" t="s">
        <v>24362</v>
      </c>
      <c r="B9960" t="s">
        <v>24363</v>
      </c>
      <c r="C9960">
        <v>1</v>
      </c>
      <c r="D9960">
        <f>538</f>
        <v>538</v>
      </c>
      <c r="E9960" t="s">
        <v>12</v>
      </c>
      <c r="F9960" s="7" t="s">
        <v>18612</v>
      </c>
      <c r="G9960">
        <v>2022</v>
      </c>
      <c r="H9960" t="s">
        <v>323</v>
      </c>
      <c r="I9960" t="s">
        <v>24364</v>
      </c>
    </row>
    <row r="9961" spans="1:9" ht="16" x14ac:dyDescent="0.2">
      <c r="A9961" t="s">
        <v>24362</v>
      </c>
      <c r="B9961" t="s">
        <v>18616</v>
      </c>
      <c r="C9961">
        <v>2</v>
      </c>
      <c r="D9961">
        <f>538</f>
        <v>538</v>
      </c>
      <c r="E9961" t="s">
        <v>12</v>
      </c>
      <c r="F9961" s="7" t="s">
        <v>1259</v>
      </c>
      <c r="G9961">
        <v>2022</v>
      </c>
      <c r="H9961" t="s">
        <v>323</v>
      </c>
      <c r="I9961" t="s">
        <v>24364</v>
      </c>
    </row>
    <row r="9962" spans="1:9" ht="32" x14ac:dyDescent="0.2">
      <c r="A9962" t="s">
        <v>24362</v>
      </c>
      <c r="B9962" t="s">
        <v>18614</v>
      </c>
      <c r="C9962">
        <v>3</v>
      </c>
      <c r="D9962">
        <f>538</f>
        <v>538</v>
      </c>
      <c r="E9962" t="s">
        <v>12</v>
      </c>
      <c r="F9962" s="7" t="s">
        <v>18615</v>
      </c>
      <c r="G9962">
        <v>2022</v>
      </c>
      <c r="H9962" t="s">
        <v>323</v>
      </c>
      <c r="I9962" t="s">
        <v>24364</v>
      </c>
    </row>
    <row r="9963" spans="1:9" ht="32" x14ac:dyDescent="0.2">
      <c r="A9963" t="s">
        <v>24362</v>
      </c>
      <c r="B9963" t="s">
        <v>18611</v>
      </c>
      <c r="C9963">
        <v>4</v>
      </c>
      <c r="D9963" t="s">
        <v>2828</v>
      </c>
      <c r="E9963" t="s">
        <v>12</v>
      </c>
      <c r="F9963" s="3" t="s">
        <v>24365</v>
      </c>
      <c r="G9963">
        <v>2022</v>
      </c>
      <c r="H9963" t="s">
        <v>323</v>
      </c>
      <c r="I9963" t="s">
        <v>24364</v>
      </c>
    </row>
    <row r="9964" spans="1:9" ht="32" x14ac:dyDescent="0.2">
      <c r="A9964" t="s">
        <v>24366</v>
      </c>
      <c r="B9964" t="s">
        <v>4172</v>
      </c>
      <c r="C9964">
        <v>1</v>
      </c>
      <c r="D9964" t="s">
        <v>2738</v>
      </c>
      <c r="E9964" t="s">
        <v>12</v>
      </c>
      <c r="F9964" s="3" t="s">
        <v>4175</v>
      </c>
      <c r="G9964">
        <v>2022</v>
      </c>
      <c r="H9964" t="s">
        <v>323</v>
      </c>
      <c r="I9964" t="s">
        <v>24367</v>
      </c>
    </row>
    <row r="9965" spans="1:9" ht="16" x14ac:dyDescent="0.2">
      <c r="A9965" t="s">
        <v>24366</v>
      </c>
      <c r="B9965" t="s">
        <v>24368</v>
      </c>
      <c r="C9965">
        <v>2</v>
      </c>
      <c r="D9965" t="s">
        <v>52</v>
      </c>
      <c r="E9965" t="s">
        <v>12</v>
      </c>
      <c r="F9965" s="3" t="s">
        <v>2815</v>
      </c>
      <c r="G9965">
        <v>2022</v>
      </c>
      <c r="H9965" t="s">
        <v>323</v>
      </c>
      <c r="I9965" t="s">
        <v>24367</v>
      </c>
    </row>
    <row r="9966" spans="1:9" ht="32" x14ac:dyDescent="0.2">
      <c r="A9966" t="s">
        <v>24366</v>
      </c>
      <c r="B9966" t="s">
        <v>24369</v>
      </c>
      <c r="C9966">
        <v>3</v>
      </c>
      <c r="D9966" t="s">
        <v>2738</v>
      </c>
      <c r="E9966" t="s">
        <v>12</v>
      </c>
      <c r="F9966" s="3" t="s">
        <v>18194</v>
      </c>
      <c r="G9966">
        <v>2022</v>
      </c>
      <c r="H9966" t="s">
        <v>323</v>
      </c>
      <c r="I9966" t="s">
        <v>24367</v>
      </c>
    </row>
    <row r="9967" spans="1:9" ht="16" x14ac:dyDescent="0.2">
      <c r="A9967" t="s">
        <v>24366</v>
      </c>
      <c r="B9967" t="s">
        <v>24370</v>
      </c>
      <c r="C9967">
        <v>4</v>
      </c>
      <c r="D9967" t="s">
        <v>12</v>
      </c>
      <c r="E9967" t="s">
        <v>12</v>
      </c>
      <c r="F9967" s="3" t="s">
        <v>24371</v>
      </c>
      <c r="G9967">
        <v>2022</v>
      </c>
      <c r="H9967" t="s">
        <v>323</v>
      </c>
      <c r="I9967" t="s">
        <v>24367</v>
      </c>
    </row>
    <row r="9968" spans="1:9" ht="32" x14ac:dyDescent="0.2">
      <c r="A9968" t="s">
        <v>24372</v>
      </c>
      <c r="B9968" t="s">
        <v>24079</v>
      </c>
      <c r="C9968">
        <v>1</v>
      </c>
      <c r="D9968" t="s">
        <v>316</v>
      </c>
      <c r="E9968" t="s">
        <v>12</v>
      </c>
      <c r="F9968" s="3" t="s">
        <v>23956</v>
      </c>
      <c r="G9968">
        <v>2022</v>
      </c>
      <c r="H9968" t="s">
        <v>518</v>
      </c>
      <c r="I9968" t="s">
        <v>24373</v>
      </c>
    </row>
    <row r="9969" spans="1:9" ht="32" x14ac:dyDescent="0.2">
      <c r="A9969" t="s">
        <v>24372</v>
      </c>
      <c r="B9969" t="s">
        <v>24374</v>
      </c>
      <c r="C9969">
        <v>2</v>
      </c>
      <c r="D9969" t="s">
        <v>316</v>
      </c>
      <c r="E9969" t="s">
        <v>12</v>
      </c>
      <c r="F9969" s="3" t="s">
        <v>24080</v>
      </c>
      <c r="G9969">
        <v>2022</v>
      </c>
      <c r="H9969" t="s">
        <v>518</v>
      </c>
      <c r="I9969" t="s">
        <v>24373</v>
      </c>
    </row>
    <row r="9970" spans="1:9" ht="32" x14ac:dyDescent="0.2">
      <c r="A9970" t="s">
        <v>24375</v>
      </c>
      <c r="B9970" t="s">
        <v>24376</v>
      </c>
      <c r="C9970">
        <v>1</v>
      </c>
      <c r="D9970" t="s">
        <v>12</v>
      </c>
      <c r="E9970" t="s">
        <v>12</v>
      </c>
      <c r="F9970" s="3" t="s">
        <v>24377</v>
      </c>
      <c r="G9970">
        <v>2022</v>
      </c>
      <c r="H9970" t="s">
        <v>37</v>
      </c>
      <c r="I9970" t="s">
        <v>24378</v>
      </c>
    </row>
    <row r="9971" spans="1:9" ht="32" x14ac:dyDescent="0.2">
      <c r="A9971" t="s">
        <v>24379</v>
      </c>
      <c r="B9971" t="s">
        <v>19175</v>
      </c>
      <c r="C9971">
        <v>1</v>
      </c>
      <c r="D9971" t="s">
        <v>12</v>
      </c>
      <c r="E9971" t="s">
        <v>12</v>
      </c>
      <c r="F9971" s="3" t="s">
        <v>4792</v>
      </c>
      <c r="G9971">
        <v>2022</v>
      </c>
      <c r="H9971" t="s">
        <v>14</v>
      </c>
      <c r="I9971" t="s">
        <v>24380</v>
      </c>
    </row>
    <row r="9972" spans="1:9" ht="16" x14ac:dyDescent="0.2">
      <c r="A9972" t="s">
        <v>24379</v>
      </c>
      <c r="B9972" t="s">
        <v>24381</v>
      </c>
      <c r="C9972">
        <v>2</v>
      </c>
      <c r="D9972" t="s">
        <v>12</v>
      </c>
      <c r="E9972" t="s">
        <v>12</v>
      </c>
      <c r="F9972" s="3" t="s">
        <v>24382</v>
      </c>
      <c r="G9972">
        <v>2022</v>
      </c>
      <c r="H9972" t="s">
        <v>368</v>
      </c>
      <c r="I9972" t="s">
        <v>24380</v>
      </c>
    </row>
    <row r="9973" spans="1:9" ht="32" x14ac:dyDescent="0.2">
      <c r="A9973" t="s">
        <v>24379</v>
      </c>
      <c r="B9973" t="s">
        <v>24383</v>
      </c>
      <c r="C9973">
        <v>3</v>
      </c>
      <c r="D9973" t="s">
        <v>31</v>
      </c>
      <c r="E9973" t="s">
        <v>12</v>
      </c>
      <c r="F9973" s="3" t="s">
        <v>24384</v>
      </c>
      <c r="G9973">
        <v>2022</v>
      </c>
      <c r="H9973" t="s">
        <v>140</v>
      </c>
      <c r="I9973" t="s">
        <v>24380</v>
      </c>
    </row>
    <row r="9974" spans="1:9" ht="32" x14ac:dyDescent="0.2">
      <c r="A9974" t="s">
        <v>24379</v>
      </c>
      <c r="B9974" t="s">
        <v>19177</v>
      </c>
      <c r="C9974">
        <v>4</v>
      </c>
      <c r="D9974" t="s">
        <v>90</v>
      </c>
      <c r="E9974" t="s">
        <v>12</v>
      </c>
      <c r="F9974" s="3" t="s">
        <v>24385</v>
      </c>
      <c r="G9974">
        <v>2022</v>
      </c>
      <c r="H9974" t="s">
        <v>832</v>
      </c>
      <c r="I9974" t="s">
        <v>24380</v>
      </c>
    </row>
    <row r="9975" spans="1:9" ht="16" x14ac:dyDescent="0.2">
      <c r="A9975" t="s">
        <v>24386</v>
      </c>
      <c r="B9975" t="s">
        <v>6622</v>
      </c>
      <c r="C9975">
        <v>1</v>
      </c>
      <c r="D9975" t="s">
        <v>12</v>
      </c>
      <c r="E9975" t="s">
        <v>12</v>
      </c>
      <c r="F9975" s="3" t="s">
        <v>7210</v>
      </c>
      <c r="G9975">
        <v>2022</v>
      </c>
      <c r="H9975" t="s">
        <v>14</v>
      </c>
      <c r="I9975" t="s">
        <v>24387</v>
      </c>
    </row>
    <row r="9976" spans="1:9" ht="32" x14ac:dyDescent="0.2">
      <c r="A9976" t="s">
        <v>24386</v>
      </c>
      <c r="B9976" t="s">
        <v>24388</v>
      </c>
      <c r="C9976">
        <v>2</v>
      </c>
      <c r="D9976" t="s">
        <v>12</v>
      </c>
      <c r="E9976" t="s">
        <v>12</v>
      </c>
      <c r="F9976" s="3" t="s">
        <v>24389</v>
      </c>
      <c r="G9976">
        <v>2022</v>
      </c>
      <c r="H9976" t="s">
        <v>14</v>
      </c>
      <c r="I9976" t="s">
        <v>24387</v>
      </c>
    </row>
    <row r="9977" spans="1:9" ht="32" x14ac:dyDescent="0.2">
      <c r="A9977" t="s">
        <v>24390</v>
      </c>
      <c r="B9977" t="s">
        <v>24391</v>
      </c>
      <c r="C9977">
        <v>1</v>
      </c>
      <c r="D9977" t="s">
        <v>1818</v>
      </c>
      <c r="E9977" t="s">
        <v>12</v>
      </c>
      <c r="F9977" s="3" t="s">
        <v>12265</v>
      </c>
      <c r="G9977">
        <v>2022</v>
      </c>
      <c r="H9977" t="s">
        <v>323</v>
      </c>
      <c r="I9977" t="s">
        <v>24392</v>
      </c>
    </row>
    <row r="9978" spans="1:9" ht="32" x14ac:dyDescent="0.2">
      <c r="A9978" t="s">
        <v>24390</v>
      </c>
      <c r="B9978" t="s">
        <v>24393</v>
      </c>
      <c r="C9978">
        <v>2</v>
      </c>
      <c r="D9978" t="s">
        <v>52</v>
      </c>
      <c r="E9978" t="s">
        <v>12</v>
      </c>
      <c r="F9978" s="3" t="s">
        <v>24394</v>
      </c>
      <c r="G9978">
        <v>2022</v>
      </c>
      <c r="H9978" t="s">
        <v>323</v>
      </c>
      <c r="I9978" t="s">
        <v>24392</v>
      </c>
    </row>
    <row r="9979" spans="1:9" ht="16" x14ac:dyDescent="0.2">
      <c r="A9979" t="s">
        <v>24395</v>
      </c>
      <c r="B9979" t="s">
        <v>24396</v>
      </c>
      <c r="C9979">
        <v>1</v>
      </c>
      <c r="D9979" t="s">
        <v>31</v>
      </c>
      <c r="E9979" t="s">
        <v>12</v>
      </c>
      <c r="F9979" s="7" t="s">
        <v>45810</v>
      </c>
      <c r="G9979">
        <v>2022</v>
      </c>
      <c r="H9979" t="s">
        <v>140</v>
      </c>
      <c r="I9979" t="s">
        <v>24397</v>
      </c>
    </row>
    <row r="9980" spans="1:9" ht="32" x14ac:dyDescent="0.2">
      <c r="A9980" t="s">
        <v>24395</v>
      </c>
      <c r="B9980" t="s">
        <v>24398</v>
      </c>
      <c r="C9980">
        <v>2</v>
      </c>
      <c r="D9980" t="s">
        <v>31</v>
      </c>
      <c r="E9980" t="s">
        <v>12</v>
      </c>
      <c r="F9980" s="7" t="s">
        <v>24399</v>
      </c>
      <c r="G9980">
        <v>2022</v>
      </c>
      <c r="H9980" t="s">
        <v>140</v>
      </c>
      <c r="I9980" t="s">
        <v>24397</v>
      </c>
    </row>
    <row r="9981" spans="1:9" ht="16" x14ac:dyDescent="0.2">
      <c r="A9981" t="s">
        <v>24395</v>
      </c>
      <c r="B9981" t="s">
        <v>24400</v>
      </c>
      <c r="C9981">
        <v>3</v>
      </c>
      <c r="D9981" t="s">
        <v>12</v>
      </c>
      <c r="E9981" t="s">
        <v>12</v>
      </c>
      <c r="F9981" s="3" t="s">
        <v>24401</v>
      </c>
      <c r="G9981">
        <v>2022</v>
      </c>
      <c r="H9981" t="s">
        <v>1087</v>
      </c>
      <c r="I9981" t="s">
        <v>24397</v>
      </c>
    </row>
    <row r="9982" spans="1:9" ht="16" x14ac:dyDescent="0.2">
      <c r="A9982" t="s">
        <v>24395</v>
      </c>
      <c r="B9982" t="s">
        <v>24402</v>
      </c>
      <c r="C9982">
        <v>4</v>
      </c>
      <c r="D9982" t="s">
        <v>12</v>
      </c>
      <c r="E9982" t="s">
        <v>12</v>
      </c>
      <c r="F9982" s="3" t="s">
        <v>24403</v>
      </c>
      <c r="G9982">
        <v>2022</v>
      </c>
      <c r="H9982" t="s">
        <v>1087</v>
      </c>
      <c r="I9982" t="s">
        <v>24397</v>
      </c>
    </row>
    <row r="9983" spans="1:9" ht="16" x14ac:dyDescent="0.2">
      <c r="A9983" t="s">
        <v>24395</v>
      </c>
      <c r="B9983" t="s">
        <v>24404</v>
      </c>
      <c r="C9983">
        <v>5</v>
      </c>
      <c r="D9983" t="s">
        <v>712</v>
      </c>
      <c r="E9983" t="s">
        <v>12</v>
      </c>
      <c r="F9983" s="3" t="s">
        <v>19241</v>
      </c>
      <c r="G9983">
        <v>2022</v>
      </c>
      <c r="H9983" t="s">
        <v>1087</v>
      </c>
      <c r="I9983" t="s">
        <v>24397</v>
      </c>
    </row>
    <row r="9984" spans="1:9" ht="16" x14ac:dyDescent="0.2">
      <c r="A9984" t="s">
        <v>24395</v>
      </c>
      <c r="B9984" t="s">
        <v>24405</v>
      </c>
      <c r="C9984">
        <v>6</v>
      </c>
      <c r="D9984" t="s">
        <v>12</v>
      </c>
      <c r="E9984" t="s">
        <v>12</v>
      </c>
      <c r="F9984" s="3" t="s">
        <v>24406</v>
      </c>
      <c r="G9984">
        <v>2022</v>
      </c>
      <c r="H9984" t="s">
        <v>1087</v>
      </c>
      <c r="I9984" t="s">
        <v>24397</v>
      </c>
    </row>
    <row r="9985" spans="1:9" ht="16" x14ac:dyDescent="0.2">
      <c r="A9985" t="s">
        <v>24395</v>
      </c>
      <c r="B9985" t="s">
        <v>24407</v>
      </c>
      <c r="C9985">
        <v>7</v>
      </c>
      <c r="D9985" t="s">
        <v>12</v>
      </c>
      <c r="E9985" t="s">
        <v>12</v>
      </c>
      <c r="F9985" s="3" t="s">
        <v>24408</v>
      </c>
      <c r="G9985">
        <v>2022</v>
      </c>
      <c r="H9985" t="s">
        <v>1087</v>
      </c>
      <c r="I9985" t="s">
        <v>24397</v>
      </c>
    </row>
    <row r="9986" spans="1:9" ht="16" x14ac:dyDescent="0.2">
      <c r="A9986" t="s">
        <v>24395</v>
      </c>
      <c r="B9986" t="s">
        <v>24409</v>
      </c>
      <c r="C9986">
        <v>8</v>
      </c>
      <c r="D9986" t="s">
        <v>12</v>
      </c>
      <c r="E9986" t="s">
        <v>12</v>
      </c>
      <c r="F9986" s="3" t="s">
        <v>24410</v>
      </c>
      <c r="G9986">
        <v>2022</v>
      </c>
      <c r="H9986" t="s">
        <v>1087</v>
      </c>
      <c r="I9986" t="s">
        <v>24397</v>
      </c>
    </row>
    <row r="9987" spans="1:9" ht="16" x14ac:dyDescent="0.2">
      <c r="A9987" t="s">
        <v>24395</v>
      </c>
      <c r="B9987" t="s">
        <v>24411</v>
      </c>
      <c r="C9987">
        <v>9</v>
      </c>
      <c r="D9987" t="s">
        <v>12</v>
      </c>
      <c r="E9987" t="s">
        <v>12</v>
      </c>
      <c r="F9987" s="3" t="s">
        <v>24412</v>
      </c>
      <c r="G9987">
        <v>2022</v>
      </c>
      <c r="H9987" t="s">
        <v>1087</v>
      </c>
      <c r="I9987" t="s">
        <v>24397</v>
      </c>
    </row>
    <row r="9988" spans="1:9" ht="16" x14ac:dyDescent="0.2">
      <c r="A9988" t="s">
        <v>24395</v>
      </c>
      <c r="B9988" t="s">
        <v>24413</v>
      </c>
      <c r="C9988">
        <v>10</v>
      </c>
      <c r="D9988">
        <f>571</f>
        <v>571</v>
      </c>
      <c r="E9988" t="s">
        <v>12</v>
      </c>
      <c r="F9988" s="3" t="s">
        <v>24414</v>
      </c>
      <c r="G9988">
        <v>2022</v>
      </c>
      <c r="H9988" t="s">
        <v>1087</v>
      </c>
      <c r="I9988" t="s">
        <v>24397</v>
      </c>
    </row>
    <row r="9989" spans="1:9" ht="16" x14ac:dyDescent="0.2">
      <c r="A9989" t="s">
        <v>24395</v>
      </c>
      <c r="B9989" t="s">
        <v>24415</v>
      </c>
      <c r="C9989">
        <v>11</v>
      </c>
      <c r="D9989" t="s">
        <v>12</v>
      </c>
      <c r="E9989" t="s">
        <v>12</v>
      </c>
      <c r="F9989" s="3" t="s">
        <v>24416</v>
      </c>
      <c r="G9989">
        <v>2022</v>
      </c>
      <c r="H9989" t="s">
        <v>1087</v>
      </c>
      <c r="I9989" t="s">
        <v>24397</v>
      </c>
    </row>
    <row r="9990" spans="1:9" ht="32" x14ac:dyDescent="0.2">
      <c r="A9990" t="s">
        <v>24417</v>
      </c>
      <c r="B9990" t="s">
        <v>24418</v>
      </c>
      <c r="C9990">
        <v>1</v>
      </c>
      <c r="D9990">
        <f>431</f>
        <v>431</v>
      </c>
      <c r="E9990" t="s">
        <v>12</v>
      </c>
      <c r="F9990" s="3" t="s">
        <v>24419</v>
      </c>
      <c r="G9990">
        <v>2022</v>
      </c>
      <c r="H9990" t="s">
        <v>438</v>
      </c>
      <c r="I9990" t="s">
        <v>24420</v>
      </c>
    </row>
    <row r="9991" spans="1:9" ht="32" x14ac:dyDescent="0.2">
      <c r="A9991" t="s">
        <v>24421</v>
      </c>
      <c r="B9991" t="s">
        <v>24422</v>
      </c>
      <c r="C9991">
        <v>1</v>
      </c>
      <c r="D9991" t="s">
        <v>12</v>
      </c>
      <c r="E9991" t="s">
        <v>12</v>
      </c>
      <c r="F9991" s="3" t="s">
        <v>24423</v>
      </c>
      <c r="G9991">
        <v>2022</v>
      </c>
      <c r="H9991" t="s">
        <v>14</v>
      </c>
      <c r="I9991" t="s">
        <v>24424</v>
      </c>
    </row>
    <row r="9992" spans="1:9" ht="32" x14ac:dyDescent="0.2">
      <c r="A9992" t="s">
        <v>24425</v>
      </c>
      <c r="B9992" t="s">
        <v>13948</v>
      </c>
      <c r="C9992">
        <v>1</v>
      </c>
      <c r="D9992" t="s">
        <v>712</v>
      </c>
      <c r="E9992" t="s">
        <v>12</v>
      </c>
      <c r="F9992" s="3" t="s">
        <v>13949</v>
      </c>
      <c r="G9992">
        <v>2022</v>
      </c>
      <c r="H9992" t="s">
        <v>1087</v>
      </c>
      <c r="I9992" t="s">
        <v>24426</v>
      </c>
    </row>
    <row r="9993" spans="1:9" ht="32" x14ac:dyDescent="0.2">
      <c r="A9993" t="s">
        <v>24427</v>
      </c>
      <c r="B9993" t="s">
        <v>2521</v>
      </c>
      <c r="C9993">
        <v>1</v>
      </c>
      <c r="D9993" t="s">
        <v>12</v>
      </c>
      <c r="E9993" t="s">
        <v>12</v>
      </c>
      <c r="F9993" s="3" t="s">
        <v>6928</v>
      </c>
      <c r="G9993">
        <v>2022</v>
      </c>
      <c r="H9993" t="s">
        <v>37</v>
      </c>
      <c r="I9993" t="s">
        <v>24428</v>
      </c>
    </row>
    <row r="9994" spans="1:9" ht="32" x14ac:dyDescent="0.2">
      <c r="A9994" t="s">
        <v>24429</v>
      </c>
      <c r="B9994" t="s">
        <v>24430</v>
      </c>
      <c r="C9994">
        <v>1</v>
      </c>
      <c r="D9994" t="s">
        <v>52</v>
      </c>
      <c r="E9994" t="s">
        <v>12</v>
      </c>
      <c r="F9994" s="3" t="s">
        <v>24431</v>
      </c>
      <c r="G9994">
        <v>2022</v>
      </c>
      <c r="H9994" t="s">
        <v>754</v>
      </c>
      <c r="I9994" t="s">
        <v>24432</v>
      </c>
    </row>
    <row r="9995" spans="1:9" ht="16" x14ac:dyDescent="0.2">
      <c r="A9995" t="s">
        <v>24433</v>
      </c>
      <c r="B9995" t="s">
        <v>24434</v>
      </c>
      <c r="C9995">
        <v>1</v>
      </c>
      <c r="D9995">
        <f>159</f>
        <v>159</v>
      </c>
      <c r="E9995" t="s">
        <v>12</v>
      </c>
      <c r="F9995" s="3" t="s">
        <v>24435</v>
      </c>
      <c r="G9995">
        <v>2022</v>
      </c>
      <c r="H9995" t="s">
        <v>1524</v>
      </c>
      <c r="I9995" t="s">
        <v>24436</v>
      </c>
    </row>
    <row r="9996" spans="1:9" ht="32" x14ac:dyDescent="0.2">
      <c r="A9996" t="s">
        <v>24437</v>
      </c>
      <c r="B9996" t="s">
        <v>3001</v>
      </c>
      <c r="C9996">
        <v>1</v>
      </c>
      <c r="D9996" t="s">
        <v>12</v>
      </c>
      <c r="E9996" t="s">
        <v>12</v>
      </c>
      <c r="F9996" s="3" t="s">
        <v>24171</v>
      </c>
      <c r="G9996">
        <v>2022</v>
      </c>
      <c r="H9996" t="s">
        <v>1810</v>
      </c>
      <c r="I9996" t="s">
        <v>24438</v>
      </c>
    </row>
    <row r="9997" spans="1:9" ht="16" x14ac:dyDescent="0.2">
      <c r="A9997" t="s">
        <v>24437</v>
      </c>
      <c r="B9997" t="s">
        <v>2999</v>
      </c>
      <c r="C9997">
        <v>2</v>
      </c>
      <c r="D9997" t="s">
        <v>12</v>
      </c>
      <c r="E9997" t="s">
        <v>12</v>
      </c>
      <c r="F9997" s="3" t="s">
        <v>24439</v>
      </c>
      <c r="G9997">
        <v>2022</v>
      </c>
      <c r="H9997" t="s">
        <v>1810</v>
      </c>
      <c r="I9997" t="s">
        <v>24438</v>
      </c>
    </row>
    <row r="9998" spans="1:9" ht="32" x14ac:dyDescent="0.2">
      <c r="A9998" t="s">
        <v>24437</v>
      </c>
      <c r="B9998" t="s">
        <v>24440</v>
      </c>
      <c r="C9998">
        <v>3</v>
      </c>
      <c r="D9998" t="s">
        <v>12</v>
      </c>
      <c r="E9998" t="s">
        <v>12</v>
      </c>
      <c r="F9998" s="3" t="s">
        <v>6025</v>
      </c>
      <c r="G9998">
        <v>2022</v>
      </c>
      <c r="H9998" t="s">
        <v>1810</v>
      </c>
      <c r="I9998" t="s">
        <v>24438</v>
      </c>
    </row>
    <row r="9999" spans="1:9" ht="32" x14ac:dyDescent="0.2">
      <c r="A9999" t="s">
        <v>24441</v>
      </c>
      <c r="B9999" t="s">
        <v>24442</v>
      </c>
      <c r="C9999">
        <v>1</v>
      </c>
      <c r="D9999" t="s">
        <v>101</v>
      </c>
      <c r="E9999" t="s">
        <v>12</v>
      </c>
      <c r="F9999" s="3" t="s">
        <v>4051</v>
      </c>
      <c r="G9999">
        <v>2022</v>
      </c>
      <c r="H9999" t="s">
        <v>37</v>
      </c>
      <c r="I9999" t="s">
        <v>24443</v>
      </c>
    </row>
    <row r="10000" spans="1:9" ht="32" x14ac:dyDescent="0.2">
      <c r="A10000" t="s">
        <v>24441</v>
      </c>
      <c r="B10000" t="s">
        <v>24444</v>
      </c>
      <c r="C10000">
        <v>2</v>
      </c>
      <c r="D10000" t="s">
        <v>1735</v>
      </c>
      <c r="E10000" t="s">
        <v>12</v>
      </c>
      <c r="F10000" s="3" t="s">
        <v>24445</v>
      </c>
      <c r="G10000">
        <v>2022</v>
      </c>
      <c r="H10000" t="s">
        <v>518</v>
      </c>
      <c r="I10000" t="s">
        <v>24443</v>
      </c>
    </row>
    <row r="10001" spans="1:9" ht="16" x14ac:dyDescent="0.2">
      <c r="A10001" t="s">
        <v>24441</v>
      </c>
      <c r="B10001" t="s">
        <v>24446</v>
      </c>
      <c r="C10001">
        <v>3</v>
      </c>
      <c r="D10001" t="s">
        <v>12</v>
      </c>
      <c r="E10001" t="s">
        <v>12</v>
      </c>
      <c r="F10001" s="3" t="s">
        <v>24447</v>
      </c>
      <c r="G10001">
        <v>2022</v>
      </c>
      <c r="H10001" t="s">
        <v>804</v>
      </c>
      <c r="I10001" t="s">
        <v>24443</v>
      </c>
    </row>
    <row r="10002" spans="1:9" ht="32" x14ac:dyDescent="0.2">
      <c r="A10002" t="s">
        <v>24448</v>
      </c>
      <c r="B10002" t="s">
        <v>24449</v>
      </c>
      <c r="C10002">
        <v>1</v>
      </c>
      <c r="D10002" t="s">
        <v>12</v>
      </c>
      <c r="E10002" t="s">
        <v>12</v>
      </c>
      <c r="F10002" s="3" t="s">
        <v>24450</v>
      </c>
      <c r="G10002">
        <v>2022</v>
      </c>
      <c r="H10002" t="s">
        <v>14</v>
      </c>
      <c r="I10002" t="s">
        <v>24451</v>
      </c>
    </row>
    <row r="10003" spans="1:9" ht="32" x14ac:dyDescent="0.2">
      <c r="A10003" t="s">
        <v>24448</v>
      </c>
      <c r="B10003" t="s">
        <v>24452</v>
      </c>
      <c r="C10003">
        <v>2</v>
      </c>
      <c r="D10003" t="s">
        <v>52</v>
      </c>
      <c r="E10003" t="s">
        <v>12</v>
      </c>
      <c r="F10003" s="3" t="s">
        <v>24453</v>
      </c>
      <c r="G10003">
        <v>2022</v>
      </c>
      <c r="H10003" t="s">
        <v>754</v>
      </c>
      <c r="I10003" t="s">
        <v>24451</v>
      </c>
    </row>
    <row r="10004" spans="1:9" ht="16" x14ac:dyDescent="0.2">
      <c r="A10004" t="s">
        <v>24454</v>
      </c>
      <c r="B10004" t="s">
        <v>24455</v>
      </c>
      <c r="C10004">
        <v>1</v>
      </c>
      <c r="D10004" t="s">
        <v>2283</v>
      </c>
      <c r="E10004" t="s">
        <v>12</v>
      </c>
      <c r="F10004" s="3" t="s">
        <v>24456</v>
      </c>
      <c r="G10004">
        <v>2022</v>
      </c>
      <c r="H10004" t="s">
        <v>761</v>
      </c>
      <c r="I10004" t="s">
        <v>24457</v>
      </c>
    </row>
    <row r="10005" spans="1:9" ht="32" x14ac:dyDescent="0.2">
      <c r="A10005" t="s">
        <v>24458</v>
      </c>
      <c r="B10005" t="s">
        <v>24459</v>
      </c>
      <c r="C10005">
        <v>1</v>
      </c>
      <c r="D10005">
        <f>159</f>
        <v>159</v>
      </c>
      <c r="E10005" t="s">
        <v>12</v>
      </c>
      <c r="F10005" s="3" t="s">
        <v>2660</v>
      </c>
      <c r="G10005">
        <v>2022</v>
      </c>
      <c r="H10005" t="s">
        <v>323</v>
      </c>
      <c r="I10005" t="s">
        <v>24460</v>
      </c>
    </row>
    <row r="10006" spans="1:9" ht="16" x14ac:dyDescent="0.2">
      <c r="A10006" t="s">
        <v>24461</v>
      </c>
      <c r="B10006" t="s">
        <v>24462</v>
      </c>
      <c r="C10006">
        <v>1</v>
      </c>
      <c r="D10006" t="s">
        <v>12</v>
      </c>
      <c r="E10006" t="s">
        <v>12</v>
      </c>
      <c r="F10006" s="3" t="s">
        <v>24463</v>
      </c>
      <c r="G10006">
        <v>2022</v>
      </c>
      <c r="H10006" t="s">
        <v>1031</v>
      </c>
      <c r="I10006" t="s">
        <v>24464</v>
      </c>
    </row>
    <row r="10007" spans="1:9" ht="32" x14ac:dyDescent="0.2">
      <c r="A10007" t="s">
        <v>24465</v>
      </c>
      <c r="B10007" t="s">
        <v>24466</v>
      </c>
      <c r="C10007">
        <v>1</v>
      </c>
      <c r="D10007">
        <f>476</f>
        <v>476</v>
      </c>
      <c r="E10007" t="s">
        <v>12</v>
      </c>
      <c r="F10007" s="3" t="s">
        <v>24467</v>
      </c>
      <c r="G10007">
        <v>2022</v>
      </c>
      <c r="H10007" t="s">
        <v>67</v>
      </c>
      <c r="I10007" t="s">
        <v>24468</v>
      </c>
    </row>
    <row r="10008" spans="1:9" ht="16" x14ac:dyDescent="0.2">
      <c r="A10008" t="s">
        <v>24469</v>
      </c>
      <c r="B10008" t="s">
        <v>13473</v>
      </c>
      <c r="C10008">
        <v>1</v>
      </c>
      <c r="D10008" t="s">
        <v>12</v>
      </c>
      <c r="E10008" t="s">
        <v>12</v>
      </c>
      <c r="F10008" s="3" t="s">
        <v>24470</v>
      </c>
      <c r="G10008">
        <v>2022</v>
      </c>
      <c r="H10008" t="s">
        <v>553</v>
      </c>
      <c r="I10008" t="s">
        <v>24471</v>
      </c>
    </row>
    <row r="10009" spans="1:9" ht="32" x14ac:dyDescent="0.2">
      <c r="A10009" t="s">
        <v>24469</v>
      </c>
      <c r="B10009" t="s">
        <v>24472</v>
      </c>
      <c r="C10009">
        <v>2</v>
      </c>
      <c r="D10009" t="s">
        <v>12</v>
      </c>
      <c r="E10009" t="s">
        <v>12</v>
      </c>
      <c r="F10009" s="3" t="s">
        <v>13476</v>
      </c>
      <c r="G10009">
        <v>2022</v>
      </c>
      <c r="H10009" t="s">
        <v>553</v>
      </c>
      <c r="I10009" t="s">
        <v>24471</v>
      </c>
    </row>
    <row r="10010" spans="1:9" ht="32" x14ac:dyDescent="0.2">
      <c r="A10010" t="s">
        <v>24473</v>
      </c>
      <c r="B10010" t="s">
        <v>11020</v>
      </c>
      <c r="C10010">
        <v>1</v>
      </c>
      <c r="D10010">
        <f>364</f>
        <v>364</v>
      </c>
      <c r="E10010" t="s">
        <v>12</v>
      </c>
      <c r="F10010" s="3" t="s">
        <v>9008</v>
      </c>
      <c r="G10010">
        <v>2022</v>
      </c>
      <c r="H10010" t="s">
        <v>267</v>
      </c>
      <c r="I10010" t="s">
        <v>24474</v>
      </c>
    </row>
    <row r="10011" spans="1:9" ht="32" x14ac:dyDescent="0.2">
      <c r="A10011" t="s">
        <v>24475</v>
      </c>
      <c r="B10011" t="s">
        <v>6658</v>
      </c>
      <c r="C10011">
        <v>1</v>
      </c>
      <c r="D10011" t="s">
        <v>12</v>
      </c>
      <c r="E10011" t="s">
        <v>592</v>
      </c>
      <c r="F10011" s="3" t="s">
        <v>4990</v>
      </c>
      <c r="G10011">
        <v>2022</v>
      </c>
      <c r="H10011" t="s">
        <v>14</v>
      </c>
      <c r="I10011" t="s">
        <v>24476</v>
      </c>
    </row>
    <row r="10012" spans="1:9" ht="32" x14ac:dyDescent="0.2">
      <c r="A10012" t="s">
        <v>24475</v>
      </c>
      <c r="B10012" t="s">
        <v>24477</v>
      </c>
      <c r="C10012">
        <v>2</v>
      </c>
      <c r="D10012" t="s">
        <v>12</v>
      </c>
      <c r="E10012" t="s">
        <v>12</v>
      </c>
      <c r="F10012" s="3" t="s">
        <v>887</v>
      </c>
      <c r="G10012">
        <v>2022</v>
      </c>
      <c r="H10012" t="s">
        <v>14</v>
      </c>
      <c r="I10012" t="s">
        <v>24476</v>
      </c>
    </row>
    <row r="10013" spans="1:9" ht="16" x14ac:dyDescent="0.2">
      <c r="A10013" t="s">
        <v>24478</v>
      </c>
      <c r="B10013" t="s">
        <v>24479</v>
      </c>
      <c r="C10013">
        <v>1</v>
      </c>
      <c r="D10013">
        <f>595</f>
        <v>595</v>
      </c>
      <c r="E10013" t="s">
        <v>12</v>
      </c>
      <c r="F10013" s="3" t="s">
        <v>24480</v>
      </c>
      <c r="G10013">
        <v>2022</v>
      </c>
      <c r="H10013" t="s">
        <v>14</v>
      </c>
      <c r="I10013" t="s">
        <v>24481</v>
      </c>
    </row>
    <row r="10014" spans="1:9" ht="16" x14ac:dyDescent="0.2">
      <c r="A10014" t="s">
        <v>24478</v>
      </c>
      <c r="B10014" t="s">
        <v>24482</v>
      </c>
      <c r="C10014">
        <v>2</v>
      </c>
      <c r="D10014" t="s">
        <v>12</v>
      </c>
      <c r="E10014" t="s">
        <v>12</v>
      </c>
      <c r="F10014" s="3" t="s">
        <v>24483</v>
      </c>
      <c r="G10014">
        <v>2022</v>
      </c>
      <c r="H10014" t="s">
        <v>126</v>
      </c>
      <c r="I10014" t="s">
        <v>24481</v>
      </c>
    </row>
    <row r="10015" spans="1:9" ht="32" x14ac:dyDescent="0.2">
      <c r="A10015" t="s">
        <v>24484</v>
      </c>
      <c r="B10015" t="s">
        <v>24485</v>
      </c>
      <c r="C10015">
        <v>1</v>
      </c>
      <c r="D10015">
        <f>154</f>
        <v>154</v>
      </c>
      <c r="E10015" t="s">
        <v>12</v>
      </c>
      <c r="F10015" s="3" t="s">
        <v>24486</v>
      </c>
      <c r="G10015">
        <v>2022</v>
      </c>
      <c r="H10015" t="s">
        <v>267</v>
      </c>
      <c r="I10015" t="s">
        <v>24487</v>
      </c>
    </row>
    <row r="10016" spans="1:9" ht="32" x14ac:dyDescent="0.2">
      <c r="A10016" t="s">
        <v>24484</v>
      </c>
      <c r="B10016" t="s">
        <v>24488</v>
      </c>
      <c r="C10016">
        <v>2</v>
      </c>
      <c r="D10016">
        <f>154</f>
        <v>154</v>
      </c>
      <c r="E10016" t="s">
        <v>12</v>
      </c>
      <c r="F10016" s="3" t="s">
        <v>24489</v>
      </c>
      <c r="G10016">
        <v>2022</v>
      </c>
      <c r="H10016" t="s">
        <v>267</v>
      </c>
      <c r="I10016" t="s">
        <v>24487</v>
      </c>
    </row>
    <row r="10017" spans="1:9" ht="16" x14ac:dyDescent="0.2">
      <c r="A10017" t="s">
        <v>24490</v>
      </c>
      <c r="B10017" t="s">
        <v>24491</v>
      </c>
      <c r="C10017">
        <v>1</v>
      </c>
      <c r="D10017">
        <f>159</f>
        <v>159</v>
      </c>
      <c r="E10017" t="s">
        <v>12</v>
      </c>
      <c r="F10017" s="3" t="s">
        <v>24492</v>
      </c>
      <c r="G10017">
        <v>2022</v>
      </c>
      <c r="H10017" t="s">
        <v>1524</v>
      </c>
      <c r="I10017" t="s">
        <v>24493</v>
      </c>
    </row>
    <row r="10018" spans="1:9" ht="32" x14ac:dyDescent="0.2">
      <c r="A10018" t="s">
        <v>24494</v>
      </c>
      <c r="B10018" t="s">
        <v>9217</v>
      </c>
      <c r="C10018">
        <v>1</v>
      </c>
      <c r="D10018" t="s">
        <v>31</v>
      </c>
      <c r="E10018" t="s">
        <v>12</v>
      </c>
      <c r="F10018" s="3" t="s">
        <v>12206</v>
      </c>
      <c r="G10018">
        <v>2022</v>
      </c>
      <c r="H10018" t="s">
        <v>126</v>
      </c>
      <c r="I10018" t="s">
        <v>24495</v>
      </c>
    </row>
    <row r="10019" spans="1:9" ht="16" x14ac:dyDescent="0.2">
      <c r="A10019" t="s">
        <v>24494</v>
      </c>
      <c r="B10019" t="s">
        <v>3700</v>
      </c>
      <c r="C10019">
        <v>2</v>
      </c>
      <c r="D10019">
        <f>419</f>
        <v>419</v>
      </c>
      <c r="E10019" t="s">
        <v>12</v>
      </c>
      <c r="F10019" s="3" t="s">
        <v>20454</v>
      </c>
      <c r="G10019">
        <v>2022</v>
      </c>
      <c r="H10019" t="s">
        <v>140</v>
      </c>
      <c r="I10019" t="s">
        <v>24495</v>
      </c>
    </row>
    <row r="10020" spans="1:9" ht="16" x14ac:dyDescent="0.2">
      <c r="A10020" t="s">
        <v>24494</v>
      </c>
      <c r="B10020" t="s">
        <v>24496</v>
      </c>
      <c r="C10020">
        <v>3</v>
      </c>
      <c r="D10020" t="s">
        <v>6346</v>
      </c>
      <c r="E10020" t="s">
        <v>863</v>
      </c>
      <c r="F10020" s="3" t="s">
        <v>6347</v>
      </c>
      <c r="G10020">
        <v>2022</v>
      </c>
      <c r="H10020" t="s">
        <v>126</v>
      </c>
      <c r="I10020" t="s">
        <v>24495</v>
      </c>
    </row>
    <row r="10021" spans="1:9" ht="16" x14ac:dyDescent="0.2">
      <c r="A10021" t="s">
        <v>24494</v>
      </c>
      <c r="B10021" t="s">
        <v>19436</v>
      </c>
      <c r="C10021">
        <v>4</v>
      </c>
      <c r="D10021">
        <f>400</f>
        <v>400</v>
      </c>
      <c r="E10021" t="s">
        <v>12</v>
      </c>
      <c r="F10021" s="3" t="s">
        <v>19437</v>
      </c>
      <c r="G10021">
        <v>2022</v>
      </c>
      <c r="H10021" t="s">
        <v>140</v>
      </c>
      <c r="I10021" t="s">
        <v>24495</v>
      </c>
    </row>
    <row r="10022" spans="1:9" ht="16" x14ac:dyDescent="0.2">
      <c r="A10022" t="s">
        <v>24497</v>
      </c>
      <c r="B10022" t="s">
        <v>4116</v>
      </c>
      <c r="C10022">
        <v>1</v>
      </c>
      <c r="D10022" t="s">
        <v>12</v>
      </c>
      <c r="E10022" t="s">
        <v>12</v>
      </c>
      <c r="F10022" s="3" t="s">
        <v>4117</v>
      </c>
      <c r="G10022">
        <v>2022</v>
      </c>
      <c r="H10022" t="s">
        <v>368</v>
      </c>
      <c r="I10022" t="s">
        <v>24498</v>
      </c>
    </row>
    <row r="10023" spans="1:9" ht="16" x14ac:dyDescent="0.2">
      <c r="A10023" t="s">
        <v>24499</v>
      </c>
      <c r="B10023" t="s">
        <v>9465</v>
      </c>
      <c r="C10023">
        <v>1</v>
      </c>
      <c r="D10023" t="s">
        <v>5851</v>
      </c>
      <c r="E10023" t="s">
        <v>12</v>
      </c>
      <c r="F10023" s="3" t="s">
        <v>24500</v>
      </c>
      <c r="G10023">
        <v>2022</v>
      </c>
      <c r="H10023" t="s">
        <v>140</v>
      </c>
      <c r="I10023" t="s">
        <v>24501</v>
      </c>
    </row>
    <row r="10024" spans="1:9" ht="16" x14ac:dyDescent="0.2">
      <c r="A10024" t="s">
        <v>24499</v>
      </c>
      <c r="B10024" t="s">
        <v>13820</v>
      </c>
      <c r="C10024">
        <v>2</v>
      </c>
      <c r="D10024" t="s">
        <v>2877</v>
      </c>
      <c r="E10024" t="s">
        <v>12</v>
      </c>
      <c r="F10024" s="3" t="s">
        <v>13821</v>
      </c>
      <c r="G10024">
        <v>2022</v>
      </c>
      <c r="H10024" t="s">
        <v>140</v>
      </c>
      <c r="I10024" t="s">
        <v>24501</v>
      </c>
    </row>
    <row r="10025" spans="1:9" ht="16" x14ac:dyDescent="0.2">
      <c r="A10025" t="s">
        <v>24499</v>
      </c>
      <c r="B10025" t="s">
        <v>13827</v>
      </c>
      <c r="C10025">
        <v>3</v>
      </c>
      <c r="D10025" t="s">
        <v>1512</v>
      </c>
      <c r="E10025" t="s">
        <v>12</v>
      </c>
      <c r="F10025" s="3" t="s">
        <v>10271</v>
      </c>
      <c r="G10025">
        <v>2022</v>
      </c>
      <c r="H10025" t="s">
        <v>140</v>
      </c>
      <c r="I10025" t="s">
        <v>24501</v>
      </c>
    </row>
    <row r="10026" spans="1:9" ht="16" x14ac:dyDescent="0.2">
      <c r="A10026" t="s">
        <v>24502</v>
      </c>
      <c r="B10026" t="s">
        <v>24503</v>
      </c>
      <c r="C10026">
        <v>1</v>
      </c>
      <c r="D10026" t="s">
        <v>12</v>
      </c>
      <c r="E10026" t="s">
        <v>12</v>
      </c>
      <c r="F10026" s="3" t="s">
        <v>24504</v>
      </c>
      <c r="G10026">
        <v>2022</v>
      </c>
      <c r="H10026" t="s">
        <v>1248</v>
      </c>
      <c r="I10026" t="s">
        <v>24505</v>
      </c>
    </row>
    <row r="10027" spans="1:9" ht="16" x14ac:dyDescent="0.2">
      <c r="A10027" t="s">
        <v>24506</v>
      </c>
      <c r="B10027" t="s">
        <v>24507</v>
      </c>
      <c r="C10027">
        <v>1</v>
      </c>
      <c r="D10027" t="s">
        <v>52</v>
      </c>
      <c r="E10027" t="s">
        <v>12</v>
      </c>
      <c r="F10027" s="3" t="s">
        <v>15485</v>
      </c>
      <c r="G10027">
        <v>2022</v>
      </c>
      <c r="H10027" t="s">
        <v>21</v>
      </c>
      <c r="I10027" t="s">
        <v>24508</v>
      </c>
    </row>
    <row r="10028" spans="1:9" ht="32" x14ac:dyDescent="0.2">
      <c r="A10028" t="s">
        <v>24509</v>
      </c>
      <c r="B10028" t="s">
        <v>12603</v>
      </c>
      <c r="C10028">
        <v>1</v>
      </c>
      <c r="D10028" t="s">
        <v>12</v>
      </c>
      <c r="E10028" t="s">
        <v>12</v>
      </c>
      <c r="F10028" s="3" t="s">
        <v>21509</v>
      </c>
      <c r="G10028">
        <v>2022</v>
      </c>
      <c r="H10028" t="s">
        <v>256</v>
      </c>
      <c r="I10028" t="s">
        <v>24510</v>
      </c>
    </row>
    <row r="10029" spans="1:9" ht="32" x14ac:dyDescent="0.2">
      <c r="A10029" t="s">
        <v>24509</v>
      </c>
      <c r="B10029" t="s">
        <v>918</v>
      </c>
      <c r="C10029">
        <v>2</v>
      </c>
      <c r="D10029" t="s">
        <v>52</v>
      </c>
      <c r="E10029" t="s">
        <v>12</v>
      </c>
      <c r="F10029" s="3" t="s">
        <v>24511</v>
      </c>
      <c r="G10029">
        <v>2022</v>
      </c>
      <c r="H10029" t="s">
        <v>37</v>
      </c>
      <c r="I10029" t="s">
        <v>24510</v>
      </c>
    </row>
    <row r="10030" spans="1:9" ht="32" x14ac:dyDescent="0.2">
      <c r="A10030" t="s">
        <v>24512</v>
      </c>
      <c r="B10030" t="s">
        <v>24513</v>
      </c>
      <c r="C10030">
        <v>1</v>
      </c>
      <c r="D10030" t="s">
        <v>12</v>
      </c>
      <c r="E10030" t="s">
        <v>12</v>
      </c>
      <c r="F10030" s="3" t="s">
        <v>24514</v>
      </c>
      <c r="G10030">
        <v>2022</v>
      </c>
      <c r="H10030" t="s">
        <v>140</v>
      </c>
      <c r="I10030" t="s">
        <v>24515</v>
      </c>
    </row>
    <row r="10031" spans="1:9" ht="16" x14ac:dyDescent="0.2">
      <c r="A10031" t="s">
        <v>24512</v>
      </c>
      <c r="B10031" t="s">
        <v>24516</v>
      </c>
      <c r="C10031">
        <v>2</v>
      </c>
      <c r="D10031" t="s">
        <v>52</v>
      </c>
      <c r="E10031" t="s">
        <v>12</v>
      </c>
      <c r="F10031" s="3" t="s">
        <v>2076</v>
      </c>
      <c r="G10031">
        <v>2022</v>
      </c>
      <c r="H10031" t="s">
        <v>140</v>
      </c>
      <c r="I10031" t="s">
        <v>24515</v>
      </c>
    </row>
    <row r="10032" spans="1:9" ht="16" x14ac:dyDescent="0.2">
      <c r="A10032" t="s">
        <v>24512</v>
      </c>
      <c r="B10032" t="s">
        <v>24517</v>
      </c>
      <c r="C10032">
        <v>3</v>
      </c>
      <c r="D10032" t="s">
        <v>12</v>
      </c>
      <c r="E10032" t="s">
        <v>12</v>
      </c>
      <c r="F10032" s="3" t="s">
        <v>24518</v>
      </c>
      <c r="G10032">
        <v>2022</v>
      </c>
      <c r="H10032" t="s">
        <v>140</v>
      </c>
      <c r="I10032" t="s">
        <v>24515</v>
      </c>
    </row>
    <row r="10033" spans="1:9" ht="16" x14ac:dyDescent="0.2">
      <c r="A10033" t="s">
        <v>24512</v>
      </c>
      <c r="B10033" t="s">
        <v>24519</v>
      </c>
      <c r="C10033">
        <v>4</v>
      </c>
      <c r="D10033" t="s">
        <v>24520</v>
      </c>
      <c r="E10033" t="s">
        <v>12</v>
      </c>
      <c r="F10033" s="3" t="s">
        <v>24521</v>
      </c>
      <c r="G10033">
        <v>2022</v>
      </c>
      <c r="H10033" t="s">
        <v>140</v>
      </c>
      <c r="I10033" t="s">
        <v>24515</v>
      </c>
    </row>
    <row r="10034" spans="1:9" ht="16" x14ac:dyDescent="0.2">
      <c r="A10034" t="s">
        <v>24512</v>
      </c>
      <c r="B10034" t="s">
        <v>24522</v>
      </c>
      <c r="C10034">
        <v>5</v>
      </c>
      <c r="D10034" t="s">
        <v>12</v>
      </c>
      <c r="E10034" t="s">
        <v>12</v>
      </c>
      <c r="F10034" s="3" t="s">
        <v>24523</v>
      </c>
      <c r="G10034">
        <v>2022</v>
      </c>
      <c r="H10034" t="s">
        <v>140</v>
      </c>
      <c r="I10034" t="s">
        <v>24515</v>
      </c>
    </row>
    <row r="10035" spans="1:9" ht="16" x14ac:dyDescent="0.2">
      <c r="A10035" t="s">
        <v>24524</v>
      </c>
      <c r="B10035" t="s">
        <v>3918</v>
      </c>
      <c r="C10035">
        <v>1</v>
      </c>
      <c r="D10035" t="s">
        <v>12</v>
      </c>
      <c r="E10035" t="s">
        <v>12</v>
      </c>
      <c r="F10035" s="3" t="s">
        <v>4426</v>
      </c>
      <c r="G10035">
        <v>2022</v>
      </c>
      <c r="H10035" t="s">
        <v>14</v>
      </c>
      <c r="I10035" t="s">
        <v>24525</v>
      </c>
    </row>
    <row r="10036" spans="1:9" ht="32" x14ac:dyDescent="0.2">
      <c r="A10036" t="s">
        <v>24524</v>
      </c>
      <c r="B10036" t="s">
        <v>24526</v>
      </c>
      <c r="C10036">
        <v>2</v>
      </c>
      <c r="D10036" t="s">
        <v>12</v>
      </c>
      <c r="E10036" t="s">
        <v>12</v>
      </c>
      <c r="F10036" s="3" t="s">
        <v>4424</v>
      </c>
      <c r="G10036">
        <v>2022</v>
      </c>
      <c r="H10036" t="s">
        <v>14</v>
      </c>
      <c r="I10036" t="s">
        <v>24525</v>
      </c>
    </row>
    <row r="10037" spans="1:9" ht="32" x14ac:dyDescent="0.2">
      <c r="A10037" t="s">
        <v>24524</v>
      </c>
      <c r="B10037" t="s">
        <v>11805</v>
      </c>
      <c r="C10037">
        <v>3</v>
      </c>
      <c r="D10037" t="s">
        <v>12</v>
      </c>
      <c r="E10037" t="s">
        <v>12</v>
      </c>
      <c r="F10037" s="3" t="s">
        <v>24527</v>
      </c>
      <c r="G10037">
        <v>2022</v>
      </c>
      <c r="H10037" t="s">
        <v>14</v>
      </c>
      <c r="I10037" t="s">
        <v>24525</v>
      </c>
    </row>
    <row r="10038" spans="1:9" ht="16" x14ac:dyDescent="0.2">
      <c r="A10038" t="s">
        <v>24528</v>
      </c>
      <c r="B10038" t="s">
        <v>24529</v>
      </c>
      <c r="C10038">
        <v>1</v>
      </c>
      <c r="D10038" t="s">
        <v>52</v>
      </c>
      <c r="E10038" t="s">
        <v>12</v>
      </c>
      <c r="F10038" s="3" t="s">
        <v>21286</v>
      </c>
      <c r="G10038">
        <v>2022</v>
      </c>
      <c r="H10038" t="s">
        <v>21</v>
      </c>
      <c r="I10038" t="s">
        <v>24530</v>
      </c>
    </row>
    <row r="10039" spans="1:9" ht="32" x14ac:dyDescent="0.2">
      <c r="A10039" t="s">
        <v>24531</v>
      </c>
      <c r="B10039" t="s">
        <v>24532</v>
      </c>
      <c r="C10039">
        <v>1</v>
      </c>
      <c r="D10039" t="s">
        <v>90</v>
      </c>
      <c r="E10039" t="s">
        <v>12</v>
      </c>
      <c r="F10039" s="3" t="s">
        <v>12775</v>
      </c>
      <c r="G10039">
        <v>2022</v>
      </c>
      <c r="H10039" t="s">
        <v>832</v>
      </c>
      <c r="I10039" t="s">
        <v>24533</v>
      </c>
    </row>
    <row r="10040" spans="1:9" ht="32" x14ac:dyDescent="0.2">
      <c r="A10040" t="s">
        <v>24531</v>
      </c>
      <c r="B10040" t="s">
        <v>12774</v>
      </c>
      <c r="C10040">
        <v>2</v>
      </c>
      <c r="D10040" t="s">
        <v>90</v>
      </c>
      <c r="E10040" t="s">
        <v>12</v>
      </c>
      <c r="F10040" s="3" t="s">
        <v>24534</v>
      </c>
      <c r="G10040">
        <v>2022</v>
      </c>
      <c r="H10040" t="s">
        <v>832</v>
      </c>
      <c r="I10040" t="s">
        <v>24533</v>
      </c>
    </row>
    <row r="10041" spans="1:9" ht="32" x14ac:dyDescent="0.2">
      <c r="A10041" t="s">
        <v>24531</v>
      </c>
      <c r="B10041" t="s">
        <v>24535</v>
      </c>
      <c r="C10041">
        <v>3</v>
      </c>
      <c r="D10041" t="s">
        <v>90</v>
      </c>
      <c r="E10041" t="s">
        <v>12</v>
      </c>
      <c r="F10041" s="3" t="s">
        <v>24536</v>
      </c>
      <c r="G10041">
        <v>2022</v>
      </c>
      <c r="H10041" t="s">
        <v>832</v>
      </c>
      <c r="I10041" t="s">
        <v>24533</v>
      </c>
    </row>
    <row r="10042" spans="1:9" ht="16" x14ac:dyDescent="0.2">
      <c r="A10042" t="s">
        <v>24537</v>
      </c>
      <c r="B10042" t="s">
        <v>24538</v>
      </c>
      <c r="C10042">
        <v>1</v>
      </c>
      <c r="D10042" t="s">
        <v>344</v>
      </c>
      <c r="E10042" t="s">
        <v>12</v>
      </c>
      <c r="F10042" s="3" t="s">
        <v>6129</v>
      </c>
      <c r="G10042">
        <v>2022</v>
      </c>
      <c r="H10042" t="s">
        <v>140</v>
      </c>
      <c r="I10042" t="s">
        <v>24539</v>
      </c>
    </row>
    <row r="10043" spans="1:9" ht="16" x14ac:dyDescent="0.2">
      <c r="A10043" t="s">
        <v>24537</v>
      </c>
      <c r="B10043" t="s">
        <v>18779</v>
      </c>
      <c r="C10043">
        <v>2</v>
      </c>
      <c r="D10043" t="s">
        <v>12</v>
      </c>
      <c r="E10043" t="s">
        <v>12</v>
      </c>
      <c r="F10043" s="3" t="s">
        <v>18780</v>
      </c>
      <c r="G10043">
        <v>2022</v>
      </c>
      <c r="H10043" t="s">
        <v>140</v>
      </c>
      <c r="I10043" t="s">
        <v>24539</v>
      </c>
    </row>
    <row r="10044" spans="1:9" ht="16" x14ac:dyDescent="0.2">
      <c r="A10044" t="s">
        <v>24537</v>
      </c>
      <c r="B10044" t="s">
        <v>24540</v>
      </c>
      <c r="C10044">
        <v>3</v>
      </c>
      <c r="D10044" t="s">
        <v>6121</v>
      </c>
      <c r="E10044" t="s">
        <v>12</v>
      </c>
      <c r="F10044" s="3" t="s">
        <v>7095</v>
      </c>
      <c r="G10044">
        <v>2022</v>
      </c>
      <c r="H10044" t="s">
        <v>140</v>
      </c>
      <c r="I10044" t="s">
        <v>24539</v>
      </c>
    </row>
    <row r="10045" spans="1:9" ht="16" x14ac:dyDescent="0.2">
      <c r="A10045" t="s">
        <v>24541</v>
      </c>
      <c r="B10045" t="s">
        <v>24542</v>
      </c>
      <c r="C10045">
        <v>1</v>
      </c>
      <c r="D10045" t="s">
        <v>24543</v>
      </c>
      <c r="E10045" t="s">
        <v>12</v>
      </c>
      <c r="F10045" s="3" t="s">
        <v>24544</v>
      </c>
      <c r="G10045">
        <v>2022</v>
      </c>
      <c r="H10045" t="s">
        <v>998</v>
      </c>
      <c r="I10045" t="s">
        <v>24545</v>
      </c>
    </row>
    <row r="10046" spans="1:9" ht="16" x14ac:dyDescent="0.2">
      <c r="A10046" t="s">
        <v>24541</v>
      </c>
      <c r="B10046" t="s">
        <v>24546</v>
      </c>
      <c r="C10046">
        <v>2</v>
      </c>
      <c r="D10046" t="s">
        <v>12</v>
      </c>
      <c r="E10046" t="s">
        <v>12</v>
      </c>
      <c r="F10046" s="3" t="s">
        <v>24547</v>
      </c>
      <c r="G10046">
        <v>2022</v>
      </c>
      <c r="H10046" t="s">
        <v>2868</v>
      </c>
      <c r="I10046" t="s">
        <v>24545</v>
      </c>
    </row>
    <row r="10047" spans="1:9" ht="16" x14ac:dyDescent="0.2">
      <c r="A10047" t="s">
        <v>24541</v>
      </c>
      <c r="B10047" t="s">
        <v>24548</v>
      </c>
      <c r="C10047">
        <v>3</v>
      </c>
      <c r="D10047" t="s">
        <v>12</v>
      </c>
      <c r="E10047" t="s">
        <v>464</v>
      </c>
      <c r="F10047" s="3" t="s">
        <v>24549</v>
      </c>
      <c r="G10047">
        <v>2022</v>
      </c>
      <c r="H10047" t="s">
        <v>86</v>
      </c>
      <c r="I10047" t="s">
        <v>24545</v>
      </c>
    </row>
    <row r="10048" spans="1:9" ht="32" x14ac:dyDescent="0.2">
      <c r="A10048" t="s">
        <v>24550</v>
      </c>
      <c r="B10048" t="s">
        <v>19175</v>
      </c>
      <c r="C10048">
        <v>1</v>
      </c>
      <c r="D10048" t="s">
        <v>12</v>
      </c>
      <c r="E10048" t="s">
        <v>12</v>
      </c>
      <c r="F10048" s="3" t="s">
        <v>4792</v>
      </c>
      <c r="G10048">
        <v>2022</v>
      </c>
      <c r="H10048" t="s">
        <v>14</v>
      </c>
      <c r="I10048" t="s">
        <v>24551</v>
      </c>
    </row>
    <row r="10049" spans="1:9" ht="32" x14ac:dyDescent="0.2">
      <c r="A10049" t="s">
        <v>24550</v>
      </c>
      <c r="B10049" t="s">
        <v>4033</v>
      </c>
      <c r="C10049">
        <v>2</v>
      </c>
      <c r="D10049">
        <f>137</f>
        <v>137</v>
      </c>
      <c r="E10049" t="s">
        <v>12</v>
      </c>
      <c r="F10049" s="3" t="s">
        <v>24552</v>
      </c>
      <c r="G10049">
        <v>2022</v>
      </c>
      <c r="H10049" t="s">
        <v>14</v>
      </c>
      <c r="I10049" t="s">
        <v>24551</v>
      </c>
    </row>
    <row r="10050" spans="1:9" ht="32" x14ac:dyDescent="0.2">
      <c r="A10050" t="s">
        <v>24550</v>
      </c>
      <c r="B10050" t="s">
        <v>24553</v>
      </c>
      <c r="C10050">
        <v>3</v>
      </c>
      <c r="D10050" t="s">
        <v>90</v>
      </c>
      <c r="E10050" t="s">
        <v>12</v>
      </c>
      <c r="F10050" s="3" t="s">
        <v>24554</v>
      </c>
      <c r="G10050">
        <v>2022</v>
      </c>
      <c r="H10050" t="s">
        <v>832</v>
      </c>
      <c r="I10050" t="s">
        <v>24551</v>
      </c>
    </row>
    <row r="10051" spans="1:9" ht="16" x14ac:dyDescent="0.2">
      <c r="A10051" t="s">
        <v>24555</v>
      </c>
      <c r="B10051" t="s">
        <v>24556</v>
      </c>
      <c r="C10051">
        <v>1</v>
      </c>
      <c r="D10051" t="s">
        <v>12</v>
      </c>
      <c r="E10051" t="s">
        <v>12</v>
      </c>
      <c r="F10051" s="3" t="s">
        <v>24557</v>
      </c>
      <c r="G10051">
        <v>2022</v>
      </c>
      <c r="H10051" t="s">
        <v>368</v>
      </c>
      <c r="I10051" t="s">
        <v>24558</v>
      </c>
    </row>
    <row r="10052" spans="1:9" ht="32" x14ac:dyDescent="0.2">
      <c r="A10052" t="s">
        <v>24559</v>
      </c>
      <c r="B10052" t="s">
        <v>24560</v>
      </c>
      <c r="C10052">
        <v>1</v>
      </c>
      <c r="D10052" t="s">
        <v>2828</v>
      </c>
      <c r="E10052" t="s">
        <v>12</v>
      </c>
      <c r="F10052" s="3" t="s">
        <v>24561</v>
      </c>
      <c r="G10052">
        <v>2022</v>
      </c>
      <c r="H10052" t="s">
        <v>323</v>
      </c>
      <c r="I10052" t="s">
        <v>24562</v>
      </c>
    </row>
    <row r="10053" spans="1:9" ht="16" x14ac:dyDescent="0.2">
      <c r="A10053" t="s">
        <v>24559</v>
      </c>
      <c r="B10053" t="s">
        <v>24563</v>
      </c>
      <c r="C10053">
        <v>2</v>
      </c>
      <c r="D10053">
        <f>556</f>
        <v>556</v>
      </c>
      <c r="E10053" t="s">
        <v>12</v>
      </c>
      <c r="F10053" s="3" t="s">
        <v>12186</v>
      </c>
      <c r="G10053">
        <v>2022</v>
      </c>
      <c r="H10053" t="s">
        <v>323</v>
      </c>
      <c r="I10053" t="s">
        <v>24562</v>
      </c>
    </row>
    <row r="10054" spans="1:9" ht="32" x14ac:dyDescent="0.2">
      <c r="A10054" t="s">
        <v>24564</v>
      </c>
      <c r="B10054" t="s">
        <v>24565</v>
      </c>
      <c r="C10054">
        <v>1</v>
      </c>
      <c r="D10054">
        <f>538</f>
        <v>538</v>
      </c>
      <c r="E10054" t="s">
        <v>12</v>
      </c>
      <c r="F10054" s="7" t="s">
        <v>18612</v>
      </c>
      <c r="G10054">
        <v>2022</v>
      </c>
      <c r="H10054" t="s">
        <v>323</v>
      </c>
      <c r="I10054" t="s">
        <v>24566</v>
      </c>
    </row>
    <row r="10055" spans="1:9" ht="32" x14ac:dyDescent="0.2">
      <c r="A10055" t="s">
        <v>24564</v>
      </c>
      <c r="B10055" t="s">
        <v>24567</v>
      </c>
      <c r="C10055">
        <v>2</v>
      </c>
      <c r="D10055">
        <f>538</f>
        <v>538</v>
      </c>
      <c r="E10055" t="s">
        <v>12</v>
      </c>
      <c r="F10055" s="7" t="s">
        <v>24568</v>
      </c>
      <c r="G10055">
        <v>2022</v>
      </c>
      <c r="H10055" t="s">
        <v>323</v>
      </c>
      <c r="I10055" t="s">
        <v>24566</v>
      </c>
    </row>
    <row r="10056" spans="1:9" ht="16" x14ac:dyDescent="0.2">
      <c r="A10056" t="s">
        <v>24564</v>
      </c>
      <c r="B10056" t="s">
        <v>24569</v>
      </c>
      <c r="C10056">
        <v>3</v>
      </c>
      <c r="D10056">
        <f>538</f>
        <v>538</v>
      </c>
      <c r="E10056" t="s">
        <v>12</v>
      </c>
      <c r="F10056" s="7" t="s">
        <v>1259</v>
      </c>
      <c r="G10056">
        <v>2022</v>
      </c>
      <c r="H10056" t="s">
        <v>323</v>
      </c>
      <c r="I10056" t="s">
        <v>24566</v>
      </c>
    </row>
    <row r="10057" spans="1:9" ht="32" x14ac:dyDescent="0.2">
      <c r="A10057" t="s">
        <v>24570</v>
      </c>
      <c r="B10057" t="s">
        <v>24571</v>
      </c>
      <c r="C10057">
        <v>1</v>
      </c>
      <c r="D10057" t="s">
        <v>12</v>
      </c>
      <c r="E10057" t="s">
        <v>12</v>
      </c>
      <c r="F10057" s="3" t="s">
        <v>24572</v>
      </c>
      <c r="G10057">
        <v>2022</v>
      </c>
      <c r="H10057" t="s">
        <v>239</v>
      </c>
      <c r="I10057" t="s">
        <v>24573</v>
      </c>
    </row>
    <row r="10058" spans="1:9" ht="32" x14ac:dyDescent="0.2">
      <c r="A10058" t="s">
        <v>24570</v>
      </c>
      <c r="B10058" t="s">
        <v>24574</v>
      </c>
      <c r="C10058">
        <v>2</v>
      </c>
      <c r="D10058" t="s">
        <v>12</v>
      </c>
      <c r="E10058" t="s">
        <v>12</v>
      </c>
      <c r="F10058" s="3" t="s">
        <v>5426</v>
      </c>
      <c r="G10058">
        <v>2022</v>
      </c>
      <c r="H10058" t="s">
        <v>239</v>
      </c>
      <c r="I10058" t="s">
        <v>24573</v>
      </c>
    </row>
    <row r="10059" spans="1:9" ht="16" x14ac:dyDescent="0.2">
      <c r="A10059" t="s">
        <v>24575</v>
      </c>
      <c r="B10059" t="s">
        <v>24576</v>
      </c>
      <c r="C10059">
        <v>1</v>
      </c>
      <c r="D10059" t="s">
        <v>12</v>
      </c>
      <c r="E10059" t="s">
        <v>12</v>
      </c>
      <c r="F10059" s="3" t="s">
        <v>21506</v>
      </c>
      <c r="G10059">
        <v>2022</v>
      </c>
      <c r="H10059" t="s">
        <v>256</v>
      </c>
      <c r="I10059" t="s">
        <v>24577</v>
      </c>
    </row>
    <row r="10060" spans="1:9" ht="32" x14ac:dyDescent="0.2">
      <c r="A10060" t="s">
        <v>24575</v>
      </c>
      <c r="B10060" t="s">
        <v>7165</v>
      </c>
      <c r="C10060">
        <v>2</v>
      </c>
      <c r="D10060" t="s">
        <v>408</v>
      </c>
      <c r="E10060" t="s">
        <v>12</v>
      </c>
      <c r="F10060" s="3" t="s">
        <v>24578</v>
      </c>
      <c r="G10060">
        <v>2022</v>
      </c>
      <c r="H10060" t="s">
        <v>518</v>
      </c>
      <c r="I10060" t="s">
        <v>24577</v>
      </c>
    </row>
    <row r="10061" spans="1:9" ht="16" x14ac:dyDescent="0.2">
      <c r="A10061" t="s">
        <v>24575</v>
      </c>
      <c r="B10061" t="s">
        <v>11023</v>
      </c>
      <c r="C10061">
        <v>3</v>
      </c>
      <c r="D10061" t="s">
        <v>1142</v>
      </c>
      <c r="E10061" t="s">
        <v>12</v>
      </c>
      <c r="F10061" s="3" t="s">
        <v>5213</v>
      </c>
      <c r="G10061">
        <v>2022</v>
      </c>
      <c r="H10061" t="s">
        <v>368</v>
      </c>
      <c r="I10061" t="s">
        <v>24577</v>
      </c>
    </row>
    <row r="10062" spans="1:9" ht="32" x14ac:dyDescent="0.2">
      <c r="A10062" t="s">
        <v>24579</v>
      </c>
      <c r="B10062" t="s">
        <v>24580</v>
      </c>
      <c r="C10062">
        <v>1</v>
      </c>
      <c r="D10062" t="s">
        <v>19676</v>
      </c>
      <c r="E10062" t="s">
        <v>12</v>
      </c>
      <c r="F10062" s="3" t="s">
        <v>24581</v>
      </c>
      <c r="G10062">
        <v>2022</v>
      </c>
      <c r="H10062" t="s">
        <v>3976</v>
      </c>
      <c r="I10062" t="s">
        <v>24582</v>
      </c>
    </row>
    <row r="10063" spans="1:9" ht="32" x14ac:dyDescent="0.2">
      <c r="A10063" t="s">
        <v>24579</v>
      </c>
      <c r="B10063" t="s">
        <v>24583</v>
      </c>
      <c r="C10063">
        <v>2</v>
      </c>
      <c r="D10063" t="s">
        <v>12</v>
      </c>
      <c r="E10063" t="s">
        <v>12</v>
      </c>
      <c r="F10063" s="3" t="s">
        <v>24584</v>
      </c>
      <c r="G10063">
        <v>2022</v>
      </c>
      <c r="H10063" t="s">
        <v>3976</v>
      </c>
      <c r="I10063" t="s">
        <v>24582</v>
      </c>
    </row>
    <row r="10064" spans="1:9" ht="32" x14ac:dyDescent="0.2">
      <c r="A10064" t="s">
        <v>24579</v>
      </c>
      <c r="B10064" t="s">
        <v>24585</v>
      </c>
      <c r="C10064">
        <v>3</v>
      </c>
      <c r="D10064" t="s">
        <v>12</v>
      </c>
      <c r="E10064" t="s">
        <v>12</v>
      </c>
      <c r="F10064" s="3" t="s">
        <v>24586</v>
      </c>
      <c r="G10064">
        <v>2022</v>
      </c>
      <c r="H10064" t="s">
        <v>3976</v>
      </c>
      <c r="I10064" t="s">
        <v>24582</v>
      </c>
    </row>
    <row r="10065" spans="1:9" ht="16" x14ac:dyDescent="0.2">
      <c r="A10065" t="s">
        <v>24579</v>
      </c>
      <c r="B10065" t="s">
        <v>24587</v>
      </c>
      <c r="C10065">
        <v>4</v>
      </c>
      <c r="D10065" t="s">
        <v>19676</v>
      </c>
      <c r="E10065" t="s">
        <v>12</v>
      </c>
      <c r="F10065" s="3" t="s">
        <v>19677</v>
      </c>
      <c r="G10065">
        <v>2022</v>
      </c>
      <c r="H10065" t="s">
        <v>3976</v>
      </c>
      <c r="I10065" t="s">
        <v>24582</v>
      </c>
    </row>
    <row r="10066" spans="1:9" ht="32" x14ac:dyDescent="0.2">
      <c r="A10066" t="s">
        <v>24588</v>
      </c>
      <c r="B10066" t="s">
        <v>5602</v>
      </c>
      <c r="C10066">
        <v>1</v>
      </c>
      <c r="D10066" t="s">
        <v>1977</v>
      </c>
      <c r="E10066" t="s">
        <v>12</v>
      </c>
      <c r="F10066" s="3" t="s">
        <v>5603</v>
      </c>
      <c r="G10066">
        <v>2022</v>
      </c>
      <c r="H10066" t="s">
        <v>267</v>
      </c>
      <c r="I10066" t="s">
        <v>24589</v>
      </c>
    </row>
    <row r="10067" spans="1:9" ht="32" x14ac:dyDescent="0.2">
      <c r="A10067" t="s">
        <v>24588</v>
      </c>
      <c r="B10067" t="s">
        <v>24590</v>
      </c>
      <c r="C10067">
        <v>2</v>
      </c>
      <c r="D10067">
        <f>134</f>
        <v>134</v>
      </c>
      <c r="E10067" t="s">
        <v>12</v>
      </c>
      <c r="F10067" s="3" t="s">
        <v>3496</v>
      </c>
      <c r="G10067">
        <v>2022</v>
      </c>
      <c r="H10067" t="s">
        <v>267</v>
      </c>
      <c r="I10067" t="s">
        <v>24589</v>
      </c>
    </row>
    <row r="10068" spans="1:9" ht="16" x14ac:dyDescent="0.2">
      <c r="A10068" t="s">
        <v>24588</v>
      </c>
      <c r="B10068" t="s">
        <v>24591</v>
      </c>
      <c r="C10068">
        <v>3</v>
      </c>
      <c r="D10068" t="s">
        <v>12</v>
      </c>
      <c r="E10068" t="s">
        <v>12</v>
      </c>
      <c r="F10068" s="3" t="s">
        <v>24592</v>
      </c>
      <c r="G10068">
        <v>2022</v>
      </c>
      <c r="H10068" t="s">
        <v>226</v>
      </c>
      <c r="I10068" t="s">
        <v>24589</v>
      </c>
    </row>
    <row r="10069" spans="1:9" ht="16" x14ac:dyDescent="0.2">
      <c r="A10069" t="s">
        <v>24593</v>
      </c>
      <c r="B10069" t="s">
        <v>24594</v>
      </c>
      <c r="C10069">
        <v>1</v>
      </c>
      <c r="D10069" t="s">
        <v>31</v>
      </c>
      <c r="E10069" t="s">
        <v>12</v>
      </c>
      <c r="F10069" s="3" t="s">
        <v>24595</v>
      </c>
      <c r="G10069">
        <v>2022</v>
      </c>
      <c r="H10069" t="s">
        <v>420</v>
      </c>
      <c r="I10069" t="s">
        <v>24596</v>
      </c>
    </row>
    <row r="10070" spans="1:9" ht="32" x14ac:dyDescent="0.2">
      <c r="A10070" t="s">
        <v>24593</v>
      </c>
      <c r="B10070" t="s">
        <v>24597</v>
      </c>
      <c r="C10070">
        <v>2</v>
      </c>
      <c r="D10070" t="s">
        <v>31</v>
      </c>
      <c r="E10070" t="s">
        <v>12</v>
      </c>
      <c r="F10070" s="3" t="s">
        <v>24598</v>
      </c>
      <c r="G10070">
        <v>2022</v>
      </c>
      <c r="H10070" t="s">
        <v>420</v>
      </c>
      <c r="I10070" t="s">
        <v>24596</v>
      </c>
    </row>
    <row r="10071" spans="1:9" ht="32" x14ac:dyDescent="0.2">
      <c r="A10071" t="s">
        <v>24599</v>
      </c>
      <c r="B10071" t="s">
        <v>10980</v>
      </c>
      <c r="C10071">
        <v>1</v>
      </c>
      <c r="D10071" t="s">
        <v>12</v>
      </c>
      <c r="E10071" t="s">
        <v>12</v>
      </c>
      <c r="F10071" s="3" t="s">
        <v>24600</v>
      </c>
      <c r="G10071">
        <v>2022</v>
      </c>
      <c r="H10071" t="s">
        <v>14</v>
      </c>
      <c r="I10071" t="s">
        <v>24601</v>
      </c>
    </row>
    <row r="10072" spans="1:9" ht="16" x14ac:dyDescent="0.2">
      <c r="A10072" t="s">
        <v>24599</v>
      </c>
      <c r="B10072" t="s">
        <v>24602</v>
      </c>
      <c r="C10072">
        <v>2</v>
      </c>
      <c r="D10072" t="s">
        <v>469</v>
      </c>
      <c r="E10072" t="s">
        <v>12</v>
      </c>
      <c r="F10072" s="3" t="s">
        <v>1000</v>
      </c>
      <c r="G10072">
        <v>2022</v>
      </c>
      <c r="H10072" t="s">
        <v>462</v>
      </c>
      <c r="I10072" t="s">
        <v>24601</v>
      </c>
    </row>
    <row r="10073" spans="1:9" ht="16" x14ac:dyDescent="0.2">
      <c r="A10073" t="s">
        <v>24599</v>
      </c>
      <c r="B10073" t="s">
        <v>24603</v>
      </c>
      <c r="C10073">
        <v>3</v>
      </c>
      <c r="D10073" t="s">
        <v>12</v>
      </c>
      <c r="E10073" t="s">
        <v>12</v>
      </c>
      <c r="F10073" s="3" t="s">
        <v>1852</v>
      </c>
      <c r="G10073">
        <v>2022</v>
      </c>
      <c r="H10073" t="s">
        <v>256</v>
      </c>
      <c r="I10073" t="s">
        <v>24601</v>
      </c>
    </row>
    <row r="10074" spans="1:9" ht="16" x14ac:dyDescent="0.2">
      <c r="A10074" t="s">
        <v>24599</v>
      </c>
      <c r="B10074" t="s">
        <v>24604</v>
      </c>
      <c r="C10074">
        <v>4</v>
      </c>
      <c r="D10074" t="s">
        <v>12</v>
      </c>
      <c r="E10074" t="s">
        <v>12</v>
      </c>
      <c r="F10074" s="3" t="s">
        <v>10447</v>
      </c>
      <c r="G10074">
        <v>2022</v>
      </c>
      <c r="H10074" t="s">
        <v>14</v>
      </c>
      <c r="I10074" t="s">
        <v>24601</v>
      </c>
    </row>
    <row r="10075" spans="1:9" ht="32" x14ac:dyDescent="0.2">
      <c r="A10075" t="s">
        <v>24605</v>
      </c>
      <c r="B10075" t="s">
        <v>24606</v>
      </c>
      <c r="C10075">
        <v>1</v>
      </c>
      <c r="D10075" t="s">
        <v>1219</v>
      </c>
      <c r="E10075" t="s">
        <v>12</v>
      </c>
      <c r="F10075" s="3" t="s">
        <v>24607</v>
      </c>
      <c r="G10075">
        <v>2022</v>
      </c>
      <c r="H10075" t="s">
        <v>462</v>
      </c>
      <c r="I10075" t="s">
        <v>24608</v>
      </c>
    </row>
    <row r="10076" spans="1:9" ht="32" x14ac:dyDescent="0.2">
      <c r="A10076" t="s">
        <v>24609</v>
      </c>
      <c r="B10076" t="s">
        <v>11742</v>
      </c>
      <c r="C10076">
        <v>1</v>
      </c>
      <c r="D10076" t="s">
        <v>12</v>
      </c>
      <c r="E10076" t="s">
        <v>12</v>
      </c>
      <c r="F10076" s="3" t="s">
        <v>24610</v>
      </c>
      <c r="G10076">
        <v>2022</v>
      </c>
      <c r="H10076" t="s">
        <v>37</v>
      </c>
      <c r="I10076" t="s">
        <v>24611</v>
      </c>
    </row>
    <row r="10077" spans="1:9" ht="32" x14ac:dyDescent="0.2">
      <c r="A10077" t="s">
        <v>24609</v>
      </c>
      <c r="B10077" t="s">
        <v>24612</v>
      </c>
      <c r="C10077">
        <v>2</v>
      </c>
      <c r="D10077" t="s">
        <v>12</v>
      </c>
      <c r="E10077" t="s">
        <v>12</v>
      </c>
      <c r="F10077" s="3" t="s">
        <v>24610</v>
      </c>
      <c r="G10077">
        <v>2022</v>
      </c>
      <c r="H10077" t="s">
        <v>37</v>
      </c>
      <c r="I10077" t="s">
        <v>24611</v>
      </c>
    </row>
    <row r="10078" spans="1:9" ht="32" x14ac:dyDescent="0.2">
      <c r="A10078" t="s">
        <v>24613</v>
      </c>
      <c r="B10078" t="s">
        <v>24079</v>
      </c>
      <c r="C10078">
        <v>1</v>
      </c>
      <c r="D10078" t="s">
        <v>316</v>
      </c>
      <c r="E10078" t="s">
        <v>12</v>
      </c>
      <c r="F10078" s="3" t="s">
        <v>23956</v>
      </c>
      <c r="G10078">
        <v>2022</v>
      </c>
      <c r="H10078" t="s">
        <v>518</v>
      </c>
      <c r="I10078" t="s">
        <v>24614</v>
      </c>
    </row>
    <row r="10079" spans="1:9" ht="32" x14ac:dyDescent="0.2">
      <c r="A10079" t="s">
        <v>24613</v>
      </c>
      <c r="B10079" t="s">
        <v>23958</v>
      </c>
      <c r="C10079">
        <v>2</v>
      </c>
      <c r="D10079" t="s">
        <v>316</v>
      </c>
      <c r="E10079" t="s">
        <v>12</v>
      </c>
      <c r="F10079" s="3" t="s">
        <v>24080</v>
      </c>
      <c r="G10079">
        <v>2022</v>
      </c>
      <c r="H10079" t="s">
        <v>518</v>
      </c>
      <c r="I10079" t="s">
        <v>24614</v>
      </c>
    </row>
    <row r="10080" spans="1:9" ht="16" x14ac:dyDescent="0.2">
      <c r="A10080" t="s">
        <v>24615</v>
      </c>
      <c r="B10080" t="s">
        <v>24616</v>
      </c>
      <c r="C10080">
        <v>1</v>
      </c>
      <c r="D10080" t="s">
        <v>12</v>
      </c>
      <c r="E10080" t="s">
        <v>12</v>
      </c>
      <c r="F10080" s="3" t="s">
        <v>24617</v>
      </c>
      <c r="G10080">
        <v>2022</v>
      </c>
      <c r="H10080" t="s">
        <v>1248</v>
      </c>
      <c r="I10080" t="s">
        <v>24618</v>
      </c>
    </row>
    <row r="10081" spans="1:9" ht="32" x14ac:dyDescent="0.2">
      <c r="A10081" t="s">
        <v>24619</v>
      </c>
      <c r="B10081" t="s">
        <v>24620</v>
      </c>
      <c r="C10081">
        <v>1</v>
      </c>
      <c r="D10081" t="s">
        <v>52</v>
      </c>
      <c r="E10081" t="s">
        <v>12</v>
      </c>
      <c r="F10081" s="3" t="s">
        <v>16013</v>
      </c>
      <c r="G10081">
        <v>2022</v>
      </c>
      <c r="H10081" t="s">
        <v>323</v>
      </c>
      <c r="I10081" t="s">
        <v>24621</v>
      </c>
    </row>
    <row r="10082" spans="1:9" ht="16" x14ac:dyDescent="0.2">
      <c r="A10082" t="s">
        <v>24622</v>
      </c>
      <c r="B10082" t="s">
        <v>24623</v>
      </c>
      <c r="C10082">
        <v>1</v>
      </c>
      <c r="D10082" t="s">
        <v>12</v>
      </c>
      <c r="E10082" t="s">
        <v>12</v>
      </c>
      <c r="F10082" s="3" t="s">
        <v>4846</v>
      </c>
      <c r="G10082">
        <v>2022</v>
      </c>
      <c r="H10082" t="s">
        <v>571</v>
      </c>
      <c r="I10082" t="s">
        <v>24624</v>
      </c>
    </row>
    <row r="10083" spans="1:9" ht="32" x14ac:dyDescent="0.2">
      <c r="A10083" t="s">
        <v>24622</v>
      </c>
      <c r="B10083" t="s">
        <v>24625</v>
      </c>
      <c r="C10083">
        <v>2</v>
      </c>
      <c r="D10083" t="s">
        <v>12</v>
      </c>
      <c r="E10083" t="s">
        <v>12</v>
      </c>
      <c r="F10083" s="3" t="s">
        <v>24626</v>
      </c>
      <c r="G10083">
        <v>2022</v>
      </c>
      <c r="H10083" t="s">
        <v>571</v>
      </c>
      <c r="I10083" t="s">
        <v>24624</v>
      </c>
    </row>
    <row r="10084" spans="1:9" ht="32" x14ac:dyDescent="0.2">
      <c r="A10084" t="s">
        <v>24622</v>
      </c>
      <c r="B10084" t="s">
        <v>4842</v>
      </c>
      <c r="C10084">
        <v>3</v>
      </c>
      <c r="D10084" t="s">
        <v>12</v>
      </c>
      <c r="E10084" t="s">
        <v>12</v>
      </c>
      <c r="F10084" s="3" t="s">
        <v>7659</v>
      </c>
      <c r="G10084">
        <v>2022</v>
      </c>
      <c r="H10084" t="s">
        <v>571</v>
      </c>
      <c r="I10084" t="s">
        <v>24624</v>
      </c>
    </row>
    <row r="10085" spans="1:9" ht="32" x14ac:dyDescent="0.2">
      <c r="A10085" t="s">
        <v>24627</v>
      </c>
      <c r="B10085" t="s">
        <v>10125</v>
      </c>
      <c r="C10085">
        <v>1</v>
      </c>
      <c r="D10085" t="s">
        <v>12</v>
      </c>
      <c r="E10085" t="s">
        <v>12</v>
      </c>
      <c r="F10085" s="3" t="s">
        <v>20324</v>
      </c>
      <c r="G10085">
        <v>2022</v>
      </c>
      <c r="H10085" t="s">
        <v>859</v>
      </c>
      <c r="I10085" t="s">
        <v>24628</v>
      </c>
    </row>
    <row r="10086" spans="1:9" ht="32" x14ac:dyDescent="0.2">
      <c r="A10086" t="s">
        <v>24627</v>
      </c>
      <c r="B10086" t="s">
        <v>10127</v>
      </c>
      <c r="C10086">
        <v>2</v>
      </c>
      <c r="D10086" t="s">
        <v>469</v>
      </c>
      <c r="E10086" t="s">
        <v>12</v>
      </c>
      <c r="F10086" s="3" t="s">
        <v>20326</v>
      </c>
      <c r="G10086">
        <v>2022</v>
      </c>
      <c r="H10086" t="s">
        <v>859</v>
      </c>
      <c r="I10086" t="s">
        <v>24628</v>
      </c>
    </row>
    <row r="10087" spans="1:9" ht="32" x14ac:dyDescent="0.2">
      <c r="A10087" t="s">
        <v>24627</v>
      </c>
      <c r="B10087" t="s">
        <v>10122</v>
      </c>
      <c r="C10087">
        <v>3</v>
      </c>
      <c r="D10087" t="s">
        <v>408</v>
      </c>
      <c r="E10087" t="s">
        <v>12</v>
      </c>
      <c r="F10087" s="3" t="s">
        <v>24629</v>
      </c>
      <c r="G10087">
        <v>2022</v>
      </c>
      <c r="H10087" t="s">
        <v>859</v>
      </c>
      <c r="I10087" t="s">
        <v>24628</v>
      </c>
    </row>
    <row r="10088" spans="1:9" ht="32" x14ac:dyDescent="0.2">
      <c r="A10088" t="s">
        <v>24630</v>
      </c>
      <c r="B10088" t="s">
        <v>24631</v>
      </c>
      <c r="C10088">
        <v>1</v>
      </c>
      <c r="D10088" t="s">
        <v>52</v>
      </c>
      <c r="E10088" t="s">
        <v>12</v>
      </c>
      <c r="F10088" s="3" t="s">
        <v>22522</v>
      </c>
      <c r="G10088">
        <v>2022</v>
      </c>
      <c r="H10088" t="s">
        <v>1404</v>
      </c>
      <c r="I10088" t="s">
        <v>24632</v>
      </c>
    </row>
    <row r="10089" spans="1:9" ht="32" x14ac:dyDescent="0.2">
      <c r="A10089" t="s">
        <v>24630</v>
      </c>
      <c r="B10089" t="s">
        <v>24633</v>
      </c>
      <c r="C10089">
        <v>2</v>
      </c>
      <c r="D10089" t="s">
        <v>52</v>
      </c>
      <c r="E10089" t="s">
        <v>12</v>
      </c>
      <c r="F10089" s="3" t="s">
        <v>24634</v>
      </c>
      <c r="G10089">
        <v>2022</v>
      </c>
      <c r="H10089" t="s">
        <v>1404</v>
      </c>
      <c r="I10089" t="s">
        <v>24632</v>
      </c>
    </row>
    <row r="10090" spans="1:9" ht="32" x14ac:dyDescent="0.2">
      <c r="A10090" t="s">
        <v>24630</v>
      </c>
      <c r="B10090" t="s">
        <v>24635</v>
      </c>
      <c r="C10090">
        <v>3</v>
      </c>
      <c r="D10090" t="s">
        <v>12</v>
      </c>
      <c r="E10090" t="s">
        <v>12</v>
      </c>
      <c r="F10090" s="3" t="s">
        <v>22525</v>
      </c>
      <c r="G10090">
        <v>2022</v>
      </c>
      <c r="H10090" t="s">
        <v>527</v>
      </c>
      <c r="I10090" t="s">
        <v>24632</v>
      </c>
    </row>
    <row r="10091" spans="1:9" ht="32" x14ac:dyDescent="0.2">
      <c r="A10091" t="s">
        <v>24630</v>
      </c>
      <c r="B10091" t="s">
        <v>24636</v>
      </c>
      <c r="C10091">
        <v>4</v>
      </c>
      <c r="D10091" t="s">
        <v>12</v>
      </c>
      <c r="E10091" t="s">
        <v>12</v>
      </c>
      <c r="F10091" s="3" t="s">
        <v>22527</v>
      </c>
      <c r="G10091">
        <v>2022</v>
      </c>
      <c r="H10091" t="s">
        <v>527</v>
      </c>
      <c r="I10091" t="s">
        <v>24632</v>
      </c>
    </row>
    <row r="10092" spans="1:9" ht="32" x14ac:dyDescent="0.2">
      <c r="A10092" t="s">
        <v>24637</v>
      </c>
      <c r="B10092" t="s">
        <v>3072</v>
      </c>
      <c r="C10092">
        <v>1</v>
      </c>
      <c r="D10092" t="s">
        <v>52</v>
      </c>
      <c r="E10092" t="s">
        <v>12</v>
      </c>
      <c r="F10092" s="3" t="s">
        <v>3073</v>
      </c>
      <c r="G10092">
        <v>2022</v>
      </c>
      <c r="H10092" t="s">
        <v>226</v>
      </c>
      <c r="I10092" t="s">
        <v>24638</v>
      </c>
    </row>
    <row r="10093" spans="1:9" ht="16" x14ac:dyDescent="0.2">
      <c r="A10093" t="s">
        <v>24639</v>
      </c>
      <c r="B10093" t="s">
        <v>24640</v>
      </c>
      <c r="C10093">
        <v>1</v>
      </c>
      <c r="D10093" t="s">
        <v>12</v>
      </c>
      <c r="E10093" t="s">
        <v>12</v>
      </c>
      <c r="F10093" s="3" t="s">
        <v>24641</v>
      </c>
      <c r="G10093">
        <v>2022</v>
      </c>
      <c r="H10093" t="s">
        <v>14</v>
      </c>
      <c r="I10093" t="s">
        <v>24642</v>
      </c>
    </row>
    <row r="10094" spans="1:9" ht="32" x14ac:dyDescent="0.2">
      <c r="A10094" t="s">
        <v>24639</v>
      </c>
      <c r="B10094" t="s">
        <v>24643</v>
      </c>
      <c r="C10094">
        <v>2</v>
      </c>
      <c r="D10094" t="s">
        <v>12</v>
      </c>
      <c r="E10094" t="s">
        <v>592</v>
      </c>
      <c r="F10094" s="3" t="s">
        <v>4990</v>
      </c>
      <c r="G10094">
        <v>2022</v>
      </c>
      <c r="H10094" t="s">
        <v>14</v>
      </c>
      <c r="I10094" t="s">
        <v>24642</v>
      </c>
    </row>
    <row r="10095" spans="1:9" ht="16" x14ac:dyDescent="0.2">
      <c r="A10095" t="s">
        <v>24639</v>
      </c>
      <c r="B10095" t="s">
        <v>23652</v>
      </c>
      <c r="C10095">
        <v>3</v>
      </c>
      <c r="D10095">
        <f>76</f>
        <v>76</v>
      </c>
      <c r="E10095" t="s">
        <v>12</v>
      </c>
      <c r="F10095" s="3" t="s">
        <v>24644</v>
      </c>
      <c r="G10095">
        <v>2022</v>
      </c>
      <c r="H10095" t="s">
        <v>1022</v>
      </c>
      <c r="I10095" t="s">
        <v>24642</v>
      </c>
    </row>
    <row r="10096" spans="1:9" ht="16" x14ac:dyDescent="0.2">
      <c r="A10096" t="s">
        <v>24645</v>
      </c>
      <c r="B10096" t="s">
        <v>24646</v>
      </c>
      <c r="C10096">
        <v>1</v>
      </c>
      <c r="D10096" t="s">
        <v>12</v>
      </c>
      <c r="E10096" t="s">
        <v>12</v>
      </c>
      <c r="F10096" s="3" t="s">
        <v>24647</v>
      </c>
      <c r="G10096">
        <v>2022</v>
      </c>
      <c r="H10096" t="s">
        <v>126</v>
      </c>
      <c r="I10096" t="s">
        <v>24648</v>
      </c>
    </row>
    <row r="10097" spans="1:9" ht="16" x14ac:dyDescent="0.2">
      <c r="A10097" t="s">
        <v>24645</v>
      </c>
      <c r="B10097" t="s">
        <v>24649</v>
      </c>
      <c r="C10097">
        <v>2</v>
      </c>
      <c r="D10097" t="s">
        <v>12</v>
      </c>
      <c r="E10097" t="s">
        <v>12</v>
      </c>
      <c r="F10097" s="3" t="s">
        <v>24647</v>
      </c>
      <c r="G10097">
        <v>2022</v>
      </c>
      <c r="H10097" t="s">
        <v>126</v>
      </c>
      <c r="I10097" t="s">
        <v>24648</v>
      </c>
    </row>
    <row r="10098" spans="1:9" ht="32" x14ac:dyDescent="0.2">
      <c r="A10098" t="s">
        <v>24650</v>
      </c>
      <c r="B10098" t="s">
        <v>24651</v>
      </c>
      <c r="C10098">
        <v>1</v>
      </c>
      <c r="D10098" t="s">
        <v>1421</v>
      </c>
      <c r="E10098" t="s">
        <v>12</v>
      </c>
      <c r="F10098" s="3" t="s">
        <v>24652</v>
      </c>
      <c r="G10098">
        <v>2022</v>
      </c>
      <c r="H10098" t="s">
        <v>86</v>
      </c>
      <c r="I10098" t="s">
        <v>24653</v>
      </c>
    </row>
    <row r="10099" spans="1:9" ht="32" x14ac:dyDescent="0.2">
      <c r="A10099" t="s">
        <v>24654</v>
      </c>
      <c r="B10099" t="s">
        <v>6397</v>
      </c>
      <c r="C10099">
        <v>1</v>
      </c>
      <c r="D10099" t="s">
        <v>12</v>
      </c>
      <c r="E10099" t="s">
        <v>12</v>
      </c>
      <c r="F10099" s="3" t="s">
        <v>24655</v>
      </c>
      <c r="G10099">
        <v>2022</v>
      </c>
      <c r="H10099" t="s">
        <v>14</v>
      </c>
      <c r="I10099" t="s">
        <v>24656</v>
      </c>
    </row>
    <row r="10100" spans="1:9" ht="32" x14ac:dyDescent="0.2">
      <c r="A10100" t="s">
        <v>24657</v>
      </c>
      <c r="B10100" t="s">
        <v>24658</v>
      </c>
      <c r="C10100">
        <v>1</v>
      </c>
      <c r="D10100" t="s">
        <v>12</v>
      </c>
      <c r="E10100" t="s">
        <v>12</v>
      </c>
      <c r="F10100" s="3" t="s">
        <v>24659</v>
      </c>
      <c r="G10100">
        <v>2022</v>
      </c>
      <c r="H10100" t="s">
        <v>571</v>
      </c>
      <c r="I10100" t="s">
        <v>24660</v>
      </c>
    </row>
    <row r="10101" spans="1:9" ht="32" x14ac:dyDescent="0.2">
      <c r="A10101" t="s">
        <v>24657</v>
      </c>
      <c r="B10101" t="s">
        <v>22814</v>
      </c>
      <c r="C10101">
        <v>2</v>
      </c>
      <c r="D10101" t="s">
        <v>12</v>
      </c>
      <c r="E10101" t="s">
        <v>12</v>
      </c>
      <c r="F10101" s="3" t="s">
        <v>7659</v>
      </c>
      <c r="G10101">
        <v>2022</v>
      </c>
      <c r="H10101" t="s">
        <v>571</v>
      </c>
      <c r="I10101" t="s">
        <v>24660</v>
      </c>
    </row>
    <row r="10102" spans="1:9" ht="16" x14ac:dyDescent="0.2">
      <c r="A10102" t="s">
        <v>24661</v>
      </c>
      <c r="B10102" t="s">
        <v>24662</v>
      </c>
      <c r="C10102">
        <v>1</v>
      </c>
      <c r="D10102" t="s">
        <v>12</v>
      </c>
      <c r="E10102" t="s">
        <v>12</v>
      </c>
      <c r="F10102" s="3" t="s">
        <v>24663</v>
      </c>
      <c r="G10102">
        <v>2022</v>
      </c>
      <c r="H10102" t="s">
        <v>588</v>
      </c>
      <c r="I10102" t="s">
        <v>24664</v>
      </c>
    </row>
    <row r="10103" spans="1:9" ht="16" x14ac:dyDescent="0.2">
      <c r="A10103" t="s">
        <v>24661</v>
      </c>
      <c r="B10103" t="s">
        <v>24665</v>
      </c>
      <c r="C10103">
        <v>2</v>
      </c>
      <c r="D10103" t="s">
        <v>12</v>
      </c>
      <c r="E10103" t="s">
        <v>12</v>
      </c>
      <c r="F10103" s="3" t="s">
        <v>24666</v>
      </c>
      <c r="G10103">
        <v>2022</v>
      </c>
      <c r="H10103" t="s">
        <v>588</v>
      </c>
      <c r="I10103" t="s">
        <v>24664</v>
      </c>
    </row>
    <row r="10104" spans="1:9" ht="32" x14ac:dyDescent="0.2">
      <c r="A10104" t="s">
        <v>24661</v>
      </c>
      <c r="B10104" t="s">
        <v>24667</v>
      </c>
      <c r="C10104">
        <v>3</v>
      </c>
      <c r="D10104" t="s">
        <v>12</v>
      </c>
      <c r="E10104" t="s">
        <v>12</v>
      </c>
      <c r="F10104" s="3" t="s">
        <v>24668</v>
      </c>
      <c r="G10104">
        <v>2022</v>
      </c>
      <c r="H10104" t="s">
        <v>588</v>
      </c>
      <c r="I10104" t="s">
        <v>24664</v>
      </c>
    </row>
    <row r="10105" spans="1:9" ht="16" x14ac:dyDescent="0.2">
      <c r="A10105" t="s">
        <v>24669</v>
      </c>
      <c r="B10105" t="s">
        <v>24670</v>
      </c>
      <c r="C10105">
        <v>1</v>
      </c>
      <c r="D10105" t="s">
        <v>712</v>
      </c>
      <c r="E10105" t="s">
        <v>12</v>
      </c>
      <c r="F10105" s="3" t="s">
        <v>5203</v>
      </c>
      <c r="G10105">
        <v>2022</v>
      </c>
      <c r="H10105" t="s">
        <v>267</v>
      </c>
      <c r="I10105" t="s">
        <v>24671</v>
      </c>
    </row>
    <row r="10106" spans="1:9" ht="16" x14ac:dyDescent="0.2">
      <c r="A10106" t="s">
        <v>24669</v>
      </c>
      <c r="B10106" t="s">
        <v>2964</v>
      </c>
      <c r="C10106">
        <v>2</v>
      </c>
      <c r="D10106" t="s">
        <v>12</v>
      </c>
      <c r="E10106" t="s">
        <v>12</v>
      </c>
      <c r="F10106" s="3" t="s">
        <v>24672</v>
      </c>
      <c r="G10106">
        <v>2022</v>
      </c>
      <c r="H10106" t="s">
        <v>267</v>
      </c>
      <c r="I10106" t="s">
        <v>24671</v>
      </c>
    </row>
    <row r="10107" spans="1:9" ht="32" x14ac:dyDescent="0.2">
      <c r="A10107" t="s">
        <v>24673</v>
      </c>
      <c r="B10107" t="s">
        <v>24674</v>
      </c>
      <c r="C10107">
        <v>1</v>
      </c>
      <c r="D10107" t="s">
        <v>12</v>
      </c>
      <c r="E10107" t="s">
        <v>12</v>
      </c>
      <c r="F10107" s="3" t="s">
        <v>887</v>
      </c>
      <c r="G10107">
        <v>2022</v>
      </c>
      <c r="H10107" t="s">
        <v>14</v>
      </c>
      <c r="I10107" t="s">
        <v>24675</v>
      </c>
    </row>
    <row r="10108" spans="1:9" ht="32" x14ac:dyDescent="0.2">
      <c r="A10108" t="s">
        <v>24673</v>
      </c>
      <c r="B10108" t="s">
        <v>5078</v>
      </c>
      <c r="C10108">
        <v>2</v>
      </c>
      <c r="D10108" t="s">
        <v>12</v>
      </c>
      <c r="E10108" t="s">
        <v>12</v>
      </c>
      <c r="F10108" s="3" t="s">
        <v>24676</v>
      </c>
      <c r="G10108">
        <v>2022</v>
      </c>
      <c r="H10108" t="s">
        <v>14</v>
      </c>
      <c r="I10108" t="s">
        <v>24675</v>
      </c>
    </row>
    <row r="10109" spans="1:9" ht="32" x14ac:dyDescent="0.2">
      <c r="A10109" t="s">
        <v>24677</v>
      </c>
      <c r="B10109" t="s">
        <v>24678</v>
      </c>
      <c r="C10109">
        <v>1</v>
      </c>
      <c r="D10109" t="s">
        <v>12</v>
      </c>
      <c r="E10109" t="s">
        <v>12</v>
      </c>
      <c r="F10109" s="3" t="s">
        <v>24679</v>
      </c>
      <c r="G10109">
        <v>2022</v>
      </c>
      <c r="H10109" t="s">
        <v>140</v>
      </c>
      <c r="I10109" t="s">
        <v>24680</v>
      </c>
    </row>
    <row r="10110" spans="1:9" ht="16" x14ac:dyDescent="0.2">
      <c r="A10110" t="s">
        <v>24681</v>
      </c>
      <c r="B10110" t="s">
        <v>7710</v>
      </c>
      <c r="C10110">
        <v>1</v>
      </c>
      <c r="D10110" t="s">
        <v>12</v>
      </c>
      <c r="E10110" t="s">
        <v>12</v>
      </c>
      <c r="F10110" s="3" t="s">
        <v>7711</v>
      </c>
      <c r="G10110">
        <v>2022</v>
      </c>
      <c r="H10110" t="s">
        <v>1810</v>
      </c>
      <c r="I10110" t="s">
        <v>24682</v>
      </c>
    </row>
    <row r="10111" spans="1:9" ht="16" x14ac:dyDescent="0.2">
      <c r="A10111" t="s">
        <v>24681</v>
      </c>
      <c r="B10111" t="s">
        <v>7713</v>
      </c>
      <c r="C10111">
        <v>2</v>
      </c>
      <c r="D10111" t="s">
        <v>12</v>
      </c>
      <c r="E10111" t="s">
        <v>334</v>
      </c>
      <c r="F10111" s="3" t="s">
        <v>7717</v>
      </c>
      <c r="G10111">
        <v>2022</v>
      </c>
      <c r="H10111" t="s">
        <v>1810</v>
      </c>
      <c r="I10111" t="s">
        <v>24682</v>
      </c>
    </row>
    <row r="10112" spans="1:9" ht="16" x14ac:dyDescent="0.2">
      <c r="A10112" t="s">
        <v>24683</v>
      </c>
      <c r="B10112" t="s">
        <v>1006</v>
      </c>
      <c r="C10112">
        <v>1</v>
      </c>
      <c r="D10112" t="s">
        <v>1049</v>
      </c>
      <c r="E10112" t="s">
        <v>12</v>
      </c>
      <c r="F10112" s="3" t="s">
        <v>20806</v>
      </c>
      <c r="G10112">
        <v>2022</v>
      </c>
      <c r="H10112" t="s">
        <v>140</v>
      </c>
      <c r="I10112" t="s">
        <v>24684</v>
      </c>
    </row>
    <row r="10113" spans="1:9" ht="32" x14ac:dyDescent="0.2">
      <c r="A10113" t="s">
        <v>24683</v>
      </c>
      <c r="B10113" t="s">
        <v>2262</v>
      </c>
      <c r="C10113">
        <v>2</v>
      </c>
      <c r="D10113" t="s">
        <v>316</v>
      </c>
      <c r="E10113" t="s">
        <v>12</v>
      </c>
      <c r="F10113" s="3" t="s">
        <v>1002</v>
      </c>
      <c r="G10113">
        <v>2022</v>
      </c>
      <c r="H10113" t="s">
        <v>140</v>
      </c>
      <c r="I10113" t="s">
        <v>24684</v>
      </c>
    </row>
    <row r="10114" spans="1:9" ht="32" x14ac:dyDescent="0.2">
      <c r="A10114" t="s">
        <v>24683</v>
      </c>
      <c r="B10114" t="s">
        <v>9188</v>
      </c>
      <c r="C10114">
        <v>3</v>
      </c>
      <c r="D10114">
        <f>400</f>
        <v>400</v>
      </c>
      <c r="E10114" t="s">
        <v>12</v>
      </c>
      <c r="F10114" s="3" t="s">
        <v>24685</v>
      </c>
      <c r="G10114">
        <v>2022</v>
      </c>
      <c r="H10114" t="s">
        <v>140</v>
      </c>
      <c r="I10114" t="s">
        <v>24684</v>
      </c>
    </row>
    <row r="10115" spans="1:9" ht="16" x14ac:dyDescent="0.2">
      <c r="A10115" t="s">
        <v>24686</v>
      </c>
      <c r="B10115" t="s">
        <v>2170</v>
      </c>
      <c r="C10115">
        <v>1</v>
      </c>
      <c r="D10115" t="s">
        <v>12</v>
      </c>
      <c r="E10115" t="s">
        <v>12</v>
      </c>
      <c r="F10115" s="3" t="s">
        <v>583</v>
      </c>
      <c r="G10115">
        <v>2022</v>
      </c>
      <c r="H10115" t="s">
        <v>140</v>
      </c>
      <c r="I10115" t="s">
        <v>24687</v>
      </c>
    </row>
    <row r="10116" spans="1:9" ht="16" x14ac:dyDescent="0.2">
      <c r="A10116" t="s">
        <v>24686</v>
      </c>
      <c r="B10116" t="s">
        <v>13794</v>
      </c>
      <c r="C10116">
        <v>2</v>
      </c>
      <c r="D10116" t="s">
        <v>996</v>
      </c>
      <c r="E10116" t="s">
        <v>12</v>
      </c>
      <c r="F10116" s="3" t="s">
        <v>997</v>
      </c>
      <c r="G10116">
        <v>2022</v>
      </c>
      <c r="H10116" t="s">
        <v>998</v>
      </c>
      <c r="I10116" t="s">
        <v>24687</v>
      </c>
    </row>
    <row r="10117" spans="1:9" ht="32" x14ac:dyDescent="0.2">
      <c r="A10117" t="s">
        <v>24686</v>
      </c>
      <c r="B10117" t="s">
        <v>1178</v>
      </c>
      <c r="C10117">
        <v>3</v>
      </c>
      <c r="D10117" t="s">
        <v>12</v>
      </c>
      <c r="E10117" t="s">
        <v>12</v>
      </c>
      <c r="F10117" s="3" t="s">
        <v>24688</v>
      </c>
      <c r="G10117">
        <v>2022</v>
      </c>
      <c r="H10117" t="s">
        <v>1022</v>
      </c>
      <c r="I10117" t="s">
        <v>24687</v>
      </c>
    </row>
    <row r="10118" spans="1:9" ht="32" x14ac:dyDescent="0.2">
      <c r="A10118" t="s">
        <v>24689</v>
      </c>
      <c r="B10118" t="s">
        <v>24690</v>
      </c>
      <c r="C10118">
        <v>1</v>
      </c>
      <c r="D10118" t="s">
        <v>863</v>
      </c>
      <c r="E10118" t="s">
        <v>12</v>
      </c>
      <c r="F10118" s="3" t="s">
        <v>24691</v>
      </c>
      <c r="G10118">
        <v>2022</v>
      </c>
      <c r="H10118" t="s">
        <v>318</v>
      </c>
      <c r="I10118" t="s">
        <v>24692</v>
      </c>
    </row>
    <row r="10119" spans="1:9" ht="32" x14ac:dyDescent="0.2">
      <c r="A10119" t="s">
        <v>24689</v>
      </c>
      <c r="B10119" t="s">
        <v>24693</v>
      </c>
      <c r="C10119">
        <v>2</v>
      </c>
      <c r="D10119" t="s">
        <v>12</v>
      </c>
      <c r="E10119" t="s">
        <v>12</v>
      </c>
      <c r="F10119" s="3" t="s">
        <v>24694</v>
      </c>
      <c r="G10119">
        <v>2022</v>
      </c>
      <c r="H10119" t="s">
        <v>646</v>
      </c>
      <c r="I10119" t="s">
        <v>24692</v>
      </c>
    </row>
    <row r="10120" spans="1:9" ht="16" x14ac:dyDescent="0.2">
      <c r="A10120" t="s">
        <v>24689</v>
      </c>
      <c r="B10120" t="s">
        <v>24695</v>
      </c>
      <c r="C10120">
        <v>3</v>
      </c>
      <c r="D10120" t="s">
        <v>316</v>
      </c>
      <c r="E10120" t="s">
        <v>12</v>
      </c>
      <c r="F10120" s="3" t="s">
        <v>24696</v>
      </c>
      <c r="G10120">
        <v>2022</v>
      </c>
      <c r="H10120" t="s">
        <v>646</v>
      </c>
      <c r="I10120" t="s">
        <v>24692</v>
      </c>
    </row>
    <row r="10121" spans="1:9" ht="32" x14ac:dyDescent="0.2">
      <c r="A10121" t="s">
        <v>24697</v>
      </c>
      <c r="B10121" t="s">
        <v>1420</v>
      </c>
      <c r="C10121">
        <v>1</v>
      </c>
      <c r="D10121" t="s">
        <v>12</v>
      </c>
      <c r="E10121" t="s">
        <v>12</v>
      </c>
      <c r="F10121" s="3" t="s">
        <v>24698</v>
      </c>
      <c r="G10121">
        <v>2022</v>
      </c>
      <c r="H10121" t="s">
        <v>14</v>
      </c>
      <c r="I10121" t="s">
        <v>24699</v>
      </c>
    </row>
    <row r="10122" spans="1:9" ht="32" x14ac:dyDescent="0.2">
      <c r="A10122" t="s">
        <v>24697</v>
      </c>
      <c r="B10122" t="s">
        <v>24700</v>
      </c>
      <c r="C10122">
        <v>2</v>
      </c>
      <c r="D10122" t="s">
        <v>12</v>
      </c>
      <c r="E10122" t="s">
        <v>12</v>
      </c>
      <c r="F10122" s="3" t="s">
        <v>24701</v>
      </c>
      <c r="G10122">
        <v>2022</v>
      </c>
      <c r="H10122" t="s">
        <v>14</v>
      </c>
      <c r="I10122" t="s">
        <v>24699</v>
      </c>
    </row>
    <row r="10123" spans="1:9" ht="32" x14ac:dyDescent="0.2">
      <c r="A10123" t="s">
        <v>24702</v>
      </c>
      <c r="B10123" t="s">
        <v>4441</v>
      </c>
      <c r="C10123">
        <v>1</v>
      </c>
      <c r="D10123" t="s">
        <v>12</v>
      </c>
      <c r="E10123" t="s">
        <v>12</v>
      </c>
      <c r="F10123" s="3" t="s">
        <v>11806</v>
      </c>
      <c r="G10123">
        <v>2022</v>
      </c>
      <c r="H10123" t="s">
        <v>14</v>
      </c>
      <c r="I10123" t="s">
        <v>24703</v>
      </c>
    </row>
    <row r="10124" spans="1:9" ht="32" x14ac:dyDescent="0.2">
      <c r="A10124" t="s">
        <v>24702</v>
      </c>
      <c r="B10124" t="s">
        <v>5054</v>
      </c>
      <c r="C10124">
        <v>2</v>
      </c>
      <c r="D10124" t="s">
        <v>12</v>
      </c>
      <c r="E10124" t="s">
        <v>12</v>
      </c>
      <c r="F10124" s="3" t="s">
        <v>18825</v>
      </c>
      <c r="G10124">
        <v>2022</v>
      </c>
      <c r="H10124" t="s">
        <v>14</v>
      </c>
      <c r="I10124" t="s">
        <v>24703</v>
      </c>
    </row>
    <row r="10125" spans="1:9" ht="32" x14ac:dyDescent="0.2">
      <c r="A10125" t="s">
        <v>24702</v>
      </c>
      <c r="B10125" t="s">
        <v>18824</v>
      </c>
      <c r="C10125">
        <v>3</v>
      </c>
      <c r="D10125" t="s">
        <v>12</v>
      </c>
      <c r="E10125" t="s">
        <v>12</v>
      </c>
      <c r="F10125" s="3" t="s">
        <v>13528</v>
      </c>
      <c r="G10125">
        <v>2022</v>
      </c>
      <c r="H10125" t="s">
        <v>14</v>
      </c>
      <c r="I10125" t="s">
        <v>24703</v>
      </c>
    </row>
    <row r="10126" spans="1:9" ht="16" x14ac:dyDescent="0.2">
      <c r="A10126" t="s">
        <v>24702</v>
      </c>
      <c r="B10126" t="s">
        <v>1133</v>
      </c>
      <c r="C10126">
        <v>4</v>
      </c>
      <c r="D10126" t="s">
        <v>12</v>
      </c>
      <c r="E10126" t="s">
        <v>12</v>
      </c>
      <c r="F10126" s="3" t="s">
        <v>24704</v>
      </c>
      <c r="G10126">
        <v>2022</v>
      </c>
      <c r="H10126" t="s">
        <v>14</v>
      </c>
      <c r="I10126" t="s">
        <v>24703</v>
      </c>
    </row>
    <row r="10127" spans="1:9" ht="32" x14ac:dyDescent="0.2">
      <c r="A10127" t="s">
        <v>24702</v>
      </c>
      <c r="B10127" t="s">
        <v>24705</v>
      </c>
      <c r="C10127">
        <v>5</v>
      </c>
      <c r="D10127" t="s">
        <v>12</v>
      </c>
      <c r="E10127" t="s">
        <v>12</v>
      </c>
      <c r="F10127" s="3" t="s">
        <v>24706</v>
      </c>
      <c r="G10127">
        <v>2022</v>
      </c>
      <c r="H10127" t="s">
        <v>14</v>
      </c>
      <c r="I10127" t="s">
        <v>24703</v>
      </c>
    </row>
    <row r="10128" spans="1:9" ht="32" x14ac:dyDescent="0.2">
      <c r="A10128" t="s">
        <v>24707</v>
      </c>
      <c r="B10128" t="s">
        <v>24708</v>
      </c>
      <c r="C10128">
        <v>1</v>
      </c>
      <c r="D10128" t="s">
        <v>142</v>
      </c>
      <c r="E10128" t="s">
        <v>12</v>
      </c>
      <c r="F10128" s="7" t="s">
        <v>24709</v>
      </c>
      <c r="G10128">
        <v>2022</v>
      </c>
      <c r="H10128" t="s">
        <v>140</v>
      </c>
      <c r="I10128" t="s">
        <v>24710</v>
      </c>
    </row>
    <row r="10129" spans="1:9" ht="32" x14ac:dyDescent="0.2">
      <c r="A10129" t="s">
        <v>24711</v>
      </c>
      <c r="B10129" t="s">
        <v>24079</v>
      </c>
      <c r="C10129">
        <v>1</v>
      </c>
      <c r="D10129" t="s">
        <v>316</v>
      </c>
      <c r="E10129" t="s">
        <v>12</v>
      </c>
      <c r="F10129" s="3" t="s">
        <v>23956</v>
      </c>
      <c r="G10129">
        <v>2022</v>
      </c>
      <c r="H10129" t="s">
        <v>518</v>
      </c>
      <c r="I10129" t="s">
        <v>24712</v>
      </c>
    </row>
    <row r="10130" spans="1:9" ht="32" x14ac:dyDescent="0.2">
      <c r="A10130" t="s">
        <v>24711</v>
      </c>
      <c r="B10130" t="s">
        <v>24713</v>
      </c>
      <c r="C10130">
        <v>2</v>
      </c>
      <c r="D10130" t="s">
        <v>316</v>
      </c>
      <c r="E10130" t="s">
        <v>12</v>
      </c>
      <c r="F10130" s="3" t="s">
        <v>24080</v>
      </c>
      <c r="G10130">
        <v>2022</v>
      </c>
      <c r="H10130" t="s">
        <v>518</v>
      </c>
      <c r="I10130" t="s">
        <v>24712</v>
      </c>
    </row>
    <row r="10131" spans="1:9" ht="32" x14ac:dyDescent="0.2">
      <c r="A10131" t="s">
        <v>24714</v>
      </c>
      <c r="B10131" t="s">
        <v>24715</v>
      </c>
      <c r="C10131">
        <v>1</v>
      </c>
      <c r="D10131" t="s">
        <v>90</v>
      </c>
      <c r="E10131" t="s">
        <v>12</v>
      </c>
      <c r="F10131" s="3" t="s">
        <v>24716</v>
      </c>
      <c r="G10131">
        <v>2022</v>
      </c>
      <c r="H10131" t="s">
        <v>832</v>
      </c>
      <c r="I10131" t="s">
        <v>24717</v>
      </c>
    </row>
    <row r="10132" spans="1:9" ht="16" x14ac:dyDescent="0.2">
      <c r="A10132" t="s">
        <v>24718</v>
      </c>
      <c r="B10132" t="s">
        <v>24719</v>
      </c>
      <c r="C10132">
        <v>1</v>
      </c>
      <c r="D10132">
        <f>237</f>
        <v>237</v>
      </c>
      <c r="E10132" t="s">
        <v>12</v>
      </c>
      <c r="F10132" s="3" t="s">
        <v>10196</v>
      </c>
      <c r="G10132">
        <v>2022</v>
      </c>
      <c r="H10132" t="s">
        <v>21</v>
      </c>
      <c r="I10132" t="s">
        <v>24720</v>
      </c>
    </row>
    <row r="10133" spans="1:9" ht="16" x14ac:dyDescent="0.2">
      <c r="A10133" t="s">
        <v>24718</v>
      </c>
      <c r="B10133" t="s">
        <v>24721</v>
      </c>
      <c r="C10133">
        <v>2</v>
      </c>
      <c r="D10133" t="s">
        <v>12</v>
      </c>
      <c r="E10133" t="s">
        <v>12</v>
      </c>
      <c r="F10133" s="3" t="s">
        <v>24722</v>
      </c>
      <c r="G10133">
        <v>2022</v>
      </c>
      <c r="H10133" t="s">
        <v>21</v>
      </c>
      <c r="I10133" t="s">
        <v>24720</v>
      </c>
    </row>
    <row r="10134" spans="1:9" ht="16" x14ac:dyDescent="0.2">
      <c r="A10134" t="s">
        <v>24723</v>
      </c>
      <c r="B10134" t="s">
        <v>24724</v>
      </c>
      <c r="C10134">
        <v>1</v>
      </c>
      <c r="D10134" t="s">
        <v>12</v>
      </c>
      <c r="E10134" t="s">
        <v>12</v>
      </c>
      <c r="F10134" s="3" t="s">
        <v>24725</v>
      </c>
      <c r="G10134">
        <v>2022</v>
      </c>
      <c r="H10134" t="s">
        <v>24726</v>
      </c>
      <c r="I10134" t="s">
        <v>24727</v>
      </c>
    </row>
    <row r="10135" spans="1:9" ht="16" x14ac:dyDescent="0.2">
      <c r="A10135" t="s">
        <v>24723</v>
      </c>
      <c r="B10135" t="s">
        <v>24728</v>
      </c>
      <c r="C10135">
        <v>2</v>
      </c>
      <c r="D10135" t="s">
        <v>12</v>
      </c>
      <c r="E10135" t="s">
        <v>12</v>
      </c>
      <c r="F10135" s="3" t="s">
        <v>24725</v>
      </c>
      <c r="G10135">
        <v>2022</v>
      </c>
      <c r="H10135" t="s">
        <v>24726</v>
      </c>
      <c r="I10135" t="s">
        <v>24727</v>
      </c>
    </row>
    <row r="10136" spans="1:9" ht="32" x14ac:dyDescent="0.2">
      <c r="A10136" t="s">
        <v>24729</v>
      </c>
      <c r="B10136" t="s">
        <v>3407</v>
      </c>
      <c r="C10136">
        <v>1</v>
      </c>
      <c r="D10136" t="s">
        <v>12</v>
      </c>
      <c r="E10136" t="s">
        <v>12</v>
      </c>
      <c r="F10136" s="3" t="s">
        <v>3408</v>
      </c>
      <c r="G10136">
        <v>2022</v>
      </c>
      <c r="H10136" t="s">
        <v>1248</v>
      </c>
      <c r="I10136" t="s">
        <v>24730</v>
      </c>
    </row>
    <row r="10137" spans="1:9" ht="16" x14ac:dyDescent="0.2">
      <c r="A10137" t="s">
        <v>24731</v>
      </c>
      <c r="B10137" t="s">
        <v>24732</v>
      </c>
      <c r="C10137">
        <v>1</v>
      </c>
      <c r="D10137" t="s">
        <v>52</v>
      </c>
      <c r="E10137" t="s">
        <v>12</v>
      </c>
      <c r="F10137" s="3" t="s">
        <v>24733</v>
      </c>
      <c r="G10137">
        <v>2022</v>
      </c>
      <c r="H10137" t="s">
        <v>215</v>
      </c>
      <c r="I10137" t="s">
        <v>24734</v>
      </c>
    </row>
    <row r="10138" spans="1:9" ht="16" x14ac:dyDescent="0.2">
      <c r="A10138" t="s">
        <v>24735</v>
      </c>
      <c r="B10138" t="s">
        <v>24736</v>
      </c>
      <c r="C10138">
        <v>1</v>
      </c>
      <c r="D10138" t="s">
        <v>52</v>
      </c>
      <c r="E10138" t="s">
        <v>12</v>
      </c>
      <c r="F10138" s="3" t="s">
        <v>24737</v>
      </c>
      <c r="G10138">
        <v>2022</v>
      </c>
      <c r="H10138" t="s">
        <v>21</v>
      </c>
      <c r="I10138" t="s">
        <v>24738</v>
      </c>
    </row>
    <row r="10139" spans="1:9" ht="16" x14ac:dyDescent="0.2">
      <c r="A10139" t="s">
        <v>24739</v>
      </c>
      <c r="B10139" t="s">
        <v>24740</v>
      </c>
      <c r="C10139">
        <v>1</v>
      </c>
      <c r="D10139">
        <f>237</f>
        <v>237</v>
      </c>
      <c r="E10139" t="s">
        <v>12</v>
      </c>
      <c r="F10139" s="7" t="s">
        <v>61</v>
      </c>
      <c r="G10139">
        <v>2022</v>
      </c>
      <c r="H10139" t="s">
        <v>21</v>
      </c>
      <c r="I10139" t="s">
        <v>24741</v>
      </c>
    </row>
    <row r="10140" spans="1:9" ht="32" x14ac:dyDescent="0.2">
      <c r="A10140" t="s">
        <v>24742</v>
      </c>
      <c r="B10140" t="s">
        <v>24743</v>
      </c>
      <c r="C10140">
        <v>1</v>
      </c>
      <c r="D10140" t="s">
        <v>12</v>
      </c>
      <c r="E10140" t="s">
        <v>12</v>
      </c>
      <c r="F10140" s="3" t="s">
        <v>24744</v>
      </c>
      <c r="G10140">
        <v>2022</v>
      </c>
      <c r="H10140" t="s">
        <v>37</v>
      </c>
      <c r="I10140" t="s">
        <v>24745</v>
      </c>
    </row>
    <row r="10141" spans="1:9" ht="16" x14ac:dyDescent="0.2">
      <c r="A10141" t="s">
        <v>24742</v>
      </c>
      <c r="B10141" t="s">
        <v>13808</v>
      </c>
      <c r="C10141">
        <v>2</v>
      </c>
      <c r="D10141" t="s">
        <v>52</v>
      </c>
      <c r="E10141" t="s">
        <v>12</v>
      </c>
      <c r="F10141" s="3" t="s">
        <v>1753</v>
      </c>
      <c r="G10141">
        <v>2022</v>
      </c>
      <c r="H10141" t="s">
        <v>37</v>
      </c>
      <c r="I10141" t="s">
        <v>24745</v>
      </c>
    </row>
    <row r="10142" spans="1:9" ht="16" x14ac:dyDescent="0.2">
      <c r="A10142" t="s">
        <v>24742</v>
      </c>
      <c r="B10142" t="s">
        <v>24746</v>
      </c>
      <c r="C10142">
        <v>3</v>
      </c>
      <c r="D10142" t="s">
        <v>12</v>
      </c>
      <c r="E10142" t="s">
        <v>12</v>
      </c>
      <c r="F10142" s="3" t="s">
        <v>24747</v>
      </c>
      <c r="G10142">
        <v>2022</v>
      </c>
      <c r="H10142" t="s">
        <v>37</v>
      </c>
      <c r="I10142" t="s">
        <v>24745</v>
      </c>
    </row>
    <row r="10143" spans="1:9" ht="16" x14ac:dyDescent="0.2">
      <c r="A10143" t="s">
        <v>24748</v>
      </c>
      <c r="B10143" t="s">
        <v>24749</v>
      </c>
      <c r="C10143">
        <v>1</v>
      </c>
      <c r="D10143" t="s">
        <v>12</v>
      </c>
      <c r="E10143" t="s">
        <v>12</v>
      </c>
      <c r="F10143" s="3" t="s">
        <v>24750</v>
      </c>
      <c r="G10143">
        <v>2022</v>
      </c>
      <c r="H10143" t="s">
        <v>140</v>
      </c>
      <c r="I10143" t="s">
        <v>24751</v>
      </c>
    </row>
    <row r="10144" spans="1:9" ht="16" x14ac:dyDescent="0.2">
      <c r="A10144" t="s">
        <v>24748</v>
      </c>
      <c r="B10144" t="s">
        <v>24752</v>
      </c>
      <c r="C10144">
        <v>2</v>
      </c>
      <c r="D10144" t="s">
        <v>12</v>
      </c>
      <c r="E10144" t="s">
        <v>12</v>
      </c>
      <c r="F10144" s="3" t="s">
        <v>24753</v>
      </c>
      <c r="G10144">
        <v>2022</v>
      </c>
      <c r="H10144" t="s">
        <v>140</v>
      </c>
      <c r="I10144" t="s">
        <v>24751</v>
      </c>
    </row>
    <row r="10145" spans="1:9" ht="16" x14ac:dyDescent="0.2">
      <c r="A10145" t="s">
        <v>24754</v>
      </c>
      <c r="B10145" t="s">
        <v>11220</v>
      </c>
      <c r="C10145">
        <v>1</v>
      </c>
      <c r="D10145">
        <f>345</f>
        <v>345</v>
      </c>
      <c r="E10145" t="s">
        <v>12</v>
      </c>
      <c r="F10145" s="3" t="s">
        <v>24755</v>
      </c>
      <c r="G10145">
        <v>2022</v>
      </c>
      <c r="H10145" t="s">
        <v>998</v>
      </c>
      <c r="I10145" t="s">
        <v>24756</v>
      </c>
    </row>
    <row r="10146" spans="1:9" ht="32" x14ac:dyDescent="0.2">
      <c r="A10146" t="s">
        <v>24757</v>
      </c>
      <c r="B10146" t="s">
        <v>24758</v>
      </c>
      <c r="C10146">
        <v>1</v>
      </c>
      <c r="D10146" t="s">
        <v>52</v>
      </c>
      <c r="E10146" t="s">
        <v>12</v>
      </c>
      <c r="F10146" s="3" t="s">
        <v>24759</v>
      </c>
      <c r="G10146">
        <v>2022</v>
      </c>
      <c r="H10146" t="s">
        <v>21</v>
      </c>
      <c r="I10146" t="s">
        <v>24760</v>
      </c>
    </row>
    <row r="10147" spans="1:9" ht="32" x14ac:dyDescent="0.2">
      <c r="A10147" t="s">
        <v>24757</v>
      </c>
      <c r="B10147" t="s">
        <v>24761</v>
      </c>
      <c r="C10147">
        <v>2</v>
      </c>
      <c r="D10147" t="s">
        <v>1903</v>
      </c>
      <c r="E10147" t="s">
        <v>12</v>
      </c>
      <c r="F10147" s="3" t="s">
        <v>9688</v>
      </c>
      <c r="G10147">
        <v>2022</v>
      </c>
      <c r="H10147" t="s">
        <v>323</v>
      </c>
      <c r="I10147" t="s">
        <v>24760</v>
      </c>
    </row>
    <row r="10148" spans="1:9" ht="16" x14ac:dyDescent="0.2">
      <c r="A10148" t="s">
        <v>24762</v>
      </c>
      <c r="B10148" t="s">
        <v>24763</v>
      </c>
      <c r="C10148">
        <v>1</v>
      </c>
      <c r="D10148" t="s">
        <v>1020</v>
      </c>
      <c r="E10148" t="s">
        <v>12</v>
      </c>
      <c r="F10148" s="3" t="s">
        <v>24764</v>
      </c>
      <c r="G10148">
        <v>2022</v>
      </c>
      <c r="H10148" t="s">
        <v>1022</v>
      </c>
      <c r="I10148" t="s">
        <v>24765</v>
      </c>
    </row>
    <row r="10149" spans="1:9" ht="16" x14ac:dyDescent="0.2">
      <c r="A10149" t="s">
        <v>24762</v>
      </c>
      <c r="B10149" t="s">
        <v>24766</v>
      </c>
      <c r="C10149">
        <v>2</v>
      </c>
      <c r="D10149" t="s">
        <v>12</v>
      </c>
      <c r="E10149" t="s">
        <v>12</v>
      </c>
      <c r="F10149" s="3" t="s">
        <v>24767</v>
      </c>
      <c r="G10149">
        <v>2022</v>
      </c>
      <c r="H10149" t="s">
        <v>1022</v>
      </c>
      <c r="I10149" t="s">
        <v>24765</v>
      </c>
    </row>
    <row r="10150" spans="1:9" ht="16" x14ac:dyDescent="0.2">
      <c r="A10150" t="s">
        <v>24768</v>
      </c>
      <c r="B10150" t="s">
        <v>3106</v>
      </c>
      <c r="C10150">
        <v>1</v>
      </c>
      <c r="D10150" t="s">
        <v>344</v>
      </c>
      <c r="E10150" t="s">
        <v>12</v>
      </c>
      <c r="F10150" s="3" t="s">
        <v>4709</v>
      </c>
      <c r="G10150">
        <v>2022</v>
      </c>
      <c r="H10150" t="s">
        <v>1157</v>
      </c>
      <c r="I10150" t="s">
        <v>24769</v>
      </c>
    </row>
    <row r="10151" spans="1:9" ht="32" x14ac:dyDescent="0.2">
      <c r="A10151" t="s">
        <v>24770</v>
      </c>
      <c r="B10151" t="s">
        <v>10749</v>
      </c>
      <c r="C10151">
        <v>1</v>
      </c>
      <c r="D10151">
        <f>575</f>
        <v>575</v>
      </c>
      <c r="E10151" t="s">
        <v>12</v>
      </c>
      <c r="F10151" s="3" t="s">
        <v>10750</v>
      </c>
      <c r="G10151">
        <v>2022</v>
      </c>
      <c r="H10151" t="s">
        <v>140</v>
      </c>
      <c r="I10151" t="s">
        <v>24771</v>
      </c>
    </row>
    <row r="10152" spans="1:9" ht="32" x14ac:dyDescent="0.2">
      <c r="A10152" t="s">
        <v>24770</v>
      </c>
      <c r="B10152" t="s">
        <v>9188</v>
      </c>
      <c r="C10152">
        <v>2</v>
      </c>
      <c r="D10152">
        <f>400</f>
        <v>400</v>
      </c>
      <c r="E10152" t="s">
        <v>12</v>
      </c>
      <c r="F10152" s="3" t="s">
        <v>24772</v>
      </c>
      <c r="G10152">
        <v>2022</v>
      </c>
      <c r="H10152" t="s">
        <v>140</v>
      </c>
      <c r="I10152" t="s">
        <v>24771</v>
      </c>
    </row>
    <row r="10153" spans="1:9" ht="16" x14ac:dyDescent="0.2">
      <c r="A10153" t="s">
        <v>24773</v>
      </c>
      <c r="B10153" t="s">
        <v>24774</v>
      </c>
      <c r="C10153">
        <v>1</v>
      </c>
      <c r="D10153" t="s">
        <v>12</v>
      </c>
      <c r="E10153" t="s">
        <v>12</v>
      </c>
      <c r="F10153" s="3" t="s">
        <v>24775</v>
      </c>
      <c r="G10153">
        <v>2022</v>
      </c>
      <c r="H10153" t="s">
        <v>140</v>
      </c>
      <c r="I10153" t="s">
        <v>24776</v>
      </c>
    </row>
    <row r="10154" spans="1:9" ht="16" x14ac:dyDescent="0.2">
      <c r="A10154" t="s">
        <v>24777</v>
      </c>
      <c r="B10154" t="s">
        <v>10269</v>
      </c>
      <c r="C10154">
        <v>1</v>
      </c>
      <c r="D10154" t="s">
        <v>712</v>
      </c>
      <c r="E10154" t="s">
        <v>12</v>
      </c>
      <c r="F10154" s="3" t="s">
        <v>4942</v>
      </c>
      <c r="G10154">
        <v>2022</v>
      </c>
      <c r="H10154" t="s">
        <v>140</v>
      </c>
      <c r="I10154" t="s">
        <v>24778</v>
      </c>
    </row>
    <row r="10155" spans="1:9" ht="16" x14ac:dyDescent="0.2">
      <c r="A10155" t="s">
        <v>24777</v>
      </c>
      <c r="B10155" t="s">
        <v>24779</v>
      </c>
      <c r="C10155">
        <v>2</v>
      </c>
      <c r="D10155" t="s">
        <v>10844</v>
      </c>
      <c r="E10155" t="s">
        <v>12</v>
      </c>
      <c r="F10155" s="3" t="s">
        <v>24780</v>
      </c>
      <c r="G10155">
        <v>2022</v>
      </c>
      <c r="H10155" t="s">
        <v>140</v>
      </c>
      <c r="I10155" t="s">
        <v>24778</v>
      </c>
    </row>
    <row r="10156" spans="1:9" ht="16" x14ac:dyDescent="0.2">
      <c r="A10156" t="s">
        <v>24781</v>
      </c>
      <c r="B10156" t="s">
        <v>2170</v>
      </c>
      <c r="C10156">
        <v>1</v>
      </c>
      <c r="D10156" t="s">
        <v>12</v>
      </c>
      <c r="E10156" t="s">
        <v>12</v>
      </c>
      <c r="F10156" s="3" t="s">
        <v>583</v>
      </c>
      <c r="G10156">
        <v>2022</v>
      </c>
      <c r="H10156" t="s">
        <v>140</v>
      </c>
      <c r="I10156" t="s">
        <v>24782</v>
      </c>
    </row>
    <row r="10157" spans="1:9" ht="32" x14ac:dyDescent="0.2">
      <c r="A10157" t="s">
        <v>24781</v>
      </c>
      <c r="B10157" t="s">
        <v>9188</v>
      </c>
      <c r="C10157">
        <v>2</v>
      </c>
      <c r="D10157">
        <f>400</f>
        <v>400</v>
      </c>
      <c r="E10157" t="s">
        <v>12</v>
      </c>
      <c r="F10157" s="3" t="s">
        <v>24685</v>
      </c>
      <c r="G10157">
        <v>2022</v>
      </c>
      <c r="H10157" t="s">
        <v>140</v>
      </c>
      <c r="I10157" t="s">
        <v>24782</v>
      </c>
    </row>
    <row r="10158" spans="1:9" ht="32" x14ac:dyDescent="0.2">
      <c r="A10158" t="s">
        <v>24781</v>
      </c>
      <c r="B10158" t="s">
        <v>24783</v>
      </c>
      <c r="C10158">
        <v>3</v>
      </c>
      <c r="D10158" t="s">
        <v>656</v>
      </c>
      <c r="E10158" t="s">
        <v>12</v>
      </c>
      <c r="F10158" s="3" t="s">
        <v>12445</v>
      </c>
      <c r="G10158">
        <v>2022</v>
      </c>
      <c r="H10158" t="s">
        <v>140</v>
      </c>
      <c r="I10158" t="s">
        <v>24782</v>
      </c>
    </row>
    <row r="10159" spans="1:9" ht="16" x14ac:dyDescent="0.2">
      <c r="A10159" t="s">
        <v>24784</v>
      </c>
      <c r="B10159" t="s">
        <v>2170</v>
      </c>
      <c r="C10159">
        <v>1</v>
      </c>
      <c r="D10159" t="s">
        <v>12</v>
      </c>
      <c r="E10159" t="s">
        <v>12</v>
      </c>
      <c r="F10159" s="3" t="s">
        <v>583</v>
      </c>
      <c r="G10159">
        <v>2022</v>
      </c>
      <c r="H10159" t="s">
        <v>140</v>
      </c>
      <c r="I10159" t="s">
        <v>24785</v>
      </c>
    </row>
    <row r="10160" spans="1:9" ht="16" x14ac:dyDescent="0.2">
      <c r="A10160" t="s">
        <v>24784</v>
      </c>
      <c r="B10160" t="s">
        <v>13794</v>
      </c>
      <c r="C10160">
        <v>2</v>
      </c>
      <c r="D10160" t="s">
        <v>996</v>
      </c>
      <c r="E10160" t="s">
        <v>12</v>
      </c>
      <c r="F10160" s="3" t="s">
        <v>997</v>
      </c>
      <c r="G10160">
        <v>2022</v>
      </c>
      <c r="H10160" t="s">
        <v>998</v>
      </c>
      <c r="I10160" t="s">
        <v>24785</v>
      </c>
    </row>
    <row r="10161" spans="1:9" ht="32" x14ac:dyDescent="0.2">
      <c r="A10161" t="s">
        <v>24784</v>
      </c>
      <c r="B10161" t="s">
        <v>5068</v>
      </c>
      <c r="C10161">
        <v>3</v>
      </c>
      <c r="D10161">
        <f>151</f>
        <v>151</v>
      </c>
      <c r="E10161" t="s">
        <v>12</v>
      </c>
      <c r="F10161" s="3" t="s">
        <v>2032</v>
      </c>
      <c r="G10161">
        <v>2022</v>
      </c>
      <c r="H10161" t="s">
        <v>140</v>
      </c>
      <c r="I10161" t="s">
        <v>24785</v>
      </c>
    </row>
    <row r="10162" spans="1:9" ht="32" x14ac:dyDescent="0.2">
      <c r="A10162" t="s">
        <v>24786</v>
      </c>
      <c r="B10162" t="s">
        <v>24787</v>
      </c>
      <c r="C10162">
        <v>1</v>
      </c>
      <c r="D10162" t="s">
        <v>52</v>
      </c>
      <c r="E10162" t="s">
        <v>12</v>
      </c>
      <c r="F10162" s="3" t="s">
        <v>24788</v>
      </c>
      <c r="G10162">
        <v>2022</v>
      </c>
      <c r="H10162" t="s">
        <v>140</v>
      </c>
      <c r="I10162" t="s">
        <v>24789</v>
      </c>
    </row>
    <row r="10163" spans="1:9" ht="32" x14ac:dyDescent="0.2">
      <c r="A10163" t="s">
        <v>24786</v>
      </c>
      <c r="B10163" t="s">
        <v>24790</v>
      </c>
      <c r="C10163">
        <v>2</v>
      </c>
      <c r="D10163" t="s">
        <v>408</v>
      </c>
      <c r="E10163" t="s">
        <v>12</v>
      </c>
      <c r="F10163" s="3" t="s">
        <v>24791</v>
      </c>
      <c r="G10163">
        <v>2022</v>
      </c>
      <c r="H10163" t="s">
        <v>140</v>
      </c>
      <c r="I10163" t="s">
        <v>24789</v>
      </c>
    </row>
    <row r="10164" spans="1:9" ht="32" x14ac:dyDescent="0.2">
      <c r="A10164" t="s">
        <v>24786</v>
      </c>
      <c r="B10164" t="s">
        <v>24792</v>
      </c>
      <c r="C10164">
        <v>3</v>
      </c>
      <c r="D10164">
        <f>151</f>
        <v>151</v>
      </c>
      <c r="E10164" t="s">
        <v>12</v>
      </c>
      <c r="F10164" s="3" t="s">
        <v>23748</v>
      </c>
      <c r="G10164">
        <v>2022</v>
      </c>
      <c r="H10164" t="s">
        <v>140</v>
      </c>
      <c r="I10164" t="s">
        <v>24789</v>
      </c>
    </row>
    <row r="10165" spans="1:9" ht="32" x14ac:dyDescent="0.2">
      <c r="A10165" t="s">
        <v>24793</v>
      </c>
      <c r="B10165" t="s">
        <v>5167</v>
      </c>
      <c r="C10165">
        <v>1</v>
      </c>
      <c r="D10165" t="s">
        <v>52</v>
      </c>
      <c r="E10165" t="s">
        <v>12</v>
      </c>
      <c r="F10165" s="3" t="s">
        <v>23527</v>
      </c>
      <c r="G10165">
        <v>2022</v>
      </c>
      <c r="H10165" t="s">
        <v>140</v>
      </c>
      <c r="I10165" t="s">
        <v>24794</v>
      </c>
    </row>
    <row r="10166" spans="1:9" ht="16" x14ac:dyDescent="0.2">
      <c r="A10166" t="s">
        <v>24793</v>
      </c>
      <c r="B10166" t="s">
        <v>24795</v>
      </c>
      <c r="C10166">
        <v>2</v>
      </c>
      <c r="D10166" t="s">
        <v>485</v>
      </c>
      <c r="E10166" t="s">
        <v>12</v>
      </c>
      <c r="F10166" s="3" t="s">
        <v>13429</v>
      </c>
      <c r="G10166">
        <v>2022</v>
      </c>
      <c r="H10166" t="s">
        <v>140</v>
      </c>
      <c r="I10166" t="s">
        <v>24794</v>
      </c>
    </row>
    <row r="10167" spans="1:9" ht="32" x14ac:dyDescent="0.2">
      <c r="A10167" t="s">
        <v>24796</v>
      </c>
      <c r="B10167" t="s">
        <v>6302</v>
      </c>
      <c r="C10167">
        <v>1</v>
      </c>
      <c r="D10167" t="s">
        <v>12</v>
      </c>
      <c r="E10167" t="s">
        <v>12</v>
      </c>
      <c r="F10167" s="3" t="s">
        <v>24797</v>
      </c>
      <c r="G10167">
        <v>2022</v>
      </c>
      <c r="H10167" t="s">
        <v>140</v>
      </c>
      <c r="I10167" t="s">
        <v>24798</v>
      </c>
    </row>
    <row r="10168" spans="1:9" ht="32" x14ac:dyDescent="0.2">
      <c r="A10168" t="s">
        <v>24796</v>
      </c>
      <c r="B10168" t="s">
        <v>24799</v>
      </c>
      <c r="C10168">
        <v>2</v>
      </c>
      <c r="D10168" t="s">
        <v>12</v>
      </c>
      <c r="E10168" t="s">
        <v>12</v>
      </c>
      <c r="F10168" s="3" t="s">
        <v>24800</v>
      </c>
      <c r="G10168">
        <v>2022</v>
      </c>
      <c r="H10168" t="s">
        <v>140</v>
      </c>
      <c r="I10168" t="s">
        <v>24798</v>
      </c>
    </row>
    <row r="10169" spans="1:9" ht="32" x14ac:dyDescent="0.2">
      <c r="A10169" t="s">
        <v>24796</v>
      </c>
      <c r="B10169" t="s">
        <v>24801</v>
      </c>
      <c r="C10169">
        <v>3</v>
      </c>
      <c r="D10169" t="s">
        <v>12</v>
      </c>
      <c r="E10169" t="s">
        <v>12</v>
      </c>
      <c r="F10169" s="3" t="s">
        <v>24802</v>
      </c>
      <c r="G10169">
        <v>2022</v>
      </c>
      <c r="H10169" t="s">
        <v>140</v>
      </c>
      <c r="I10169" t="s">
        <v>24798</v>
      </c>
    </row>
    <row r="10170" spans="1:9" ht="32" x14ac:dyDescent="0.2">
      <c r="A10170" t="s">
        <v>24803</v>
      </c>
      <c r="B10170" t="s">
        <v>24804</v>
      </c>
      <c r="C10170">
        <v>1</v>
      </c>
      <c r="D10170" t="s">
        <v>12</v>
      </c>
      <c r="E10170" t="s">
        <v>12</v>
      </c>
      <c r="F10170" s="3" t="s">
        <v>24805</v>
      </c>
      <c r="G10170">
        <v>2022</v>
      </c>
      <c r="H10170" t="s">
        <v>14</v>
      </c>
      <c r="I10170" t="s">
        <v>24806</v>
      </c>
    </row>
    <row r="10171" spans="1:9" ht="16" x14ac:dyDescent="0.2">
      <c r="A10171" t="s">
        <v>24803</v>
      </c>
      <c r="B10171" t="s">
        <v>24807</v>
      </c>
      <c r="C10171">
        <v>2</v>
      </c>
      <c r="D10171" t="s">
        <v>12</v>
      </c>
      <c r="E10171" t="s">
        <v>12</v>
      </c>
      <c r="F10171" s="3" t="s">
        <v>24808</v>
      </c>
      <c r="G10171">
        <v>2022</v>
      </c>
      <c r="H10171" t="s">
        <v>323</v>
      </c>
      <c r="I10171" t="s">
        <v>24806</v>
      </c>
    </row>
    <row r="10172" spans="1:9" ht="16" x14ac:dyDescent="0.2">
      <c r="A10172" t="s">
        <v>24803</v>
      </c>
      <c r="B10172" t="s">
        <v>24809</v>
      </c>
      <c r="C10172">
        <v>3</v>
      </c>
      <c r="D10172" t="s">
        <v>1818</v>
      </c>
      <c r="E10172" t="s">
        <v>12</v>
      </c>
      <c r="F10172" s="3" t="s">
        <v>7995</v>
      </c>
      <c r="G10172">
        <v>2022</v>
      </c>
      <c r="H10172" t="s">
        <v>323</v>
      </c>
      <c r="I10172" t="s">
        <v>24806</v>
      </c>
    </row>
    <row r="10173" spans="1:9" ht="16" x14ac:dyDescent="0.2">
      <c r="A10173" t="s">
        <v>24810</v>
      </c>
      <c r="B10173" t="s">
        <v>24811</v>
      </c>
      <c r="C10173">
        <v>1</v>
      </c>
      <c r="D10173" t="s">
        <v>52</v>
      </c>
      <c r="E10173" t="s">
        <v>12</v>
      </c>
      <c r="F10173" s="3" t="s">
        <v>866</v>
      </c>
      <c r="G10173">
        <v>2022</v>
      </c>
      <c r="H10173" t="s">
        <v>323</v>
      </c>
      <c r="I10173" t="s">
        <v>24812</v>
      </c>
    </row>
    <row r="10174" spans="1:9" ht="16" x14ac:dyDescent="0.2">
      <c r="A10174" t="s">
        <v>24813</v>
      </c>
      <c r="B10174" t="s">
        <v>24814</v>
      </c>
      <c r="C10174">
        <v>1</v>
      </c>
      <c r="D10174" t="s">
        <v>1020</v>
      </c>
      <c r="E10174" t="s">
        <v>12</v>
      </c>
      <c r="F10174" s="3" t="s">
        <v>24815</v>
      </c>
      <c r="G10174">
        <v>2022</v>
      </c>
      <c r="H10174" t="s">
        <v>1022</v>
      </c>
      <c r="I10174" t="s">
        <v>24816</v>
      </c>
    </row>
    <row r="10175" spans="1:9" ht="16" x14ac:dyDescent="0.2">
      <c r="A10175" t="s">
        <v>24813</v>
      </c>
      <c r="B10175" t="s">
        <v>24817</v>
      </c>
      <c r="C10175">
        <v>2</v>
      </c>
      <c r="D10175" t="s">
        <v>1020</v>
      </c>
      <c r="E10175" t="s">
        <v>12</v>
      </c>
      <c r="F10175" s="3" t="s">
        <v>24818</v>
      </c>
      <c r="G10175">
        <v>2022</v>
      </c>
      <c r="H10175" t="s">
        <v>1022</v>
      </c>
      <c r="I10175" t="s">
        <v>24816</v>
      </c>
    </row>
    <row r="10176" spans="1:9" ht="32" x14ac:dyDescent="0.2">
      <c r="A10176" t="s">
        <v>24819</v>
      </c>
      <c r="B10176" t="s">
        <v>24820</v>
      </c>
      <c r="C10176">
        <v>1</v>
      </c>
      <c r="D10176" s="4" t="s">
        <v>316</v>
      </c>
      <c r="E10176" t="s">
        <v>12</v>
      </c>
      <c r="F10176" s="7" t="s">
        <v>20801</v>
      </c>
      <c r="G10176">
        <v>2022</v>
      </c>
      <c r="H10176" t="s">
        <v>318</v>
      </c>
      <c r="I10176" t="s">
        <v>24821</v>
      </c>
    </row>
    <row r="10177" spans="1:9" ht="32" x14ac:dyDescent="0.2">
      <c r="A10177" t="s">
        <v>24822</v>
      </c>
      <c r="B10177" t="s">
        <v>24823</v>
      </c>
      <c r="C10177">
        <v>1</v>
      </c>
      <c r="D10177" t="s">
        <v>52</v>
      </c>
      <c r="E10177" t="s">
        <v>5245</v>
      </c>
      <c r="F10177" s="3" t="s">
        <v>24824</v>
      </c>
      <c r="G10177">
        <v>2022</v>
      </c>
      <c r="H10177" t="s">
        <v>1102</v>
      </c>
      <c r="I10177" t="s">
        <v>24825</v>
      </c>
    </row>
    <row r="10178" spans="1:9" ht="16" x14ac:dyDescent="0.2">
      <c r="A10178" t="s">
        <v>24822</v>
      </c>
      <c r="B10178" t="s">
        <v>24826</v>
      </c>
      <c r="C10178">
        <v>2</v>
      </c>
      <c r="D10178" t="s">
        <v>12</v>
      </c>
      <c r="E10178" t="s">
        <v>12</v>
      </c>
      <c r="F10178" s="3" t="s">
        <v>24827</v>
      </c>
      <c r="G10178">
        <v>2022</v>
      </c>
      <c r="H10178" t="s">
        <v>1102</v>
      </c>
      <c r="I10178" t="s">
        <v>24825</v>
      </c>
    </row>
    <row r="10179" spans="1:9" ht="32" x14ac:dyDescent="0.2">
      <c r="A10179" t="s">
        <v>24822</v>
      </c>
      <c r="B10179" t="s">
        <v>24828</v>
      </c>
      <c r="C10179">
        <v>3</v>
      </c>
      <c r="D10179" t="s">
        <v>52</v>
      </c>
      <c r="E10179" t="s">
        <v>12</v>
      </c>
      <c r="F10179" s="3" t="s">
        <v>24829</v>
      </c>
      <c r="G10179">
        <v>2022</v>
      </c>
      <c r="H10179" t="s">
        <v>1102</v>
      </c>
      <c r="I10179" t="s">
        <v>24825</v>
      </c>
    </row>
    <row r="10180" spans="1:9" ht="32" x14ac:dyDescent="0.2">
      <c r="A10180" t="s">
        <v>24830</v>
      </c>
      <c r="B10180" t="s">
        <v>24831</v>
      </c>
      <c r="C10180">
        <v>1</v>
      </c>
      <c r="D10180" t="s">
        <v>12</v>
      </c>
      <c r="E10180" t="s">
        <v>12</v>
      </c>
      <c r="F10180" s="3" t="s">
        <v>24832</v>
      </c>
      <c r="G10180">
        <v>2022</v>
      </c>
      <c r="H10180" t="s">
        <v>235</v>
      </c>
      <c r="I10180" t="s">
        <v>24833</v>
      </c>
    </row>
    <row r="10181" spans="1:9" ht="32" x14ac:dyDescent="0.2">
      <c r="A10181" t="s">
        <v>24830</v>
      </c>
      <c r="B10181" t="s">
        <v>24834</v>
      </c>
      <c r="C10181">
        <v>2</v>
      </c>
      <c r="D10181" t="s">
        <v>12</v>
      </c>
      <c r="E10181" t="s">
        <v>12</v>
      </c>
      <c r="F10181" s="3" t="s">
        <v>16006</v>
      </c>
      <c r="G10181">
        <v>2022</v>
      </c>
      <c r="H10181" t="s">
        <v>235</v>
      </c>
      <c r="I10181" t="s">
        <v>24833</v>
      </c>
    </row>
    <row r="10182" spans="1:9" ht="16" x14ac:dyDescent="0.2">
      <c r="A10182" t="s">
        <v>24830</v>
      </c>
      <c r="B10182" t="s">
        <v>24835</v>
      </c>
      <c r="C10182">
        <v>3</v>
      </c>
      <c r="D10182" t="s">
        <v>12</v>
      </c>
      <c r="E10182" t="s">
        <v>12</v>
      </c>
      <c r="F10182" s="3" t="s">
        <v>16008</v>
      </c>
      <c r="G10182">
        <v>2022</v>
      </c>
      <c r="H10182" t="s">
        <v>235</v>
      </c>
      <c r="I10182" t="s">
        <v>24833</v>
      </c>
    </row>
    <row r="10183" spans="1:9" ht="16" x14ac:dyDescent="0.2">
      <c r="A10183" t="s">
        <v>24830</v>
      </c>
      <c r="B10183" t="s">
        <v>24836</v>
      </c>
      <c r="C10183">
        <v>4</v>
      </c>
      <c r="D10183" t="s">
        <v>12</v>
      </c>
      <c r="E10183" t="s">
        <v>12</v>
      </c>
      <c r="F10183" s="3" t="s">
        <v>24837</v>
      </c>
      <c r="G10183">
        <v>2022</v>
      </c>
      <c r="H10183" t="s">
        <v>235</v>
      </c>
      <c r="I10183" t="s">
        <v>24833</v>
      </c>
    </row>
    <row r="10184" spans="1:9" ht="16" x14ac:dyDescent="0.2">
      <c r="A10184" t="s">
        <v>24838</v>
      </c>
      <c r="B10184" t="s">
        <v>24472</v>
      </c>
      <c r="C10184">
        <v>1</v>
      </c>
      <c r="D10184" t="s">
        <v>12</v>
      </c>
      <c r="E10184" t="s">
        <v>12</v>
      </c>
      <c r="F10184" s="3" t="s">
        <v>24470</v>
      </c>
      <c r="G10184">
        <v>2022</v>
      </c>
      <c r="H10184" t="s">
        <v>553</v>
      </c>
      <c r="I10184" t="s">
        <v>24839</v>
      </c>
    </row>
    <row r="10185" spans="1:9" ht="32" x14ac:dyDescent="0.2">
      <c r="A10185" t="s">
        <v>24840</v>
      </c>
      <c r="B10185" t="s">
        <v>13292</v>
      </c>
      <c r="C10185">
        <v>1</v>
      </c>
      <c r="D10185" t="s">
        <v>408</v>
      </c>
      <c r="E10185" t="s">
        <v>12</v>
      </c>
      <c r="F10185" s="3" t="s">
        <v>3611</v>
      </c>
      <c r="G10185">
        <v>2022</v>
      </c>
      <c r="H10185" t="s">
        <v>518</v>
      </c>
      <c r="I10185" t="s">
        <v>24841</v>
      </c>
    </row>
    <row r="10186" spans="1:9" ht="32" x14ac:dyDescent="0.2">
      <c r="A10186" t="s">
        <v>24842</v>
      </c>
      <c r="B10186" t="s">
        <v>24843</v>
      </c>
      <c r="C10186">
        <v>1</v>
      </c>
      <c r="D10186" t="s">
        <v>12</v>
      </c>
      <c r="E10186" t="s">
        <v>12</v>
      </c>
      <c r="F10186" s="3" t="s">
        <v>24844</v>
      </c>
      <c r="G10186">
        <v>2022</v>
      </c>
      <c r="H10186" t="s">
        <v>2183</v>
      </c>
      <c r="I10186" t="s">
        <v>24845</v>
      </c>
    </row>
    <row r="10187" spans="1:9" ht="32" x14ac:dyDescent="0.2">
      <c r="A10187" t="s">
        <v>24842</v>
      </c>
      <c r="B10187" t="s">
        <v>24846</v>
      </c>
      <c r="C10187">
        <v>2</v>
      </c>
      <c r="D10187" t="s">
        <v>12</v>
      </c>
      <c r="E10187" t="s">
        <v>12</v>
      </c>
      <c r="F10187" s="3" t="s">
        <v>24847</v>
      </c>
      <c r="G10187">
        <v>2022</v>
      </c>
      <c r="H10187" t="s">
        <v>2183</v>
      </c>
      <c r="I10187" t="s">
        <v>24845</v>
      </c>
    </row>
    <row r="10188" spans="1:9" ht="32" x14ac:dyDescent="0.2">
      <c r="A10188" t="s">
        <v>24842</v>
      </c>
      <c r="B10188" t="s">
        <v>24848</v>
      </c>
      <c r="C10188">
        <v>3</v>
      </c>
      <c r="D10188" t="s">
        <v>90</v>
      </c>
      <c r="E10188" t="s">
        <v>12</v>
      </c>
      <c r="F10188" s="3" t="s">
        <v>24849</v>
      </c>
      <c r="G10188">
        <v>2022</v>
      </c>
      <c r="H10188" t="s">
        <v>832</v>
      </c>
      <c r="I10188" t="s">
        <v>24845</v>
      </c>
    </row>
    <row r="10189" spans="1:9" ht="32" x14ac:dyDescent="0.2">
      <c r="A10189" t="s">
        <v>24850</v>
      </c>
      <c r="B10189" t="s">
        <v>24851</v>
      </c>
      <c r="C10189">
        <v>1</v>
      </c>
      <c r="D10189" t="s">
        <v>408</v>
      </c>
      <c r="E10189" t="s">
        <v>12</v>
      </c>
      <c r="F10189" s="3" t="s">
        <v>3019</v>
      </c>
      <c r="G10189">
        <v>2022</v>
      </c>
      <c r="H10189" t="s">
        <v>140</v>
      </c>
      <c r="I10189" t="s">
        <v>24852</v>
      </c>
    </row>
    <row r="10190" spans="1:9" ht="32" x14ac:dyDescent="0.2">
      <c r="A10190" t="s">
        <v>24850</v>
      </c>
      <c r="B10190" t="s">
        <v>24853</v>
      </c>
      <c r="C10190">
        <v>2</v>
      </c>
      <c r="D10190" t="s">
        <v>2223</v>
      </c>
      <c r="E10190" t="s">
        <v>12</v>
      </c>
      <c r="F10190" s="3" t="s">
        <v>24854</v>
      </c>
      <c r="G10190">
        <v>2022</v>
      </c>
      <c r="H10190" t="s">
        <v>140</v>
      </c>
      <c r="I10190" t="s">
        <v>24852</v>
      </c>
    </row>
    <row r="10191" spans="1:9" ht="16" x14ac:dyDescent="0.2">
      <c r="A10191" t="s">
        <v>24855</v>
      </c>
      <c r="B10191" t="s">
        <v>3555</v>
      </c>
      <c r="C10191">
        <v>1</v>
      </c>
      <c r="D10191" t="s">
        <v>31</v>
      </c>
      <c r="E10191" t="s">
        <v>334</v>
      </c>
      <c r="F10191" s="3" t="s">
        <v>18462</v>
      </c>
      <c r="G10191">
        <v>2022</v>
      </c>
      <c r="H10191" t="s">
        <v>1524</v>
      </c>
      <c r="I10191" t="s">
        <v>24856</v>
      </c>
    </row>
    <row r="10192" spans="1:9" ht="16" x14ac:dyDescent="0.2">
      <c r="A10192" t="s">
        <v>24855</v>
      </c>
      <c r="B10192" t="s">
        <v>23871</v>
      </c>
      <c r="C10192">
        <v>2</v>
      </c>
      <c r="D10192">
        <f>567</f>
        <v>567</v>
      </c>
      <c r="E10192" t="s">
        <v>334</v>
      </c>
      <c r="F10192" s="3" t="s">
        <v>1523</v>
      </c>
      <c r="G10192">
        <v>2022</v>
      </c>
      <c r="H10192" t="s">
        <v>1524</v>
      </c>
      <c r="I10192" t="s">
        <v>24856</v>
      </c>
    </row>
    <row r="10193" spans="1:9" ht="32" x14ac:dyDescent="0.2">
      <c r="A10193" t="s">
        <v>24857</v>
      </c>
      <c r="B10193" t="s">
        <v>2637</v>
      </c>
      <c r="C10193">
        <v>1</v>
      </c>
      <c r="D10193" t="s">
        <v>31</v>
      </c>
      <c r="E10193" t="s">
        <v>12</v>
      </c>
      <c r="F10193" s="3" t="s">
        <v>2638</v>
      </c>
      <c r="G10193">
        <v>2022</v>
      </c>
      <c r="H10193" t="s">
        <v>420</v>
      </c>
      <c r="I10193" t="s">
        <v>24858</v>
      </c>
    </row>
    <row r="10194" spans="1:9" ht="32" x14ac:dyDescent="0.2">
      <c r="A10194" t="s">
        <v>24859</v>
      </c>
      <c r="B10194" t="s">
        <v>264</v>
      </c>
      <c r="C10194">
        <v>1</v>
      </c>
      <c r="D10194">
        <v>37</v>
      </c>
      <c r="E10194" t="s">
        <v>12</v>
      </c>
      <c r="F10194" s="7" t="s">
        <v>24860</v>
      </c>
      <c r="G10194">
        <v>2022</v>
      </c>
      <c r="H10194" t="s">
        <v>126</v>
      </c>
      <c r="I10194" t="s">
        <v>24861</v>
      </c>
    </row>
    <row r="10195" spans="1:9" ht="32" x14ac:dyDescent="0.2">
      <c r="A10195" t="s">
        <v>24859</v>
      </c>
      <c r="B10195" t="s">
        <v>177</v>
      </c>
      <c r="C10195">
        <v>2</v>
      </c>
      <c r="D10195">
        <f>551</f>
        <v>551</v>
      </c>
      <c r="E10195" t="s">
        <v>12</v>
      </c>
      <c r="F10195" s="7" t="s">
        <v>20665</v>
      </c>
      <c r="G10195">
        <v>2022</v>
      </c>
      <c r="H10195" t="s">
        <v>140</v>
      </c>
      <c r="I10195" t="s">
        <v>24861</v>
      </c>
    </row>
    <row r="10196" spans="1:9" ht="32" x14ac:dyDescent="0.2">
      <c r="A10196" t="s">
        <v>24862</v>
      </c>
      <c r="B10196" t="s">
        <v>24863</v>
      </c>
      <c r="C10196">
        <v>1</v>
      </c>
      <c r="D10196" t="s">
        <v>12</v>
      </c>
      <c r="E10196" t="s">
        <v>12</v>
      </c>
      <c r="F10196" s="3" t="s">
        <v>24864</v>
      </c>
      <c r="G10196">
        <v>2022</v>
      </c>
      <c r="H10196" t="s">
        <v>126</v>
      </c>
      <c r="I10196" t="s">
        <v>24865</v>
      </c>
    </row>
    <row r="10197" spans="1:9" ht="32" x14ac:dyDescent="0.2">
      <c r="A10197" t="s">
        <v>24866</v>
      </c>
      <c r="B10197" t="s">
        <v>9217</v>
      </c>
      <c r="C10197">
        <v>1</v>
      </c>
      <c r="D10197" t="s">
        <v>31</v>
      </c>
      <c r="E10197" t="s">
        <v>12</v>
      </c>
      <c r="F10197" s="3" t="s">
        <v>12206</v>
      </c>
      <c r="G10197">
        <v>2022</v>
      </c>
      <c r="H10197" t="s">
        <v>126</v>
      </c>
      <c r="I10197" t="s">
        <v>24867</v>
      </c>
    </row>
    <row r="10198" spans="1:9" ht="16" x14ac:dyDescent="0.2">
      <c r="A10198" t="s">
        <v>24866</v>
      </c>
      <c r="B10198" t="s">
        <v>24496</v>
      </c>
      <c r="C10198">
        <v>2</v>
      </c>
      <c r="D10198" t="s">
        <v>6346</v>
      </c>
      <c r="E10198" t="s">
        <v>863</v>
      </c>
      <c r="F10198" s="3" t="s">
        <v>6347</v>
      </c>
      <c r="G10198">
        <v>2022</v>
      </c>
      <c r="H10198" t="s">
        <v>126</v>
      </c>
      <c r="I10198" t="s">
        <v>24867</v>
      </c>
    </row>
    <row r="10199" spans="1:9" ht="32" x14ac:dyDescent="0.2">
      <c r="A10199" t="s">
        <v>24868</v>
      </c>
      <c r="B10199" t="s">
        <v>186</v>
      </c>
      <c r="C10199">
        <v>1</v>
      </c>
      <c r="D10199" t="s">
        <v>187</v>
      </c>
      <c r="E10199" t="s">
        <v>12</v>
      </c>
      <c r="F10199" s="7" t="s">
        <v>20529</v>
      </c>
      <c r="G10199">
        <v>2022</v>
      </c>
      <c r="H10199" t="s">
        <v>126</v>
      </c>
      <c r="I10199" t="s">
        <v>24869</v>
      </c>
    </row>
    <row r="10200" spans="1:9" ht="32" x14ac:dyDescent="0.2">
      <c r="A10200" t="s">
        <v>24868</v>
      </c>
      <c r="B10200" t="s">
        <v>24870</v>
      </c>
      <c r="C10200">
        <v>2</v>
      </c>
      <c r="D10200" t="s">
        <v>1020</v>
      </c>
      <c r="E10200" t="s">
        <v>12</v>
      </c>
      <c r="F10200" s="3" t="s">
        <v>24871</v>
      </c>
      <c r="G10200">
        <v>2022</v>
      </c>
      <c r="H10200" t="s">
        <v>1022</v>
      </c>
      <c r="I10200" t="s">
        <v>24869</v>
      </c>
    </row>
    <row r="10201" spans="1:9" ht="32" x14ac:dyDescent="0.2">
      <c r="A10201" t="s">
        <v>24868</v>
      </c>
      <c r="B10201" t="s">
        <v>24872</v>
      </c>
      <c r="C10201">
        <v>3</v>
      </c>
      <c r="D10201" t="s">
        <v>1020</v>
      </c>
      <c r="E10201" t="s">
        <v>12</v>
      </c>
      <c r="F10201" s="3" t="s">
        <v>24873</v>
      </c>
      <c r="G10201">
        <v>2022</v>
      </c>
      <c r="H10201" t="s">
        <v>1022</v>
      </c>
      <c r="I10201" t="s">
        <v>24869</v>
      </c>
    </row>
    <row r="10202" spans="1:9" ht="32" x14ac:dyDescent="0.2">
      <c r="A10202" t="s">
        <v>24874</v>
      </c>
      <c r="B10202" t="s">
        <v>18860</v>
      </c>
      <c r="C10202">
        <v>1</v>
      </c>
      <c r="D10202" t="s">
        <v>6121</v>
      </c>
      <c r="E10202" t="s">
        <v>12</v>
      </c>
      <c r="F10202" s="3" t="s">
        <v>15588</v>
      </c>
      <c r="G10202">
        <v>2022</v>
      </c>
      <c r="H10202" t="s">
        <v>140</v>
      </c>
      <c r="I10202" t="s">
        <v>24875</v>
      </c>
    </row>
    <row r="10203" spans="1:9" ht="32" x14ac:dyDescent="0.2">
      <c r="A10203" t="s">
        <v>24874</v>
      </c>
      <c r="B10203" t="s">
        <v>24876</v>
      </c>
      <c r="C10203">
        <v>2</v>
      </c>
      <c r="D10203" t="s">
        <v>12</v>
      </c>
      <c r="E10203" t="s">
        <v>12</v>
      </c>
      <c r="F10203" s="3" t="s">
        <v>3709</v>
      </c>
      <c r="G10203">
        <v>2022</v>
      </c>
      <c r="H10203" t="s">
        <v>140</v>
      </c>
      <c r="I10203" t="s">
        <v>24875</v>
      </c>
    </row>
    <row r="10204" spans="1:9" ht="32" x14ac:dyDescent="0.2">
      <c r="A10204" t="s">
        <v>24877</v>
      </c>
      <c r="B10204" t="s">
        <v>155</v>
      </c>
      <c r="C10204">
        <v>1</v>
      </c>
      <c r="D10204" t="s">
        <v>12</v>
      </c>
      <c r="E10204" t="s">
        <v>12</v>
      </c>
      <c r="F10204" s="3" t="s">
        <v>19262</v>
      </c>
      <c r="G10204">
        <v>2022</v>
      </c>
      <c r="H10204" t="s">
        <v>37</v>
      </c>
      <c r="I10204" t="s">
        <v>24878</v>
      </c>
    </row>
    <row r="10205" spans="1:9" ht="32" x14ac:dyDescent="0.2">
      <c r="A10205" t="s">
        <v>24877</v>
      </c>
      <c r="B10205" t="s">
        <v>24879</v>
      </c>
      <c r="C10205">
        <v>2</v>
      </c>
      <c r="D10205" t="s">
        <v>1818</v>
      </c>
      <c r="E10205" t="s">
        <v>12</v>
      </c>
      <c r="F10205" s="3" t="s">
        <v>17660</v>
      </c>
      <c r="G10205">
        <v>2022</v>
      </c>
      <c r="H10205" t="s">
        <v>323</v>
      </c>
      <c r="I10205" t="s">
        <v>24878</v>
      </c>
    </row>
    <row r="10206" spans="1:9" ht="16" x14ac:dyDescent="0.2">
      <c r="A10206" t="s">
        <v>24877</v>
      </c>
      <c r="B10206" t="s">
        <v>18387</v>
      </c>
      <c r="C10206">
        <v>3</v>
      </c>
      <c r="D10206" t="s">
        <v>12</v>
      </c>
      <c r="E10206" t="s">
        <v>12</v>
      </c>
      <c r="F10206" s="3" t="s">
        <v>10895</v>
      </c>
      <c r="G10206">
        <v>2022</v>
      </c>
      <c r="H10206" t="s">
        <v>1322</v>
      </c>
      <c r="I10206" t="s">
        <v>24878</v>
      </c>
    </row>
    <row r="10207" spans="1:9" ht="32" x14ac:dyDescent="0.2">
      <c r="A10207" t="s">
        <v>24877</v>
      </c>
      <c r="B10207" t="s">
        <v>24880</v>
      </c>
      <c r="C10207">
        <v>4</v>
      </c>
      <c r="D10207" t="s">
        <v>101</v>
      </c>
      <c r="E10207" t="s">
        <v>12</v>
      </c>
      <c r="F10207" s="3" t="s">
        <v>1681</v>
      </c>
      <c r="G10207">
        <v>2022</v>
      </c>
      <c r="H10207" t="s">
        <v>37</v>
      </c>
      <c r="I10207" t="s">
        <v>24878</v>
      </c>
    </row>
    <row r="10208" spans="1:9" ht="32" x14ac:dyDescent="0.2">
      <c r="A10208" t="s">
        <v>24881</v>
      </c>
      <c r="B10208" t="s">
        <v>24882</v>
      </c>
      <c r="C10208">
        <v>1</v>
      </c>
      <c r="D10208" t="s">
        <v>12</v>
      </c>
      <c r="E10208" t="s">
        <v>12</v>
      </c>
      <c r="F10208" s="3" t="s">
        <v>5084</v>
      </c>
      <c r="G10208">
        <v>2022</v>
      </c>
      <c r="H10208" t="s">
        <v>3976</v>
      </c>
      <c r="I10208" t="s">
        <v>24883</v>
      </c>
    </row>
    <row r="10209" spans="1:9" ht="32" x14ac:dyDescent="0.2">
      <c r="A10209" t="s">
        <v>24881</v>
      </c>
      <c r="B10209" t="s">
        <v>13027</v>
      </c>
      <c r="C10209">
        <v>2</v>
      </c>
      <c r="D10209" t="s">
        <v>12</v>
      </c>
      <c r="E10209" t="s">
        <v>12</v>
      </c>
      <c r="F10209" s="3" t="s">
        <v>13028</v>
      </c>
      <c r="G10209">
        <v>2022</v>
      </c>
      <c r="H10209" t="s">
        <v>3976</v>
      </c>
      <c r="I10209" t="s">
        <v>24883</v>
      </c>
    </row>
    <row r="10210" spans="1:9" ht="16" x14ac:dyDescent="0.2">
      <c r="A10210" t="s">
        <v>24881</v>
      </c>
      <c r="B10210" t="s">
        <v>13029</v>
      </c>
      <c r="C10210">
        <v>3</v>
      </c>
      <c r="D10210" t="s">
        <v>12</v>
      </c>
      <c r="E10210" t="s">
        <v>12</v>
      </c>
      <c r="F10210" s="3" t="s">
        <v>24884</v>
      </c>
      <c r="G10210">
        <v>2022</v>
      </c>
      <c r="H10210" t="s">
        <v>140</v>
      </c>
      <c r="I10210" t="s">
        <v>24883</v>
      </c>
    </row>
    <row r="10211" spans="1:9" ht="32" x14ac:dyDescent="0.2">
      <c r="A10211" t="s">
        <v>24885</v>
      </c>
      <c r="B10211" t="s">
        <v>24886</v>
      </c>
      <c r="C10211">
        <v>1</v>
      </c>
      <c r="D10211" t="s">
        <v>1142</v>
      </c>
      <c r="E10211" t="s">
        <v>1171</v>
      </c>
      <c r="F10211" s="3" t="s">
        <v>24887</v>
      </c>
      <c r="G10211">
        <v>2022</v>
      </c>
      <c r="H10211" t="s">
        <v>368</v>
      </c>
      <c r="I10211" t="s">
        <v>24888</v>
      </c>
    </row>
    <row r="10212" spans="1:9" ht="16" x14ac:dyDescent="0.2">
      <c r="A10212" t="s">
        <v>24885</v>
      </c>
      <c r="B10212" t="s">
        <v>24889</v>
      </c>
      <c r="C10212">
        <v>2</v>
      </c>
      <c r="D10212" t="s">
        <v>12</v>
      </c>
      <c r="E10212" t="s">
        <v>816</v>
      </c>
      <c r="F10212" s="3" t="s">
        <v>24890</v>
      </c>
      <c r="G10212">
        <v>2022</v>
      </c>
      <c r="H10212" t="s">
        <v>368</v>
      </c>
      <c r="I10212" t="s">
        <v>24888</v>
      </c>
    </row>
    <row r="10213" spans="1:9" ht="16" x14ac:dyDescent="0.2">
      <c r="A10213" t="s">
        <v>24885</v>
      </c>
      <c r="B10213" t="s">
        <v>24891</v>
      </c>
      <c r="C10213">
        <v>3</v>
      </c>
      <c r="D10213" t="s">
        <v>12</v>
      </c>
      <c r="E10213" t="s">
        <v>12</v>
      </c>
      <c r="F10213" s="3" t="s">
        <v>24892</v>
      </c>
      <c r="G10213">
        <v>2022</v>
      </c>
      <c r="H10213" t="s">
        <v>368</v>
      </c>
      <c r="I10213" t="s">
        <v>24888</v>
      </c>
    </row>
    <row r="10214" spans="1:9" ht="16" x14ac:dyDescent="0.2">
      <c r="A10214" t="s">
        <v>24893</v>
      </c>
      <c r="B10214" t="s">
        <v>24894</v>
      </c>
      <c r="C10214">
        <v>1</v>
      </c>
      <c r="D10214" t="s">
        <v>12</v>
      </c>
      <c r="E10214" t="s">
        <v>12</v>
      </c>
      <c r="F10214" s="3" t="s">
        <v>24895</v>
      </c>
      <c r="G10214">
        <v>2022</v>
      </c>
      <c r="H10214" t="s">
        <v>226</v>
      </c>
      <c r="I10214" t="s">
        <v>24896</v>
      </c>
    </row>
    <row r="10215" spans="1:9" ht="16" x14ac:dyDescent="0.2">
      <c r="A10215" t="s">
        <v>24893</v>
      </c>
      <c r="B10215" t="s">
        <v>24897</v>
      </c>
      <c r="C10215">
        <v>2</v>
      </c>
      <c r="D10215" t="s">
        <v>12</v>
      </c>
      <c r="E10215" t="s">
        <v>12</v>
      </c>
      <c r="F10215" s="3" t="s">
        <v>24898</v>
      </c>
      <c r="G10215">
        <v>2022</v>
      </c>
      <c r="H10215" t="s">
        <v>226</v>
      </c>
      <c r="I10215" t="s">
        <v>24896</v>
      </c>
    </row>
    <row r="10216" spans="1:9" ht="16" x14ac:dyDescent="0.2">
      <c r="A10216" t="s">
        <v>24893</v>
      </c>
      <c r="B10216" t="s">
        <v>24899</v>
      </c>
      <c r="C10216">
        <v>3</v>
      </c>
      <c r="D10216" t="s">
        <v>5154</v>
      </c>
      <c r="E10216" t="s">
        <v>12</v>
      </c>
      <c r="F10216" s="3" t="s">
        <v>18294</v>
      </c>
      <c r="G10216">
        <v>2022</v>
      </c>
      <c r="H10216" t="s">
        <v>226</v>
      </c>
      <c r="I10216" t="s">
        <v>24896</v>
      </c>
    </row>
    <row r="10217" spans="1:9" ht="16" x14ac:dyDescent="0.2">
      <c r="A10217" t="s">
        <v>24900</v>
      </c>
      <c r="B10217" t="s">
        <v>24901</v>
      </c>
      <c r="C10217">
        <v>1</v>
      </c>
      <c r="D10217" t="s">
        <v>12</v>
      </c>
      <c r="E10217" t="s">
        <v>12</v>
      </c>
      <c r="F10217" s="3" t="s">
        <v>14217</v>
      </c>
      <c r="G10217">
        <v>2022</v>
      </c>
      <c r="H10217" t="s">
        <v>76</v>
      </c>
      <c r="I10217" t="s">
        <v>24902</v>
      </c>
    </row>
    <row r="10218" spans="1:9" ht="32" x14ac:dyDescent="0.2">
      <c r="A10218" t="s">
        <v>24903</v>
      </c>
      <c r="B10218" t="s">
        <v>12205</v>
      </c>
      <c r="C10218">
        <v>1</v>
      </c>
      <c r="D10218" t="s">
        <v>5024</v>
      </c>
      <c r="E10218" t="s">
        <v>12</v>
      </c>
      <c r="F10218" s="3" t="s">
        <v>20593</v>
      </c>
      <c r="G10218">
        <v>2022</v>
      </c>
      <c r="H10218" t="s">
        <v>126</v>
      </c>
      <c r="I10218" t="s">
        <v>24904</v>
      </c>
    </row>
    <row r="10219" spans="1:9" ht="32" x14ac:dyDescent="0.2">
      <c r="A10219" t="s">
        <v>24903</v>
      </c>
      <c r="B10219" t="s">
        <v>9217</v>
      </c>
      <c r="C10219">
        <v>2</v>
      </c>
      <c r="D10219" t="s">
        <v>31</v>
      </c>
      <c r="E10219" t="s">
        <v>12</v>
      </c>
      <c r="F10219" s="3" t="s">
        <v>12206</v>
      </c>
      <c r="G10219">
        <v>2022</v>
      </c>
      <c r="H10219" t="s">
        <v>126</v>
      </c>
      <c r="I10219" t="s">
        <v>24904</v>
      </c>
    </row>
    <row r="10220" spans="1:9" ht="16" x14ac:dyDescent="0.2">
      <c r="A10220" t="s">
        <v>24905</v>
      </c>
      <c r="B10220" t="s">
        <v>11042</v>
      </c>
      <c r="C10220">
        <v>1</v>
      </c>
      <c r="D10220" t="s">
        <v>12</v>
      </c>
      <c r="E10220" t="s">
        <v>12</v>
      </c>
      <c r="F10220" s="3" t="s">
        <v>24906</v>
      </c>
      <c r="G10220">
        <v>2022</v>
      </c>
      <c r="H10220" t="s">
        <v>267</v>
      </c>
      <c r="I10220" t="s">
        <v>24907</v>
      </c>
    </row>
    <row r="10221" spans="1:9" ht="32" x14ac:dyDescent="0.2">
      <c r="A10221" t="s">
        <v>24905</v>
      </c>
      <c r="B10221" t="s">
        <v>427</v>
      </c>
      <c r="C10221">
        <v>2</v>
      </c>
      <c r="D10221" t="s">
        <v>11047</v>
      </c>
      <c r="E10221" t="s">
        <v>12</v>
      </c>
      <c r="F10221" s="3" t="s">
        <v>11048</v>
      </c>
      <c r="G10221">
        <v>2022</v>
      </c>
      <c r="H10221" t="s">
        <v>522</v>
      </c>
      <c r="I10221" t="s">
        <v>24907</v>
      </c>
    </row>
    <row r="10222" spans="1:9" ht="16" x14ac:dyDescent="0.2">
      <c r="A10222" t="s">
        <v>24905</v>
      </c>
      <c r="B10222" t="s">
        <v>11046</v>
      </c>
      <c r="C10222">
        <v>3</v>
      </c>
      <c r="D10222" t="s">
        <v>12</v>
      </c>
      <c r="E10222" t="s">
        <v>12</v>
      </c>
      <c r="F10222" s="3" t="s">
        <v>11050</v>
      </c>
      <c r="G10222">
        <v>2022</v>
      </c>
      <c r="H10222" t="s">
        <v>4387</v>
      </c>
      <c r="I10222" t="s">
        <v>24907</v>
      </c>
    </row>
    <row r="10223" spans="1:9" ht="32" x14ac:dyDescent="0.2">
      <c r="A10223" t="s">
        <v>24905</v>
      </c>
      <c r="B10223" t="s">
        <v>11049</v>
      </c>
      <c r="C10223">
        <v>4</v>
      </c>
      <c r="D10223" t="s">
        <v>525</v>
      </c>
      <c r="E10223" t="s">
        <v>12</v>
      </c>
      <c r="F10223" s="3" t="s">
        <v>4591</v>
      </c>
      <c r="G10223">
        <v>2022</v>
      </c>
      <c r="H10223" t="s">
        <v>527</v>
      </c>
      <c r="I10223" t="s">
        <v>24907</v>
      </c>
    </row>
    <row r="10224" spans="1:9" ht="32" x14ac:dyDescent="0.2">
      <c r="A10224" t="s">
        <v>24905</v>
      </c>
      <c r="B10224" t="s">
        <v>24908</v>
      </c>
      <c r="C10224">
        <v>5</v>
      </c>
      <c r="D10224" t="s">
        <v>12</v>
      </c>
      <c r="E10224" t="s">
        <v>12</v>
      </c>
      <c r="F10224" s="3" t="s">
        <v>11052</v>
      </c>
      <c r="G10224">
        <v>2022</v>
      </c>
      <c r="H10224" t="s">
        <v>2026</v>
      </c>
      <c r="I10224" t="s">
        <v>24907</v>
      </c>
    </row>
    <row r="10225" spans="1:9" ht="16" x14ac:dyDescent="0.2">
      <c r="A10225" t="s">
        <v>24905</v>
      </c>
      <c r="B10225" t="s">
        <v>11051</v>
      </c>
      <c r="C10225">
        <v>6</v>
      </c>
      <c r="D10225" t="s">
        <v>525</v>
      </c>
      <c r="E10225" t="s">
        <v>12</v>
      </c>
      <c r="F10225" s="3" t="s">
        <v>24909</v>
      </c>
      <c r="G10225">
        <v>2022</v>
      </c>
      <c r="H10225" t="s">
        <v>527</v>
      </c>
      <c r="I10225" t="s">
        <v>24907</v>
      </c>
    </row>
    <row r="10226" spans="1:9" ht="16" x14ac:dyDescent="0.2">
      <c r="A10226" t="s">
        <v>24910</v>
      </c>
      <c r="B10226" t="s">
        <v>23025</v>
      </c>
      <c r="C10226">
        <v>1</v>
      </c>
      <c r="D10226" t="s">
        <v>12</v>
      </c>
      <c r="E10226" t="s">
        <v>12</v>
      </c>
      <c r="F10226" s="3" t="s">
        <v>23026</v>
      </c>
      <c r="G10226">
        <v>2022</v>
      </c>
      <c r="H10226" t="s">
        <v>76</v>
      </c>
      <c r="I10226" t="s">
        <v>24911</v>
      </c>
    </row>
    <row r="10227" spans="1:9" ht="32" x14ac:dyDescent="0.2">
      <c r="A10227" t="s">
        <v>24912</v>
      </c>
      <c r="B10227" t="s">
        <v>13102</v>
      </c>
      <c r="C10227">
        <v>1</v>
      </c>
      <c r="D10227" t="s">
        <v>12</v>
      </c>
      <c r="E10227" t="s">
        <v>12</v>
      </c>
      <c r="F10227" s="3" t="s">
        <v>24913</v>
      </c>
      <c r="G10227">
        <v>2022</v>
      </c>
      <c r="H10227" t="s">
        <v>1102</v>
      </c>
      <c r="I10227" t="s">
        <v>24914</v>
      </c>
    </row>
    <row r="10228" spans="1:9" ht="16" x14ac:dyDescent="0.2">
      <c r="A10228" t="s">
        <v>24912</v>
      </c>
      <c r="B10228" t="s">
        <v>13107</v>
      </c>
      <c r="C10228">
        <v>2</v>
      </c>
      <c r="D10228" t="s">
        <v>12</v>
      </c>
      <c r="E10228" t="s">
        <v>12</v>
      </c>
      <c r="F10228" s="3" t="s">
        <v>13108</v>
      </c>
      <c r="G10228">
        <v>2022</v>
      </c>
      <c r="H10228" t="s">
        <v>226</v>
      </c>
      <c r="I10228" t="s">
        <v>24914</v>
      </c>
    </row>
    <row r="10229" spans="1:9" ht="32" x14ac:dyDescent="0.2">
      <c r="A10229" t="s">
        <v>24912</v>
      </c>
      <c r="B10229" t="s">
        <v>13753</v>
      </c>
      <c r="C10229">
        <v>3</v>
      </c>
      <c r="D10229">
        <f>276</f>
        <v>276</v>
      </c>
      <c r="E10229" t="s">
        <v>12</v>
      </c>
      <c r="F10229" s="3" t="s">
        <v>19915</v>
      </c>
      <c r="G10229">
        <v>2022</v>
      </c>
      <c r="H10229" t="s">
        <v>267</v>
      </c>
      <c r="I10229" t="s">
        <v>24914</v>
      </c>
    </row>
    <row r="10230" spans="1:9" ht="32" x14ac:dyDescent="0.2">
      <c r="A10230" t="s">
        <v>24912</v>
      </c>
      <c r="B10230" t="s">
        <v>24915</v>
      </c>
      <c r="C10230">
        <v>4</v>
      </c>
      <c r="D10230" t="s">
        <v>12</v>
      </c>
      <c r="E10230" t="s">
        <v>12</v>
      </c>
      <c r="F10230" s="3" t="s">
        <v>24916</v>
      </c>
      <c r="G10230">
        <v>2022</v>
      </c>
      <c r="H10230" t="s">
        <v>140</v>
      </c>
      <c r="I10230" t="s">
        <v>24914</v>
      </c>
    </row>
    <row r="10231" spans="1:9" ht="16" x14ac:dyDescent="0.2">
      <c r="A10231" t="s">
        <v>24912</v>
      </c>
      <c r="B10231" t="s">
        <v>24917</v>
      </c>
      <c r="C10231">
        <v>5</v>
      </c>
      <c r="D10231" t="s">
        <v>12</v>
      </c>
      <c r="E10231" t="s">
        <v>12</v>
      </c>
      <c r="F10231" s="3" t="s">
        <v>8314</v>
      </c>
      <c r="G10231">
        <v>2022</v>
      </c>
      <c r="H10231" t="s">
        <v>1102</v>
      </c>
      <c r="I10231" t="s">
        <v>24914</v>
      </c>
    </row>
    <row r="10232" spans="1:9" ht="16" x14ac:dyDescent="0.2">
      <c r="A10232" t="s">
        <v>24912</v>
      </c>
      <c r="B10232" t="s">
        <v>8317</v>
      </c>
      <c r="C10232">
        <v>6</v>
      </c>
      <c r="D10232" t="s">
        <v>12</v>
      </c>
      <c r="E10232" t="s">
        <v>12</v>
      </c>
      <c r="F10232" s="3" t="s">
        <v>13112</v>
      </c>
      <c r="G10232">
        <v>2022</v>
      </c>
      <c r="H10232" t="s">
        <v>86</v>
      </c>
      <c r="I10232" t="s">
        <v>24914</v>
      </c>
    </row>
    <row r="10233" spans="1:9" ht="32" x14ac:dyDescent="0.2">
      <c r="A10233" t="s">
        <v>24912</v>
      </c>
      <c r="B10233" t="s">
        <v>24918</v>
      </c>
      <c r="C10233">
        <v>7</v>
      </c>
      <c r="D10233" t="s">
        <v>12</v>
      </c>
      <c r="E10233" t="s">
        <v>592</v>
      </c>
      <c r="F10233" s="3" t="s">
        <v>13106</v>
      </c>
      <c r="G10233">
        <v>2022</v>
      </c>
      <c r="H10233" t="s">
        <v>140</v>
      </c>
      <c r="I10233" t="s">
        <v>24914</v>
      </c>
    </row>
    <row r="10234" spans="1:9" ht="32" x14ac:dyDescent="0.2">
      <c r="A10234" t="s">
        <v>24919</v>
      </c>
      <c r="B10234" t="s">
        <v>1133</v>
      </c>
      <c r="C10234">
        <v>1</v>
      </c>
      <c r="D10234">
        <f>93</f>
        <v>93</v>
      </c>
      <c r="E10234" t="s">
        <v>12</v>
      </c>
      <c r="F10234" s="3" t="s">
        <v>1137</v>
      </c>
      <c r="G10234">
        <v>2022</v>
      </c>
      <c r="H10234" t="s">
        <v>140</v>
      </c>
      <c r="I10234" t="s">
        <v>24920</v>
      </c>
    </row>
    <row r="10235" spans="1:9" ht="32" x14ac:dyDescent="0.2">
      <c r="A10235" t="s">
        <v>24919</v>
      </c>
      <c r="B10235" t="s">
        <v>1138</v>
      </c>
      <c r="C10235">
        <v>2</v>
      </c>
      <c r="D10235" t="s">
        <v>52</v>
      </c>
      <c r="E10235" t="s">
        <v>12</v>
      </c>
      <c r="F10235" s="3" t="s">
        <v>2148</v>
      </c>
      <c r="G10235">
        <v>2022</v>
      </c>
      <c r="H10235" t="s">
        <v>140</v>
      </c>
      <c r="I10235" t="s">
        <v>24920</v>
      </c>
    </row>
    <row r="10236" spans="1:9" ht="16" x14ac:dyDescent="0.2">
      <c r="A10236" t="s">
        <v>24919</v>
      </c>
      <c r="B10236" t="s">
        <v>1136</v>
      </c>
      <c r="C10236">
        <v>3</v>
      </c>
      <c r="D10236" t="s">
        <v>6121</v>
      </c>
      <c r="E10236" t="s">
        <v>12</v>
      </c>
      <c r="F10236" s="3" t="s">
        <v>7095</v>
      </c>
      <c r="G10236">
        <v>2022</v>
      </c>
      <c r="H10236" t="s">
        <v>140</v>
      </c>
      <c r="I10236" t="s">
        <v>24920</v>
      </c>
    </row>
    <row r="10237" spans="1:9" ht="16" x14ac:dyDescent="0.2">
      <c r="A10237" t="s">
        <v>24921</v>
      </c>
      <c r="B10237" t="s">
        <v>24922</v>
      </c>
      <c r="C10237">
        <v>1</v>
      </c>
      <c r="D10237" t="s">
        <v>65</v>
      </c>
      <c r="E10237" t="s">
        <v>16169</v>
      </c>
      <c r="F10237" s="3" t="s">
        <v>24923</v>
      </c>
      <c r="G10237">
        <v>2022</v>
      </c>
      <c r="H10237" t="s">
        <v>67</v>
      </c>
      <c r="I10237" t="s">
        <v>24924</v>
      </c>
    </row>
    <row r="10238" spans="1:9" ht="16" x14ac:dyDescent="0.2">
      <c r="A10238" t="s">
        <v>24921</v>
      </c>
      <c r="B10238" t="s">
        <v>23356</v>
      </c>
      <c r="C10238">
        <v>2</v>
      </c>
      <c r="D10238" t="s">
        <v>12</v>
      </c>
      <c r="E10238" t="s">
        <v>12</v>
      </c>
      <c r="F10238" s="3" t="s">
        <v>23357</v>
      </c>
      <c r="G10238">
        <v>2022</v>
      </c>
      <c r="H10238" t="s">
        <v>474</v>
      </c>
      <c r="I10238" t="s">
        <v>24924</v>
      </c>
    </row>
    <row r="10239" spans="1:9" ht="16" x14ac:dyDescent="0.2">
      <c r="A10239" t="s">
        <v>24921</v>
      </c>
      <c r="B10239" t="s">
        <v>24925</v>
      </c>
      <c r="C10239">
        <v>3</v>
      </c>
      <c r="D10239" t="s">
        <v>6666</v>
      </c>
      <c r="E10239" t="s">
        <v>18377</v>
      </c>
      <c r="F10239" s="3" t="s">
        <v>18378</v>
      </c>
      <c r="G10239">
        <v>2022</v>
      </c>
      <c r="H10239" t="s">
        <v>67</v>
      </c>
      <c r="I10239" t="s">
        <v>24924</v>
      </c>
    </row>
    <row r="10240" spans="1:9" ht="32" x14ac:dyDescent="0.2">
      <c r="A10240" t="s">
        <v>24926</v>
      </c>
      <c r="B10240" t="s">
        <v>24927</v>
      </c>
      <c r="C10240">
        <v>1</v>
      </c>
      <c r="D10240" t="s">
        <v>12</v>
      </c>
      <c r="E10240" t="s">
        <v>12</v>
      </c>
      <c r="F10240" s="3" t="s">
        <v>11946</v>
      </c>
      <c r="G10240">
        <v>2022</v>
      </c>
      <c r="H10240" t="s">
        <v>1810</v>
      </c>
      <c r="I10240" t="s">
        <v>24928</v>
      </c>
    </row>
    <row r="10241" spans="1:9" ht="16" x14ac:dyDescent="0.2">
      <c r="A10241" t="s">
        <v>24929</v>
      </c>
      <c r="B10241" t="s">
        <v>24930</v>
      </c>
      <c r="C10241">
        <v>1</v>
      </c>
      <c r="D10241" t="s">
        <v>344</v>
      </c>
      <c r="E10241" t="s">
        <v>12</v>
      </c>
      <c r="F10241" s="3" t="s">
        <v>3255</v>
      </c>
      <c r="G10241">
        <v>2022</v>
      </c>
      <c r="H10241" t="s">
        <v>137</v>
      </c>
      <c r="I10241" t="s">
        <v>24931</v>
      </c>
    </row>
    <row r="10242" spans="1:9" ht="32" x14ac:dyDescent="0.2">
      <c r="A10242" t="s">
        <v>24932</v>
      </c>
      <c r="B10242" t="s">
        <v>24933</v>
      </c>
      <c r="C10242">
        <v>1</v>
      </c>
      <c r="D10242" t="s">
        <v>12</v>
      </c>
      <c r="E10242" t="s">
        <v>12</v>
      </c>
      <c r="F10242" s="3" t="s">
        <v>24934</v>
      </c>
      <c r="G10242">
        <v>2022</v>
      </c>
      <c r="H10242" t="s">
        <v>804</v>
      </c>
      <c r="I10242" t="s">
        <v>24935</v>
      </c>
    </row>
    <row r="10243" spans="1:9" ht="32" x14ac:dyDescent="0.2">
      <c r="A10243" t="s">
        <v>24936</v>
      </c>
      <c r="B10243" t="s">
        <v>3106</v>
      </c>
      <c r="C10243">
        <v>1</v>
      </c>
      <c r="D10243" t="s">
        <v>344</v>
      </c>
      <c r="E10243" t="s">
        <v>12</v>
      </c>
      <c r="F10243" s="3" t="s">
        <v>3107</v>
      </c>
      <c r="G10243">
        <v>2022</v>
      </c>
      <c r="H10243" t="s">
        <v>1157</v>
      </c>
      <c r="I10243" t="s">
        <v>24937</v>
      </c>
    </row>
    <row r="10244" spans="1:9" ht="32" x14ac:dyDescent="0.2">
      <c r="A10244" t="s">
        <v>24936</v>
      </c>
      <c r="B10244" t="s">
        <v>5770</v>
      </c>
      <c r="C10244">
        <v>2</v>
      </c>
      <c r="D10244" t="s">
        <v>12</v>
      </c>
      <c r="E10244" t="s">
        <v>12</v>
      </c>
      <c r="F10244" s="3" t="s">
        <v>24938</v>
      </c>
      <c r="G10244">
        <v>2022</v>
      </c>
      <c r="H10244" t="s">
        <v>1157</v>
      </c>
      <c r="I10244" t="s">
        <v>24937</v>
      </c>
    </row>
    <row r="10245" spans="1:9" ht="32" x14ac:dyDescent="0.2">
      <c r="A10245" t="s">
        <v>24936</v>
      </c>
      <c r="B10245" t="s">
        <v>4711</v>
      </c>
      <c r="C10245">
        <v>3</v>
      </c>
      <c r="D10245" t="s">
        <v>12</v>
      </c>
      <c r="E10245" t="s">
        <v>12</v>
      </c>
      <c r="F10245" s="3" t="s">
        <v>24939</v>
      </c>
      <c r="G10245">
        <v>2022</v>
      </c>
      <c r="H10245" t="s">
        <v>1157</v>
      </c>
      <c r="I10245" t="s">
        <v>24937</v>
      </c>
    </row>
    <row r="10246" spans="1:9" ht="16" x14ac:dyDescent="0.2">
      <c r="A10246" t="s">
        <v>24936</v>
      </c>
      <c r="B10246" t="s">
        <v>3110</v>
      </c>
      <c r="C10246">
        <v>4</v>
      </c>
      <c r="D10246" t="s">
        <v>344</v>
      </c>
      <c r="E10246" t="s">
        <v>12</v>
      </c>
      <c r="F10246" s="3" t="s">
        <v>24940</v>
      </c>
      <c r="G10246">
        <v>2022</v>
      </c>
      <c r="H10246" t="s">
        <v>1157</v>
      </c>
      <c r="I10246" t="s">
        <v>24937</v>
      </c>
    </row>
    <row r="10247" spans="1:9" ht="32" x14ac:dyDescent="0.2">
      <c r="A10247" t="s">
        <v>24941</v>
      </c>
      <c r="B10247" t="s">
        <v>24942</v>
      </c>
      <c r="C10247">
        <v>1</v>
      </c>
      <c r="D10247" t="s">
        <v>1512</v>
      </c>
      <c r="E10247" t="s">
        <v>12</v>
      </c>
      <c r="F10247" s="3" t="s">
        <v>24943</v>
      </c>
      <c r="G10247">
        <v>2022</v>
      </c>
      <c r="H10247" t="s">
        <v>2445</v>
      </c>
      <c r="I10247" t="s">
        <v>24944</v>
      </c>
    </row>
    <row r="10248" spans="1:9" ht="32" x14ac:dyDescent="0.2">
      <c r="A10248" t="s">
        <v>24941</v>
      </c>
      <c r="B10248" t="s">
        <v>24945</v>
      </c>
      <c r="C10248">
        <v>2</v>
      </c>
      <c r="D10248" t="s">
        <v>292</v>
      </c>
      <c r="E10248" t="s">
        <v>996</v>
      </c>
      <c r="F10248" s="7" t="s">
        <v>24946</v>
      </c>
      <c r="G10248">
        <v>2022</v>
      </c>
      <c r="H10248" t="s">
        <v>140</v>
      </c>
      <c r="I10248" t="s">
        <v>24944</v>
      </c>
    </row>
    <row r="10249" spans="1:9" ht="32" x14ac:dyDescent="0.2">
      <c r="A10249" t="s">
        <v>24941</v>
      </c>
      <c r="B10249" t="s">
        <v>23322</v>
      </c>
      <c r="C10249">
        <v>3</v>
      </c>
      <c r="D10249" t="s">
        <v>12</v>
      </c>
      <c r="E10249" t="s">
        <v>12</v>
      </c>
      <c r="F10249" s="3" t="s">
        <v>24947</v>
      </c>
      <c r="G10249">
        <v>2022</v>
      </c>
      <c r="H10249" t="s">
        <v>14</v>
      </c>
      <c r="I10249" t="s">
        <v>24944</v>
      </c>
    </row>
    <row r="10250" spans="1:9" ht="32" x14ac:dyDescent="0.2">
      <c r="A10250" t="s">
        <v>24948</v>
      </c>
      <c r="B10250" t="s">
        <v>1016</v>
      </c>
      <c r="C10250">
        <v>1</v>
      </c>
      <c r="D10250" t="s">
        <v>52</v>
      </c>
      <c r="E10250" t="s">
        <v>12</v>
      </c>
      <c r="F10250" s="3" t="s">
        <v>2148</v>
      </c>
      <c r="G10250">
        <v>2022</v>
      </c>
      <c r="H10250" t="s">
        <v>140</v>
      </c>
      <c r="I10250" t="s">
        <v>24949</v>
      </c>
    </row>
    <row r="10251" spans="1:9" ht="32" x14ac:dyDescent="0.2">
      <c r="A10251" t="s">
        <v>24950</v>
      </c>
      <c r="B10251" t="s">
        <v>1151</v>
      </c>
      <c r="C10251">
        <v>1</v>
      </c>
      <c r="D10251" t="s">
        <v>366</v>
      </c>
      <c r="E10251" t="s">
        <v>12</v>
      </c>
      <c r="F10251" s="7" t="s">
        <v>20597</v>
      </c>
      <c r="G10251">
        <v>2022</v>
      </c>
      <c r="H10251" t="s">
        <v>368</v>
      </c>
      <c r="I10251" t="s">
        <v>24951</v>
      </c>
    </row>
    <row r="10252" spans="1:9" ht="16" x14ac:dyDescent="0.2">
      <c r="A10252" t="s">
        <v>24950</v>
      </c>
      <c r="B10252" t="s">
        <v>20869</v>
      </c>
      <c r="C10252">
        <v>2</v>
      </c>
      <c r="D10252" t="s">
        <v>12</v>
      </c>
      <c r="E10252" t="s">
        <v>12</v>
      </c>
      <c r="F10252" s="3" t="s">
        <v>4117</v>
      </c>
      <c r="G10252">
        <v>2022</v>
      </c>
      <c r="H10252" t="s">
        <v>368</v>
      </c>
      <c r="I10252" t="s">
        <v>24951</v>
      </c>
    </row>
    <row r="10253" spans="1:9" ht="16" x14ac:dyDescent="0.2">
      <c r="A10253" t="s">
        <v>24952</v>
      </c>
      <c r="B10253" t="s">
        <v>24953</v>
      </c>
      <c r="C10253">
        <v>1</v>
      </c>
      <c r="D10253" t="s">
        <v>12</v>
      </c>
      <c r="E10253" t="s">
        <v>12</v>
      </c>
      <c r="F10253" s="3" t="s">
        <v>24954</v>
      </c>
      <c r="G10253">
        <v>2022</v>
      </c>
      <c r="H10253" t="s">
        <v>37</v>
      </c>
      <c r="I10253" t="s">
        <v>24955</v>
      </c>
    </row>
    <row r="10254" spans="1:9" ht="32" x14ac:dyDescent="0.2">
      <c r="A10254" t="s">
        <v>24956</v>
      </c>
      <c r="B10254" t="s">
        <v>1006</v>
      </c>
      <c r="C10254">
        <v>1</v>
      </c>
      <c r="D10254" t="s">
        <v>1049</v>
      </c>
      <c r="E10254" t="s">
        <v>12</v>
      </c>
      <c r="F10254" s="3" t="s">
        <v>24957</v>
      </c>
      <c r="G10254">
        <v>2022</v>
      </c>
      <c r="H10254" t="s">
        <v>140</v>
      </c>
      <c r="I10254" t="s">
        <v>24958</v>
      </c>
    </row>
    <row r="10255" spans="1:9" ht="32" x14ac:dyDescent="0.2">
      <c r="A10255" t="s">
        <v>24956</v>
      </c>
      <c r="B10255" t="s">
        <v>6649</v>
      </c>
      <c r="C10255">
        <v>2</v>
      </c>
      <c r="D10255" t="s">
        <v>12</v>
      </c>
      <c r="E10255" t="s">
        <v>12</v>
      </c>
      <c r="F10255" s="3" t="s">
        <v>6650</v>
      </c>
      <c r="G10255">
        <v>2022</v>
      </c>
      <c r="H10255" t="s">
        <v>140</v>
      </c>
      <c r="I10255" t="s">
        <v>24958</v>
      </c>
    </row>
    <row r="10256" spans="1:9" ht="32" x14ac:dyDescent="0.2">
      <c r="A10256" t="s">
        <v>24959</v>
      </c>
      <c r="B10256" t="s">
        <v>24960</v>
      </c>
      <c r="C10256">
        <v>1</v>
      </c>
      <c r="D10256">
        <f>441</f>
        <v>441</v>
      </c>
      <c r="E10256" t="s">
        <v>12</v>
      </c>
      <c r="F10256" s="3" t="s">
        <v>24961</v>
      </c>
      <c r="G10256">
        <v>2022</v>
      </c>
      <c r="H10256" t="s">
        <v>140</v>
      </c>
      <c r="I10256" t="s">
        <v>24962</v>
      </c>
    </row>
    <row r="10257" spans="1:9" ht="16" x14ac:dyDescent="0.2">
      <c r="A10257" t="s">
        <v>24963</v>
      </c>
      <c r="B10257" t="s">
        <v>24964</v>
      </c>
      <c r="C10257">
        <v>1</v>
      </c>
      <c r="D10257">
        <f>85</f>
        <v>85</v>
      </c>
      <c r="E10257" t="s">
        <v>1171</v>
      </c>
      <c r="F10257" s="3" t="s">
        <v>24965</v>
      </c>
      <c r="G10257">
        <v>2022</v>
      </c>
      <c r="H10257" t="s">
        <v>174</v>
      </c>
      <c r="I10257" t="s">
        <v>24966</v>
      </c>
    </row>
    <row r="10258" spans="1:9" ht="16" x14ac:dyDescent="0.2">
      <c r="A10258" t="s">
        <v>24963</v>
      </c>
      <c r="B10258" t="s">
        <v>24967</v>
      </c>
      <c r="C10258">
        <v>2</v>
      </c>
      <c r="D10258" t="s">
        <v>12</v>
      </c>
      <c r="E10258" t="s">
        <v>13051</v>
      </c>
      <c r="F10258" s="3" t="s">
        <v>13052</v>
      </c>
      <c r="G10258">
        <v>2022</v>
      </c>
      <c r="H10258" t="s">
        <v>174</v>
      </c>
      <c r="I10258" t="s">
        <v>24966</v>
      </c>
    </row>
    <row r="10259" spans="1:9" ht="32" x14ac:dyDescent="0.2">
      <c r="A10259" t="s">
        <v>24963</v>
      </c>
      <c r="B10259" t="s">
        <v>24968</v>
      </c>
      <c r="C10259">
        <v>3</v>
      </c>
      <c r="D10259">
        <f>545</f>
        <v>545</v>
      </c>
      <c r="E10259" t="s">
        <v>12</v>
      </c>
      <c r="F10259" s="3" t="s">
        <v>21787</v>
      </c>
      <c r="G10259">
        <v>2022</v>
      </c>
      <c r="H10259" t="s">
        <v>140</v>
      </c>
      <c r="I10259" t="s">
        <v>24966</v>
      </c>
    </row>
    <row r="10260" spans="1:9" ht="16" x14ac:dyDescent="0.2">
      <c r="A10260" t="s">
        <v>24963</v>
      </c>
      <c r="B10260" t="s">
        <v>24969</v>
      </c>
      <c r="C10260">
        <v>4</v>
      </c>
      <c r="D10260" t="s">
        <v>12</v>
      </c>
      <c r="E10260" t="s">
        <v>12</v>
      </c>
      <c r="F10260" s="3" t="s">
        <v>19256</v>
      </c>
      <c r="G10260">
        <v>2022</v>
      </c>
      <c r="H10260" t="s">
        <v>1248</v>
      </c>
      <c r="I10260" t="s">
        <v>24966</v>
      </c>
    </row>
    <row r="10261" spans="1:9" ht="32" x14ac:dyDescent="0.2">
      <c r="A10261" t="s">
        <v>24970</v>
      </c>
      <c r="B10261" t="s">
        <v>1006</v>
      </c>
      <c r="C10261">
        <v>1</v>
      </c>
      <c r="D10261" t="s">
        <v>1049</v>
      </c>
      <c r="E10261" t="s">
        <v>12</v>
      </c>
      <c r="F10261" s="3" t="s">
        <v>24957</v>
      </c>
      <c r="G10261">
        <v>2022</v>
      </c>
      <c r="H10261" t="s">
        <v>140</v>
      </c>
      <c r="I10261" t="s">
        <v>24971</v>
      </c>
    </row>
    <row r="10262" spans="1:9" ht="16" x14ac:dyDescent="0.2">
      <c r="A10262" t="s">
        <v>24970</v>
      </c>
      <c r="B10262" t="s">
        <v>24972</v>
      </c>
      <c r="C10262">
        <v>2</v>
      </c>
      <c r="D10262" t="s">
        <v>12</v>
      </c>
      <c r="E10262" t="s">
        <v>12</v>
      </c>
      <c r="F10262" s="3" t="s">
        <v>583</v>
      </c>
      <c r="G10262">
        <v>2022</v>
      </c>
      <c r="H10262" t="s">
        <v>140</v>
      </c>
      <c r="I10262" t="s">
        <v>24971</v>
      </c>
    </row>
    <row r="10263" spans="1:9" ht="16" x14ac:dyDescent="0.2">
      <c r="A10263" t="s">
        <v>24970</v>
      </c>
      <c r="B10263" t="s">
        <v>2170</v>
      </c>
      <c r="C10263">
        <v>3</v>
      </c>
      <c r="D10263" t="s">
        <v>12</v>
      </c>
      <c r="E10263" t="s">
        <v>12</v>
      </c>
      <c r="F10263" s="3" t="s">
        <v>583</v>
      </c>
      <c r="G10263">
        <v>2022</v>
      </c>
      <c r="H10263" t="s">
        <v>140</v>
      </c>
      <c r="I10263" t="s">
        <v>24971</v>
      </c>
    </row>
    <row r="10264" spans="1:9" ht="16" x14ac:dyDescent="0.2">
      <c r="A10264" t="s">
        <v>24973</v>
      </c>
      <c r="B10264" t="s">
        <v>24051</v>
      </c>
      <c r="C10264">
        <v>1</v>
      </c>
      <c r="D10264" t="s">
        <v>1148</v>
      </c>
      <c r="E10264" t="s">
        <v>12</v>
      </c>
      <c r="F10264" s="3" t="s">
        <v>4576</v>
      </c>
      <c r="G10264">
        <v>2022</v>
      </c>
      <c r="H10264" t="s">
        <v>368</v>
      </c>
      <c r="I10264" t="s">
        <v>24974</v>
      </c>
    </row>
    <row r="10265" spans="1:9" ht="16" x14ac:dyDescent="0.2">
      <c r="A10265" t="s">
        <v>24973</v>
      </c>
      <c r="B10265" t="s">
        <v>24975</v>
      </c>
      <c r="C10265">
        <v>2</v>
      </c>
      <c r="D10265" t="s">
        <v>1148</v>
      </c>
      <c r="E10265" t="s">
        <v>12</v>
      </c>
      <c r="F10265" s="3" t="s">
        <v>4576</v>
      </c>
      <c r="G10265">
        <v>2022</v>
      </c>
      <c r="H10265" t="s">
        <v>368</v>
      </c>
      <c r="I10265" t="s">
        <v>24974</v>
      </c>
    </row>
    <row r="10266" spans="1:9" ht="16" x14ac:dyDescent="0.2">
      <c r="A10266" t="s">
        <v>24976</v>
      </c>
      <c r="B10266" t="s">
        <v>24977</v>
      </c>
      <c r="C10266">
        <v>1</v>
      </c>
      <c r="D10266" t="s">
        <v>12</v>
      </c>
      <c r="E10266" t="s">
        <v>12</v>
      </c>
      <c r="F10266" s="3" t="s">
        <v>24978</v>
      </c>
      <c r="G10266">
        <v>2022</v>
      </c>
      <c r="H10266" t="s">
        <v>140</v>
      </c>
      <c r="I10266" t="s">
        <v>24979</v>
      </c>
    </row>
    <row r="10267" spans="1:9" ht="32" x14ac:dyDescent="0.2">
      <c r="A10267" t="s">
        <v>24980</v>
      </c>
      <c r="B10267" t="s">
        <v>24981</v>
      </c>
      <c r="C10267">
        <v>1</v>
      </c>
      <c r="D10267" t="s">
        <v>1416</v>
      </c>
      <c r="E10267" t="s">
        <v>12</v>
      </c>
      <c r="F10267" s="3" t="s">
        <v>1417</v>
      </c>
      <c r="G10267">
        <v>2022</v>
      </c>
      <c r="H10267" t="s">
        <v>67</v>
      </c>
      <c r="I10267" t="s">
        <v>24982</v>
      </c>
    </row>
    <row r="10268" spans="1:9" ht="16" x14ac:dyDescent="0.2">
      <c r="A10268" t="s">
        <v>24983</v>
      </c>
      <c r="B10268" t="s">
        <v>24984</v>
      </c>
      <c r="C10268">
        <v>1</v>
      </c>
      <c r="D10268" t="s">
        <v>12</v>
      </c>
      <c r="E10268" t="s">
        <v>12</v>
      </c>
      <c r="F10268" s="3" t="s">
        <v>24985</v>
      </c>
      <c r="G10268">
        <v>2022</v>
      </c>
      <c r="H10268" t="s">
        <v>37</v>
      </c>
      <c r="I10268" t="s">
        <v>24986</v>
      </c>
    </row>
    <row r="10269" spans="1:9" ht="32" x14ac:dyDescent="0.2">
      <c r="A10269" t="s">
        <v>24983</v>
      </c>
      <c r="B10269" t="s">
        <v>24987</v>
      </c>
      <c r="C10269">
        <v>2</v>
      </c>
      <c r="D10269" t="s">
        <v>1512</v>
      </c>
      <c r="E10269" t="s">
        <v>12</v>
      </c>
      <c r="F10269" s="3" t="s">
        <v>24988</v>
      </c>
      <c r="G10269">
        <v>2022</v>
      </c>
      <c r="H10269" t="s">
        <v>37</v>
      </c>
      <c r="I10269" t="s">
        <v>24986</v>
      </c>
    </row>
    <row r="10270" spans="1:9" ht="32" x14ac:dyDescent="0.2">
      <c r="A10270" t="s">
        <v>24989</v>
      </c>
      <c r="B10270" t="s">
        <v>24990</v>
      </c>
      <c r="C10270">
        <v>1</v>
      </c>
      <c r="D10270">
        <f>173</f>
        <v>173</v>
      </c>
      <c r="E10270" t="s">
        <v>12</v>
      </c>
      <c r="F10270" s="3" t="s">
        <v>16845</v>
      </c>
      <c r="G10270">
        <v>2022</v>
      </c>
      <c r="H10270" t="s">
        <v>318</v>
      </c>
      <c r="I10270" t="s">
        <v>24991</v>
      </c>
    </row>
    <row r="10271" spans="1:9" ht="16" x14ac:dyDescent="0.2">
      <c r="A10271" t="s">
        <v>24992</v>
      </c>
      <c r="B10271" t="s">
        <v>4497</v>
      </c>
      <c r="C10271">
        <v>1</v>
      </c>
      <c r="D10271" t="s">
        <v>12</v>
      </c>
      <c r="E10271" t="s">
        <v>12</v>
      </c>
      <c r="F10271" s="3" t="s">
        <v>4498</v>
      </c>
      <c r="G10271">
        <v>2022</v>
      </c>
      <c r="H10271" t="s">
        <v>2483</v>
      </c>
      <c r="I10271" t="s">
        <v>24993</v>
      </c>
    </row>
    <row r="10272" spans="1:9" ht="32" x14ac:dyDescent="0.2">
      <c r="A10272" t="s">
        <v>24994</v>
      </c>
      <c r="B10272" t="s">
        <v>24995</v>
      </c>
      <c r="C10272">
        <v>1</v>
      </c>
      <c r="D10272" t="s">
        <v>12</v>
      </c>
      <c r="E10272" t="s">
        <v>12</v>
      </c>
      <c r="F10272" s="3" t="s">
        <v>24996</v>
      </c>
      <c r="G10272">
        <v>2022</v>
      </c>
      <c r="H10272" t="s">
        <v>37</v>
      </c>
      <c r="I10272" t="s">
        <v>24997</v>
      </c>
    </row>
    <row r="10273" spans="1:9" ht="16" x14ac:dyDescent="0.2">
      <c r="A10273" t="s">
        <v>24994</v>
      </c>
      <c r="B10273" t="s">
        <v>24998</v>
      </c>
      <c r="C10273">
        <v>2</v>
      </c>
      <c r="D10273" t="s">
        <v>12</v>
      </c>
      <c r="E10273" t="s">
        <v>12</v>
      </c>
      <c r="F10273" s="3" t="s">
        <v>24999</v>
      </c>
      <c r="G10273">
        <v>2022</v>
      </c>
      <c r="H10273" t="s">
        <v>37</v>
      </c>
      <c r="I10273" t="s">
        <v>24997</v>
      </c>
    </row>
    <row r="10274" spans="1:9" ht="16" x14ac:dyDescent="0.2">
      <c r="A10274" t="s">
        <v>25000</v>
      </c>
      <c r="B10274" t="s">
        <v>25001</v>
      </c>
      <c r="C10274">
        <v>1</v>
      </c>
      <c r="D10274" t="s">
        <v>101</v>
      </c>
      <c r="E10274" t="s">
        <v>12</v>
      </c>
      <c r="F10274" s="3" t="s">
        <v>25002</v>
      </c>
      <c r="G10274">
        <v>2022</v>
      </c>
      <c r="H10274" t="s">
        <v>37</v>
      </c>
      <c r="I10274" t="s">
        <v>25003</v>
      </c>
    </row>
    <row r="10275" spans="1:9" ht="16" x14ac:dyDescent="0.2">
      <c r="A10275" t="s">
        <v>25004</v>
      </c>
      <c r="B10275" t="s">
        <v>25005</v>
      </c>
      <c r="C10275">
        <v>1</v>
      </c>
      <c r="D10275" t="s">
        <v>31</v>
      </c>
      <c r="E10275" t="s">
        <v>12</v>
      </c>
      <c r="F10275" s="3" t="s">
        <v>25006</v>
      </c>
      <c r="G10275">
        <v>2022</v>
      </c>
      <c r="H10275" t="s">
        <v>359</v>
      </c>
      <c r="I10275" t="s">
        <v>25007</v>
      </c>
    </row>
    <row r="10276" spans="1:9" ht="16" x14ac:dyDescent="0.2">
      <c r="A10276" t="s">
        <v>25008</v>
      </c>
      <c r="B10276" t="s">
        <v>25009</v>
      </c>
      <c r="C10276">
        <v>1</v>
      </c>
      <c r="D10276" t="s">
        <v>12</v>
      </c>
      <c r="E10276" t="s">
        <v>2283</v>
      </c>
      <c r="F10276" s="3" t="s">
        <v>20679</v>
      </c>
      <c r="G10276">
        <v>2022</v>
      </c>
      <c r="H10276" t="s">
        <v>998</v>
      </c>
      <c r="I10276" t="s">
        <v>25010</v>
      </c>
    </row>
    <row r="10277" spans="1:9" ht="16" x14ac:dyDescent="0.2">
      <c r="A10277" t="s">
        <v>25008</v>
      </c>
      <c r="B10277" t="s">
        <v>25011</v>
      </c>
      <c r="C10277">
        <v>2</v>
      </c>
      <c r="D10277" t="s">
        <v>12</v>
      </c>
      <c r="E10277" t="s">
        <v>2283</v>
      </c>
      <c r="F10277" s="3" t="s">
        <v>20679</v>
      </c>
      <c r="G10277">
        <v>2022</v>
      </c>
      <c r="H10277" t="s">
        <v>998</v>
      </c>
      <c r="I10277" t="s">
        <v>25010</v>
      </c>
    </row>
    <row r="10278" spans="1:9" ht="16" x14ac:dyDescent="0.2">
      <c r="A10278" t="s">
        <v>25008</v>
      </c>
      <c r="B10278" t="s">
        <v>20682</v>
      </c>
      <c r="C10278">
        <v>3</v>
      </c>
      <c r="D10278" t="s">
        <v>12</v>
      </c>
      <c r="E10278" t="s">
        <v>2283</v>
      </c>
      <c r="F10278" s="3" t="s">
        <v>20679</v>
      </c>
      <c r="G10278">
        <v>2022</v>
      </c>
      <c r="H10278" t="s">
        <v>998</v>
      </c>
      <c r="I10278" t="s">
        <v>25010</v>
      </c>
    </row>
    <row r="10279" spans="1:9" ht="32" x14ac:dyDescent="0.2">
      <c r="A10279" t="s">
        <v>25012</v>
      </c>
      <c r="B10279" t="s">
        <v>25013</v>
      </c>
      <c r="C10279">
        <v>1</v>
      </c>
      <c r="D10279" t="s">
        <v>344</v>
      </c>
      <c r="E10279" t="s">
        <v>12</v>
      </c>
      <c r="F10279" s="3" t="s">
        <v>25014</v>
      </c>
      <c r="G10279">
        <v>2022</v>
      </c>
      <c r="H10279" t="s">
        <v>1663</v>
      </c>
      <c r="I10279" t="s">
        <v>25015</v>
      </c>
    </row>
    <row r="10280" spans="1:9" ht="32" x14ac:dyDescent="0.2">
      <c r="A10280" t="s">
        <v>25016</v>
      </c>
      <c r="B10280" t="s">
        <v>25017</v>
      </c>
      <c r="C10280">
        <v>1</v>
      </c>
      <c r="D10280" t="s">
        <v>20883</v>
      </c>
      <c r="E10280" t="s">
        <v>12</v>
      </c>
      <c r="F10280" s="3" t="s">
        <v>25018</v>
      </c>
      <c r="G10280">
        <v>2022</v>
      </c>
      <c r="H10280" t="s">
        <v>2773</v>
      </c>
      <c r="I10280" t="s">
        <v>25019</v>
      </c>
    </row>
    <row r="10281" spans="1:9" ht="32" x14ac:dyDescent="0.2">
      <c r="A10281" t="s">
        <v>25020</v>
      </c>
      <c r="B10281" t="s">
        <v>3407</v>
      </c>
      <c r="C10281">
        <v>1</v>
      </c>
      <c r="D10281" t="s">
        <v>12</v>
      </c>
      <c r="E10281" t="s">
        <v>12</v>
      </c>
      <c r="F10281" s="3" t="s">
        <v>3408</v>
      </c>
      <c r="G10281">
        <v>2022</v>
      </c>
      <c r="H10281" t="s">
        <v>1248</v>
      </c>
      <c r="I10281" t="s">
        <v>25021</v>
      </c>
    </row>
    <row r="10282" spans="1:9" ht="32" x14ac:dyDescent="0.2">
      <c r="A10282" t="s">
        <v>25022</v>
      </c>
      <c r="B10282" t="s">
        <v>25023</v>
      </c>
      <c r="C10282">
        <v>1</v>
      </c>
      <c r="D10282">
        <f>534</f>
        <v>534</v>
      </c>
      <c r="E10282" t="s">
        <v>5749</v>
      </c>
      <c r="F10282" s="3" t="s">
        <v>25024</v>
      </c>
      <c r="G10282">
        <v>2022</v>
      </c>
      <c r="H10282" t="s">
        <v>801</v>
      </c>
      <c r="I10282" t="s">
        <v>25025</v>
      </c>
    </row>
    <row r="10283" spans="1:9" ht="16" x14ac:dyDescent="0.2">
      <c r="A10283" t="s">
        <v>25026</v>
      </c>
      <c r="B10283" t="s">
        <v>21360</v>
      </c>
      <c r="C10283">
        <v>1</v>
      </c>
      <c r="D10283" t="s">
        <v>21361</v>
      </c>
      <c r="E10283" t="s">
        <v>12</v>
      </c>
      <c r="F10283" s="3" t="s">
        <v>25027</v>
      </c>
      <c r="G10283">
        <v>2022</v>
      </c>
      <c r="H10283" t="s">
        <v>2868</v>
      </c>
      <c r="I10283" t="s">
        <v>25028</v>
      </c>
    </row>
    <row r="10284" spans="1:9" ht="32" x14ac:dyDescent="0.2">
      <c r="A10284" t="s">
        <v>25026</v>
      </c>
      <c r="B10284" t="s">
        <v>25029</v>
      </c>
      <c r="C10284">
        <v>2</v>
      </c>
      <c r="D10284" t="s">
        <v>22556</v>
      </c>
      <c r="E10284" t="s">
        <v>25030</v>
      </c>
      <c r="F10284" s="3" t="s">
        <v>25031</v>
      </c>
      <c r="G10284">
        <v>2022</v>
      </c>
      <c r="H10284" t="s">
        <v>126</v>
      </c>
      <c r="I10284" t="s">
        <v>25028</v>
      </c>
    </row>
    <row r="10285" spans="1:9" ht="16" x14ac:dyDescent="0.2">
      <c r="A10285" t="s">
        <v>25032</v>
      </c>
      <c r="B10285" t="s">
        <v>25033</v>
      </c>
      <c r="C10285">
        <v>1</v>
      </c>
      <c r="D10285">
        <f>65</f>
        <v>65</v>
      </c>
      <c r="E10285" t="s">
        <v>12</v>
      </c>
      <c r="F10285" s="3" t="s">
        <v>2276</v>
      </c>
      <c r="G10285">
        <v>2022</v>
      </c>
      <c r="H10285" t="s">
        <v>323</v>
      </c>
      <c r="I10285" t="s">
        <v>25034</v>
      </c>
    </row>
    <row r="10286" spans="1:9" ht="32" x14ac:dyDescent="0.2">
      <c r="A10286" t="s">
        <v>25035</v>
      </c>
      <c r="B10286" t="s">
        <v>25036</v>
      </c>
      <c r="C10286">
        <v>1</v>
      </c>
      <c r="D10286" t="s">
        <v>2652</v>
      </c>
      <c r="E10286" t="s">
        <v>12</v>
      </c>
      <c r="F10286" s="3" t="s">
        <v>25037</v>
      </c>
      <c r="G10286">
        <v>2022</v>
      </c>
      <c r="H10286" t="s">
        <v>423</v>
      </c>
      <c r="I10286" t="s">
        <v>25038</v>
      </c>
    </row>
    <row r="10287" spans="1:9" ht="32" x14ac:dyDescent="0.2">
      <c r="A10287" t="s">
        <v>25039</v>
      </c>
      <c r="B10287" t="s">
        <v>4944</v>
      </c>
      <c r="C10287">
        <v>1</v>
      </c>
      <c r="D10287" t="s">
        <v>12</v>
      </c>
      <c r="E10287" t="s">
        <v>12</v>
      </c>
      <c r="F10287" s="3" t="s">
        <v>23064</v>
      </c>
      <c r="G10287">
        <v>2022</v>
      </c>
      <c r="H10287" t="s">
        <v>14</v>
      </c>
      <c r="I10287" t="s">
        <v>25040</v>
      </c>
    </row>
    <row r="10288" spans="1:9" ht="16" x14ac:dyDescent="0.2">
      <c r="A10288" t="s">
        <v>25039</v>
      </c>
      <c r="B10288" t="s">
        <v>25041</v>
      </c>
      <c r="C10288">
        <v>2</v>
      </c>
      <c r="D10288" t="s">
        <v>12</v>
      </c>
      <c r="E10288" t="s">
        <v>334</v>
      </c>
      <c r="F10288" s="3" t="s">
        <v>4042</v>
      </c>
      <c r="G10288">
        <v>2022</v>
      </c>
      <c r="H10288" t="s">
        <v>14</v>
      </c>
      <c r="I10288" t="s">
        <v>25040</v>
      </c>
    </row>
    <row r="10289" spans="1:9" ht="16" x14ac:dyDescent="0.2">
      <c r="A10289" t="s">
        <v>25042</v>
      </c>
      <c r="B10289" t="s">
        <v>25043</v>
      </c>
      <c r="C10289">
        <v>1</v>
      </c>
      <c r="D10289" t="s">
        <v>12</v>
      </c>
      <c r="E10289" t="s">
        <v>12</v>
      </c>
      <c r="F10289" s="3" t="s">
        <v>25044</v>
      </c>
      <c r="G10289">
        <v>2022</v>
      </c>
      <c r="H10289" t="s">
        <v>267</v>
      </c>
      <c r="I10289" t="s">
        <v>25045</v>
      </c>
    </row>
    <row r="10290" spans="1:9" ht="32" x14ac:dyDescent="0.2">
      <c r="A10290" t="s">
        <v>25046</v>
      </c>
      <c r="B10290" t="s">
        <v>16892</v>
      </c>
      <c r="C10290">
        <v>1</v>
      </c>
      <c r="D10290" t="s">
        <v>12</v>
      </c>
      <c r="E10290" t="s">
        <v>12</v>
      </c>
      <c r="F10290" s="3" t="s">
        <v>16893</v>
      </c>
      <c r="G10290">
        <v>2022</v>
      </c>
      <c r="H10290" t="s">
        <v>235</v>
      </c>
      <c r="I10290" t="s">
        <v>25047</v>
      </c>
    </row>
    <row r="10291" spans="1:9" ht="32" x14ac:dyDescent="0.2">
      <c r="A10291" t="s">
        <v>25048</v>
      </c>
      <c r="B10291" t="s">
        <v>25049</v>
      </c>
      <c r="C10291">
        <v>1</v>
      </c>
      <c r="D10291" t="s">
        <v>9255</v>
      </c>
      <c r="E10291" t="s">
        <v>12</v>
      </c>
      <c r="F10291" s="3" t="s">
        <v>25050</v>
      </c>
      <c r="G10291">
        <v>2022</v>
      </c>
      <c r="H10291" t="s">
        <v>86</v>
      </c>
      <c r="I10291" t="s">
        <v>25051</v>
      </c>
    </row>
    <row r="10292" spans="1:9" ht="32" x14ac:dyDescent="0.2">
      <c r="A10292" t="s">
        <v>25048</v>
      </c>
      <c r="B10292" t="s">
        <v>25052</v>
      </c>
      <c r="C10292">
        <v>2</v>
      </c>
      <c r="D10292">
        <f>446</f>
        <v>446</v>
      </c>
      <c r="E10292" t="s">
        <v>12</v>
      </c>
      <c r="F10292" s="3" t="s">
        <v>25053</v>
      </c>
      <c r="G10292">
        <v>2022</v>
      </c>
      <c r="H10292" t="s">
        <v>86</v>
      </c>
      <c r="I10292" t="s">
        <v>25051</v>
      </c>
    </row>
    <row r="10293" spans="1:9" ht="16" x14ac:dyDescent="0.2">
      <c r="A10293" t="s">
        <v>25048</v>
      </c>
      <c r="B10293" t="s">
        <v>25054</v>
      </c>
      <c r="C10293">
        <v>3</v>
      </c>
      <c r="D10293">
        <f>326</f>
        <v>326</v>
      </c>
      <c r="E10293" t="s">
        <v>12</v>
      </c>
      <c r="F10293" s="3" t="s">
        <v>21520</v>
      </c>
      <c r="G10293">
        <v>2022</v>
      </c>
      <c r="H10293" t="s">
        <v>368</v>
      </c>
      <c r="I10293" t="s">
        <v>25051</v>
      </c>
    </row>
    <row r="10294" spans="1:9" ht="32" x14ac:dyDescent="0.2">
      <c r="A10294" t="s">
        <v>25048</v>
      </c>
      <c r="B10294" t="s">
        <v>25055</v>
      </c>
      <c r="C10294">
        <v>4</v>
      </c>
      <c r="D10294">
        <f>239</f>
        <v>239</v>
      </c>
      <c r="E10294" t="s">
        <v>12</v>
      </c>
      <c r="F10294" s="3" t="s">
        <v>25056</v>
      </c>
      <c r="G10294">
        <v>2022</v>
      </c>
      <c r="H10294" t="s">
        <v>4191</v>
      </c>
      <c r="I10294" t="s">
        <v>25051</v>
      </c>
    </row>
    <row r="10295" spans="1:9" ht="32" x14ac:dyDescent="0.2">
      <c r="A10295" t="s">
        <v>25057</v>
      </c>
      <c r="B10295" t="s">
        <v>25058</v>
      </c>
      <c r="C10295">
        <v>1</v>
      </c>
      <c r="D10295" t="s">
        <v>4221</v>
      </c>
      <c r="E10295" t="s">
        <v>12</v>
      </c>
      <c r="F10295" s="3" t="s">
        <v>25059</v>
      </c>
      <c r="G10295">
        <v>2022</v>
      </c>
      <c r="H10295" t="s">
        <v>4191</v>
      </c>
      <c r="I10295" t="s">
        <v>25060</v>
      </c>
    </row>
    <row r="10296" spans="1:9" ht="32" x14ac:dyDescent="0.2">
      <c r="A10296" t="s">
        <v>25057</v>
      </c>
      <c r="B10296" t="s">
        <v>25061</v>
      </c>
      <c r="C10296">
        <v>2</v>
      </c>
      <c r="D10296" t="s">
        <v>12</v>
      </c>
      <c r="E10296" t="s">
        <v>12</v>
      </c>
      <c r="F10296" s="3" t="s">
        <v>25062</v>
      </c>
      <c r="G10296">
        <v>2022</v>
      </c>
      <c r="H10296" t="s">
        <v>4191</v>
      </c>
      <c r="I10296" t="s">
        <v>25060</v>
      </c>
    </row>
    <row r="10297" spans="1:9" ht="16" x14ac:dyDescent="0.2">
      <c r="A10297" t="s">
        <v>25057</v>
      </c>
      <c r="B10297" t="s">
        <v>25063</v>
      </c>
      <c r="C10297">
        <v>3</v>
      </c>
      <c r="D10297" t="s">
        <v>12</v>
      </c>
      <c r="E10297" t="s">
        <v>12</v>
      </c>
      <c r="F10297" s="3" t="s">
        <v>25064</v>
      </c>
      <c r="G10297">
        <v>2022</v>
      </c>
      <c r="H10297" t="s">
        <v>4191</v>
      </c>
      <c r="I10297" t="s">
        <v>25060</v>
      </c>
    </row>
    <row r="10298" spans="1:9" ht="32" x14ac:dyDescent="0.2">
      <c r="A10298" t="s">
        <v>25057</v>
      </c>
      <c r="B10298" t="s">
        <v>25065</v>
      </c>
      <c r="C10298">
        <v>4</v>
      </c>
      <c r="D10298" t="s">
        <v>4221</v>
      </c>
      <c r="E10298" t="s">
        <v>12</v>
      </c>
      <c r="F10298" s="3" t="s">
        <v>25066</v>
      </c>
      <c r="G10298">
        <v>2022</v>
      </c>
      <c r="H10298" t="s">
        <v>4191</v>
      </c>
      <c r="I10298" t="s">
        <v>25060</v>
      </c>
    </row>
    <row r="10299" spans="1:9" ht="16" x14ac:dyDescent="0.2">
      <c r="A10299" t="s">
        <v>25067</v>
      </c>
      <c r="B10299" t="s">
        <v>25068</v>
      </c>
      <c r="C10299">
        <v>1</v>
      </c>
      <c r="D10299" t="s">
        <v>12</v>
      </c>
      <c r="E10299" t="s">
        <v>12</v>
      </c>
      <c r="F10299" s="3" t="s">
        <v>25069</v>
      </c>
      <c r="G10299">
        <v>2022</v>
      </c>
      <c r="H10299" t="s">
        <v>998</v>
      </c>
      <c r="I10299" t="s">
        <v>25070</v>
      </c>
    </row>
    <row r="10300" spans="1:9" ht="16" x14ac:dyDescent="0.2">
      <c r="A10300" t="s">
        <v>25071</v>
      </c>
      <c r="B10300" t="s">
        <v>25072</v>
      </c>
      <c r="C10300">
        <v>1</v>
      </c>
      <c r="D10300" t="s">
        <v>344</v>
      </c>
      <c r="E10300" t="s">
        <v>12</v>
      </c>
      <c r="F10300" s="3" t="s">
        <v>25073</v>
      </c>
      <c r="G10300">
        <v>2022</v>
      </c>
      <c r="H10300" t="s">
        <v>1248</v>
      </c>
      <c r="I10300" t="s">
        <v>25074</v>
      </c>
    </row>
    <row r="10301" spans="1:9" ht="16" x14ac:dyDescent="0.2">
      <c r="A10301" t="s">
        <v>25071</v>
      </c>
      <c r="B10301" t="s">
        <v>25075</v>
      </c>
      <c r="C10301">
        <v>2</v>
      </c>
      <c r="D10301" t="s">
        <v>17666</v>
      </c>
      <c r="E10301" t="s">
        <v>12</v>
      </c>
      <c r="F10301" s="3" t="s">
        <v>25076</v>
      </c>
      <c r="G10301">
        <v>2022</v>
      </c>
      <c r="H10301" t="s">
        <v>1248</v>
      </c>
      <c r="I10301" t="s">
        <v>25074</v>
      </c>
    </row>
    <row r="10302" spans="1:9" ht="32" x14ac:dyDescent="0.2">
      <c r="A10302" t="s">
        <v>25077</v>
      </c>
      <c r="B10302" t="s">
        <v>25078</v>
      </c>
      <c r="C10302">
        <v>1</v>
      </c>
      <c r="D10302" t="s">
        <v>193</v>
      </c>
      <c r="E10302" t="s">
        <v>12</v>
      </c>
      <c r="F10302" s="3" t="s">
        <v>25079</v>
      </c>
      <c r="G10302">
        <v>2022</v>
      </c>
      <c r="H10302" t="s">
        <v>195</v>
      </c>
      <c r="I10302" t="s">
        <v>25080</v>
      </c>
    </row>
    <row r="10303" spans="1:9" ht="32" x14ac:dyDescent="0.2">
      <c r="A10303" t="s">
        <v>25077</v>
      </c>
      <c r="B10303" t="s">
        <v>3500</v>
      </c>
      <c r="C10303">
        <v>2</v>
      </c>
      <c r="D10303" t="s">
        <v>12</v>
      </c>
      <c r="E10303" t="s">
        <v>12</v>
      </c>
      <c r="F10303" s="3" t="s">
        <v>25081</v>
      </c>
      <c r="G10303">
        <v>2022</v>
      </c>
      <c r="H10303" t="s">
        <v>462</v>
      </c>
      <c r="I10303" t="s">
        <v>25080</v>
      </c>
    </row>
    <row r="10304" spans="1:9" ht="32" x14ac:dyDescent="0.2">
      <c r="A10304" t="s">
        <v>25077</v>
      </c>
      <c r="B10304" t="s">
        <v>25082</v>
      </c>
      <c r="C10304">
        <v>3</v>
      </c>
      <c r="D10304" t="s">
        <v>469</v>
      </c>
      <c r="E10304" t="s">
        <v>12</v>
      </c>
      <c r="F10304" s="3" t="s">
        <v>25083</v>
      </c>
      <c r="G10304">
        <v>2022</v>
      </c>
      <c r="H10304" t="s">
        <v>462</v>
      </c>
      <c r="I10304" t="s">
        <v>25080</v>
      </c>
    </row>
    <row r="10305" spans="1:9" ht="32" x14ac:dyDescent="0.2">
      <c r="A10305" t="s">
        <v>25077</v>
      </c>
      <c r="B10305" t="s">
        <v>25084</v>
      </c>
      <c r="C10305">
        <v>4</v>
      </c>
      <c r="D10305" t="s">
        <v>12</v>
      </c>
      <c r="E10305" t="s">
        <v>12</v>
      </c>
      <c r="F10305" s="3" t="s">
        <v>25085</v>
      </c>
      <c r="G10305">
        <v>2022</v>
      </c>
      <c r="H10305" t="s">
        <v>518</v>
      </c>
      <c r="I10305" t="s">
        <v>25080</v>
      </c>
    </row>
    <row r="10306" spans="1:9" ht="32" x14ac:dyDescent="0.2">
      <c r="A10306" t="s">
        <v>25077</v>
      </c>
      <c r="B10306" t="s">
        <v>25086</v>
      </c>
      <c r="C10306">
        <v>5</v>
      </c>
      <c r="D10306" t="s">
        <v>12</v>
      </c>
      <c r="E10306" t="s">
        <v>12</v>
      </c>
      <c r="F10306" s="3" t="s">
        <v>25087</v>
      </c>
      <c r="G10306">
        <v>2022</v>
      </c>
      <c r="H10306" t="s">
        <v>86</v>
      </c>
      <c r="I10306" t="s">
        <v>25080</v>
      </c>
    </row>
    <row r="10307" spans="1:9" ht="32" x14ac:dyDescent="0.2">
      <c r="A10307" t="s">
        <v>25077</v>
      </c>
      <c r="B10307" t="s">
        <v>25088</v>
      </c>
      <c r="C10307">
        <v>6</v>
      </c>
      <c r="D10307" t="s">
        <v>344</v>
      </c>
      <c r="E10307" t="s">
        <v>12</v>
      </c>
      <c r="F10307" s="3" t="s">
        <v>25089</v>
      </c>
      <c r="G10307">
        <v>2022</v>
      </c>
      <c r="H10307" t="s">
        <v>462</v>
      </c>
      <c r="I10307" t="s">
        <v>25080</v>
      </c>
    </row>
    <row r="10308" spans="1:9" ht="16" x14ac:dyDescent="0.2">
      <c r="A10308" t="s">
        <v>25090</v>
      </c>
      <c r="B10308" t="s">
        <v>25091</v>
      </c>
      <c r="C10308">
        <v>1</v>
      </c>
      <c r="D10308" t="s">
        <v>525</v>
      </c>
      <c r="E10308" t="s">
        <v>12</v>
      </c>
      <c r="F10308" s="3" t="s">
        <v>24909</v>
      </c>
      <c r="G10308">
        <v>2022</v>
      </c>
      <c r="H10308" t="s">
        <v>527</v>
      </c>
      <c r="I10308" t="s">
        <v>25092</v>
      </c>
    </row>
    <row r="10309" spans="1:9" ht="32" x14ac:dyDescent="0.2">
      <c r="A10309" t="s">
        <v>25090</v>
      </c>
      <c r="B10309" t="s">
        <v>23147</v>
      </c>
      <c r="C10309">
        <v>2</v>
      </c>
      <c r="D10309" t="s">
        <v>12</v>
      </c>
      <c r="E10309" t="s">
        <v>12</v>
      </c>
      <c r="F10309" s="3" t="s">
        <v>25093</v>
      </c>
      <c r="G10309">
        <v>2022</v>
      </c>
      <c r="H10309" t="s">
        <v>527</v>
      </c>
      <c r="I10309" t="s">
        <v>25092</v>
      </c>
    </row>
    <row r="10310" spans="1:9" ht="16" x14ac:dyDescent="0.2">
      <c r="A10310" t="s">
        <v>25090</v>
      </c>
      <c r="B10310" t="s">
        <v>4593</v>
      </c>
      <c r="C10310">
        <v>3</v>
      </c>
      <c r="D10310">
        <f>256</f>
        <v>256</v>
      </c>
      <c r="E10310" t="s">
        <v>12</v>
      </c>
      <c r="F10310" s="3" t="s">
        <v>4041</v>
      </c>
      <c r="G10310">
        <v>2022</v>
      </c>
      <c r="H10310" t="s">
        <v>522</v>
      </c>
      <c r="I10310" t="s">
        <v>25092</v>
      </c>
    </row>
    <row r="10311" spans="1:9" ht="16" x14ac:dyDescent="0.2">
      <c r="A10311" t="s">
        <v>25094</v>
      </c>
      <c r="B10311" t="s">
        <v>25095</v>
      </c>
      <c r="C10311">
        <v>1</v>
      </c>
      <c r="D10311" t="s">
        <v>12</v>
      </c>
      <c r="E10311" t="s">
        <v>12</v>
      </c>
      <c r="F10311" s="3" t="s">
        <v>25096</v>
      </c>
      <c r="G10311">
        <v>2022</v>
      </c>
      <c r="H10311" t="s">
        <v>140</v>
      </c>
      <c r="I10311" t="s">
        <v>25097</v>
      </c>
    </row>
    <row r="10312" spans="1:9" ht="16" x14ac:dyDescent="0.2">
      <c r="A10312" t="s">
        <v>25094</v>
      </c>
      <c r="B10312" t="s">
        <v>25098</v>
      </c>
      <c r="C10312">
        <v>2</v>
      </c>
      <c r="D10312" t="s">
        <v>12</v>
      </c>
      <c r="E10312" t="s">
        <v>12</v>
      </c>
      <c r="F10312" s="3" t="s">
        <v>25099</v>
      </c>
      <c r="G10312">
        <v>2022</v>
      </c>
      <c r="H10312" t="s">
        <v>140</v>
      </c>
      <c r="I10312" t="s">
        <v>25097</v>
      </c>
    </row>
    <row r="10313" spans="1:9" ht="16" x14ac:dyDescent="0.2">
      <c r="A10313" t="s">
        <v>25100</v>
      </c>
      <c r="B10313" t="s">
        <v>10998</v>
      </c>
      <c r="C10313">
        <v>1</v>
      </c>
      <c r="D10313" t="s">
        <v>712</v>
      </c>
      <c r="E10313" t="s">
        <v>12</v>
      </c>
      <c r="F10313" s="3" t="s">
        <v>10999</v>
      </c>
      <c r="G10313">
        <v>2022</v>
      </c>
      <c r="H10313" t="s">
        <v>714</v>
      </c>
      <c r="I10313" t="s">
        <v>25101</v>
      </c>
    </row>
    <row r="10314" spans="1:9" ht="16" x14ac:dyDescent="0.2">
      <c r="A10314" t="s">
        <v>25102</v>
      </c>
      <c r="B10314" t="s">
        <v>5492</v>
      </c>
      <c r="C10314">
        <v>1</v>
      </c>
      <c r="D10314" t="s">
        <v>12</v>
      </c>
      <c r="E10314" t="s">
        <v>12</v>
      </c>
      <c r="F10314" s="3" t="s">
        <v>5493</v>
      </c>
      <c r="G10314">
        <v>2022</v>
      </c>
      <c r="H10314" t="s">
        <v>527</v>
      </c>
      <c r="I10314" t="s">
        <v>25103</v>
      </c>
    </row>
    <row r="10315" spans="1:9" ht="16" x14ac:dyDescent="0.2">
      <c r="A10315" t="s">
        <v>25102</v>
      </c>
      <c r="B10315" t="s">
        <v>4380</v>
      </c>
      <c r="C10315">
        <v>2</v>
      </c>
      <c r="D10315" t="s">
        <v>12</v>
      </c>
      <c r="E10315" t="s">
        <v>12</v>
      </c>
      <c r="F10315" s="3" t="s">
        <v>8622</v>
      </c>
      <c r="G10315">
        <v>2022</v>
      </c>
      <c r="H10315" t="s">
        <v>1248</v>
      </c>
      <c r="I10315" t="s">
        <v>25103</v>
      </c>
    </row>
    <row r="10316" spans="1:9" ht="16" x14ac:dyDescent="0.2">
      <c r="A10316" t="s">
        <v>25102</v>
      </c>
      <c r="B10316" t="s">
        <v>4196</v>
      </c>
      <c r="C10316">
        <v>3</v>
      </c>
      <c r="D10316" t="s">
        <v>2877</v>
      </c>
      <c r="E10316" t="s">
        <v>12</v>
      </c>
      <c r="F10316" s="3" t="s">
        <v>8914</v>
      </c>
      <c r="G10316">
        <v>2022</v>
      </c>
      <c r="H10316" t="s">
        <v>1248</v>
      </c>
      <c r="I10316" t="s">
        <v>25103</v>
      </c>
    </row>
    <row r="10317" spans="1:9" ht="16" x14ac:dyDescent="0.2">
      <c r="A10317" t="s">
        <v>25104</v>
      </c>
      <c r="B10317" t="s">
        <v>19244</v>
      </c>
      <c r="C10317">
        <v>1</v>
      </c>
      <c r="D10317" t="s">
        <v>5327</v>
      </c>
      <c r="E10317" t="s">
        <v>1171</v>
      </c>
      <c r="F10317" s="3" t="s">
        <v>19245</v>
      </c>
      <c r="G10317">
        <v>2022</v>
      </c>
      <c r="H10317" t="s">
        <v>368</v>
      </c>
      <c r="I10317" t="s">
        <v>25105</v>
      </c>
    </row>
    <row r="10318" spans="1:9" ht="32" x14ac:dyDescent="0.2">
      <c r="A10318" t="s">
        <v>25106</v>
      </c>
      <c r="B10318" t="s">
        <v>1475</v>
      </c>
      <c r="C10318">
        <v>1</v>
      </c>
      <c r="D10318" t="s">
        <v>966</v>
      </c>
      <c r="E10318" t="s">
        <v>12</v>
      </c>
      <c r="F10318" s="3" t="s">
        <v>1476</v>
      </c>
      <c r="G10318">
        <v>2022</v>
      </c>
      <c r="H10318" t="s">
        <v>267</v>
      </c>
      <c r="I10318" t="s">
        <v>25107</v>
      </c>
    </row>
    <row r="10319" spans="1:9" ht="32" x14ac:dyDescent="0.2">
      <c r="A10319" t="s">
        <v>25108</v>
      </c>
      <c r="B10319" t="s">
        <v>25109</v>
      </c>
      <c r="C10319">
        <v>1</v>
      </c>
      <c r="D10319" t="s">
        <v>12</v>
      </c>
      <c r="E10319" t="s">
        <v>12</v>
      </c>
      <c r="F10319" s="3" t="s">
        <v>25110</v>
      </c>
      <c r="G10319">
        <v>2022</v>
      </c>
      <c r="H10319" t="s">
        <v>37</v>
      </c>
      <c r="I10319" t="s">
        <v>25111</v>
      </c>
    </row>
    <row r="10320" spans="1:9" ht="32" x14ac:dyDescent="0.2">
      <c r="A10320" t="s">
        <v>25108</v>
      </c>
      <c r="B10320" t="s">
        <v>25112</v>
      </c>
      <c r="C10320">
        <v>2</v>
      </c>
      <c r="D10320">
        <f>407</f>
        <v>407</v>
      </c>
      <c r="E10320" t="s">
        <v>12</v>
      </c>
      <c r="F10320" s="3" t="s">
        <v>6645</v>
      </c>
      <c r="G10320">
        <v>2022</v>
      </c>
      <c r="H10320" t="s">
        <v>37</v>
      </c>
      <c r="I10320" t="s">
        <v>25111</v>
      </c>
    </row>
    <row r="10321" spans="1:9" ht="16" x14ac:dyDescent="0.2">
      <c r="A10321" t="s">
        <v>25113</v>
      </c>
      <c r="B10321" t="s">
        <v>25114</v>
      </c>
      <c r="C10321">
        <v>1</v>
      </c>
      <c r="D10321" t="s">
        <v>25115</v>
      </c>
      <c r="E10321" t="s">
        <v>12</v>
      </c>
      <c r="F10321" s="3" t="s">
        <v>25116</v>
      </c>
      <c r="G10321">
        <v>2022</v>
      </c>
      <c r="H10321" t="s">
        <v>86</v>
      </c>
      <c r="I10321" t="s">
        <v>25117</v>
      </c>
    </row>
    <row r="10322" spans="1:9" ht="32" x14ac:dyDescent="0.2">
      <c r="A10322" t="s">
        <v>25118</v>
      </c>
      <c r="B10322" t="s">
        <v>25119</v>
      </c>
      <c r="C10322">
        <v>1</v>
      </c>
      <c r="D10322">
        <f>222</f>
        <v>222</v>
      </c>
      <c r="E10322" t="s">
        <v>12</v>
      </c>
      <c r="F10322" s="3" t="s">
        <v>25120</v>
      </c>
      <c r="G10322">
        <v>2022</v>
      </c>
      <c r="H10322" t="s">
        <v>140</v>
      </c>
      <c r="I10322" t="s">
        <v>25121</v>
      </c>
    </row>
    <row r="10323" spans="1:9" ht="32" x14ac:dyDescent="0.2">
      <c r="A10323" t="s">
        <v>25118</v>
      </c>
      <c r="B10323" t="s">
        <v>25122</v>
      </c>
      <c r="C10323">
        <v>2</v>
      </c>
      <c r="D10323">
        <f>444</f>
        <v>444</v>
      </c>
      <c r="E10323" t="s">
        <v>12</v>
      </c>
      <c r="F10323" s="3" t="s">
        <v>25123</v>
      </c>
      <c r="G10323">
        <v>2022</v>
      </c>
      <c r="H10323" t="s">
        <v>140</v>
      </c>
      <c r="I10323" t="s">
        <v>25121</v>
      </c>
    </row>
    <row r="10324" spans="1:9" ht="16" x14ac:dyDescent="0.2">
      <c r="A10324" t="s">
        <v>25118</v>
      </c>
      <c r="B10324" t="s">
        <v>25124</v>
      </c>
      <c r="C10324">
        <v>3</v>
      </c>
      <c r="D10324" t="s">
        <v>12</v>
      </c>
      <c r="E10324" t="s">
        <v>12</v>
      </c>
      <c r="F10324" s="3" t="s">
        <v>25125</v>
      </c>
      <c r="G10324">
        <v>2022</v>
      </c>
      <c r="H10324" t="s">
        <v>140</v>
      </c>
      <c r="I10324" t="s">
        <v>25121</v>
      </c>
    </row>
    <row r="10325" spans="1:9" ht="16" x14ac:dyDescent="0.2">
      <c r="A10325" t="s">
        <v>25126</v>
      </c>
      <c r="B10325" t="s">
        <v>25127</v>
      </c>
      <c r="C10325">
        <v>1</v>
      </c>
      <c r="D10325" t="s">
        <v>12</v>
      </c>
      <c r="E10325" t="s">
        <v>12</v>
      </c>
      <c r="F10325" s="3" t="s">
        <v>25128</v>
      </c>
      <c r="G10325">
        <v>2022</v>
      </c>
      <c r="H10325" t="s">
        <v>140</v>
      </c>
      <c r="I10325" t="s">
        <v>25129</v>
      </c>
    </row>
    <row r="10326" spans="1:9" ht="16" x14ac:dyDescent="0.2">
      <c r="A10326" t="s">
        <v>25126</v>
      </c>
      <c r="B10326" t="s">
        <v>25130</v>
      </c>
      <c r="C10326">
        <v>2</v>
      </c>
      <c r="D10326" t="s">
        <v>12</v>
      </c>
      <c r="E10326" t="s">
        <v>12</v>
      </c>
      <c r="F10326" s="3" t="s">
        <v>12498</v>
      </c>
      <c r="G10326">
        <v>2022</v>
      </c>
      <c r="H10326" t="s">
        <v>140</v>
      </c>
      <c r="I10326" t="s">
        <v>25129</v>
      </c>
    </row>
    <row r="10327" spans="1:9" ht="16" x14ac:dyDescent="0.2">
      <c r="A10327" t="s">
        <v>25126</v>
      </c>
      <c r="B10327" t="s">
        <v>25131</v>
      </c>
      <c r="C10327">
        <v>3</v>
      </c>
      <c r="D10327" t="s">
        <v>12</v>
      </c>
      <c r="E10327" t="s">
        <v>12</v>
      </c>
      <c r="F10327" s="3" t="s">
        <v>25132</v>
      </c>
      <c r="G10327">
        <v>2022</v>
      </c>
      <c r="H10327" t="s">
        <v>140</v>
      </c>
      <c r="I10327" t="s">
        <v>25129</v>
      </c>
    </row>
    <row r="10328" spans="1:9" ht="16" x14ac:dyDescent="0.2">
      <c r="A10328" t="s">
        <v>25126</v>
      </c>
      <c r="B10328" t="s">
        <v>25133</v>
      </c>
      <c r="C10328">
        <v>4</v>
      </c>
      <c r="D10328" t="s">
        <v>712</v>
      </c>
      <c r="E10328" t="s">
        <v>12</v>
      </c>
      <c r="F10328" s="3" t="s">
        <v>4822</v>
      </c>
      <c r="G10328">
        <v>2022</v>
      </c>
      <c r="H10328" t="s">
        <v>140</v>
      </c>
      <c r="I10328" t="s">
        <v>25129</v>
      </c>
    </row>
    <row r="10329" spans="1:9" ht="16" x14ac:dyDescent="0.2">
      <c r="A10329" t="s">
        <v>25134</v>
      </c>
      <c r="B10329" t="s">
        <v>13203</v>
      </c>
      <c r="C10329">
        <v>1</v>
      </c>
      <c r="D10329" t="s">
        <v>12</v>
      </c>
      <c r="E10329" t="s">
        <v>12</v>
      </c>
      <c r="F10329" s="3" t="s">
        <v>25135</v>
      </c>
      <c r="G10329">
        <v>2022</v>
      </c>
      <c r="H10329" t="s">
        <v>37</v>
      </c>
      <c r="I10329" t="s">
        <v>25136</v>
      </c>
    </row>
    <row r="10330" spans="1:9" ht="16" x14ac:dyDescent="0.2">
      <c r="A10330" t="s">
        <v>25134</v>
      </c>
      <c r="B10330" t="s">
        <v>13202</v>
      </c>
      <c r="C10330">
        <v>2</v>
      </c>
      <c r="D10330" t="s">
        <v>12</v>
      </c>
      <c r="E10330" t="s">
        <v>12</v>
      </c>
      <c r="F10330" s="3" t="s">
        <v>25137</v>
      </c>
      <c r="G10330">
        <v>2022</v>
      </c>
      <c r="H10330" t="s">
        <v>37</v>
      </c>
      <c r="I10330" t="s">
        <v>25136</v>
      </c>
    </row>
    <row r="10331" spans="1:9" ht="16" x14ac:dyDescent="0.2">
      <c r="A10331" t="s">
        <v>25134</v>
      </c>
      <c r="B10331" t="s">
        <v>25138</v>
      </c>
      <c r="C10331">
        <v>3</v>
      </c>
      <c r="D10331" t="s">
        <v>31</v>
      </c>
      <c r="E10331" t="s">
        <v>12</v>
      </c>
      <c r="F10331" s="3" t="s">
        <v>4303</v>
      </c>
      <c r="G10331">
        <v>2022</v>
      </c>
      <c r="H10331" t="s">
        <v>37</v>
      </c>
      <c r="I10331" t="s">
        <v>25136</v>
      </c>
    </row>
    <row r="10332" spans="1:9" ht="32" x14ac:dyDescent="0.2">
      <c r="A10332" t="s">
        <v>25139</v>
      </c>
      <c r="B10332" t="s">
        <v>25140</v>
      </c>
      <c r="C10332">
        <v>1</v>
      </c>
      <c r="D10332" t="s">
        <v>12</v>
      </c>
      <c r="E10332" t="s">
        <v>12</v>
      </c>
      <c r="F10332" s="3" t="s">
        <v>25141</v>
      </c>
      <c r="G10332">
        <v>2022</v>
      </c>
      <c r="H10332" t="s">
        <v>368</v>
      </c>
      <c r="I10332" t="s">
        <v>25142</v>
      </c>
    </row>
    <row r="10333" spans="1:9" ht="32" x14ac:dyDescent="0.2">
      <c r="A10333" t="s">
        <v>25139</v>
      </c>
      <c r="B10333" t="s">
        <v>25143</v>
      </c>
      <c r="C10333">
        <v>2</v>
      </c>
      <c r="D10333" t="s">
        <v>12</v>
      </c>
      <c r="E10333" t="s">
        <v>12</v>
      </c>
      <c r="F10333" s="3" t="s">
        <v>25141</v>
      </c>
      <c r="G10333">
        <v>2022</v>
      </c>
      <c r="H10333" t="s">
        <v>368</v>
      </c>
      <c r="I10333" t="s">
        <v>25142</v>
      </c>
    </row>
    <row r="10334" spans="1:9" ht="32" x14ac:dyDescent="0.2">
      <c r="A10334" t="s">
        <v>25144</v>
      </c>
      <c r="B10334" t="s">
        <v>24631</v>
      </c>
      <c r="C10334">
        <v>1</v>
      </c>
      <c r="D10334" t="s">
        <v>52</v>
      </c>
      <c r="E10334" t="s">
        <v>12</v>
      </c>
      <c r="F10334" s="3" t="s">
        <v>25145</v>
      </c>
      <c r="G10334">
        <v>2022</v>
      </c>
      <c r="H10334" t="s">
        <v>1404</v>
      </c>
      <c r="I10334" t="s">
        <v>25146</v>
      </c>
    </row>
    <row r="10335" spans="1:9" ht="32" x14ac:dyDescent="0.2">
      <c r="A10335" t="s">
        <v>25147</v>
      </c>
      <c r="B10335" t="s">
        <v>25148</v>
      </c>
      <c r="C10335">
        <v>1</v>
      </c>
      <c r="D10335" t="s">
        <v>12</v>
      </c>
      <c r="E10335" t="s">
        <v>12</v>
      </c>
      <c r="F10335" s="3" t="s">
        <v>25149</v>
      </c>
      <c r="G10335">
        <v>2022</v>
      </c>
      <c r="H10335" t="s">
        <v>14</v>
      </c>
      <c r="I10335" t="s">
        <v>25150</v>
      </c>
    </row>
    <row r="10336" spans="1:9" ht="32" x14ac:dyDescent="0.2">
      <c r="A10336" t="s">
        <v>25151</v>
      </c>
      <c r="B10336" t="s">
        <v>25152</v>
      </c>
      <c r="C10336">
        <v>1</v>
      </c>
      <c r="D10336" t="s">
        <v>12</v>
      </c>
      <c r="E10336" t="s">
        <v>12</v>
      </c>
      <c r="F10336" s="3" t="s">
        <v>25153</v>
      </c>
      <c r="G10336">
        <v>2022</v>
      </c>
      <c r="H10336" t="s">
        <v>14</v>
      </c>
      <c r="I10336" t="s">
        <v>25154</v>
      </c>
    </row>
    <row r="10337" spans="1:9" ht="16" x14ac:dyDescent="0.2">
      <c r="A10337" t="s">
        <v>25155</v>
      </c>
      <c r="B10337" t="s">
        <v>25156</v>
      </c>
      <c r="C10337">
        <v>1</v>
      </c>
      <c r="D10337" t="s">
        <v>12</v>
      </c>
      <c r="E10337" t="s">
        <v>12</v>
      </c>
      <c r="F10337" s="3" t="s">
        <v>4674</v>
      </c>
      <c r="G10337">
        <v>2022</v>
      </c>
      <c r="H10337" t="s">
        <v>368</v>
      </c>
      <c r="I10337" t="s">
        <v>25157</v>
      </c>
    </row>
    <row r="10338" spans="1:9" ht="32" x14ac:dyDescent="0.2">
      <c r="A10338" t="s">
        <v>25158</v>
      </c>
      <c r="B10338" t="s">
        <v>1016</v>
      </c>
      <c r="C10338">
        <v>1</v>
      </c>
      <c r="D10338" t="s">
        <v>52</v>
      </c>
      <c r="E10338" t="s">
        <v>12</v>
      </c>
      <c r="F10338" s="3" t="s">
        <v>18289</v>
      </c>
      <c r="G10338">
        <v>2022</v>
      </c>
      <c r="H10338" t="s">
        <v>140</v>
      </c>
      <c r="I10338" t="s">
        <v>25159</v>
      </c>
    </row>
    <row r="10339" spans="1:9" ht="16" x14ac:dyDescent="0.2">
      <c r="A10339" t="s">
        <v>25158</v>
      </c>
      <c r="B10339" t="s">
        <v>4486</v>
      </c>
      <c r="C10339">
        <v>2</v>
      </c>
      <c r="D10339" t="s">
        <v>1049</v>
      </c>
      <c r="E10339" t="s">
        <v>12</v>
      </c>
      <c r="F10339" s="3" t="s">
        <v>20806</v>
      </c>
      <c r="G10339">
        <v>2022</v>
      </c>
      <c r="H10339" t="s">
        <v>140</v>
      </c>
      <c r="I10339" t="s">
        <v>25159</v>
      </c>
    </row>
    <row r="10340" spans="1:9" ht="16" x14ac:dyDescent="0.2">
      <c r="A10340" t="s">
        <v>25160</v>
      </c>
      <c r="B10340" t="s">
        <v>14245</v>
      </c>
      <c r="C10340">
        <v>1</v>
      </c>
      <c r="D10340" t="s">
        <v>12</v>
      </c>
      <c r="E10340" t="s">
        <v>12</v>
      </c>
      <c r="F10340" s="3" t="s">
        <v>14246</v>
      </c>
      <c r="G10340">
        <v>2022</v>
      </c>
      <c r="H10340" t="s">
        <v>140</v>
      </c>
      <c r="I10340" t="s">
        <v>25161</v>
      </c>
    </row>
    <row r="10341" spans="1:9" ht="16" x14ac:dyDescent="0.2">
      <c r="A10341" t="s">
        <v>25160</v>
      </c>
      <c r="B10341" t="s">
        <v>261</v>
      </c>
      <c r="C10341">
        <v>2</v>
      </c>
      <c r="D10341">
        <f>551</f>
        <v>551</v>
      </c>
      <c r="E10341" t="s">
        <v>12</v>
      </c>
      <c r="F10341" s="7" t="s">
        <v>262</v>
      </c>
      <c r="G10341">
        <v>2022</v>
      </c>
      <c r="H10341" t="s">
        <v>140</v>
      </c>
      <c r="I10341" t="s">
        <v>25161</v>
      </c>
    </row>
    <row r="10342" spans="1:9" ht="16" x14ac:dyDescent="0.2">
      <c r="A10342" t="s">
        <v>25162</v>
      </c>
      <c r="B10342" t="s">
        <v>13794</v>
      </c>
      <c r="C10342">
        <v>1</v>
      </c>
      <c r="D10342" t="s">
        <v>996</v>
      </c>
      <c r="E10342" t="s">
        <v>12</v>
      </c>
      <c r="F10342" s="3" t="s">
        <v>997</v>
      </c>
      <c r="G10342">
        <v>2022</v>
      </c>
      <c r="H10342" t="s">
        <v>998</v>
      </c>
      <c r="I10342" t="s">
        <v>25163</v>
      </c>
    </row>
    <row r="10343" spans="1:9" ht="32" x14ac:dyDescent="0.2">
      <c r="A10343" t="s">
        <v>25162</v>
      </c>
      <c r="B10343" t="s">
        <v>5068</v>
      </c>
      <c r="C10343">
        <v>2</v>
      </c>
      <c r="D10343">
        <f>151</f>
        <v>151</v>
      </c>
      <c r="E10343" t="s">
        <v>12</v>
      </c>
      <c r="F10343" s="3" t="s">
        <v>2032</v>
      </c>
      <c r="G10343">
        <v>2022</v>
      </c>
      <c r="H10343" t="s">
        <v>140</v>
      </c>
      <c r="I10343" t="s">
        <v>25163</v>
      </c>
    </row>
    <row r="10344" spans="1:9" ht="16" x14ac:dyDescent="0.2">
      <c r="A10344" t="s">
        <v>25164</v>
      </c>
      <c r="B10344" t="s">
        <v>25165</v>
      </c>
      <c r="C10344">
        <v>1</v>
      </c>
      <c r="D10344" t="s">
        <v>1128</v>
      </c>
      <c r="E10344" t="s">
        <v>12</v>
      </c>
      <c r="F10344" s="3" t="s">
        <v>25166</v>
      </c>
      <c r="G10344">
        <v>2022</v>
      </c>
      <c r="H10344" t="s">
        <v>140</v>
      </c>
      <c r="I10344" t="s">
        <v>25167</v>
      </c>
    </row>
    <row r="10345" spans="1:9" ht="32" x14ac:dyDescent="0.2">
      <c r="A10345" t="s">
        <v>25164</v>
      </c>
      <c r="B10345" t="s">
        <v>25168</v>
      </c>
      <c r="C10345">
        <v>2</v>
      </c>
      <c r="D10345" t="s">
        <v>1128</v>
      </c>
      <c r="E10345" t="s">
        <v>12</v>
      </c>
      <c r="F10345" s="3" t="s">
        <v>25169</v>
      </c>
      <c r="G10345">
        <v>2022</v>
      </c>
      <c r="H10345" t="s">
        <v>140</v>
      </c>
      <c r="I10345" t="s">
        <v>25167</v>
      </c>
    </row>
    <row r="10346" spans="1:9" ht="16" x14ac:dyDescent="0.2">
      <c r="A10346" t="s">
        <v>25164</v>
      </c>
      <c r="B10346" t="s">
        <v>25170</v>
      </c>
      <c r="C10346">
        <v>3</v>
      </c>
      <c r="D10346" t="s">
        <v>1128</v>
      </c>
      <c r="E10346" t="s">
        <v>12</v>
      </c>
      <c r="F10346" s="3" t="s">
        <v>25166</v>
      </c>
      <c r="G10346">
        <v>2022</v>
      </c>
      <c r="H10346" t="s">
        <v>140</v>
      </c>
      <c r="I10346" t="s">
        <v>25167</v>
      </c>
    </row>
    <row r="10347" spans="1:9" ht="32" x14ac:dyDescent="0.2">
      <c r="A10347" t="s">
        <v>25171</v>
      </c>
      <c r="B10347" t="s">
        <v>25172</v>
      </c>
      <c r="C10347">
        <v>1</v>
      </c>
      <c r="D10347" t="s">
        <v>2828</v>
      </c>
      <c r="E10347" t="s">
        <v>12</v>
      </c>
      <c r="F10347" s="3" t="s">
        <v>16022</v>
      </c>
      <c r="G10347">
        <v>2022</v>
      </c>
      <c r="H10347" t="s">
        <v>323</v>
      </c>
      <c r="I10347" t="s">
        <v>25173</v>
      </c>
    </row>
    <row r="10348" spans="1:9" ht="32" x14ac:dyDescent="0.2">
      <c r="A10348" t="s">
        <v>25171</v>
      </c>
      <c r="B10348" t="s">
        <v>25174</v>
      </c>
      <c r="C10348">
        <v>2</v>
      </c>
      <c r="D10348">
        <f>538</f>
        <v>538</v>
      </c>
      <c r="E10348" t="s">
        <v>12</v>
      </c>
      <c r="F10348" s="7" t="s">
        <v>25175</v>
      </c>
      <c r="G10348">
        <v>2022</v>
      </c>
      <c r="H10348" t="s">
        <v>323</v>
      </c>
      <c r="I10348" t="s">
        <v>25173</v>
      </c>
    </row>
    <row r="10349" spans="1:9" ht="32" x14ac:dyDescent="0.2">
      <c r="A10349" t="s">
        <v>25171</v>
      </c>
      <c r="B10349" t="s">
        <v>25176</v>
      </c>
      <c r="C10349">
        <v>3</v>
      </c>
      <c r="D10349">
        <f>538</f>
        <v>538</v>
      </c>
      <c r="E10349" t="s">
        <v>12</v>
      </c>
      <c r="F10349" s="7" t="s">
        <v>25177</v>
      </c>
      <c r="G10349">
        <v>2022</v>
      </c>
      <c r="H10349" t="s">
        <v>323</v>
      </c>
      <c r="I10349" t="s">
        <v>25173</v>
      </c>
    </row>
    <row r="10350" spans="1:9" ht="16" x14ac:dyDescent="0.2">
      <c r="A10350" t="s">
        <v>25178</v>
      </c>
      <c r="B10350" t="s">
        <v>5669</v>
      </c>
      <c r="C10350">
        <v>1</v>
      </c>
      <c r="D10350">
        <f>355</f>
        <v>355</v>
      </c>
      <c r="E10350" t="s">
        <v>12</v>
      </c>
      <c r="F10350" s="3" t="s">
        <v>5675</v>
      </c>
      <c r="G10350">
        <v>2022</v>
      </c>
      <c r="H10350" t="s">
        <v>14</v>
      </c>
      <c r="I10350" t="s">
        <v>25179</v>
      </c>
    </row>
    <row r="10351" spans="1:9" ht="32" x14ac:dyDescent="0.2">
      <c r="A10351" t="s">
        <v>25180</v>
      </c>
      <c r="B10351" t="s">
        <v>25181</v>
      </c>
      <c r="C10351">
        <v>1</v>
      </c>
      <c r="D10351">
        <f>176</f>
        <v>176</v>
      </c>
      <c r="E10351" t="s">
        <v>592</v>
      </c>
      <c r="F10351" s="3" t="s">
        <v>25182</v>
      </c>
      <c r="G10351">
        <v>2022</v>
      </c>
      <c r="H10351" t="s">
        <v>86</v>
      </c>
      <c r="I10351" t="s">
        <v>25183</v>
      </c>
    </row>
    <row r="10352" spans="1:9" ht="16" x14ac:dyDescent="0.2">
      <c r="A10352" t="s">
        <v>25184</v>
      </c>
      <c r="B10352" t="s">
        <v>25185</v>
      </c>
      <c r="C10352">
        <v>1</v>
      </c>
      <c r="D10352">
        <f>164</f>
        <v>164</v>
      </c>
      <c r="E10352" t="s">
        <v>3798</v>
      </c>
      <c r="F10352" s="3" t="s">
        <v>25186</v>
      </c>
      <c r="G10352">
        <v>2022</v>
      </c>
      <c r="H10352" t="s">
        <v>67</v>
      </c>
      <c r="I10352" t="s">
        <v>25187</v>
      </c>
    </row>
    <row r="10353" spans="1:9" ht="16" x14ac:dyDescent="0.2">
      <c r="A10353" t="s">
        <v>25188</v>
      </c>
      <c r="B10353" t="s">
        <v>8641</v>
      </c>
      <c r="C10353">
        <v>1</v>
      </c>
      <c r="D10353" t="s">
        <v>1712</v>
      </c>
      <c r="E10353" t="s">
        <v>12</v>
      </c>
      <c r="F10353" s="3" t="s">
        <v>1713</v>
      </c>
      <c r="G10353">
        <v>2022</v>
      </c>
      <c r="H10353" t="s">
        <v>14</v>
      </c>
      <c r="I10353" t="s">
        <v>25189</v>
      </c>
    </row>
    <row r="10354" spans="1:9" ht="32" x14ac:dyDescent="0.2">
      <c r="A10354" t="s">
        <v>25188</v>
      </c>
      <c r="B10354" t="s">
        <v>840</v>
      </c>
      <c r="C10354">
        <v>2</v>
      </c>
      <c r="D10354" t="s">
        <v>12</v>
      </c>
      <c r="E10354" t="s">
        <v>12</v>
      </c>
      <c r="F10354" s="3" t="s">
        <v>23323</v>
      </c>
      <c r="G10354">
        <v>2022</v>
      </c>
      <c r="H10354" t="s">
        <v>14</v>
      </c>
      <c r="I10354" t="s">
        <v>25189</v>
      </c>
    </row>
    <row r="10355" spans="1:9" ht="32" x14ac:dyDescent="0.2">
      <c r="A10355" t="s">
        <v>25188</v>
      </c>
      <c r="B10355" t="s">
        <v>23325</v>
      </c>
      <c r="C10355">
        <v>3</v>
      </c>
      <c r="D10355" t="s">
        <v>12</v>
      </c>
      <c r="E10355" t="s">
        <v>12</v>
      </c>
      <c r="F10355" s="3" t="s">
        <v>25190</v>
      </c>
      <c r="G10355">
        <v>2022</v>
      </c>
      <c r="H10355" t="s">
        <v>14</v>
      </c>
      <c r="I10355" t="s">
        <v>25189</v>
      </c>
    </row>
    <row r="10356" spans="1:9" ht="32" x14ac:dyDescent="0.2">
      <c r="A10356" t="s">
        <v>25188</v>
      </c>
      <c r="B10356" t="s">
        <v>25191</v>
      </c>
      <c r="C10356">
        <v>4</v>
      </c>
      <c r="D10356" t="s">
        <v>12</v>
      </c>
      <c r="E10356" t="s">
        <v>41</v>
      </c>
      <c r="F10356" s="3" t="s">
        <v>11976</v>
      </c>
      <c r="G10356">
        <v>2022</v>
      </c>
      <c r="H10356" t="s">
        <v>14</v>
      </c>
      <c r="I10356" t="s">
        <v>25189</v>
      </c>
    </row>
    <row r="10357" spans="1:9" ht="32" x14ac:dyDescent="0.2">
      <c r="A10357" t="s">
        <v>25192</v>
      </c>
      <c r="B10357" t="s">
        <v>2206</v>
      </c>
      <c r="C10357">
        <v>1</v>
      </c>
      <c r="D10357" t="s">
        <v>90</v>
      </c>
      <c r="E10357" t="s">
        <v>12</v>
      </c>
      <c r="F10357" s="3" t="s">
        <v>25193</v>
      </c>
      <c r="G10357">
        <v>2022</v>
      </c>
      <c r="H10357" t="s">
        <v>37</v>
      </c>
      <c r="I10357" t="s">
        <v>25194</v>
      </c>
    </row>
    <row r="10358" spans="1:9" ht="16" x14ac:dyDescent="0.2">
      <c r="A10358" t="s">
        <v>25195</v>
      </c>
      <c r="B10358" t="s">
        <v>25196</v>
      </c>
      <c r="C10358">
        <v>1</v>
      </c>
      <c r="D10358" t="s">
        <v>12</v>
      </c>
      <c r="E10358" t="s">
        <v>12</v>
      </c>
      <c r="F10358" s="3" t="s">
        <v>25197</v>
      </c>
      <c r="G10358">
        <v>2022</v>
      </c>
      <c r="H10358" t="s">
        <v>497</v>
      </c>
      <c r="I10358" t="s">
        <v>25198</v>
      </c>
    </row>
    <row r="10359" spans="1:9" ht="16" x14ac:dyDescent="0.2">
      <c r="A10359" t="s">
        <v>25195</v>
      </c>
      <c r="B10359" t="s">
        <v>25199</v>
      </c>
      <c r="C10359">
        <v>2</v>
      </c>
      <c r="D10359" t="s">
        <v>12</v>
      </c>
      <c r="E10359" t="s">
        <v>12</v>
      </c>
      <c r="F10359" s="3" t="s">
        <v>25200</v>
      </c>
      <c r="G10359">
        <v>2022</v>
      </c>
      <c r="H10359" t="s">
        <v>497</v>
      </c>
      <c r="I10359" t="s">
        <v>25198</v>
      </c>
    </row>
    <row r="10360" spans="1:9" ht="32" x14ac:dyDescent="0.2">
      <c r="A10360" t="s">
        <v>25201</v>
      </c>
      <c r="B10360" t="s">
        <v>25202</v>
      </c>
      <c r="C10360">
        <v>1</v>
      </c>
      <c r="D10360" t="s">
        <v>12</v>
      </c>
      <c r="E10360" t="s">
        <v>12</v>
      </c>
      <c r="F10360" s="3" t="s">
        <v>890</v>
      </c>
      <c r="G10360">
        <v>2022</v>
      </c>
      <c r="H10360" t="s">
        <v>14</v>
      </c>
      <c r="I10360" t="s">
        <v>25203</v>
      </c>
    </row>
    <row r="10361" spans="1:9" ht="32" x14ac:dyDescent="0.2">
      <c r="A10361" t="s">
        <v>25201</v>
      </c>
      <c r="B10361" t="s">
        <v>4859</v>
      </c>
      <c r="C10361">
        <v>2</v>
      </c>
      <c r="D10361" t="s">
        <v>12</v>
      </c>
      <c r="E10361" t="s">
        <v>12</v>
      </c>
      <c r="F10361" s="3" t="s">
        <v>887</v>
      </c>
      <c r="G10361">
        <v>2022</v>
      </c>
      <c r="H10361" t="s">
        <v>14</v>
      </c>
      <c r="I10361" t="s">
        <v>25203</v>
      </c>
    </row>
    <row r="10362" spans="1:9" ht="32" x14ac:dyDescent="0.2">
      <c r="A10362" t="s">
        <v>25201</v>
      </c>
      <c r="B10362" t="s">
        <v>20068</v>
      </c>
      <c r="C10362">
        <v>3</v>
      </c>
      <c r="D10362">
        <f>65</f>
        <v>65</v>
      </c>
      <c r="E10362" t="s">
        <v>12</v>
      </c>
      <c r="F10362" s="3" t="s">
        <v>25204</v>
      </c>
      <c r="G10362">
        <v>2022</v>
      </c>
      <c r="H10362" t="s">
        <v>323</v>
      </c>
      <c r="I10362" t="s">
        <v>25203</v>
      </c>
    </row>
    <row r="10363" spans="1:9" ht="32" x14ac:dyDescent="0.2">
      <c r="A10363" t="s">
        <v>25201</v>
      </c>
      <c r="B10363" t="s">
        <v>25205</v>
      </c>
      <c r="C10363">
        <v>4</v>
      </c>
      <c r="D10363">
        <f>323</f>
        <v>323</v>
      </c>
      <c r="E10363" t="s">
        <v>12</v>
      </c>
      <c r="F10363" s="3" t="s">
        <v>25206</v>
      </c>
      <c r="G10363">
        <v>2022</v>
      </c>
      <c r="H10363" t="s">
        <v>318</v>
      </c>
      <c r="I10363" t="s">
        <v>25203</v>
      </c>
    </row>
    <row r="10364" spans="1:9" ht="32" x14ac:dyDescent="0.2">
      <c r="A10364" t="s">
        <v>25201</v>
      </c>
      <c r="B10364" t="s">
        <v>25207</v>
      </c>
      <c r="C10364">
        <v>5</v>
      </c>
      <c r="D10364" t="s">
        <v>12</v>
      </c>
      <c r="E10364" t="s">
        <v>12</v>
      </c>
      <c r="F10364" s="3" t="s">
        <v>25208</v>
      </c>
      <c r="G10364">
        <v>2022</v>
      </c>
      <c r="H10364" t="s">
        <v>14</v>
      </c>
      <c r="I10364" t="s">
        <v>25203</v>
      </c>
    </row>
    <row r="10365" spans="1:9" ht="16" x14ac:dyDescent="0.2">
      <c r="A10365" t="s">
        <v>25209</v>
      </c>
      <c r="B10365" t="s">
        <v>25210</v>
      </c>
      <c r="C10365">
        <v>1</v>
      </c>
      <c r="D10365">
        <f>159</f>
        <v>159</v>
      </c>
      <c r="E10365" t="s">
        <v>12</v>
      </c>
      <c r="F10365" s="3" t="s">
        <v>25211</v>
      </c>
      <c r="G10365">
        <v>2022</v>
      </c>
      <c r="H10365" t="s">
        <v>1524</v>
      </c>
      <c r="I10365" t="s">
        <v>25212</v>
      </c>
    </row>
    <row r="10366" spans="1:9" ht="16" x14ac:dyDescent="0.2">
      <c r="A10366" t="s">
        <v>25213</v>
      </c>
      <c r="B10366" t="s">
        <v>24203</v>
      </c>
      <c r="C10366">
        <v>1</v>
      </c>
      <c r="D10366">
        <f>237</f>
        <v>237</v>
      </c>
      <c r="E10366" t="s">
        <v>12</v>
      </c>
      <c r="F10366" s="3" t="s">
        <v>1659</v>
      </c>
      <c r="G10366">
        <v>2022</v>
      </c>
      <c r="H10366" t="s">
        <v>21</v>
      </c>
      <c r="I10366" t="s">
        <v>25214</v>
      </c>
    </row>
    <row r="10367" spans="1:9" ht="32" x14ac:dyDescent="0.2">
      <c r="A10367" t="s">
        <v>25215</v>
      </c>
      <c r="B10367" t="s">
        <v>25216</v>
      </c>
      <c r="C10367">
        <v>1</v>
      </c>
      <c r="D10367" t="s">
        <v>408</v>
      </c>
      <c r="E10367" t="s">
        <v>12</v>
      </c>
      <c r="F10367" s="3" t="s">
        <v>24791</v>
      </c>
      <c r="G10367">
        <v>2022</v>
      </c>
      <c r="H10367" t="s">
        <v>140</v>
      </c>
      <c r="I10367" t="s">
        <v>25217</v>
      </c>
    </row>
    <row r="10368" spans="1:9" ht="32" x14ac:dyDescent="0.2">
      <c r="A10368" t="s">
        <v>25215</v>
      </c>
      <c r="B10368" t="s">
        <v>25218</v>
      </c>
      <c r="C10368">
        <v>2</v>
      </c>
      <c r="D10368">
        <f>151</f>
        <v>151</v>
      </c>
      <c r="E10368" t="s">
        <v>12</v>
      </c>
      <c r="F10368" s="3" t="s">
        <v>23748</v>
      </c>
      <c r="G10368">
        <v>2022</v>
      </c>
      <c r="H10368" t="s">
        <v>140</v>
      </c>
      <c r="I10368" t="s">
        <v>25217</v>
      </c>
    </row>
    <row r="10369" spans="1:9" ht="32" x14ac:dyDescent="0.2">
      <c r="A10369" t="s">
        <v>25215</v>
      </c>
      <c r="B10369" t="s">
        <v>25219</v>
      </c>
      <c r="C10369">
        <v>3</v>
      </c>
      <c r="D10369" t="s">
        <v>52</v>
      </c>
      <c r="E10369" t="s">
        <v>12</v>
      </c>
      <c r="F10369" s="3" t="s">
        <v>24788</v>
      </c>
      <c r="G10369">
        <v>2022</v>
      </c>
      <c r="H10369" t="s">
        <v>140</v>
      </c>
      <c r="I10369" t="s">
        <v>25217</v>
      </c>
    </row>
    <row r="10370" spans="1:9" ht="16" x14ac:dyDescent="0.2">
      <c r="A10370" t="s">
        <v>25220</v>
      </c>
      <c r="B10370" t="s">
        <v>25221</v>
      </c>
      <c r="C10370">
        <v>1</v>
      </c>
      <c r="D10370" t="s">
        <v>90</v>
      </c>
      <c r="E10370" t="s">
        <v>12</v>
      </c>
      <c r="F10370" s="3" t="s">
        <v>1644</v>
      </c>
      <c r="G10370">
        <v>2022</v>
      </c>
      <c r="H10370" t="s">
        <v>37</v>
      </c>
      <c r="I10370" t="s">
        <v>25222</v>
      </c>
    </row>
    <row r="10371" spans="1:9" ht="16" x14ac:dyDescent="0.2">
      <c r="A10371" t="s">
        <v>25220</v>
      </c>
      <c r="B10371" t="s">
        <v>25223</v>
      </c>
      <c r="C10371">
        <v>2</v>
      </c>
      <c r="D10371" t="s">
        <v>101</v>
      </c>
      <c r="E10371" t="s">
        <v>12</v>
      </c>
      <c r="F10371" s="3" t="s">
        <v>25224</v>
      </c>
      <c r="G10371">
        <v>2022</v>
      </c>
      <c r="H10371" t="s">
        <v>37</v>
      </c>
      <c r="I10371" t="s">
        <v>25222</v>
      </c>
    </row>
    <row r="10372" spans="1:9" ht="16" x14ac:dyDescent="0.2">
      <c r="A10372" t="s">
        <v>25225</v>
      </c>
      <c r="B10372" t="s">
        <v>25226</v>
      </c>
      <c r="C10372">
        <v>1</v>
      </c>
      <c r="D10372" t="s">
        <v>576</v>
      </c>
      <c r="E10372" t="s">
        <v>12</v>
      </c>
      <c r="F10372" s="3" t="s">
        <v>25227</v>
      </c>
      <c r="G10372">
        <v>2022</v>
      </c>
      <c r="H10372" t="s">
        <v>779</v>
      </c>
      <c r="I10372" t="s">
        <v>25228</v>
      </c>
    </row>
    <row r="10373" spans="1:9" ht="16" x14ac:dyDescent="0.2">
      <c r="A10373" t="s">
        <v>25229</v>
      </c>
      <c r="B10373" t="s">
        <v>25230</v>
      </c>
      <c r="C10373">
        <v>1</v>
      </c>
      <c r="D10373" t="s">
        <v>344</v>
      </c>
      <c r="E10373" t="s">
        <v>12</v>
      </c>
      <c r="F10373" s="3" t="s">
        <v>25231</v>
      </c>
      <c r="G10373">
        <v>2022</v>
      </c>
      <c r="H10373" t="s">
        <v>14</v>
      </c>
      <c r="I10373" t="s">
        <v>25232</v>
      </c>
    </row>
    <row r="10374" spans="1:9" ht="32" x14ac:dyDescent="0.2">
      <c r="A10374" t="s">
        <v>25229</v>
      </c>
      <c r="B10374" t="s">
        <v>25233</v>
      </c>
      <c r="C10374">
        <v>2</v>
      </c>
      <c r="D10374" t="s">
        <v>12</v>
      </c>
      <c r="E10374" t="s">
        <v>12</v>
      </c>
      <c r="F10374" s="3" t="s">
        <v>25234</v>
      </c>
      <c r="G10374">
        <v>2022</v>
      </c>
      <c r="H10374" t="s">
        <v>14</v>
      </c>
      <c r="I10374" t="s">
        <v>25232</v>
      </c>
    </row>
    <row r="10375" spans="1:9" ht="32" x14ac:dyDescent="0.2">
      <c r="A10375" t="s">
        <v>25235</v>
      </c>
      <c r="B10375" t="s">
        <v>25236</v>
      </c>
      <c r="C10375">
        <v>1</v>
      </c>
      <c r="D10375" t="s">
        <v>193</v>
      </c>
      <c r="E10375" t="s">
        <v>12</v>
      </c>
      <c r="F10375" s="3" t="s">
        <v>25237</v>
      </c>
      <c r="G10375">
        <v>2022</v>
      </c>
      <c r="H10375" t="s">
        <v>195</v>
      </c>
      <c r="I10375" t="s">
        <v>25238</v>
      </c>
    </row>
    <row r="10376" spans="1:9" ht="32" x14ac:dyDescent="0.2">
      <c r="A10376" t="s">
        <v>25239</v>
      </c>
      <c r="B10376" t="s">
        <v>19665</v>
      </c>
      <c r="C10376">
        <v>1</v>
      </c>
      <c r="D10376" t="s">
        <v>2828</v>
      </c>
      <c r="E10376" t="s">
        <v>12</v>
      </c>
      <c r="F10376" s="3" t="s">
        <v>9327</v>
      </c>
      <c r="G10376">
        <v>2022</v>
      </c>
      <c r="H10376" t="s">
        <v>323</v>
      </c>
      <c r="I10376" t="s">
        <v>25240</v>
      </c>
    </row>
    <row r="10377" spans="1:9" ht="32" x14ac:dyDescent="0.2">
      <c r="A10377" t="s">
        <v>25239</v>
      </c>
      <c r="B10377" t="s">
        <v>25241</v>
      </c>
      <c r="C10377">
        <v>2</v>
      </c>
      <c r="D10377" t="s">
        <v>1207</v>
      </c>
      <c r="E10377" t="s">
        <v>12</v>
      </c>
      <c r="F10377" s="3" t="s">
        <v>7539</v>
      </c>
      <c r="G10377">
        <v>2022</v>
      </c>
      <c r="H10377" t="s">
        <v>323</v>
      </c>
      <c r="I10377" t="s">
        <v>25240</v>
      </c>
    </row>
    <row r="10378" spans="1:9" ht="16" x14ac:dyDescent="0.2">
      <c r="A10378" t="s">
        <v>25239</v>
      </c>
      <c r="B10378" t="s">
        <v>25242</v>
      </c>
      <c r="C10378">
        <v>3</v>
      </c>
      <c r="D10378" t="s">
        <v>12</v>
      </c>
      <c r="E10378" t="s">
        <v>12</v>
      </c>
      <c r="F10378" s="3" t="s">
        <v>25243</v>
      </c>
      <c r="G10378">
        <v>2022</v>
      </c>
      <c r="H10378" t="s">
        <v>518</v>
      </c>
      <c r="I10378" t="s">
        <v>25240</v>
      </c>
    </row>
    <row r="10379" spans="1:9" ht="32" x14ac:dyDescent="0.2">
      <c r="A10379" t="s">
        <v>25239</v>
      </c>
      <c r="B10379" t="s">
        <v>25244</v>
      </c>
      <c r="C10379">
        <v>4</v>
      </c>
      <c r="D10379">
        <f>65</f>
        <v>65</v>
      </c>
      <c r="E10379" t="s">
        <v>12</v>
      </c>
      <c r="F10379" s="3" t="s">
        <v>25245</v>
      </c>
      <c r="G10379">
        <v>2022</v>
      </c>
      <c r="H10379" t="s">
        <v>323</v>
      </c>
      <c r="I10379" t="s">
        <v>25240</v>
      </c>
    </row>
    <row r="10380" spans="1:9" ht="32" x14ac:dyDescent="0.2">
      <c r="A10380" t="s">
        <v>25246</v>
      </c>
      <c r="B10380" t="s">
        <v>25247</v>
      </c>
      <c r="C10380">
        <v>1</v>
      </c>
      <c r="D10380" t="s">
        <v>344</v>
      </c>
      <c r="E10380" t="s">
        <v>12</v>
      </c>
      <c r="F10380" s="3" t="s">
        <v>25248</v>
      </c>
      <c r="G10380">
        <v>2022</v>
      </c>
      <c r="H10380" t="s">
        <v>714</v>
      </c>
      <c r="I10380" t="s">
        <v>25249</v>
      </c>
    </row>
    <row r="10381" spans="1:9" ht="16" x14ac:dyDescent="0.2">
      <c r="A10381" t="s">
        <v>25246</v>
      </c>
      <c r="B10381" t="s">
        <v>25250</v>
      </c>
      <c r="C10381">
        <v>2</v>
      </c>
      <c r="D10381" t="s">
        <v>12</v>
      </c>
      <c r="E10381" t="s">
        <v>12</v>
      </c>
      <c r="F10381" s="3" t="s">
        <v>23414</v>
      </c>
      <c r="G10381">
        <v>2022</v>
      </c>
      <c r="H10381" t="s">
        <v>235</v>
      </c>
      <c r="I10381" t="s">
        <v>25249</v>
      </c>
    </row>
    <row r="10382" spans="1:9" ht="32" x14ac:dyDescent="0.2">
      <c r="A10382" t="s">
        <v>25251</v>
      </c>
      <c r="B10382" t="s">
        <v>25252</v>
      </c>
      <c r="C10382">
        <v>1</v>
      </c>
      <c r="D10382" t="s">
        <v>12</v>
      </c>
      <c r="E10382" t="s">
        <v>12</v>
      </c>
      <c r="F10382" s="3" t="s">
        <v>25253</v>
      </c>
      <c r="G10382">
        <v>2022</v>
      </c>
      <c r="H10382" t="s">
        <v>14</v>
      </c>
      <c r="I10382" t="s">
        <v>25254</v>
      </c>
    </row>
    <row r="10383" spans="1:9" ht="32" x14ac:dyDescent="0.2">
      <c r="A10383" t="s">
        <v>25251</v>
      </c>
      <c r="B10383" t="s">
        <v>25255</v>
      </c>
      <c r="C10383">
        <v>2</v>
      </c>
      <c r="D10383" t="s">
        <v>12</v>
      </c>
      <c r="E10383" t="s">
        <v>12</v>
      </c>
      <c r="F10383" s="3" t="s">
        <v>25256</v>
      </c>
      <c r="G10383">
        <v>2022</v>
      </c>
      <c r="H10383" t="s">
        <v>14</v>
      </c>
      <c r="I10383" t="s">
        <v>25254</v>
      </c>
    </row>
    <row r="10384" spans="1:9" ht="32" x14ac:dyDescent="0.2">
      <c r="A10384" t="s">
        <v>25251</v>
      </c>
      <c r="B10384" t="s">
        <v>25257</v>
      </c>
      <c r="C10384">
        <v>3</v>
      </c>
      <c r="D10384" t="s">
        <v>731</v>
      </c>
      <c r="E10384" t="s">
        <v>12</v>
      </c>
      <c r="F10384" s="3" t="s">
        <v>25258</v>
      </c>
      <c r="G10384">
        <v>2022</v>
      </c>
      <c r="H10384" t="s">
        <v>714</v>
      </c>
      <c r="I10384" t="s">
        <v>25254</v>
      </c>
    </row>
    <row r="10385" spans="1:9" ht="32" x14ac:dyDescent="0.2">
      <c r="A10385" t="s">
        <v>25251</v>
      </c>
      <c r="B10385" t="s">
        <v>25259</v>
      </c>
      <c r="C10385">
        <v>4</v>
      </c>
      <c r="D10385" t="s">
        <v>12</v>
      </c>
      <c r="E10385" t="s">
        <v>12</v>
      </c>
      <c r="F10385" s="3" t="s">
        <v>3171</v>
      </c>
      <c r="G10385">
        <v>2022</v>
      </c>
      <c r="H10385" t="s">
        <v>522</v>
      </c>
      <c r="I10385" t="s">
        <v>25254</v>
      </c>
    </row>
    <row r="10386" spans="1:9" ht="32" x14ac:dyDescent="0.2">
      <c r="A10386" t="s">
        <v>25260</v>
      </c>
      <c r="B10386" t="s">
        <v>25261</v>
      </c>
      <c r="C10386">
        <v>1</v>
      </c>
      <c r="D10386" t="s">
        <v>12</v>
      </c>
      <c r="E10386" t="s">
        <v>12</v>
      </c>
      <c r="F10386" s="3" t="s">
        <v>25262</v>
      </c>
      <c r="G10386">
        <v>2022</v>
      </c>
      <c r="H10386" t="s">
        <v>602</v>
      </c>
      <c r="I10386" t="s">
        <v>25263</v>
      </c>
    </row>
    <row r="10387" spans="1:9" ht="16" x14ac:dyDescent="0.2">
      <c r="A10387" t="s">
        <v>25260</v>
      </c>
      <c r="B10387" t="s">
        <v>25264</v>
      </c>
      <c r="C10387">
        <v>2</v>
      </c>
      <c r="D10387" t="s">
        <v>12</v>
      </c>
      <c r="E10387" t="s">
        <v>12</v>
      </c>
      <c r="F10387" s="3" t="s">
        <v>25265</v>
      </c>
      <c r="G10387">
        <v>2022</v>
      </c>
      <c r="H10387" t="s">
        <v>602</v>
      </c>
      <c r="I10387" t="s">
        <v>25263</v>
      </c>
    </row>
    <row r="10388" spans="1:9" ht="16" x14ac:dyDescent="0.2">
      <c r="A10388" t="s">
        <v>25260</v>
      </c>
      <c r="B10388" t="s">
        <v>25266</v>
      </c>
      <c r="C10388">
        <v>3</v>
      </c>
      <c r="D10388" t="s">
        <v>12</v>
      </c>
      <c r="E10388" t="s">
        <v>12</v>
      </c>
      <c r="F10388" s="3" t="s">
        <v>25267</v>
      </c>
      <c r="G10388">
        <v>2022</v>
      </c>
      <c r="H10388" t="s">
        <v>602</v>
      </c>
      <c r="I10388" t="s">
        <v>25263</v>
      </c>
    </row>
    <row r="10389" spans="1:9" ht="32" x14ac:dyDescent="0.2">
      <c r="A10389" t="s">
        <v>25260</v>
      </c>
      <c r="B10389" t="s">
        <v>25268</v>
      </c>
      <c r="C10389">
        <v>4</v>
      </c>
      <c r="D10389" t="s">
        <v>12</v>
      </c>
      <c r="E10389" t="s">
        <v>12</v>
      </c>
      <c r="F10389" s="3" t="s">
        <v>25269</v>
      </c>
      <c r="G10389">
        <v>2022</v>
      </c>
      <c r="H10389" t="s">
        <v>602</v>
      </c>
      <c r="I10389" t="s">
        <v>25263</v>
      </c>
    </row>
    <row r="10390" spans="1:9" ht="32" x14ac:dyDescent="0.2">
      <c r="A10390" t="s">
        <v>25260</v>
      </c>
      <c r="B10390" t="s">
        <v>25270</v>
      </c>
      <c r="C10390">
        <v>5</v>
      </c>
      <c r="D10390" t="s">
        <v>12</v>
      </c>
      <c r="E10390" t="s">
        <v>12</v>
      </c>
      <c r="F10390" s="3" t="s">
        <v>25271</v>
      </c>
      <c r="G10390">
        <v>2022</v>
      </c>
      <c r="H10390" t="s">
        <v>602</v>
      </c>
      <c r="I10390" t="s">
        <v>25263</v>
      </c>
    </row>
    <row r="10391" spans="1:9" ht="32" x14ac:dyDescent="0.2">
      <c r="A10391" t="s">
        <v>25272</v>
      </c>
      <c r="B10391" t="s">
        <v>25273</v>
      </c>
      <c r="C10391">
        <v>1</v>
      </c>
      <c r="D10391" t="s">
        <v>31</v>
      </c>
      <c r="E10391" t="s">
        <v>12</v>
      </c>
      <c r="F10391" s="3" t="s">
        <v>25274</v>
      </c>
      <c r="G10391">
        <v>2022</v>
      </c>
      <c r="H10391" t="s">
        <v>1404</v>
      </c>
      <c r="I10391" t="s">
        <v>25275</v>
      </c>
    </row>
    <row r="10392" spans="1:9" ht="16" x14ac:dyDescent="0.2">
      <c r="A10392" t="s">
        <v>25276</v>
      </c>
      <c r="B10392" t="s">
        <v>25277</v>
      </c>
      <c r="C10392">
        <v>1</v>
      </c>
      <c r="D10392" t="s">
        <v>1155</v>
      </c>
      <c r="E10392" t="s">
        <v>12</v>
      </c>
      <c r="F10392" s="3" t="s">
        <v>25278</v>
      </c>
      <c r="G10392">
        <v>2022</v>
      </c>
      <c r="H10392" t="s">
        <v>1157</v>
      </c>
      <c r="I10392" t="s">
        <v>25279</v>
      </c>
    </row>
    <row r="10393" spans="1:9" ht="32" x14ac:dyDescent="0.2">
      <c r="A10393" t="s">
        <v>25280</v>
      </c>
      <c r="B10393" t="s">
        <v>25281</v>
      </c>
      <c r="C10393">
        <v>1</v>
      </c>
      <c r="D10393" t="s">
        <v>1416</v>
      </c>
      <c r="E10393" t="s">
        <v>12</v>
      </c>
      <c r="F10393" s="3" t="s">
        <v>1417</v>
      </c>
      <c r="G10393">
        <v>2022</v>
      </c>
      <c r="H10393" t="s">
        <v>67</v>
      </c>
      <c r="I10393" t="s">
        <v>25282</v>
      </c>
    </row>
    <row r="10394" spans="1:9" ht="32" x14ac:dyDescent="0.2">
      <c r="A10394" t="s">
        <v>25283</v>
      </c>
      <c r="B10394" t="s">
        <v>24631</v>
      </c>
      <c r="C10394">
        <v>1</v>
      </c>
      <c r="D10394" t="s">
        <v>52</v>
      </c>
      <c r="E10394" t="s">
        <v>12</v>
      </c>
      <c r="F10394" s="3" t="s">
        <v>22522</v>
      </c>
      <c r="G10394">
        <v>2022</v>
      </c>
      <c r="H10394" t="s">
        <v>1404</v>
      </c>
      <c r="I10394" t="s">
        <v>25284</v>
      </c>
    </row>
    <row r="10395" spans="1:9" ht="32" x14ac:dyDescent="0.2">
      <c r="A10395" t="s">
        <v>25283</v>
      </c>
      <c r="B10395" t="s">
        <v>25285</v>
      </c>
      <c r="C10395">
        <v>2</v>
      </c>
      <c r="D10395" t="s">
        <v>52</v>
      </c>
      <c r="E10395" t="s">
        <v>12</v>
      </c>
      <c r="F10395" s="3" t="s">
        <v>24634</v>
      </c>
      <c r="G10395">
        <v>2022</v>
      </c>
      <c r="H10395" t="s">
        <v>1404</v>
      </c>
      <c r="I10395" t="s">
        <v>25284</v>
      </c>
    </row>
    <row r="10396" spans="1:9" ht="32" x14ac:dyDescent="0.2">
      <c r="A10396" t="s">
        <v>25283</v>
      </c>
      <c r="B10396" t="s">
        <v>25286</v>
      </c>
      <c r="C10396">
        <v>3</v>
      </c>
      <c r="D10396" t="s">
        <v>12</v>
      </c>
      <c r="E10396" t="s">
        <v>12</v>
      </c>
      <c r="F10396" s="3" t="s">
        <v>22525</v>
      </c>
      <c r="G10396">
        <v>2022</v>
      </c>
      <c r="H10396" t="s">
        <v>527</v>
      </c>
      <c r="I10396" t="s">
        <v>25284</v>
      </c>
    </row>
    <row r="10397" spans="1:9" ht="32" x14ac:dyDescent="0.2">
      <c r="A10397" t="s">
        <v>25283</v>
      </c>
      <c r="B10397" t="s">
        <v>24633</v>
      </c>
      <c r="C10397">
        <v>4</v>
      </c>
      <c r="D10397" t="s">
        <v>12</v>
      </c>
      <c r="E10397" t="s">
        <v>12</v>
      </c>
      <c r="F10397" s="3" t="s">
        <v>22527</v>
      </c>
      <c r="G10397">
        <v>2022</v>
      </c>
      <c r="H10397" t="s">
        <v>527</v>
      </c>
      <c r="I10397" t="s">
        <v>25284</v>
      </c>
    </row>
    <row r="10398" spans="1:9" ht="16" x14ac:dyDescent="0.2">
      <c r="A10398" t="s">
        <v>25287</v>
      </c>
      <c r="B10398" t="s">
        <v>25288</v>
      </c>
      <c r="C10398">
        <v>1</v>
      </c>
      <c r="D10398">
        <f>563</f>
        <v>563</v>
      </c>
      <c r="E10398" t="s">
        <v>12</v>
      </c>
      <c r="F10398" s="3" t="s">
        <v>25289</v>
      </c>
      <c r="G10398">
        <v>2022</v>
      </c>
      <c r="H10398" t="s">
        <v>250</v>
      </c>
      <c r="I10398" t="s">
        <v>25290</v>
      </c>
    </row>
    <row r="10399" spans="1:9" ht="16" x14ac:dyDescent="0.2">
      <c r="A10399" t="s">
        <v>25287</v>
      </c>
      <c r="B10399" t="s">
        <v>25291</v>
      </c>
      <c r="C10399">
        <v>2</v>
      </c>
      <c r="D10399" t="s">
        <v>12</v>
      </c>
      <c r="E10399" t="s">
        <v>12</v>
      </c>
      <c r="F10399" s="3" t="s">
        <v>25292</v>
      </c>
      <c r="G10399">
        <v>2022</v>
      </c>
      <c r="H10399" t="s">
        <v>250</v>
      </c>
      <c r="I10399" t="s">
        <v>25290</v>
      </c>
    </row>
    <row r="10400" spans="1:9" ht="16" x14ac:dyDescent="0.2">
      <c r="A10400" t="s">
        <v>25293</v>
      </c>
      <c r="B10400" t="s">
        <v>741</v>
      </c>
      <c r="C10400">
        <v>1</v>
      </c>
      <c r="D10400" t="s">
        <v>12</v>
      </c>
      <c r="E10400" t="s">
        <v>12</v>
      </c>
      <c r="F10400" s="3" t="s">
        <v>2248</v>
      </c>
      <c r="G10400">
        <v>2022</v>
      </c>
      <c r="H10400" t="s">
        <v>14</v>
      </c>
      <c r="I10400" t="s">
        <v>25294</v>
      </c>
    </row>
    <row r="10401" spans="1:9" ht="16" x14ac:dyDescent="0.2">
      <c r="A10401" t="s">
        <v>25293</v>
      </c>
      <c r="B10401" t="s">
        <v>7149</v>
      </c>
      <c r="C10401">
        <v>2</v>
      </c>
      <c r="D10401">
        <f>534</f>
        <v>534</v>
      </c>
      <c r="E10401" t="s">
        <v>464</v>
      </c>
      <c r="F10401" s="3" t="s">
        <v>7213</v>
      </c>
      <c r="G10401">
        <v>2022</v>
      </c>
      <c r="H10401" t="s">
        <v>14</v>
      </c>
      <c r="I10401" t="s">
        <v>25294</v>
      </c>
    </row>
    <row r="10402" spans="1:9" ht="16" x14ac:dyDescent="0.2">
      <c r="A10402" t="s">
        <v>25293</v>
      </c>
      <c r="B10402" t="s">
        <v>141</v>
      </c>
      <c r="C10402">
        <v>3</v>
      </c>
      <c r="D10402">
        <f>17</f>
        <v>17</v>
      </c>
      <c r="E10402" t="s">
        <v>5851</v>
      </c>
      <c r="F10402" s="3" t="s">
        <v>5852</v>
      </c>
      <c r="G10402">
        <v>2022</v>
      </c>
      <c r="H10402" t="s">
        <v>14</v>
      </c>
      <c r="I10402" t="s">
        <v>25294</v>
      </c>
    </row>
    <row r="10403" spans="1:9" ht="32" x14ac:dyDescent="0.2">
      <c r="A10403" t="s">
        <v>25295</v>
      </c>
      <c r="B10403" t="s">
        <v>17236</v>
      </c>
      <c r="C10403">
        <v>1</v>
      </c>
      <c r="D10403">
        <f>237</f>
        <v>237</v>
      </c>
      <c r="E10403" t="s">
        <v>12</v>
      </c>
      <c r="F10403" s="3" t="s">
        <v>17237</v>
      </c>
      <c r="G10403">
        <v>2022</v>
      </c>
      <c r="H10403" t="s">
        <v>21</v>
      </c>
      <c r="I10403" t="s">
        <v>25296</v>
      </c>
    </row>
    <row r="10404" spans="1:9" ht="32" x14ac:dyDescent="0.2">
      <c r="A10404" t="s">
        <v>25295</v>
      </c>
      <c r="B10404" t="s">
        <v>25297</v>
      </c>
      <c r="C10404">
        <v>2</v>
      </c>
      <c r="D10404">
        <f>237</f>
        <v>237</v>
      </c>
      <c r="E10404" t="s">
        <v>12</v>
      </c>
      <c r="F10404" s="3" t="s">
        <v>17237</v>
      </c>
      <c r="G10404">
        <v>2022</v>
      </c>
      <c r="H10404" t="s">
        <v>21</v>
      </c>
      <c r="I10404" t="s">
        <v>25296</v>
      </c>
    </row>
    <row r="10405" spans="1:9" ht="32" x14ac:dyDescent="0.2">
      <c r="A10405" t="s">
        <v>25295</v>
      </c>
      <c r="B10405" t="s">
        <v>25298</v>
      </c>
      <c r="C10405">
        <v>3</v>
      </c>
      <c r="D10405">
        <f>237</f>
        <v>237</v>
      </c>
      <c r="E10405" t="s">
        <v>12</v>
      </c>
      <c r="F10405" s="3" t="s">
        <v>17240</v>
      </c>
      <c r="G10405">
        <v>2022</v>
      </c>
      <c r="H10405" t="s">
        <v>21</v>
      </c>
      <c r="I10405" t="s">
        <v>25296</v>
      </c>
    </row>
    <row r="10406" spans="1:9" ht="32" x14ac:dyDescent="0.2">
      <c r="A10406" t="s">
        <v>25295</v>
      </c>
      <c r="B10406" t="s">
        <v>25299</v>
      </c>
      <c r="C10406">
        <v>4</v>
      </c>
      <c r="D10406">
        <f>237</f>
        <v>237</v>
      </c>
      <c r="E10406" t="s">
        <v>12</v>
      </c>
      <c r="F10406" s="3" t="s">
        <v>25300</v>
      </c>
      <c r="G10406">
        <v>2022</v>
      </c>
      <c r="H10406" t="s">
        <v>21</v>
      </c>
      <c r="I10406" t="s">
        <v>25296</v>
      </c>
    </row>
    <row r="10407" spans="1:9" ht="32" x14ac:dyDescent="0.2">
      <c r="A10407" t="s">
        <v>25301</v>
      </c>
      <c r="B10407" t="s">
        <v>2897</v>
      </c>
      <c r="C10407">
        <v>1</v>
      </c>
      <c r="D10407">
        <f>364</f>
        <v>364</v>
      </c>
      <c r="E10407" t="s">
        <v>12</v>
      </c>
      <c r="F10407" s="3" t="s">
        <v>4395</v>
      </c>
      <c r="G10407">
        <v>2022</v>
      </c>
      <c r="H10407" t="s">
        <v>267</v>
      </c>
      <c r="I10407" t="s">
        <v>25302</v>
      </c>
    </row>
    <row r="10408" spans="1:9" ht="16" x14ac:dyDescent="0.2">
      <c r="A10408" t="s">
        <v>25303</v>
      </c>
      <c r="B10408" t="s">
        <v>25304</v>
      </c>
      <c r="C10408">
        <v>1</v>
      </c>
      <c r="D10408" t="s">
        <v>408</v>
      </c>
      <c r="E10408" t="s">
        <v>592</v>
      </c>
      <c r="F10408" s="3" t="s">
        <v>25305</v>
      </c>
      <c r="G10408">
        <v>2022</v>
      </c>
      <c r="H10408" t="s">
        <v>267</v>
      </c>
      <c r="I10408" t="s">
        <v>25306</v>
      </c>
    </row>
    <row r="10409" spans="1:9" ht="16" x14ac:dyDescent="0.2">
      <c r="A10409" t="s">
        <v>25303</v>
      </c>
      <c r="B10409" t="s">
        <v>25307</v>
      </c>
      <c r="C10409">
        <v>2</v>
      </c>
      <c r="D10409" t="s">
        <v>21361</v>
      </c>
      <c r="E10409" t="s">
        <v>12</v>
      </c>
      <c r="F10409" s="3" t="s">
        <v>25027</v>
      </c>
      <c r="G10409">
        <v>2022</v>
      </c>
      <c r="H10409" t="s">
        <v>2868</v>
      </c>
      <c r="I10409" t="s">
        <v>25306</v>
      </c>
    </row>
    <row r="10410" spans="1:9" ht="16" x14ac:dyDescent="0.2">
      <c r="A10410" t="s">
        <v>25308</v>
      </c>
      <c r="B10410" t="s">
        <v>25309</v>
      </c>
      <c r="C10410">
        <v>1</v>
      </c>
      <c r="D10410" t="s">
        <v>52</v>
      </c>
      <c r="E10410" t="s">
        <v>12</v>
      </c>
      <c r="F10410" s="3" t="s">
        <v>25310</v>
      </c>
      <c r="G10410">
        <v>2022</v>
      </c>
      <c r="H10410" t="s">
        <v>140</v>
      </c>
      <c r="I10410" t="s">
        <v>25311</v>
      </c>
    </row>
    <row r="10411" spans="1:9" ht="32" x14ac:dyDescent="0.2">
      <c r="A10411" t="s">
        <v>25312</v>
      </c>
      <c r="B10411" t="s">
        <v>4116</v>
      </c>
      <c r="C10411">
        <v>1</v>
      </c>
      <c r="D10411" t="s">
        <v>12</v>
      </c>
      <c r="E10411" t="s">
        <v>12</v>
      </c>
      <c r="F10411" s="3" t="s">
        <v>19627</v>
      </c>
      <c r="G10411">
        <v>2022</v>
      </c>
      <c r="H10411" t="s">
        <v>368</v>
      </c>
      <c r="I10411" t="s">
        <v>25313</v>
      </c>
    </row>
    <row r="10412" spans="1:9" ht="16" x14ac:dyDescent="0.2">
      <c r="A10412" t="s">
        <v>25312</v>
      </c>
      <c r="B10412" t="s">
        <v>25314</v>
      </c>
      <c r="C10412">
        <v>2</v>
      </c>
      <c r="D10412" t="s">
        <v>12</v>
      </c>
      <c r="E10412" t="s">
        <v>12</v>
      </c>
      <c r="F10412" s="3" t="s">
        <v>2357</v>
      </c>
      <c r="G10412">
        <v>2022</v>
      </c>
      <c r="H10412" t="s">
        <v>368</v>
      </c>
      <c r="I10412" t="s">
        <v>25313</v>
      </c>
    </row>
    <row r="10413" spans="1:9" ht="32" x14ac:dyDescent="0.2">
      <c r="A10413" t="s">
        <v>25312</v>
      </c>
      <c r="B10413" t="s">
        <v>25315</v>
      </c>
      <c r="C10413">
        <v>3</v>
      </c>
      <c r="D10413" t="s">
        <v>12</v>
      </c>
      <c r="E10413" t="s">
        <v>12</v>
      </c>
      <c r="F10413" s="3" t="s">
        <v>10393</v>
      </c>
      <c r="G10413">
        <v>2022</v>
      </c>
      <c r="H10413" t="s">
        <v>368</v>
      </c>
      <c r="I10413" t="s">
        <v>25313</v>
      </c>
    </row>
    <row r="10414" spans="1:9" ht="16" x14ac:dyDescent="0.2">
      <c r="A10414" t="s">
        <v>25316</v>
      </c>
      <c r="B10414" t="s">
        <v>25317</v>
      </c>
      <c r="C10414">
        <v>1</v>
      </c>
      <c r="D10414" t="s">
        <v>12</v>
      </c>
      <c r="E10414" t="s">
        <v>12819</v>
      </c>
      <c r="F10414" s="3" t="s">
        <v>12820</v>
      </c>
      <c r="G10414">
        <v>2022</v>
      </c>
      <c r="H10414" t="s">
        <v>86</v>
      </c>
      <c r="I10414" t="s">
        <v>25318</v>
      </c>
    </row>
    <row r="10415" spans="1:9" ht="16" x14ac:dyDescent="0.2">
      <c r="A10415" t="s">
        <v>25316</v>
      </c>
      <c r="B10415" t="s">
        <v>25319</v>
      </c>
      <c r="C10415">
        <v>2</v>
      </c>
      <c r="D10415" t="s">
        <v>12</v>
      </c>
      <c r="E10415" t="s">
        <v>12819</v>
      </c>
      <c r="F10415" s="3" t="s">
        <v>12820</v>
      </c>
      <c r="G10415">
        <v>2022</v>
      </c>
      <c r="H10415" t="s">
        <v>86</v>
      </c>
      <c r="I10415" t="s">
        <v>25318</v>
      </c>
    </row>
    <row r="10416" spans="1:9" ht="32" x14ac:dyDescent="0.2">
      <c r="A10416" t="s">
        <v>25320</v>
      </c>
      <c r="B10416" t="s">
        <v>15071</v>
      </c>
      <c r="C10416">
        <v>1</v>
      </c>
      <c r="D10416" t="s">
        <v>863</v>
      </c>
      <c r="E10416" t="s">
        <v>12</v>
      </c>
      <c r="F10416" s="3" t="s">
        <v>15072</v>
      </c>
      <c r="G10416">
        <v>2022</v>
      </c>
      <c r="H10416" t="s">
        <v>318</v>
      </c>
      <c r="I10416" t="s">
        <v>25321</v>
      </c>
    </row>
    <row r="10417" spans="1:9" ht="16" x14ac:dyDescent="0.2">
      <c r="A10417" t="s">
        <v>25322</v>
      </c>
      <c r="B10417" t="s">
        <v>25323</v>
      </c>
      <c r="C10417">
        <v>1</v>
      </c>
      <c r="D10417" t="s">
        <v>12</v>
      </c>
      <c r="E10417" t="s">
        <v>12</v>
      </c>
      <c r="F10417" s="3" t="s">
        <v>7711</v>
      </c>
      <c r="G10417">
        <v>2022</v>
      </c>
      <c r="H10417" t="s">
        <v>1810</v>
      </c>
      <c r="I10417" t="s">
        <v>25324</v>
      </c>
    </row>
    <row r="10418" spans="1:9" ht="16" x14ac:dyDescent="0.2">
      <c r="A10418" t="s">
        <v>25322</v>
      </c>
      <c r="B10418" t="s">
        <v>25325</v>
      </c>
      <c r="C10418">
        <v>2</v>
      </c>
      <c r="D10418" t="s">
        <v>12</v>
      </c>
      <c r="E10418" t="s">
        <v>12</v>
      </c>
      <c r="F10418" s="3" t="s">
        <v>25326</v>
      </c>
      <c r="G10418">
        <v>2022</v>
      </c>
      <c r="H10418" t="s">
        <v>1810</v>
      </c>
      <c r="I10418" t="s">
        <v>25324</v>
      </c>
    </row>
    <row r="10419" spans="1:9" ht="32" x14ac:dyDescent="0.2">
      <c r="A10419" t="s">
        <v>25322</v>
      </c>
      <c r="B10419" t="s">
        <v>25327</v>
      </c>
      <c r="C10419">
        <v>3</v>
      </c>
      <c r="D10419" t="s">
        <v>3743</v>
      </c>
      <c r="E10419" t="s">
        <v>12</v>
      </c>
      <c r="F10419" s="3" t="s">
        <v>15186</v>
      </c>
      <c r="G10419">
        <v>2022</v>
      </c>
      <c r="H10419" t="s">
        <v>174</v>
      </c>
      <c r="I10419" t="s">
        <v>25324</v>
      </c>
    </row>
    <row r="10420" spans="1:9" ht="16" x14ac:dyDescent="0.2">
      <c r="A10420" t="s">
        <v>25328</v>
      </c>
      <c r="B10420" t="s">
        <v>25329</v>
      </c>
      <c r="C10420">
        <v>1</v>
      </c>
      <c r="D10420" t="s">
        <v>52</v>
      </c>
      <c r="E10420" t="s">
        <v>12</v>
      </c>
      <c r="F10420" s="3" t="s">
        <v>13266</v>
      </c>
      <c r="G10420">
        <v>2022</v>
      </c>
      <c r="H10420" t="s">
        <v>438</v>
      </c>
      <c r="I10420" t="s">
        <v>25330</v>
      </c>
    </row>
    <row r="10421" spans="1:9" ht="32" x14ac:dyDescent="0.2">
      <c r="A10421" t="s">
        <v>25331</v>
      </c>
      <c r="B10421" t="s">
        <v>2206</v>
      </c>
      <c r="C10421">
        <v>1</v>
      </c>
      <c r="D10421" t="s">
        <v>90</v>
      </c>
      <c r="E10421" t="s">
        <v>12</v>
      </c>
      <c r="F10421" s="3" t="s">
        <v>25193</v>
      </c>
      <c r="G10421">
        <v>2022</v>
      </c>
      <c r="H10421" t="s">
        <v>37</v>
      </c>
      <c r="I10421" t="s">
        <v>25332</v>
      </c>
    </row>
    <row r="10422" spans="1:9" ht="16" x14ac:dyDescent="0.2">
      <c r="A10422" t="s">
        <v>25333</v>
      </c>
      <c r="B10422" t="s">
        <v>25334</v>
      </c>
      <c r="C10422">
        <v>1</v>
      </c>
      <c r="D10422" t="s">
        <v>656</v>
      </c>
      <c r="E10422" t="s">
        <v>12</v>
      </c>
      <c r="F10422" s="3" t="s">
        <v>25335</v>
      </c>
      <c r="G10422">
        <v>2022</v>
      </c>
      <c r="H10422" t="s">
        <v>140</v>
      </c>
      <c r="I10422" t="s">
        <v>25336</v>
      </c>
    </row>
    <row r="10423" spans="1:9" ht="16" x14ac:dyDescent="0.2">
      <c r="A10423" t="s">
        <v>25333</v>
      </c>
      <c r="B10423" t="s">
        <v>25337</v>
      </c>
      <c r="C10423">
        <v>2</v>
      </c>
      <c r="D10423" t="s">
        <v>12</v>
      </c>
      <c r="E10423" t="s">
        <v>12</v>
      </c>
      <c r="F10423" s="3" t="s">
        <v>25338</v>
      </c>
      <c r="G10423">
        <v>2022</v>
      </c>
      <c r="H10423" t="s">
        <v>140</v>
      </c>
      <c r="I10423" t="s">
        <v>25336</v>
      </c>
    </row>
    <row r="10424" spans="1:9" ht="32" x14ac:dyDescent="0.2">
      <c r="A10424" t="s">
        <v>25339</v>
      </c>
      <c r="B10424" t="s">
        <v>25340</v>
      </c>
      <c r="C10424">
        <v>1</v>
      </c>
      <c r="D10424" t="s">
        <v>1384</v>
      </c>
      <c r="E10424" t="s">
        <v>12071</v>
      </c>
      <c r="F10424" s="3" t="s">
        <v>25341</v>
      </c>
      <c r="G10424">
        <v>2022</v>
      </c>
      <c r="H10424" t="s">
        <v>1022</v>
      </c>
      <c r="I10424" t="s">
        <v>25342</v>
      </c>
    </row>
    <row r="10425" spans="1:9" ht="32" x14ac:dyDescent="0.2">
      <c r="A10425" t="s">
        <v>25339</v>
      </c>
      <c r="B10425" t="s">
        <v>25343</v>
      </c>
      <c r="C10425">
        <v>2</v>
      </c>
      <c r="D10425" t="s">
        <v>1384</v>
      </c>
      <c r="E10425" t="s">
        <v>12071</v>
      </c>
      <c r="F10425" s="3" t="s">
        <v>25344</v>
      </c>
      <c r="G10425">
        <v>2022</v>
      </c>
      <c r="H10425" t="s">
        <v>1022</v>
      </c>
      <c r="I10425" t="s">
        <v>25342</v>
      </c>
    </row>
    <row r="10426" spans="1:9" ht="16" x14ac:dyDescent="0.2">
      <c r="A10426" t="s">
        <v>25345</v>
      </c>
      <c r="B10426" t="s">
        <v>25346</v>
      </c>
      <c r="C10426">
        <v>1</v>
      </c>
      <c r="D10426" t="s">
        <v>344</v>
      </c>
      <c r="E10426" t="s">
        <v>12</v>
      </c>
      <c r="F10426" s="3" t="s">
        <v>25347</v>
      </c>
      <c r="G10426">
        <v>2022</v>
      </c>
      <c r="H10426" t="s">
        <v>140</v>
      </c>
      <c r="I10426" t="s">
        <v>25348</v>
      </c>
    </row>
    <row r="10427" spans="1:9" ht="16" x14ac:dyDescent="0.2">
      <c r="A10427" t="s">
        <v>25349</v>
      </c>
      <c r="B10427" t="s">
        <v>25350</v>
      </c>
      <c r="C10427">
        <v>1</v>
      </c>
      <c r="D10427" t="s">
        <v>12</v>
      </c>
      <c r="E10427" t="s">
        <v>12</v>
      </c>
      <c r="F10427" s="3" t="s">
        <v>1756</v>
      </c>
      <c r="G10427">
        <v>2022</v>
      </c>
      <c r="H10427" t="s">
        <v>37</v>
      </c>
      <c r="I10427" t="s">
        <v>25351</v>
      </c>
    </row>
    <row r="10428" spans="1:9" ht="16" x14ac:dyDescent="0.2">
      <c r="A10428" t="s">
        <v>25349</v>
      </c>
      <c r="B10428" t="s">
        <v>25352</v>
      </c>
      <c r="C10428">
        <v>2</v>
      </c>
      <c r="D10428" t="s">
        <v>12</v>
      </c>
      <c r="E10428" t="s">
        <v>12</v>
      </c>
      <c r="F10428" s="3" t="s">
        <v>25353</v>
      </c>
      <c r="G10428">
        <v>2022</v>
      </c>
      <c r="H10428" t="s">
        <v>37</v>
      </c>
      <c r="I10428" t="s">
        <v>25351</v>
      </c>
    </row>
    <row r="10429" spans="1:9" ht="16" x14ac:dyDescent="0.2">
      <c r="A10429" t="s">
        <v>25354</v>
      </c>
      <c r="B10429" t="s">
        <v>25355</v>
      </c>
      <c r="C10429">
        <v>1</v>
      </c>
      <c r="D10429" t="s">
        <v>3897</v>
      </c>
      <c r="E10429" t="s">
        <v>3898</v>
      </c>
      <c r="F10429" s="3" t="s">
        <v>3899</v>
      </c>
      <c r="G10429">
        <v>2022</v>
      </c>
      <c r="H10429" t="s">
        <v>998</v>
      </c>
      <c r="I10429" t="s">
        <v>25356</v>
      </c>
    </row>
    <row r="10430" spans="1:9" ht="16" x14ac:dyDescent="0.2">
      <c r="A10430" t="s">
        <v>25354</v>
      </c>
      <c r="B10430" t="s">
        <v>18235</v>
      </c>
      <c r="C10430">
        <v>2</v>
      </c>
      <c r="D10430">
        <f>384</f>
        <v>384</v>
      </c>
      <c r="E10430" t="s">
        <v>12</v>
      </c>
      <c r="F10430" s="3" t="s">
        <v>25357</v>
      </c>
      <c r="G10430">
        <v>2022</v>
      </c>
      <c r="H10430" t="s">
        <v>14</v>
      </c>
      <c r="I10430" t="s">
        <v>25356</v>
      </c>
    </row>
    <row r="10431" spans="1:9" ht="32" x14ac:dyDescent="0.2">
      <c r="A10431" t="s">
        <v>25358</v>
      </c>
      <c r="B10431" t="s">
        <v>25359</v>
      </c>
      <c r="C10431">
        <v>1</v>
      </c>
      <c r="D10431" t="s">
        <v>1010</v>
      </c>
      <c r="E10431" t="s">
        <v>12</v>
      </c>
      <c r="F10431" s="3" t="s">
        <v>19975</v>
      </c>
      <c r="G10431">
        <v>2022</v>
      </c>
      <c r="H10431" t="s">
        <v>140</v>
      </c>
      <c r="I10431" t="s">
        <v>25360</v>
      </c>
    </row>
    <row r="10432" spans="1:9" ht="32" x14ac:dyDescent="0.2">
      <c r="A10432" t="s">
        <v>25358</v>
      </c>
      <c r="B10432" t="s">
        <v>25361</v>
      </c>
      <c r="C10432">
        <v>2</v>
      </c>
      <c r="D10432" t="s">
        <v>12</v>
      </c>
      <c r="E10432" t="s">
        <v>12</v>
      </c>
      <c r="F10432" s="3" t="s">
        <v>25362</v>
      </c>
      <c r="G10432">
        <v>2022</v>
      </c>
      <c r="H10432" t="s">
        <v>37</v>
      </c>
      <c r="I10432" t="s">
        <v>25360</v>
      </c>
    </row>
    <row r="10433" spans="1:9" ht="32" x14ac:dyDescent="0.2">
      <c r="A10433" t="s">
        <v>25358</v>
      </c>
      <c r="B10433" t="s">
        <v>6180</v>
      </c>
      <c r="C10433">
        <v>3</v>
      </c>
      <c r="D10433" t="s">
        <v>101</v>
      </c>
      <c r="E10433" t="s">
        <v>12</v>
      </c>
      <c r="F10433" s="3" t="s">
        <v>25363</v>
      </c>
      <c r="G10433">
        <v>2022</v>
      </c>
      <c r="H10433" t="s">
        <v>37</v>
      </c>
      <c r="I10433" t="s">
        <v>25360</v>
      </c>
    </row>
    <row r="10434" spans="1:9" ht="16" x14ac:dyDescent="0.2">
      <c r="A10434" t="s">
        <v>25364</v>
      </c>
      <c r="B10434" t="s">
        <v>25365</v>
      </c>
      <c r="C10434">
        <v>1</v>
      </c>
      <c r="D10434" t="s">
        <v>12</v>
      </c>
      <c r="E10434" t="s">
        <v>12</v>
      </c>
      <c r="F10434" s="3" t="s">
        <v>25366</v>
      </c>
      <c r="G10434">
        <v>2022</v>
      </c>
      <c r="H10434" t="s">
        <v>602</v>
      </c>
      <c r="I10434" t="s">
        <v>25367</v>
      </c>
    </row>
    <row r="10435" spans="1:9" ht="32" x14ac:dyDescent="0.2">
      <c r="A10435" t="s">
        <v>25364</v>
      </c>
      <c r="B10435" t="s">
        <v>25368</v>
      </c>
      <c r="C10435">
        <v>2</v>
      </c>
      <c r="D10435" t="s">
        <v>12</v>
      </c>
      <c r="E10435" t="s">
        <v>12</v>
      </c>
      <c r="F10435" s="3" t="s">
        <v>25369</v>
      </c>
      <c r="G10435">
        <v>2022</v>
      </c>
      <c r="H10435" t="s">
        <v>602</v>
      </c>
      <c r="I10435" t="s">
        <v>25367</v>
      </c>
    </row>
    <row r="10436" spans="1:9" ht="16" x14ac:dyDescent="0.2">
      <c r="A10436" t="s">
        <v>25364</v>
      </c>
      <c r="B10436" t="s">
        <v>25370</v>
      </c>
      <c r="C10436">
        <v>3</v>
      </c>
      <c r="D10436" t="s">
        <v>12</v>
      </c>
      <c r="E10436" t="s">
        <v>12</v>
      </c>
      <c r="F10436" s="3" t="s">
        <v>25371</v>
      </c>
      <c r="G10436">
        <v>2022</v>
      </c>
      <c r="H10436" t="s">
        <v>602</v>
      </c>
      <c r="I10436" t="s">
        <v>25367</v>
      </c>
    </row>
    <row r="10437" spans="1:9" ht="16" x14ac:dyDescent="0.2">
      <c r="A10437" t="s">
        <v>25372</v>
      </c>
      <c r="B10437" t="s">
        <v>862</v>
      </c>
      <c r="C10437">
        <v>1</v>
      </c>
      <c r="D10437" t="s">
        <v>52</v>
      </c>
      <c r="E10437" t="s">
        <v>12</v>
      </c>
      <c r="F10437" s="3" t="s">
        <v>866</v>
      </c>
      <c r="G10437">
        <v>2022</v>
      </c>
      <c r="H10437" t="s">
        <v>323</v>
      </c>
      <c r="I10437" t="s">
        <v>25373</v>
      </c>
    </row>
    <row r="10438" spans="1:9" ht="32" x14ac:dyDescent="0.2">
      <c r="A10438" t="s">
        <v>25372</v>
      </c>
      <c r="B10438" t="s">
        <v>850</v>
      </c>
      <c r="C10438">
        <v>2</v>
      </c>
      <c r="D10438">
        <f>237</f>
        <v>237</v>
      </c>
      <c r="E10438" t="s">
        <v>12</v>
      </c>
      <c r="F10438" s="3" t="s">
        <v>851</v>
      </c>
      <c r="G10438">
        <v>2022</v>
      </c>
      <c r="H10438" t="s">
        <v>21</v>
      </c>
      <c r="I10438" t="s">
        <v>25373</v>
      </c>
    </row>
    <row r="10439" spans="1:9" ht="32" x14ac:dyDescent="0.2">
      <c r="A10439" t="s">
        <v>25372</v>
      </c>
      <c r="B10439" t="s">
        <v>25374</v>
      </c>
      <c r="C10439">
        <v>3</v>
      </c>
      <c r="D10439" t="s">
        <v>52</v>
      </c>
      <c r="E10439" t="s">
        <v>12</v>
      </c>
      <c r="F10439" s="3" t="s">
        <v>1995</v>
      </c>
      <c r="G10439">
        <v>2022</v>
      </c>
      <c r="H10439" t="s">
        <v>859</v>
      </c>
      <c r="I10439" t="s">
        <v>25373</v>
      </c>
    </row>
    <row r="10440" spans="1:9" ht="16" x14ac:dyDescent="0.2">
      <c r="A10440" t="s">
        <v>25375</v>
      </c>
      <c r="B10440" t="s">
        <v>20907</v>
      </c>
      <c r="C10440">
        <v>1</v>
      </c>
      <c r="D10440" t="s">
        <v>101</v>
      </c>
      <c r="E10440" t="s">
        <v>12</v>
      </c>
      <c r="F10440" s="3" t="s">
        <v>4087</v>
      </c>
      <c r="G10440">
        <v>2022</v>
      </c>
      <c r="H10440" t="s">
        <v>37</v>
      </c>
      <c r="I10440" t="s">
        <v>25376</v>
      </c>
    </row>
    <row r="10441" spans="1:9" ht="32" x14ac:dyDescent="0.2">
      <c r="A10441" t="s">
        <v>25377</v>
      </c>
      <c r="B10441" t="s">
        <v>25378</v>
      </c>
      <c r="C10441">
        <v>1</v>
      </c>
      <c r="D10441" t="s">
        <v>101</v>
      </c>
      <c r="E10441" t="s">
        <v>12</v>
      </c>
      <c r="F10441" s="3" t="s">
        <v>25379</v>
      </c>
      <c r="G10441">
        <v>2022</v>
      </c>
      <c r="H10441" t="s">
        <v>37</v>
      </c>
      <c r="I10441" t="s">
        <v>25380</v>
      </c>
    </row>
    <row r="10442" spans="1:9" ht="32" x14ac:dyDescent="0.2">
      <c r="A10442" t="s">
        <v>25381</v>
      </c>
      <c r="B10442" t="s">
        <v>393</v>
      </c>
      <c r="C10442">
        <v>1</v>
      </c>
      <c r="D10442" t="s">
        <v>12</v>
      </c>
      <c r="E10442" t="s">
        <v>12</v>
      </c>
      <c r="F10442" s="7" t="s">
        <v>15953</v>
      </c>
      <c r="G10442">
        <v>2022</v>
      </c>
      <c r="H10442" t="s">
        <v>21</v>
      </c>
      <c r="I10442" t="s">
        <v>25382</v>
      </c>
    </row>
    <row r="10443" spans="1:9" ht="32" x14ac:dyDescent="0.2">
      <c r="A10443" t="s">
        <v>25381</v>
      </c>
      <c r="B10443" t="s">
        <v>25383</v>
      </c>
      <c r="C10443">
        <v>2</v>
      </c>
      <c r="D10443" t="s">
        <v>12</v>
      </c>
      <c r="E10443" t="s">
        <v>12</v>
      </c>
      <c r="F10443" s="7" t="s">
        <v>25384</v>
      </c>
      <c r="G10443">
        <v>2022</v>
      </c>
      <c r="H10443" t="s">
        <v>21</v>
      </c>
      <c r="I10443" t="s">
        <v>25382</v>
      </c>
    </row>
    <row r="10444" spans="1:9" ht="16" x14ac:dyDescent="0.2">
      <c r="A10444" t="s">
        <v>25381</v>
      </c>
      <c r="B10444" t="s">
        <v>25385</v>
      </c>
      <c r="C10444">
        <v>3</v>
      </c>
      <c r="D10444" t="s">
        <v>12</v>
      </c>
      <c r="E10444" t="s">
        <v>12</v>
      </c>
      <c r="F10444" s="3" t="s">
        <v>4101</v>
      </c>
      <c r="G10444">
        <v>2022</v>
      </c>
      <c r="H10444" t="s">
        <v>323</v>
      </c>
      <c r="I10444" t="s">
        <v>25382</v>
      </c>
    </row>
    <row r="10445" spans="1:9" x14ac:dyDescent="0.2">
      <c r="A10445" t="s">
        <v>25381</v>
      </c>
      <c r="B10445" t="s">
        <v>400</v>
      </c>
      <c r="C10445">
        <v>4</v>
      </c>
      <c r="D10445" t="s">
        <v>12</v>
      </c>
      <c r="E10445" t="s">
        <v>12</v>
      </c>
      <c r="F10445" s="8" t="s">
        <v>45816</v>
      </c>
      <c r="G10445">
        <v>2022</v>
      </c>
      <c r="H10445" t="s">
        <v>21</v>
      </c>
      <c r="I10445" t="s">
        <v>25382</v>
      </c>
    </row>
    <row r="10446" spans="1:9" ht="16" x14ac:dyDescent="0.2">
      <c r="A10446" t="s">
        <v>25386</v>
      </c>
      <c r="B10446" t="s">
        <v>11220</v>
      </c>
      <c r="C10446">
        <v>1</v>
      </c>
      <c r="D10446">
        <f>345</f>
        <v>345</v>
      </c>
      <c r="E10446" t="s">
        <v>12</v>
      </c>
      <c r="F10446" s="3" t="s">
        <v>24755</v>
      </c>
      <c r="G10446">
        <v>2022</v>
      </c>
      <c r="H10446" t="s">
        <v>998</v>
      </c>
      <c r="I10446" t="s">
        <v>25387</v>
      </c>
    </row>
    <row r="10447" spans="1:9" ht="16" x14ac:dyDescent="0.2">
      <c r="A10447" t="s">
        <v>25388</v>
      </c>
      <c r="B10447" t="s">
        <v>25389</v>
      </c>
      <c r="C10447">
        <v>1</v>
      </c>
      <c r="D10447" t="s">
        <v>52</v>
      </c>
      <c r="E10447" t="s">
        <v>12</v>
      </c>
      <c r="F10447" s="3" t="s">
        <v>25390</v>
      </c>
      <c r="G10447">
        <v>2022</v>
      </c>
      <c r="H10447" t="s">
        <v>323</v>
      </c>
      <c r="I10447" t="s">
        <v>25391</v>
      </c>
    </row>
    <row r="10448" spans="1:9" ht="32" x14ac:dyDescent="0.2">
      <c r="A10448" t="s">
        <v>25392</v>
      </c>
      <c r="B10448" t="s">
        <v>13186</v>
      </c>
      <c r="C10448">
        <v>1</v>
      </c>
      <c r="D10448" t="s">
        <v>12</v>
      </c>
      <c r="E10448" t="s">
        <v>12</v>
      </c>
      <c r="F10448" s="3" t="s">
        <v>13187</v>
      </c>
      <c r="G10448">
        <v>2022</v>
      </c>
      <c r="H10448" t="s">
        <v>1810</v>
      </c>
      <c r="I10448" t="s">
        <v>25393</v>
      </c>
    </row>
    <row r="10449" spans="1:9" ht="32" x14ac:dyDescent="0.2">
      <c r="A10449" t="s">
        <v>25394</v>
      </c>
      <c r="B10449" t="s">
        <v>25395</v>
      </c>
      <c r="C10449">
        <v>1</v>
      </c>
      <c r="D10449" t="s">
        <v>12</v>
      </c>
      <c r="E10449" t="s">
        <v>12</v>
      </c>
      <c r="F10449" s="3" t="s">
        <v>25396</v>
      </c>
      <c r="G10449">
        <v>2022</v>
      </c>
      <c r="H10449" t="s">
        <v>761</v>
      </c>
      <c r="I10449" t="s">
        <v>25397</v>
      </c>
    </row>
    <row r="10450" spans="1:9" ht="16" x14ac:dyDescent="0.2">
      <c r="A10450" t="s">
        <v>25394</v>
      </c>
      <c r="B10450" t="s">
        <v>25398</v>
      </c>
      <c r="C10450">
        <v>2</v>
      </c>
      <c r="D10450" t="s">
        <v>4607</v>
      </c>
      <c r="E10450" t="s">
        <v>12</v>
      </c>
      <c r="F10450" s="3" t="s">
        <v>13423</v>
      </c>
      <c r="G10450">
        <v>2022</v>
      </c>
      <c r="H10450" t="s">
        <v>140</v>
      </c>
      <c r="I10450" t="s">
        <v>25397</v>
      </c>
    </row>
    <row r="10451" spans="1:9" ht="16" x14ac:dyDescent="0.2">
      <c r="A10451" t="s">
        <v>25394</v>
      </c>
      <c r="B10451" t="s">
        <v>25399</v>
      </c>
      <c r="C10451">
        <v>3</v>
      </c>
      <c r="D10451" t="s">
        <v>12</v>
      </c>
      <c r="E10451" t="s">
        <v>12</v>
      </c>
      <c r="F10451" s="3" t="s">
        <v>25400</v>
      </c>
      <c r="G10451">
        <v>2022</v>
      </c>
      <c r="H10451" t="s">
        <v>761</v>
      </c>
      <c r="I10451" t="s">
        <v>25397</v>
      </c>
    </row>
    <row r="10452" spans="1:9" ht="16" x14ac:dyDescent="0.2">
      <c r="A10452" t="s">
        <v>25394</v>
      </c>
      <c r="B10452" t="s">
        <v>25401</v>
      </c>
      <c r="C10452">
        <v>4</v>
      </c>
      <c r="D10452" t="s">
        <v>4601</v>
      </c>
      <c r="E10452" t="s">
        <v>1171</v>
      </c>
      <c r="F10452" s="3" t="s">
        <v>25402</v>
      </c>
      <c r="G10452">
        <v>2022</v>
      </c>
      <c r="H10452" t="s">
        <v>761</v>
      </c>
      <c r="I10452" t="s">
        <v>25397</v>
      </c>
    </row>
    <row r="10453" spans="1:9" ht="32" x14ac:dyDescent="0.2">
      <c r="A10453" t="s">
        <v>25394</v>
      </c>
      <c r="B10453" t="s">
        <v>25403</v>
      </c>
      <c r="C10453">
        <v>5</v>
      </c>
      <c r="D10453" t="s">
        <v>12</v>
      </c>
      <c r="E10453" t="s">
        <v>12</v>
      </c>
      <c r="F10453" s="3" t="s">
        <v>25404</v>
      </c>
      <c r="G10453">
        <v>2022</v>
      </c>
      <c r="H10453" t="s">
        <v>761</v>
      </c>
      <c r="I10453" t="s">
        <v>25397</v>
      </c>
    </row>
    <row r="10454" spans="1:9" ht="16" x14ac:dyDescent="0.2">
      <c r="A10454" t="s">
        <v>25405</v>
      </c>
      <c r="B10454" t="s">
        <v>10269</v>
      </c>
      <c r="C10454">
        <v>1</v>
      </c>
      <c r="D10454" t="s">
        <v>712</v>
      </c>
      <c r="E10454" t="s">
        <v>12</v>
      </c>
      <c r="F10454" s="3" t="s">
        <v>4942</v>
      </c>
      <c r="G10454">
        <v>2022</v>
      </c>
      <c r="H10454" t="s">
        <v>140</v>
      </c>
      <c r="I10454" t="s">
        <v>25406</v>
      </c>
    </row>
    <row r="10455" spans="1:9" ht="32" x14ac:dyDescent="0.2">
      <c r="A10455" t="s">
        <v>25405</v>
      </c>
      <c r="B10455" t="s">
        <v>24306</v>
      </c>
      <c r="C10455">
        <v>2</v>
      </c>
      <c r="D10455" t="s">
        <v>1735</v>
      </c>
      <c r="E10455" t="s">
        <v>334</v>
      </c>
      <c r="F10455" s="3" t="s">
        <v>19786</v>
      </c>
      <c r="G10455">
        <v>2022</v>
      </c>
      <c r="H10455" t="s">
        <v>140</v>
      </c>
      <c r="I10455" t="s">
        <v>25406</v>
      </c>
    </row>
    <row r="10456" spans="1:9" ht="16" x14ac:dyDescent="0.2">
      <c r="A10456" t="s">
        <v>25407</v>
      </c>
      <c r="B10456" t="s">
        <v>25408</v>
      </c>
      <c r="C10456">
        <v>1</v>
      </c>
      <c r="D10456" t="s">
        <v>52</v>
      </c>
      <c r="E10456" t="s">
        <v>12</v>
      </c>
      <c r="F10456" s="3" t="s">
        <v>25409</v>
      </c>
      <c r="G10456">
        <v>2022</v>
      </c>
      <c r="H10456" t="s">
        <v>714</v>
      </c>
      <c r="I10456" t="s">
        <v>25410</v>
      </c>
    </row>
    <row r="10457" spans="1:9" ht="16" x14ac:dyDescent="0.2">
      <c r="A10457" t="s">
        <v>25407</v>
      </c>
      <c r="B10457" t="s">
        <v>10658</v>
      </c>
      <c r="C10457">
        <v>2</v>
      </c>
      <c r="D10457" t="s">
        <v>52</v>
      </c>
      <c r="E10457" t="s">
        <v>12</v>
      </c>
      <c r="F10457" s="3" t="s">
        <v>25409</v>
      </c>
      <c r="G10457">
        <v>2022</v>
      </c>
      <c r="H10457" t="s">
        <v>714</v>
      </c>
      <c r="I10457" t="s">
        <v>25410</v>
      </c>
    </row>
    <row r="10458" spans="1:9" ht="16" x14ac:dyDescent="0.2">
      <c r="A10458" t="s">
        <v>25411</v>
      </c>
      <c r="B10458" t="s">
        <v>25412</v>
      </c>
      <c r="C10458">
        <v>1</v>
      </c>
      <c r="D10458" t="s">
        <v>1128</v>
      </c>
      <c r="E10458" t="s">
        <v>12</v>
      </c>
      <c r="F10458" s="3" t="s">
        <v>25413</v>
      </c>
      <c r="G10458">
        <v>2022</v>
      </c>
      <c r="H10458" t="s">
        <v>140</v>
      </c>
      <c r="I10458" t="s">
        <v>25414</v>
      </c>
    </row>
    <row r="10459" spans="1:9" ht="32" x14ac:dyDescent="0.2">
      <c r="A10459" t="s">
        <v>25411</v>
      </c>
      <c r="B10459" t="s">
        <v>25415</v>
      </c>
      <c r="C10459">
        <v>2</v>
      </c>
      <c r="D10459" t="s">
        <v>1128</v>
      </c>
      <c r="E10459" t="s">
        <v>12</v>
      </c>
      <c r="F10459" s="3" t="s">
        <v>25416</v>
      </c>
      <c r="G10459">
        <v>2022</v>
      </c>
      <c r="H10459" t="s">
        <v>140</v>
      </c>
      <c r="I10459" t="s">
        <v>25414</v>
      </c>
    </row>
    <row r="10460" spans="1:9" ht="16" x14ac:dyDescent="0.2">
      <c r="A10460" t="s">
        <v>25411</v>
      </c>
      <c r="B10460" t="s">
        <v>4876</v>
      </c>
      <c r="C10460">
        <v>3</v>
      </c>
      <c r="D10460" t="s">
        <v>12</v>
      </c>
      <c r="E10460" t="s">
        <v>12</v>
      </c>
      <c r="F10460" s="3" t="s">
        <v>25417</v>
      </c>
      <c r="G10460">
        <v>2022</v>
      </c>
      <c r="H10460" t="s">
        <v>140</v>
      </c>
      <c r="I10460" t="s">
        <v>25414</v>
      </c>
    </row>
    <row r="10461" spans="1:9" ht="32" x14ac:dyDescent="0.2">
      <c r="A10461" t="s">
        <v>25411</v>
      </c>
      <c r="B10461" t="s">
        <v>25418</v>
      </c>
      <c r="C10461">
        <v>4</v>
      </c>
      <c r="D10461" t="s">
        <v>12</v>
      </c>
      <c r="E10461" t="s">
        <v>12</v>
      </c>
      <c r="F10461" s="3" t="s">
        <v>25419</v>
      </c>
      <c r="G10461">
        <v>2022</v>
      </c>
      <c r="H10461" t="s">
        <v>140</v>
      </c>
      <c r="I10461" t="s">
        <v>25414</v>
      </c>
    </row>
    <row r="10462" spans="1:9" ht="32" x14ac:dyDescent="0.2">
      <c r="A10462" t="s">
        <v>25411</v>
      </c>
      <c r="B10462" t="s">
        <v>25420</v>
      </c>
      <c r="C10462">
        <v>5</v>
      </c>
      <c r="D10462" t="s">
        <v>10222</v>
      </c>
      <c r="E10462" t="s">
        <v>12</v>
      </c>
      <c r="F10462" s="3" t="s">
        <v>25421</v>
      </c>
      <c r="G10462">
        <v>2022</v>
      </c>
      <c r="H10462" t="s">
        <v>140</v>
      </c>
      <c r="I10462" t="s">
        <v>25414</v>
      </c>
    </row>
    <row r="10463" spans="1:9" ht="16" x14ac:dyDescent="0.2">
      <c r="A10463" t="s">
        <v>25411</v>
      </c>
      <c r="B10463" t="s">
        <v>25422</v>
      </c>
      <c r="C10463">
        <v>6</v>
      </c>
      <c r="D10463" t="s">
        <v>12</v>
      </c>
      <c r="E10463" t="s">
        <v>12</v>
      </c>
      <c r="F10463" s="3" t="s">
        <v>23689</v>
      </c>
      <c r="G10463">
        <v>2022</v>
      </c>
      <c r="H10463" t="s">
        <v>140</v>
      </c>
      <c r="I10463" t="s">
        <v>25414</v>
      </c>
    </row>
    <row r="10464" spans="1:9" ht="32" x14ac:dyDescent="0.2">
      <c r="A10464" t="s">
        <v>25423</v>
      </c>
      <c r="B10464" t="s">
        <v>12109</v>
      </c>
      <c r="C10464">
        <v>1</v>
      </c>
      <c r="D10464">
        <f>73</f>
        <v>73</v>
      </c>
      <c r="E10464" t="s">
        <v>12</v>
      </c>
      <c r="F10464" s="3" t="s">
        <v>25424</v>
      </c>
      <c r="G10464">
        <v>2022</v>
      </c>
      <c r="H10464" t="s">
        <v>140</v>
      </c>
      <c r="I10464" t="s">
        <v>25425</v>
      </c>
    </row>
    <row r="10465" spans="1:9" ht="16" x14ac:dyDescent="0.2">
      <c r="A10465" t="s">
        <v>25426</v>
      </c>
      <c r="B10465" t="s">
        <v>23712</v>
      </c>
      <c r="C10465">
        <v>1</v>
      </c>
      <c r="D10465">
        <f>17</f>
        <v>17</v>
      </c>
      <c r="E10465" t="s">
        <v>5851</v>
      </c>
      <c r="F10465" s="3" t="s">
        <v>5852</v>
      </c>
      <c r="G10465">
        <v>2022</v>
      </c>
      <c r="H10465" t="s">
        <v>14</v>
      </c>
      <c r="I10465" t="s">
        <v>25427</v>
      </c>
    </row>
    <row r="10466" spans="1:9" ht="16" x14ac:dyDescent="0.2">
      <c r="A10466" t="s">
        <v>25426</v>
      </c>
      <c r="B10466" t="s">
        <v>741</v>
      </c>
      <c r="C10466">
        <v>2</v>
      </c>
      <c r="D10466" t="s">
        <v>12</v>
      </c>
      <c r="E10466" t="s">
        <v>12</v>
      </c>
      <c r="F10466" s="3" t="s">
        <v>25338</v>
      </c>
      <c r="G10466">
        <v>2022</v>
      </c>
      <c r="H10466" t="s">
        <v>140</v>
      </c>
      <c r="I10466" t="s">
        <v>25427</v>
      </c>
    </row>
    <row r="10467" spans="1:9" ht="16" x14ac:dyDescent="0.2">
      <c r="A10467" t="s">
        <v>25426</v>
      </c>
      <c r="B10467" t="s">
        <v>1201</v>
      </c>
      <c r="C10467">
        <v>3</v>
      </c>
      <c r="D10467">
        <f>17</f>
        <v>17</v>
      </c>
      <c r="E10467" t="s">
        <v>5851</v>
      </c>
      <c r="F10467" s="3" t="s">
        <v>5852</v>
      </c>
      <c r="G10467">
        <v>2022</v>
      </c>
      <c r="H10467" t="s">
        <v>14</v>
      </c>
      <c r="I10467" t="s">
        <v>25427</v>
      </c>
    </row>
    <row r="10468" spans="1:9" ht="32" x14ac:dyDescent="0.2">
      <c r="A10468" t="s">
        <v>25428</v>
      </c>
      <c r="B10468" t="s">
        <v>25429</v>
      </c>
      <c r="C10468">
        <v>1</v>
      </c>
      <c r="D10468" t="s">
        <v>20883</v>
      </c>
      <c r="E10468" t="s">
        <v>12</v>
      </c>
      <c r="F10468" s="3" t="s">
        <v>25430</v>
      </c>
      <c r="G10468">
        <v>2022</v>
      </c>
      <c r="H10468" t="s">
        <v>2773</v>
      </c>
      <c r="I10468" t="s">
        <v>25431</v>
      </c>
    </row>
    <row r="10469" spans="1:9" ht="16" x14ac:dyDescent="0.2">
      <c r="A10469" t="s">
        <v>25428</v>
      </c>
      <c r="B10469" t="s">
        <v>25432</v>
      </c>
      <c r="C10469">
        <v>2</v>
      </c>
      <c r="D10469" t="s">
        <v>20883</v>
      </c>
      <c r="E10469" t="s">
        <v>12</v>
      </c>
      <c r="F10469" s="3" t="s">
        <v>25433</v>
      </c>
      <c r="G10469">
        <v>2022</v>
      </c>
      <c r="H10469" t="s">
        <v>2773</v>
      </c>
      <c r="I10469" t="s">
        <v>25431</v>
      </c>
    </row>
    <row r="10470" spans="1:9" ht="32" x14ac:dyDescent="0.2">
      <c r="A10470" t="s">
        <v>25434</v>
      </c>
      <c r="B10470" t="s">
        <v>7369</v>
      </c>
      <c r="C10470">
        <v>1</v>
      </c>
      <c r="D10470">
        <f>164</f>
        <v>164</v>
      </c>
      <c r="E10470" t="s">
        <v>12</v>
      </c>
      <c r="F10470" s="3" t="s">
        <v>25435</v>
      </c>
      <c r="G10470">
        <v>2022</v>
      </c>
      <c r="H10470" t="s">
        <v>226</v>
      </c>
      <c r="I10470" t="s">
        <v>25436</v>
      </c>
    </row>
    <row r="10471" spans="1:9" ht="48" x14ac:dyDescent="0.2">
      <c r="A10471" t="s">
        <v>25437</v>
      </c>
      <c r="B10471" t="s">
        <v>25438</v>
      </c>
      <c r="C10471">
        <v>1</v>
      </c>
      <c r="D10471" t="s">
        <v>2296</v>
      </c>
      <c r="E10471" t="s">
        <v>12</v>
      </c>
      <c r="F10471" s="3" t="s">
        <v>25439</v>
      </c>
      <c r="G10471">
        <v>2022</v>
      </c>
      <c r="H10471" t="s">
        <v>267</v>
      </c>
      <c r="I10471" t="s">
        <v>25440</v>
      </c>
    </row>
    <row r="10472" spans="1:9" ht="48" x14ac:dyDescent="0.2">
      <c r="A10472" t="s">
        <v>25441</v>
      </c>
      <c r="B10472" t="s">
        <v>25438</v>
      </c>
      <c r="C10472">
        <v>1</v>
      </c>
      <c r="D10472" t="s">
        <v>2296</v>
      </c>
      <c r="E10472" t="s">
        <v>12</v>
      </c>
      <c r="F10472" s="3" t="s">
        <v>25439</v>
      </c>
      <c r="G10472">
        <v>2022</v>
      </c>
      <c r="H10472" t="s">
        <v>267</v>
      </c>
      <c r="I10472" t="s">
        <v>25442</v>
      </c>
    </row>
    <row r="10473" spans="1:9" ht="32" x14ac:dyDescent="0.2">
      <c r="A10473" t="s">
        <v>25441</v>
      </c>
      <c r="B10473" t="s">
        <v>25443</v>
      </c>
      <c r="C10473">
        <v>2</v>
      </c>
      <c r="D10473" t="s">
        <v>2296</v>
      </c>
      <c r="E10473" t="s">
        <v>12</v>
      </c>
      <c r="F10473" s="3" t="s">
        <v>25444</v>
      </c>
      <c r="G10473">
        <v>2022</v>
      </c>
      <c r="H10473" t="s">
        <v>267</v>
      </c>
      <c r="I10473" t="s">
        <v>25442</v>
      </c>
    </row>
    <row r="10474" spans="1:9" ht="32" x14ac:dyDescent="0.2">
      <c r="A10474" t="s">
        <v>25445</v>
      </c>
      <c r="B10474" t="s">
        <v>25446</v>
      </c>
      <c r="C10474">
        <v>1</v>
      </c>
      <c r="D10474" t="s">
        <v>3743</v>
      </c>
      <c r="E10474" t="s">
        <v>12</v>
      </c>
      <c r="F10474" s="3" t="s">
        <v>25447</v>
      </c>
      <c r="G10474">
        <v>2022</v>
      </c>
      <c r="H10474" t="s">
        <v>86</v>
      </c>
      <c r="I10474" t="s">
        <v>25448</v>
      </c>
    </row>
    <row r="10475" spans="1:9" ht="16" x14ac:dyDescent="0.2">
      <c r="A10475" t="s">
        <v>25445</v>
      </c>
      <c r="B10475" t="s">
        <v>25449</v>
      </c>
      <c r="C10475">
        <v>2</v>
      </c>
      <c r="D10475" t="s">
        <v>12</v>
      </c>
      <c r="E10475" t="s">
        <v>12</v>
      </c>
      <c r="F10475" s="3" t="s">
        <v>25450</v>
      </c>
      <c r="G10475">
        <v>2022</v>
      </c>
      <c r="H10475" t="s">
        <v>5941</v>
      </c>
      <c r="I10475" t="s">
        <v>25448</v>
      </c>
    </row>
    <row r="10476" spans="1:9" ht="32" x14ac:dyDescent="0.2">
      <c r="A10476" t="s">
        <v>25451</v>
      </c>
      <c r="B10476" t="s">
        <v>25452</v>
      </c>
      <c r="C10476">
        <v>1</v>
      </c>
      <c r="D10476" t="s">
        <v>786</v>
      </c>
      <c r="E10476" t="s">
        <v>787</v>
      </c>
      <c r="F10476" s="3" t="s">
        <v>788</v>
      </c>
      <c r="G10476">
        <v>2022</v>
      </c>
      <c r="H10476" t="s">
        <v>86</v>
      </c>
      <c r="I10476" t="s">
        <v>25453</v>
      </c>
    </row>
    <row r="10477" spans="1:9" ht="16" x14ac:dyDescent="0.2">
      <c r="A10477" t="s">
        <v>25451</v>
      </c>
      <c r="B10477" t="s">
        <v>25454</v>
      </c>
      <c r="C10477">
        <v>2</v>
      </c>
      <c r="D10477" t="s">
        <v>12</v>
      </c>
      <c r="E10477" t="s">
        <v>12</v>
      </c>
      <c r="F10477" s="3" t="s">
        <v>25455</v>
      </c>
      <c r="G10477">
        <v>2022</v>
      </c>
      <c r="H10477" t="s">
        <v>86</v>
      </c>
      <c r="I10477" t="s">
        <v>25453</v>
      </c>
    </row>
    <row r="10478" spans="1:9" ht="16" x14ac:dyDescent="0.2">
      <c r="A10478" t="s">
        <v>25451</v>
      </c>
      <c r="B10478" t="s">
        <v>25456</v>
      </c>
      <c r="C10478">
        <v>3</v>
      </c>
      <c r="D10478" t="s">
        <v>12</v>
      </c>
      <c r="E10478" t="s">
        <v>12</v>
      </c>
      <c r="F10478" s="3" t="s">
        <v>18124</v>
      </c>
      <c r="G10478">
        <v>2022</v>
      </c>
      <c r="H10478" t="s">
        <v>140</v>
      </c>
      <c r="I10478" t="s">
        <v>25453</v>
      </c>
    </row>
    <row r="10479" spans="1:9" ht="16" x14ac:dyDescent="0.2">
      <c r="A10479" t="s">
        <v>25451</v>
      </c>
      <c r="B10479" t="s">
        <v>25457</v>
      </c>
      <c r="C10479">
        <v>4</v>
      </c>
      <c r="D10479" t="s">
        <v>12</v>
      </c>
      <c r="E10479" t="s">
        <v>12</v>
      </c>
      <c r="F10479" s="3" t="s">
        <v>25458</v>
      </c>
      <c r="G10479">
        <v>2022</v>
      </c>
      <c r="H10479" t="s">
        <v>832</v>
      </c>
      <c r="I10479" t="s">
        <v>25453</v>
      </c>
    </row>
    <row r="10480" spans="1:9" ht="16" x14ac:dyDescent="0.2">
      <c r="A10480" t="s">
        <v>25451</v>
      </c>
      <c r="B10480" t="s">
        <v>25459</v>
      </c>
      <c r="C10480">
        <v>5</v>
      </c>
      <c r="D10480" t="s">
        <v>12</v>
      </c>
      <c r="E10480" t="s">
        <v>12</v>
      </c>
      <c r="F10480" s="3" t="s">
        <v>25460</v>
      </c>
      <c r="G10480">
        <v>2022</v>
      </c>
      <c r="H10480" t="s">
        <v>832</v>
      </c>
      <c r="I10480" t="s">
        <v>25453</v>
      </c>
    </row>
    <row r="10481" spans="1:9" ht="16" x14ac:dyDescent="0.2">
      <c r="A10481" t="s">
        <v>25451</v>
      </c>
      <c r="B10481" t="s">
        <v>25461</v>
      </c>
      <c r="C10481">
        <v>6</v>
      </c>
      <c r="D10481" t="s">
        <v>12</v>
      </c>
      <c r="E10481" t="s">
        <v>12</v>
      </c>
      <c r="F10481" s="3" t="s">
        <v>20509</v>
      </c>
      <c r="G10481">
        <v>2022</v>
      </c>
      <c r="H10481" t="s">
        <v>140</v>
      </c>
      <c r="I10481" t="s">
        <v>25453</v>
      </c>
    </row>
    <row r="10482" spans="1:9" ht="16" x14ac:dyDescent="0.2">
      <c r="A10482" t="s">
        <v>25451</v>
      </c>
      <c r="B10482" t="s">
        <v>25462</v>
      </c>
      <c r="C10482">
        <v>7</v>
      </c>
      <c r="D10482" t="s">
        <v>12</v>
      </c>
      <c r="E10482" t="s">
        <v>12</v>
      </c>
      <c r="F10482" s="3" t="s">
        <v>25463</v>
      </c>
      <c r="G10482">
        <v>2022</v>
      </c>
      <c r="H10482" t="s">
        <v>86</v>
      </c>
      <c r="I10482" t="s">
        <v>25453</v>
      </c>
    </row>
    <row r="10483" spans="1:9" ht="32" x14ac:dyDescent="0.2">
      <c r="A10483" t="s">
        <v>25464</v>
      </c>
      <c r="B10483" t="s">
        <v>25465</v>
      </c>
      <c r="C10483">
        <v>1</v>
      </c>
      <c r="D10483" t="s">
        <v>12</v>
      </c>
      <c r="E10483" t="s">
        <v>12</v>
      </c>
      <c r="F10483" s="3" t="s">
        <v>25466</v>
      </c>
      <c r="G10483">
        <v>2022</v>
      </c>
      <c r="H10483" t="s">
        <v>162</v>
      </c>
      <c r="I10483" t="s">
        <v>25467</v>
      </c>
    </row>
    <row r="10484" spans="1:9" ht="32" x14ac:dyDescent="0.2">
      <c r="A10484" t="s">
        <v>25464</v>
      </c>
      <c r="B10484" t="s">
        <v>23208</v>
      </c>
      <c r="C10484">
        <v>2</v>
      </c>
      <c r="D10484" t="s">
        <v>628</v>
      </c>
      <c r="E10484" t="s">
        <v>12</v>
      </c>
      <c r="F10484" s="3" t="s">
        <v>25468</v>
      </c>
      <c r="G10484">
        <v>2022</v>
      </c>
      <c r="H10484" t="s">
        <v>2026</v>
      </c>
      <c r="I10484" t="s">
        <v>25467</v>
      </c>
    </row>
    <row r="10485" spans="1:9" ht="32" x14ac:dyDescent="0.2">
      <c r="A10485" t="s">
        <v>25464</v>
      </c>
      <c r="B10485" t="s">
        <v>25469</v>
      </c>
      <c r="C10485">
        <v>3</v>
      </c>
      <c r="D10485" t="s">
        <v>52</v>
      </c>
      <c r="E10485" t="s">
        <v>12</v>
      </c>
      <c r="F10485" s="3" t="s">
        <v>25470</v>
      </c>
      <c r="G10485">
        <v>2022</v>
      </c>
      <c r="H10485" t="s">
        <v>423</v>
      </c>
      <c r="I10485" t="s">
        <v>25467</v>
      </c>
    </row>
    <row r="10486" spans="1:9" ht="32" x14ac:dyDescent="0.2">
      <c r="A10486" t="s">
        <v>25464</v>
      </c>
      <c r="B10486" t="s">
        <v>25471</v>
      </c>
      <c r="C10486">
        <v>4</v>
      </c>
      <c r="D10486" t="s">
        <v>628</v>
      </c>
      <c r="E10486" t="s">
        <v>12</v>
      </c>
      <c r="F10486" s="3" t="s">
        <v>25472</v>
      </c>
      <c r="G10486">
        <v>2022</v>
      </c>
      <c r="H10486" t="s">
        <v>2026</v>
      </c>
      <c r="I10486" t="s">
        <v>25467</v>
      </c>
    </row>
    <row r="10487" spans="1:9" ht="16" x14ac:dyDescent="0.2">
      <c r="A10487" t="s">
        <v>25473</v>
      </c>
      <c r="B10487" t="s">
        <v>25474</v>
      </c>
      <c r="C10487">
        <v>1</v>
      </c>
      <c r="D10487" t="s">
        <v>12</v>
      </c>
      <c r="E10487" t="s">
        <v>3798</v>
      </c>
      <c r="F10487" s="3" t="s">
        <v>25475</v>
      </c>
      <c r="G10487">
        <v>2022</v>
      </c>
      <c r="H10487" t="s">
        <v>67</v>
      </c>
      <c r="I10487" t="s">
        <v>25476</v>
      </c>
    </row>
    <row r="10488" spans="1:9" ht="32" x14ac:dyDescent="0.2">
      <c r="A10488" t="s">
        <v>25477</v>
      </c>
      <c r="B10488" t="s">
        <v>11046</v>
      </c>
      <c r="C10488">
        <v>1</v>
      </c>
      <c r="D10488" t="s">
        <v>11047</v>
      </c>
      <c r="E10488" t="s">
        <v>12</v>
      </c>
      <c r="F10488" s="3" t="s">
        <v>11048</v>
      </c>
      <c r="G10488">
        <v>2022</v>
      </c>
      <c r="H10488" t="s">
        <v>522</v>
      </c>
      <c r="I10488" t="s">
        <v>25478</v>
      </c>
    </row>
    <row r="10489" spans="1:9" ht="32" x14ac:dyDescent="0.2">
      <c r="A10489" t="s">
        <v>25477</v>
      </c>
      <c r="B10489" t="s">
        <v>25479</v>
      </c>
      <c r="C10489">
        <v>2</v>
      </c>
      <c r="D10489" t="s">
        <v>4450</v>
      </c>
      <c r="E10489" t="s">
        <v>12</v>
      </c>
      <c r="F10489" s="3" t="s">
        <v>25480</v>
      </c>
      <c r="G10489">
        <v>2022</v>
      </c>
      <c r="H10489" t="s">
        <v>522</v>
      </c>
      <c r="I10489" t="s">
        <v>25478</v>
      </c>
    </row>
    <row r="10490" spans="1:9" ht="16" x14ac:dyDescent="0.2">
      <c r="A10490" t="s">
        <v>25477</v>
      </c>
      <c r="B10490" t="s">
        <v>25481</v>
      </c>
      <c r="C10490">
        <v>3</v>
      </c>
      <c r="D10490">
        <f>256</f>
        <v>256</v>
      </c>
      <c r="E10490" t="s">
        <v>12</v>
      </c>
      <c r="F10490" s="3" t="s">
        <v>4041</v>
      </c>
      <c r="G10490">
        <v>2022</v>
      </c>
      <c r="H10490" t="s">
        <v>522</v>
      </c>
      <c r="I10490" t="s">
        <v>25478</v>
      </c>
    </row>
    <row r="10491" spans="1:9" ht="32" x14ac:dyDescent="0.2">
      <c r="A10491" t="s">
        <v>25477</v>
      </c>
      <c r="B10491" t="s">
        <v>25482</v>
      </c>
      <c r="C10491">
        <v>4</v>
      </c>
      <c r="D10491" t="s">
        <v>11047</v>
      </c>
      <c r="E10491" t="s">
        <v>12</v>
      </c>
      <c r="F10491" s="3" t="s">
        <v>11048</v>
      </c>
      <c r="G10491">
        <v>2022</v>
      </c>
      <c r="H10491" t="s">
        <v>522</v>
      </c>
      <c r="I10491" t="s">
        <v>25478</v>
      </c>
    </row>
    <row r="10492" spans="1:9" ht="32" x14ac:dyDescent="0.2">
      <c r="A10492" t="s">
        <v>25483</v>
      </c>
      <c r="B10492" t="s">
        <v>25484</v>
      </c>
      <c r="C10492">
        <v>1</v>
      </c>
      <c r="D10492" t="s">
        <v>12</v>
      </c>
      <c r="E10492" t="s">
        <v>12</v>
      </c>
      <c r="F10492" s="3" t="s">
        <v>25485</v>
      </c>
      <c r="G10492">
        <v>2022</v>
      </c>
      <c r="H10492" t="s">
        <v>1248</v>
      </c>
      <c r="I10492" t="s">
        <v>25486</v>
      </c>
    </row>
    <row r="10493" spans="1:9" ht="32" x14ac:dyDescent="0.2">
      <c r="A10493" t="s">
        <v>25483</v>
      </c>
      <c r="B10493" t="s">
        <v>25487</v>
      </c>
      <c r="C10493">
        <v>2</v>
      </c>
      <c r="D10493">
        <f>164</f>
        <v>164</v>
      </c>
      <c r="E10493" t="s">
        <v>12</v>
      </c>
      <c r="F10493" s="3" t="s">
        <v>25488</v>
      </c>
      <c r="G10493">
        <v>2022</v>
      </c>
      <c r="H10493" t="s">
        <v>226</v>
      </c>
      <c r="I10493" t="s">
        <v>25486</v>
      </c>
    </row>
    <row r="10494" spans="1:9" ht="16" x14ac:dyDescent="0.2">
      <c r="A10494" t="s">
        <v>25483</v>
      </c>
      <c r="B10494" t="s">
        <v>25489</v>
      </c>
      <c r="C10494">
        <v>3</v>
      </c>
      <c r="D10494">
        <f>149</f>
        <v>149</v>
      </c>
      <c r="E10494" t="s">
        <v>8487</v>
      </c>
      <c r="F10494" s="3" t="s">
        <v>25490</v>
      </c>
      <c r="G10494">
        <v>2022</v>
      </c>
      <c r="H10494" t="s">
        <v>226</v>
      </c>
      <c r="I10494" t="s">
        <v>25486</v>
      </c>
    </row>
    <row r="10495" spans="1:9" ht="16" x14ac:dyDescent="0.2">
      <c r="A10495" t="s">
        <v>25491</v>
      </c>
      <c r="B10495" t="s">
        <v>24051</v>
      </c>
      <c r="C10495">
        <v>1</v>
      </c>
      <c r="D10495" t="s">
        <v>1148</v>
      </c>
      <c r="E10495" t="s">
        <v>12</v>
      </c>
      <c r="F10495" s="3" t="s">
        <v>4576</v>
      </c>
      <c r="G10495">
        <v>2022</v>
      </c>
      <c r="H10495" t="s">
        <v>368</v>
      </c>
      <c r="I10495" t="s">
        <v>25492</v>
      </c>
    </row>
    <row r="10496" spans="1:9" ht="16" x14ac:dyDescent="0.2">
      <c r="A10496" t="s">
        <v>25491</v>
      </c>
      <c r="B10496" t="s">
        <v>24975</v>
      </c>
      <c r="C10496">
        <v>2</v>
      </c>
      <c r="D10496" t="s">
        <v>1148</v>
      </c>
      <c r="E10496" t="s">
        <v>12</v>
      </c>
      <c r="F10496" s="3" t="s">
        <v>4576</v>
      </c>
      <c r="G10496">
        <v>2022</v>
      </c>
      <c r="H10496" t="s">
        <v>368</v>
      </c>
      <c r="I10496" t="s">
        <v>25492</v>
      </c>
    </row>
    <row r="10497" spans="1:9" ht="16" x14ac:dyDescent="0.2">
      <c r="A10497" t="s">
        <v>25493</v>
      </c>
      <c r="B10497" t="s">
        <v>4946</v>
      </c>
      <c r="C10497">
        <v>1</v>
      </c>
      <c r="D10497" t="s">
        <v>712</v>
      </c>
      <c r="E10497" t="s">
        <v>12</v>
      </c>
      <c r="F10497" s="3" t="s">
        <v>4942</v>
      </c>
      <c r="G10497">
        <v>2022</v>
      </c>
      <c r="H10497" t="s">
        <v>140</v>
      </c>
      <c r="I10497" t="s">
        <v>25494</v>
      </c>
    </row>
    <row r="10498" spans="1:9" ht="32" x14ac:dyDescent="0.2">
      <c r="A10498" t="s">
        <v>25493</v>
      </c>
      <c r="B10498" t="s">
        <v>19053</v>
      </c>
      <c r="C10498">
        <v>2</v>
      </c>
      <c r="D10498">
        <f>154</f>
        <v>154</v>
      </c>
      <c r="E10498" t="s">
        <v>12</v>
      </c>
      <c r="F10498" s="3" t="s">
        <v>4947</v>
      </c>
      <c r="G10498">
        <v>2022</v>
      </c>
      <c r="H10498" t="s">
        <v>140</v>
      </c>
      <c r="I10498" t="s">
        <v>25494</v>
      </c>
    </row>
    <row r="10499" spans="1:9" ht="16" x14ac:dyDescent="0.2">
      <c r="A10499" t="s">
        <v>25495</v>
      </c>
      <c r="B10499" t="s">
        <v>3719</v>
      </c>
      <c r="C10499">
        <v>1</v>
      </c>
      <c r="D10499" t="s">
        <v>469</v>
      </c>
      <c r="E10499" t="s">
        <v>12</v>
      </c>
      <c r="F10499" s="3" t="s">
        <v>1000</v>
      </c>
      <c r="G10499">
        <v>2022</v>
      </c>
      <c r="H10499" t="s">
        <v>462</v>
      </c>
      <c r="I10499" t="s">
        <v>25496</v>
      </c>
    </row>
    <row r="10500" spans="1:9" ht="32" x14ac:dyDescent="0.2">
      <c r="A10500" t="s">
        <v>25495</v>
      </c>
      <c r="B10500" t="s">
        <v>24604</v>
      </c>
      <c r="C10500">
        <v>2</v>
      </c>
      <c r="D10500" t="s">
        <v>12</v>
      </c>
      <c r="E10500" t="s">
        <v>12</v>
      </c>
      <c r="F10500" s="3" t="s">
        <v>25497</v>
      </c>
      <c r="G10500">
        <v>2022</v>
      </c>
      <c r="H10500" t="s">
        <v>14</v>
      </c>
      <c r="I10500" t="s">
        <v>25496</v>
      </c>
    </row>
    <row r="10501" spans="1:9" ht="32" x14ac:dyDescent="0.2">
      <c r="A10501" t="s">
        <v>25495</v>
      </c>
      <c r="B10501" t="s">
        <v>25498</v>
      </c>
      <c r="C10501">
        <v>3</v>
      </c>
      <c r="D10501" t="s">
        <v>12</v>
      </c>
      <c r="E10501" t="s">
        <v>12</v>
      </c>
      <c r="F10501" s="3" t="s">
        <v>25499</v>
      </c>
      <c r="G10501">
        <v>2022</v>
      </c>
      <c r="H10501" t="s">
        <v>86</v>
      </c>
      <c r="I10501" t="s">
        <v>25496</v>
      </c>
    </row>
    <row r="10502" spans="1:9" ht="16" x14ac:dyDescent="0.2">
      <c r="A10502" t="s">
        <v>25500</v>
      </c>
      <c r="B10502" t="s">
        <v>25501</v>
      </c>
      <c r="C10502">
        <v>1</v>
      </c>
      <c r="D10502" t="s">
        <v>12</v>
      </c>
      <c r="E10502" t="s">
        <v>12</v>
      </c>
      <c r="F10502" s="3" t="s">
        <v>25502</v>
      </c>
      <c r="G10502">
        <v>2022</v>
      </c>
      <c r="H10502" t="s">
        <v>267</v>
      </c>
      <c r="I10502" t="s">
        <v>25503</v>
      </c>
    </row>
    <row r="10503" spans="1:9" ht="16" x14ac:dyDescent="0.2">
      <c r="A10503" t="s">
        <v>25500</v>
      </c>
      <c r="B10503" t="s">
        <v>25504</v>
      </c>
      <c r="C10503">
        <v>2</v>
      </c>
      <c r="D10503" t="s">
        <v>3897</v>
      </c>
      <c r="E10503" t="s">
        <v>3898</v>
      </c>
      <c r="F10503" s="3" t="s">
        <v>25505</v>
      </c>
      <c r="G10503">
        <v>2022</v>
      </c>
      <c r="H10503" t="s">
        <v>998</v>
      </c>
      <c r="I10503" t="s">
        <v>25503</v>
      </c>
    </row>
    <row r="10504" spans="1:9" ht="16" x14ac:dyDescent="0.2">
      <c r="A10504" t="s">
        <v>25500</v>
      </c>
      <c r="B10504" t="s">
        <v>25506</v>
      </c>
      <c r="C10504">
        <v>3</v>
      </c>
      <c r="D10504" t="s">
        <v>12</v>
      </c>
      <c r="E10504" t="s">
        <v>3556</v>
      </c>
      <c r="F10504" s="3" t="s">
        <v>3557</v>
      </c>
      <c r="G10504">
        <v>2022</v>
      </c>
      <c r="H10504" t="s">
        <v>250</v>
      </c>
      <c r="I10504" t="s">
        <v>25503</v>
      </c>
    </row>
    <row r="10505" spans="1:9" ht="16" x14ac:dyDescent="0.2">
      <c r="A10505" t="s">
        <v>25500</v>
      </c>
      <c r="B10505" t="s">
        <v>25507</v>
      </c>
      <c r="C10505">
        <v>4</v>
      </c>
      <c r="D10505" t="s">
        <v>772</v>
      </c>
      <c r="E10505" t="s">
        <v>25508</v>
      </c>
      <c r="F10505" s="3" t="s">
        <v>25509</v>
      </c>
      <c r="G10505">
        <v>2022</v>
      </c>
      <c r="H10505" t="s">
        <v>86</v>
      </c>
      <c r="I10505" t="s">
        <v>25503</v>
      </c>
    </row>
    <row r="10506" spans="1:9" ht="16" x14ac:dyDescent="0.2">
      <c r="A10506" t="s">
        <v>25500</v>
      </c>
      <c r="B10506" t="s">
        <v>25510</v>
      </c>
      <c r="C10506">
        <v>5</v>
      </c>
      <c r="D10506" t="s">
        <v>12</v>
      </c>
      <c r="E10506" t="s">
        <v>3093</v>
      </c>
      <c r="F10506" s="3" t="s">
        <v>3094</v>
      </c>
      <c r="G10506">
        <v>2022</v>
      </c>
      <c r="H10506" t="s">
        <v>267</v>
      </c>
      <c r="I10506" t="s">
        <v>25503</v>
      </c>
    </row>
    <row r="10507" spans="1:9" ht="32" x14ac:dyDescent="0.2">
      <c r="A10507" t="s">
        <v>25511</v>
      </c>
      <c r="B10507" t="s">
        <v>1006</v>
      </c>
      <c r="C10507">
        <v>1</v>
      </c>
      <c r="D10507" t="s">
        <v>1049</v>
      </c>
      <c r="E10507" t="s">
        <v>12</v>
      </c>
      <c r="F10507" s="3" t="s">
        <v>24957</v>
      </c>
      <c r="G10507">
        <v>2022</v>
      </c>
      <c r="H10507" t="s">
        <v>140</v>
      </c>
      <c r="I10507" t="s">
        <v>25512</v>
      </c>
    </row>
    <row r="10508" spans="1:9" ht="32" x14ac:dyDescent="0.2">
      <c r="A10508" t="s">
        <v>25511</v>
      </c>
      <c r="B10508" t="s">
        <v>1004</v>
      </c>
      <c r="C10508">
        <v>2</v>
      </c>
      <c r="D10508" t="s">
        <v>12</v>
      </c>
      <c r="E10508" t="s">
        <v>12</v>
      </c>
      <c r="F10508" s="3" t="s">
        <v>12449</v>
      </c>
      <c r="G10508">
        <v>2022</v>
      </c>
      <c r="H10508" t="s">
        <v>140</v>
      </c>
      <c r="I10508" t="s">
        <v>25512</v>
      </c>
    </row>
    <row r="10509" spans="1:9" ht="32" x14ac:dyDescent="0.2">
      <c r="A10509" t="s">
        <v>25511</v>
      </c>
      <c r="B10509" t="s">
        <v>5590</v>
      </c>
      <c r="C10509">
        <v>3</v>
      </c>
      <c r="D10509">
        <f>169</f>
        <v>169</v>
      </c>
      <c r="E10509" t="s">
        <v>12</v>
      </c>
      <c r="F10509" s="3" t="s">
        <v>25513</v>
      </c>
      <c r="G10509">
        <v>2022</v>
      </c>
      <c r="H10509" t="s">
        <v>140</v>
      </c>
      <c r="I10509" t="s">
        <v>25512</v>
      </c>
    </row>
    <row r="10510" spans="1:9" ht="32" x14ac:dyDescent="0.2">
      <c r="A10510" t="s">
        <v>25514</v>
      </c>
      <c r="B10510" t="s">
        <v>25515</v>
      </c>
      <c r="C10510">
        <v>1</v>
      </c>
      <c r="D10510" t="s">
        <v>525</v>
      </c>
      <c r="E10510" t="s">
        <v>12</v>
      </c>
      <c r="F10510" s="3" t="s">
        <v>11045</v>
      </c>
      <c r="G10510">
        <v>2022</v>
      </c>
      <c r="H10510" t="s">
        <v>527</v>
      </c>
      <c r="I10510" t="s">
        <v>25516</v>
      </c>
    </row>
    <row r="10511" spans="1:9" ht="16" x14ac:dyDescent="0.2">
      <c r="A10511" t="s">
        <v>25514</v>
      </c>
      <c r="B10511" t="s">
        <v>4593</v>
      </c>
      <c r="C10511">
        <v>2</v>
      </c>
      <c r="D10511">
        <f>256</f>
        <v>256</v>
      </c>
      <c r="E10511" t="s">
        <v>12</v>
      </c>
      <c r="F10511" s="3" t="s">
        <v>4041</v>
      </c>
      <c r="G10511">
        <v>2022</v>
      </c>
      <c r="H10511" t="s">
        <v>522</v>
      </c>
      <c r="I10511" t="s">
        <v>25516</v>
      </c>
    </row>
    <row r="10512" spans="1:9" ht="32" x14ac:dyDescent="0.2">
      <c r="A10512" t="s">
        <v>25514</v>
      </c>
      <c r="B10512" t="s">
        <v>23146</v>
      </c>
      <c r="C10512">
        <v>3</v>
      </c>
      <c r="D10512">
        <f>180</f>
        <v>180</v>
      </c>
      <c r="E10512" t="s">
        <v>25517</v>
      </c>
      <c r="F10512" s="3" t="s">
        <v>25518</v>
      </c>
      <c r="G10512">
        <v>2022</v>
      </c>
      <c r="H10512" t="s">
        <v>527</v>
      </c>
      <c r="I10512" t="s">
        <v>25516</v>
      </c>
    </row>
    <row r="10513" spans="1:9" ht="32" x14ac:dyDescent="0.2">
      <c r="A10513" t="s">
        <v>25519</v>
      </c>
      <c r="B10513" t="s">
        <v>1016</v>
      </c>
      <c r="C10513">
        <v>1</v>
      </c>
      <c r="D10513" t="s">
        <v>52</v>
      </c>
      <c r="E10513" t="s">
        <v>12</v>
      </c>
      <c r="F10513" s="3" t="s">
        <v>2148</v>
      </c>
      <c r="G10513">
        <v>2022</v>
      </c>
      <c r="H10513" t="s">
        <v>140</v>
      </c>
      <c r="I10513" t="s">
        <v>25520</v>
      </c>
    </row>
    <row r="10514" spans="1:9" ht="16" x14ac:dyDescent="0.2">
      <c r="A10514" t="s">
        <v>25519</v>
      </c>
      <c r="B10514" t="s">
        <v>2170</v>
      </c>
      <c r="C10514">
        <v>2</v>
      </c>
      <c r="D10514" t="s">
        <v>12</v>
      </c>
      <c r="E10514" t="s">
        <v>12</v>
      </c>
      <c r="F10514" s="3" t="s">
        <v>583</v>
      </c>
      <c r="G10514">
        <v>2022</v>
      </c>
      <c r="H10514" t="s">
        <v>140</v>
      </c>
      <c r="I10514" t="s">
        <v>25520</v>
      </c>
    </row>
    <row r="10515" spans="1:9" ht="16" x14ac:dyDescent="0.2">
      <c r="A10515" t="s">
        <v>25521</v>
      </c>
      <c r="B10515" t="s">
        <v>25185</v>
      </c>
      <c r="C10515">
        <v>1</v>
      </c>
      <c r="D10515">
        <f>164</f>
        <v>164</v>
      </c>
      <c r="E10515" t="s">
        <v>3798</v>
      </c>
      <c r="F10515" s="3" t="s">
        <v>25186</v>
      </c>
      <c r="G10515">
        <v>2022</v>
      </c>
      <c r="H10515" t="s">
        <v>67</v>
      </c>
      <c r="I10515" t="s">
        <v>25522</v>
      </c>
    </row>
    <row r="10516" spans="1:9" ht="16" x14ac:dyDescent="0.2">
      <c r="A10516" t="s">
        <v>25521</v>
      </c>
      <c r="B10516" t="s">
        <v>25523</v>
      </c>
      <c r="C10516">
        <v>2</v>
      </c>
      <c r="D10516">
        <f>164</f>
        <v>164</v>
      </c>
      <c r="E10516" t="s">
        <v>3798</v>
      </c>
      <c r="F10516" s="3" t="s">
        <v>25186</v>
      </c>
      <c r="G10516">
        <v>2022</v>
      </c>
      <c r="H10516" t="s">
        <v>67</v>
      </c>
      <c r="I10516" t="s">
        <v>25522</v>
      </c>
    </row>
    <row r="10517" spans="1:9" ht="32" x14ac:dyDescent="0.2">
      <c r="A10517" t="s">
        <v>25524</v>
      </c>
      <c r="B10517" t="s">
        <v>25525</v>
      </c>
      <c r="C10517">
        <v>1</v>
      </c>
      <c r="D10517" t="s">
        <v>712</v>
      </c>
      <c r="E10517" t="s">
        <v>12</v>
      </c>
      <c r="F10517" s="3" t="s">
        <v>25526</v>
      </c>
      <c r="G10517">
        <v>2022</v>
      </c>
      <c r="H10517" t="s">
        <v>140</v>
      </c>
      <c r="I10517" t="s">
        <v>25527</v>
      </c>
    </row>
    <row r="10518" spans="1:9" ht="16" x14ac:dyDescent="0.2">
      <c r="A10518" t="s">
        <v>25524</v>
      </c>
      <c r="B10518" t="s">
        <v>25528</v>
      </c>
      <c r="C10518">
        <v>2</v>
      </c>
      <c r="D10518" t="s">
        <v>12</v>
      </c>
      <c r="E10518" t="s">
        <v>12</v>
      </c>
      <c r="F10518" s="3" t="s">
        <v>25529</v>
      </c>
      <c r="G10518">
        <v>2022</v>
      </c>
      <c r="H10518" t="s">
        <v>140</v>
      </c>
      <c r="I10518" t="s">
        <v>25527</v>
      </c>
    </row>
    <row r="10519" spans="1:9" ht="48" x14ac:dyDescent="0.2">
      <c r="A10519" t="s">
        <v>25530</v>
      </c>
      <c r="B10519" t="s">
        <v>25531</v>
      </c>
      <c r="C10519">
        <v>1</v>
      </c>
      <c r="D10519" t="s">
        <v>12</v>
      </c>
      <c r="E10519" t="s">
        <v>464</v>
      </c>
      <c r="F10519" s="3" t="s">
        <v>25532</v>
      </c>
      <c r="G10519">
        <v>2022</v>
      </c>
      <c r="H10519" t="s">
        <v>140</v>
      </c>
      <c r="I10519" t="s">
        <v>25533</v>
      </c>
    </row>
    <row r="10520" spans="1:9" ht="32" x14ac:dyDescent="0.2">
      <c r="A10520" t="s">
        <v>25530</v>
      </c>
      <c r="B10520" t="s">
        <v>25534</v>
      </c>
      <c r="C10520">
        <v>2</v>
      </c>
      <c r="D10520">
        <f>173</f>
        <v>173</v>
      </c>
      <c r="E10520" t="s">
        <v>592</v>
      </c>
      <c r="F10520" s="3" t="s">
        <v>25535</v>
      </c>
      <c r="G10520">
        <v>2022</v>
      </c>
      <c r="H10520" t="s">
        <v>318</v>
      </c>
      <c r="I10520" t="s">
        <v>25533</v>
      </c>
    </row>
    <row r="10521" spans="1:9" ht="16" x14ac:dyDescent="0.2">
      <c r="A10521" t="s">
        <v>25530</v>
      </c>
      <c r="B10521" t="s">
        <v>25536</v>
      </c>
      <c r="C10521">
        <v>3</v>
      </c>
      <c r="D10521">
        <f>107</f>
        <v>107</v>
      </c>
      <c r="E10521" t="s">
        <v>2716</v>
      </c>
      <c r="F10521" s="3" t="s">
        <v>2717</v>
      </c>
      <c r="G10521">
        <v>2022</v>
      </c>
      <c r="H10521" t="s">
        <v>522</v>
      </c>
      <c r="I10521" t="s">
        <v>25533</v>
      </c>
    </row>
    <row r="10522" spans="1:9" ht="16" x14ac:dyDescent="0.2">
      <c r="A10522" t="s">
        <v>25537</v>
      </c>
      <c r="B10522" t="s">
        <v>1016</v>
      </c>
      <c r="C10522">
        <v>1</v>
      </c>
      <c r="D10522" t="s">
        <v>52</v>
      </c>
      <c r="E10522" t="s">
        <v>12</v>
      </c>
      <c r="F10522" s="3" t="s">
        <v>3706</v>
      </c>
      <c r="G10522">
        <v>2022</v>
      </c>
      <c r="H10522" t="s">
        <v>140</v>
      </c>
      <c r="I10522" t="s">
        <v>25538</v>
      </c>
    </row>
    <row r="10523" spans="1:9" ht="32" x14ac:dyDescent="0.2">
      <c r="A10523" t="s">
        <v>25537</v>
      </c>
      <c r="B10523" t="s">
        <v>25539</v>
      </c>
      <c r="C10523">
        <v>2</v>
      </c>
      <c r="D10523" t="s">
        <v>12</v>
      </c>
      <c r="E10523" t="s">
        <v>12</v>
      </c>
      <c r="F10523" s="3" t="s">
        <v>25540</v>
      </c>
      <c r="G10523">
        <v>2022</v>
      </c>
      <c r="H10523" t="s">
        <v>140</v>
      </c>
      <c r="I10523" t="s">
        <v>25538</v>
      </c>
    </row>
    <row r="10524" spans="1:9" ht="32" x14ac:dyDescent="0.2">
      <c r="A10524" t="s">
        <v>25541</v>
      </c>
      <c r="B10524" t="s">
        <v>25542</v>
      </c>
      <c r="C10524">
        <v>1</v>
      </c>
      <c r="D10524" t="s">
        <v>311</v>
      </c>
      <c r="E10524" t="s">
        <v>12</v>
      </c>
      <c r="F10524" s="3" t="s">
        <v>25543</v>
      </c>
      <c r="G10524">
        <v>2022</v>
      </c>
      <c r="H10524" t="s">
        <v>140</v>
      </c>
      <c r="I10524" t="s">
        <v>25544</v>
      </c>
    </row>
    <row r="10525" spans="1:9" ht="16" x14ac:dyDescent="0.2">
      <c r="A10525" t="s">
        <v>25545</v>
      </c>
      <c r="B10525" t="s">
        <v>25546</v>
      </c>
      <c r="C10525">
        <v>1</v>
      </c>
      <c r="D10525" t="s">
        <v>12</v>
      </c>
      <c r="E10525" t="s">
        <v>334</v>
      </c>
      <c r="F10525" s="3" t="s">
        <v>7717</v>
      </c>
      <c r="G10525">
        <v>2022</v>
      </c>
      <c r="H10525" t="s">
        <v>1810</v>
      </c>
      <c r="I10525" t="s">
        <v>25547</v>
      </c>
    </row>
    <row r="10526" spans="1:9" ht="32" x14ac:dyDescent="0.2">
      <c r="A10526" t="s">
        <v>25548</v>
      </c>
      <c r="B10526" t="s">
        <v>25549</v>
      </c>
      <c r="C10526">
        <v>1</v>
      </c>
      <c r="D10526" t="s">
        <v>52</v>
      </c>
      <c r="E10526" t="s">
        <v>12</v>
      </c>
      <c r="F10526" s="3" t="s">
        <v>25550</v>
      </c>
      <c r="G10526">
        <v>2022</v>
      </c>
      <c r="H10526" t="s">
        <v>438</v>
      </c>
      <c r="I10526" t="s">
        <v>25551</v>
      </c>
    </row>
    <row r="10527" spans="1:9" ht="32" x14ac:dyDescent="0.2">
      <c r="A10527" t="s">
        <v>25548</v>
      </c>
      <c r="B10527" t="s">
        <v>25552</v>
      </c>
      <c r="C10527">
        <v>2</v>
      </c>
      <c r="D10527" t="s">
        <v>52</v>
      </c>
      <c r="E10527" t="s">
        <v>12</v>
      </c>
      <c r="F10527" s="3" t="s">
        <v>25553</v>
      </c>
      <c r="G10527">
        <v>2022</v>
      </c>
      <c r="H10527" t="s">
        <v>438</v>
      </c>
      <c r="I10527" t="s">
        <v>25551</v>
      </c>
    </row>
    <row r="10528" spans="1:9" ht="16" x14ac:dyDescent="0.2">
      <c r="A10528" t="s">
        <v>25554</v>
      </c>
      <c r="B10528" t="s">
        <v>22784</v>
      </c>
      <c r="C10528">
        <v>1</v>
      </c>
      <c r="D10528" t="s">
        <v>52</v>
      </c>
      <c r="E10528" t="s">
        <v>12</v>
      </c>
      <c r="F10528" s="3" t="s">
        <v>6689</v>
      </c>
      <c r="G10528">
        <v>2022</v>
      </c>
      <c r="H10528" t="s">
        <v>37</v>
      </c>
      <c r="I10528" t="s">
        <v>25555</v>
      </c>
    </row>
    <row r="10529" spans="1:9" ht="16" x14ac:dyDescent="0.2">
      <c r="A10529" t="s">
        <v>25556</v>
      </c>
      <c r="B10529" t="s">
        <v>2206</v>
      </c>
      <c r="C10529">
        <v>1</v>
      </c>
      <c r="D10529" t="s">
        <v>90</v>
      </c>
      <c r="E10529" t="s">
        <v>12</v>
      </c>
      <c r="F10529" s="3" t="s">
        <v>2728</v>
      </c>
      <c r="G10529">
        <v>2022</v>
      </c>
      <c r="H10529" t="s">
        <v>37</v>
      </c>
      <c r="I10529" t="s">
        <v>25557</v>
      </c>
    </row>
    <row r="10530" spans="1:9" ht="32" x14ac:dyDescent="0.2">
      <c r="A10530" t="s">
        <v>25558</v>
      </c>
      <c r="B10530" t="s">
        <v>7372</v>
      </c>
      <c r="C10530">
        <v>1</v>
      </c>
      <c r="D10530">
        <f>164</f>
        <v>164</v>
      </c>
      <c r="E10530" t="s">
        <v>12</v>
      </c>
      <c r="F10530" s="3" t="s">
        <v>7370</v>
      </c>
      <c r="G10530">
        <v>2022</v>
      </c>
      <c r="H10530" t="s">
        <v>226</v>
      </c>
      <c r="I10530" t="s">
        <v>25559</v>
      </c>
    </row>
    <row r="10531" spans="1:9" ht="16" x14ac:dyDescent="0.2">
      <c r="A10531" t="s">
        <v>25560</v>
      </c>
      <c r="B10531" t="s">
        <v>25561</v>
      </c>
      <c r="C10531">
        <v>1</v>
      </c>
      <c r="D10531" t="s">
        <v>90</v>
      </c>
      <c r="E10531" t="s">
        <v>12</v>
      </c>
      <c r="F10531" s="3" t="s">
        <v>25562</v>
      </c>
      <c r="G10531">
        <v>2022</v>
      </c>
      <c r="H10531" t="s">
        <v>832</v>
      </c>
      <c r="I10531" t="s">
        <v>25563</v>
      </c>
    </row>
    <row r="10532" spans="1:9" ht="16" x14ac:dyDescent="0.2">
      <c r="A10532" t="s">
        <v>25564</v>
      </c>
      <c r="B10532" t="s">
        <v>25565</v>
      </c>
      <c r="C10532">
        <v>1</v>
      </c>
      <c r="D10532" t="s">
        <v>52</v>
      </c>
      <c r="E10532" t="s">
        <v>12</v>
      </c>
      <c r="F10532" s="3" t="s">
        <v>5305</v>
      </c>
      <c r="G10532">
        <v>2022</v>
      </c>
      <c r="H10532" t="s">
        <v>54</v>
      </c>
      <c r="I10532" t="s">
        <v>25566</v>
      </c>
    </row>
    <row r="10533" spans="1:9" ht="32" x14ac:dyDescent="0.2">
      <c r="A10533" t="s">
        <v>25567</v>
      </c>
      <c r="B10533" t="s">
        <v>25568</v>
      </c>
      <c r="C10533">
        <v>1</v>
      </c>
      <c r="D10533" t="s">
        <v>344</v>
      </c>
      <c r="E10533" t="s">
        <v>12</v>
      </c>
      <c r="F10533" s="3" t="s">
        <v>25569</v>
      </c>
      <c r="G10533">
        <v>2022</v>
      </c>
      <c r="H10533" t="s">
        <v>1087</v>
      </c>
      <c r="I10533" t="s">
        <v>25570</v>
      </c>
    </row>
    <row r="10534" spans="1:9" ht="48" x14ac:dyDescent="0.2">
      <c r="A10534" t="s">
        <v>25567</v>
      </c>
      <c r="B10534" t="s">
        <v>25571</v>
      </c>
      <c r="C10534">
        <v>2</v>
      </c>
      <c r="D10534" t="s">
        <v>1085</v>
      </c>
      <c r="E10534" t="s">
        <v>12</v>
      </c>
      <c r="F10534" s="3" t="s">
        <v>25572</v>
      </c>
      <c r="G10534">
        <v>2022</v>
      </c>
      <c r="H10534" t="s">
        <v>1087</v>
      </c>
      <c r="I10534" t="s">
        <v>25570</v>
      </c>
    </row>
    <row r="10535" spans="1:9" ht="32" x14ac:dyDescent="0.2">
      <c r="A10535" t="s">
        <v>25567</v>
      </c>
      <c r="B10535" t="s">
        <v>25573</v>
      </c>
      <c r="C10535">
        <v>3</v>
      </c>
      <c r="D10535" t="s">
        <v>469</v>
      </c>
      <c r="E10535" t="s">
        <v>12</v>
      </c>
      <c r="F10535" s="3" t="s">
        <v>25574</v>
      </c>
      <c r="G10535">
        <v>2022</v>
      </c>
      <c r="H10535" t="s">
        <v>462</v>
      </c>
      <c r="I10535" t="s">
        <v>25570</v>
      </c>
    </row>
    <row r="10536" spans="1:9" ht="32" x14ac:dyDescent="0.2">
      <c r="A10536" t="s">
        <v>25567</v>
      </c>
      <c r="B10536" t="s">
        <v>25575</v>
      </c>
      <c r="C10536">
        <v>4</v>
      </c>
      <c r="D10536" t="s">
        <v>469</v>
      </c>
      <c r="E10536" t="s">
        <v>12</v>
      </c>
      <c r="F10536" s="3" t="s">
        <v>25576</v>
      </c>
      <c r="G10536">
        <v>2022</v>
      </c>
      <c r="H10536" t="s">
        <v>462</v>
      </c>
      <c r="I10536" t="s">
        <v>25570</v>
      </c>
    </row>
    <row r="10537" spans="1:9" ht="32" x14ac:dyDescent="0.2">
      <c r="A10537" t="s">
        <v>25577</v>
      </c>
      <c r="B10537" t="s">
        <v>25578</v>
      </c>
      <c r="C10537">
        <v>1</v>
      </c>
      <c r="D10537" t="s">
        <v>12</v>
      </c>
      <c r="E10537" t="s">
        <v>12</v>
      </c>
      <c r="F10537" s="3" t="s">
        <v>24916</v>
      </c>
      <c r="G10537">
        <v>2022</v>
      </c>
      <c r="H10537" t="s">
        <v>140</v>
      </c>
      <c r="I10537" t="s">
        <v>25579</v>
      </c>
    </row>
    <row r="10538" spans="1:9" ht="32" x14ac:dyDescent="0.2">
      <c r="A10538" t="s">
        <v>25577</v>
      </c>
      <c r="B10538" t="s">
        <v>25580</v>
      </c>
      <c r="C10538">
        <v>2</v>
      </c>
      <c r="D10538" t="s">
        <v>31</v>
      </c>
      <c r="E10538" t="s">
        <v>12</v>
      </c>
      <c r="F10538" s="3" t="s">
        <v>25581</v>
      </c>
      <c r="G10538">
        <v>2022</v>
      </c>
      <c r="H10538" t="s">
        <v>420</v>
      </c>
      <c r="I10538" t="s">
        <v>25579</v>
      </c>
    </row>
    <row r="10539" spans="1:9" ht="16" x14ac:dyDescent="0.2">
      <c r="A10539" t="s">
        <v>25582</v>
      </c>
      <c r="B10539" t="s">
        <v>25583</v>
      </c>
      <c r="C10539">
        <v>1</v>
      </c>
      <c r="D10539" t="s">
        <v>12</v>
      </c>
      <c r="E10539" t="s">
        <v>12</v>
      </c>
      <c r="F10539" s="3" t="s">
        <v>25584</v>
      </c>
      <c r="G10539">
        <v>2022</v>
      </c>
      <c r="H10539" t="s">
        <v>140</v>
      </c>
      <c r="I10539" t="s">
        <v>25585</v>
      </c>
    </row>
    <row r="10540" spans="1:9" ht="16" x14ac:dyDescent="0.2">
      <c r="A10540" t="s">
        <v>25582</v>
      </c>
      <c r="B10540" t="s">
        <v>25586</v>
      </c>
      <c r="C10540">
        <v>2</v>
      </c>
      <c r="D10540" t="s">
        <v>12</v>
      </c>
      <c r="E10540" t="s">
        <v>12</v>
      </c>
      <c r="F10540" s="3" t="s">
        <v>25587</v>
      </c>
      <c r="G10540">
        <v>2022</v>
      </c>
      <c r="H10540" t="s">
        <v>140</v>
      </c>
      <c r="I10540" t="s">
        <v>25585</v>
      </c>
    </row>
    <row r="10541" spans="1:9" ht="32" x14ac:dyDescent="0.2">
      <c r="A10541" t="s">
        <v>25582</v>
      </c>
      <c r="B10541" t="s">
        <v>25588</v>
      </c>
      <c r="C10541">
        <v>3</v>
      </c>
      <c r="D10541" t="s">
        <v>12</v>
      </c>
      <c r="E10541" t="s">
        <v>12</v>
      </c>
      <c r="F10541" s="3" t="s">
        <v>25589</v>
      </c>
      <c r="G10541">
        <v>2022</v>
      </c>
      <c r="H10541" t="s">
        <v>140</v>
      </c>
      <c r="I10541" t="s">
        <v>25585</v>
      </c>
    </row>
    <row r="10542" spans="1:9" ht="32" x14ac:dyDescent="0.2">
      <c r="A10542" t="s">
        <v>25582</v>
      </c>
      <c r="B10542" t="s">
        <v>25590</v>
      </c>
      <c r="C10542">
        <v>4</v>
      </c>
      <c r="D10542" t="s">
        <v>712</v>
      </c>
      <c r="E10542" t="s">
        <v>12</v>
      </c>
      <c r="F10542" s="3" t="s">
        <v>25591</v>
      </c>
      <c r="G10542">
        <v>2022</v>
      </c>
      <c r="H10542" t="s">
        <v>140</v>
      </c>
      <c r="I10542" t="s">
        <v>25585</v>
      </c>
    </row>
    <row r="10543" spans="1:9" ht="16" x14ac:dyDescent="0.2">
      <c r="A10543" t="s">
        <v>25582</v>
      </c>
      <c r="B10543" t="s">
        <v>25592</v>
      </c>
      <c r="C10543">
        <v>5</v>
      </c>
      <c r="D10543" t="s">
        <v>12</v>
      </c>
      <c r="E10543" t="s">
        <v>12</v>
      </c>
      <c r="F10543" s="3" t="s">
        <v>25593</v>
      </c>
      <c r="G10543">
        <v>2022</v>
      </c>
      <c r="H10543" t="s">
        <v>140</v>
      </c>
      <c r="I10543" t="s">
        <v>25585</v>
      </c>
    </row>
    <row r="10544" spans="1:9" ht="32" x14ac:dyDescent="0.2">
      <c r="A10544" t="s">
        <v>25594</v>
      </c>
      <c r="B10544" t="s">
        <v>14267</v>
      </c>
      <c r="C10544">
        <v>1</v>
      </c>
      <c r="D10544" t="s">
        <v>469</v>
      </c>
      <c r="E10544" t="s">
        <v>12</v>
      </c>
      <c r="F10544" s="3" t="s">
        <v>25595</v>
      </c>
      <c r="G10544">
        <v>2022</v>
      </c>
      <c r="H10544" t="s">
        <v>462</v>
      </c>
      <c r="I10544" t="s">
        <v>25596</v>
      </c>
    </row>
    <row r="10545" spans="1:9" ht="32" x14ac:dyDescent="0.2">
      <c r="A10545" t="s">
        <v>25594</v>
      </c>
      <c r="B10545" t="s">
        <v>25597</v>
      </c>
      <c r="C10545">
        <v>2</v>
      </c>
      <c r="D10545" t="s">
        <v>469</v>
      </c>
      <c r="E10545" t="s">
        <v>12</v>
      </c>
      <c r="F10545" s="3" t="s">
        <v>25598</v>
      </c>
      <c r="G10545">
        <v>2022</v>
      </c>
      <c r="H10545" t="s">
        <v>462</v>
      </c>
      <c r="I10545" t="s">
        <v>25596</v>
      </c>
    </row>
    <row r="10546" spans="1:9" ht="32" x14ac:dyDescent="0.2">
      <c r="A10546" t="s">
        <v>25599</v>
      </c>
      <c r="B10546" t="s">
        <v>4910</v>
      </c>
      <c r="C10546">
        <v>1</v>
      </c>
      <c r="D10546" t="s">
        <v>344</v>
      </c>
      <c r="E10546" t="s">
        <v>12</v>
      </c>
      <c r="F10546" s="3" t="s">
        <v>18829</v>
      </c>
      <c r="G10546">
        <v>2022</v>
      </c>
      <c r="H10546" t="s">
        <v>462</v>
      </c>
      <c r="I10546" t="s">
        <v>25600</v>
      </c>
    </row>
    <row r="10547" spans="1:9" ht="16" x14ac:dyDescent="0.2">
      <c r="A10547" t="s">
        <v>25601</v>
      </c>
      <c r="B10547" t="s">
        <v>19175</v>
      </c>
      <c r="C10547">
        <v>1</v>
      </c>
      <c r="D10547">
        <f>355</f>
        <v>355</v>
      </c>
      <c r="E10547" t="s">
        <v>12</v>
      </c>
      <c r="F10547" s="3" t="s">
        <v>13061</v>
      </c>
      <c r="G10547">
        <v>2022</v>
      </c>
      <c r="H10547" t="s">
        <v>14</v>
      </c>
      <c r="I10547" t="s">
        <v>25602</v>
      </c>
    </row>
    <row r="10548" spans="1:9" ht="16" x14ac:dyDescent="0.2">
      <c r="A10548" t="s">
        <v>25601</v>
      </c>
      <c r="B10548" t="s">
        <v>4033</v>
      </c>
      <c r="C10548">
        <v>2</v>
      </c>
      <c r="D10548">
        <f>534</f>
        <v>534</v>
      </c>
      <c r="E10548" t="s">
        <v>464</v>
      </c>
      <c r="F10548" s="3" t="s">
        <v>7213</v>
      </c>
      <c r="G10548">
        <v>2022</v>
      </c>
      <c r="H10548" t="s">
        <v>14</v>
      </c>
      <c r="I10548" t="s">
        <v>25602</v>
      </c>
    </row>
    <row r="10549" spans="1:9" ht="16" x14ac:dyDescent="0.2">
      <c r="A10549" t="s">
        <v>25603</v>
      </c>
      <c r="B10549" t="s">
        <v>25604</v>
      </c>
      <c r="C10549">
        <v>1</v>
      </c>
      <c r="D10549" t="s">
        <v>1020</v>
      </c>
      <c r="E10549" t="s">
        <v>12</v>
      </c>
      <c r="F10549" s="3" t="s">
        <v>25605</v>
      </c>
      <c r="G10549">
        <v>2022</v>
      </c>
      <c r="H10549" t="s">
        <v>1022</v>
      </c>
      <c r="I10549" t="s">
        <v>25606</v>
      </c>
    </row>
    <row r="10550" spans="1:9" ht="16" x14ac:dyDescent="0.2">
      <c r="A10550" t="s">
        <v>25607</v>
      </c>
      <c r="B10550" t="s">
        <v>25608</v>
      </c>
      <c r="C10550">
        <v>1</v>
      </c>
      <c r="D10550" t="s">
        <v>12</v>
      </c>
      <c r="E10550" t="s">
        <v>12</v>
      </c>
      <c r="F10550" s="3" t="s">
        <v>25609</v>
      </c>
      <c r="G10550">
        <v>2022</v>
      </c>
      <c r="H10550" t="s">
        <v>804</v>
      </c>
      <c r="I10550" t="s">
        <v>25610</v>
      </c>
    </row>
    <row r="10551" spans="1:9" ht="32" x14ac:dyDescent="0.2">
      <c r="A10551" t="s">
        <v>25607</v>
      </c>
      <c r="B10551" t="s">
        <v>25611</v>
      </c>
      <c r="C10551">
        <v>2</v>
      </c>
      <c r="D10551" t="s">
        <v>408</v>
      </c>
      <c r="E10551" t="s">
        <v>12</v>
      </c>
      <c r="F10551" s="3" t="s">
        <v>10829</v>
      </c>
      <c r="G10551">
        <v>2022</v>
      </c>
      <c r="H10551" t="s">
        <v>518</v>
      </c>
      <c r="I10551" t="s">
        <v>25610</v>
      </c>
    </row>
    <row r="10552" spans="1:9" ht="32" x14ac:dyDescent="0.2">
      <c r="A10552" t="s">
        <v>25612</v>
      </c>
      <c r="B10552" t="s">
        <v>25613</v>
      </c>
      <c r="C10552">
        <v>1</v>
      </c>
      <c r="D10552" t="s">
        <v>12</v>
      </c>
      <c r="E10552" t="s">
        <v>12</v>
      </c>
      <c r="F10552" s="3" t="s">
        <v>24913</v>
      </c>
      <c r="G10552">
        <v>2022</v>
      </c>
      <c r="H10552" t="s">
        <v>1102</v>
      </c>
      <c r="I10552" t="s">
        <v>25614</v>
      </c>
    </row>
    <row r="10553" spans="1:9" ht="16" x14ac:dyDescent="0.2">
      <c r="A10553" t="s">
        <v>25612</v>
      </c>
      <c r="B10553" t="s">
        <v>13105</v>
      </c>
      <c r="C10553">
        <v>2</v>
      </c>
      <c r="D10553" t="s">
        <v>12</v>
      </c>
      <c r="E10553" t="s">
        <v>12</v>
      </c>
      <c r="F10553" s="3" t="s">
        <v>13108</v>
      </c>
      <c r="G10553">
        <v>2022</v>
      </c>
      <c r="H10553" t="s">
        <v>226</v>
      </c>
      <c r="I10553" t="s">
        <v>25614</v>
      </c>
    </row>
    <row r="10554" spans="1:9" ht="32" x14ac:dyDescent="0.2">
      <c r="A10554" t="s">
        <v>25612</v>
      </c>
      <c r="B10554" t="s">
        <v>13753</v>
      </c>
      <c r="C10554">
        <v>3</v>
      </c>
      <c r="D10554">
        <f>276</f>
        <v>276</v>
      </c>
      <c r="E10554" t="s">
        <v>12</v>
      </c>
      <c r="F10554" s="3" t="s">
        <v>19915</v>
      </c>
      <c r="G10554">
        <v>2022</v>
      </c>
      <c r="H10554" t="s">
        <v>267</v>
      </c>
      <c r="I10554" t="s">
        <v>25614</v>
      </c>
    </row>
    <row r="10555" spans="1:9" ht="32" x14ac:dyDescent="0.2">
      <c r="A10555" t="s">
        <v>25612</v>
      </c>
      <c r="B10555" t="s">
        <v>13102</v>
      </c>
      <c r="C10555">
        <v>4</v>
      </c>
      <c r="D10555" t="s">
        <v>12</v>
      </c>
      <c r="E10555" t="s">
        <v>12</v>
      </c>
      <c r="F10555" s="3" t="s">
        <v>24916</v>
      </c>
      <c r="G10555">
        <v>2022</v>
      </c>
      <c r="H10555" t="s">
        <v>140</v>
      </c>
      <c r="I10555" t="s">
        <v>25614</v>
      </c>
    </row>
    <row r="10556" spans="1:9" ht="16" x14ac:dyDescent="0.2">
      <c r="A10556" t="s">
        <v>25612</v>
      </c>
      <c r="B10556" t="s">
        <v>13107</v>
      </c>
      <c r="C10556">
        <v>5</v>
      </c>
      <c r="D10556" t="s">
        <v>12</v>
      </c>
      <c r="E10556" t="s">
        <v>12</v>
      </c>
      <c r="F10556" s="3" t="s">
        <v>8314</v>
      </c>
      <c r="G10556">
        <v>2022</v>
      </c>
      <c r="H10556" t="s">
        <v>1102</v>
      </c>
      <c r="I10556" t="s">
        <v>25614</v>
      </c>
    </row>
    <row r="10557" spans="1:9" ht="16" x14ac:dyDescent="0.2">
      <c r="A10557" t="s">
        <v>25612</v>
      </c>
      <c r="B10557" t="s">
        <v>24915</v>
      </c>
      <c r="C10557">
        <v>6</v>
      </c>
      <c r="D10557" t="s">
        <v>12</v>
      </c>
      <c r="E10557" t="s">
        <v>12</v>
      </c>
      <c r="F10557" s="3" t="s">
        <v>25615</v>
      </c>
      <c r="G10557">
        <v>2022</v>
      </c>
      <c r="H10557" t="s">
        <v>140</v>
      </c>
      <c r="I10557" t="s">
        <v>25614</v>
      </c>
    </row>
    <row r="10558" spans="1:9" ht="32" x14ac:dyDescent="0.2">
      <c r="A10558" t="s">
        <v>25612</v>
      </c>
      <c r="B10558" t="s">
        <v>25616</v>
      </c>
      <c r="C10558">
        <v>7</v>
      </c>
      <c r="D10558" t="s">
        <v>12</v>
      </c>
      <c r="E10558" t="s">
        <v>592</v>
      </c>
      <c r="F10558" s="3" t="s">
        <v>13106</v>
      </c>
      <c r="G10558">
        <v>2022</v>
      </c>
      <c r="H10558" t="s">
        <v>140</v>
      </c>
      <c r="I10558" t="s">
        <v>25614</v>
      </c>
    </row>
    <row r="10559" spans="1:9" ht="16" x14ac:dyDescent="0.2">
      <c r="A10559" t="s">
        <v>25617</v>
      </c>
      <c r="B10559" t="s">
        <v>25618</v>
      </c>
      <c r="C10559">
        <v>1</v>
      </c>
      <c r="D10559">
        <f>323</f>
        <v>323</v>
      </c>
      <c r="E10559" t="s">
        <v>12</v>
      </c>
      <c r="F10559" s="3" t="s">
        <v>25619</v>
      </c>
      <c r="G10559">
        <v>2022</v>
      </c>
      <c r="H10559" t="s">
        <v>14</v>
      </c>
      <c r="I10559" t="s">
        <v>25620</v>
      </c>
    </row>
    <row r="10560" spans="1:9" ht="32" x14ac:dyDescent="0.2">
      <c r="A10560" t="s">
        <v>25617</v>
      </c>
      <c r="B10560" t="s">
        <v>2678</v>
      </c>
      <c r="C10560">
        <v>2</v>
      </c>
      <c r="D10560" t="s">
        <v>12</v>
      </c>
      <c r="E10560" t="s">
        <v>12</v>
      </c>
      <c r="F10560" s="3" t="s">
        <v>2679</v>
      </c>
      <c r="G10560">
        <v>2022</v>
      </c>
      <c r="H10560" t="s">
        <v>368</v>
      </c>
      <c r="I10560" t="s">
        <v>25620</v>
      </c>
    </row>
    <row r="10561" spans="1:9" ht="16" x14ac:dyDescent="0.2">
      <c r="A10561" t="s">
        <v>25617</v>
      </c>
      <c r="B10561" t="s">
        <v>1147</v>
      </c>
      <c r="C10561">
        <v>3</v>
      </c>
      <c r="D10561" t="s">
        <v>12</v>
      </c>
      <c r="E10561" t="s">
        <v>3489</v>
      </c>
      <c r="F10561" s="3" t="s">
        <v>3490</v>
      </c>
      <c r="G10561">
        <v>2022</v>
      </c>
      <c r="H10561" t="s">
        <v>368</v>
      </c>
      <c r="I10561" t="s">
        <v>25620</v>
      </c>
    </row>
    <row r="10562" spans="1:9" ht="16" x14ac:dyDescent="0.2">
      <c r="A10562" t="s">
        <v>25617</v>
      </c>
      <c r="B10562" t="s">
        <v>25621</v>
      </c>
      <c r="C10562">
        <v>4</v>
      </c>
      <c r="D10562" t="s">
        <v>1148</v>
      </c>
      <c r="E10562" t="s">
        <v>334</v>
      </c>
      <c r="F10562" s="3" t="s">
        <v>1149</v>
      </c>
      <c r="G10562">
        <v>2022</v>
      </c>
      <c r="H10562" t="s">
        <v>368</v>
      </c>
      <c r="I10562" t="s">
        <v>25620</v>
      </c>
    </row>
    <row r="10563" spans="1:9" ht="32" x14ac:dyDescent="0.2">
      <c r="A10563" t="s">
        <v>25617</v>
      </c>
      <c r="B10563" t="s">
        <v>2320</v>
      </c>
      <c r="C10563">
        <v>5</v>
      </c>
      <c r="D10563" t="s">
        <v>12</v>
      </c>
      <c r="E10563" t="s">
        <v>12</v>
      </c>
      <c r="F10563" s="3" t="s">
        <v>25622</v>
      </c>
      <c r="G10563">
        <v>2022</v>
      </c>
      <c r="H10563" t="s">
        <v>14</v>
      </c>
      <c r="I10563" t="s">
        <v>25620</v>
      </c>
    </row>
    <row r="10564" spans="1:9" ht="32" x14ac:dyDescent="0.2">
      <c r="A10564" t="s">
        <v>25617</v>
      </c>
      <c r="B10564" t="s">
        <v>10404</v>
      </c>
      <c r="C10564">
        <v>6</v>
      </c>
      <c r="D10564" t="s">
        <v>12</v>
      </c>
      <c r="E10564" t="s">
        <v>12</v>
      </c>
      <c r="F10564" s="3" t="s">
        <v>24947</v>
      </c>
      <c r="G10564">
        <v>2022</v>
      </c>
      <c r="H10564" t="s">
        <v>14</v>
      </c>
      <c r="I10564" t="s">
        <v>25620</v>
      </c>
    </row>
    <row r="10565" spans="1:9" ht="16" x14ac:dyDescent="0.2">
      <c r="A10565" t="s">
        <v>25623</v>
      </c>
      <c r="B10565" t="s">
        <v>9211</v>
      </c>
      <c r="C10565">
        <v>1</v>
      </c>
      <c r="D10565">
        <f>419</f>
        <v>419</v>
      </c>
      <c r="E10565" t="s">
        <v>12</v>
      </c>
      <c r="F10565" s="3" t="s">
        <v>20454</v>
      </c>
      <c r="G10565">
        <v>2022</v>
      </c>
      <c r="H10565" t="s">
        <v>140</v>
      </c>
      <c r="I10565" t="s">
        <v>25624</v>
      </c>
    </row>
    <row r="10566" spans="1:9" ht="32" x14ac:dyDescent="0.2">
      <c r="A10566" t="s">
        <v>25625</v>
      </c>
      <c r="B10566" t="s">
        <v>25626</v>
      </c>
      <c r="C10566">
        <v>1</v>
      </c>
      <c r="D10566" t="s">
        <v>12</v>
      </c>
      <c r="E10566" t="s">
        <v>12</v>
      </c>
      <c r="F10566" s="3" t="s">
        <v>25627</v>
      </c>
      <c r="G10566">
        <v>2022</v>
      </c>
      <c r="H10566" t="s">
        <v>140</v>
      </c>
      <c r="I10566" t="s">
        <v>25628</v>
      </c>
    </row>
    <row r="10567" spans="1:9" ht="32" x14ac:dyDescent="0.2">
      <c r="A10567" t="s">
        <v>25625</v>
      </c>
      <c r="B10567" t="s">
        <v>25629</v>
      </c>
      <c r="C10567">
        <v>2</v>
      </c>
      <c r="D10567" t="s">
        <v>52</v>
      </c>
      <c r="E10567" t="s">
        <v>12</v>
      </c>
      <c r="F10567" s="3" t="s">
        <v>25630</v>
      </c>
      <c r="G10567">
        <v>2022</v>
      </c>
      <c r="H10567" t="s">
        <v>140</v>
      </c>
      <c r="I10567" t="s">
        <v>25628</v>
      </c>
    </row>
    <row r="10568" spans="1:9" ht="32" x14ac:dyDescent="0.2">
      <c r="A10568" t="s">
        <v>25625</v>
      </c>
      <c r="B10568" t="s">
        <v>25631</v>
      </c>
      <c r="C10568">
        <v>3</v>
      </c>
      <c r="D10568">
        <f>85</f>
        <v>85</v>
      </c>
      <c r="E10568" t="s">
        <v>12</v>
      </c>
      <c r="F10568" s="3" t="s">
        <v>12759</v>
      </c>
      <c r="G10568">
        <v>2022</v>
      </c>
      <c r="H10568" t="s">
        <v>3976</v>
      </c>
      <c r="I10568" t="s">
        <v>25628</v>
      </c>
    </row>
    <row r="10569" spans="1:9" ht="16" x14ac:dyDescent="0.2">
      <c r="A10569" t="s">
        <v>25625</v>
      </c>
      <c r="B10569" t="s">
        <v>12758</v>
      </c>
      <c r="C10569">
        <v>4</v>
      </c>
      <c r="D10569" t="s">
        <v>12</v>
      </c>
      <c r="E10569" t="s">
        <v>12</v>
      </c>
      <c r="F10569" s="3" t="s">
        <v>25632</v>
      </c>
      <c r="G10569">
        <v>2022</v>
      </c>
      <c r="H10569" t="s">
        <v>571</v>
      </c>
      <c r="I10569" t="s">
        <v>25628</v>
      </c>
    </row>
    <row r="10570" spans="1:9" ht="16" x14ac:dyDescent="0.2">
      <c r="A10570" t="s">
        <v>25633</v>
      </c>
      <c r="B10570" t="s">
        <v>1006</v>
      </c>
      <c r="C10570">
        <v>1</v>
      </c>
      <c r="D10570" t="s">
        <v>1049</v>
      </c>
      <c r="E10570" t="s">
        <v>12</v>
      </c>
      <c r="F10570" s="3" t="s">
        <v>20806</v>
      </c>
      <c r="G10570">
        <v>2022</v>
      </c>
      <c r="H10570" t="s">
        <v>140</v>
      </c>
      <c r="I10570" t="s">
        <v>25634</v>
      </c>
    </row>
    <row r="10571" spans="1:9" ht="32" x14ac:dyDescent="0.2">
      <c r="A10571" t="s">
        <v>25635</v>
      </c>
      <c r="B10571" t="s">
        <v>4702</v>
      </c>
      <c r="C10571">
        <v>1</v>
      </c>
      <c r="D10571" t="s">
        <v>12</v>
      </c>
      <c r="E10571" t="s">
        <v>12</v>
      </c>
      <c r="F10571" s="3" t="s">
        <v>11830</v>
      </c>
      <c r="G10571">
        <v>2022</v>
      </c>
      <c r="H10571" t="s">
        <v>14</v>
      </c>
      <c r="I10571" t="s">
        <v>25636</v>
      </c>
    </row>
    <row r="10572" spans="1:9" ht="32" x14ac:dyDescent="0.2">
      <c r="A10572" t="s">
        <v>25637</v>
      </c>
      <c r="B10572" t="s">
        <v>25638</v>
      </c>
      <c r="C10572">
        <v>1</v>
      </c>
      <c r="D10572">
        <f>473</f>
        <v>473</v>
      </c>
      <c r="E10572" t="s">
        <v>12</v>
      </c>
      <c r="F10572" s="3" t="s">
        <v>25639</v>
      </c>
      <c r="G10572">
        <v>2022</v>
      </c>
      <c r="H10572" t="s">
        <v>5857</v>
      </c>
      <c r="I10572" t="s">
        <v>25640</v>
      </c>
    </row>
    <row r="10573" spans="1:9" ht="32" x14ac:dyDescent="0.2">
      <c r="A10573" t="s">
        <v>25637</v>
      </c>
      <c r="B10573" t="s">
        <v>25641</v>
      </c>
      <c r="C10573">
        <v>2</v>
      </c>
      <c r="D10573">
        <f>371</f>
        <v>371</v>
      </c>
      <c r="E10573" t="s">
        <v>12</v>
      </c>
      <c r="F10573" s="3" t="s">
        <v>25642</v>
      </c>
      <c r="G10573">
        <v>2022</v>
      </c>
      <c r="H10573" t="s">
        <v>522</v>
      </c>
      <c r="I10573" t="s">
        <v>25640</v>
      </c>
    </row>
    <row r="10574" spans="1:9" ht="32" x14ac:dyDescent="0.2">
      <c r="A10574" t="s">
        <v>25643</v>
      </c>
      <c r="B10574" t="s">
        <v>10676</v>
      </c>
      <c r="C10574">
        <v>1</v>
      </c>
      <c r="D10574" t="s">
        <v>12</v>
      </c>
      <c r="E10574" t="s">
        <v>4991</v>
      </c>
      <c r="F10574" s="3" t="s">
        <v>12139</v>
      </c>
      <c r="G10574">
        <v>2022</v>
      </c>
      <c r="H10574" t="s">
        <v>76</v>
      </c>
      <c r="I10574" t="s">
        <v>25644</v>
      </c>
    </row>
    <row r="10575" spans="1:9" ht="32" x14ac:dyDescent="0.2">
      <c r="A10575" t="s">
        <v>25643</v>
      </c>
      <c r="B10575" t="s">
        <v>25645</v>
      </c>
      <c r="C10575">
        <v>2</v>
      </c>
      <c r="D10575" t="s">
        <v>7578</v>
      </c>
      <c r="E10575" t="s">
        <v>12</v>
      </c>
      <c r="F10575" s="3" t="s">
        <v>25646</v>
      </c>
      <c r="G10575">
        <v>2022</v>
      </c>
      <c r="H10575" t="s">
        <v>86</v>
      </c>
      <c r="I10575" t="s">
        <v>25644</v>
      </c>
    </row>
    <row r="10576" spans="1:9" ht="16" x14ac:dyDescent="0.2">
      <c r="A10576" t="s">
        <v>25643</v>
      </c>
      <c r="B10576" t="s">
        <v>25647</v>
      </c>
      <c r="C10576">
        <v>3</v>
      </c>
      <c r="D10576" t="s">
        <v>22389</v>
      </c>
      <c r="E10576" t="s">
        <v>12</v>
      </c>
      <c r="F10576" s="3" t="s">
        <v>25648</v>
      </c>
      <c r="G10576">
        <v>2022</v>
      </c>
      <c r="H10576" t="s">
        <v>86</v>
      </c>
      <c r="I10576" t="s">
        <v>25644</v>
      </c>
    </row>
    <row r="10577" spans="1:9" ht="16" x14ac:dyDescent="0.2">
      <c r="A10577" t="s">
        <v>25649</v>
      </c>
      <c r="B10577" t="s">
        <v>25650</v>
      </c>
      <c r="C10577">
        <v>1</v>
      </c>
      <c r="D10577" t="s">
        <v>12</v>
      </c>
      <c r="E10577" t="s">
        <v>12</v>
      </c>
      <c r="F10577" s="3" t="s">
        <v>25651</v>
      </c>
      <c r="G10577">
        <v>2022</v>
      </c>
      <c r="H10577" t="s">
        <v>140</v>
      </c>
      <c r="I10577" t="s">
        <v>25652</v>
      </c>
    </row>
    <row r="10578" spans="1:9" ht="16" x14ac:dyDescent="0.2">
      <c r="A10578" t="s">
        <v>25649</v>
      </c>
      <c r="B10578" t="s">
        <v>25653</v>
      </c>
      <c r="C10578">
        <v>2</v>
      </c>
      <c r="D10578">
        <f>304</f>
        <v>304</v>
      </c>
      <c r="E10578" t="s">
        <v>12</v>
      </c>
      <c r="F10578" s="3" t="s">
        <v>25654</v>
      </c>
      <c r="G10578">
        <v>2022</v>
      </c>
      <c r="H10578" t="s">
        <v>140</v>
      </c>
      <c r="I10578" t="s">
        <v>25652</v>
      </c>
    </row>
    <row r="10579" spans="1:9" ht="16" x14ac:dyDescent="0.2">
      <c r="A10579" t="s">
        <v>25649</v>
      </c>
      <c r="B10579" t="s">
        <v>25655</v>
      </c>
      <c r="C10579">
        <v>3</v>
      </c>
      <c r="D10579" t="s">
        <v>12</v>
      </c>
      <c r="E10579" t="s">
        <v>12</v>
      </c>
      <c r="F10579" s="3" t="s">
        <v>25656</v>
      </c>
      <c r="G10579">
        <v>2022</v>
      </c>
      <c r="H10579" t="s">
        <v>140</v>
      </c>
      <c r="I10579" t="s">
        <v>25652</v>
      </c>
    </row>
    <row r="10580" spans="1:9" ht="16" x14ac:dyDescent="0.2">
      <c r="A10580" t="s">
        <v>25657</v>
      </c>
      <c r="B10580" t="s">
        <v>25658</v>
      </c>
      <c r="C10580">
        <v>1</v>
      </c>
      <c r="D10580" t="s">
        <v>12</v>
      </c>
      <c r="E10580" t="s">
        <v>12</v>
      </c>
      <c r="F10580" s="3" t="s">
        <v>25659</v>
      </c>
      <c r="G10580">
        <v>2022</v>
      </c>
      <c r="H10580" t="s">
        <v>1810</v>
      </c>
      <c r="I10580" t="s">
        <v>25660</v>
      </c>
    </row>
    <row r="10581" spans="1:9" ht="16" x14ac:dyDescent="0.2">
      <c r="A10581" t="s">
        <v>25657</v>
      </c>
      <c r="B10581" t="s">
        <v>25661</v>
      </c>
      <c r="C10581">
        <v>2</v>
      </c>
      <c r="D10581" t="s">
        <v>2586</v>
      </c>
      <c r="E10581" t="s">
        <v>12</v>
      </c>
      <c r="F10581" s="3" t="s">
        <v>2587</v>
      </c>
      <c r="G10581">
        <v>2022</v>
      </c>
      <c r="H10581" t="s">
        <v>140</v>
      </c>
      <c r="I10581" t="s">
        <v>25660</v>
      </c>
    </row>
    <row r="10582" spans="1:9" ht="16" x14ac:dyDescent="0.2">
      <c r="A10582" t="s">
        <v>25662</v>
      </c>
      <c r="B10582" t="s">
        <v>23169</v>
      </c>
      <c r="C10582">
        <v>1</v>
      </c>
      <c r="D10582" t="s">
        <v>10222</v>
      </c>
      <c r="E10582" t="s">
        <v>12</v>
      </c>
      <c r="F10582" s="3" t="s">
        <v>25663</v>
      </c>
      <c r="G10582">
        <v>2022</v>
      </c>
      <c r="H10582" t="s">
        <v>67</v>
      </c>
      <c r="I10582" t="s">
        <v>25664</v>
      </c>
    </row>
    <row r="10583" spans="1:9" ht="32" x14ac:dyDescent="0.2">
      <c r="A10583" t="s">
        <v>25665</v>
      </c>
      <c r="B10583" t="s">
        <v>17236</v>
      </c>
      <c r="C10583">
        <v>1</v>
      </c>
      <c r="D10583">
        <f>237</f>
        <v>237</v>
      </c>
      <c r="E10583" t="s">
        <v>12</v>
      </c>
      <c r="F10583" s="3" t="s">
        <v>17237</v>
      </c>
      <c r="G10583">
        <v>2022</v>
      </c>
      <c r="H10583" t="s">
        <v>21</v>
      </c>
      <c r="I10583" t="s">
        <v>25666</v>
      </c>
    </row>
    <row r="10584" spans="1:9" ht="32" x14ac:dyDescent="0.2">
      <c r="A10584" t="s">
        <v>25665</v>
      </c>
      <c r="B10584" t="s">
        <v>25667</v>
      </c>
      <c r="C10584">
        <v>2</v>
      </c>
      <c r="D10584">
        <f>237</f>
        <v>237</v>
      </c>
      <c r="E10584" t="s">
        <v>12</v>
      </c>
      <c r="F10584" s="3" t="s">
        <v>18397</v>
      </c>
      <c r="G10584">
        <v>2022</v>
      </c>
      <c r="H10584" t="s">
        <v>21</v>
      </c>
      <c r="I10584" t="s">
        <v>25666</v>
      </c>
    </row>
    <row r="10585" spans="1:9" ht="32" x14ac:dyDescent="0.2">
      <c r="A10585" t="s">
        <v>25665</v>
      </c>
      <c r="B10585" t="s">
        <v>25298</v>
      </c>
      <c r="C10585">
        <v>3</v>
      </c>
      <c r="D10585">
        <f>237</f>
        <v>237</v>
      </c>
      <c r="E10585" t="s">
        <v>12</v>
      </c>
      <c r="F10585" s="3" t="s">
        <v>17240</v>
      </c>
      <c r="G10585">
        <v>2022</v>
      </c>
      <c r="H10585" t="s">
        <v>21</v>
      </c>
      <c r="I10585" t="s">
        <v>25666</v>
      </c>
    </row>
    <row r="10586" spans="1:9" ht="32" x14ac:dyDescent="0.2">
      <c r="A10586" t="s">
        <v>25665</v>
      </c>
      <c r="B10586" t="s">
        <v>25299</v>
      </c>
      <c r="C10586">
        <v>4</v>
      </c>
      <c r="D10586">
        <f>237</f>
        <v>237</v>
      </c>
      <c r="E10586" t="s">
        <v>12</v>
      </c>
      <c r="F10586" s="3" t="s">
        <v>25300</v>
      </c>
      <c r="G10586">
        <v>2022</v>
      </c>
      <c r="H10586" t="s">
        <v>21</v>
      </c>
      <c r="I10586" t="s">
        <v>25666</v>
      </c>
    </row>
    <row r="10587" spans="1:9" ht="32" x14ac:dyDescent="0.2">
      <c r="A10587" t="s">
        <v>25668</v>
      </c>
      <c r="B10587" t="s">
        <v>25669</v>
      </c>
      <c r="C10587">
        <v>1</v>
      </c>
      <c r="D10587" t="s">
        <v>2877</v>
      </c>
      <c r="E10587" t="s">
        <v>12</v>
      </c>
      <c r="F10587" s="3" t="s">
        <v>25670</v>
      </c>
      <c r="G10587">
        <v>2022</v>
      </c>
      <c r="H10587" t="s">
        <v>267</v>
      </c>
      <c r="I10587" t="s">
        <v>25671</v>
      </c>
    </row>
    <row r="10588" spans="1:9" ht="32" x14ac:dyDescent="0.2">
      <c r="A10588" t="s">
        <v>25668</v>
      </c>
      <c r="B10588" t="s">
        <v>25672</v>
      </c>
      <c r="C10588">
        <v>2</v>
      </c>
      <c r="D10588">
        <f>489</f>
        <v>489</v>
      </c>
      <c r="E10588" t="s">
        <v>12</v>
      </c>
      <c r="F10588" s="3" t="s">
        <v>8920</v>
      </c>
      <c r="G10588">
        <v>2022</v>
      </c>
      <c r="H10588" t="s">
        <v>267</v>
      </c>
      <c r="I10588" t="s">
        <v>25671</v>
      </c>
    </row>
    <row r="10589" spans="1:9" ht="16" x14ac:dyDescent="0.2">
      <c r="A10589" t="s">
        <v>25668</v>
      </c>
      <c r="B10589" t="s">
        <v>25673</v>
      </c>
      <c r="C10589">
        <v>3</v>
      </c>
      <c r="D10589" t="s">
        <v>2877</v>
      </c>
      <c r="E10589" t="s">
        <v>2878</v>
      </c>
      <c r="F10589" s="3" t="s">
        <v>2879</v>
      </c>
      <c r="G10589">
        <v>2022</v>
      </c>
      <c r="H10589" t="s">
        <v>267</v>
      </c>
      <c r="I10589" t="s">
        <v>25671</v>
      </c>
    </row>
    <row r="10590" spans="1:9" ht="16" x14ac:dyDescent="0.2">
      <c r="A10590" t="s">
        <v>25674</v>
      </c>
      <c r="B10590" t="s">
        <v>11102</v>
      </c>
      <c r="C10590">
        <v>1</v>
      </c>
      <c r="D10590" t="s">
        <v>1818</v>
      </c>
      <c r="E10590" t="s">
        <v>12</v>
      </c>
      <c r="F10590" s="3" t="s">
        <v>25675</v>
      </c>
      <c r="G10590">
        <v>2022</v>
      </c>
      <c r="H10590" t="s">
        <v>323</v>
      </c>
      <c r="I10590" t="s">
        <v>25676</v>
      </c>
    </row>
    <row r="10591" spans="1:9" ht="32" x14ac:dyDescent="0.2">
      <c r="A10591" t="s">
        <v>25674</v>
      </c>
      <c r="B10591" t="s">
        <v>17657</v>
      </c>
      <c r="C10591">
        <v>2</v>
      </c>
      <c r="D10591" t="s">
        <v>2738</v>
      </c>
      <c r="E10591" t="s">
        <v>464</v>
      </c>
      <c r="F10591" s="3" t="s">
        <v>25677</v>
      </c>
      <c r="G10591">
        <v>2022</v>
      </c>
      <c r="H10591" t="s">
        <v>323</v>
      </c>
      <c r="I10591" t="s">
        <v>25676</v>
      </c>
    </row>
    <row r="10592" spans="1:9" ht="16" x14ac:dyDescent="0.2">
      <c r="A10592" t="s">
        <v>25674</v>
      </c>
      <c r="B10592" t="s">
        <v>25678</v>
      </c>
      <c r="C10592">
        <v>3</v>
      </c>
      <c r="D10592" t="s">
        <v>12</v>
      </c>
      <c r="E10592" t="s">
        <v>12</v>
      </c>
      <c r="F10592" s="3" t="s">
        <v>25679</v>
      </c>
      <c r="G10592">
        <v>2022</v>
      </c>
      <c r="H10592" t="s">
        <v>602</v>
      </c>
      <c r="I10592" t="s">
        <v>25676</v>
      </c>
    </row>
    <row r="10593" spans="1:9" ht="16" x14ac:dyDescent="0.2">
      <c r="A10593" t="s">
        <v>25680</v>
      </c>
      <c r="B10593" t="s">
        <v>25681</v>
      </c>
      <c r="C10593">
        <v>1</v>
      </c>
      <c r="D10593" t="s">
        <v>469</v>
      </c>
      <c r="E10593" t="s">
        <v>12</v>
      </c>
      <c r="F10593" s="3" t="s">
        <v>25682</v>
      </c>
      <c r="G10593">
        <v>2022</v>
      </c>
      <c r="H10593" t="s">
        <v>462</v>
      </c>
      <c r="I10593" t="s">
        <v>25683</v>
      </c>
    </row>
    <row r="10594" spans="1:9" ht="32" x14ac:dyDescent="0.2">
      <c r="A10594" t="s">
        <v>25680</v>
      </c>
      <c r="B10594" t="s">
        <v>25684</v>
      </c>
      <c r="C10594">
        <v>2</v>
      </c>
      <c r="D10594" t="s">
        <v>469</v>
      </c>
      <c r="E10594" t="s">
        <v>12</v>
      </c>
      <c r="F10594" s="3" t="s">
        <v>25685</v>
      </c>
      <c r="G10594">
        <v>2022</v>
      </c>
      <c r="H10594" t="s">
        <v>462</v>
      </c>
      <c r="I10594" t="s">
        <v>25683</v>
      </c>
    </row>
    <row r="10595" spans="1:9" ht="32" x14ac:dyDescent="0.2">
      <c r="A10595" t="s">
        <v>25686</v>
      </c>
      <c r="B10595" t="s">
        <v>25687</v>
      </c>
      <c r="C10595">
        <v>1</v>
      </c>
      <c r="D10595" t="s">
        <v>12</v>
      </c>
      <c r="E10595" t="s">
        <v>12</v>
      </c>
      <c r="F10595" s="3" t="s">
        <v>25688</v>
      </c>
      <c r="G10595">
        <v>2022</v>
      </c>
      <c r="H10595" t="s">
        <v>1102</v>
      </c>
      <c r="I10595" t="s">
        <v>25689</v>
      </c>
    </row>
    <row r="10596" spans="1:9" ht="32" x14ac:dyDescent="0.2">
      <c r="A10596" t="s">
        <v>25686</v>
      </c>
      <c r="B10596" t="s">
        <v>25690</v>
      </c>
      <c r="C10596">
        <v>2</v>
      </c>
      <c r="D10596" t="s">
        <v>12</v>
      </c>
      <c r="E10596" t="s">
        <v>12</v>
      </c>
      <c r="F10596" s="3" t="s">
        <v>25691</v>
      </c>
      <c r="G10596">
        <v>2022</v>
      </c>
      <c r="H10596" t="s">
        <v>1102</v>
      </c>
      <c r="I10596" t="s">
        <v>25689</v>
      </c>
    </row>
    <row r="10597" spans="1:9" ht="16" x14ac:dyDescent="0.2">
      <c r="A10597" t="s">
        <v>25692</v>
      </c>
      <c r="B10597" t="s">
        <v>25693</v>
      </c>
      <c r="C10597">
        <v>1</v>
      </c>
      <c r="D10597">
        <f>461</f>
        <v>461</v>
      </c>
      <c r="E10597" t="s">
        <v>6201</v>
      </c>
      <c r="F10597" s="3" t="s">
        <v>6202</v>
      </c>
      <c r="G10597">
        <v>2022</v>
      </c>
      <c r="H10597" t="s">
        <v>126</v>
      </c>
      <c r="I10597" t="s">
        <v>25694</v>
      </c>
    </row>
    <row r="10598" spans="1:9" ht="16" x14ac:dyDescent="0.2">
      <c r="A10598" t="s">
        <v>25695</v>
      </c>
      <c r="B10598" t="s">
        <v>25696</v>
      </c>
      <c r="C10598">
        <v>1</v>
      </c>
      <c r="D10598" t="s">
        <v>12</v>
      </c>
      <c r="E10598" t="s">
        <v>12</v>
      </c>
      <c r="F10598" s="3" t="s">
        <v>10447</v>
      </c>
      <c r="G10598">
        <v>2022</v>
      </c>
      <c r="H10598" t="s">
        <v>14</v>
      </c>
      <c r="I10598" t="s">
        <v>25697</v>
      </c>
    </row>
    <row r="10599" spans="1:9" ht="16" x14ac:dyDescent="0.2">
      <c r="A10599" t="s">
        <v>25695</v>
      </c>
      <c r="B10599" t="s">
        <v>25698</v>
      </c>
      <c r="C10599">
        <v>2</v>
      </c>
      <c r="D10599" t="s">
        <v>1735</v>
      </c>
      <c r="E10599" t="s">
        <v>12</v>
      </c>
      <c r="F10599" s="3" t="s">
        <v>25699</v>
      </c>
      <c r="G10599">
        <v>2022</v>
      </c>
      <c r="H10599" t="s">
        <v>518</v>
      </c>
      <c r="I10599" t="s">
        <v>25697</v>
      </c>
    </row>
    <row r="10600" spans="1:9" ht="16" x14ac:dyDescent="0.2">
      <c r="A10600" t="s">
        <v>25695</v>
      </c>
      <c r="B10600" t="s">
        <v>23383</v>
      </c>
      <c r="C10600">
        <v>3</v>
      </c>
      <c r="D10600" t="s">
        <v>12</v>
      </c>
      <c r="E10600" t="s">
        <v>12</v>
      </c>
      <c r="F10600" s="3" t="s">
        <v>25700</v>
      </c>
      <c r="G10600">
        <v>2022</v>
      </c>
      <c r="H10600" t="s">
        <v>6684</v>
      </c>
      <c r="I10600" t="s">
        <v>25697</v>
      </c>
    </row>
    <row r="10601" spans="1:9" ht="16" x14ac:dyDescent="0.2">
      <c r="A10601" t="s">
        <v>25701</v>
      </c>
      <c r="B10601" t="s">
        <v>18782</v>
      </c>
      <c r="C10601">
        <v>1</v>
      </c>
      <c r="D10601" t="s">
        <v>576</v>
      </c>
      <c r="E10601" t="s">
        <v>12</v>
      </c>
      <c r="F10601" s="3" t="s">
        <v>18788</v>
      </c>
      <c r="G10601">
        <v>2022</v>
      </c>
      <c r="H10601" t="s">
        <v>137</v>
      </c>
      <c r="I10601" t="s">
        <v>25702</v>
      </c>
    </row>
    <row r="10602" spans="1:9" ht="32" x14ac:dyDescent="0.2">
      <c r="A10602" t="s">
        <v>25703</v>
      </c>
      <c r="B10602" t="s">
        <v>25704</v>
      </c>
      <c r="C10602">
        <v>1</v>
      </c>
      <c r="D10602">
        <f>237</f>
        <v>237</v>
      </c>
      <c r="E10602" t="s">
        <v>12</v>
      </c>
      <c r="F10602" s="3" t="s">
        <v>25705</v>
      </c>
      <c r="G10602">
        <v>2022</v>
      </c>
      <c r="H10602" t="s">
        <v>21</v>
      </c>
      <c r="I10602" t="s">
        <v>25706</v>
      </c>
    </row>
    <row r="10603" spans="1:9" ht="32" x14ac:dyDescent="0.2">
      <c r="A10603" t="s">
        <v>25703</v>
      </c>
      <c r="B10603" t="s">
        <v>25707</v>
      </c>
      <c r="C10603">
        <v>2</v>
      </c>
      <c r="D10603" t="s">
        <v>12</v>
      </c>
      <c r="E10603" t="s">
        <v>12</v>
      </c>
      <c r="F10603" s="3" t="s">
        <v>25708</v>
      </c>
      <c r="G10603">
        <v>2022</v>
      </c>
      <c r="H10603" t="s">
        <v>21</v>
      </c>
      <c r="I10603" t="s">
        <v>25706</v>
      </c>
    </row>
    <row r="10604" spans="1:9" ht="16" x14ac:dyDescent="0.2">
      <c r="A10604" t="s">
        <v>25709</v>
      </c>
      <c r="B10604" t="s">
        <v>9332</v>
      </c>
      <c r="C10604">
        <v>1</v>
      </c>
      <c r="D10604" t="s">
        <v>2828</v>
      </c>
      <c r="E10604" t="s">
        <v>12</v>
      </c>
      <c r="F10604" s="3" t="s">
        <v>9331</v>
      </c>
      <c r="G10604">
        <v>2022</v>
      </c>
      <c r="H10604" t="s">
        <v>323</v>
      </c>
      <c r="I10604" t="s">
        <v>25710</v>
      </c>
    </row>
    <row r="10605" spans="1:9" ht="32" x14ac:dyDescent="0.2">
      <c r="A10605" t="s">
        <v>25709</v>
      </c>
      <c r="B10605" t="s">
        <v>9326</v>
      </c>
      <c r="C10605">
        <v>2</v>
      </c>
      <c r="D10605" t="s">
        <v>2828</v>
      </c>
      <c r="E10605" t="s">
        <v>12</v>
      </c>
      <c r="F10605" s="3" t="s">
        <v>9327</v>
      </c>
      <c r="G10605">
        <v>2022</v>
      </c>
      <c r="H10605" t="s">
        <v>323</v>
      </c>
      <c r="I10605" t="s">
        <v>25710</v>
      </c>
    </row>
    <row r="10606" spans="1:9" ht="32" x14ac:dyDescent="0.2">
      <c r="A10606" t="s">
        <v>25709</v>
      </c>
      <c r="B10606" t="s">
        <v>9329</v>
      </c>
      <c r="C10606">
        <v>3</v>
      </c>
      <c r="D10606" t="s">
        <v>2828</v>
      </c>
      <c r="E10606" t="s">
        <v>12</v>
      </c>
      <c r="F10606" s="3" t="s">
        <v>2829</v>
      </c>
      <c r="G10606">
        <v>2022</v>
      </c>
      <c r="H10606" t="s">
        <v>323</v>
      </c>
      <c r="I10606" t="s">
        <v>25710</v>
      </c>
    </row>
    <row r="10607" spans="1:9" ht="16" x14ac:dyDescent="0.2">
      <c r="A10607" t="s">
        <v>25711</v>
      </c>
      <c r="B10607" t="s">
        <v>25712</v>
      </c>
      <c r="C10607">
        <v>1</v>
      </c>
      <c r="D10607" t="s">
        <v>12</v>
      </c>
      <c r="E10607" t="s">
        <v>12</v>
      </c>
      <c r="F10607" s="3" t="s">
        <v>5954</v>
      </c>
      <c r="G10607">
        <v>2022</v>
      </c>
      <c r="H10607" t="s">
        <v>37</v>
      </c>
      <c r="I10607" t="s">
        <v>25713</v>
      </c>
    </row>
    <row r="10608" spans="1:9" ht="32" x14ac:dyDescent="0.2">
      <c r="A10608" t="s">
        <v>25714</v>
      </c>
      <c r="B10608" t="s">
        <v>25715</v>
      </c>
      <c r="C10608">
        <v>1</v>
      </c>
      <c r="D10608" t="s">
        <v>316</v>
      </c>
      <c r="E10608" t="s">
        <v>12</v>
      </c>
      <c r="F10608" s="3" t="s">
        <v>25716</v>
      </c>
      <c r="G10608">
        <v>2022</v>
      </c>
      <c r="H10608" t="s">
        <v>318</v>
      </c>
      <c r="I10608" t="s">
        <v>25717</v>
      </c>
    </row>
    <row r="10609" spans="1:9" ht="16" x14ac:dyDescent="0.2">
      <c r="A10609" t="s">
        <v>25714</v>
      </c>
      <c r="B10609" t="s">
        <v>25718</v>
      </c>
      <c r="C10609">
        <v>2</v>
      </c>
      <c r="D10609" t="s">
        <v>316</v>
      </c>
      <c r="E10609" t="s">
        <v>12</v>
      </c>
      <c r="F10609" s="3" t="s">
        <v>25719</v>
      </c>
      <c r="G10609">
        <v>2022</v>
      </c>
      <c r="H10609" t="s">
        <v>318</v>
      </c>
      <c r="I10609" t="s">
        <v>25717</v>
      </c>
    </row>
    <row r="10610" spans="1:9" ht="32" x14ac:dyDescent="0.2">
      <c r="A10610" t="s">
        <v>25720</v>
      </c>
      <c r="B10610" t="s">
        <v>25721</v>
      </c>
      <c r="C10610">
        <v>1</v>
      </c>
      <c r="D10610" t="s">
        <v>12</v>
      </c>
      <c r="E10610" t="s">
        <v>12</v>
      </c>
      <c r="F10610" s="3" t="s">
        <v>25722</v>
      </c>
      <c r="G10610">
        <v>2022</v>
      </c>
      <c r="H10610" t="s">
        <v>14</v>
      </c>
      <c r="I10610" t="s">
        <v>25723</v>
      </c>
    </row>
    <row r="10611" spans="1:9" ht="32" x14ac:dyDescent="0.2">
      <c r="A10611" t="s">
        <v>25720</v>
      </c>
      <c r="B10611" t="s">
        <v>10176</v>
      </c>
      <c r="C10611">
        <v>2</v>
      </c>
      <c r="D10611" t="s">
        <v>408</v>
      </c>
      <c r="E10611" t="s">
        <v>12</v>
      </c>
      <c r="F10611" s="3" t="s">
        <v>10177</v>
      </c>
      <c r="G10611">
        <v>2022</v>
      </c>
      <c r="H10611" t="s">
        <v>359</v>
      </c>
      <c r="I10611" t="s">
        <v>25723</v>
      </c>
    </row>
    <row r="10612" spans="1:9" ht="16" x14ac:dyDescent="0.2">
      <c r="A10612" t="s">
        <v>25724</v>
      </c>
      <c r="B10612" t="s">
        <v>18475</v>
      </c>
      <c r="C10612">
        <v>1</v>
      </c>
      <c r="D10612" t="s">
        <v>52</v>
      </c>
      <c r="E10612" t="s">
        <v>1171</v>
      </c>
      <c r="F10612" s="3" t="s">
        <v>20411</v>
      </c>
      <c r="G10612">
        <v>2022</v>
      </c>
      <c r="H10612" t="s">
        <v>226</v>
      </c>
      <c r="I10612" t="s">
        <v>25725</v>
      </c>
    </row>
    <row r="10613" spans="1:9" ht="16" x14ac:dyDescent="0.2">
      <c r="A10613" t="s">
        <v>25724</v>
      </c>
      <c r="B10613" t="s">
        <v>25726</v>
      </c>
      <c r="C10613">
        <v>2</v>
      </c>
      <c r="D10613" t="s">
        <v>52</v>
      </c>
      <c r="E10613" t="s">
        <v>12</v>
      </c>
      <c r="F10613" s="3" t="s">
        <v>25727</v>
      </c>
      <c r="G10613">
        <v>2022</v>
      </c>
      <c r="H10613" t="s">
        <v>226</v>
      </c>
      <c r="I10613" t="s">
        <v>25725</v>
      </c>
    </row>
    <row r="10614" spans="1:9" ht="16" x14ac:dyDescent="0.2">
      <c r="A10614" t="s">
        <v>25724</v>
      </c>
      <c r="B10614" t="s">
        <v>25728</v>
      </c>
      <c r="C10614">
        <v>3</v>
      </c>
      <c r="D10614" t="s">
        <v>12</v>
      </c>
      <c r="E10614" t="s">
        <v>12</v>
      </c>
      <c r="F10614" s="3" t="s">
        <v>8912</v>
      </c>
      <c r="G10614">
        <v>2022</v>
      </c>
      <c r="H10614" t="s">
        <v>527</v>
      </c>
      <c r="I10614" t="s">
        <v>25725</v>
      </c>
    </row>
    <row r="10615" spans="1:9" ht="16" x14ac:dyDescent="0.2">
      <c r="A10615" t="s">
        <v>25729</v>
      </c>
      <c r="B10615" t="s">
        <v>25730</v>
      </c>
      <c r="C10615">
        <v>1</v>
      </c>
      <c r="D10615" t="s">
        <v>31</v>
      </c>
      <c r="E10615" t="s">
        <v>12</v>
      </c>
      <c r="F10615" s="3" t="s">
        <v>25731</v>
      </c>
      <c r="G10615">
        <v>2022</v>
      </c>
      <c r="H10615" t="s">
        <v>438</v>
      </c>
      <c r="I10615" t="s">
        <v>25732</v>
      </c>
    </row>
    <row r="10616" spans="1:9" ht="16" x14ac:dyDescent="0.2">
      <c r="A10616" t="s">
        <v>25733</v>
      </c>
      <c r="B10616" t="s">
        <v>14946</v>
      </c>
      <c r="C10616">
        <v>1</v>
      </c>
      <c r="D10616">
        <f>237</f>
        <v>237</v>
      </c>
      <c r="E10616" t="s">
        <v>12</v>
      </c>
      <c r="F10616" s="3" t="s">
        <v>9474</v>
      </c>
      <c r="G10616">
        <v>2022</v>
      </c>
      <c r="H10616" t="s">
        <v>21</v>
      </c>
      <c r="I10616" t="s">
        <v>25734</v>
      </c>
    </row>
    <row r="10617" spans="1:9" ht="32" x14ac:dyDescent="0.2">
      <c r="A10617" t="s">
        <v>25735</v>
      </c>
      <c r="B10617" t="s">
        <v>25736</v>
      </c>
      <c r="C10617">
        <v>1</v>
      </c>
      <c r="D10617">
        <f>237</f>
        <v>237</v>
      </c>
      <c r="E10617" t="s">
        <v>12</v>
      </c>
      <c r="F10617" s="3" t="s">
        <v>25737</v>
      </c>
      <c r="G10617">
        <v>2022</v>
      </c>
      <c r="H10617" t="s">
        <v>21</v>
      </c>
      <c r="I10617" t="s">
        <v>25738</v>
      </c>
    </row>
    <row r="10618" spans="1:9" ht="32" x14ac:dyDescent="0.2">
      <c r="A10618" t="s">
        <v>25735</v>
      </c>
      <c r="B10618" t="s">
        <v>25739</v>
      </c>
      <c r="C10618">
        <v>2</v>
      </c>
      <c r="D10618">
        <f>237</f>
        <v>237</v>
      </c>
      <c r="E10618" t="s">
        <v>12</v>
      </c>
      <c r="F10618" s="3" t="s">
        <v>25740</v>
      </c>
      <c r="G10618">
        <v>2022</v>
      </c>
      <c r="H10618" t="s">
        <v>21</v>
      </c>
      <c r="I10618" t="s">
        <v>25738</v>
      </c>
    </row>
    <row r="10619" spans="1:9" ht="32" x14ac:dyDescent="0.2">
      <c r="A10619" t="s">
        <v>25741</v>
      </c>
      <c r="B10619" t="s">
        <v>17057</v>
      </c>
      <c r="C10619">
        <v>1</v>
      </c>
      <c r="D10619" t="s">
        <v>12</v>
      </c>
      <c r="E10619" t="s">
        <v>12</v>
      </c>
      <c r="F10619" s="3" t="s">
        <v>25742</v>
      </c>
      <c r="G10619">
        <v>2022</v>
      </c>
      <c r="H10619" t="s">
        <v>14</v>
      </c>
      <c r="I10619" t="s">
        <v>25743</v>
      </c>
    </row>
    <row r="10620" spans="1:9" ht="16" x14ac:dyDescent="0.2">
      <c r="A10620" t="s">
        <v>25744</v>
      </c>
      <c r="B10620" t="s">
        <v>25745</v>
      </c>
      <c r="C10620">
        <v>1</v>
      </c>
      <c r="D10620" t="s">
        <v>12</v>
      </c>
      <c r="E10620" t="s">
        <v>12</v>
      </c>
      <c r="F10620" s="3" t="s">
        <v>25746</v>
      </c>
      <c r="G10620">
        <v>2022</v>
      </c>
      <c r="H10620" t="s">
        <v>140</v>
      </c>
      <c r="I10620" t="s">
        <v>25747</v>
      </c>
    </row>
    <row r="10621" spans="1:9" ht="32" x14ac:dyDescent="0.2">
      <c r="A10621" t="s">
        <v>25744</v>
      </c>
      <c r="B10621" t="s">
        <v>25748</v>
      </c>
      <c r="C10621">
        <v>2</v>
      </c>
      <c r="D10621" t="s">
        <v>12</v>
      </c>
      <c r="E10621" t="s">
        <v>12</v>
      </c>
      <c r="F10621" s="3" t="s">
        <v>25749</v>
      </c>
      <c r="G10621">
        <v>2022</v>
      </c>
      <c r="H10621" t="s">
        <v>140</v>
      </c>
      <c r="I10621" t="s">
        <v>25747</v>
      </c>
    </row>
    <row r="10622" spans="1:9" ht="16" x14ac:dyDescent="0.2">
      <c r="A10622" t="s">
        <v>25744</v>
      </c>
      <c r="B10622" t="s">
        <v>25750</v>
      </c>
      <c r="C10622">
        <v>3</v>
      </c>
      <c r="D10622" t="s">
        <v>12</v>
      </c>
      <c r="E10622" t="s">
        <v>12</v>
      </c>
      <c r="F10622" s="3" t="s">
        <v>25751</v>
      </c>
      <c r="G10622">
        <v>2022</v>
      </c>
      <c r="H10622" t="s">
        <v>140</v>
      </c>
      <c r="I10622" t="s">
        <v>25747</v>
      </c>
    </row>
    <row r="10623" spans="1:9" ht="16" x14ac:dyDescent="0.2">
      <c r="A10623" t="s">
        <v>25744</v>
      </c>
      <c r="B10623" t="s">
        <v>25752</v>
      </c>
      <c r="C10623">
        <v>4</v>
      </c>
      <c r="D10623" t="s">
        <v>12</v>
      </c>
      <c r="E10623" t="s">
        <v>12</v>
      </c>
      <c r="F10623" s="3" t="s">
        <v>25753</v>
      </c>
      <c r="G10623">
        <v>2022</v>
      </c>
      <c r="H10623" t="s">
        <v>140</v>
      </c>
      <c r="I10623" t="s">
        <v>25747</v>
      </c>
    </row>
    <row r="10624" spans="1:9" ht="32" x14ac:dyDescent="0.2">
      <c r="A10624" t="s">
        <v>25744</v>
      </c>
      <c r="B10624" t="s">
        <v>25754</v>
      </c>
      <c r="C10624">
        <v>5</v>
      </c>
      <c r="D10624" t="s">
        <v>12</v>
      </c>
      <c r="E10624" t="s">
        <v>12</v>
      </c>
      <c r="F10624" s="3" t="s">
        <v>25749</v>
      </c>
      <c r="G10624">
        <v>2022</v>
      </c>
      <c r="H10624" t="s">
        <v>140</v>
      </c>
      <c r="I10624" t="s">
        <v>25747</v>
      </c>
    </row>
    <row r="10625" spans="1:9" ht="32" x14ac:dyDescent="0.2">
      <c r="A10625" t="s">
        <v>25744</v>
      </c>
      <c r="B10625" t="s">
        <v>25755</v>
      </c>
      <c r="C10625">
        <v>6</v>
      </c>
      <c r="D10625" t="s">
        <v>12</v>
      </c>
      <c r="E10625" t="s">
        <v>12</v>
      </c>
      <c r="F10625" s="3" t="s">
        <v>25749</v>
      </c>
      <c r="G10625">
        <v>2022</v>
      </c>
      <c r="H10625" t="s">
        <v>140</v>
      </c>
      <c r="I10625" t="s">
        <v>25747</v>
      </c>
    </row>
    <row r="10626" spans="1:9" ht="32" x14ac:dyDescent="0.2">
      <c r="A10626" t="s">
        <v>25744</v>
      </c>
      <c r="B10626" t="s">
        <v>25756</v>
      </c>
      <c r="C10626">
        <v>7</v>
      </c>
      <c r="D10626" t="s">
        <v>12</v>
      </c>
      <c r="E10626" t="s">
        <v>12</v>
      </c>
      <c r="F10626" s="3" t="s">
        <v>25749</v>
      </c>
      <c r="G10626">
        <v>2022</v>
      </c>
      <c r="H10626" t="s">
        <v>140</v>
      </c>
      <c r="I10626" t="s">
        <v>25747</v>
      </c>
    </row>
    <row r="10627" spans="1:9" ht="32" x14ac:dyDescent="0.2">
      <c r="A10627" t="s">
        <v>25757</v>
      </c>
      <c r="B10627" t="s">
        <v>12260</v>
      </c>
      <c r="C10627">
        <v>1</v>
      </c>
      <c r="D10627" t="s">
        <v>90</v>
      </c>
      <c r="E10627" t="s">
        <v>12</v>
      </c>
      <c r="F10627" s="7" t="s">
        <v>22385</v>
      </c>
      <c r="G10627">
        <v>2022</v>
      </c>
      <c r="H10627" t="s">
        <v>226</v>
      </c>
      <c r="I10627" t="s">
        <v>25758</v>
      </c>
    </row>
    <row r="10628" spans="1:9" ht="16" x14ac:dyDescent="0.2">
      <c r="A10628" t="s">
        <v>25759</v>
      </c>
      <c r="B10628" t="s">
        <v>25760</v>
      </c>
      <c r="C10628">
        <v>1</v>
      </c>
      <c r="D10628" s="5" t="s">
        <v>12</v>
      </c>
      <c r="E10628" t="s">
        <v>12</v>
      </c>
      <c r="F10628" s="7" t="s">
        <v>25761</v>
      </c>
      <c r="G10628">
        <v>2022</v>
      </c>
      <c r="H10628" t="s">
        <v>37</v>
      </c>
      <c r="I10628" t="s">
        <v>25762</v>
      </c>
    </row>
    <row r="10629" spans="1:9" ht="32" x14ac:dyDescent="0.2">
      <c r="A10629" t="s">
        <v>25759</v>
      </c>
      <c r="B10629" t="s">
        <v>25763</v>
      </c>
      <c r="C10629">
        <v>2</v>
      </c>
      <c r="D10629" t="s">
        <v>101</v>
      </c>
      <c r="E10629" t="s">
        <v>12</v>
      </c>
      <c r="F10629" s="3" t="s">
        <v>25764</v>
      </c>
      <c r="G10629">
        <v>2022</v>
      </c>
      <c r="H10629" t="s">
        <v>37</v>
      </c>
      <c r="I10629" t="s">
        <v>25762</v>
      </c>
    </row>
    <row r="10630" spans="1:9" ht="16" x14ac:dyDescent="0.2">
      <c r="A10630" t="s">
        <v>25759</v>
      </c>
      <c r="B10630" t="s">
        <v>25765</v>
      </c>
      <c r="C10630">
        <v>3</v>
      </c>
      <c r="D10630" s="5" t="s">
        <v>12</v>
      </c>
      <c r="E10630" t="s">
        <v>12</v>
      </c>
      <c r="F10630" s="7" t="s">
        <v>25761</v>
      </c>
      <c r="G10630">
        <v>2022</v>
      </c>
      <c r="H10630" t="s">
        <v>37</v>
      </c>
      <c r="I10630" t="s">
        <v>25762</v>
      </c>
    </row>
    <row r="10631" spans="1:9" ht="16" x14ac:dyDescent="0.2">
      <c r="A10631" t="s">
        <v>25766</v>
      </c>
      <c r="B10631" t="s">
        <v>25767</v>
      </c>
      <c r="C10631">
        <v>1</v>
      </c>
      <c r="D10631">
        <f>400</f>
        <v>400</v>
      </c>
      <c r="E10631" t="s">
        <v>12</v>
      </c>
      <c r="F10631" s="3" t="s">
        <v>15569</v>
      </c>
      <c r="G10631">
        <v>2022</v>
      </c>
      <c r="H10631" t="s">
        <v>140</v>
      </c>
      <c r="I10631" t="s">
        <v>25768</v>
      </c>
    </row>
    <row r="10632" spans="1:9" ht="16" x14ac:dyDescent="0.2">
      <c r="A10632" t="s">
        <v>25769</v>
      </c>
      <c r="B10632" t="s">
        <v>25770</v>
      </c>
      <c r="C10632">
        <v>1</v>
      </c>
      <c r="D10632" t="s">
        <v>344</v>
      </c>
      <c r="E10632" t="s">
        <v>12</v>
      </c>
      <c r="F10632" s="3" t="s">
        <v>25771</v>
      </c>
      <c r="G10632">
        <v>2022</v>
      </c>
      <c r="H10632" t="s">
        <v>140</v>
      </c>
      <c r="I10632" t="s">
        <v>25772</v>
      </c>
    </row>
    <row r="10633" spans="1:9" ht="16" x14ac:dyDescent="0.2">
      <c r="A10633" t="s">
        <v>25773</v>
      </c>
      <c r="B10633" t="s">
        <v>5121</v>
      </c>
      <c r="C10633">
        <v>1</v>
      </c>
      <c r="D10633" t="s">
        <v>12</v>
      </c>
      <c r="E10633" t="s">
        <v>12</v>
      </c>
      <c r="F10633" s="3" t="s">
        <v>25774</v>
      </c>
      <c r="G10633">
        <v>2022</v>
      </c>
      <c r="H10633" t="s">
        <v>14</v>
      </c>
      <c r="I10633" t="s">
        <v>25775</v>
      </c>
    </row>
    <row r="10634" spans="1:9" ht="16" x14ac:dyDescent="0.2">
      <c r="A10634" t="s">
        <v>25773</v>
      </c>
      <c r="B10634" t="s">
        <v>10567</v>
      </c>
      <c r="C10634">
        <v>2</v>
      </c>
      <c r="D10634" t="s">
        <v>12</v>
      </c>
      <c r="E10634" t="s">
        <v>12</v>
      </c>
      <c r="F10634" s="3" t="s">
        <v>25776</v>
      </c>
      <c r="G10634">
        <v>2022</v>
      </c>
      <c r="H10634" t="s">
        <v>14</v>
      </c>
      <c r="I10634" t="s">
        <v>25775</v>
      </c>
    </row>
    <row r="10635" spans="1:9" ht="16" x14ac:dyDescent="0.2">
      <c r="A10635" t="s">
        <v>25777</v>
      </c>
      <c r="B10635" t="s">
        <v>25778</v>
      </c>
      <c r="C10635">
        <v>1</v>
      </c>
      <c r="D10635" t="s">
        <v>366</v>
      </c>
      <c r="E10635" t="s">
        <v>12</v>
      </c>
      <c r="F10635" s="3" t="s">
        <v>25779</v>
      </c>
      <c r="G10635">
        <v>2022</v>
      </c>
      <c r="H10635" t="s">
        <v>368</v>
      </c>
      <c r="I10635" t="s">
        <v>25780</v>
      </c>
    </row>
    <row r="10636" spans="1:9" ht="16" x14ac:dyDescent="0.2">
      <c r="A10636" t="s">
        <v>25777</v>
      </c>
      <c r="B10636" t="s">
        <v>25781</v>
      </c>
      <c r="C10636">
        <v>2</v>
      </c>
      <c r="D10636">
        <f>415</f>
        <v>415</v>
      </c>
      <c r="E10636" t="s">
        <v>12</v>
      </c>
      <c r="F10636" s="3" t="s">
        <v>25782</v>
      </c>
      <c r="G10636">
        <v>2022</v>
      </c>
      <c r="H10636" t="s">
        <v>368</v>
      </c>
      <c r="I10636" t="s">
        <v>25780</v>
      </c>
    </row>
    <row r="10637" spans="1:9" ht="16" x14ac:dyDescent="0.2">
      <c r="A10637" t="s">
        <v>25777</v>
      </c>
      <c r="B10637" t="s">
        <v>25783</v>
      </c>
      <c r="C10637">
        <v>3</v>
      </c>
      <c r="D10637">
        <f>415</f>
        <v>415</v>
      </c>
      <c r="E10637" t="s">
        <v>12</v>
      </c>
      <c r="F10637" s="3" t="s">
        <v>25782</v>
      </c>
      <c r="G10637">
        <v>2022</v>
      </c>
      <c r="H10637" t="s">
        <v>368</v>
      </c>
      <c r="I10637" t="s">
        <v>25780</v>
      </c>
    </row>
    <row r="10638" spans="1:9" ht="16" x14ac:dyDescent="0.2">
      <c r="A10638" t="s">
        <v>25777</v>
      </c>
      <c r="B10638" t="s">
        <v>25784</v>
      </c>
      <c r="C10638">
        <v>4</v>
      </c>
      <c r="D10638">
        <f>415</f>
        <v>415</v>
      </c>
      <c r="E10638" t="s">
        <v>12</v>
      </c>
      <c r="F10638" s="3" t="s">
        <v>25782</v>
      </c>
      <c r="G10638">
        <v>2022</v>
      </c>
      <c r="H10638" t="s">
        <v>368</v>
      </c>
      <c r="I10638" t="s">
        <v>25780</v>
      </c>
    </row>
    <row r="10639" spans="1:9" ht="16" x14ac:dyDescent="0.2">
      <c r="A10639" t="s">
        <v>25785</v>
      </c>
      <c r="B10639" t="s">
        <v>25786</v>
      </c>
      <c r="C10639">
        <v>1</v>
      </c>
      <c r="D10639" t="s">
        <v>834</v>
      </c>
      <c r="E10639" t="s">
        <v>25787</v>
      </c>
      <c r="F10639" s="3" t="s">
        <v>25788</v>
      </c>
      <c r="G10639">
        <v>2022</v>
      </c>
      <c r="H10639" t="s">
        <v>86</v>
      </c>
      <c r="I10639" t="s">
        <v>25789</v>
      </c>
    </row>
    <row r="10640" spans="1:9" ht="16" x14ac:dyDescent="0.2">
      <c r="A10640" t="s">
        <v>25785</v>
      </c>
      <c r="B10640" t="s">
        <v>17245</v>
      </c>
      <c r="C10640">
        <v>2</v>
      </c>
      <c r="D10640" t="s">
        <v>4221</v>
      </c>
      <c r="E10640" t="s">
        <v>11012</v>
      </c>
      <c r="F10640" s="3" t="s">
        <v>25790</v>
      </c>
      <c r="G10640">
        <v>2022</v>
      </c>
      <c r="H10640" t="s">
        <v>4191</v>
      </c>
      <c r="I10640" t="s">
        <v>25789</v>
      </c>
    </row>
    <row r="10641" spans="1:9" ht="16" x14ac:dyDescent="0.2">
      <c r="A10641" t="s">
        <v>25785</v>
      </c>
      <c r="B10641" t="s">
        <v>25791</v>
      </c>
      <c r="C10641">
        <v>3</v>
      </c>
      <c r="D10641" t="s">
        <v>12</v>
      </c>
      <c r="E10641" t="s">
        <v>12</v>
      </c>
      <c r="F10641" s="3" t="s">
        <v>25792</v>
      </c>
      <c r="G10641">
        <v>2022</v>
      </c>
      <c r="H10641" t="s">
        <v>859</v>
      </c>
      <c r="I10641" t="s">
        <v>25789</v>
      </c>
    </row>
    <row r="10642" spans="1:9" ht="16" x14ac:dyDescent="0.2">
      <c r="A10642" t="s">
        <v>25793</v>
      </c>
      <c r="B10642" t="s">
        <v>25794</v>
      </c>
      <c r="C10642">
        <v>1</v>
      </c>
      <c r="D10642" t="s">
        <v>12</v>
      </c>
      <c r="E10642" t="s">
        <v>12</v>
      </c>
      <c r="F10642" s="3" t="s">
        <v>25795</v>
      </c>
      <c r="G10642">
        <v>2022</v>
      </c>
      <c r="H10642" t="s">
        <v>1663</v>
      </c>
      <c r="I10642" t="s">
        <v>25796</v>
      </c>
    </row>
    <row r="10643" spans="1:9" ht="16" x14ac:dyDescent="0.2">
      <c r="A10643" t="s">
        <v>25793</v>
      </c>
      <c r="B10643" t="s">
        <v>25797</v>
      </c>
      <c r="C10643">
        <v>2</v>
      </c>
      <c r="D10643" t="s">
        <v>12</v>
      </c>
      <c r="E10643" t="s">
        <v>12</v>
      </c>
      <c r="F10643" s="3" t="s">
        <v>25798</v>
      </c>
      <c r="G10643">
        <v>2022</v>
      </c>
      <c r="H10643" t="s">
        <v>1663</v>
      </c>
      <c r="I10643" t="s">
        <v>25796</v>
      </c>
    </row>
    <row r="10644" spans="1:9" ht="16" x14ac:dyDescent="0.2">
      <c r="A10644" t="s">
        <v>25793</v>
      </c>
      <c r="B10644" t="s">
        <v>25799</v>
      </c>
      <c r="C10644">
        <v>3</v>
      </c>
      <c r="D10644" t="s">
        <v>1085</v>
      </c>
      <c r="E10644" t="s">
        <v>12</v>
      </c>
      <c r="F10644" s="3" t="s">
        <v>25800</v>
      </c>
      <c r="G10644">
        <v>2022</v>
      </c>
      <c r="H10644" t="s">
        <v>1663</v>
      </c>
      <c r="I10644" t="s">
        <v>25796</v>
      </c>
    </row>
    <row r="10645" spans="1:9" ht="32" x14ac:dyDescent="0.2">
      <c r="A10645" t="s">
        <v>25801</v>
      </c>
      <c r="B10645" t="s">
        <v>25802</v>
      </c>
      <c r="C10645">
        <v>1</v>
      </c>
      <c r="D10645" t="s">
        <v>17666</v>
      </c>
      <c r="E10645" t="s">
        <v>12</v>
      </c>
      <c r="F10645" s="3" t="s">
        <v>25803</v>
      </c>
      <c r="G10645">
        <v>2022</v>
      </c>
      <c r="H10645" t="s">
        <v>1248</v>
      </c>
      <c r="I10645" t="s">
        <v>25804</v>
      </c>
    </row>
    <row r="10646" spans="1:9" ht="16" x14ac:dyDescent="0.2">
      <c r="A10646" t="s">
        <v>25801</v>
      </c>
      <c r="B10646" t="s">
        <v>25805</v>
      </c>
      <c r="C10646">
        <v>2</v>
      </c>
      <c r="D10646" t="s">
        <v>12</v>
      </c>
      <c r="E10646" t="s">
        <v>12</v>
      </c>
      <c r="F10646" s="3" t="s">
        <v>25806</v>
      </c>
      <c r="G10646">
        <v>2022</v>
      </c>
      <c r="H10646" t="s">
        <v>2773</v>
      </c>
      <c r="I10646" t="s">
        <v>25804</v>
      </c>
    </row>
    <row r="10647" spans="1:9" ht="16" x14ac:dyDescent="0.2">
      <c r="A10647" t="s">
        <v>25807</v>
      </c>
      <c r="B10647" t="s">
        <v>25808</v>
      </c>
      <c r="C10647">
        <v>1</v>
      </c>
      <c r="D10647" t="s">
        <v>52</v>
      </c>
      <c r="E10647" t="s">
        <v>12</v>
      </c>
      <c r="F10647" s="3" t="s">
        <v>3667</v>
      </c>
      <c r="G10647">
        <v>2022</v>
      </c>
      <c r="H10647" t="s">
        <v>21</v>
      </c>
      <c r="I10647" t="s">
        <v>25809</v>
      </c>
    </row>
    <row r="10648" spans="1:9" ht="16" x14ac:dyDescent="0.2">
      <c r="A10648" t="s">
        <v>25810</v>
      </c>
      <c r="B10648" t="s">
        <v>25811</v>
      </c>
      <c r="C10648">
        <v>1</v>
      </c>
      <c r="D10648" t="s">
        <v>996</v>
      </c>
      <c r="E10648" t="s">
        <v>12</v>
      </c>
      <c r="F10648" s="3" t="s">
        <v>997</v>
      </c>
      <c r="G10648">
        <v>2022</v>
      </c>
      <c r="H10648" t="s">
        <v>998</v>
      </c>
      <c r="I10648" t="s">
        <v>25812</v>
      </c>
    </row>
    <row r="10649" spans="1:9" ht="16" x14ac:dyDescent="0.2">
      <c r="A10649" t="s">
        <v>25810</v>
      </c>
      <c r="B10649" t="s">
        <v>25813</v>
      </c>
      <c r="C10649">
        <v>2</v>
      </c>
      <c r="D10649" t="s">
        <v>12</v>
      </c>
      <c r="E10649" t="s">
        <v>12</v>
      </c>
      <c r="F10649" s="3" t="s">
        <v>25814</v>
      </c>
      <c r="G10649">
        <v>2022</v>
      </c>
      <c r="H10649" t="s">
        <v>998</v>
      </c>
      <c r="I10649" t="s">
        <v>25812</v>
      </c>
    </row>
    <row r="10650" spans="1:9" ht="32" x14ac:dyDescent="0.2">
      <c r="A10650" t="s">
        <v>25815</v>
      </c>
      <c r="B10650" t="s">
        <v>25816</v>
      </c>
      <c r="C10650">
        <v>1</v>
      </c>
      <c r="D10650">
        <f>237</f>
        <v>237</v>
      </c>
      <c r="E10650" t="s">
        <v>12</v>
      </c>
      <c r="F10650" s="3" t="s">
        <v>3658</v>
      </c>
      <c r="G10650">
        <v>2022</v>
      </c>
      <c r="H10650" t="s">
        <v>21</v>
      </c>
      <c r="I10650" t="s">
        <v>25817</v>
      </c>
    </row>
    <row r="10651" spans="1:9" ht="16" x14ac:dyDescent="0.2">
      <c r="A10651" t="s">
        <v>25815</v>
      </c>
      <c r="B10651" t="s">
        <v>25818</v>
      </c>
      <c r="C10651">
        <v>2</v>
      </c>
      <c r="D10651" t="s">
        <v>12</v>
      </c>
      <c r="E10651" t="s">
        <v>12</v>
      </c>
      <c r="F10651" s="3" t="s">
        <v>25819</v>
      </c>
      <c r="G10651">
        <v>2022</v>
      </c>
      <c r="H10651" t="s">
        <v>8518</v>
      </c>
      <c r="I10651" t="s">
        <v>25817</v>
      </c>
    </row>
    <row r="10652" spans="1:9" ht="32" x14ac:dyDescent="0.2">
      <c r="A10652" t="s">
        <v>25820</v>
      </c>
      <c r="B10652" t="s">
        <v>25821</v>
      </c>
      <c r="C10652">
        <v>1</v>
      </c>
      <c r="D10652" t="s">
        <v>12</v>
      </c>
      <c r="E10652" t="s">
        <v>12</v>
      </c>
      <c r="F10652" s="3" t="s">
        <v>25822</v>
      </c>
      <c r="G10652">
        <v>2022</v>
      </c>
      <c r="H10652" t="s">
        <v>371</v>
      </c>
      <c r="I10652" t="s">
        <v>25823</v>
      </c>
    </row>
    <row r="10653" spans="1:9" ht="16" x14ac:dyDescent="0.2">
      <c r="A10653" t="s">
        <v>25820</v>
      </c>
      <c r="B10653" t="s">
        <v>25824</v>
      </c>
      <c r="C10653">
        <v>2</v>
      </c>
      <c r="D10653" t="s">
        <v>6388</v>
      </c>
      <c r="E10653" t="s">
        <v>12</v>
      </c>
      <c r="F10653" s="3" t="s">
        <v>25825</v>
      </c>
      <c r="G10653">
        <v>2022</v>
      </c>
      <c r="H10653" t="s">
        <v>371</v>
      </c>
      <c r="I10653" t="s">
        <v>25823</v>
      </c>
    </row>
    <row r="10654" spans="1:9" ht="16" x14ac:dyDescent="0.2">
      <c r="A10654" t="s">
        <v>25826</v>
      </c>
      <c r="B10654" t="s">
        <v>25827</v>
      </c>
      <c r="C10654">
        <v>1</v>
      </c>
      <c r="D10654" t="s">
        <v>12</v>
      </c>
      <c r="E10654" t="s">
        <v>12</v>
      </c>
      <c r="F10654" s="3" t="s">
        <v>25828</v>
      </c>
      <c r="G10654">
        <v>2022</v>
      </c>
      <c r="H10654" t="s">
        <v>1248</v>
      </c>
      <c r="I10654" t="s">
        <v>25829</v>
      </c>
    </row>
    <row r="10655" spans="1:9" ht="32" x14ac:dyDescent="0.2">
      <c r="A10655" t="s">
        <v>25830</v>
      </c>
      <c r="B10655" t="s">
        <v>25831</v>
      </c>
      <c r="C10655">
        <v>1</v>
      </c>
      <c r="D10655" t="s">
        <v>12</v>
      </c>
      <c r="E10655" t="s">
        <v>12</v>
      </c>
      <c r="F10655" s="3" t="s">
        <v>13906</v>
      </c>
      <c r="G10655">
        <v>2022</v>
      </c>
      <c r="H10655" t="s">
        <v>239</v>
      </c>
      <c r="I10655" t="s">
        <v>25832</v>
      </c>
    </row>
    <row r="10656" spans="1:9" ht="16" x14ac:dyDescent="0.2">
      <c r="A10656" t="s">
        <v>25833</v>
      </c>
      <c r="B10656" t="s">
        <v>25834</v>
      </c>
      <c r="C10656">
        <v>1</v>
      </c>
      <c r="D10656" t="s">
        <v>12</v>
      </c>
      <c r="E10656" t="s">
        <v>12</v>
      </c>
      <c r="F10656" s="3" t="s">
        <v>25835</v>
      </c>
      <c r="G10656">
        <v>2022</v>
      </c>
      <c r="H10656" t="s">
        <v>21</v>
      </c>
      <c r="I10656" t="s">
        <v>25836</v>
      </c>
    </row>
    <row r="10657" spans="1:9" ht="16" x14ac:dyDescent="0.2">
      <c r="A10657" t="s">
        <v>25837</v>
      </c>
      <c r="B10657" t="s">
        <v>6012</v>
      </c>
      <c r="C10657">
        <v>1</v>
      </c>
      <c r="D10657" t="s">
        <v>31</v>
      </c>
      <c r="E10657" t="s">
        <v>12</v>
      </c>
      <c r="F10657" s="3" t="s">
        <v>22475</v>
      </c>
      <c r="G10657">
        <v>2022</v>
      </c>
      <c r="H10657" t="s">
        <v>140</v>
      </c>
      <c r="I10657" t="s">
        <v>25838</v>
      </c>
    </row>
    <row r="10658" spans="1:9" ht="32" x14ac:dyDescent="0.2">
      <c r="A10658" t="s">
        <v>25839</v>
      </c>
      <c r="B10658" t="s">
        <v>23920</v>
      </c>
      <c r="C10658">
        <v>1</v>
      </c>
      <c r="D10658" t="s">
        <v>31</v>
      </c>
      <c r="E10658" t="s">
        <v>12</v>
      </c>
      <c r="F10658" s="3" t="s">
        <v>23921</v>
      </c>
      <c r="G10658">
        <v>2022</v>
      </c>
      <c r="H10658" t="s">
        <v>420</v>
      </c>
      <c r="I10658" t="s">
        <v>25840</v>
      </c>
    </row>
    <row r="10659" spans="1:9" ht="32" x14ac:dyDescent="0.2">
      <c r="A10659" t="s">
        <v>25841</v>
      </c>
      <c r="B10659" t="s">
        <v>457</v>
      </c>
      <c r="C10659">
        <v>1</v>
      </c>
      <c r="D10659" t="s">
        <v>12</v>
      </c>
      <c r="E10659" t="s">
        <v>12</v>
      </c>
      <c r="F10659" s="3" t="s">
        <v>25842</v>
      </c>
      <c r="G10659">
        <v>2022</v>
      </c>
      <c r="H10659" t="s">
        <v>474</v>
      </c>
      <c r="I10659" t="s">
        <v>25843</v>
      </c>
    </row>
    <row r="10660" spans="1:9" ht="32" x14ac:dyDescent="0.2">
      <c r="A10660" t="s">
        <v>25841</v>
      </c>
      <c r="B10660" t="s">
        <v>25844</v>
      </c>
      <c r="C10660">
        <v>2</v>
      </c>
      <c r="D10660" t="s">
        <v>12</v>
      </c>
      <c r="E10660" t="s">
        <v>12</v>
      </c>
      <c r="F10660" s="3" t="s">
        <v>25845</v>
      </c>
      <c r="G10660">
        <v>2022</v>
      </c>
      <c r="H10660" t="s">
        <v>14</v>
      </c>
      <c r="I10660" t="s">
        <v>25843</v>
      </c>
    </row>
    <row r="10661" spans="1:9" ht="32" x14ac:dyDescent="0.2">
      <c r="A10661" t="s">
        <v>25841</v>
      </c>
      <c r="B10661" t="s">
        <v>25846</v>
      </c>
      <c r="C10661">
        <v>3</v>
      </c>
      <c r="D10661" t="s">
        <v>12</v>
      </c>
      <c r="E10661" t="s">
        <v>12</v>
      </c>
      <c r="F10661" s="3" t="s">
        <v>13494</v>
      </c>
      <c r="G10661">
        <v>2022</v>
      </c>
      <c r="H10661" t="s">
        <v>474</v>
      </c>
      <c r="I10661" t="s">
        <v>25843</v>
      </c>
    </row>
    <row r="10662" spans="1:9" ht="32" x14ac:dyDescent="0.2">
      <c r="A10662" t="s">
        <v>25847</v>
      </c>
      <c r="B10662" t="s">
        <v>23920</v>
      </c>
      <c r="C10662">
        <v>2</v>
      </c>
      <c r="D10662" t="s">
        <v>31</v>
      </c>
      <c r="E10662" t="s">
        <v>12</v>
      </c>
      <c r="F10662" s="3" t="s">
        <v>23921</v>
      </c>
      <c r="G10662">
        <v>2022</v>
      </c>
      <c r="H10662" t="s">
        <v>420</v>
      </c>
      <c r="I10662" t="s">
        <v>25840</v>
      </c>
    </row>
    <row r="10663" spans="1:9" ht="16" x14ac:dyDescent="0.2">
      <c r="A10663" t="s">
        <v>25848</v>
      </c>
      <c r="B10663" t="s">
        <v>25849</v>
      </c>
      <c r="C10663">
        <v>1</v>
      </c>
      <c r="D10663" t="s">
        <v>5327</v>
      </c>
      <c r="E10663" t="s">
        <v>12</v>
      </c>
      <c r="F10663" s="3" t="s">
        <v>20185</v>
      </c>
      <c r="G10663">
        <v>2022</v>
      </c>
      <c r="H10663" t="s">
        <v>368</v>
      </c>
      <c r="I10663" t="s">
        <v>25850</v>
      </c>
    </row>
    <row r="10664" spans="1:9" ht="16" x14ac:dyDescent="0.2">
      <c r="A10664" t="s">
        <v>25848</v>
      </c>
      <c r="B10664" t="s">
        <v>25851</v>
      </c>
      <c r="C10664">
        <v>2</v>
      </c>
      <c r="D10664">
        <f>410</f>
        <v>410</v>
      </c>
      <c r="E10664" t="s">
        <v>12</v>
      </c>
      <c r="F10664" s="3" t="s">
        <v>20029</v>
      </c>
      <c r="G10664">
        <v>2022</v>
      </c>
      <c r="H10664" t="s">
        <v>368</v>
      </c>
      <c r="I10664" t="s">
        <v>25850</v>
      </c>
    </row>
    <row r="10665" spans="1:9" ht="48" x14ac:dyDescent="0.2">
      <c r="A10665" t="s">
        <v>25852</v>
      </c>
      <c r="B10665" t="s">
        <v>25853</v>
      </c>
      <c r="C10665">
        <v>1</v>
      </c>
      <c r="D10665" t="s">
        <v>12</v>
      </c>
      <c r="E10665" t="s">
        <v>12</v>
      </c>
      <c r="F10665" s="3" t="s">
        <v>25854</v>
      </c>
      <c r="G10665">
        <v>2022</v>
      </c>
      <c r="H10665" t="s">
        <v>239</v>
      </c>
      <c r="I10665" t="s">
        <v>25855</v>
      </c>
    </row>
    <row r="10666" spans="1:9" ht="16" x14ac:dyDescent="0.2">
      <c r="A10666" t="s">
        <v>25852</v>
      </c>
      <c r="B10666" t="s">
        <v>25856</v>
      </c>
      <c r="C10666">
        <v>2</v>
      </c>
      <c r="D10666" t="s">
        <v>12</v>
      </c>
      <c r="E10666" t="s">
        <v>12</v>
      </c>
      <c r="F10666" s="3" t="s">
        <v>25857</v>
      </c>
      <c r="G10666">
        <v>2022</v>
      </c>
      <c r="H10666" t="s">
        <v>239</v>
      </c>
      <c r="I10666" t="s">
        <v>25855</v>
      </c>
    </row>
    <row r="10667" spans="1:9" ht="16" x14ac:dyDescent="0.2">
      <c r="A10667" t="s">
        <v>25858</v>
      </c>
      <c r="B10667" t="s">
        <v>25859</v>
      </c>
      <c r="C10667">
        <v>1</v>
      </c>
      <c r="D10667" t="s">
        <v>12</v>
      </c>
      <c r="E10667" t="s">
        <v>12</v>
      </c>
      <c r="F10667" s="3" t="s">
        <v>25857</v>
      </c>
      <c r="G10667">
        <v>2022</v>
      </c>
      <c r="H10667" t="s">
        <v>239</v>
      </c>
      <c r="I10667" t="s">
        <v>25860</v>
      </c>
    </row>
    <row r="10668" spans="1:9" ht="16" x14ac:dyDescent="0.2">
      <c r="A10668" t="s">
        <v>25858</v>
      </c>
      <c r="B10668" t="s">
        <v>25861</v>
      </c>
      <c r="C10668">
        <v>2</v>
      </c>
      <c r="D10668" t="s">
        <v>12</v>
      </c>
      <c r="E10668" t="s">
        <v>12</v>
      </c>
      <c r="F10668" s="3" t="s">
        <v>25862</v>
      </c>
      <c r="G10668">
        <v>2022</v>
      </c>
      <c r="H10668" t="s">
        <v>239</v>
      </c>
      <c r="I10668" t="s">
        <v>25860</v>
      </c>
    </row>
    <row r="10669" spans="1:9" ht="32" x14ac:dyDescent="0.2">
      <c r="A10669" t="s">
        <v>25863</v>
      </c>
      <c r="B10669" t="s">
        <v>741</v>
      </c>
      <c r="C10669">
        <v>1</v>
      </c>
      <c r="D10669" t="s">
        <v>12</v>
      </c>
      <c r="E10669" t="s">
        <v>12</v>
      </c>
      <c r="F10669" s="3" t="s">
        <v>25864</v>
      </c>
      <c r="G10669">
        <v>2022</v>
      </c>
      <c r="H10669" t="s">
        <v>14</v>
      </c>
      <c r="I10669" t="s">
        <v>25865</v>
      </c>
    </row>
    <row r="10670" spans="1:9" ht="16" x14ac:dyDescent="0.2">
      <c r="A10670" t="s">
        <v>25863</v>
      </c>
      <c r="B10670" t="s">
        <v>15816</v>
      </c>
      <c r="C10670">
        <v>2</v>
      </c>
      <c r="D10670" t="s">
        <v>12</v>
      </c>
      <c r="E10670" t="s">
        <v>12</v>
      </c>
      <c r="F10670" s="3" t="s">
        <v>25866</v>
      </c>
      <c r="G10670">
        <v>2022</v>
      </c>
      <c r="H10670" t="s">
        <v>14</v>
      </c>
      <c r="I10670" t="s">
        <v>25865</v>
      </c>
    </row>
    <row r="10671" spans="1:9" ht="32" x14ac:dyDescent="0.2">
      <c r="A10671" t="s">
        <v>25867</v>
      </c>
      <c r="B10671" t="s">
        <v>692</v>
      </c>
      <c r="C10671">
        <v>1</v>
      </c>
      <c r="D10671">
        <f>441</f>
        <v>441</v>
      </c>
      <c r="E10671" t="s">
        <v>12</v>
      </c>
      <c r="F10671" s="3" t="s">
        <v>25868</v>
      </c>
      <c r="G10671">
        <v>2022</v>
      </c>
      <c r="H10671" t="s">
        <v>140</v>
      </c>
      <c r="I10671" t="s">
        <v>25869</v>
      </c>
    </row>
    <row r="10672" spans="1:9" ht="32" x14ac:dyDescent="0.2">
      <c r="A10672" t="s">
        <v>25867</v>
      </c>
      <c r="B10672" t="s">
        <v>25870</v>
      </c>
      <c r="C10672">
        <v>2</v>
      </c>
      <c r="D10672">
        <f>407</f>
        <v>407</v>
      </c>
      <c r="E10672" t="s">
        <v>12</v>
      </c>
      <c r="F10672" s="3" t="s">
        <v>25871</v>
      </c>
      <c r="G10672">
        <v>2022</v>
      </c>
      <c r="H10672" t="s">
        <v>37</v>
      </c>
      <c r="I10672" t="s">
        <v>25869</v>
      </c>
    </row>
    <row r="10673" spans="1:9" ht="32" x14ac:dyDescent="0.2">
      <c r="A10673" t="s">
        <v>25867</v>
      </c>
      <c r="B10673" t="s">
        <v>24276</v>
      </c>
      <c r="C10673">
        <v>3</v>
      </c>
      <c r="D10673" t="s">
        <v>90</v>
      </c>
      <c r="E10673" t="s">
        <v>12</v>
      </c>
      <c r="F10673" s="3" t="s">
        <v>21255</v>
      </c>
      <c r="G10673">
        <v>2022</v>
      </c>
      <c r="H10673" t="s">
        <v>6891</v>
      </c>
      <c r="I10673" t="s">
        <v>25869</v>
      </c>
    </row>
    <row r="10674" spans="1:9" ht="32" x14ac:dyDescent="0.2">
      <c r="A10674" t="s">
        <v>25867</v>
      </c>
      <c r="B10674" t="s">
        <v>25872</v>
      </c>
      <c r="C10674">
        <v>4</v>
      </c>
      <c r="D10674" t="s">
        <v>90</v>
      </c>
      <c r="E10674" t="s">
        <v>12</v>
      </c>
      <c r="F10674" s="3" t="s">
        <v>15661</v>
      </c>
      <c r="G10674">
        <v>2022</v>
      </c>
      <c r="H10674" t="s">
        <v>37</v>
      </c>
      <c r="I10674" t="s">
        <v>25869</v>
      </c>
    </row>
    <row r="10675" spans="1:9" ht="16" x14ac:dyDescent="0.2">
      <c r="A10675" t="s">
        <v>25873</v>
      </c>
      <c r="B10675" t="s">
        <v>25874</v>
      </c>
      <c r="C10675">
        <v>1</v>
      </c>
      <c r="D10675" t="s">
        <v>12</v>
      </c>
      <c r="E10675" t="s">
        <v>12</v>
      </c>
      <c r="F10675" s="3" t="s">
        <v>25875</v>
      </c>
      <c r="G10675">
        <v>2022</v>
      </c>
      <c r="H10675" t="s">
        <v>3976</v>
      </c>
      <c r="I10675" t="s">
        <v>25876</v>
      </c>
    </row>
    <row r="10676" spans="1:9" ht="32" x14ac:dyDescent="0.2">
      <c r="A10676" t="s">
        <v>25877</v>
      </c>
      <c r="B10676" t="s">
        <v>25878</v>
      </c>
      <c r="C10676">
        <v>1</v>
      </c>
      <c r="D10676" t="s">
        <v>344</v>
      </c>
      <c r="E10676" t="s">
        <v>12</v>
      </c>
      <c r="F10676" s="3" t="s">
        <v>25879</v>
      </c>
      <c r="G10676">
        <v>2022</v>
      </c>
      <c r="H10676" t="s">
        <v>714</v>
      </c>
      <c r="I10676" t="s">
        <v>25880</v>
      </c>
    </row>
    <row r="10677" spans="1:9" ht="16" x14ac:dyDescent="0.2">
      <c r="A10677" t="s">
        <v>25881</v>
      </c>
      <c r="B10677" t="s">
        <v>25882</v>
      </c>
      <c r="C10677">
        <v>1</v>
      </c>
      <c r="D10677" t="s">
        <v>12</v>
      </c>
      <c r="E10677" t="s">
        <v>12</v>
      </c>
      <c r="F10677" s="3" t="s">
        <v>25883</v>
      </c>
      <c r="G10677">
        <v>2022</v>
      </c>
      <c r="H10677" t="s">
        <v>14</v>
      </c>
      <c r="I10677" t="s">
        <v>25884</v>
      </c>
    </row>
    <row r="10678" spans="1:9" ht="16" x14ac:dyDescent="0.2">
      <c r="A10678" t="s">
        <v>25881</v>
      </c>
      <c r="B10678" t="s">
        <v>7149</v>
      </c>
      <c r="C10678">
        <v>2</v>
      </c>
      <c r="D10678" t="s">
        <v>12</v>
      </c>
      <c r="E10678" t="s">
        <v>12</v>
      </c>
      <c r="F10678" s="3" t="s">
        <v>25885</v>
      </c>
      <c r="G10678">
        <v>2022</v>
      </c>
      <c r="H10678" t="s">
        <v>14</v>
      </c>
      <c r="I10678" t="s">
        <v>25884</v>
      </c>
    </row>
    <row r="10679" spans="1:9" ht="16" x14ac:dyDescent="0.2">
      <c r="A10679" t="s">
        <v>25886</v>
      </c>
      <c r="B10679" t="s">
        <v>25887</v>
      </c>
      <c r="C10679">
        <v>1</v>
      </c>
      <c r="D10679" t="s">
        <v>12</v>
      </c>
      <c r="E10679" t="s">
        <v>12</v>
      </c>
      <c r="F10679" s="3" t="s">
        <v>24127</v>
      </c>
      <c r="G10679">
        <v>2022</v>
      </c>
      <c r="H10679" t="s">
        <v>14</v>
      </c>
      <c r="I10679" t="s">
        <v>25888</v>
      </c>
    </row>
    <row r="10680" spans="1:9" ht="16" x14ac:dyDescent="0.2">
      <c r="A10680" t="s">
        <v>25889</v>
      </c>
      <c r="B10680" t="s">
        <v>25887</v>
      </c>
      <c r="C10680">
        <v>1</v>
      </c>
      <c r="D10680" t="s">
        <v>12</v>
      </c>
      <c r="E10680" t="s">
        <v>12</v>
      </c>
      <c r="F10680" s="3" t="s">
        <v>24127</v>
      </c>
      <c r="G10680">
        <v>2022</v>
      </c>
      <c r="H10680" t="s">
        <v>14</v>
      </c>
      <c r="I10680" t="s">
        <v>25890</v>
      </c>
    </row>
    <row r="10681" spans="1:9" ht="16" x14ac:dyDescent="0.2">
      <c r="A10681" t="s">
        <v>25891</v>
      </c>
      <c r="B10681" t="s">
        <v>25892</v>
      </c>
      <c r="C10681">
        <v>1</v>
      </c>
      <c r="D10681" t="s">
        <v>12</v>
      </c>
      <c r="E10681" t="s">
        <v>12</v>
      </c>
      <c r="F10681" s="3" t="s">
        <v>25893</v>
      </c>
      <c r="G10681">
        <v>2022</v>
      </c>
      <c r="H10681" t="s">
        <v>25894</v>
      </c>
      <c r="I10681" t="s">
        <v>25895</v>
      </c>
    </row>
    <row r="10682" spans="1:9" ht="16" x14ac:dyDescent="0.2">
      <c r="A10682" t="s">
        <v>25891</v>
      </c>
      <c r="B10682" t="s">
        <v>25896</v>
      </c>
      <c r="C10682">
        <v>2</v>
      </c>
      <c r="D10682" t="s">
        <v>12</v>
      </c>
      <c r="E10682" t="s">
        <v>12</v>
      </c>
      <c r="F10682" s="3" t="s">
        <v>25893</v>
      </c>
      <c r="G10682">
        <v>2022</v>
      </c>
      <c r="H10682" t="s">
        <v>25894</v>
      </c>
      <c r="I10682" t="s">
        <v>25895</v>
      </c>
    </row>
    <row r="10683" spans="1:9" ht="16" x14ac:dyDescent="0.2">
      <c r="A10683" t="s">
        <v>25897</v>
      </c>
      <c r="B10683" t="s">
        <v>25898</v>
      </c>
      <c r="C10683">
        <v>1</v>
      </c>
      <c r="D10683" t="s">
        <v>52</v>
      </c>
      <c r="E10683" t="s">
        <v>12</v>
      </c>
      <c r="F10683" s="3" t="s">
        <v>15485</v>
      </c>
      <c r="G10683">
        <v>2022</v>
      </c>
      <c r="H10683" t="s">
        <v>21</v>
      </c>
      <c r="I10683" t="s">
        <v>25899</v>
      </c>
    </row>
    <row r="10684" spans="1:9" ht="32" x14ac:dyDescent="0.2">
      <c r="A10684" t="s">
        <v>25900</v>
      </c>
      <c r="B10684" t="s">
        <v>25901</v>
      </c>
      <c r="C10684">
        <v>1</v>
      </c>
      <c r="D10684" t="s">
        <v>193</v>
      </c>
      <c r="E10684" t="s">
        <v>12</v>
      </c>
      <c r="F10684" s="3" t="s">
        <v>25902</v>
      </c>
      <c r="G10684">
        <v>2022</v>
      </c>
      <c r="H10684" t="s">
        <v>195</v>
      </c>
      <c r="I10684" t="s">
        <v>25903</v>
      </c>
    </row>
    <row r="10685" spans="1:9" ht="32" x14ac:dyDescent="0.2">
      <c r="A10685" t="s">
        <v>25900</v>
      </c>
      <c r="B10685" t="s">
        <v>25904</v>
      </c>
      <c r="C10685">
        <v>2</v>
      </c>
      <c r="D10685">
        <f>230</f>
        <v>230</v>
      </c>
      <c r="E10685" t="s">
        <v>12</v>
      </c>
      <c r="F10685" s="3" t="s">
        <v>15249</v>
      </c>
      <c r="G10685">
        <v>2022</v>
      </c>
      <c r="H10685" t="s">
        <v>195</v>
      </c>
      <c r="I10685" t="s">
        <v>25903</v>
      </c>
    </row>
    <row r="10686" spans="1:9" ht="16" x14ac:dyDescent="0.2">
      <c r="A10686" t="s">
        <v>25900</v>
      </c>
      <c r="B10686" t="s">
        <v>25905</v>
      </c>
      <c r="C10686">
        <v>3</v>
      </c>
      <c r="D10686">
        <f>444</f>
        <v>444</v>
      </c>
      <c r="E10686" t="s">
        <v>799</v>
      </c>
      <c r="F10686" s="3" t="s">
        <v>800</v>
      </c>
      <c r="G10686">
        <v>2022</v>
      </c>
      <c r="H10686" t="s">
        <v>801</v>
      </c>
      <c r="I10686" t="s">
        <v>25903</v>
      </c>
    </row>
    <row r="10687" spans="1:9" ht="16" x14ac:dyDescent="0.2">
      <c r="A10687" t="s">
        <v>25906</v>
      </c>
      <c r="B10687" t="s">
        <v>25907</v>
      </c>
      <c r="C10687">
        <v>1</v>
      </c>
      <c r="D10687" t="s">
        <v>12</v>
      </c>
      <c r="E10687" t="s">
        <v>12</v>
      </c>
      <c r="F10687" s="3" t="s">
        <v>15210</v>
      </c>
      <c r="G10687">
        <v>2022</v>
      </c>
      <c r="H10687" t="s">
        <v>21</v>
      </c>
      <c r="I10687" t="s">
        <v>25908</v>
      </c>
    </row>
    <row r="10688" spans="1:9" ht="16" x14ac:dyDescent="0.2">
      <c r="A10688" t="s">
        <v>25909</v>
      </c>
      <c r="B10688" t="s">
        <v>25910</v>
      </c>
      <c r="C10688">
        <v>1</v>
      </c>
      <c r="D10688" t="s">
        <v>12</v>
      </c>
      <c r="E10688" t="s">
        <v>12</v>
      </c>
      <c r="F10688" s="3" t="s">
        <v>15210</v>
      </c>
      <c r="G10688">
        <v>2022</v>
      </c>
      <c r="H10688" t="s">
        <v>21</v>
      </c>
      <c r="I10688" t="s">
        <v>25911</v>
      </c>
    </row>
    <row r="10689" spans="1:9" ht="16" x14ac:dyDescent="0.2">
      <c r="A10689" t="s">
        <v>25912</v>
      </c>
      <c r="B10689" t="s">
        <v>25913</v>
      </c>
      <c r="C10689">
        <v>1</v>
      </c>
      <c r="D10689" t="s">
        <v>12</v>
      </c>
      <c r="E10689" t="s">
        <v>12</v>
      </c>
      <c r="F10689" s="3" t="s">
        <v>2933</v>
      </c>
      <c r="G10689">
        <v>2022</v>
      </c>
      <c r="H10689" t="s">
        <v>37</v>
      </c>
      <c r="I10689" t="s">
        <v>25914</v>
      </c>
    </row>
    <row r="10690" spans="1:9" ht="16" x14ac:dyDescent="0.2">
      <c r="A10690" t="s">
        <v>25915</v>
      </c>
      <c r="B10690" t="s">
        <v>25916</v>
      </c>
      <c r="C10690">
        <v>1</v>
      </c>
      <c r="D10690" t="s">
        <v>52</v>
      </c>
      <c r="E10690" t="s">
        <v>12</v>
      </c>
      <c r="F10690" s="3" t="s">
        <v>1255</v>
      </c>
      <c r="G10690">
        <v>2022</v>
      </c>
      <c r="H10690" t="s">
        <v>972</v>
      </c>
      <c r="I10690" t="s">
        <v>25917</v>
      </c>
    </row>
    <row r="10691" spans="1:9" ht="16" x14ac:dyDescent="0.2">
      <c r="A10691" t="s">
        <v>25918</v>
      </c>
      <c r="B10691" t="s">
        <v>25919</v>
      </c>
      <c r="C10691">
        <v>1</v>
      </c>
      <c r="D10691" s="5" t="s">
        <v>12</v>
      </c>
      <c r="E10691" t="s">
        <v>12</v>
      </c>
      <c r="F10691" s="7" t="s">
        <v>165</v>
      </c>
      <c r="G10691">
        <v>2022</v>
      </c>
      <c r="H10691" t="s">
        <v>37</v>
      </c>
      <c r="I10691" t="s">
        <v>25920</v>
      </c>
    </row>
    <row r="10692" spans="1:9" ht="32" x14ac:dyDescent="0.2">
      <c r="A10692" t="s">
        <v>25921</v>
      </c>
      <c r="B10692" t="s">
        <v>25922</v>
      </c>
      <c r="C10692">
        <v>1</v>
      </c>
      <c r="D10692" t="s">
        <v>12</v>
      </c>
      <c r="E10692" t="s">
        <v>12</v>
      </c>
      <c r="F10692" s="3" t="s">
        <v>25923</v>
      </c>
      <c r="G10692">
        <v>2022</v>
      </c>
      <c r="H10692" t="s">
        <v>174</v>
      </c>
      <c r="I10692" t="s">
        <v>25924</v>
      </c>
    </row>
    <row r="10693" spans="1:9" ht="32" x14ac:dyDescent="0.2">
      <c r="A10693" t="s">
        <v>25921</v>
      </c>
      <c r="B10693" t="s">
        <v>25925</v>
      </c>
      <c r="C10693">
        <v>2</v>
      </c>
      <c r="D10693" t="s">
        <v>3743</v>
      </c>
      <c r="E10693" t="s">
        <v>12</v>
      </c>
      <c r="F10693" s="3" t="s">
        <v>25926</v>
      </c>
      <c r="G10693">
        <v>2022</v>
      </c>
      <c r="H10693" t="s">
        <v>174</v>
      </c>
      <c r="I10693" t="s">
        <v>25924</v>
      </c>
    </row>
    <row r="10694" spans="1:9" ht="16" x14ac:dyDescent="0.2">
      <c r="A10694" t="s">
        <v>25927</v>
      </c>
      <c r="B10694" t="s">
        <v>25928</v>
      </c>
      <c r="C10694">
        <v>1</v>
      </c>
      <c r="D10694" t="s">
        <v>863</v>
      </c>
      <c r="E10694" t="s">
        <v>334</v>
      </c>
      <c r="F10694" s="3" t="s">
        <v>12430</v>
      </c>
      <c r="G10694">
        <v>2022</v>
      </c>
      <c r="H10694" t="s">
        <v>318</v>
      </c>
      <c r="I10694" t="s">
        <v>25929</v>
      </c>
    </row>
    <row r="10695" spans="1:9" ht="16" x14ac:dyDescent="0.2">
      <c r="A10695" t="s">
        <v>25930</v>
      </c>
      <c r="B10695" t="s">
        <v>25931</v>
      </c>
      <c r="C10695">
        <v>1</v>
      </c>
      <c r="D10695">
        <f>237</f>
        <v>237</v>
      </c>
      <c r="E10695" t="s">
        <v>12</v>
      </c>
      <c r="F10695" s="3" t="s">
        <v>25932</v>
      </c>
      <c r="G10695">
        <v>2022</v>
      </c>
      <c r="H10695" t="s">
        <v>21</v>
      </c>
      <c r="I10695" t="s">
        <v>25933</v>
      </c>
    </row>
    <row r="10696" spans="1:9" ht="16" x14ac:dyDescent="0.2">
      <c r="A10696" t="s">
        <v>25930</v>
      </c>
      <c r="B10696" t="s">
        <v>25934</v>
      </c>
      <c r="C10696">
        <v>2</v>
      </c>
      <c r="D10696" t="s">
        <v>2738</v>
      </c>
      <c r="E10696" t="s">
        <v>12</v>
      </c>
      <c r="F10696" s="3" t="s">
        <v>25935</v>
      </c>
      <c r="G10696">
        <v>2022</v>
      </c>
      <c r="H10696" t="s">
        <v>21</v>
      </c>
      <c r="I10696" t="s">
        <v>25933</v>
      </c>
    </row>
    <row r="10697" spans="1:9" ht="16" x14ac:dyDescent="0.2">
      <c r="A10697" t="s">
        <v>25930</v>
      </c>
      <c r="B10697" t="s">
        <v>25936</v>
      </c>
      <c r="C10697">
        <v>3</v>
      </c>
      <c r="D10697" t="s">
        <v>513</v>
      </c>
      <c r="E10697" t="s">
        <v>12</v>
      </c>
      <c r="F10697" s="3" t="s">
        <v>25937</v>
      </c>
      <c r="G10697">
        <v>2022</v>
      </c>
      <c r="H10697" t="s">
        <v>462</v>
      </c>
      <c r="I10697" t="s">
        <v>25933</v>
      </c>
    </row>
    <row r="10698" spans="1:9" ht="16" x14ac:dyDescent="0.2">
      <c r="A10698" t="s">
        <v>25930</v>
      </c>
      <c r="B10698" t="s">
        <v>25938</v>
      </c>
      <c r="C10698">
        <v>4</v>
      </c>
      <c r="D10698" t="s">
        <v>4601</v>
      </c>
      <c r="E10698" t="s">
        <v>12</v>
      </c>
      <c r="F10698" s="3" t="s">
        <v>17176</v>
      </c>
      <c r="G10698">
        <v>2022</v>
      </c>
      <c r="H10698" t="s">
        <v>462</v>
      </c>
      <c r="I10698" t="s">
        <v>25933</v>
      </c>
    </row>
    <row r="10699" spans="1:9" ht="16" x14ac:dyDescent="0.2">
      <c r="A10699" t="s">
        <v>25939</v>
      </c>
      <c r="B10699" t="s">
        <v>8513</v>
      </c>
      <c r="C10699">
        <v>1</v>
      </c>
      <c r="D10699" t="s">
        <v>52</v>
      </c>
      <c r="E10699" t="s">
        <v>12</v>
      </c>
      <c r="F10699" s="3" t="s">
        <v>14830</v>
      </c>
      <c r="G10699">
        <v>2022</v>
      </c>
      <c r="H10699" t="s">
        <v>54</v>
      </c>
      <c r="I10699" t="s">
        <v>25940</v>
      </c>
    </row>
    <row r="10700" spans="1:9" ht="32" x14ac:dyDescent="0.2">
      <c r="A10700" t="s">
        <v>25939</v>
      </c>
      <c r="B10700" t="s">
        <v>25941</v>
      </c>
      <c r="C10700">
        <v>2</v>
      </c>
      <c r="D10700" t="s">
        <v>52</v>
      </c>
      <c r="E10700" t="s">
        <v>12</v>
      </c>
      <c r="F10700" s="3" t="s">
        <v>25942</v>
      </c>
      <c r="G10700">
        <v>2022</v>
      </c>
      <c r="H10700" t="s">
        <v>54</v>
      </c>
      <c r="I10700" t="s">
        <v>25940</v>
      </c>
    </row>
    <row r="10701" spans="1:9" ht="32" x14ac:dyDescent="0.2">
      <c r="A10701" t="s">
        <v>25943</v>
      </c>
      <c r="B10701" t="s">
        <v>6287</v>
      </c>
      <c r="C10701">
        <v>1</v>
      </c>
      <c r="D10701">
        <f>237</f>
        <v>237</v>
      </c>
      <c r="E10701" t="s">
        <v>12</v>
      </c>
      <c r="F10701" s="3" t="s">
        <v>10351</v>
      </c>
      <c r="G10701">
        <v>2022</v>
      </c>
      <c r="H10701" t="s">
        <v>21</v>
      </c>
      <c r="I10701" t="s">
        <v>25944</v>
      </c>
    </row>
    <row r="10702" spans="1:9" ht="32" x14ac:dyDescent="0.2">
      <c r="A10702" t="s">
        <v>25943</v>
      </c>
      <c r="B10702" t="s">
        <v>6290</v>
      </c>
      <c r="C10702">
        <v>2</v>
      </c>
      <c r="D10702">
        <f>237</f>
        <v>237</v>
      </c>
      <c r="E10702" t="s">
        <v>12</v>
      </c>
      <c r="F10702" s="3" t="s">
        <v>13607</v>
      </c>
      <c r="G10702">
        <v>2022</v>
      </c>
      <c r="H10702" t="s">
        <v>21</v>
      </c>
      <c r="I10702" t="s">
        <v>25944</v>
      </c>
    </row>
    <row r="10703" spans="1:9" ht="32" x14ac:dyDescent="0.2">
      <c r="A10703" t="s">
        <v>25943</v>
      </c>
      <c r="B10703" t="s">
        <v>13613</v>
      </c>
      <c r="C10703">
        <v>3</v>
      </c>
      <c r="D10703">
        <f>237</f>
        <v>237</v>
      </c>
      <c r="E10703" t="s">
        <v>12</v>
      </c>
      <c r="F10703" s="3" t="s">
        <v>6291</v>
      </c>
      <c r="G10703">
        <v>2022</v>
      </c>
      <c r="H10703" t="s">
        <v>21</v>
      </c>
      <c r="I10703" t="s">
        <v>25944</v>
      </c>
    </row>
    <row r="10704" spans="1:9" ht="16" x14ac:dyDescent="0.2">
      <c r="A10704" t="s">
        <v>25945</v>
      </c>
      <c r="B10704" t="s">
        <v>5602</v>
      </c>
      <c r="C10704">
        <v>1</v>
      </c>
      <c r="D10704" t="s">
        <v>1977</v>
      </c>
      <c r="E10704" t="s">
        <v>12</v>
      </c>
      <c r="F10704" s="3" t="s">
        <v>16649</v>
      </c>
      <c r="G10704">
        <v>2022</v>
      </c>
      <c r="H10704" t="s">
        <v>267</v>
      </c>
      <c r="I10704" t="s">
        <v>25946</v>
      </c>
    </row>
    <row r="10705" spans="1:9" ht="16" x14ac:dyDescent="0.2">
      <c r="A10705" t="s">
        <v>25945</v>
      </c>
      <c r="B10705" t="s">
        <v>25947</v>
      </c>
      <c r="C10705">
        <v>2</v>
      </c>
      <c r="D10705" t="s">
        <v>52</v>
      </c>
      <c r="E10705" t="s">
        <v>12</v>
      </c>
      <c r="F10705" s="3" t="s">
        <v>7742</v>
      </c>
      <c r="G10705">
        <v>2022</v>
      </c>
      <c r="H10705" t="s">
        <v>267</v>
      </c>
      <c r="I10705" t="s">
        <v>25946</v>
      </c>
    </row>
    <row r="10706" spans="1:9" ht="32" x14ac:dyDescent="0.2">
      <c r="A10706" t="s">
        <v>25948</v>
      </c>
      <c r="B10706" t="s">
        <v>25949</v>
      </c>
      <c r="C10706">
        <v>1</v>
      </c>
      <c r="D10706" t="s">
        <v>408</v>
      </c>
      <c r="E10706" t="s">
        <v>12</v>
      </c>
      <c r="F10706" s="3" t="s">
        <v>17134</v>
      </c>
      <c r="G10706">
        <v>2022</v>
      </c>
      <c r="H10706" t="s">
        <v>313</v>
      </c>
      <c r="I10706" t="s">
        <v>25950</v>
      </c>
    </row>
    <row r="10707" spans="1:9" ht="32" x14ac:dyDescent="0.2">
      <c r="A10707" t="s">
        <v>25951</v>
      </c>
      <c r="B10707" t="s">
        <v>1133</v>
      </c>
      <c r="C10707">
        <v>1</v>
      </c>
      <c r="D10707">
        <f>545</f>
        <v>545</v>
      </c>
      <c r="E10707" t="s">
        <v>12</v>
      </c>
      <c r="F10707" s="3" t="s">
        <v>25952</v>
      </c>
      <c r="G10707">
        <v>2022</v>
      </c>
      <c r="H10707" t="s">
        <v>140</v>
      </c>
      <c r="I10707" t="s">
        <v>25953</v>
      </c>
    </row>
    <row r="10708" spans="1:9" ht="32" x14ac:dyDescent="0.2">
      <c r="A10708" t="s">
        <v>25951</v>
      </c>
      <c r="B10708" t="s">
        <v>25954</v>
      </c>
      <c r="C10708">
        <v>2</v>
      </c>
      <c r="D10708" t="s">
        <v>12</v>
      </c>
      <c r="E10708" t="s">
        <v>12</v>
      </c>
      <c r="F10708" s="3" t="s">
        <v>25955</v>
      </c>
      <c r="G10708">
        <v>2022</v>
      </c>
      <c r="H10708" t="s">
        <v>140</v>
      </c>
      <c r="I10708" t="s">
        <v>25953</v>
      </c>
    </row>
    <row r="10709" spans="1:9" ht="16" x14ac:dyDescent="0.2">
      <c r="A10709" t="s">
        <v>25956</v>
      </c>
      <c r="B10709" t="s">
        <v>15154</v>
      </c>
      <c r="C10709">
        <v>1</v>
      </c>
      <c r="D10709" t="s">
        <v>12</v>
      </c>
      <c r="E10709" t="s">
        <v>12</v>
      </c>
      <c r="F10709" s="3" t="s">
        <v>15155</v>
      </c>
      <c r="G10709">
        <v>2022</v>
      </c>
      <c r="H10709" t="s">
        <v>21</v>
      </c>
      <c r="I10709" t="s">
        <v>25957</v>
      </c>
    </row>
    <row r="10710" spans="1:9" ht="32" x14ac:dyDescent="0.2">
      <c r="A10710" t="s">
        <v>25958</v>
      </c>
      <c r="B10710" t="s">
        <v>3353</v>
      </c>
      <c r="C10710">
        <v>1</v>
      </c>
      <c r="D10710" t="s">
        <v>12</v>
      </c>
      <c r="E10710" t="s">
        <v>12</v>
      </c>
      <c r="F10710" s="3" t="s">
        <v>25959</v>
      </c>
      <c r="G10710">
        <v>2022</v>
      </c>
      <c r="H10710" t="s">
        <v>37</v>
      </c>
      <c r="I10710" t="s">
        <v>25960</v>
      </c>
    </row>
    <row r="10711" spans="1:9" ht="32" x14ac:dyDescent="0.2">
      <c r="A10711" t="s">
        <v>25961</v>
      </c>
      <c r="B10711" t="s">
        <v>25962</v>
      </c>
      <c r="C10711">
        <v>1</v>
      </c>
      <c r="D10711" t="s">
        <v>12</v>
      </c>
      <c r="E10711" t="s">
        <v>12</v>
      </c>
      <c r="F10711" s="3" t="s">
        <v>25963</v>
      </c>
      <c r="G10711">
        <v>2022</v>
      </c>
      <c r="H10711" t="s">
        <v>37</v>
      </c>
      <c r="I10711" t="s">
        <v>25964</v>
      </c>
    </row>
    <row r="10712" spans="1:9" ht="16" x14ac:dyDescent="0.2">
      <c r="A10712" t="s">
        <v>25965</v>
      </c>
      <c r="B10712" t="s">
        <v>15613</v>
      </c>
      <c r="C10712">
        <v>1</v>
      </c>
      <c r="D10712" t="s">
        <v>12</v>
      </c>
      <c r="E10712" t="s">
        <v>12</v>
      </c>
      <c r="F10712" s="3" t="s">
        <v>15614</v>
      </c>
      <c r="G10712">
        <v>2022</v>
      </c>
      <c r="H10712" t="s">
        <v>571</v>
      </c>
      <c r="I10712" t="s">
        <v>25966</v>
      </c>
    </row>
    <row r="10713" spans="1:9" ht="16" x14ac:dyDescent="0.2">
      <c r="A10713" t="s">
        <v>25967</v>
      </c>
      <c r="B10713" t="s">
        <v>25968</v>
      </c>
      <c r="C10713">
        <v>1</v>
      </c>
      <c r="D10713">
        <f>220</f>
        <v>220</v>
      </c>
      <c r="E10713" t="s">
        <v>7011</v>
      </c>
      <c r="F10713" s="3" t="s">
        <v>7012</v>
      </c>
      <c r="G10713">
        <v>2022</v>
      </c>
      <c r="H10713" t="s">
        <v>250</v>
      </c>
      <c r="I10713" t="s">
        <v>25969</v>
      </c>
    </row>
    <row r="10714" spans="1:9" ht="16" x14ac:dyDescent="0.2">
      <c r="A10714" t="s">
        <v>25970</v>
      </c>
      <c r="B10714" t="s">
        <v>25971</v>
      </c>
      <c r="C10714">
        <v>1</v>
      </c>
      <c r="D10714">
        <f>429</f>
        <v>429</v>
      </c>
      <c r="E10714" t="s">
        <v>12</v>
      </c>
      <c r="F10714" s="3" t="s">
        <v>25972</v>
      </c>
      <c r="G10714">
        <v>2022</v>
      </c>
      <c r="H10714" t="s">
        <v>371</v>
      </c>
      <c r="I10714" t="s">
        <v>25973</v>
      </c>
    </row>
    <row r="10715" spans="1:9" ht="32" x14ac:dyDescent="0.2">
      <c r="A10715" t="s">
        <v>25974</v>
      </c>
      <c r="B10715" t="s">
        <v>25975</v>
      </c>
      <c r="C10715">
        <v>1</v>
      </c>
      <c r="D10715">
        <f>130</f>
        <v>130</v>
      </c>
      <c r="E10715" t="s">
        <v>12</v>
      </c>
      <c r="F10715" s="3" t="s">
        <v>25976</v>
      </c>
      <c r="G10715">
        <v>2022</v>
      </c>
      <c r="H10715" t="s">
        <v>2316</v>
      </c>
      <c r="I10715" t="s">
        <v>25977</v>
      </c>
    </row>
    <row r="10716" spans="1:9" ht="32" x14ac:dyDescent="0.2">
      <c r="A10716" t="s">
        <v>25978</v>
      </c>
      <c r="B10716" t="s">
        <v>4361</v>
      </c>
      <c r="C10716">
        <v>1</v>
      </c>
      <c r="D10716">
        <f>360</f>
        <v>360</v>
      </c>
      <c r="E10716" t="s">
        <v>12</v>
      </c>
      <c r="F10716" s="3" t="s">
        <v>25979</v>
      </c>
      <c r="G10716">
        <v>2022</v>
      </c>
      <c r="H10716" t="s">
        <v>14</v>
      </c>
      <c r="I10716" t="s">
        <v>25980</v>
      </c>
    </row>
    <row r="10717" spans="1:9" ht="16" x14ac:dyDescent="0.2">
      <c r="A10717" t="s">
        <v>25981</v>
      </c>
      <c r="B10717" t="s">
        <v>25982</v>
      </c>
      <c r="C10717">
        <v>1</v>
      </c>
      <c r="D10717" t="s">
        <v>12</v>
      </c>
      <c r="E10717" t="s">
        <v>12</v>
      </c>
      <c r="F10717" s="3" t="s">
        <v>1722</v>
      </c>
      <c r="G10717">
        <v>2022</v>
      </c>
      <c r="H10717" t="s">
        <v>137</v>
      </c>
      <c r="I10717" t="s">
        <v>25983</v>
      </c>
    </row>
    <row r="10718" spans="1:9" ht="16" x14ac:dyDescent="0.2">
      <c r="A10718" t="s">
        <v>25981</v>
      </c>
      <c r="B10718" t="s">
        <v>25984</v>
      </c>
      <c r="C10718">
        <v>2</v>
      </c>
      <c r="D10718" t="s">
        <v>31</v>
      </c>
      <c r="E10718" t="s">
        <v>12</v>
      </c>
      <c r="F10718" s="3" t="s">
        <v>4429</v>
      </c>
      <c r="G10718">
        <v>2022</v>
      </c>
      <c r="H10718" t="s">
        <v>137</v>
      </c>
      <c r="I10718" t="s">
        <v>25983</v>
      </c>
    </row>
    <row r="10719" spans="1:9" ht="16" x14ac:dyDescent="0.2">
      <c r="A10719" t="s">
        <v>25981</v>
      </c>
      <c r="B10719" t="s">
        <v>25985</v>
      </c>
      <c r="C10719">
        <v>3</v>
      </c>
      <c r="D10719">
        <f>184</f>
        <v>184</v>
      </c>
      <c r="E10719" t="s">
        <v>12</v>
      </c>
      <c r="F10719" s="3" t="s">
        <v>3298</v>
      </c>
      <c r="G10719">
        <v>2022</v>
      </c>
      <c r="H10719" t="s">
        <v>137</v>
      </c>
      <c r="I10719" t="s">
        <v>25983</v>
      </c>
    </row>
    <row r="10720" spans="1:9" ht="16" x14ac:dyDescent="0.2">
      <c r="A10720" t="s">
        <v>25981</v>
      </c>
      <c r="B10720" t="s">
        <v>3301</v>
      </c>
      <c r="C10720">
        <v>4</v>
      </c>
      <c r="D10720" t="s">
        <v>142</v>
      </c>
      <c r="E10720" t="s">
        <v>12</v>
      </c>
      <c r="F10720" s="3" t="s">
        <v>3300</v>
      </c>
      <c r="G10720">
        <v>2022</v>
      </c>
      <c r="H10720" t="s">
        <v>140</v>
      </c>
      <c r="I10720" t="s">
        <v>25983</v>
      </c>
    </row>
    <row r="10721" spans="1:9" ht="32" x14ac:dyDescent="0.2">
      <c r="A10721" t="s">
        <v>25986</v>
      </c>
      <c r="B10721" t="s">
        <v>24758</v>
      </c>
      <c r="C10721">
        <v>1</v>
      </c>
      <c r="D10721" t="s">
        <v>52</v>
      </c>
      <c r="E10721" t="s">
        <v>12</v>
      </c>
      <c r="F10721" s="3" t="s">
        <v>24759</v>
      </c>
      <c r="G10721">
        <v>2022</v>
      </c>
      <c r="H10721" t="s">
        <v>21</v>
      </c>
      <c r="I10721" t="s">
        <v>25987</v>
      </c>
    </row>
    <row r="10722" spans="1:9" ht="32" x14ac:dyDescent="0.2">
      <c r="A10722" t="s">
        <v>25986</v>
      </c>
      <c r="B10722" t="s">
        <v>7826</v>
      </c>
      <c r="C10722">
        <v>2</v>
      </c>
      <c r="D10722" t="s">
        <v>1903</v>
      </c>
      <c r="E10722" t="s">
        <v>12</v>
      </c>
      <c r="F10722" s="3" t="s">
        <v>9688</v>
      </c>
      <c r="G10722">
        <v>2022</v>
      </c>
      <c r="H10722" t="s">
        <v>323</v>
      </c>
      <c r="I10722" t="s">
        <v>25987</v>
      </c>
    </row>
    <row r="10723" spans="1:9" ht="48" x14ac:dyDescent="0.2">
      <c r="A10723" t="s">
        <v>25988</v>
      </c>
      <c r="B10723" t="s">
        <v>25989</v>
      </c>
      <c r="C10723">
        <v>1</v>
      </c>
      <c r="D10723" t="s">
        <v>12</v>
      </c>
      <c r="E10723" t="s">
        <v>12</v>
      </c>
      <c r="F10723" s="3" t="s">
        <v>25990</v>
      </c>
      <c r="G10723">
        <v>2022</v>
      </c>
      <c r="H10723" t="s">
        <v>239</v>
      </c>
      <c r="I10723" t="s">
        <v>25991</v>
      </c>
    </row>
    <row r="10724" spans="1:9" ht="32" x14ac:dyDescent="0.2">
      <c r="A10724" t="s">
        <v>25988</v>
      </c>
      <c r="B10724" t="s">
        <v>25992</v>
      </c>
      <c r="C10724">
        <v>2</v>
      </c>
      <c r="D10724" t="s">
        <v>12</v>
      </c>
      <c r="E10724" t="s">
        <v>12</v>
      </c>
      <c r="F10724" s="3" t="s">
        <v>25993</v>
      </c>
      <c r="G10724">
        <v>2022</v>
      </c>
      <c r="H10724" t="s">
        <v>239</v>
      </c>
      <c r="I10724" t="s">
        <v>25991</v>
      </c>
    </row>
    <row r="10725" spans="1:9" ht="32" x14ac:dyDescent="0.2">
      <c r="A10725" t="s">
        <v>25988</v>
      </c>
      <c r="B10725" t="s">
        <v>25994</v>
      </c>
      <c r="C10725">
        <v>3</v>
      </c>
      <c r="D10725">
        <f>154</f>
        <v>154</v>
      </c>
      <c r="E10725" t="s">
        <v>12</v>
      </c>
      <c r="F10725" s="3" t="s">
        <v>25995</v>
      </c>
      <c r="G10725">
        <v>2022</v>
      </c>
      <c r="H10725" t="s">
        <v>267</v>
      </c>
      <c r="I10725" t="s">
        <v>25991</v>
      </c>
    </row>
    <row r="10726" spans="1:9" ht="16" x14ac:dyDescent="0.2">
      <c r="A10726" t="s">
        <v>25996</v>
      </c>
      <c r="B10726" t="s">
        <v>25997</v>
      </c>
      <c r="C10726">
        <v>1</v>
      </c>
      <c r="D10726" t="s">
        <v>52</v>
      </c>
      <c r="E10726" t="s">
        <v>12</v>
      </c>
      <c r="F10726" s="3" t="s">
        <v>1753</v>
      </c>
      <c r="G10726">
        <v>2022</v>
      </c>
      <c r="H10726" t="s">
        <v>37</v>
      </c>
      <c r="I10726" t="s">
        <v>25998</v>
      </c>
    </row>
    <row r="10727" spans="1:9" ht="32" x14ac:dyDescent="0.2">
      <c r="A10727" t="s">
        <v>25996</v>
      </c>
      <c r="B10727" t="s">
        <v>25999</v>
      </c>
      <c r="C10727">
        <v>2</v>
      </c>
      <c r="D10727" t="s">
        <v>12</v>
      </c>
      <c r="E10727" t="s">
        <v>12</v>
      </c>
      <c r="F10727" s="3" t="s">
        <v>26000</v>
      </c>
      <c r="G10727">
        <v>2022</v>
      </c>
      <c r="H10727" t="s">
        <v>37</v>
      </c>
      <c r="I10727" t="s">
        <v>25998</v>
      </c>
    </row>
    <row r="10728" spans="1:9" ht="16" x14ac:dyDescent="0.2">
      <c r="A10728" t="s">
        <v>26001</v>
      </c>
      <c r="B10728" t="s">
        <v>6949</v>
      </c>
      <c r="C10728">
        <v>1</v>
      </c>
      <c r="D10728" t="s">
        <v>12</v>
      </c>
      <c r="E10728" t="s">
        <v>12</v>
      </c>
      <c r="F10728" s="3" t="s">
        <v>1722</v>
      </c>
      <c r="G10728">
        <v>2022</v>
      </c>
      <c r="H10728" t="s">
        <v>137</v>
      </c>
      <c r="I10728" t="s">
        <v>26002</v>
      </c>
    </row>
    <row r="10729" spans="1:9" ht="32" x14ac:dyDescent="0.2">
      <c r="A10729" t="s">
        <v>26003</v>
      </c>
      <c r="B10729" t="s">
        <v>26004</v>
      </c>
      <c r="C10729">
        <v>1</v>
      </c>
      <c r="D10729" t="s">
        <v>12</v>
      </c>
      <c r="E10729" t="s">
        <v>12</v>
      </c>
      <c r="F10729" s="3" t="s">
        <v>26005</v>
      </c>
      <c r="G10729">
        <v>2022</v>
      </c>
      <c r="H10729" t="s">
        <v>11444</v>
      </c>
      <c r="I10729" t="s">
        <v>26006</v>
      </c>
    </row>
    <row r="10730" spans="1:9" ht="32" x14ac:dyDescent="0.2">
      <c r="A10730" t="s">
        <v>26003</v>
      </c>
      <c r="B10730" t="s">
        <v>26007</v>
      </c>
      <c r="C10730">
        <v>2</v>
      </c>
      <c r="D10730" t="s">
        <v>12</v>
      </c>
      <c r="E10730" t="s">
        <v>12</v>
      </c>
      <c r="F10730" s="3" t="s">
        <v>26008</v>
      </c>
      <c r="G10730">
        <v>2022</v>
      </c>
      <c r="H10730" t="s">
        <v>11444</v>
      </c>
      <c r="I10730" t="s">
        <v>26006</v>
      </c>
    </row>
    <row r="10731" spans="1:9" ht="16" x14ac:dyDescent="0.2">
      <c r="A10731" t="s">
        <v>26003</v>
      </c>
      <c r="B10731" t="s">
        <v>26009</v>
      </c>
      <c r="C10731">
        <v>3</v>
      </c>
      <c r="D10731" t="s">
        <v>12</v>
      </c>
      <c r="E10731" t="s">
        <v>12</v>
      </c>
      <c r="F10731" s="3" t="s">
        <v>26010</v>
      </c>
      <c r="G10731">
        <v>2022</v>
      </c>
      <c r="H10731" t="s">
        <v>11444</v>
      </c>
      <c r="I10731" t="s">
        <v>26006</v>
      </c>
    </row>
    <row r="10732" spans="1:9" ht="32" x14ac:dyDescent="0.2">
      <c r="A10732" t="s">
        <v>26003</v>
      </c>
      <c r="B10732" t="s">
        <v>26011</v>
      </c>
      <c r="C10732">
        <v>4</v>
      </c>
      <c r="D10732" t="s">
        <v>12</v>
      </c>
      <c r="E10732" t="s">
        <v>12</v>
      </c>
      <c r="F10732" s="3" t="s">
        <v>26012</v>
      </c>
      <c r="G10732">
        <v>2022</v>
      </c>
      <c r="H10732" t="s">
        <v>11444</v>
      </c>
      <c r="I10732" t="s">
        <v>26006</v>
      </c>
    </row>
    <row r="10733" spans="1:9" ht="32" x14ac:dyDescent="0.2">
      <c r="A10733" t="s">
        <v>26013</v>
      </c>
      <c r="B10733" t="s">
        <v>26014</v>
      </c>
      <c r="C10733">
        <v>1</v>
      </c>
      <c r="D10733" t="s">
        <v>2738</v>
      </c>
      <c r="E10733" t="s">
        <v>12</v>
      </c>
      <c r="F10733" s="3" t="s">
        <v>26015</v>
      </c>
      <c r="G10733">
        <v>2022</v>
      </c>
      <c r="H10733" t="s">
        <v>318</v>
      </c>
      <c r="I10733" t="s">
        <v>26016</v>
      </c>
    </row>
    <row r="10734" spans="1:9" ht="32" x14ac:dyDescent="0.2">
      <c r="A10734" t="s">
        <v>26017</v>
      </c>
      <c r="B10734" t="s">
        <v>26018</v>
      </c>
      <c r="C10734">
        <v>1</v>
      </c>
      <c r="D10734" t="s">
        <v>12</v>
      </c>
      <c r="E10734" t="s">
        <v>12</v>
      </c>
      <c r="F10734" s="3" t="s">
        <v>26019</v>
      </c>
      <c r="G10734">
        <v>2022</v>
      </c>
      <c r="H10734" t="s">
        <v>239</v>
      </c>
      <c r="I10734" t="s">
        <v>26020</v>
      </c>
    </row>
    <row r="10735" spans="1:9" ht="16" x14ac:dyDescent="0.2">
      <c r="A10735" t="s">
        <v>26017</v>
      </c>
      <c r="B10735" t="s">
        <v>26021</v>
      </c>
      <c r="C10735">
        <v>2</v>
      </c>
      <c r="D10735" t="s">
        <v>12</v>
      </c>
      <c r="E10735" t="s">
        <v>12</v>
      </c>
      <c r="F10735" s="3" t="s">
        <v>26022</v>
      </c>
      <c r="G10735">
        <v>2022</v>
      </c>
      <c r="H10735" t="s">
        <v>239</v>
      </c>
      <c r="I10735" t="s">
        <v>26020</v>
      </c>
    </row>
    <row r="10736" spans="1:9" ht="32" x14ac:dyDescent="0.2">
      <c r="A10736" t="s">
        <v>26023</v>
      </c>
      <c r="B10736" t="s">
        <v>26024</v>
      </c>
      <c r="C10736">
        <v>1</v>
      </c>
      <c r="D10736" t="s">
        <v>12</v>
      </c>
      <c r="E10736" t="s">
        <v>12</v>
      </c>
      <c r="F10736" s="3" t="s">
        <v>26025</v>
      </c>
      <c r="G10736">
        <v>2022</v>
      </c>
      <c r="H10736" t="s">
        <v>37</v>
      </c>
      <c r="I10736" t="s">
        <v>26026</v>
      </c>
    </row>
    <row r="10737" spans="1:9" ht="16" x14ac:dyDescent="0.2">
      <c r="A10737" t="s">
        <v>26023</v>
      </c>
      <c r="B10737" t="s">
        <v>26027</v>
      </c>
      <c r="C10737">
        <v>2</v>
      </c>
      <c r="D10737" t="s">
        <v>12</v>
      </c>
      <c r="E10737" t="s">
        <v>12</v>
      </c>
      <c r="F10737" s="3" t="s">
        <v>26028</v>
      </c>
      <c r="G10737">
        <v>2022</v>
      </c>
      <c r="H10737" t="s">
        <v>518</v>
      </c>
      <c r="I10737" t="s">
        <v>26026</v>
      </c>
    </row>
    <row r="10738" spans="1:9" ht="16" x14ac:dyDescent="0.2">
      <c r="A10738" t="s">
        <v>26023</v>
      </c>
      <c r="B10738" t="s">
        <v>26029</v>
      </c>
      <c r="C10738">
        <v>3</v>
      </c>
      <c r="D10738" t="s">
        <v>344</v>
      </c>
      <c r="E10738" t="s">
        <v>12</v>
      </c>
      <c r="F10738" s="3" t="s">
        <v>26030</v>
      </c>
      <c r="G10738">
        <v>2022</v>
      </c>
      <c r="H10738" t="s">
        <v>804</v>
      </c>
      <c r="I10738" t="s">
        <v>26026</v>
      </c>
    </row>
    <row r="10739" spans="1:9" ht="16" x14ac:dyDescent="0.2">
      <c r="A10739" t="s">
        <v>26023</v>
      </c>
      <c r="B10739" t="s">
        <v>26031</v>
      </c>
      <c r="C10739">
        <v>4</v>
      </c>
      <c r="D10739" t="s">
        <v>193</v>
      </c>
      <c r="E10739" t="s">
        <v>12</v>
      </c>
      <c r="F10739" s="3" t="s">
        <v>26032</v>
      </c>
      <c r="G10739">
        <v>2022</v>
      </c>
      <c r="H10739" t="s">
        <v>195</v>
      </c>
      <c r="I10739" t="s">
        <v>26026</v>
      </c>
    </row>
    <row r="10740" spans="1:9" ht="32" x14ac:dyDescent="0.2">
      <c r="A10740" t="s">
        <v>26033</v>
      </c>
      <c r="B10740" t="s">
        <v>26034</v>
      </c>
      <c r="C10740">
        <v>1</v>
      </c>
      <c r="D10740" t="s">
        <v>90</v>
      </c>
      <c r="E10740" t="s">
        <v>12</v>
      </c>
      <c r="F10740" s="3" t="s">
        <v>26035</v>
      </c>
      <c r="G10740">
        <v>2022</v>
      </c>
      <c r="H10740" t="s">
        <v>6891</v>
      </c>
      <c r="I10740" t="s">
        <v>26036</v>
      </c>
    </row>
    <row r="10741" spans="1:9" ht="16" x14ac:dyDescent="0.2">
      <c r="A10741" t="s">
        <v>26037</v>
      </c>
      <c r="B10741" t="s">
        <v>26038</v>
      </c>
      <c r="C10741">
        <v>1</v>
      </c>
      <c r="D10741" t="s">
        <v>12</v>
      </c>
      <c r="E10741" t="s">
        <v>12</v>
      </c>
      <c r="F10741" s="3" t="s">
        <v>3184</v>
      </c>
      <c r="G10741">
        <v>2022</v>
      </c>
      <c r="H10741" t="s">
        <v>239</v>
      </c>
      <c r="I10741" t="s">
        <v>26039</v>
      </c>
    </row>
    <row r="10742" spans="1:9" ht="16" x14ac:dyDescent="0.2">
      <c r="A10742" t="s">
        <v>26040</v>
      </c>
      <c r="B10742" t="s">
        <v>26041</v>
      </c>
      <c r="C10742">
        <v>1</v>
      </c>
      <c r="D10742" t="s">
        <v>12</v>
      </c>
      <c r="E10742" t="s">
        <v>12</v>
      </c>
      <c r="F10742" s="3" t="s">
        <v>3184</v>
      </c>
      <c r="G10742">
        <v>2022</v>
      </c>
      <c r="H10742" t="s">
        <v>239</v>
      </c>
      <c r="I10742" t="s">
        <v>26042</v>
      </c>
    </row>
    <row r="10743" spans="1:9" ht="16" x14ac:dyDescent="0.2">
      <c r="A10743" t="s">
        <v>26040</v>
      </c>
      <c r="B10743" t="s">
        <v>26043</v>
      </c>
      <c r="C10743">
        <v>2</v>
      </c>
      <c r="D10743" t="s">
        <v>12</v>
      </c>
      <c r="E10743" t="s">
        <v>12</v>
      </c>
      <c r="F10743" s="3" t="s">
        <v>26044</v>
      </c>
      <c r="G10743">
        <v>2022</v>
      </c>
      <c r="H10743" t="s">
        <v>239</v>
      </c>
      <c r="I10743" t="s">
        <v>26042</v>
      </c>
    </row>
    <row r="10744" spans="1:9" ht="32" x14ac:dyDescent="0.2">
      <c r="A10744" t="s">
        <v>26040</v>
      </c>
      <c r="B10744" t="s">
        <v>26045</v>
      </c>
      <c r="C10744">
        <v>3</v>
      </c>
      <c r="D10744" t="s">
        <v>12</v>
      </c>
      <c r="E10744" t="s">
        <v>12</v>
      </c>
      <c r="F10744" s="3" t="s">
        <v>16297</v>
      </c>
      <c r="G10744">
        <v>2022</v>
      </c>
      <c r="H10744" t="s">
        <v>239</v>
      </c>
      <c r="I10744" t="s">
        <v>26042</v>
      </c>
    </row>
    <row r="10745" spans="1:9" ht="16" x14ac:dyDescent="0.2">
      <c r="A10745" t="s">
        <v>26046</v>
      </c>
      <c r="B10745" t="s">
        <v>25786</v>
      </c>
      <c r="C10745">
        <v>4</v>
      </c>
      <c r="D10745" t="s">
        <v>834</v>
      </c>
      <c r="E10745" t="s">
        <v>25787</v>
      </c>
      <c r="F10745" s="3" t="s">
        <v>25788</v>
      </c>
      <c r="G10745">
        <v>2022</v>
      </c>
      <c r="H10745" t="s">
        <v>86</v>
      </c>
      <c r="I10745" t="s">
        <v>25789</v>
      </c>
    </row>
    <row r="10746" spans="1:9" ht="16" x14ac:dyDescent="0.2">
      <c r="A10746" t="s">
        <v>26046</v>
      </c>
      <c r="B10746" t="s">
        <v>17245</v>
      </c>
      <c r="C10746">
        <v>5</v>
      </c>
      <c r="D10746" t="s">
        <v>12</v>
      </c>
      <c r="E10746" t="s">
        <v>12</v>
      </c>
      <c r="F10746" s="3" t="s">
        <v>26047</v>
      </c>
      <c r="G10746">
        <v>2022</v>
      </c>
      <c r="H10746" t="s">
        <v>4191</v>
      </c>
      <c r="I10746" t="s">
        <v>25789</v>
      </c>
    </row>
    <row r="10747" spans="1:9" ht="16" x14ac:dyDescent="0.2">
      <c r="A10747" t="s">
        <v>26046</v>
      </c>
      <c r="B10747" t="s">
        <v>25791</v>
      </c>
      <c r="C10747">
        <v>6</v>
      </c>
      <c r="D10747" t="s">
        <v>12</v>
      </c>
      <c r="E10747" t="s">
        <v>12</v>
      </c>
      <c r="F10747" s="3" t="s">
        <v>25792</v>
      </c>
      <c r="G10747">
        <v>2022</v>
      </c>
      <c r="H10747" t="s">
        <v>859</v>
      </c>
      <c r="I10747" t="s">
        <v>25789</v>
      </c>
    </row>
    <row r="10748" spans="1:9" ht="16" x14ac:dyDescent="0.2">
      <c r="A10748" t="s">
        <v>26048</v>
      </c>
      <c r="B10748" t="s">
        <v>25778</v>
      </c>
      <c r="C10748">
        <v>5</v>
      </c>
      <c r="D10748" t="s">
        <v>366</v>
      </c>
      <c r="E10748" t="s">
        <v>12</v>
      </c>
      <c r="F10748" s="3" t="s">
        <v>25779</v>
      </c>
      <c r="G10748">
        <v>2022</v>
      </c>
      <c r="H10748" t="s">
        <v>368</v>
      </c>
      <c r="I10748" t="s">
        <v>25780</v>
      </c>
    </row>
    <row r="10749" spans="1:9" ht="16" x14ac:dyDescent="0.2">
      <c r="A10749" t="s">
        <v>26048</v>
      </c>
      <c r="B10749" t="s">
        <v>25781</v>
      </c>
      <c r="C10749">
        <v>6</v>
      </c>
      <c r="D10749">
        <f>415</f>
        <v>415</v>
      </c>
      <c r="E10749" t="s">
        <v>12</v>
      </c>
      <c r="F10749" s="3" t="s">
        <v>25782</v>
      </c>
      <c r="G10749">
        <v>2022</v>
      </c>
      <c r="H10749" t="s">
        <v>368</v>
      </c>
      <c r="I10749" t="s">
        <v>25780</v>
      </c>
    </row>
    <row r="10750" spans="1:9" ht="16" x14ac:dyDescent="0.2">
      <c r="A10750" t="s">
        <v>26049</v>
      </c>
      <c r="B10750" t="s">
        <v>26050</v>
      </c>
      <c r="C10750">
        <v>1</v>
      </c>
      <c r="D10750" t="s">
        <v>193</v>
      </c>
      <c r="E10750" t="s">
        <v>12</v>
      </c>
      <c r="F10750" s="3" t="s">
        <v>12457</v>
      </c>
      <c r="G10750">
        <v>2022</v>
      </c>
      <c r="H10750" t="s">
        <v>195</v>
      </c>
      <c r="I10750" t="s">
        <v>26051</v>
      </c>
    </row>
    <row r="10751" spans="1:9" ht="32" x14ac:dyDescent="0.2">
      <c r="A10751" t="s">
        <v>26049</v>
      </c>
      <c r="B10751" t="s">
        <v>26052</v>
      </c>
      <c r="C10751">
        <v>2</v>
      </c>
      <c r="D10751" t="s">
        <v>193</v>
      </c>
      <c r="E10751" t="s">
        <v>12</v>
      </c>
      <c r="F10751" s="3" t="s">
        <v>26053</v>
      </c>
      <c r="G10751">
        <v>2022</v>
      </c>
      <c r="H10751" t="s">
        <v>195</v>
      </c>
      <c r="I10751" t="s">
        <v>26051</v>
      </c>
    </row>
    <row r="10752" spans="1:9" ht="32" x14ac:dyDescent="0.2">
      <c r="A10752" t="s">
        <v>26054</v>
      </c>
      <c r="B10752" t="s">
        <v>8929</v>
      </c>
      <c r="C10752">
        <v>1</v>
      </c>
      <c r="D10752" t="s">
        <v>2738</v>
      </c>
      <c r="E10752" t="s">
        <v>12</v>
      </c>
      <c r="F10752" s="3" t="s">
        <v>8930</v>
      </c>
      <c r="G10752">
        <v>2022</v>
      </c>
      <c r="H10752" t="s">
        <v>21</v>
      </c>
      <c r="I10752" t="s">
        <v>26055</v>
      </c>
    </row>
    <row r="10753" spans="1:9" ht="32" x14ac:dyDescent="0.2">
      <c r="A10753" t="s">
        <v>26054</v>
      </c>
      <c r="B10753" t="s">
        <v>8932</v>
      </c>
      <c r="C10753">
        <v>2</v>
      </c>
      <c r="D10753" t="s">
        <v>2738</v>
      </c>
      <c r="E10753" t="s">
        <v>12</v>
      </c>
      <c r="F10753" s="3" t="s">
        <v>26056</v>
      </c>
      <c r="G10753">
        <v>2022</v>
      </c>
      <c r="H10753" t="s">
        <v>21</v>
      </c>
      <c r="I10753" t="s">
        <v>26055</v>
      </c>
    </row>
    <row r="10754" spans="1:9" ht="32" x14ac:dyDescent="0.2">
      <c r="A10754" t="s">
        <v>26054</v>
      </c>
      <c r="B10754" t="s">
        <v>8934</v>
      </c>
      <c r="C10754">
        <v>3</v>
      </c>
      <c r="D10754" t="s">
        <v>2738</v>
      </c>
      <c r="E10754" t="s">
        <v>12</v>
      </c>
      <c r="F10754" s="3" t="s">
        <v>26057</v>
      </c>
      <c r="G10754">
        <v>2022</v>
      </c>
      <c r="H10754" t="s">
        <v>21</v>
      </c>
      <c r="I10754" t="s">
        <v>26055</v>
      </c>
    </row>
    <row r="10755" spans="1:9" ht="16" x14ac:dyDescent="0.2">
      <c r="A10755" t="s">
        <v>26058</v>
      </c>
      <c r="B10755" t="s">
        <v>13309</v>
      </c>
      <c r="C10755">
        <v>1</v>
      </c>
      <c r="D10755" t="s">
        <v>90</v>
      </c>
      <c r="E10755" t="s">
        <v>12</v>
      </c>
      <c r="F10755" s="3" t="s">
        <v>2728</v>
      </c>
      <c r="G10755">
        <v>2022</v>
      </c>
      <c r="H10755" t="s">
        <v>37</v>
      </c>
      <c r="I10755" t="s">
        <v>26059</v>
      </c>
    </row>
    <row r="10756" spans="1:9" ht="32" x14ac:dyDescent="0.2">
      <c r="A10756" t="s">
        <v>26060</v>
      </c>
      <c r="B10756" t="s">
        <v>15930</v>
      </c>
      <c r="C10756">
        <v>1</v>
      </c>
      <c r="D10756" t="s">
        <v>408</v>
      </c>
      <c r="E10756" t="s">
        <v>12</v>
      </c>
      <c r="F10756" s="3" t="s">
        <v>15928</v>
      </c>
      <c r="G10756">
        <v>2022</v>
      </c>
      <c r="H10756" t="s">
        <v>174</v>
      </c>
      <c r="I10756" t="s">
        <v>26061</v>
      </c>
    </row>
    <row r="10757" spans="1:9" ht="32" x14ac:dyDescent="0.2">
      <c r="A10757" t="s">
        <v>26060</v>
      </c>
      <c r="B10757" t="s">
        <v>26062</v>
      </c>
      <c r="C10757">
        <v>2</v>
      </c>
      <c r="D10757" t="s">
        <v>408</v>
      </c>
      <c r="E10757" t="s">
        <v>12</v>
      </c>
      <c r="F10757" s="3" t="s">
        <v>15931</v>
      </c>
      <c r="G10757">
        <v>2022</v>
      </c>
      <c r="H10757" t="s">
        <v>174</v>
      </c>
      <c r="I10757" t="s">
        <v>26061</v>
      </c>
    </row>
    <row r="10758" spans="1:9" ht="16" x14ac:dyDescent="0.2">
      <c r="A10758" t="s">
        <v>26063</v>
      </c>
      <c r="B10758" t="s">
        <v>26064</v>
      </c>
      <c r="C10758">
        <v>1</v>
      </c>
      <c r="D10758" t="s">
        <v>12</v>
      </c>
      <c r="E10758" t="s">
        <v>12</v>
      </c>
      <c r="F10758" s="3" t="s">
        <v>10598</v>
      </c>
      <c r="G10758">
        <v>2022</v>
      </c>
      <c r="H10758" t="s">
        <v>239</v>
      </c>
      <c r="I10758" t="s">
        <v>26065</v>
      </c>
    </row>
    <row r="10759" spans="1:9" ht="48" x14ac:dyDescent="0.2">
      <c r="A10759" t="s">
        <v>26066</v>
      </c>
      <c r="B10759" t="s">
        <v>26067</v>
      </c>
      <c r="C10759">
        <v>1</v>
      </c>
      <c r="D10759" t="s">
        <v>12</v>
      </c>
      <c r="E10759" t="s">
        <v>12</v>
      </c>
      <c r="F10759" s="3" t="s">
        <v>26068</v>
      </c>
      <c r="G10759">
        <v>2022</v>
      </c>
      <c r="H10759" t="s">
        <v>779</v>
      </c>
      <c r="I10759" t="s">
        <v>26069</v>
      </c>
    </row>
    <row r="10760" spans="1:9" ht="32" x14ac:dyDescent="0.2">
      <c r="A10760" t="s">
        <v>26066</v>
      </c>
      <c r="B10760" t="s">
        <v>26070</v>
      </c>
      <c r="C10760">
        <v>2</v>
      </c>
      <c r="D10760" t="s">
        <v>90</v>
      </c>
      <c r="E10760" t="s">
        <v>12</v>
      </c>
      <c r="F10760" s="3" t="s">
        <v>26071</v>
      </c>
      <c r="G10760">
        <v>2022</v>
      </c>
      <c r="H10760" t="s">
        <v>779</v>
      </c>
      <c r="I10760" t="s">
        <v>26069</v>
      </c>
    </row>
    <row r="10761" spans="1:9" ht="32" x14ac:dyDescent="0.2">
      <c r="A10761" t="s">
        <v>26066</v>
      </c>
      <c r="B10761" t="s">
        <v>26072</v>
      </c>
      <c r="C10761">
        <v>3</v>
      </c>
      <c r="D10761" t="s">
        <v>12</v>
      </c>
      <c r="E10761" t="s">
        <v>12</v>
      </c>
      <c r="F10761" s="3" t="s">
        <v>26073</v>
      </c>
      <c r="G10761">
        <v>2022</v>
      </c>
      <c r="H10761" t="s">
        <v>779</v>
      </c>
      <c r="I10761" t="s">
        <v>26069</v>
      </c>
    </row>
    <row r="10762" spans="1:9" ht="32" x14ac:dyDescent="0.2">
      <c r="A10762" t="s">
        <v>26066</v>
      </c>
      <c r="B10762" t="s">
        <v>26074</v>
      </c>
      <c r="C10762">
        <v>4</v>
      </c>
      <c r="D10762" t="s">
        <v>12</v>
      </c>
      <c r="E10762" t="s">
        <v>12</v>
      </c>
      <c r="F10762" s="3" t="s">
        <v>26075</v>
      </c>
      <c r="G10762">
        <v>2022</v>
      </c>
      <c r="H10762" t="s">
        <v>779</v>
      </c>
      <c r="I10762" t="s">
        <v>26069</v>
      </c>
    </row>
    <row r="10763" spans="1:9" ht="32" x14ac:dyDescent="0.2">
      <c r="A10763" t="s">
        <v>26066</v>
      </c>
      <c r="B10763" t="s">
        <v>26076</v>
      </c>
      <c r="C10763">
        <v>5</v>
      </c>
      <c r="D10763" t="s">
        <v>12</v>
      </c>
      <c r="E10763" t="s">
        <v>12</v>
      </c>
      <c r="F10763" s="3" t="s">
        <v>26077</v>
      </c>
      <c r="G10763">
        <v>2022</v>
      </c>
      <c r="H10763" t="s">
        <v>779</v>
      </c>
      <c r="I10763" t="s">
        <v>26069</v>
      </c>
    </row>
    <row r="10764" spans="1:9" ht="16" x14ac:dyDescent="0.2">
      <c r="A10764" t="s">
        <v>26078</v>
      </c>
      <c r="B10764" t="s">
        <v>26079</v>
      </c>
      <c r="C10764">
        <v>1</v>
      </c>
      <c r="D10764" t="s">
        <v>344</v>
      </c>
      <c r="E10764" t="s">
        <v>12</v>
      </c>
      <c r="F10764" s="3" t="s">
        <v>26080</v>
      </c>
      <c r="G10764">
        <v>2022</v>
      </c>
      <c r="H10764" t="s">
        <v>2773</v>
      </c>
      <c r="I10764" t="s">
        <v>26081</v>
      </c>
    </row>
    <row r="10765" spans="1:9" ht="16" x14ac:dyDescent="0.2">
      <c r="A10765" t="s">
        <v>26078</v>
      </c>
      <c r="B10765" t="s">
        <v>26082</v>
      </c>
      <c r="C10765">
        <v>2</v>
      </c>
      <c r="D10765" t="s">
        <v>344</v>
      </c>
      <c r="E10765" t="s">
        <v>12</v>
      </c>
      <c r="F10765" s="3" t="s">
        <v>26083</v>
      </c>
      <c r="G10765">
        <v>2022</v>
      </c>
      <c r="H10765" t="s">
        <v>2773</v>
      </c>
      <c r="I10765" t="s">
        <v>26081</v>
      </c>
    </row>
    <row r="10766" spans="1:9" ht="16" x14ac:dyDescent="0.2">
      <c r="A10766" t="s">
        <v>26084</v>
      </c>
      <c r="B10766" t="s">
        <v>17870</v>
      </c>
      <c r="C10766">
        <v>1</v>
      </c>
      <c r="D10766" t="s">
        <v>11398</v>
      </c>
      <c r="E10766" t="s">
        <v>12</v>
      </c>
      <c r="F10766" s="3" t="s">
        <v>13355</v>
      </c>
      <c r="G10766">
        <v>2022</v>
      </c>
      <c r="H10766" t="s">
        <v>140</v>
      </c>
      <c r="I10766" t="s">
        <v>26085</v>
      </c>
    </row>
    <row r="10767" spans="1:9" ht="32" x14ac:dyDescent="0.2">
      <c r="A10767" t="s">
        <v>26086</v>
      </c>
      <c r="B10767" t="s">
        <v>26087</v>
      </c>
      <c r="C10767">
        <v>1</v>
      </c>
      <c r="D10767">
        <f>159</f>
        <v>159</v>
      </c>
      <c r="E10767" t="s">
        <v>12</v>
      </c>
      <c r="F10767" s="3" t="s">
        <v>26088</v>
      </c>
      <c r="G10767">
        <v>2022</v>
      </c>
      <c r="H10767" t="s">
        <v>1524</v>
      </c>
      <c r="I10767" t="s">
        <v>26089</v>
      </c>
    </row>
    <row r="10768" spans="1:9" ht="16" x14ac:dyDescent="0.2">
      <c r="A10768" t="s">
        <v>26086</v>
      </c>
      <c r="B10768" t="s">
        <v>26090</v>
      </c>
      <c r="C10768">
        <v>2</v>
      </c>
      <c r="D10768">
        <f>159</f>
        <v>159</v>
      </c>
      <c r="E10768" t="s">
        <v>12</v>
      </c>
      <c r="F10768" s="3" t="s">
        <v>20191</v>
      </c>
      <c r="G10768">
        <v>2022</v>
      </c>
      <c r="H10768" t="s">
        <v>1524</v>
      </c>
      <c r="I10768" t="s">
        <v>26089</v>
      </c>
    </row>
    <row r="10769" spans="1:9" ht="32" x14ac:dyDescent="0.2">
      <c r="A10769" t="s">
        <v>26086</v>
      </c>
      <c r="B10769" t="s">
        <v>26091</v>
      </c>
      <c r="C10769">
        <v>3</v>
      </c>
      <c r="D10769">
        <f>159</f>
        <v>159</v>
      </c>
      <c r="E10769" t="s">
        <v>12</v>
      </c>
      <c r="F10769" s="3" t="s">
        <v>26092</v>
      </c>
      <c r="G10769">
        <v>2022</v>
      </c>
      <c r="H10769" t="s">
        <v>1524</v>
      </c>
      <c r="I10769" t="s">
        <v>26089</v>
      </c>
    </row>
    <row r="10770" spans="1:9" ht="32" x14ac:dyDescent="0.2">
      <c r="A10770" t="s">
        <v>26093</v>
      </c>
      <c r="B10770" t="s">
        <v>5738</v>
      </c>
      <c r="C10770">
        <v>1</v>
      </c>
      <c r="D10770" t="s">
        <v>12</v>
      </c>
      <c r="E10770" t="s">
        <v>12</v>
      </c>
      <c r="F10770" s="3" t="s">
        <v>26094</v>
      </c>
      <c r="G10770">
        <v>2022</v>
      </c>
      <c r="H10770" t="s">
        <v>368</v>
      </c>
      <c r="I10770" t="s">
        <v>26095</v>
      </c>
    </row>
    <row r="10771" spans="1:9" ht="16" x14ac:dyDescent="0.2">
      <c r="A10771" t="s">
        <v>26093</v>
      </c>
      <c r="B10771" t="s">
        <v>26096</v>
      </c>
      <c r="C10771">
        <v>2</v>
      </c>
      <c r="D10771" t="s">
        <v>12</v>
      </c>
      <c r="E10771" t="s">
        <v>12</v>
      </c>
      <c r="F10771" s="3" t="s">
        <v>26097</v>
      </c>
      <c r="G10771">
        <v>2022</v>
      </c>
      <c r="H10771" t="s">
        <v>368</v>
      </c>
      <c r="I10771" t="s">
        <v>26095</v>
      </c>
    </row>
    <row r="10772" spans="1:9" ht="16" x14ac:dyDescent="0.2">
      <c r="A10772" t="s">
        <v>26093</v>
      </c>
      <c r="B10772" t="s">
        <v>26098</v>
      </c>
      <c r="C10772">
        <v>3</v>
      </c>
      <c r="D10772" t="s">
        <v>12</v>
      </c>
      <c r="E10772" t="s">
        <v>12</v>
      </c>
      <c r="F10772" s="3" t="s">
        <v>26097</v>
      </c>
      <c r="G10772">
        <v>2022</v>
      </c>
      <c r="H10772" t="s">
        <v>368</v>
      </c>
      <c r="I10772" t="s">
        <v>26095</v>
      </c>
    </row>
    <row r="10773" spans="1:9" ht="16" x14ac:dyDescent="0.2">
      <c r="A10773" t="s">
        <v>26099</v>
      </c>
      <c r="B10773" t="s">
        <v>26100</v>
      </c>
      <c r="C10773">
        <v>1</v>
      </c>
      <c r="D10773" t="s">
        <v>344</v>
      </c>
      <c r="E10773" t="s">
        <v>12</v>
      </c>
      <c r="F10773" s="3" t="s">
        <v>26101</v>
      </c>
      <c r="G10773">
        <v>2022</v>
      </c>
      <c r="H10773" t="s">
        <v>859</v>
      </c>
      <c r="I10773" t="s">
        <v>26102</v>
      </c>
    </row>
    <row r="10774" spans="1:9" ht="16" x14ac:dyDescent="0.2">
      <c r="A10774" t="s">
        <v>26103</v>
      </c>
      <c r="B10774" t="s">
        <v>16948</v>
      </c>
      <c r="C10774">
        <v>1</v>
      </c>
      <c r="D10774" t="s">
        <v>52</v>
      </c>
      <c r="E10774" t="s">
        <v>12</v>
      </c>
      <c r="F10774" s="3" t="s">
        <v>3667</v>
      </c>
      <c r="G10774">
        <v>2022</v>
      </c>
      <c r="H10774" t="s">
        <v>21</v>
      </c>
      <c r="I10774" t="s">
        <v>26104</v>
      </c>
    </row>
    <row r="10775" spans="1:9" ht="32" x14ac:dyDescent="0.2">
      <c r="A10775" t="s">
        <v>26105</v>
      </c>
      <c r="B10775" t="s">
        <v>26106</v>
      </c>
      <c r="C10775">
        <v>1</v>
      </c>
      <c r="D10775">
        <f>237</f>
        <v>237</v>
      </c>
      <c r="E10775" t="s">
        <v>12</v>
      </c>
      <c r="F10775" s="3" t="s">
        <v>26107</v>
      </c>
      <c r="G10775">
        <v>2022</v>
      </c>
      <c r="H10775" t="s">
        <v>21</v>
      </c>
      <c r="I10775" t="s">
        <v>26108</v>
      </c>
    </row>
    <row r="10776" spans="1:9" ht="16" x14ac:dyDescent="0.2">
      <c r="A10776" t="s">
        <v>26105</v>
      </c>
      <c r="B10776" t="s">
        <v>26109</v>
      </c>
      <c r="C10776">
        <v>2</v>
      </c>
      <c r="D10776">
        <f>237</f>
        <v>237</v>
      </c>
      <c r="E10776" t="s">
        <v>12</v>
      </c>
      <c r="F10776" s="3" t="s">
        <v>22490</v>
      </c>
      <c r="G10776">
        <v>2022</v>
      </c>
      <c r="H10776" t="s">
        <v>21</v>
      </c>
      <c r="I10776" t="s">
        <v>26108</v>
      </c>
    </row>
    <row r="10777" spans="1:9" ht="32" x14ac:dyDescent="0.2">
      <c r="A10777" t="s">
        <v>26110</v>
      </c>
      <c r="B10777" t="s">
        <v>26111</v>
      </c>
      <c r="C10777">
        <v>1</v>
      </c>
      <c r="D10777" t="s">
        <v>4069</v>
      </c>
      <c r="E10777" t="s">
        <v>12</v>
      </c>
      <c r="F10777" s="3" t="s">
        <v>26112</v>
      </c>
      <c r="G10777">
        <v>2022</v>
      </c>
      <c r="H10777" t="s">
        <v>1810</v>
      </c>
      <c r="I10777" t="s">
        <v>26113</v>
      </c>
    </row>
    <row r="10778" spans="1:9" ht="16" x14ac:dyDescent="0.2">
      <c r="A10778" t="s">
        <v>26110</v>
      </c>
      <c r="B10778" t="s">
        <v>26114</v>
      </c>
      <c r="C10778">
        <v>2</v>
      </c>
      <c r="D10778">
        <f>351</f>
        <v>351</v>
      </c>
      <c r="E10778" t="s">
        <v>592</v>
      </c>
      <c r="F10778" s="3" t="s">
        <v>26115</v>
      </c>
      <c r="G10778">
        <v>2022</v>
      </c>
      <c r="H10778" t="s">
        <v>1810</v>
      </c>
      <c r="I10778" t="s">
        <v>26113</v>
      </c>
    </row>
    <row r="10779" spans="1:9" ht="16" x14ac:dyDescent="0.2">
      <c r="A10779" t="s">
        <v>26116</v>
      </c>
      <c r="B10779" t="s">
        <v>9832</v>
      </c>
      <c r="C10779">
        <v>1</v>
      </c>
      <c r="D10779" t="s">
        <v>31</v>
      </c>
      <c r="E10779" t="s">
        <v>12</v>
      </c>
      <c r="F10779" s="3" t="s">
        <v>26117</v>
      </c>
      <c r="G10779">
        <v>2022</v>
      </c>
      <c r="H10779" t="s">
        <v>21</v>
      </c>
      <c r="I10779" t="s">
        <v>26118</v>
      </c>
    </row>
    <row r="10780" spans="1:9" ht="16" x14ac:dyDescent="0.2">
      <c r="A10780" t="s">
        <v>26116</v>
      </c>
      <c r="B10780" t="s">
        <v>26119</v>
      </c>
      <c r="C10780">
        <v>2</v>
      </c>
      <c r="D10780" t="s">
        <v>12</v>
      </c>
      <c r="E10780" t="s">
        <v>12</v>
      </c>
      <c r="F10780" s="7" t="s">
        <v>25</v>
      </c>
      <c r="G10780">
        <v>2022</v>
      </c>
      <c r="H10780" t="s">
        <v>21</v>
      </c>
      <c r="I10780" t="s">
        <v>26118</v>
      </c>
    </row>
    <row r="10781" spans="1:9" ht="16" x14ac:dyDescent="0.2">
      <c r="A10781" t="s">
        <v>26120</v>
      </c>
      <c r="B10781" t="s">
        <v>5277</v>
      </c>
      <c r="C10781">
        <v>1</v>
      </c>
      <c r="D10781" s="5" t="s">
        <v>12</v>
      </c>
      <c r="E10781" t="s">
        <v>12</v>
      </c>
      <c r="F10781" s="7" t="s">
        <v>165</v>
      </c>
      <c r="G10781">
        <v>2022</v>
      </c>
      <c r="H10781" t="s">
        <v>37</v>
      </c>
      <c r="I10781" t="s">
        <v>26121</v>
      </c>
    </row>
    <row r="10782" spans="1:9" ht="16" x14ac:dyDescent="0.2">
      <c r="A10782" t="s">
        <v>26120</v>
      </c>
      <c r="B10782" t="s">
        <v>26122</v>
      </c>
      <c r="C10782">
        <v>2</v>
      </c>
      <c r="D10782" s="5" t="s">
        <v>12</v>
      </c>
      <c r="E10782" t="s">
        <v>12</v>
      </c>
      <c r="F10782" s="7" t="s">
        <v>26123</v>
      </c>
      <c r="G10782">
        <v>2022</v>
      </c>
      <c r="H10782" t="s">
        <v>37</v>
      </c>
      <c r="I10782" t="s">
        <v>26121</v>
      </c>
    </row>
    <row r="10783" spans="1:9" ht="16" x14ac:dyDescent="0.2">
      <c r="A10783" t="s">
        <v>26124</v>
      </c>
      <c r="B10783" t="s">
        <v>26125</v>
      </c>
      <c r="C10783">
        <v>1</v>
      </c>
      <c r="D10783" t="s">
        <v>12</v>
      </c>
      <c r="E10783" t="s">
        <v>12</v>
      </c>
      <c r="F10783" s="3" t="s">
        <v>26126</v>
      </c>
      <c r="G10783">
        <v>2022</v>
      </c>
      <c r="H10783" t="s">
        <v>21</v>
      </c>
      <c r="I10783" t="s">
        <v>26127</v>
      </c>
    </row>
    <row r="10784" spans="1:9" ht="32" x14ac:dyDescent="0.2">
      <c r="A10784" t="s">
        <v>26124</v>
      </c>
      <c r="B10784" t="s">
        <v>26128</v>
      </c>
      <c r="C10784">
        <v>2</v>
      </c>
      <c r="D10784">
        <f>237</f>
        <v>237</v>
      </c>
      <c r="E10784" t="s">
        <v>12</v>
      </c>
      <c r="F10784" s="3" t="s">
        <v>13470</v>
      </c>
      <c r="G10784">
        <v>2022</v>
      </c>
      <c r="H10784" t="s">
        <v>21</v>
      </c>
      <c r="I10784" t="s">
        <v>26127</v>
      </c>
    </row>
    <row r="10785" spans="1:9" ht="16" x14ac:dyDescent="0.2">
      <c r="A10785" t="s">
        <v>26129</v>
      </c>
      <c r="B10785" t="s">
        <v>26130</v>
      </c>
      <c r="C10785">
        <v>1</v>
      </c>
      <c r="D10785" t="s">
        <v>12</v>
      </c>
      <c r="E10785" t="s">
        <v>12</v>
      </c>
      <c r="F10785" s="3" t="s">
        <v>26131</v>
      </c>
      <c r="G10785">
        <v>2022</v>
      </c>
      <c r="H10785" t="s">
        <v>140</v>
      </c>
      <c r="I10785" t="s">
        <v>26132</v>
      </c>
    </row>
    <row r="10786" spans="1:9" ht="16" x14ac:dyDescent="0.2">
      <c r="A10786" t="s">
        <v>26133</v>
      </c>
      <c r="B10786" t="s">
        <v>26134</v>
      </c>
      <c r="C10786">
        <v>1</v>
      </c>
      <c r="D10786" t="s">
        <v>31</v>
      </c>
      <c r="E10786" t="s">
        <v>12</v>
      </c>
      <c r="F10786" s="3" t="s">
        <v>22475</v>
      </c>
      <c r="G10786">
        <v>2022</v>
      </c>
      <c r="H10786" t="s">
        <v>140</v>
      </c>
      <c r="I10786" t="s">
        <v>26135</v>
      </c>
    </row>
    <row r="10787" spans="1:9" ht="32" x14ac:dyDescent="0.2">
      <c r="A10787" t="s">
        <v>26136</v>
      </c>
      <c r="B10787" t="s">
        <v>6915</v>
      </c>
      <c r="C10787">
        <v>1</v>
      </c>
      <c r="D10787" t="s">
        <v>12</v>
      </c>
      <c r="E10787" t="s">
        <v>12</v>
      </c>
      <c r="F10787" s="3" t="s">
        <v>22570</v>
      </c>
      <c r="G10787">
        <v>2022</v>
      </c>
      <c r="H10787" t="s">
        <v>3976</v>
      </c>
      <c r="I10787" t="s">
        <v>26137</v>
      </c>
    </row>
    <row r="10788" spans="1:9" ht="16" x14ac:dyDescent="0.2">
      <c r="A10788" t="s">
        <v>26136</v>
      </c>
      <c r="B10788" t="s">
        <v>26138</v>
      </c>
      <c r="C10788">
        <v>2</v>
      </c>
      <c r="D10788" t="s">
        <v>19676</v>
      </c>
      <c r="E10788" t="s">
        <v>12</v>
      </c>
      <c r="F10788" s="3" t="s">
        <v>26139</v>
      </c>
      <c r="G10788">
        <v>2022</v>
      </c>
      <c r="H10788" t="s">
        <v>3976</v>
      </c>
      <c r="I10788" t="s">
        <v>26137</v>
      </c>
    </row>
    <row r="10789" spans="1:9" ht="16" x14ac:dyDescent="0.2">
      <c r="A10789" t="s">
        <v>26140</v>
      </c>
      <c r="B10789" t="s">
        <v>26141</v>
      </c>
      <c r="C10789">
        <v>1</v>
      </c>
      <c r="D10789" t="s">
        <v>12</v>
      </c>
      <c r="E10789" t="s">
        <v>12</v>
      </c>
      <c r="F10789" s="3" t="s">
        <v>26142</v>
      </c>
      <c r="G10789">
        <v>2022</v>
      </c>
      <c r="H10789" t="s">
        <v>140</v>
      </c>
      <c r="I10789" t="s">
        <v>26143</v>
      </c>
    </row>
    <row r="10790" spans="1:9" ht="32" x14ac:dyDescent="0.2">
      <c r="A10790" t="s">
        <v>26144</v>
      </c>
      <c r="B10790" t="s">
        <v>26145</v>
      </c>
      <c r="C10790">
        <v>1</v>
      </c>
      <c r="D10790" t="s">
        <v>316</v>
      </c>
      <c r="E10790" t="s">
        <v>12</v>
      </c>
      <c r="F10790" s="3" t="s">
        <v>26146</v>
      </c>
      <c r="G10790">
        <v>2022</v>
      </c>
      <c r="H10790" t="s">
        <v>318</v>
      </c>
      <c r="I10790" t="s">
        <v>26147</v>
      </c>
    </row>
    <row r="10791" spans="1:9" ht="32" x14ac:dyDescent="0.2">
      <c r="A10791" t="s">
        <v>26144</v>
      </c>
      <c r="B10791" t="s">
        <v>26148</v>
      </c>
      <c r="C10791">
        <v>2</v>
      </c>
      <c r="D10791" t="s">
        <v>316</v>
      </c>
      <c r="E10791" t="s">
        <v>12</v>
      </c>
      <c r="F10791" s="3" t="s">
        <v>17114</v>
      </c>
      <c r="G10791">
        <v>2022</v>
      </c>
      <c r="H10791" t="s">
        <v>318</v>
      </c>
      <c r="I10791" t="s">
        <v>26147</v>
      </c>
    </row>
    <row r="10792" spans="1:9" ht="16" x14ac:dyDescent="0.2">
      <c r="A10792" t="s">
        <v>26149</v>
      </c>
      <c r="B10792" t="s">
        <v>26150</v>
      </c>
      <c r="C10792">
        <v>1</v>
      </c>
      <c r="D10792" t="s">
        <v>31</v>
      </c>
      <c r="E10792" t="s">
        <v>12</v>
      </c>
      <c r="F10792" s="3" t="s">
        <v>16044</v>
      </c>
      <c r="G10792">
        <v>2022</v>
      </c>
      <c r="H10792" t="s">
        <v>1404</v>
      </c>
      <c r="I10792" t="s">
        <v>26151</v>
      </c>
    </row>
    <row r="10793" spans="1:9" ht="16" x14ac:dyDescent="0.2">
      <c r="A10793" t="s">
        <v>26149</v>
      </c>
      <c r="B10793" t="s">
        <v>26152</v>
      </c>
      <c r="C10793">
        <v>2</v>
      </c>
      <c r="D10793" t="s">
        <v>52</v>
      </c>
      <c r="E10793" t="s">
        <v>12</v>
      </c>
      <c r="F10793" s="3" t="s">
        <v>26153</v>
      </c>
      <c r="G10793">
        <v>2022</v>
      </c>
      <c r="H10793" t="s">
        <v>226</v>
      </c>
      <c r="I10793" t="s">
        <v>26151</v>
      </c>
    </row>
    <row r="10794" spans="1:9" ht="16" x14ac:dyDescent="0.2">
      <c r="A10794" t="s">
        <v>26154</v>
      </c>
      <c r="B10794" t="s">
        <v>26155</v>
      </c>
      <c r="C10794">
        <v>1</v>
      </c>
      <c r="D10794" t="s">
        <v>12</v>
      </c>
      <c r="E10794" t="s">
        <v>12</v>
      </c>
      <c r="F10794" s="3" t="s">
        <v>22450</v>
      </c>
      <c r="G10794">
        <v>2022</v>
      </c>
      <c r="H10794" t="s">
        <v>239</v>
      </c>
      <c r="I10794" t="s">
        <v>26156</v>
      </c>
    </row>
    <row r="10795" spans="1:9" ht="16" x14ac:dyDescent="0.2">
      <c r="A10795" t="s">
        <v>26157</v>
      </c>
      <c r="B10795" t="s">
        <v>16915</v>
      </c>
      <c r="C10795">
        <v>1</v>
      </c>
      <c r="D10795">
        <f>328</f>
        <v>328</v>
      </c>
      <c r="E10795" t="s">
        <v>12</v>
      </c>
      <c r="F10795" s="3" t="s">
        <v>26158</v>
      </c>
      <c r="G10795">
        <v>2022</v>
      </c>
      <c r="H10795" t="s">
        <v>1022</v>
      </c>
      <c r="I10795" t="s">
        <v>26159</v>
      </c>
    </row>
    <row r="10796" spans="1:9" ht="16" x14ac:dyDescent="0.2">
      <c r="A10796" t="s">
        <v>26160</v>
      </c>
      <c r="B10796" t="s">
        <v>26161</v>
      </c>
      <c r="C10796">
        <v>1</v>
      </c>
      <c r="D10796">
        <f>199</f>
        <v>199</v>
      </c>
      <c r="E10796" t="s">
        <v>12</v>
      </c>
      <c r="F10796" s="3" t="s">
        <v>26162</v>
      </c>
      <c r="G10796">
        <v>2022</v>
      </c>
      <c r="H10796" t="s">
        <v>67</v>
      </c>
      <c r="I10796" t="s">
        <v>26163</v>
      </c>
    </row>
    <row r="10797" spans="1:9" ht="32" x14ac:dyDescent="0.2">
      <c r="A10797" t="s">
        <v>26164</v>
      </c>
      <c r="B10797" t="s">
        <v>26165</v>
      </c>
      <c r="C10797">
        <v>1</v>
      </c>
      <c r="D10797" t="s">
        <v>316</v>
      </c>
      <c r="E10797" t="s">
        <v>12</v>
      </c>
      <c r="F10797" s="3" t="s">
        <v>26166</v>
      </c>
      <c r="G10797">
        <v>2022</v>
      </c>
      <c r="H10797" t="s">
        <v>646</v>
      </c>
      <c r="I10797" t="s">
        <v>26167</v>
      </c>
    </row>
    <row r="10798" spans="1:9" ht="32" x14ac:dyDescent="0.2">
      <c r="A10798" t="s">
        <v>26168</v>
      </c>
      <c r="B10798" t="s">
        <v>26169</v>
      </c>
      <c r="C10798">
        <v>1</v>
      </c>
      <c r="D10798" t="s">
        <v>12</v>
      </c>
      <c r="E10798" t="s">
        <v>12</v>
      </c>
      <c r="F10798" s="3" t="s">
        <v>26170</v>
      </c>
      <c r="G10798">
        <v>2022</v>
      </c>
      <c r="H10798" t="s">
        <v>646</v>
      </c>
      <c r="I10798" t="s">
        <v>26171</v>
      </c>
    </row>
    <row r="10799" spans="1:9" ht="32" x14ac:dyDescent="0.2">
      <c r="A10799" t="s">
        <v>26168</v>
      </c>
      <c r="B10799" t="s">
        <v>26172</v>
      </c>
      <c r="C10799">
        <v>2</v>
      </c>
      <c r="D10799" t="s">
        <v>12</v>
      </c>
      <c r="E10799" t="s">
        <v>12</v>
      </c>
      <c r="F10799" s="3" t="s">
        <v>26173</v>
      </c>
      <c r="G10799">
        <v>2022</v>
      </c>
      <c r="H10799" t="s">
        <v>646</v>
      </c>
      <c r="I10799" t="s">
        <v>26171</v>
      </c>
    </row>
    <row r="10800" spans="1:9" ht="32" x14ac:dyDescent="0.2">
      <c r="A10800" t="s">
        <v>26168</v>
      </c>
      <c r="B10800" t="s">
        <v>26174</v>
      </c>
      <c r="C10800">
        <v>3</v>
      </c>
      <c r="D10800" t="s">
        <v>12</v>
      </c>
      <c r="E10800" t="s">
        <v>12</v>
      </c>
      <c r="F10800" s="3" t="s">
        <v>21647</v>
      </c>
      <c r="G10800">
        <v>2022</v>
      </c>
      <c r="H10800" t="s">
        <v>646</v>
      </c>
      <c r="I10800" t="s">
        <v>26171</v>
      </c>
    </row>
    <row r="10801" spans="1:9" ht="16" x14ac:dyDescent="0.2">
      <c r="A10801" t="s">
        <v>26168</v>
      </c>
      <c r="B10801" t="s">
        <v>26175</v>
      </c>
      <c r="C10801">
        <v>4</v>
      </c>
      <c r="D10801" t="s">
        <v>12</v>
      </c>
      <c r="E10801" t="s">
        <v>12</v>
      </c>
      <c r="F10801" s="3" t="s">
        <v>26176</v>
      </c>
      <c r="G10801">
        <v>2022</v>
      </c>
      <c r="H10801" t="s">
        <v>646</v>
      </c>
      <c r="I10801" t="s">
        <v>26171</v>
      </c>
    </row>
    <row r="10802" spans="1:9" ht="16" x14ac:dyDescent="0.2">
      <c r="A10802" t="s">
        <v>26177</v>
      </c>
      <c r="B10802" t="s">
        <v>22051</v>
      </c>
      <c r="C10802">
        <v>1</v>
      </c>
      <c r="D10802" t="s">
        <v>12</v>
      </c>
      <c r="E10802" t="s">
        <v>12</v>
      </c>
      <c r="F10802" s="3" t="s">
        <v>26178</v>
      </c>
      <c r="G10802">
        <v>2022</v>
      </c>
      <c r="H10802" t="s">
        <v>14</v>
      </c>
      <c r="I10802" t="s">
        <v>26179</v>
      </c>
    </row>
    <row r="10803" spans="1:9" ht="16" x14ac:dyDescent="0.2">
      <c r="A10803" t="s">
        <v>26177</v>
      </c>
      <c r="B10803" t="s">
        <v>26180</v>
      </c>
      <c r="C10803">
        <v>2</v>
      </c>
      <c r="D10803">
        <f>486</f>
        <v>486</v>
      </c>
      <c r="E10803" t="s">
        <v>12</v>
      </c>
      <c r="F10803" s="3" t="s">
        <v>26181</v>
      </c>
      <c r="G10803">
        <v>2022</v>
      </c>
      <c r="H10803" t="s">
        <v>14</v>
      </c>
      <c r="I10803" t="s">
        <v>26179</v>
      </c>
    </row>
    <row r="10804" spans="1:9" ht="16" x14ac:dyDescent="0.2">
      <c r="A10804" t="s">
        <v>26182</v>
      </c>
      <c r="B10804" t="s">
        <v>26183</v>
      </c>
      <c r="C10804">
        <v>1</v>
      </c>
      <c r="D10804" t="s">
        <v>12</v>
      </c>
      <c r="E10804" t="s">
        <v>12</v>
      </c>
      <c r="F10804" s="3" t="s">
        <v>26184</v>
      </c>
      <c r="G10804">
        <v>2022</v>
      </c>
      <c r="H10804" t="s">
        <v>72</v>
      </c>
      <c r="I10804" t="s">
        <v>26185</v>
      </c>
    </row>
    <row r="10805" spans="1:9" ht="32" x14ac:dyDescent="0.2">
      <c r="A10805" t="s">
        <v>26182</v>
      </c>
      <c r="B10805" t="s">
        <v>26186</v>
      </c>
      <c r="C10805">
        <v>2</v>
      </c>
      <c r="D10805">
        <f>534</f>
        <v>534</v>
      </c>
      <c r="E10805" t="s">
        <v>12</v>
      </c>
      <c r="F10805" s="3" t="s">
        <v>26187</v>
      </c>
      <c r="G10805">
        <v>2022</v>
      </c>
      <c r="H10805" t="s">
        <v>801</v>
      </c>
      <c r="I10805" t="s">
        <v>26185</v>
      </c>
    </row>
    <row r="10806" spans="1:9" ht="32" x14ac:dyDescent="0.2">
      <c r="A10806" t="s">
        <v>26182</v>
      </c>
      <c r="B10806" t="s">
        <v>26188</v>
      </c>
      <c r="C10806">
        <v>3</v>
      </c>
      <c r="D10806">
        <f>534</f>
        <v>534</v>
      </c>
      <c r="E10806" t="s">
        <v>12</v>
      </c>
      <c r="F10806" s="3" t="s">
        <v>26189</v>
      </c>
      <c r="G10806">
        <v>2022</v>
      </c>
      <c r="H10806" t="s">
        <v>801</v>
      </c>
      <c r="I10806" t="s">
        <v>26185</v>
      </c>
    </row>
    <row r="10807" spans="1:9" ht="16" x14ac:dyDescent="0.2">
      <c r="A10807" t="s">
        <v>26190</v>
      </c>
      <c r="B10807" t="s">
        <v>16948</v>
      </c>
      <c r="C10807">
        <v>1</v>
      </c>
      <c r="D10807" t="s">
        <v>52</v>
      </c>
      <c r="E10807" t="s">
        <v>12</v>
      </c>
      <c r="F10807" s="3" t="s">
        <v>15496</v>
      </c>
      <c r="G10807">
        <v>2022</v>
      </c>
      <c r="H10807" t="s">
        <v>21</v>
      </c>
      <c r="I10807" t="s">
        <v>26191</v>
      </c>
    </row>
    <row r="10808" spans="1:9" ht="16" x14ac:dyDescent="0.2">
      <c r="A10808" t="s">
        <v>26192</v>
      </c>
      <c r="B10808" t="s">
        <v>16963</v>
      </c>
      <c r="C10808">
        <v>1</v>
      </c>
      <c r="D10808" t="s">
        <v>12</v>
      </c>
      <c r="E10808" t="s">
        <v>12</v>
      </c>
      <c r="F10808" s="3" t="s">
        <v>14626</v>
      </c>
      <c r="G10808">
        <v>2022</v>
      </c>
      <c r="H10808" t="s">
        <v>37</v>
      </c>
      <c r="I10808" t="s">
        <v>26193</v>
      </c>
    </row>
    <row r="10809" spans="1:9" ht="16" x14ac:dyDescent="0.2">
      <c r="A10809" t="s">
        <v>26194</v>
      </c>
      <c r="B10809" t="s">
        <v>25760</v>
      </c>
      <c r="C10809">
        <v>1</v>
      </c>
      <c r="D10809" s="5" t="s">
        <v>12</v>
      </c>
      <c r="E10809" t="s">
        <v>12</v>
      </c>
      <c r="F10809" s="7" t="s">
        <v>14522</v>
      </c>
      <c r="G10809">
        <v>2022</v>
      </c>
      <c r="H10809" t="s">
        <v>37</v>
      </c>
      <c r="I10809" t="s">
        <v>26195</v>
      </c>
    </row>
    <row r="10810" spans="1:9" ht="16" x14ac:dyDescent="0.2">
      <c r="A10810" t="s">
        <v>26194</v>
      </c>
      <c r="B10810" t="s">
        <v>25765</v>
      </c>
      <c r="C10810">
        <v>2</v>
      </c>
      <c r="D10810" s="5" t="s">
        <v>12</v>
      </c>
      <c r="E10810" t="s">
        <v>12</v>
      </c>
      <c r="F10810" s="7" t="s">
        <v>25761</v>
      </c>
      <c r="G10810">
        <v>2022</v>
      </c>
      <c r="H10810" t="s">
        <v>37</v>
      </c>
      <c r="I10810" t="s">
        <v>26195</v>
      </c>
    </row>
    <row r="10811" spans="1:9" ht="32" x14ac:dyDescent="0.2">
      <c r="A10811" t="s">
        <v>26196</v>
      </c>
      <c r="B10811" t="s">
        <v>26197</v>
      </c>
      <c r="C10811">
        <v>1</v>
      </c>
      <c r="D10811" t="s">
        <v>12</v>
      </c>
      <c r="E10811" t="s">
        <v>12</v>
      </c>
      <c r="F10811" s="3" t="s">
        <v>26198</v>
      </c>
      <c r="G10811">
        <v>2022</v>
      </c>
      <c r="H10811" t="s">
        <v>239</v>
      </c>
      <c r="I10811" t="s">
        <v>26199</v>
      </c>
    </row>
    <row r="10812" spans="1:9" ht="32" x14ac:dyDescent="0.2">
      <c r="A10812" t="s">
        <v>26196</v>
      </c>
      <c r="B10812" t="s">
        <v>26200</v>
      </c>
      <c r="C10812">
        <v>2</v>
      </c>
      <c r="D10812" t="s">
        <v>12</v>
      </c>
      <c r="E10812" t="s">
        <v>12</v>
      </c>
      <c r="F10812" s="3" t="s">
        <v>26201</v>
      </c>
      <c r="G10812">
        <v>2022</v>
      </c>
      <c r="H10812" t="s">
        <v>239</v>
      </c>
      <c r="I10812" t="s">
        <v>26199</v>
      </c>
    </row>
    <row r="10813" spans="1:9" ht="32" x14ac:dyDescent="0.2">
      <c r="A10813" t="s">
        <v>26202</v>
      </c>
      <c r="B10813" t="s">
        <v>6461</v>
      </c>
      <c r="C10813">
        <v>1</v>
      </c>
      <c r="D10813" t="s">
        <v>1085</v>
      </c>
      <c r="E10813" t="s">
        <v>12</v>
      </c>
      <c r="F10813" s="3" t="s">
        <v>6462</v>
      </c>
      <c r="G10813">
        <v>2022</v>
      </c>
      <c r="H10813" t="s">
        <v>140</v>
      </c>
      <c r="I10813" t="s">
        <v>26203</v>
      </c>
    </row>
    <row r="10814" spans="1:9" ht="32" x14ac:dyDescent="0.2">
      <c r="A10814" t="s">
        <v>26202</v>
      </c>
      <c r="B10814" t="s">
        <v>7032</v>
      </c>
      <c r="C10814">
        <v>2</v>
      </c>
      <c r="D10814" t="s">
        <v>1085</v>
      </c>
      <c r="E10814" t="s">
        <v>12</v>
      </c>
      <c r="F10814" s="3" t="s">
        <v>26204</v>
      </c>
      <c r="G10814">
        <v>2022</v>
      </c>
      <c r="H10814" t="s">
        <v>140</v>
      </c>
      <c r="I10814" t="s">
        <v>26203</v>
      </c>
    </row>
    <row r="10815" spans="1:9" ht="16" x14ac:dyDescent="0.2">
      <c r="A10815" t="s">
        <v>26202</v>
      </c>
      <c r="B10815" t="s">
        <v>26205</v>
      </c>
      <c r="C10815">
        <v>3</v>
      </c>
      <c r="D10815" t="s">
        <v>12</v>
      </c>
      <c r="E10815" t="s">
        <v>12</v>
      </c>
      <c r="F10815" s="3" t="s">
        <v>26206</v>
      </c>
      <c r="G10815">
        <v>2022</v>
      </c>
      <c r="H10815" t="s">
        <v>140</v>
      </c>
      <c r="I10815" t="s">
        <v>26203</v>
      </c>
    </row>
    <row r="10816" spans="1:9" ht="16" x14ac:dyDescent="0.2">
      <c r="A10816" t="s">
        <v>26202</v>
      </c>
      <c r="B10816" t="s">
        <v>26207</v>
      </c>
      <c r="C10816">
        <v>4</v>
      </c>
      <c r="D10816" t="s">
        <v>12</v>
      </c>
      <c r="E10816" t="s">
        <v>12</v>
      </c>
      <c r="F10816" s="3" t="s">
        <v>26208</v>
      </c>
      <c r="G10816">
        <v>2022</v>
      </c>
      <c r="H10816" t="s">
        <v>140</v>
      </c>
      <c r="I10816" t="s">
        <v>26203</v>
      </c>
    </row>
    <row r="10817" spans="1:9" ht="16" x14ac:dyDescent="0.2">
      <c r="A10817" t="s">
        <v>26202</v>
      </c>
      <c r="B10817" t="s">
        <v>26209</v>
      </c>
      <c r="C10817">
        <v>5</v>
      </c>
      <c r="D10817" t="s">
        <v>12</v>
      </c>
      <c r="E10817" t="s">
        <v>12</v>
      </c>
      <c r="F10817" s="3" t="s">
        <v>3853</v>
      </c>
      <c r="G10817">
        <v>2022</v>
      </c>
      <c r="H10817" t="s">
        <v>140</v>
      </c>
      <c r="I10817" t="s">
        <v>26203</v>
      </c>
    </row>
    <row r="10818" spans="1:9" ht="32" x14ac:dyDescent="0.2">
      <c r="A10818" t="s">
        <v>26210</v>
      </c>
      <c r="B10818" t="s">
        <v>26211</v>
      </c>
      <c r="C10818">
        <v>1</v>
      </c>
      <c r="D10818" t="s">
        <v>12</v>
      </c>
      <c r="E10818" t="s">
        <v>12</v>
      </c>
      <c r="F10818" s="3" t="s">
        <v>26212</v>
      </c>
      <c r="G10818">
        <v>2022</v>
      </c>
      <c r="H10818" t="s">
        <v>86</v>
      </c>
      <c r="I10818" t="s">
        <v>26213</v>
      </c>
    </row>
    <row r="10819" spans="1:9" ht="32" x14ac:dyDescent="0.2">
      <c r="A10819" t="s">
        <v>26214</v>
      </c>
      <c r="B10819" t="s">
        <v>26215</v>
      </c>
      <c r="C10819">
        <v>1</v>
      </c>
      <c r="D10819" t="s">
        <v>12</v>
      </c>
      <c r="E10819" t="s">
        <v>12</v>
      </c>
      <c r="F10819" s="7" t="s">
        <v>26216</v>
      </c>
      <c r="G10819">
        <v>2022</v>
      </c>
      <c r="H10819" t="s">
        <v>126</v>
      </c>
      <c r="I10819" t="s">
        <v>26217</v>
      </c>
    </row>
    <row r="10820" spans="1:9" ht="16" x14ac:dyDescent="0.2">
      <c r="A10820" t="s">
        <v>26218</v>
      </c>
      <c r="B10820" t="s">
        <v>26219</v>
      </c>
      <c r="C10820">
        <v>1</v>
      </c>
      <c r="D10820" t="s">
        <v>12</v>
      </c>
      <c r="E10820" t="s">
        <v>12</v>
      </c>
      <c r="F10820" s="3" t="s">
        <v>26220</v>
      </c>
      <c r="G10820">
        <v>2022</v>
      </c>
      <c r="H10820" t="s">
        <v>646</v>
      </c>
      <c r="I10820" t="s">
        <v>26221</v>
      </c>
    </row>
    <row r="10821" spans="1:9" ht="32" x14ac:dyDescent="0.2">
      <c r="A10821" t="s">
        <v>26222</v>
      </c>
      <c r="B10821" t="s">
        <v>26223</v>
      </c>
      <c r="C10821">
        <v>1</v>
      </c>
      <c r="D10821" t="s">
        <v>12</v>
      </c>
      <c r="E10821" t="s">
        <v>12</v>
      </c>
      <c r="F10821" s="3" t="s">
        <v>26224</v>
      </c>
      <c r="G10821">
        <v>2022</v>
      </c>
      <c r="H10821" t="s">
        <v>859</v>
      </c>
      <c r="I10821" t="s">
        <v>26225</v>
      </c>
    </row>
    <row r="10822" spans="1:9" ht="32" x14ac:dyDescent="0.2">
      <c r="A10822" t="s">
        <v>26226</v>
      </c>
      <c r="B10822" t="s">
        <v>22436</v>
      </c>
      <c r="C10822">
        <v>1</v>
      </c>
      <c r="D10822" t="s">
        <v>344</v>
      </c>
      <c r="E10822" t="s">
        <v>12</v>
      </c>
      <c r="F10822" s="3" t="s">
        <v>9480</v>
      </c>
      <c r="G10822">
        <v>2022</v>
      </c>
      <c r="H10822" t="s">
        <v>859</v>
      </c>
      <c r="I10822" t="s">
        <v>26227</v>
      </c>
    </row>
    <row r="10823" spans="1:9" ht="32" x14ac:dyDescent="0.2">
      <c r="A10823" t="s">
        <v>26228</v>
      </c>
      <c r="B10823" t="s">
        <v>26229</v>
      </c>
      <c r="C10823">
        <v>1</v>
      </c>
      <c r="D10823" t="s">
        <v>101</v>
      </c>
      <c r="E10823" t="s">
        <v>12</v>
      </c>
      <c r="F10823" s="3" t="s">
        <v>26230</v>
      </c>
      <c r="G10823">
        <v>2022</v>
      </c>
      <c r="H10823" t="s">
        <v>37</v>
      </c>
      <c r="I10823" t="s">
        <v>26231</v>
      </c>
    </row>
    <row r="10824" spans="1:9" ht="16" x14ac:dyDescent="0.2">
      <c r="A10824" t="s">
        <v>26232</v>
      </c>
      <c r="B10824" t="s">
        <v>13350</v>
      </c>
      <c r="C10824">
        <v>1</v>
      </c>
      <c r="D10824" t="s">
        <v>12</v>
      </c>
      <c r="E10824" t="s">
        <v>12</v>
      </c>
      <c r="F10824" s="3" t="s">
        <v>17404</v>
      </c>
      <c r="G10824">
        <v>2022</v>
      </c>
      <c r="H10824" t="s">
        <v>14</v>
      </c>
      <c r="I10824" t="s">
        <v>26233</v>
      </c>
    </row>
    <row r="10825" spans="1:9" ht="32" x14ac:dyDescent="0.2">
      <c r="A10825" t="s">
        <v>26234</v>
      </c>
      <c r="B10825" t="s">
        <v>26235</v>
      </c>
      <c r="C10825">
        <v>1</v>
      </c>
      <c r="D10825">
        <f>237</f>
        <v>237</v>
      </c>
      <c r="E10825" t="s">
        <v>12</v>
      </c>
      <c r="F10825" s="3" t="s">
        <v>26236</v>
      </c>
      <c r="G10825">
        <v>2022</v>
      </c>
      <c r="H10825" t="s">
        <v>21</v>
      </c>
      <c r="I10825" t="s">
        <v>26237</v>
      </c>
    </row>
    <row r="10826" spans="1:9" ht="16" x14ac:dyDescent="0.2">
      <c r="A10826" t="s">
        <v>26238</v>
      </c>
      <c r="B10826" t="s">
        <v>26239</v>
      </c>
      <c r="C10826">
        <v>1</v>
      </c>
      <c r="D10826" t="s">
        <v>12</v>
      </c>
      <c r="E10826" t="s">
        <v>12</v>
      </c>
      <c r="F10826" s="3" t="s">
        <v>26240</v>
      </c>
      <c r="G10826">
        <v>2022</v>
      </c>
      <c r="H10826" t="s">
        <v>368</v>
      </c>
      <c r="I10826" t="s">
        <v>26241</v>
      </c>
    </row>
    <row r="10827" spans="1:9" ht="16" x14ac:dyDescent="0.2">
      <c r="A10827" t="s">
        <v>26238</v>
      </c>
      <c r="B10827" t="s">
        <v>26242</v>
      </c>
      <c r="C10827">
        <v>2</v>
      </c>
      <c r="D10827" t="s">
        <v>12</v>
      </c>
      <c r="E10827" t="s">
        <v>12</v>
      </c>
      <c r="F10827" s="3" t="s">
        <v>26243</v>
      </c>
      <c r="G10827">
        <v>2022</v>
      </c>
      <c r="H10827" t="s">
        <v>368</v>
      </c>
      <c r="I10827" t="s">
        <v>26241</v>
      </c>
    </row>
    <row r="10828" spans="1:9" ht="16" x14ac:dyDescent="0.2">
      <c r="A10828" t="s">
        <v>26244</v>
      </c>
      <c r="B10828" t="s">
        <v>26245</v>
      </c>
      <c r="C10828">
        <v>1</v>
      </c>
      <c r="D10828" t="s">
        <v>52</v>
      </c>
      <c r="E10828" t="s">
        <v>12</v>
      </c>
      <c r="F10828" s="3" t="s">
        <v>3667</v>
      </c>
      <c r="G10828">
        <v>2022</v>
      </c>
      <c r="H10828" t="s">
        <v>21</v>
      </c>
      <c r="I10828" t="s">
        <v>26246</v>
      </c>
    </row>
    <row r="10829" spans="1:9" ht="16" x14ac:dyDescent="0.2">
      <c r="A10829" t="s">
        <v>26247</v>
      </c>
      <c r="B10829" t="s">
        <v>26248</v>
      </c>
      <c r="C10829">
        <v>1</v>
      </c>
      <c r="D10829">
        <f>237</f>
        <v>237</v>
      </c>
      <c r="E10829" t="s">
        <v>12</v>
      </c>
      <c r="F10829" s="3" t="s">
        <v>26249</v>
      </c>
      <c r="G10829">
        <v>2022</v>
      </c>
      <c r="H10829" t="s">
        <v>21</v>
      </c>
      <c r="I10829" t="s">
        <v>26250</v>
      </c>
    </row>
    <row r="10830" spans="1:9" ht="32" x14ac:dyDescent="0.2">
      <c r="A10830" t="s">
        <v>26251</v>
      </c>
      <c r="B10830" t="s">
        <v>19074</v>
      </c>
      <c r="C10830">
        <v>1</v>
      </c>
      <c r="D10830" t="s">
        <v>52</v>
      </c>
      <c r="E10830" t="s">
        <v>12</v>
      </c>
      <c r="F10830" s="3" t="s">
        <v>4017</v>
      </c>
      <c r="G10830">
        <v>2022</v>
      </c>
      <c r="H10830" t="s">
        <v>21</v>
      </c>
      <c r="I10830" t="s">
        <v>26252</v>
      </c>
    </row>
    <row r="10831" spans="1:9" ht="16" x14ac:dyDescent="0.2">
      <c r="A10831" t="s">
        <v>26253</v>
      </c>
      <c r="B10831" t="s">
        <v>24795</v>
      </c>
      <c r="C10831">
        <v>1</v>
      </c>
      <c r="D10831" t="s">
        <v>485</v>
      </c>
      <c r="E10831" t="s">
        <v>12</v>
      </c>
      <c r="F10831" s="3" t="s">
        <v>13429</v>
      </c>
      <c r="G10831">
        <v>2022</v>
      </c>
      <c r="H10831" t="s">
        <v>140</v>
      </c>
      <c r="I10831" t="s">
        <v>26254</v>
      </c>
    </row>
    <row r="10832" spans="1:9" ht="16" x14ac:dyDescent="0.2">
      <c r="A10832" t="s">
        <v>26253</v>
      </c>
      <c r="B10832" t="s">
        <v>26255</v>
      </c>
      <c r="C10832">
        <v>2</v>
      </c>
      <c r="D10832" t="s">
        <v>485</v>
      </c>
      <c r="E10832" t="s">
        <v>12</v>
      </c>
      <c r="F10832" s="3" t="s">
        <v>13429</v>
      </c>
      <c r="G10832">
        <v>2022</v>
      </c>
      <c r="H10832" t="s">
        <v>140</v>
      </c>
      <c r="I10832" t="s">
        <v>26254</v>
      </c>
    </row>
    <row r="10833" spans="1:9" ht="32" x14ac:dyDescent="0.2">
      <c r="A10833" t="s">
        <v>26256</v>
      </c>
      <c r="B10833" t="s">
        <v>26257</v>
      </c>
      <c r="C10833">
        <v>1</v>
      </c>
      <c r="D10833" t="s">
        <v>12</v>
      </c>
      <c r="E10833" t="s">
        <v>12</v>
      </c>
      <c r="F10833" s="3" t="s">
        <v>26258</v>
      </c>
      <c r="G10833">
        <v>2022</v>
      </c>
      <c r="H10833" t="s">
        <v>37</v>
      </c>
      <c r="I10833" t="s">
        <v>26259</v>
      </c>
    </row>
    <row r="10834" spans="1:9" ht="16" x14ac:dyDescent="0.2">
      <c r="A10834" t="s">
        <v>26256</v>
      </c>
      <c r="B10834" t="s">
        <v>26260</v>
      </c>
      <c r="C10834">
        <v>2</v>
      </c>
      <c r="D10834" t="s">
        <v>101</v>
      </c>
      <c r="E10834" t="s">
        <v>12</v>
      </c>
      <c r="F10834" s="3" t="s">
        <v>26261</v>
      </c>
      <c r="G10834">
        <v>2022</v>
      </c>
      <c r="H10834" t="s">
        <v>37</v>
      </c>
      <c r="I10834" t="s">
        <v>26259</v>
      </c>
    </row>
    <row r="10835" spans="1:9" ht="16" x14ac:dyDescent="0.2">
      <c r="A10835" t="s">
        <v>26262</v>
      </c>
      <c r="B10835" t="s">
        <v>26263</v>
      </c>
      <c r="C10835">
        <v>1</v>
      </c>
      <c r="D10835">
        <f>358</f>
        <v>358</v>
      </c>
      <c r="E10835" t="s">
        <v>26264</v>
      </c>
      <c r="F10835" s="3" t="s">
        <v>26265</v>
      </c>
      <c r="G10835">
        <v>2022</v>
      </c>
      <c r="H10835" t="s">
        <v>267</v>
      </c>
      <c r="I10835" t="s">
        <v>26266</v>
      </c>
    </row>
    <row r="10836" spans="1:9" ht="16" x14ac:dyDescent="0.2">
      <c r="A10836" t="s">
        <v>26262</v>
      </c>
      <c r="B10836" t="s">
        <v>26267</v>
      </c>
      <c r="C10836">
        <v>2</v>
      </c>
      <c r="D10836" t="s">
        <v>12</v>
      </c>
      <c r="E10836" t="s">
        <v>12</v>
      </c>
      <c r="F10836" s="3" t="s">
        <v>26268</v>
      </c>
      <c r="G10836">
        <v>2022</v>
      </c>
      <c r="H10836" t="s">
        <v>267</v>
      </c>
      <c r="I10836" t="s">
        <v>26266</v>
      </c>
    </row>
    <row r="10837" spans="1:9" ht="16" x14ac:dyDescent="0.2">
      <c r="A10837" t="s">
        <v>26262</v>
      </c>
      <c r="B10837" t="s">
        <v>26269</v>
      </c>
      <c r="C10837">
        <v>3</v>
      </c>
      <c r="D10837" t="s">
        <v>12</v>
      </c>
      <c r="E10837" t="s">
        <v>12</v>
      </c>
      <c r="F10837" s="3" t="s">
        <v>26270</v>
      </c>
      <c r="G10837">
        <v>2022</v>
      </c>
      <c r="H10837" t="s">
        <v>267</v>
      </c>
      <c r="I10837" t="s">
        <v>26266</v>
      </c>
    </row>
    <row r="10838" spans="1:9" ht="16" x14ac:dyDescent="0.2">
      <c r="A10838" t="s">
        <v>26262</v>
      </c>
      <c r="B10838" t="s">
        <v>26271</v>
      </c>
      <c r="C10838">
        <v>4</v>
      </c>
      <c r="D10838" t="s">
        <v>12</v>
      </c>
      <c r="E10838" t="s">
        <v>12</v>
      </c>
      <c r="F10838" s="3" t="s">
        <v>2890</v>
      </c>
      <c r="G10838">
        <v>2022</v>
      </c>
      <c r="H10838" t="s">
        <v>267</v>
      </c>
      <c r="I10838" t="s">
        <v>26266</v>
      </c>
    </row>
    <row r="10839" spans="1:9" ht="16" x14ac:dyDescent="0.2">
      <c r="A10839" t="s">
        <v>26262</v>
      </c>
      <c r="B10839" t="s">
        <v>26272</v>
      </c>
      <c r="C10839">
        <v>5</v>
      </c>
      <c r="D10839" t="s">
        <v>12</v>
      </c>
      <c r="E10839" t="s">
        <v>12</v>
      </c>
      <c r="F10839" s="3" t="s">
        <v>2890</v>
      </c>
      <c r="G10839">
        <v>2022</v>
      </c>
      <c r="H10839" t="s">
        <v>267</v>
      </c>
      <c r="I10839" t="s">
        <v>26266</v>
      </c>
    </row>
    <row r="10840" spans="1:9" ht="16" x14ac:dyDescent="0.2">
      <c r="A10840" t="s">
        <v>26273</v>
      </c>
      <c r="B10840" t="s">
        <v>22313</v>
      </c>
      <c r="C10840">
        <v>1</v>
      </c>
      <c r="D10840">
        <f>476</f>
        <v>476</v>
      </c>
      <c r="E10840" t="s">
        <v>12</v>
      </c>
      <c r="F10840" s="3" t="s">
        <v>26274</v>
      </c>
      <c r="G10840">
        <v>2022</v>
      </c>
      <c r="H10840" t="s">
        <v>226</v>
      </c>
      <c r="I10840" t="s">
        <v>26275</v>
      </c>
    </row>
    <row r="10841" spans="1:9" ht="16" x14ac:dyDescent="0.2">
      <c r="A10841" t="s">
        <v>26273</v>
      </c>
      <c r="B10841" t="s">
        <v>26276</v>
      </c>
      <c r="C10841">
        <v>2</v>
      </c>
      <c r="D10841" t="s">
        <v>12</v>
      </c>
      <c r="E10841" t="s">
        <v>12</v>
      </c>
      <c r="F10841" s="3" t="s">
        <v>8174</v>
      </c>
      <c r="G10841">
        <v>2022</v>
      </c>
      <c r="H10841" t="s">
        <v>2773</v>
      </c>
      <c r="I10841" t="s">
        <v>26275</v>
      </c>
    </row>
    <row r="10842" spans="1:9" ht="16" x14ac:dyDescent="0.2">
      <c r="A10842" t="s">
        <v>26273</v>
      </c>
      <c r="B10842" t="s">
        <v>26277</v>
      </c>
      <c r="C10842">
        <v>3</v>
      </c>
      <c r="D10842" t="s">
        <v>12</v>
      </c>
      <c r="E10842" t="s">
        <v>12</v>
      </c>
      <c r="F10842" s="3" t="s">
        <v>26278</v>
      </c>
      <c r="G10842">
        <v>2022</v>
      </c>
      <c r="H10842" t="s">
        <v>2773</v>
      </c>
      <c r="I10842" t="s">
        <v>26275</v>
      </c>
    </row>
    <row r="10843" spans="1:9" ht="16" x14ac:dyDescent="0.2">
      <c r="A10843" t="s">
        <v>26279</v>
      </c>
      <c r="B10843" t="s">
        <v>19515</v>
      </c>
      <c r="C10843">
        <v>1</v>
      </c>
      <c r="D10843" t="s">
        <v>1085</v>
      </c>
      <c r="E10843" t="s">
        <v>12</v>
      </c>
      <c r="F10843" s="3" t="s">
        <v>6872</v>
      </c>
      <c r="G10843">
        <v>2022</v>
      </c>
      <c r="H10843" t="s">
        <v>1087</v>
      </c>
      <c r="I10843" t="s">
        <v>26280</v>
      </c>
    </row>
    <row r="10844" spans="1:9" ht="32" x14ac:dyDescent="0.2">
      <c r="A10844" t="s">
        <v>26281</v>
      </c>
      <c r="B10844" t="s">
        <v>11457</v>
      </c>
      <c r="C10844">
        <v>1</v>
      </c>
      <c r="D10844" t="s">
        <v>12</v>
      </c>
      <c r="E10844" t="s">
        <v>12</v>
      </c>
      <c r="F10844" s="3" t="s">
        <v>11946</v>
      </c>
      <c r="G10844">
        <v>2022</v>
      </c>
      <c r="H10844" t="s">
        <v>1810</v>
      </c>
      <c r="I10844" t="s">
        <v>26282</v>
      </c>
    </row>
    <row r="10845" spans="1:9" ht="32" x14ac:dyDescent="0.2">
      <c r="A10845" t="s">
        <v>26281</v>
      </c>
      <c r="B10845" t="s">
        <v>26283</v>
      </c>
      <c r="C10845">
        <v>2</v>
      </c>
      <c r="D10845" t="s">
        <v>1085</v>
      </c>
      <c r="E10845" t="s">
        <v>7714</v>
      </c>
      <c r="F10845" s="3" t="s">
        <v>26284</v>
      </c>
      <c r="G10845">
        <v>2022</v>
      </c>
      <c r="H10845" t="s">
        <v>1810</v>
      </c>
      <c r="I10845" t="s">
        <v>26282</v>
      </c>
    </row>
    <row r="10846" spans="1:9" ht="16" x14ac:dyDescent="0.2">
      <c r="A10846" t="s">
        <v>26281</v>
      </c>
      <c r="B10846" t="s">
        <v>26285</v>
      </c>
      <c r="C10846">
        <v>3</v>
      </c>
      <c r="D10846" t="s">
        <v>193</v>
      </c>
      <c r="E10846" t="s">
        <v>12</v>
      </c>
      <c r="F10846" s="3" t="s">
        <v>26286</v>
      </c>
      <c r="G10846">
        <v>2022</v>
      </c>
      <c r="H10846" t="s">
        <v>195</v>
      </c>
      <c r="I10846" t="s">
        <v>26282</v>
      </c>
    </row>
    <row r="10847" spans="1:9" ht="32" x14ac:dyDescent="0.2">
      <c r="A10847" t="s">
        <v>26287</v>
      </c>
      <c r="B10847" t="s">
        <v>26288</v>
      </c>
      <c r="C10847">
        <v>1</v>
      </c>
      <c r="D10847" t="s">
        <v>12</v>
      </c>
      <c r="E10847" t="s">
        <v>12</v>
      </c>
      <c r="F10847" s="3" t="s">
        <v>26289</v>
      </c>
      <c r="G10847">
        <v>2022</v>
      </c>
      <c r="H10847" t="s">
        <v>779</v>
      </c>
      <c r="I10847" t="s">
        <v>26290</v>
      </c>
    </row>
    <row r="10848" spans="1:9" ht="32" x14ac:dyDescent="0.2">
      <c r="A10848" t="s">
        <v>26287</v>
      </c>
      <c r="B10848" t="s">
        <v>26291</v>
      </c>
      <c r="C10848">
        <v>2</v>
      </c>
      <c r="D10848" t="s">
        <v>12</v>
      </c>
      <c r="E10848" t="s">
        <v>12</v>
      </c>
      <c r="F10848" s="3" t="s">
        <v>26292</v>
      </c>
      <c r="G10848">
        <v>2022</v>
      </c>
      <c r="H10848" t="s">
        <v>779</v>
      </c>
      <c r="I10848" t="s">
        <v>26290</v>
      </c>
    </row>
    <row r="10849" spans="1:9" ht="32" x14ac:dyDescent="0.2">
      <c r="A10849" t="s">
        <v>26293</v>
      </c>
      <c r="B10849" t="s">
        <v>26294</v>
      </c>
      <c r="C10849">
        <v>1</v>
      </c>
      <c r="D10849" t="s">
        <v>52</v>
      </c>
      <c r="E10849" t="s">
        <v>12</v>
      </c>
      <c r="F10849" s="3" t="s">
        <v>26295</v>
      </c>
      <c r="G10849">
        <v>2022</v>
      </c>
      <c r="H10849" t="s">
        <v>2026</v>
      </c>
      <c r="I10849" t="s">
        <v>26296</v>
      </c>
    </row>
    <row r="10850" spans="1:9" ht="32" x14ac:dyDescent="0.2">
      <c r="A10850" t="s">
        <v>26293</v>
      </c>
      <c r="B10850" t="s">
        <v>26297</v>
      </c>
      <c r="C10850">
        <v>2</v>
      </c>
      <c r="D10850" t="s">
        <v>12</v>
      </c>
      <c r="E10850" t="s">
        <v>12</v>
      </c>
      <c r="F10850" s="3" t="s">
        <v>26298</v>
      </c>
      <c r="G10850">
        <v>2022</v>
      </c>
      <c r="H10850" t="s">
        <v>2026</v>
      </c>
      <c r="I10850" t="s">
        <v>26296</v>
      </c>
    </row>
    <row r="10851" spans="1:9" ht="32" x14ac:dyDescent="0.2">
      <c r="A10851" t="s">
        <v>26299</v>
      </c>
      <c r="B10851" t="s">
        <v>26300</v>
      </c>
      <c r="C10851">
        <v>1</v>
      </c>
      <c r="D10851" t="s">
        <v>12</v>
      </c>
      <c r="E10851" t="s">
        <v>12</v>
      </c>
      <c r="F10851" s="3" t="s">
        <v>26301</v>
      </c>
      <c r="G10851">
        <v>2022</v>
      </c>
      <c r="H10851" t="s">
        <v>21</v>
      </c>
      <c r="I10851" t="s">
        <v>26302</v>
      </c>
    </row>
    <row r="10852" spans="1:9" ht="16" x14ac:dyDescent="0.2">
      <c r="A10852" t="s">
        <v>26299</v>
      </c>
      <c r="B10852" t="s">
        <v>26303</v>
      </c>
      <c r="C10852">
        <v>2</v>
      </c>
      <c r="D10852">
        <f>237</f>
        <v>237</v>
      </c>
      <c r="E10852" t="s">
        <v>12</v>
      </c>
      <c r="F10852" s="3" t="s">
        <v>26304</v>
      </c>
      <c r="G10852">
        <v>2022</v>
      </c>
      <c r="H10852" t="s">
        <v>21</v>
      </c>
      <c r="I10852" t="s">
        <v>26302</v>
      </c>
    </row>
    <row r="10853" spans="1:9" ht="32" x14ac:dyDescent="0.2">
      <c r="A10853" t="s">
        <v>26299</v>
      </c>
      <c r="B10853" t="s">
        <v>26305</v>
      </c>
      <c r="C10853">
        <v>3</v>
      </c>
      <c r="D10853" t="s">
        <v>12</v>
      </c>
      <c r="E10853" t="s">
        <v>12</v>
      </c>
      <c r="F10853" s="3" t="s">
        <v>26306</v>
      </c>
      <c r="G10853">
        <v>2022</v>
      </c>
      <c r="H10853" t="s">
        <v>21</v>
      </c>
      <c r="I10853" t="s">
        <v>26302</v>
      </c>
    </row>
    <row r="10854" spans="1:9" ht="32" x14ac:dyDescent="0.2">
      <c r="A10854" t="s">
        <v>26299</v>
      </c>
      <c r="B10854" t="s">
        <v>26307</v>
      </c>
      <c r="C10854">
        <v>4</v>
      </c>
      <c r="D10854" t="s">
        <v>12</v>
      </c>
      <c r="E10854" t="s">
        <v>12</v>
      </c>
      <c r="F10854" s="3" t="s">
        <v>26308</v>
      </c>
      <c r="G10854">
        <v>2022</v>
      </c>
      <c r="H10854" t="s">
        <v>21</v>
      </c>
      <c r="I10854" t="s">
        <v>26302</v>
      </c>
    </row>
    <row r="10855" spans="1:9" ht="32" x14ac:dyDescent="0.2">
      <c r="A10855" t="s">
        <v>26299</v>
      </c>
      <c r="B10855" t="s">
        <v>26309</v>
      </c>
      <c r="C10855">
        <v>5</v>
      </c>
      <c r="D10855" t="s">
        <v>12</v>
      </c>
      <c r="E10855" t="s">
        <v>12</v>
      </c>
      <c r="F10855" s="3" t="s">
        <v>26310</v>
      </c>
      <c r="G10855">
        <v>2022</v>
      </c>
      <c r="H10855" t="s">
        <v>21</v>
      </c>
      <c r="I10855" t="s">
        <v>26302</v>
      </c>
    </row>
    <row r="10856" spans="1:9" ht="32" x14ac:dyDescent="0.2">
      <c r="A10856" t="s">
        <v>26299</v>
      </c>
      <c r="B10856" t="s">
        <v>9728</v>
      </c>
      <c r="C10856">
        <v>6</v>
      </c>
      <c r="D10856" t="s">
        <v>12</v>
      </c>
      <c r="E10856" t="s">
        <v>12</v>
      </c>
      <c r="F10856" s="3" t="s">
        <v>26311</v>
      </c>
      <c r="G10856">
        <v>2022</v>
      </c>
      <c r="H10856" t="s">
        <v>21</v>
      </c>
      <c r="I10856" t="s">
        <v>26302</v>
      </c>
    </row>
    <row r="10857" spans="1:9" ht="16" x14ac:dyDescent="0.2">
      <c r="A10857" t="s">
        <v>26299</v>
      </c>
      <c r="B10857" t="s">
        <v>26312</v>
      </c>
      <c r="C10857">
        <v>7</v>
      </c>
      <c r="D10857">
        <f>237</f>
        <v>237</v>
      </c>
      <c r="E10857" t="s">
        <v>12</v>
      </c>
      <c r="F10857" s="3" t="s">
        <v>26313</v>
      </c>
      <c r="G10857">
        <v>2022</v>
      </c>
      <c r="H10857" t="s">
        <v>21</v>
      </c>
      <c r="I10857" t="s">
        <v>26302</v>
      </c>
    </row>
    <row r="10858" spans="1:9" ht="32" x14ac:dyDescent="0.2">
      <c r="A10858" t="s">
        <v>26314</v>
      </c>
      <c r="B10858" t="s">
        <v>26315</v>
      </c>
      <c r="C10858">
        <v>1</v>
      </c>
      <c r="D10858" t="s">
        <v>101</v>
      </c>
      <c r="E10858" t="s">
        <v>12</v>
      </c>
      <c r="F10858" s="3" t="s">
        <v>26230</v>
      </c>
      <c r="G10858">
        <v>2022</v>
      </c>
      <c r="H10858" t="s">
        <v>37</v>
      </c>
      <c r="I10858" t="s">
        <v>26316</v>
      </c>
    </row>
    <row r="10859" spans="1:9" ht="16" x14ac:dyDescent="0.2">
      <c r="A10859" t="s">
        <v>26317</v>
      </c>
      <c r="B10859" t="s">
        <v>26318</v>
      </c>
      <c r="C10859">
        <v>1</v>
      </c>
      <c r="D10859">
        <f>498</f>
        <v>498</v>
      </c>
      <c r="E10859" t="s">
        <v>12</v>
      </c>
      <c r="F10859" s="3" t="s">
        <v>18621</v>
      </c>
      <c r="G10859">
        <v>2022</v>
      </c>
      <c r="H10859" t="s">
        <v>215</v>
      </c>
      <c r="I10859" t="s">
        <v>26319</v>
      </c>
    </row>
    <row r="10860" spans="1:9" ht="16" x14ac:dyDescent="0.2">
      <c r="A10860" t="s">
        <v>26320</v>
      </c>
      <c r="B10860" t="s">
        <v>26321</v>
      </c>
      <c r="C10860">
        <v>1</v>
      </c>
      <c r="D10860" t="s">
        <v>344</v>
      </c>
      <c r="E10860" t="s">
        <v>12</v>
      </c>
      <c r="F10860" s="3" t="s">
        <v>26101</v>
      </c>
      <c r="G10860">
        <v>2022</v>
      </c>
      <c r="H10860" t="s">
        <v>859</v>
      </c>
      <c r="I10860" t="s">
        <v>26322</v>
      </c>
    </row>
    <row r="10861" spans="1:9" ht="16" x14ac:dyDescent="0.2">
      <c r="A10861" t="s">
        <v>26323</v>
      </c>
      <c r="B10861" t="s">
        <v>26324</v>
      </c>
      <c r="C10861">
        <v>1</v>
      </c>
      <c r="D10861" t="s">
        <v>1929</v>
      </c>
      <c r="E10861" t="s">
        <v>12</v>
      </c>
      <c r="F10861" s="3" t="s">
        <v>26325</v>
      </c>
      <c r="G10861">
        <v>2022</v>
      </c>
      <c r="H10861" t="s">
        <v>86</v>
      </c>
      <c r="I10861" t="s">
        <v>26326</v>
      </c>
    </row>
    <row r="10862" spans="1:9" ht="32" x14ac:dyDescent="0.2">
      <c r="A10862" t="s">
        <v>26327</v>
      </c>
      <c r="B10862" t="s">
        <v>26328</v>
      </c>
      <c r="C10862">
        <v>1</v>
      </c>
      <c r="D10862" t="s">
        <v>12</v>
      </c>
      <c r="E10862" t="s">
        <v>12</v>
      </c>
      <c r="F10862" s="3" t="s">
        <v>17360</v>
      </c>
      <c r="G10862">
        <v>2022</v>
      </c>
      <c r="H10862" t="s">
        <v>37</v>
      </c>
      <c r="I10862" t="s">
        <v>26329</v>
      </c>
    </row>
    <row r="10863" spans="1:9" ht="32" x14ac:dyDescent="0.2">
      <c r="A10863" t="s">
        <v>26330</v>
      </c>
      <c r="B10863" t="s">
        <v>26331</v>
      </c>
      <c r="C10863">
        <v>1</v>
      </c>
      <c r="D10863" t="s">
        <v>12</v>
      </c>
      <c r="E10863" t="s">
        <v>12</v>
      </c>
      <c r="F10863" s="3" t="s">
        <v>26332</v>
      </c>
      <c r="G10863">
        <v>2022</v>
      </c>
      <c r="H10863" t="s">
        <v>37</v>
      </c>
      <c r="I10863" t="s">
        <v>26333</v>
      </c>
    </row>
    <row r="10864" spans="1:9" ht="16" x14ac:dyDescent="0.2">
      <c r="A10864" t="s">
        <v>26334</v>
      </c>
      <c r="B10864" t="s">
        <v>26335</v>
      </c>
      <c r="C10864">
        <v>1</v>
      </c>
      <c r="D10864" t="s">
        <v>12</v>
      </c>
      <c r="E10864" t="s">
        <v>12</v>
      </c>
      <c r="F10864" s="3" t="s">
        <v>26336</v>
      </c>
      <c r="G10864">
        <v>2022</v>
      </c>
      <c r="H10864" t="s">
        <v>226</v>
      </c>
      <c r="I10864" t="s">
        <v>26337</v>
      </c>
    </row>
    <row r="10865" spans="1:9" ht="16" x14ac:dyDescent="0.2">
      <c r="A10865" t="s">
        <v>26334</v>
      </c>
      <c r="B10865" t="s">
        <v>26338</v>
      </c>
      <c r="C10865">
        <v>2</v>
      </c>
      <c r="D10865">
        <f>349</f>
        <v>349</v>
      </c>
      <c r="E10865" t="s">
        <v>12</v>
      </c>
      <c r="F10865" s="3" t="s">
        <v>26339</v>
      </c>
      <c r="G10865">
        <v>2022</v>
      </c>
      <c r="H10865" t="s">
        <v>226</v>
      </c>
      <c r="I10865" t="s">
        <v>26337</v>
      </c>
    </row>
    <row r="10866" spans="1:9" ht="32" x14ac:dyDescent="0.2">
      <c r="A10866" t="s">
        <v>26340</v>
      </c>
      <c r="B10866" t="s">
        <v>26341</v>
      </c>
      <c r="C10866">
        <v>1</v>
      </c>
      <c r="D10866" t="s">
        <v>12</v>
      </c>
      <c r="E10866" t="s">
        <v>12</v>
      </c>
      <c r="F10866" s="3" t="s">
        <v>26342</v>
      </c>
      <c r="G10866">
        <v>2022</v>
      </c>
      <c r="H10866" t="s">
        <v>239</v>
      </c>
      <c r="I10866" t="s">
        <v>26343</v>
      </c>
    </row>
    <row r="10867" spans="1:9" ht="32" x14ac:dyDescent="0.2">
      <c r="A10867" t="s">
        <v>26344</v>
      </c>
      <c r="B10867" t="s">
        <v>18070</v>
      </c>
      <c r="C10867">
        <v>1</v>
      </c>
      <c r="D10867" t="s">
        <v>12</v>
      </c>
      <c r="E10867" t="s">
        <v>12</v>
      </c>
      <c r="F10867" s="3" t="s">
        <v>1936</v>
      </c>
      <c r="G10867">
        <v>2022</v>
      </c>
      <c r="H10867" t="s">
        <v>37</v>
      </c>
      <c r="I10867" t="s">
        <v>26345</v>
      </c>
    </row>
    <row r="10868" spans="1:9" ht="16" x14ac:dyDescent="0.2">
      <c r="A10868" t="s">
        <v>26344</v>
      </c>
      <c r="B10868" t="s">
        <v>26346</v>
      </c>
      <c r="C10868">
        <v>2</v>
      </c>
      <c r="D10868" t="s">
        <v>12</v>
      </c>
      <c r="E10868" t="s">
        <v>12</v>
      </c>
      <c r="F10868" s="3" t="s">
        <v>26347</v>
      </c>
      <c r="G10868">
        <v>2022</v>
      </c>
      <c r="H10868" t="s">
        <v>37</v>
      </c>
      <c r="I10868" t="s">
        <v>26345</v>
      </c>
    </row>
    <row r="10869" spans="1:9" ht="32" x14ac:dyDescent="0.2">
      <c r="A10869" t="s">
        <v>26348</v>
      </c>
      <c r="B10869" t="s">
        <v>26349</v>
      </c>
      <c r="C10869">
        <v>1</v>
      </c>
      <c r="D10869">
        <f>65</f>
        <v>65</v>
      </c>
      <c r="E10869" t="s">
        <v>12</v>
      </c>
      <c r="F10869" s="3" t="s">
        <v>12955</v>
      </c>
      <c r="G10869">
        <v>2022</v>
      </c>
      <c r="H10869" t="s">
        <v>323</v>
      </c>
      <c r="I10869" t="s">
        <v>26350</v>
      </c>
    </row>
    <row r="10870" spans="1:9" ht="32" x14ac:dyDescent="0.2">
      <c r="A10870" t="s">
        <v>26351</v>
      </c>
      <c r="B10870" t="s">
        <v>26352</v>
      </c>
      <c r="C10870">
        <v>1</v>
      </c>
      <c r="D10870" t="s">
        <v>12</v>
      </c>
      <c r="E10870" t="s">
        <v>12</v>
      </c>
      <c r="F10870" s="3" t="s">
        <v>21404</v>
      </c>
      <c r="G10870">
        <v>2022</v>
      </c>
      <c r="H10870" t="s">
        <v>239</v>
      </c>
      <c r="I10870" t="s">
        <v>26353</v>
      </c>
    </row>
    <row r="10871" spans="1:9" ht="32" x14ac:dyDescent="0.2">
      <c r="A10871" t="s">
        <v>26351</v>
      </c>
      <c r="B10871" t="s">
        <v>26354</v>
      </c>
      <c r="C10871">
        <v>2</v>
      </c>
      <c r="D10871" t="s">
        <v>12</v>
      </c>
      <c r="E10871" t="s">
        <v>12</v>
      </c>
      <c r="F10871" s="3" t="s">
        <v>15310</v>
      </c>
      <c r="G10871">
        <v>2022</v>
      </c>
      <c r="H10871" t="s">
        <v>239</v>
      </c>
      <c r="I10871" t="s">
        <v>26353</v>
      </c>
    </row>
    <row r="10872" spans="1:9" ht="32" x14ac:dyDescent="0.2">
      <c r="A10872" t="s">
        <v>26351</v>
      </c>
      <c r="B10872" t="s">
        <v>26355</v>
      </c>
      <c r="C10872">
        <v>3</v>
      </c>
      <c r="D10872" t="s">
        <v>12</v>
      </c>
      <c r="E10872" t="s">
        <v>12</v>
      </c>
      <c r="F10872" s="3" t="s">
        <v>26356</v>
      </c>
      <c r="G10872">
        <v>2022</v>
      </c>
      <c r="H10872" t="s">
        <v>239</v>
      </c>
      <c r="I10872" t="s">
        <v>26353</v>
      </c>
    </row>
    <row r="10873" spans="1:9" ht="32" x14ac:dyDescent="0.2">
      <c r="A10873" t="s">
        <v>26357</v>
      </c>
      <c r="B10873" t="s">
        <v>26358</v>
      </c>
      <c r="C10873">
        <v>1</v>
      </c>
      <c r="D10873" t="s">
        <v>12</v>
      </c>
      <c r="E10873" t="s">
        <v>12</v>
      </c>
      <c r="F10873" s="3" t="s">
        <v>23635</v>
      </c>
      <c r="G10873">
        <v>2022</v>
      </c>
      <c r="H10873" t="s">
        <v>859</v>
      </c>
      <c r="I10873" t="s">
        <v>26359</v>
      </c>
    </row>
    <row r="10874" spans="1:9" ht="16" x14ac:dyDescent="0.2">
      <c r="A10874" t="s">
        <v>26360</v>
      </c>
      <c r="B10874" t="s">
        <v>26361</v>
      </c>
      <c r="C10874">
        <v>1</v>
      </c>
      <c r="D10874" t="s">
        <v>408</v>
      </c>
      <c r="E10874" t="s">
        <v>12</v>
      </c>
      <c r="F10874" s="7" t="s">
        <v>3831</v>
      </c>
      <c r="G10874">
        <v>2022</v>
      </c>
      <c r="H10874" t="s">
        <v>174</v>
      </c>
      <c r="I10874" t="s">
        <v>26362</v>
      </c>
    </row>
    <row r="10875" spans="1:9" ht="16" x14ac:dyDescent="0.2">
      <c r="A10875" t="s">
        <v>26363</v>
      </c>
      <c r="B10875" t="s">
        <v>26364</v>
      </c>
      <c r="C10875">
        <v>1</v>
      </c>
      <c r="D10875" t="s">
        <v>292</v>
      </c>
      <c r="E10875" t="s">
        <v>12</v>
      </c>
      <c r="F10875" s="7" t="s">
        <v>293</v>
      </c>
      <c r="G10875">
        <v>2022</v>
      </c>
      <c r="H10875" t="s">
        <v>140</v>
      </c>
      <c r="I10875" t="s">
        <v>26365</v>
      </c>
    </row>
    <row r="10876" spans="1:9" ht="16" x14ac:dyDescent="0.2">
      <c r="A10876" t="s">
        <v>26366</v>
      </c>
      <c r="B10876" t="s">
        <v>2237</v>
      </c>
      <c r="C10876">
        <v>1</v>
      </c>
      <c r="D10876" t="s">
        <v>101</v>
      </c>
      <c r="E10876" t="s">
        <v>12</v>
      </c>
      <c r="F10876" s="3" t="s">
        <v>26367</v>
      </c>
      <c r="G10876">
        <v>2022</v>
      </c>
      <c r="H10876" t="s">
        <v>37</v>
      </c>
      <c r="I10876" t="s">
        <v>26368</v>
      </c>
    </row>
    <row r="10877" spans="1:9" ht="32" x14ac:dyDescent="0.2">
      <c r="A10877" t="s">
        <v>26366</v>
      </c>
      <c r="B10877" t="s">
        <v>2235</v>
      </c>
      <c r="C10877">
        <v>2</v>
      </c>
      <c r="D10877" t="s">
        <v>12</v>
      </c>
      <c r="E10877" t="s">
        <v>12</v>
      </c>
      <c r="F10877" s="3" t="s">
        <v>26369</v>
      </c>
      <c r="G10877">
        <v>2022</v>
      </c>
      <c r="H10877" t="s">
        <v>37</v>
      </c>
      <c r="I10877" t="s">
        <v>26368</v>
      </c>
    </row>
    <row r="10878" spans="1:9" ht="16" x14ac:dyDescent="0.2">
      <c r="A10878" t="s">
        <v>26370</v>
      </c>
      <c r="B10878" t="s">
        <v>26371</v>
      </c>
      <c r="C10878">
        <v>1</v>
      </c>
      <c r="D10878" t="s">
        <v>90</v>
      </c>
      <c r="E10878" t="s">
        <v>12</v>
      </c>
      <c r="F10878" s="3" t="s">
        <v>26372</v>
      </c>
      <c r="G10878">
        <v>2022</v>
      </c>
      <c r="H10878" t="s">
        <v>1157</v>
      </c>
      <c r="I10878" t="s">
        <v>26373</v>
      </c>
    </row>
    <row r="10879" spans="1:9" ht="32" x14ac:dyDescent="0.2">
      <c r="A10879" t="s">
        <v>26374</v>
      </c>
      <c r="B10879" t="s">
        <v>26375</v>
      </c>
      <c r="C10879">
        <v>1</v>
      </c>
      <c r="D10879" t="s">
        <v>2738</v>
      </c>
      <c r="E10879" t="s">
        <v>12</v>
      </c>
      <c r="F10879" s="3" t="s">
        <v>26376</v>
      </c>
      <c r="G10879">
        <v>2022</v>
      </c>
      <c r="H10879" t="s">
        <v>318</v>
      </c>
      <c r="I10879" t="s">
        <v>26377</v>
      </c>
    </row>
    <row r="10880" spans="1:9" ht="32" x14ac:dyDescent="0.2">
      <c r="A10880" t="s">
        <v>26374</v>
      </c>
      <c r="B10880" t="s">
        <v>26378</v>
      </c>
      <c r="C10880">
        <v>2</v>
      </c>
      <c r="D10880" t="s">
        <v>2738</v>
      </c>
      <c r="E10880" t="s">
        <v>12</v>
      </c>
      <c r="F10880" s="3" t="s">
        <v>6966</v>
      </c>
      <c r="G10880">
        <v>2022</v>
      </c>
      <c r="H10880" t="s">
        <v>318</v>
      </c>
      <c r="I10880" t="s">
        <v>26377</v>
      </c>
    </row>
    <row r="10881" spans="1:9" ht="32" x14ac:dyDescent="0.2">
      <c r="A10881" t="s">
        <v>26374</v>
      </c>
      <c r="B10881" t="s">
        <v>26379</v>
      </c>
      <c r="C10881">
        <v>3</v>
      </c>
      <c r="D10881">
        <f>571</f>
        <v>571</v>
      </c>
      <c r="E10881" t="s">
        <v>12</v>
      </c>
      <c r="F10881" s="3" t="s">
        <v>6554</v>
      </c>
      <c r="G10881">
        <v>2022</v>
      </c>
      <c r="H10881" t="s">
        <v>86</v>
      </c>
      <c r="I10881" t="s">
        <v>26377</v>
      </c>
    </row>
    <row r="10882" spans="1:9" ht="32" x14ac:dyDescent="0.2">
      <c r="A10882" t="s">
        <v>26380</v>
      </c>
      <c r="B10882" t="s">
        <v>26381</v>
      </c>
      <c r="C10882">
        <v>1</v>
      </c>
      <c r="D10882">
        <f>595</f>
        <v>595</v>
      </c>
      <c r="E10882" t="s">
        <v>334</v>
      </c>
      <c r="F10882" s="3" t="s">
        <v>26382</v>
      </c>
      <c r="G10882">
        <v>2022</v>
      </c>
      <c r="H10882" t="s">
        <v>174</v>
      </c>
      <c r="I10882" t="s">
        <v>26383</v>
      </c>
    </row>
    <row r="10883" spans="1:9" ht="32" x14ac:dyDescent="0.2">
      <c r="A10883" t="s">
        <v>26380</v>
      </c>
      <c r="B10883" t="s">
        <v>26384</v>
      </c>
      <c r="C10883">
        <v>2</v>
      </c>
      <c r="D10883" t="s">
        <v>408</v>
      </c>
      <c r="E10883" t="s">
        <v>12</v>
      </c>
      <c r="F10883" s="3" t="s">
        <v>26385</v>
      </c>
      <c r="G10883">
        <v>2022</v>
      </c>
      <c r="H10883" t="s">
        <v>174</v>
      </c>
      <c r="I10883" t="s">
        <v>26383</v>
      </c>
    </row>
    <row r="10884" spans="1:9" ht="16" x14ac:dyDescent="0.2">
      <c r="A10884" t="s">
        <v>26386</v>
      </c>
      <c r="B10884" t="s">
        <v>26387</v>
      </c>
      <c r="C10884">
        <v>1</v>
      </c>
      <c r="D10884" t="s">
        <v>31</v>
      </c>
      <c r="E10884" t="s">
        <v>12</v>
      </c>
      <c r="F10884" s="3" t="s">
        <v>4429</v>
      </c>
      <c r="G10884">
        <v>2022</v>
      </c>
      <c r="H10884" t="s">
        <v>137</v>
      </c>
      <c r="I10884" t="s">
        <v>26388</v>
      </c>
    </row>
    <row r="10885" spans="1:9" ht="16" x14ac:dyDescent="0.2">
      <c r="A10885" t="s">
        <v>26386</v>
      </c>
      <c r="B10885" t="s">
        <v>3299</v>
      </c>
      <c r="C10885">
        <v>2</v>
      </c>
      <c r="D10885" t="s">
        <v>12</v>
      </c>
      <c r="E10885" t="s">
        <v>12</v>
      </c>
      <c r="F10885" s="3" t="s">
        <v>1722</v>
      </c>
      <c r="G10885">
        <v>2022</v>
      </c>
      <c r="H10885" t="s">
        <v>137</v>
      </c>
      <c r="I10885" t="s">
        <v>26388</v>
      </c>
    </row>
    <row r="10886" spans="1:9" ht="16" x14ac:dyDescent="0.2">
      <c r="A10886" t="s">
        <v>26386</v>
      </c>
      <c r="B10886" t="s">
        <v>3301</v>
      </c>
      <c r="C10886">
        <v>3</v>
      </c>
      <c r="D10886" t="s">
        <v>12</v>
      </c>
      <c r="E10886" t="s">
        <v>12</v>
      </c>
      <c r="F10886" s="3" t="s">
        <v>26389</v>
      </c>
      <c r="G10886">
        <v>2022</v>
      </c>
      <c r="H10886" t="s">
        <v>137</v>
      </c>
      <c r="I10886" t="s">
        <v>26388</v>
      </c>
    </row>
    <row r="10887" spans="1:9" ht="16" x14ac:dyDescent="0.2">
      <c r="A10887" t="s">
        <v>26390</v>
      </c>
      <c r="B10887" t="s">
        <v>7175</v>
      </c>
      <c r="C10887">
        <v>1</v>
      </c>
      <c r="D10887" t="s">
        <v>101</v>
      </c>
      <c r="E10887" t="s">
        <v>12</v>
      </c>
      <c r="F10887" s="3" t="s">
        <v>7176</v>
      </c>
      <c r="G10887">
        <v>2022</v>
      </c>
      <c r="H10887" t="s">
        <v>37</v>
      </c>
      <c r="I10887" t="s">
        <v>26391</v>
      </c>
    </row>
    <row r="10888" spans="1:9" ht="16" x14ac:dyDescent="0.2">
      <c r="A10888" t="s">
        <v>26390</v>
      </c>
      <c r="B10888" t="s">
        <v>26392</v>
      </c>
      <c r="C10888">
        <v>2</v>
      </c>
      <c r="D10888" t="s">
        <v>408</v>
      </c>
      <c r="E10888" t="s">
        <v>12</v>
      </c>
      <c r="F10888" s="3" t="s">
        <v>16954</v>
      </c>
      <c r="G10888">
        <v>2022</v>
      </c>
      <c r="H10888" t="s">
        <v>37</v>
      </c>
      <c r="I10888" t="s">
        <v>26391</v>
      </c>
    </row>
    <row r="10889" spans="1:9" ht="16" x14ac:dyDescent="0.2">
      <c r="A10889" t="s">
        <v>26393</v>
      </c>
      <c r="B10889" t="s">
        <v>6949</v>
      </c>
      <c r="C10889">
        <v>1</v>
      </c>
      <c r="D10889" t="s">
        <v>12</v>
      </c>
      <c r="E10889" t="s">
        <v>12</v>
      </c>
      <c r="F10889" s="3" t="s">
        <v>26394</v>
      </c>
      <c r="G10889">
        <v>2022</v>
      </c>
      <c r="H10889" t="s">
        <v>137</v>
      </c>
      <c r="I10889" t="s">
        <v>26395</v>
      </c>
    </row>
    <row r="10890" spans="1:9" ht="16" x14ac:dyDescent="0.2">
      <c r="A10890" t="s">
        <v>26396</v>
      </c>
      <c r="B10890" t="s">
        <v>10125</v>
      </c>
      <c r="C10890">
        <v>1</v>
      </c>
      <c r="D10890" t="s">
        <v>12</v>
      </c>
      <c r="E10890" t="s">
        <v>12</v>
      </c>
      <c r="F10890" s="3" t="s">
        <v>21199</v>
      </c>
      <c r="G10890">
        <v>2022</v>
      </c>
      <c r="H10890" t="s">
        <v>859</v>
      </c>
      <c r="I10890" t="s">
        <v>26397</v>
      </c>
    </row>
    <row r="10891" spans="1:9" ht="32" x14ac:dyDescent="0.2">
      <c r="A10891" t="s">
        <v>26396</v>
      </c>
      <c r="B10891" t="s">
        <v>10127</v>
      </c>
      <c r="C10891">
        <v>2</v>
      </c>
      <c r="D10891" t="s">
        <v>469</v>
      </c>
      <c r="E10891" t="s">
        <v>12</v>
      </c>
      <c r="F10891" s="3" t="s">
        <v>20326</v>
      </c>
      <c r="G10891">
        <v>2022</v>
      </c>
      <c r="H10891" t="s">
        <v>859</v>
      </c>
      <c r="I10891" t="s">
        <v>26397</v>
      </c>
    </row>
    <row r="10892" spans="1:9" ht="16" x14ac:dyDescent="0.2">
      <c r="A10892" t="s">
        <v>26396</v>
      </c>
      <c r="B10892" t="s">
        <v>10122</v>
      </c>
      <c r="C10892">
        <v>3</v>
      </c>
      <c r="D10892" t="s">
        <v>408</v>
      </c>
      <c r="E10892" t="s">
        <v>12</v>
      </c>
      <c r="F10892" s="3" t="s">
        <v>17383</v>
      </c>
      <c r="G10892">
        <v>2022</v>
      </c>
      <c r="H10892" t="s">
        <v>859</v>
      </c>
      <c r="I10892" t="s">
        <v>26397</v>
      </c>
    </row>
    <row r="10893" spans="1:9" ht="16" x14ac:dyDescent="0.2">
      <c r="A10893" t="s">
        <v>26398</v>
      </c>
      <c r="B10893" t="s">
        <v>26399</v>
      </c>
      <c r="C10893">
        <v>1</v>
      </c>
      <c r="D10893" t="s">
        <v>12</v>
      </c>
      <c r="E10893" t="s">
        <v>12</v>
      </c>
      <c r="F10893" s="3" t="s">
        <v>26400</v>
      </c>
      <c r="G10893">
        <v>2022</v>
      </c>
      <c r="H10893" t="s">
        <v>239</v>
      </c>
      <c r="I10893" t="s">
        <v>26401</v>
      </c>
    </row>
    <row r="10894" spans="1:9" ht="32" x14ac:dyDescent="0.2">
      <c r="A10894" t="s">
        <v>26402</v>
      </c>
      <c r="B10894" t="s">
        <v>26403</v>
      </c>
      <c r="C10894">
        <v>1</v>
      </c>
      <c r="D10894" t="s">
        <v>316</v>
      </c>
      <c r="E10894" t="s">
        <v>12</v>
      </c>
      <c r="F10894" s="3" t="s">
        <v>26404</v>
      </c>
      <c r="G10894">
        <v>2022</v>
      </c>
      <c r="H10894" t="s">
        <v>553</v>
      </c>
      <c r="I10894" t="s">
        <v>26405</v>
      </c>
    </row>
    <row r="10895" spans="1:9" ht="16" x14ac:dyDescent="0.2">
      <c r="A10895" t="s">
        <v>26406</v>
      </c>
      <c r="B10895" t="s">
        <v>26407</v>
      </c>
      <c r="C10895">
        <v>1</v>
      </c>
      <c r="D10895">
        <f>600</f>
        <v>600</v>
      </c>
      <c r="E10895" t="s">
        <v>12</v>
      </c>
      <c r="F10895" s="3" t="s">
        <v>26408</v>
      </c>
      <c r="G10895">
        <v>2022</v>
      </c>
      <c r="H10895" t="s">
        <v>1087</v>
      </c>
      <c r="I10895" t="s">
        <v>26409</v>
      </c>
    </row>
    <row r="10896" spans="1:9" ht="16" x14ac:dyDescent="0.2">
      <c r="A10896" t="s">
        <v>26410</v>
      </c>
      <c r="B10896" t="s">
        <v>26411</v>
      </c>
      <c r="C10896">
        <v>1</v>
      </c>
      <c r="D10896" t="s">
        <v>12</v>
      </c>
      <c r="E10896" t="s">
        <v>12</v>
      </c>
      <c r="F10896" s="3" t="s">
        <v>26412</v>
      </c>
      <c r="G10896">
        <v>2022</v>
      </c>
      <c r="H10896" t="s">
        <v>1087</v>
      </c>
      <c r="I10896" t="s">
        <v>26413</v>
      </c>
    </row>
    <row r="10897" spans="1:9" ht="32" x14ac:dyDescent="0.2">
      <c r="A10897" t="s">
        <v>26414</v>
      </c>
      <c r="B10897" t="s">
        <v>16452</v>
      </c>
      <c r="C10897">
        <v>1</v>
      </c>
      <c r="D10897" t="s">
        <v>90</v>
      </c>
      <c r="E10897" t="s">
        <v>12</v>
      </c>
      <c r="F10897" s="3" t="s">
        <v>12775</v>
      </c>
      <c r="G10897">
        <v>2022</v>
      </c>
      <c r="H10897" t="s">
        <v>832</v>
      </c>
      <c r="I10897" t="s">
        <v>26415</v>
      </c>
    </row>
    <row r="10898" spans="1:9" ht="32" x14ac:dyDescent="0.2">
      <c r="A10898" t="s">
        <v>26414</v>
      </c>
      <c r="B10898" t="s">
        <v>26416</v>
      </c>
      <c r="C10898">
        <v>2</v>
      </c>
      <c r="D10898" t="s">
        <v>90</v>
      </c>
      <c r="E10898" t="s">
        <v>12</v>
      </c>
      <c r="F10898" s="3" t="s">
        <v>26417</v>
      </c>
      <c r="G10898">
        <v>2022</v>
      </c>
      <c r="H10898" t="s">
        <v>832</v>
      </c>
      <c r="I10898" t="s">
        <v>26415</v>
      </c>
    </row>
    <row r="10899" spans="1:9" ht="32" x14ac:dyDescent="0.2">
      <c r="A10899" t="s">
        <v>26418</v>
      </c>
      <c r="B10899" t="s">
        <v>26419</v>
      </c>
      <c r="C10899">
        <v>1</v>
      </c>
      <c r="D10899" t="s">
        <v>1020</v>
      </c>
      <c r="E10899" t="s">
        <v>12</v>
      </c>
      <c r="F10899" s="3" t="s">
        <v>26420</v>
      </c>
      <c r="G10899">
        <v>2022</v>
      </c>
      <c r="H10899" t="s">
        <v>1022</v>
      </c>
      <c r="I10899" t="s">
        <v>26421</v>
      </c>
    </row>
    <row r="10900" spans="1:9" ht="16" x14ac:dyDescent="0.2">
      <c r="A10900" t="s">
        <v>26422</v>
      </c>
      <c r="B10900" t="s">
        <v>26423</v>
      </c>
      <c r="C10900">
        <v>1</v>
      </c>
      <c r="D10900" t="s">
        <v>12</v>
      </c>
      <c r="E10900" t="s">
        <v>12</v>
      </c>
      <c r="F10900" s="3" t="s">
        <v>2067</v>
      </c>
      <c r="G10900">
        <v>2022</v>
      </c>
      <c r="H10900" t="s">
        <v>235</v>
      </c>
      <c r="I10900" t="s">
        <v>26424</v>
      </c>
    </row>
    <row r="10901" spans="1:9" ht="16" x14ac:dyDescent="0.2">
      <c r="A10901" t="s">
        <v>26422</v>
      </c>
      <c r="B10901" t="s">
        <v>7337</v>
      </c>
      <c r="C10901">
        <v>2</v>
      </c>
      <c r="D10901" t="s">
        <v>12</v>
      </c>
      <c r="E10901" t="s">
        <v>12</v>
      </c>
      <c r="F10901" s="3" t="s">
        <v>26425</v>
      </c>
      <c r="G10901">
        <v>2022</v>
      </c>
      <c r="H10901" t="s">
        <v>235</v>
      </c>
      <c r="I10901" t="s">
        <v>26424</v>
      </c>
    </row>
    <row r="10902" spans="1:9" ht="32" x14ac:dyDescent="0.2">
      <c r="A10902" t="s">
        <v>26426</v>
      </c>
      <c r="B10902" t="s">
        <v>26427</v>
      </c>
      <c r="C10902">
        <v>1</v>
      </c>
      <c r="D10902" t="s">
        <v>1085</v>
      </c>
      <c r="E10902" t="s">
        <v>12</v>
      </c>
      <c r="F10902" s="3" t="s">
        <v>26428</v>
      </c>
      <c r="G10902">
        <v>2022</v>
      </c>
      <c r="H10902" t="s">
        <v>1663</v>
      </c>
      <c r="I10902" t="s">
        <v>26429</v>
      </c>
    </row>
    <row r="10903" spans="1:9" ht="32" x14ac:dyDescent="0.2">
      <c r="A10903" t="s">
        <v>26430</v>
      </c>
      <c r="B10903" t="s">
        <v>26431</v>
      </c>
      <c r="C10903">
        <v>1</v>
      </c>
      <c r="D10903" t="s">
        <v>12</v>
      </c>
      <c r="E10903" t="s">
        <v>12</v>
      </c>
      <c r="F10903" s="3" t="s">
        <v>26432</v>
      </c>
      <c r="G10903">
        <v>2022</v>
      </c>
      <c r="H10903" t="s">
        <v>646</v>
      </c>
      <c r="I10903" t="s">
        <v>26433</v>
      </c>
    </row>
    <row r="10904" spans="1:9" ht="16" x14ac:dyDescent="0.2">
      <c r="A10904" t="s">
        <v>26434</v>
      </c>
      <c r="B10904" t="s">
        <v>26435</v>
      </c>
      <c r="C10904">
        <v>1</v>
      </c>
      <c r="D10904" t="s">
        <v>52</v>
      </c>
      <c r="E10904" t="s">
        <v>12</v>
      </c>
      <c r="F10904" s="3" t="s">
        <v>1753</v>
      </c>
      <c r="G10904">
        <v>2022</v>
      </c>
      <c r="H10904" t="s">
        <v>37</v>
      </c>
      <c r="I10904" t="s">
        <v>26436</v>
      </c>
    </row>
    <row r="10905" spans="1:9" ht="32" x14ac:dyDescent="0.2">
      <c r="A10905" t="s">
        <v>26437</v>
      </c>
      <c r="B10905" t="s">
        <v>26438</v>
      </c>
      <c r="C10905">
        <v>1</v>
      </c>
      <c r="D10905">
        <f>237</f>
        <v>237</v>
      </c>
      <c r="E10905" t="s">
        <v>12</v>
      </c>
      <c r="F10905" s="3" t="s">
        <v>17061</v>
      </c>
      <c r="G10905">
        <v>2022</v>
      </c>
      <c r="H10905" t="s">
        <v>21</v>
      </c>
      <c r="I10905" t="s">
        <v>26439</v>
      </c>
    </row>
    <row r="10906" spans="1:9" ht="32" x14ac:dyDescent="0.2">
      <c r="A10906" t="s">
        <v>26437</v>
      </c>
      <c r="B10906" t="s">
        <v>15117</v>
      </c>
      <c r="C10906">
        <v>2</v>
      </c>
      <c r="D10906">
        <f>237</f>
        <v>237</v>
      </c>
      <c r="E10906" t="s">
        <v>12</v>
      </c>
      <c r="F10906" s="3" t="s">
        <v>6901</v>
      </c>
      <c r="G10906">
        <v>2022</v>
      </c>
      <c r="H10906" t="s">
        <v>21</v>
      </c>
      <c r="I10906" t="s">
        <v>26439</v>
      </c>
    </row>
    <row r="10907" spans="1:9" ht="32" x14ac:dyDescent="0.2">
      <c r="A10907" t="s">
        <v>26437</v>
      </c>
      <c r="B10907" t="s">
        <v>26440</v>
      </c>
      <c r="C10907">
        <v>3</v>
      </c>
      <c r="D10907">
        <f>237</f>
        <v>237</v>
      </c>
      <c r="E10907" t="s">
        <v>12</v>
      </c>
      <c r="F10907" s="3" t="s">
        <v>26441</v>
      </c>
      <c r="G10907">
        <v>2022</v>
      </c>
      <c r="H10907" t="s">
        <v>21</v>
      </c>
      <c r="I10907" t="s">
        <v>26439</v>
      </c>
    </row>
    <row r="10908" spans="1:9" ht="32" x14ac:dyDescent="0.2">
      <c r="A10908" t="s">
        <v>26442</v>
      </c>
      <c r="B10908" t="s">
        <v>26443</v>
      </c>
      <c r="C10908">
        <v>1</v>
      </c>
      <c r="D10908">
        <f>534</f>
        <v>534</v>
      </c>
      <c r="E10908" t="s">
        <v>12</v>
      </c>
      <c r="F10908" s="3" t="s">
        <v>26444</v>
      </c>
      <c r="G10908">
        <v>2022</v>
      </c>
      <c r="H10908" t="s">
        <v>801</v>
      </c>
      <c r="I10908" t="s">
        <v>26445</v>
      </c>
    </row>
    <row r="10909" spans="1:9" ht="32" x14ac:dyDescent="0.2">
      <c r="A10909" t="s">
        <v>26442</v>
      </c>
      <c r="B10909" t="s">
        <v>26446</v>
      </c>
      <c r="C10909">
        <v>2</v>
      </c>
      <c r="D10909">
        <f>534</f>
        <v>534</v>
      </c>
      <c r="E10909" t="s">
        <v>12</v>
      </c>
      <c r="F10909" s="3" t="s">
        <v>26447</v>
      </c>
      <c r="G10909">
        <v>2022</v>
      </c>
      <c r="H10909" t="s">
        <v>801</v>
      </c>
      <c r="I10909" t="s">
        <v>26445</v>
      </c>
    </row>
    <row r="10910" spans="1:9" ht="32" x14ac:dyDescent="0.2">
      <c r="A10910" t="s">
        <v>26442</v>
      </c>
      <c r="B10910" t="s">
        <v>26448</v>
      </c>
      <c r="C10910">
        <v>3</v>
      </c>
      <c r="D10910" t="s">
        <v>12</v>
      </c>
      <c r="E10910" t="s">
        <v>12</v>
      </c>
      <c r="F10910" s="3" t="s">
        <v>26449</v>
      </c>
      <c r="G10910">
        <v>2022</v>
      </c>
      <c r="H10910" t="s">
        <v>801</v>
      </c>
      <c r="I10910" t="s">
        <v>26445</v>
      </c>
    </row>
    <row r="10911" spans="1:9" ht="32" x14ac:dyDescent="0.2">
      <c r="A10911" t="s">
        <v>26450</v>
      </c>
      <c r="B10911" t="s">
        <v>26451</v>
      </c>
      <c r="C10911">
        <v>1</v>
      </c>
      <c r="D10911" t="s">
        <v>52</v>
      </c>
      <c r="E10911" t="s">
        <v>12</v>
      </c>
      <c r="F10911" s="3" t="s">
        <v>26452</v>
      </c>
      <c r="G10911">
        <v>2022</v>
      </c>
      <c r="H10911" t="s">
        <v>21</v>
      </c>
      <c r="I10911" t="s">
        <v>26453</v>
      </c>
    </row>
    <row r="10912" spans="1:9" ht="32" x14ac:dyDescent="0.2">
      <c r="A10912" t="s">
        <v>26450</v>
      </c>
      <c r="B10912" t="s">
        <v>26454</v>
      </c>
      <c r="C10912">
        <v>2</v>
      </c>
      <c r="D10912" t="s">
        <v>52</v>
      </c>
      <c r="E10912" t="s">
        <v>12</v>
      </c>
      <c r="F10912" s="3" t="s">
        <v>26455</v>
      </c>
      <c r="G10912">
        <v>2022</v>
      </c>
      <c r="H10912" t="s">
        <v>21</v>
      </c>
      <c r="I10912" t="s">
        <v>26453</v>
      </c>
    </row>
    <row r="10913" spans="1:9" ht="32" x14ac:dyDescent="0.2">
      <c r="A10913" t="s">
        <v>26456</v>
      </c>
      <c r="B10913" t="s">
        <v>26457</v>
      </c>
      <c r="C10913">
        <v>1</v>
      </c>
      <c r="D10913" t="s">
        <v>12</v>
      </c>
      <c r="E10913" t="s">
        <v>12</v>
      </c>
      <c r="F10913" s="3" t="s">
        <v>26458</v>
      </c>
      <c r="G10913">
        <v>2022</v>
      </c>
      <c r="H10913" t="s">
        <v>754</v>
      </c>
      <c r="I10913" t="s">
        <v>26459</v>
      </c>
    </row>
    <row r="10914" spans="1:9" ht="32" x14ac:dyDescent="0.2">
      <c r="A10914" t="s">
        <v>26456</v>
      </c>
      <c r="B10914" t="s">
        <v>26460</v>
      </c>
      <c r="C10914">
        <v>2</v>
      </c>
      <c r="D10914" t="s">
        <v>52</v>
      </c>
      <c r="E10914" t="s">
        <v>12</v>
      </c>
      <c r="F10914" s="3" t="s">
        <v>21710</v>
      </c>
      <c r="G10914">
        <v>2022</v>
      </c>
      <c r="H10914" t="s">
        <v>754</v>
      </c>
      <c r="I10914" t="s">
        <v>26459</v>
      </c>
    </row>
    <row r="10915" spans="1:9" ht="32" x14ac:dyDescent="0.2">
      <c r="A10915" t="s">
        <v>26456</v>
      </c>
      <c r="B10915" t="s">
        <v>26461</v>
      </c>
      <c r="C10915">
        <v>3</v>
      </c>
      <c r="D10915" t="s">
        <v>52</v>
      </c>
      <c r="E10915" t="s">
        <v>12</v>
      </c>
      <c r="F10915" s="3" t="s">
        <v>26462</v>
      </c>
      <c r="G10915">
        <v>2022</v>
      </c>
      <c r="H10915" t="s">
        <v>754</v>
      </c>
      <c r="I10915" t="s">
        <v>26459</v>
      </c>
    </row>
    <row r="10916" spans="1:9" ht="32" x14ac:dyDescent="0.2">
      <c r="A10916" t="s">
        <v>26463</v>
      </c>
      <c r="B10916" t="s">
        <v>18774</v>
      </c>
      <c r="C10916">
        <v>1</v>
      </c>
      <c r="D10916" t="s">
        <v>12</v>
      </c>
      <c r="E10916" t="s">
        <v>12</v>
      </c>
      <c r="F10916" s="3" t="s">
        <v>26464</v>
      </c>
      <c r="G10916">
        <v>2022</v>
      </c>
      <c r="H10916" t="s">
        <v>14</v>
      </c>
      <c r="I10916" t="s">
        <v>26465</v>
      </c>
    </row>
    <row r="10917" spans="1:9" ht="16" x14ac:dyDescent="0.2">
      <c r="A10917" t="s">
        <v>26463</v>
      </c>
      <c r="B10917" t="s">
        <v>2675</v>
      </c>
      <c r="C10917">
        <v>2</v>
      </c>
      <c r="D10917" t="s">
        <v>12</v>
      </c>
      <c r="E10917" t="s">
        <v>12</v>
      </c>
      <c r="F10917" s="3" t="s">
        <v>26466</v>
      </c>
      <c r="G10917">
        <v>2022</v>
      </c>
      <c r="H10917" t="s">
        <v>14</v>
      </c>
      <c r="I10917" t="s">
        <v>26465</v>
      </c>
    </row>
    <row r="10918" spans="1:9" ht="16" x14ac:dyDescent="0.2">
      <c r="A10918" t="s">
        <v>26467</v>
      </c>
      <c r="B10918" t="s">
        <v>26468</v>
      </c>
      <c r="C10918">
        <v>1</v>
      </c>
      <c r="D10918">
        <f>34</f>
        <v>34</v>
      </c>
      <c r="E10918" t="s">
        <v>12</v>
      </c>
      <c r="F10918" s="3" t="s">
        <v>2706</v>
      </c>
      <c r="G10918">
        <v>2022</v>
      </c>
      <c r="H10918" t="s">
        <v>368</v>
      </c>
      <c r="I10918" t="s">
        <v>26469</v>
      </c>
    </row>
    <row r="10919" spans="1:9" ht="16" x14ac:dyDescent="0.2">
      <c r="A10919" t="s">
        <v>26467</v>
      </c>
      <c r="B10919" t="s">
        <v>26470</v>
      </c>
      <c r="C10919">
        <v>2</v>
      </c>
      <c r="D10919">
        <f>19</f>
        <v>19</v>
      </c>
      <c r="E10919" t="s">
        <v>3492</v>
      </c>
      <c r="F10919" s="3" t="s">
        <v>3493</v>
      </c>
      <c r="G10919">
        <v>2022</v>
      </c>
      <c r="H10919" t="s">
        <v>368</v>
      </c>
      <c r="I10919" t="s">
        <v>26469</v>
      </c>
    </row>
    <row r="10920" spans="1:9" ht="32" x14ac:dyDescent="0.2">
      <c r="A10920" t="s">
        <v>26471</v>
      </c>
      <c r="B10920" t="s">
        <v>26472</v>
      </c>
      <c r="C10920">
        <v>1</v>
      </c>
      <c r="D10920" t="s">
        <v>2738</v>
      </c>
      <c r="E10920" t="s">
        <v>12</v>
      </c>
      <c r="F10920" s="3" t="s">
        <v>26473</v>
      </c>
      <c r="G10920">
        <v>2022</v>
      </c>
      <c r="H10920" t="s">
        <v>318</v>
      </c>
      <c r="I10920" t="s">
        <v>26474</v>
      </c>
    </row>
    <row r="10921" spans="1:9" ht="16" x14ac:dyDescent="0.2">
      <c r="A10921" t="s">
        <v>26475</v>
      </c>
      <c r="B10921" t="s">
        <v>26476</v>
      </c>
      <c r="C10921">
        <v>1</v>
      </c>
      <c r="D10921" t="s">
        <v>12</v>
      </c>
      <c r="E10921" t="s">
        <v>12</v>
      </c>
      <c r="F10921" s="3" t="s">
        <v>26477</v>
      </c>
      <c r="G10921">
        <v>2022</v>
      </c>
      <c r="H10921" t="s">
        <v>3976</v>
      </c>
      <c r="I10921" t="s">
        <v>26478</v>
      </c>
    </row>
    <row r="10922" spans="1:9" ht="16" x14ac:dyDescent="0.2">
      <c r="A10922" t="s">
        <v>26479</v>
      </c>
      <c r="B10922" t="s">
        <v>22392</v>
      </c>
      <c r="C10922">
        <v>1</v>
      </c>
      <c r="D10922" t="s">
        <v>22389</v>
      </c>
      <c r="E10922" t="s">
        <v>1171</v>
      </c>
      <c r="F10922" s="3" t="s">
        <v>26480</v>
      </c>
      <c r="G10922">
        <v>2022</v>
      </c>
      <c r="H10922" t="s">
        <v>86</v>
      </c>
      <c r="I10922" t="s">
        <v>26481</v>
      </c>
    </row>
    <row r="10923" spans="1:9" ht="32" x14ac:dyDescent="0.2">
      <c r="A10923" t="s">
        <v>26479</v>
      </c>
      <c r="B10923" t="s">
        <v>20449</v>
      </c>
      <c r="C10923">
        <v>2</v>
      </c>
      <c r="D10923" t="s">
        <v>52</v>
      </c>
      <c r="E10923" t="s">
        <v>1171</v>
      </c>
      <c r="F10923" s="3" t="s">
        <v>20450</v>
      </c>
      <c r="G10923">
        <v>2022</v>
      </c>
      <c r="H10923" t="s">
        <v>226</v>
      </c>
      <c r="I10923" t="s">
        <v>26481</v>
      </c>
    </row>
    <row r="10924" spans="1:9" ht="32" x14ac:dyDescent="0.2">
      <c r="A10924" t="s">
        <v>26482</v>
      </c>
      <c r="B10924" t="s">
        <v>26483</v>
      </c>
      <c r="C10924">
        <v>1</v>
      </c>
      <c r="D10924" t="s">
        <v>786</v>
      </c>
      <c r="E10924" t="s">
        <v>787</v>
      </c>
      <c r="F10924" s="3" t="s">
        <v>26484</v>
      </c>
      <c r="G10924">
        <v>2022</v>
      </c>
      <c r="H10924" t="s">
        <v>86</v>
      </c>
      <c r="I10924" t="s">
        <v>26485</v>
      </c>
    </row>
    <row r="10925" spans="1:9" ht="16" x14ac:dyDescent="0.2">
      <c r="A10925" t="s">
        <v>26482</v>
      </c>
      <c r="B10925" t="s">
        <v>26486</v>
      </c>
      <c r="C10925">
        <v>2</v>
      </c>
      <c r="D10925" t="s">
        <v>12</v>
      </c>
      <c r="E10925" t="s">
        <v>11432</v>
      </c>
      <c r="F10925" s="3" t="s">
        <v>26487</v>
      </c>
      <c r="G10925">
        <v>2022</v>
      </c>
      <c r="H10925" t="s">
        <v>86</v>
      </c>
      <c r="I10925" t="s">
        <v>26485</v>
      </c>
    </row>
    <row r="10926" spans="1:9" ht="16" x14ac:dyDescent="0.2">
      <c r="A10926" t="s">
        <v>26488</v>
      </c>
      <c r="B10926" t="s">
        <v>26489</v>
      </c>
      <c r="C10926">
        <v>1</v>
      </c>
      <c r="D10926" t="s">
        <v>12</v>
      </c>
      <c r="E10926" t="s">
        <v>12</v>
      </c>
      <c r="F10926" s="3" t="s">
        <v>12585</v>
      </c>
      <c r="G10926">
        <v>2022</v>
      </c>
      <c r="H10926" t="s">
        <v>14</v>
      </c>
      <c r="I10926" t="s">
        <v>26490</v>
      </c>
    </row>
    <row r="10927" spans="1:9" ht="32" x14ac:dyDescent="0.2">
      <c r="A10927" t="s">
        <v>26491</v>
      </c>
      <c r="B10927" t="s">
        <v>26492</v>
      </c>
      <c r="C10927">
        <v>1</v>
      </c>
      <c r="D10927" t="s">
        <v>12</v>
      </c>
      <c r="E10927" t="s">
        <v>12</v>
      </c>
      <c r="F10927" s="3" t="s">
        <v>5426</v>
      </c>
      <c r="G10927">
        <v>2022</v>
      </c>
      <c r="H10927" t="s">
        <v>239</v>
      </c>
      <c r="I10927" t="s">
        <v>26493</v>
      </c>
    </row>
    <row r="10928" spans="1:9" ht="32" x14ac:dyDescent="0.2">
      <c r="A10928" t="s">
        <v>26491</v>
      </c>
      <c r="B10928" t="s">
        <v>26494</v>
      </c>
      <c r="C10928">
        <v>2</v>
      </c>
      <c r="D10928" t="s">
        <v>12</v>
      </c>
      <c r="E10928" t="s">
        <v>12</v>
      </c>
      <c r="F10928" s="3" t="s">
        <v>26495</v>
      </c>
      <c r="G10928">
        <v>2022</v>
      </c>
      <c r="H10928" t="s">
        <v>239</v>
      </c>
      <c r="I10928" t="s">
        <v>26493</v>
      </c>
    </row>
    <row r="10929" spans="1:9" ht="16" x14ac:dyDescent="0.2">
      <c r="A10929" t="s">
        <v>26496</v>
      </c>
      <c r="B10929" t="s">
        <v>26497</v>
      </c>
      <c r="C10929">
        <v>1</v>
      </c>
      <c r="D10929">
        <f>237</f>
        <v>237</v>
      </c>
      <c r="E10929" t="s">
        <v>12</v>
      </c>
      <c r="F10929" s="3" t="s">
        <v>12050</v>
      </c>
      <c r="G10929">
        <v>2022</v>
      </c>
      <c r="H10929" t="s">
        <v>21</v>
      </c>
      <c r="I10929" t="s">
        <v>26498</v>
      </c>
    </row>
    <row r="10930" spans="1:9" ht="16" x14ac:dyDescent="0.2">
      <c r="A10930" t="s">
        <v>26499</v>
      </c>
      <c r="B10930" t="s">
        <v>26500</v>
      </c>
      <c r="C10930">
        <v>1</v>
      </c>
      <c r="D10930">
        <f>600</f>
        <v>600</v>
      </c>
      <c r="E10930" t="s">
        <v>12</v>
      </c>
      <c r="F10930" s="3" t="s">
        <v>26501</v>
      </c>
      <c r="G10930">
        <v>2022</v>
      </c>
      <c r="H10930" t="s">
        <v>14</v>
      </c>
      <c r="I10930" t="s">
        <v>26502</v>
      </c>
    </row>
    <row r="10931" spans="1:9" ht="32" x14ac:dyDescent="0.2">
      <c r="A10931" t="s">
        <v>26503</v>
      </c>
      <c r="B10931" t="s">
        <v>26504</v>
      </c>
      <c r="C10931">
        <v>1</v>
      </c>
      <c r="D10931" t="s">
        <v>12</v>
      </c>
      <c r="E10931" t="s">
        <v>12</v>
      </c>
      <c r="F10931" s="3" t="s">
        <v>26505</v>
      </c>
      <c r="G10931">
        <v>2022</v>
      </c>
      <c r="H10931" t="s">
        <v>10817</v>
      </c>
      <c r="I10931" t="s">
        <v>26506</v>
      </c>
    </row>
    <row r="10932" spans="1:9" ht="32" x14ac:dyDescent="0.2">
      <c r="A10932" t="s">
        <v>26503</v>
      </c>
      <c r="B10932" t="s">
        <v>26507</v>
      </c>
      <c r="C10932">
        <v>2</v>
      </c>
      <c r="D10932" t="s">
        <v>12</v>
      </c>
      <c r="E10932" t="s">
        <v>12</v>
      </c>
      <c r="F10932" s="3" t="s">
        <v>26508</v>
      </c>
      <c r="G10932">
        <v>2022</v>
      </c>
      <c r="H10932" t="s">
        <v>239</v>
      </c>
      <c r="I10932" t="s">
        <v>26506</v>
      </c>
    </row>
    <row r="10933" spans="1:9" ht="32" x14ac:dyDescent="0.2">
      <c r="A10933" t="s">
        <v>26503</v>
      </c>
      <c r="B10933" t="s">
        <v>26509</v>
      </c>
      <c r="C10933">
        <v>3</v>
      </c>
      <c r="D10933" t="s">
        <v>12</v>
      </c>
      <c r="E10933" t="s">
        <v>12</v>
      </c>
      <c r="F10933" s="3" t="s">
        <v>26510</v>
      </c>
      <c r="G10933">
        <v>2022</v>
      </c>
      <c r="H10933" t="s">
        <v>239</v>
      </c>
      <c r="I10933" t="s">
        <v>26506</v>
      </c>
    </row>
    <row r="10934" spans="1:9" ht="32" x14ac:dyDescent="0.2">
      <c r="A10934" t="s">
        <v>26511</v>
      </c>
      <c r="B10934" t="s">
        <v>11870</v>
      </c>
      <c r="C10934">
        <v>1</v>
      </c>
      <c r="D10934" t="s">
        <v>469</v>
      </c>
      <c r="E10934" t="s">
        <v>12</v>
      </c>
      <c r="F10934" s="3" t="s">
        <v>11871</v>
      </c>
      <c r="G10934">
        <v>2022</v>
      </c>
      <c r="H10934" t="s">
        <v>462</v>
      </c>
      <c r="I10934" t="s">
        <v>26512</v>
      </c>
    </row>
    <row r="10935" spans="1:9" ht="32" x14ac:dyDescent="0.2">
      <c r="A10935" t="s">
        <v>26511</v>
      </c>
      <c r="B10935" t="s">
        <v>11873</v>
      </c>
      <c r="C10935">
        <v>2</v>
      </c>
      <c r="D10935" t="s">
        <v>469</v>
      </c>
      <c r="E10935" t="s">
        <v>12</v>
      </c>
      <c r="F10935" s="3" t="s">
        <v>23567</v>
      </c>
      <c r="G10935">
        <v>2022</v>
      </c>
      <c r="H10935" t="s">
        <v>462</v>
      </c>
      <c r="I10935" t="s">
        <v>26512</v>
      </c>
    </row>
    <row r="10936" spans="1:9" ht="32" x14ac:dyDescent="0.2">
      <c r="A10936" t="s">
        <v>26511</v>
      </c>
      <c r="B10936" t="s">
        <v>918</v>
      </c>
      <c r="C10936">
        <v>3</v>
      </c>
      <c r="D10936">
        <f>65</f>
        <v>65</v>
      </c>
      <c r="E10936" t="s">
        <v>464</v>
      </c>
      <c r="F10936" s="3" t="s">
        <v>26513</v>
      </c>
      <c r="G10936">
        <v>2022</v>
      </c>
      <c r="H10936" t="s">
        <v>323</v>
      </c>
      <c r="I10936" t="s">
        <v>26512</v>
      </c>
    </row>
    <row r="10937" spans="1:9" ht="16" x14ac:dyDescent="0.2">
      <c r="A10937" t="s">
        <v>26511</v>
      </c>
      <c r="B10937" t="s">
        <v>7994</v>
      </c>
      <c r="C10937">
        <v>4</v>
      </c>
      <c r="D10937" t="s">
        <v>52</v>
      </c>
      <c r="E10937" t="s">
        <v>12</v>
      </c>
      <c r="F10937" s="3" t="s">
        <v>11874</v>
      </c>
      <c r="G10937">
        <v>2022</v>
      </c>
      <c r="H10937" t="s">
        <v>462</v>
      </c>
      <c r="I10937" t="s">
        <v>26512</v>
      </c>
    </row>
    <row r="10938" spans="1:9" ht="16" x14ac:dyDescent="0.2">
      <c r="A10938" t="s">
        <v>26514</v>
      </c>
      <c r="B10938" t="s">
        <v>26515</v>
      </c>
      <c r="C10938">
        <v>1</v>
      </c>
      <c r="D10938">
        <f>237</f>
        <v>237</v>
      </c>
      <c r="E10938" t="s">
        <v>12</v>
      </c>
      <c r="F10938" s="3" t="s">
        <v>1303</v>
      </c>
      <c r="G10938">
        <v>2022</v>
      </c>
      <c r="H10938" t="s">
        <v>21</v>
      </c>
      <c r="I10938" t="s">
        <v>26516</v>
      </c>
    </row>
    <row r="10939" spans="1:9" ht="32" x14ac:dyDescent="0.2">
      <c r="A10939" t="s">
        <v>26517</v>
      </c>
      <c r="B10939" t="s">
        <v>23575</v>
      </c>
      <c r="C10939">
        <v>1</v>
      </c>
      <c r="D10939" t="s">
        <v>408</v>
      </c>
      <c r="E10939" t="s">
        <v>12</v>
      </c>
      <c r="F10939" s="3" t="s">
        <v>23576</v>
      </c>
      <c r="G10939">
        <v>2022</v>
      </c>
      <c r="H10939" t="s">
        <v>518</v>
      </c>
      <c r="I10939" t="s">
        <v>26518</v>
      </c>
    </row>
    <row r="10940" spans="1:9" ht="16" x14ac:dyDescent="0.2">
      <c r="A10940" t="s">
        <v>26517</v>
      </c>
      <c r="B10940" t="s">
        <v>26519</v>
      </c>
      <c r="C10940">
        <v>2</v>
      </c>
      <c r="D10940" t="s">
        <v>12</v>
      </c>
      <c r="E10940" t="s">
        <v>12</v>
      </c>
      <c r="F10940" s="3" t="s">
        <v>4101</v>
      </c>
      <c r="G10940">
        <v>2022</v>
      </c>
      <c r="H10940" t="s">
        <v>323</v>
      </c>
      <c r="I10940" t="s">
        <v>26518</v>
      </c>
    </row>
    <row r="10941" spans="1:9" ht="32" x14ac:dyDescent="0.2">
      <c r="A10941" t="s">
        <v>26517</v>
      </c>
      <c r="B10941" t="s">
        <v>15086</v>
      </c>
      <c r="C10941">
        <v>3</v>
      </c>
      <c r="D10941" t="s">
        <v>12</v>
      </c>
      <c r="E10941" t="s">
        <v>12</v>
      </c>
      <c r="F10941" s="3" t="s">
        <v>15087</v>
      </c>
      <c r="G10941">
        <v>2022</v>
      </c>
      <c r="H10941" t="s">
        <v>6537</v>
      </c>
      <c r="I10941" t="s">
        <v>26518</v>
      </c>
    </row>
    <row r="10942" spans="1:9" ht="16" x14ac:dyDescent="0.2">
      <c r="A10942" t="s">
        <v>26520</v>
      </c>
      <c r="B10942" t="s">
        <v>14852</v>
      </c>
      <c r="C10942">
        <v>1</v>
      </c>
      <c r="D10942" t="s">
        <v>12</v>
      </c>
      <c r="E10942" t="s">
        <v>12</v>
      </c>
      <c r="F10942" s="3" t="s">
        <v>24157</v>
      </c>
      <c r="G10942">
        <v>2022</v>
      </c>
      <c r="H10942" t="s">
        <v>37</v>
      </c>
      <c r="I10942" t="s">
        <v>26521</v>
      </c>
    </row>
    <row r="10943" spans="1:9" ht="32" x14ac:dyDescent="0.2">
      <c r="A10943" t="s">
        <v>26520</v>
      </c>
      <c r="B10943" t="s">
        <v>157</v>
      </c>
      <c r="C10943">
        <v>2</v>
      </c>
      <c r="D10943">
        <f>407</f>
        <v>407</v>
      </c>
      <c r="E10943" t="s">
        <v>12</v>
      </c>
      <c r="F10943" s="3" t="s">
        <v>8773</v>
      </c>
      <c r="G10943">
        <v>2022</v>
      </c>
      <c r="H10943" t="s">
        <v>37</v>
      </c>
      <c r="I10943" t="s">
        <v>26521</v>
      </c>
    </row>
    <row r="10944" spans="1:9" ht="32" x14ac:dyDescent="0.2">
      <c r="A10944" t="s">
        <v>26522</v>
      </c>
      <c r="B10944" t="s">
        <v>26523</v>
      </c>
      <c r="C10944">
        <v>1</v>
      </c>
      <c r="D10944">
        <f>222</f>
        <v>222</v>
      </c>
      <c r="E10944" t="s">
        <v>12</v>
      </c>
      <c r="F10944" s="3" t="s">
        <v>26524</v>
      </c>
      <c r="G10944">
        <v>2022</v>
      </c>
      <c r="H10944" t="s">
        <v>140</v>
      </c>
      <c r="I10944" t="s">
        <v>26525</v>
      </c>
    </row>
    <row r="10945" spans="1:9" ht="16" x14ac:dyDescent="0.2">
      <c r="A10945" t="s">
        <v>26526</v>
      </c>
      <c r="B10945" t="s">
        <v>26527</v>
      </c>
      <c r="C10945">
        <v>1</v>
      </c>
      <c r="D10945" t="s">
        <v>52</v>
      </c>
      <c r="E10945" t="s">
        <v>12</v>
      </c>
      <c r="F10945" s="3" t="s">
        <v>12395</v>
      </c>
      <c r="G10945">
        <v>2022</v>
      </c>
      <c r="H10945" t="s">
        <v>462</v>
      </c>
      <c r="I10945" t="s">
        <v>26528</v>
      </c>
    </row>
    <row r="10946" spans="1:9" ht="16" x14ac:dyDescent="0.2">
      <c r="A10946" t="s">
        <v>26526</v>
      </c>
      <c r="B10946" t="s">
        <v>26529</v>
      </c>
      <c r="C10946">
        <v>2</v>
      </c>
      <c r="D10946" t="s">
        <v>469</v>
      </c>
      <c r="E10946" t="s">
        <v>12</v>
      </c>
      <c r="F10946" s="3" t="s">
        <v>26530</v>
      </c>
      <c r="G10946">
        <v>2022</v>
      </c>
      <c r="H10946" t="s">
        <v>462</v>
      </c>
      <c r="I10946" t="s">
        <v>26528</v>
      </c>
    </row>
    <row r="10947" spans="1:9" ht="16" x14ac:dyDescent="0.2">
      <c r="A10947" t="s">
        <v>26531</v>
      </c>
      <c r="B10947" t="s">
        <v>952</v>
      </c>
      <c r="C10947">
        <v>1</v>
      </c>
      <c r="D10947" t="s">
        <v>12</v>
      </c>
      <c r="E10947" t="s">
        <v>334</v>
      </c>
      <c r="F10947" s="3" t="s">
        <v>4042</v>
      </c>
      <c r="G10947">
        <v>2022</v>
      </c>
      <c r="H10947" t="s">
        <v>14</v>
      </c>
      <c r="I10947" t="s">
        <v>26532</v>
      </c>
    </row>
    <row r="10948" spans="1:9" ht="16" x14ac:dyDescent="0.2">
      <c r="A10948" t="s">
        <v>26533</v>
      </c>
      <c r="B10948" t="s">
        <v>26534</v>
      </c>
      <c r="C10948">
        <v>1</v>
      </c>
      <c r="D10948" t="s">
        <v>12</v>
      </c>
      <c r="E10948" t="s">
        <v>12</v>
      </c>
      <c r="F10948" s="3" t="s">
        <v>26535</v>
      </c>
      <c r="G10948">
        <v>2022</v>
      </c>
      <c r="H10948" t="s">
        <v>522</v>
      </c>
      <c r="I10948" t="s">
        <v>26536</v>
      </c>
    </row>
    <row r="10949" spans="1:9" ht="16" x14ac:dyDescent="0.2">
      <c r="A10949" t="s">
        <v>26537</v>
      </c>
      <c r="B10949" t="s">
        <v>26538</v>
      </c>
      <c r="C10949">
        <v>1</v>
      </c>
      <c r="D10949" t="s">
        <v>12</v>
      </c>
      <c r="E10949" t="s">
        <v>12</v>
      </c>
      <c r="F10949" s="3" t="s">
        <v>26539</v>
      </c>
      <c r="G10949">
        <v>2022</v>
      </c>
      <c r="H10949" t="s">
        <v>6550</v>
      </c>
      <c r="I10949" t="s">
        <v>26540</v>
      </c>
    </row>
    <row r="10950" spans="1:9" ht="16" x14ac:dyDescent="0.2">
      <c r="A10950" t="s">
        <v>26541</v>
      </c>
      <c r="B10950" t="s">
        <v>26542</v>
      </c>
      <c r="C10950">
        <v>1</v>
      </c>
      <c r="D10950">
        <f>256</f>
        <v>256</v>
      </c>
      <c r="E10950" t="s">
        <v>12</v>
      </c>
      <c r="F10950" s="3" t="s">
        <v>26543</v>
      </c>
      <c r="G10950">
        <v>2022</v>
      </c>
      <c r="H10950" t="s">
        <v>14</v>
      </c>
      <c r="I10950" t="s">
        <v>26544</v>
      </c>
    </row>
    <row r="10951" spans="1:9" ht="16" x14ac:dyDescent="0.2">
      <c r="A10951" t="s">
        <v>26545</v>
      </c>
      <c r="B10951" t="s">
        <v>26546</v>
      </c>
      <c r="C10951">
        <v>1</v>
      </c>
      <c r="D10951" t="s">
        <v>12</v>
      </c>
      <c r="E10951" t="s">
        <v>12</v>
      </c>
      <c r="F10951" s="3" t="s">
        <v>23354</v>
      </c>
      <c r="G10951">
        <v>2022</v>
      </c>
      <c r="H10951" t="s">
        <v>588</v>
      </c>
      <c r="I10951" t="s">
        <v>26547</v>
      </c>
    </row>
    <row r="10952" spans="1:9" ht="32" x14ac:dyDescent="0.2">
      <c r="A10952" t="s">
        <v>26545</v>
      </c>
      <c r="B10952" t="s">
        <v>26548</v>
      </c>
      <c r="C10952">
        <v>2</v>
      </c>
      <c r="D10952" t="s">
        <v>12</v>
      </c>
      <c r="E10952" t="s">
        <v>12</v>
      </c>
      <c r="F10952" s="3" t="s">
        <v>26549</v>
      </c>
      <c r="G10952">
        <v>2022</v>
      </c>
      <c r="H10952" t="s">
        <v>588</v>
      </c>
      <c r="I10952" t="s">
        <v>26547</v>
      </c>
    </row>
    <row r="10953" spans="1:9" ht="32" x14ac:dyDescent="0.2">
      <c r="A10953" t="s">
        <v>26545</v>
      </c>
      <c r="B10953" t="s">
        <v>26550</v>
      </c>
      <c r="C10953">
        <v>3</v>
      </c>
      <c r="D10953" t="s">
        <v>12</v>
      </c>
      <c r="E10953" t="s">
        <v>12</v>
      </c>
      <c r="F10953" s="3" t="s">
        <v>20317</v>
      </c>
      <c r="G10953">
        <v>2022</v>
      </c>
      <c r="H10953" t="s">
        <v>588</v>
      </c>
      <c r="I10953" t="s">
        <v>26547</v>
      </c>
    </row>
    <row r="10954" spans="1:9" ht="16" x14ac:dyDescent="0.2">
      <c r="A10954" t="s">
        <v>26551</v>
      </c>
      <c r="B10954" t="s">
        <v>26552</v>
      </c>
      <c r="C10954">
        <v>1</v>
      </c>
      <c r="D10954">
        <f>237</f>
        <v>237</v>
      </c>
      <c r="E10954" t="s">
        <v>12</v>
      </c>
      <c r="F10954" s="3" t="s">
        <v>17356</v>
      </c>
      <c r="G10954">
        <v>2022</v>
      </c>
      <c r="H10954" t="s">
        <v>21</v>
      </c>
      <c r="I10954" t="s">
        <v>26553</v>
      </c>
    </row>
    <row r="10955" spans="1:9" ht="32" x14ac:dyDescent="0.2">
      <c r="A10955" t="s">
        <v>26551</v>
      </c>
      <c r="B10955" t="s">
        <v>26554</v>
      </c>
      <c r="C10955">
        <v>2</v>
      </c>
      <c r="D10955">
        <f>237</f>
        <v>237</v>
      </c>
      <c r="E10955" t="s">
        <v>12</v>
      </c>
      <c r="F10955" s="3" t="s">
        <v>26555</v>
      </c>
      <c r="G10955">
        <v>2022</v>
      </c>
      <c r="H10955" t="s">
        <v>21</v>
      </c>
      <c r="I10955" t="s">
        <v>26553</v>
      </c>
    </row>
    <row r="10956" spans="1:9" ht="32" x14ac:dyDescent="0.2">
      <c r="A10956" t="s">
        <v>26556</v>
      </c>
      <c r="B10956" t="s">
        <v>26557</v>
      </c>
      <c r="C10956">
        <v>1</v>
      </c>
      <c r="D10956" t="s">
        <v>1085</v>
      </c>
      <c r="E10956" t="s">
        <v>12</v>
      </c>
      <c r="F10956" s="3" t="s">
        <v>6462</v>
      </c>
      <c r="G10956">
        <v>2022</v>
      </c>
      <c r="H10956" t="s">
        <v>140</v>
      </c>
      <c r="I10956" t="s">
        <v>26558</v>
      </c>
    </row>
    <row r="10957" spans="1:9" ht="16" x14ac:dyDescent="0.2">
      <c r="A10957" t="s">
        <v>26556</v>
      </c>
      <c r="B10957" t="s">
        <v>26209</v>
      </c>
      <c r="C10957">
        <v>2</v>
      </c>
      <c r="D10957" t="s">
        <v>1085</v>
      </c>
      <c r="E10957" t="s">
        <v>12</v>
      </c>
      <c r="F10957" s="3" t="s">
        <v>7003</v>
      </c>
      <c r="G10957">
        <v>2022</v>
      </c>
      <c r="H10957" t="s">
        <v>140</v>
      </c>
      <c r="I10957" t="s">
        <v>26558</v>
      </c>
    </row>
    <row r="10958" spans="1:9" ht="32" x14ac:dyDescent="0.2">
      <c r="A10958" t="s">
        <v>26559</v>
      </c>
      <c r="B10958" t="s">
        <v>5277</v>
      </c>
      <c r="C10958">
        <v>1</v>
      </c>
      <c r="D10958" s="5" t="s">
        <v>12</v>
      </c>
      <c r="E10958" t="s">
        <v>12</v>
      </c>
      <c r="F10958" s="7" t="s">
        <v>19823</v>
      </c>
      <c r="G10958">
        <v>2022</v>
      </c>
      <c r="H10958" t="s">
        <v>37</v>
      </c>
      <c r="I10958" t="s">
        <v>26560</v>
      </c>
    </row>
    <row r="10959" spans="1:9" ht="16" x14ac:dyDescent="0.2">
      <c r="A10959" t="s">
        <v>26559</v>
      </c>
      <c r="B10959" t="s">
        <v>26561</v>
      </c>
      <c r="C10959">
        <v>2</v>
      </c>
      <c r="D10959" s="5" t="s">
        <v>12</v>
      </c>
      <c r="E10959" t="s">
        <v>12</v>
      </c>
      <c r="F10959" s="7" t="s">
        <v>2394</v>
      </c>
      <c r="G10959">
        <v>2022</v>
      </c>
      <c r="H10959" t="s">
        <v>37</v>
      </c>
      <c r="I10959" t="s">
        <v>26560</v>
      </c>
    </row>
    <row r="10960" spans="1:9" ht="32" x14ac:dyDescent="0.2">
      <c r="A10960" t="s">
        <v>26562</v>
      </c>
      <c r="B10960" t="s">
        <v>26563</v>
      </c>
      <c r="C10960">
        <v>1</v>
      </c>
      <c r="D10960" t="s">
        <v>12</v>
      </c>
      <c r="E10960" t="s">
        <v>12</v>
      </c>
      <c r="F10960" s="3" t="s">
        <v>26564</v>
      </c>
      <c r="G10960">
        <v>2022</v>
      </c>
      <c r="H10960" t="s">
        <v>239</v>
      </c>
      <c r="I10960" t="s">
        <v>26565</v>
      </c>
    </row>
    <row r="10961" spans="1:9" ht="32" x14ac:dyDescent="0.2">
      <c r="A10961" t="s">
        <v>26562</v>
      </c>
      <c r="B10961" t="s">
        <v>26566</v>
      </c>
      <c r="C10961">
        <v>2</v>
      </c>
      <c r="D10961" t="s">
        <v>12</v>
      </c>
      <c r="E10961" t="s">
        <v>12</v>
      </c>
      <c r="F10961" s="3" t="s">
        <v>26567</v>
      </c>
      <c r="G10961">
        <v>2022</v>
      </c>
      <c r="H10961" t="s">
        <v>239</v>
      </c>
      <c r="I10961" t="s">
        <v>26565</v>
      </c>
    </row>
    <row r="10962" spans="1:9" ht="32" x14ac:dyDescent="0.2">
      <c r="A10962" t="s">
        <v>26568</v>
      </c>
      <c r="B10962" t="s">
        <v>24945</v>
      </c>
      <c r="C10962">
        <v>1</v>
      </c>
      <c r="D10962" t="s">
        <v>292</v>
      </c>
      <c r="E10962" t="s">
        <v>12</v>
      </c>
      <c r="F10962" s="7" t="s">
        <v>26569</v>
      </c>
      <c r="G10962">
        <v>2022</v>
      </c>
      <c r="H10962" t="s">
        <v>140</v>
      </c>
      <c r="I10962" t="s">
        <v>26570</v>
      </c>
    </row>
    <row r="10963" spans="1:9" ht="32" x14ac:dyDescent="0.2">
      <c r="A10963" t="s">
        <v>26568</v>
      </c>
      <c r="B10963" t="s">
        <v>24942</v>
      </c>
      <c r="C10963">
        <v>2</v>
      </c>
      <c r="D10963" t="s">
        <v>1128</v>
      </c>
      <c r="E10963" t="s">
        <v>12</v>
      </c>
      <c r="F10963" s="3" t="s">
        <v>26571</v>
      </c>
      <c r="G10963">
        <v>2022</v>
      </c>
      <c r="H10963" t="s">
        <v>140</v>
      </c>
      <c r="I10963" t="s">
        <v>26570</v>
      </c>
    </row>
    <row r="10964" spans="1:9" ht="16" x14ac:dyDescent="0.2">
      <c r="A10964" t="s">
        <v>26572</v>
      </c>
      <c r="B10964" t="s">
        <v>26573</v>
      </c>
      <c r="C10964">
        <v>1</v>
      </c>
      <c r="D10964" t="s">
        <v>31</v>
      </c>
      <c r="E10964" t="s">
        <v>12</v>
      </c>
      <c r="F10964" s="7" t="s">
        <v>9825</v>
      </c>
      <c r="G10964">
        <v>2022</v>
      </c>
      <c r="H10964" t="s">
        <v>140</v>
      </c>
      <c r="I10964" t="s">
        <v>26574</v>
      </c>
    </row>
    <row r="10965" spans="1:9" ht="32" x14ac:dyDescent="0.2">
      <c r="A10965" t="s">
        <v>26575</v>
      </c>
      <c r="B10965" t="s">
        <v>1016</v>
      </c>
      <c r="C10965">
        <v>1</v>
      </c>
      <c r="D10965" t="s">
        <v>52</v>
      </c>
      <c r="E10965" t="s">
        <v>12</v>
      </c>
      <c r="F10965" s="3" t="s">
        <v>2148</v>
      </c>
      <c r="G10965">
        <v>2022</v>
      </c>
      <c r="H10965" t="s">
        <v>140</v>
      </c>
      <c r="I10965" t="s">
        <v>26576</v>
      </c>
    </row>
    <row r="10966" spans="1:9" ht="32" x14ac:dyDescent="0.2">
      <c r="A10966" t="s">
        <v>26577</v>
      </c>
      <c r="B10966" t="s">
        <v>5590</v>
      </c>
      <c r="C10966">
        <v>1</v>
      </c>
      <c r="D10966">
        <f>169</f>
        <v>169</v>
      </c>
      <c r="E10966" t="s">
        <v>12</v>
      </c>
      <c r="F10966" s="3" t="s">
        <v>696</v>
      </c>
      <c r="G10966">
        <v>2022</v>
      </c>
      <c r="H10966" t="s">
        <v>140</v>
      </c>
      <c r="I10966" t="s">
        <v>26578</v>
      </c>
    </row>
    <row r="10967" spans="1:9" ht="32" x14ac:dyDescent="0.2">
      <c r="A10967" t="s">
        <v>26577</v>
      </c>
      <c r="B10967" t="s">
        <v>5382</v>
      </c>
      <c r="C10967">
        <v>2</v>
      </c>
      <c r="D10967">
        <f>169</f>
        <v>169</v>
      </c>
      <c r="E10967" t="s">
        <v>12</v>
      </c>
      <c r="F10967" s="3" t="s">
        <v>5591</v>
      </c>
      <c r="G10967">
        <v>2022</v>
      </c>
      <c r="H10967" t="s">
        <v>140</v>
      </c>
      <c r="I10967" t="s">
        <v>26578</v>
      </c>
    </row>
    <row r="10968" spans="1:9" ht="32" x14ac:dyDescent="0.2">
      <c r="A10968" t="s">
        <v>26579</v>
      </c>
      <c r="B10968" t="s">
        <v>1004</v>
      </c>
      <c r="C10968">
        <v>1</v>
      </c>
      <c r="D10968">
        <f>514</f>
        <v>514</v>
      </c>
      <c r="E10968" t="s">
        <v>12</v>
      </c>
      <c r="F10968" s="3" t="s">
        <v>453</v>
      </c>
      <c r="G10968">
        <v>2022</v>
      </c>
      <c r="H10968" t="s">
        <v>140</v>
      </c>
      <c r="I10968" t="s">
        <v>26580</v>
      </c>
    </row>
    <row r="10969" spans="1:9" ht="32" x14ac:dyDescent="0.2">
      <c r="A10969" t="s">
        <v>26579</v>
      </c>
      <c r="B10969" t="s">
        <v>20803</v>
      </c>
      <c r="C10969">
        <v>2</v>
      </c>
      <c r="D10969">
        <f>514</f>
        <v>514</v>
      </c>
      <c r="E10969" t="s">
        <v>12</v>
      </c>
      <c r="F10969" s="3" t="s">
        <v>26581</v>
      </c>
      <c r="G10969">
        <v>2022</v>
      </c>
      <c r="H10969" t="s">
        <v>140</v>
      </c>
      <c r="I10969" t="s">
        <v>26580</v>
      </c>
    </row>
    <row r="10970" spans="1:9" ht="16" x14ac:dyDescent="0.2">
      <c r="A10970" t="s">
        <v>26582</v>
      </c>
      <c r="B10970" t="s">
        <v>10676</v>
      </c>
      <c r="C10970">
        <v>1</v>
      </c>
      <c r="D10970" t="s">
        <v>2245</v>
      </c>
      <c r="E10970" t="s">
        <v>12</v>
      </c>
      <c r="F10970" s="3" t="s">
        <v>2246</v>
      </c>
      <c r="G10970">
        <v>2022</v>
      </c>
      <c r="H10970" t="s">
        <v>86</v>
      </c>
      <c r="I10970" t="s">
        <v>26583</v>
      </c>
    </row>
    <row r="10971" spans="1:9" ht="16" x14ac:dyDescent="0.2">
      <c r="A10971" t="s">
        <v>26582</v>
      </c>
      <c r="B10971" t="s">
        <v>25647</v>
      </c>
      <c r="C10971">
        <v>2</v>
      </c>
      <c r="D10971" t="s">
        <v>4403</v>
      </c>
      <c r="E10971" t="s">
        <v>485</v>
      </c>
      <c r="F10971" s="3" t="s">
        <v>20215</v>
      </c>
      <c r="G10971">
        <v>2022</v>
      </c>
      <c r="H10971" t="s">
        <v>86</v>
      </c>
      <c r="I10971" t="s">
        <v>26583</v>
      </c>
    </row>
    <row r="10972" spans="1:9" ht="32" x14ac:dyDescent="0.2">
      <c r="A10972" t="s">
        <v>26584</v>
      </c>
      <c r="B10972" t="s">
        <v>26585</v>
      </c>
      <c r="C10972">
        <v>1</v>
      </c>
      <c r="D10972">
        <f>514</f>
        <v>514</v>
      </c>
      <c r="E10972" t="s">
        <v>12</v>
      </c>
      <c r="F10972" s="3" t="s">
        <v>26586</v>
      </c>
      <c r="G10972">
        <v>2022</v>
      </c>
      <c r="H10972" t="s">
        <v>140</v>
      </c>
      <c r="I10972" t="s">
        <v>26587</v>
      </c>
    </row>
    <row r="10973" spans="1:9" ht="16" x14ac:dyDescent="0.2">
      <c r="A10973" t="s">
        <v>26588</v>
      </c>
      <c r="B10973" t="s">
        <v>26589</v>
      </c>
      <c r="C10973">
        <v>1</v>
      </c>
      <c r="D10973" t="s">
        <v>1020</v>
      </c>
      <c r="E10973" t="s">
        <v>12</v>
      </c>
      <c r="F10973" s="3" t="s">
        <v>13681</v>
      </c>
      <c r="G10973">
        <v>2022</v>
      </c>
      <c r="H10973" t="s">
        <v>1022</v>
      </c>
      <c r="I10973" t="s">
        <v>26590</v>
      </c>
    </row>
    <row r="10974" spans="1:9" ht="16" x14ac:dyDescent="0.2">
      <c r="A10974" t="s">
        <v>26591</v>
      </c>
      <c r="B10974" t="s">
        <v>26592</v>
      </c>
      <c r="C10974">
        <v>1</v>
      </c>
      <c r="D10974" t="s">
        <v>52</v>
      </c>
      <c r="E10974" t="s">
        <v>334</v>
      </c>
      <c r="F10974" s="3" t="s">
        <v>9408</v>
      </c>
      <c r="G10974">
        <v>2022</v>
      </c>
      <c r="H10974" t="s">
        <v>54</v>
      </c>
      <c r="I10974" t="s">
        <v>26593</v>
      </c>
    </row>
    <row r="10975" spans="1:9" ht="32" x14ac:dyDescent="0.2">
      <c r="A10975" t="s">
        <v>26594</v>
      </c>
      <c r="B10975" t="s">
        <v>26595</v>
      </c>
      <c r="C10975">
        <v>1</v>
      </c>
      <c r="D10975" t="s">
        <v>12</v>
      </c>
      <c r="E10975" t="s">
        <v>12</v>
      </c>
      <c r="F10975" s="3" t="s">
        <v>26596</v>
      </c>
      <c r="G10975">
        <v>2022</v>
      </c>
      <c r="H10975" t="s">
        <v>423</v>
      </c>
      <c r="I10975" t="s">
        <v>26597</v>
      </c>
    </row>
    <row r="10976" spans="1:9" ht="16" x14ac:dyDescent="0.2">
      <c r="A10976" t="s">
        <v>26594</v>
      </c>
      <c r="B10976" t="s">
        <v>26598</v>
      </c>
      <c r="C10976">
        <v>2</v>
      </c>
      <c r="D10976" t="s">
        <v>12</v>
      </c>
      <c r="E10976" t="s">
        <v>12</v>
      </c>
      <c r="F10976" s="3" t="s">
        <v>26599</v>
      </c>
      <c r="G10976">
        <v>2022</v>
      </c>
      <c r="H10976" t="s">
        <v>423</v>
      </c>
      <c r="I10976" t="s">
        <v>26597</v>
      </c>
    </row>
    <row r="10977" spans="1:9" ht="16" x14ac:dyDescent="0.2">
      <c r="A10977" t="s">
        <v>26600</v>
      </c>
      <c r="B10977" t="s">
        <v>7250</v>
      </c>
      <c r="C10977">
        <v>1</v>
      </c>
      <c r="D10977">
        <f>355</f>
        <v>355</v>
      </c>
      <c r="E10977" t="s">
        <v>12</v>
      </c>
      <c r="F10977" s="3" t="s">
        <v>5675</v>
      </c>
      <c r="G10977">
        <v>2022</v>
      </c>
      <c r="H10977" t="s">
        <v>14</v>
      </c>
      <c r="I10977" t="s">
        <v>26601</v>
      </c>
    </row>
    <row r="10978" spans="1:9" ht="32" x14ac:dyDescent="0.2">
      <c r="A10978" t="s">
        <v>26600</v>
      </c>
      <c r="B10978" t="s">
        <v>5054</v>
      </c>
      <c r="C10978">
        <v>2</v>
      </c>
      <c r="D10978" t="s">
        <v>9622</v>
      </c>
      <c r="E10978" t="s">
        <v>12</v>
      </c>
      <c r="F10978" s="3" t="s">
        <v>26602</v>
      </c>
      <c r="G10978">
        <v>2022</v>
      </c>
      <c r="H10978" t="s">
        <v>140</v>
      </c>
      <c r="I10978" t="s">
        <v>26601</v>
      </c>
    </row>
    <row r="10979" spans="1:9" ht="16" x14ac:dyDescent="0.2">
      <c r="A10979" t="s">
        <v>26603</v>
      </c>
      <c r="B10979" t="s">
        <v>26604</v>
      </c>
      <c r="C10979">
        <v>1</v>
      </c>
      <c r="D10979">
        <f>237</f>
        <v>237</v>
      </c>
      <c r="E10979" t="s">
        <v>12</v>
      </c>
      <c r="F10979" s="3" t="s">
        <v>22490</v>
      </c>
      <c r="G10979">
        <v>2022</v>
      </c>
      <c r="H10979" t="s">
        <v>21</v>
      </c>
      <c r="I10979" t="s">
        <v>26605</v>
      </c>
    </row>
    <row r="10980" spans="1:9" ht="16" x14ac:dyDescent="0.2">
      <c r="A10980" t="s">
        <v>26603</v>
      </c>
      <c r="B10980" t="s">
        <v>26606</v>
      </c>
      <c r="C10980">
        <v>2</v>
      </c>
      <c r="D10980" t="s">
        <v>2828</v>
      </c>
      <c r="E10980" t="s">
        <v>12</v>
      </c>
      <c r="F10980" s="3" t="s">
        <v>8548</v>
      </c>
      <c r="G10980">
        <v>2022</v>
      </c>
      <c r="H10980" t="s">
        <v>323</v>
      </c>
      <c r="I10980" t="s">
        <v>26605</v>
      </c>
    </row>
    <row r="10981" spans="1:9" ht="16" x14ac:dyDescent="0.2">
      <c r="A10981" t="s">
        <v>26607</v>
      </c>
      <c r="B10981" t="s">
        <v>24546</v>
      </c>
      <c r="C10981">
        <v>1</v>
      </c>
      <c r="D10981">
        <f>272</f>
        <v>272</v>
      </c>
      <c r="E10981" t="s">
        <v>12</v>
      </c>
      <c r="F10981" s="3" t="s">
        <v>26608</v>
      </c>
      <c r="G10981">
        <v>2022</v>
      </c>
      <c r="H10981" t="s">
        <v>86</v>
      </c>
      <c r="I10981" t="s">
        <v>26609</v>
      </c>
    </row>
    <row r="10982" spans="1:9" ht="16" x14ac:dyDescent="0.2">
      <c r="A10982" t="s">
        <v>26607</v>
      </c>
      <c r="B10982" t="s">
        <v>24542</v>
      </c>
      <c r="C10982">
        <v>2</v>
      </c>
      <c r="D10982" t="s">
        <v>24543</v>
      </c>
      <c r="E10982" t="s">
        <v>12</v>
      </c>
      <c r="F10982" s="3" t="s">
        <v>26610</v>
      </c>
      <c r="G10982">
        <v>2022</v>
      </c>
      <c r="H10982" t="s">
        <v>998</v>
      </c>
      <c r="I10982" t="s">
        <v>26609</v>
      </c>
    </row>
    <row r="10983" spans="1:9" ht="32" x14ac:dyDescent="0.2">
      <c r="A10983" t="s">
        <v>26611</v>
      </c>
      <c r="B10983" t="s">
        <v>26297</v>
      </c>
      <c r="C10983">
        <v>1</v>
      </c>
      <c r="D10983" t="s">
        <v>52</v>
      </c>
      <c r="E10983" t="s">
        <v>12</v>
      </c>
      <c r="F10983" s="3" t="s">
        <v>26295</v>
      </c>
      <c r="G10983">
        <v>2022</v>
      </c>
      <c r="H10983" t="s">
        <v>2026</v>
      </c>
      <c r="I10983" t="s">
        <v>26612</v>
      </c>
    </row>
    <row r="10984" spans="1:9" ht="32" x14ac:dyDescent="0.2">
      <c r="A10984" t="s">
        <v>26611</v>
      </c>
      <c r="B10984" t="s">
        <v>26613</v>
      </c>
      <c r="C10984">
        <v>2</v>
      </c>
      <c r="D10984">
        <f>248</f>
        <v>248</v>
      </c>
      <c r="E10984" t="s">
        <v>12</v>
      </c>
      <c r="F10984" s="3" t="s">
        <v>26614</v>
      </c>
      <c r="G10984">
        <v>2022</v>
      </c>
      <c r="H10984" t="s">
        <v>423</v>
      </c>
      <c r="I10984" t="s">
        <v>26612</v>
      </c>
    </row>
    <row r="10985" spans="1:9" ht="32" x14ac:dyDescent="0.2">
      <c r="A10985" t="s">
        <v>26611</v>
      </c>
      <c r="B10985" t="s">
        <v>26615</v>
      </c>
      <c r="C10985">
        <v>3</v>
      </c>
      <c r="D10985" t="s">
        <v>52</v>
      </c>
      <c r="E10985" t="s">
        <v>12</v>
      </c>
      <c r="F10985" s="3" t="s">
        <v>26616</v>
      </c>
      <c r="G10985">
        <v>2022</v>
      </c>
      <c r="H10985" t="s">
        <v>2026</v>
      </c>
      <c r="I10985" t="s">
        <v>26612</v>
      </c>
    </row>
    <row r="10986" spans="1:9" ht="32" x14ac:dyDescent="0.2">
      <c r="A10986" t="s">
        <v>26617</v>
      </c>
      <c r="B10986" t="s">
        <v>26618</v>
      </c>
      <c r="C10986">
        <v>1</v>
      </c>
      <c r="D10986" t="s">
        <v>3778</v>
      </c>
      <c r="E10986" t="s">
        <v>12</v>
      </c>
      <c r="F10986" s="3" t="s">
        <v>26619</v>
      </c>
      <c r="G10986">
        <v>2022</v>
      </c>
      <c r="H10986" t="s">
        <v>140</v>
      </c>
      <c r="I10986" t="s">
        <v>26620</v>
      </c>
    </row>
    <row r="10987" spans="1:9" ht="16" x14ac:dyDescent="0.2">
      <c r="A10987" t="s">
        <v>26617</v>
      </c>
      <c r="B10987" t="s">
        <v>26621</v>
      </c>
      <c r="C10987">
        <v>2</v>
      </c>
      <c r="D10987" t="s">
        <v>12</v>
      </c>
      <c r="E10987" t="s">
        <v>12</v>
      </c>
      <c r="F10987" s="3" t="s">
        <v>26622</v>
      </c>
      <c r="G10987">
        <v>2022</v>
      </c>
      <c r="H10987" t="s">
        <v>140</v>
      </c>
      <c r="I10987" t="s">
        <v>26620</v>
      </c>
    </row>
    <row r="10988" spans="1:9" ht="16" x14ac:dyDescent="0.2">
      <c r="A10988" t="s">
        <v>26623</v>
      </c>
      <c r="B10988" t="s">
        <v>26624</v>
      </c>
      <c r="C10988">
        <v>1</v>
      </c>
      <c r="D10988" t="s">
        <v>1772</v>
      </c>
      <c r="E10988" t="s">
        <v>12</v>
      </c>
      <c r="F10988" s="3" t="s">
        <v>26625</v>
      </c>
      <c r="G10988">
        <v>2022</v>
      </c>
      <c r="H10988" t="s">
        <v>998</v>
      </c>
      <c r="I10988" t="s">
        <v>26626</v>
      </c>
    </row>
    <row r="10989" spans="1:9" ht="32" x14ac:dyDescent="0.2">
      <c r="A10989" t="s">
        <v>26623</v>
      </c>
      <c r="B10989" t="s">
        <v>26627</v>
      </c>
      <c r="C10989">
        <v>2</v>
      </c>
      <c r="D10989" t="s">
        <v>1025</v>
      </c>
      <c r="E10989" t="s">
        <v>12</v>
      </c>
      <c r="F10989" s="3" t="s">
        <v>26628</v>
      </c>
      <c r="G10989">
        <v>2022</v>
      </c>
      <c r="H10989" t="s">
        <v>998</v>
      </c>
      <c r="I10989" t="s">
        <v>26626</v>
      </c>
    </row>
    <row r="10990" spans="1:9" ht="32" x14ac:dyDescent="0.2">
      <c r="A10990" t="s">
        <v>26623</v>
      </c>
      <c r="B10990" t="s">
        <v>26629</v>
      </c>
      <c r="C10990">
        <v>3</v>
      </c>
      <c r="D10990" t="s">
        <v>2397</v>
      </c>
      <c r="E10990" t="s">
        <v>12</v>
      </c>
      <c r="F10990" s="3" t="s">
        <v>26630</v>
      </c>
      <c r="G10990">
        <v>2022</v>
      </c>
      <c r="H10990" t="s">
        <v>998</v>
      </c>
      <c r="I10990" t="s">
        <v>26626</v>
      </c>
    </row>
    <row r="10991" spans="1:9" ht="16" x14ac:dyDescent="0.2">
      <c r="A10991" t="s">
        <v>26623</v>
      </c>
      <c r="B10991" t="s">
        <v>26631</v>
      </c>
      <c r="C10991">
        <v>4</v>
      </c>
      <c r="D10991" t="s">
        <v>2397</v>
      </c>
      <c r="E10991" t="s">
        <v>2398</v>
      </c>
      <c r="F10991" s="3" t="s">
        <v>26632</v>
      </c>
      <c r="G10991">
        <v>2022</v>
      </c>
      <c r="H10991" t="s">
        <v>998</v>
      </c>
      <c r="I10991" t="s">
        <v>26626</v>
      </c>
    </row>
    <row r="10992" spans="1:9" ht="16" x14ac:dyDescent="0.2">
      <c r="A10992" t="s">
        <v>26623</v>
      </c>
      <c r="B10992" t="s">
        <v>26633</v>
      </c>
      <c r="C10992">
        <v>5</v>
      </c>
      <c r="D10992" t="s">
        <v>12</v>
      </c>
      <c r="E10992" t="s">
        <v>12</v>
      </c>
      <c r="F10992" s="3" t="s">
        <v>26634</v>
      </c>
      <c r="G10992">
        <v>2022</v>
      </c>
      <c r="H10992" t="s">
        <v>140</v>
      </c>
      <c r="I10992" t="s">
        <v>26626</v>
      </c>
    </row>
    <row r="10993" spans="1:9" ht="16" x14ac:dyDescent="0.2">
      <c r="A10993" t="s">
        <v>26623</v>
      </c>
      <c r="B10993" t="s">
        <v>26635</v>
      </c>
      <c r="C10993">
        <v>6</v>
      </c>
      <c r="D10993" t="s">
        <v>12</v>
      </c>
      <c r="E10993" t="s">
        <v>12</v>
      </c>
      <c r="F10993" s="3" t="s">
        <v>26636</v>
      </c>
      <c r="G10993">
        <v>2022</v>
      </c>
      <c r="H10993" t="s">
        <v>140</v>
      </c>
      <c r="I10993" t="s">
        <v>26626</v>
      </c>
    </row>
    <row r="10994" spans="1:9" ht="32" x14ac:dyDescent="0.2">
      <c r="A10994" t="s">
        <v>26637</v>
      </c>
      <c r="B10994" t="s">
        <v>26638</v>
      </c>
      <c r="C10994">
        <v>1</v>
      </c>
      <c r="D10994" t="s">
        <v>12</v>
      </c>
      <c r="E10994" t="s">
        <v>12</v>
      </c>
      <c r="F10994" s="3" t="s">
        <v>26639</v>
      </c>
      <c r="G10994">
        <v>2022</v>
      </c>
      <c r="H10994" t="s">
        <v>239</v>
      </c>
      <c r="I10994" t="s">
        <v>26640</v>
      </c>
    </row>
    <row r="10995" spans="1:9" ht="16" x14ac:dyDescent="0.2">
      <c r="A10995" t="s">
        <v>26641</v>
      </c>
      <c r="B10995" t="s">
        <v>26642</v>
      </c>
      <c r="C10995">
        <v>1</v>
      </c>
      <c r="D10995" t="s">
        <v>3561</v>
      </c>
      <c r="E10995" t="s">
        <v>12</v>
      </c>
      <c r="F10995" s="3" t="s">
        <v>3888</v>
      </c>
      <c r="G10995">
        <v>2022</v>
      </c>
      <c r="H10995" t="s">
        <v>140</v>
      </c>
      <c r="I10995" t="s">
        <v>26643</v>
      </c>
    </row>
    <row r="10996" spans="1:9" ht="16" x14ac:dyDescent="0.2">
      <c r="A10996" t="s">
        <v>26641</v>
      </c>
      <c r="B10996" t="s">
        <v>26644</v>
      </c>
      <c r="C10996">
        <v>2</v>
      </c>
      <c r="D10996" t="s">
        <v>52</v>
      </c>
      <c r="E10996" t="s">
        <v>12</v>
      </c>
      <c r="F10996" s="3" t="s">
        <v>3729</v>
      </c>
      <c r="G10996">
        <v>2022</v>
      </c>
      <c r="H10996" t="s">
        <v>140</v>
      </c>
      <c r="I10996" t="s">
        <v>26643</v>
      </c>
    </row>
    <row r="10997" spans="1:9" ht="16" x14ac:dyDescent="0.2">
      <c r="A10997" t="s">
        <v>26645</v>
      </c>
      <c r="B10997" t="s">
        <v>25794</v>
      </c>
      <c r="C10997">
        <v>1</v>
      </c>
      <c r="D10997" t="s">
        <v>1085</v>
      </c>
      <c r="E10997" t="s">
        <v>12</v>
      </c>
      <c r="F10997" s="3" t="s">
        <v>4274</v>
      </c>
      <c r="G10997">
        <v>2022</v>
      </c>
      <c r="H10997" t="s">
        <v>1663</v>
      </c>
      <c r="I10997" t="s">
        <v>26646</v>
      </c>
    </row>
    <row r="10998" spans="1:9" ht="16" x14ac:dyDescent="0.2">
      <c r="A10998" t="s">
        <v>26645</v>
      </c>
      <c r="B10998" t="s">
        <v>26647</v>
      </c>
      <c r="C10998">
        <v>2</v>
      </c>
      <c r="D10998" t="s">
        <v>12</v>
      </c>
      <c r="E10998" t="s">
        <v>12</v>
      </c>
      <c r="F10998" s="3" t="s">
        <v>25798</v>
      </c>
      <c r="G10998">
        <v>2022</v>
      </c>
      <c r="H10998" t="s">
        <v>1663</v>
      </c>
      <c r="I10998" t="s">
        <v>26646</v>
      </c>
    </row>
    <row r="10999" spans="1:9" ht="16" x14ac:dyDescent="0.2">
      <c r="A10999" t="s">
        <v>26645</v>
      </c>
      <c r="B10999" t="s">
        <v>25799</v>
      </c>
      <c r="C10999">
        <v>3</v>
      </c>
      <c r="D10999" t="s">
        <v>12</v>
      </c>
      <c r="E10999" t="s">
        <v>12</v>
      </c>
      <c r="F10999" s="3" t="s">
        <v>26648</v>
      </c>
      <c r="G10999">
        <v>2022</v>
      </c>
      <c r="H10999" t="s">
        <v>1663</v>
      </c>
      <c r="I10999" t="s">
        <v>26646</v>
      </c>
    </row>
    <row r="11000" spans="1:9" ht="16" x14ac:dyDescent="0.2">
      <c r="A11000" t="s">
        <v>26649</v>
      </c>
      <c r="B11000" t="s">
        <v>26650</v>
      </c>
      <c r="C11000">
        <v>1</v>
      </c>
      <c r="D11000" t="s">
        <v>12</v>
      </c>
      <c r="E11000" t="s">
        <v>12</v>
      </c>
      <c r="F11000" s="3" t="s">
        <v>1722</v>
      </c>
      <c r="G11000">
        <v>2022</v>
      </c>
      <c r="H11000" t="s">
        <v>137</v>
      </c>
      <c r="I11000" t="s">
        <v>26651</v>
      </c>
    </row>
    <row r="11001" spans="1:9" ht="16" x14ac:dyDescent="0.2">
      <c r="A11001" t="s">
        <v>26649</v>
      </c>
      <c r="B11001" t="s">
        <v>3301</v>
      </c>
      <c r="C11001">
        <v>2</v>
      </c>
      <c r="D11001" t="s">
        <v>142</v>
      </c>
      <c r="E11001" t="s">
        <v>12</v>
      </c>
      <c r="F11001" s="3" t="s">
        <v>3300</v>
      </c>
      <c r="G11001">
        <v>2022</v>
      </c>
      <c r="H11001" t="s">
        <v>140</v>
      </c>
      <c r="I11001" t="s">
        <v>26651</v>
      </c>
    </row>
    <row r="11002" spans="1:9" ht="32" x14ac:dyDescent="0.2">
      <c r="A11002" t="s">
        <v>26649</v>
      </c>
      <c r="B11002" t="s">
        <v>26652</v>
      </c>
      <c r="C11002">
        <v>3</v>
      </c>
      <c r="D11002" t="s">
        <v>12</v>
      </c>
      <c r="E11002" t="s">
        <v>12</v>
      </c>
      <c r="F11002" s="3" t="s">
        <v>3302</v>
      </c>
      <c r="G11002">
        <v>2022</v>
      </c>
      <c r="H11002" t="s">
        <v>239</v>
      </c>
      <c r="I11002" t="s">
        <v>26651</v>
      </c>
    </row>
    <row r="11003" spans="1:9" ht="16" x14ac:dyDescent="0.2">
      <c r="A11003" t="s">
        <v>26649</v>
      </c>
      <c r="B11003" t="s">
        <v>3299</v>
      </c>
      <c r="C11003">
        <v>4</v>
      </c>
      <c r="D11003" t="s">
        <v>12</v>
      </c>
      <c r="E11003" t="s">
        <v>12</v>
      </c>
      <c r="F11003" s="3" t="s">
        <v>26389</v>
      </c>
      <c r="G11003">
        <v>2022</v>
      </c>
      <c r="H11003" t="s">
        <v>137</v>
      </c>
      <c r="I11003" t="s">
        <v>26651</v>
      </c>
    </row>
    <row r="11004" spans="1:9" ht="16" x14ac:dyDescent="0.2">
      <c r="A11004" t="s">
        <v>26653</v>
      </c>
      <c r="B11004" t="s">
        <v>13309</v>
      </c>
      <c r="C11004">
        <v>1</v>
      </c>
      <c r="D11004" t="s">
        <v>52</v>
      </c>
      <c r="E11004" t="s">
        <v>12</v>
      </c>
      <c r="F11004" s="3" t="s">
        <v>26654</v>
      </c>
      <c r="G11004">
        <v>2022</v>
      </c>
      <c r="H11004" t="s">
        <v>37</v>
      </c>
      <c r="I11004" t="s">
        <v>26655</v>
      </c>
    </row>
    <row r="11005" spans="1:9" ht="16" x14ac:dyDescent="0.2">
      <c r="A11005" t="s">
        <v>26656</v>
      </c>
      <c r="B11005" t="s">
        <v>18374</v>
      </c>
      <c r="C11005">
        <v>1</v>
      </c>
      <c r="D11005" t="s">
        <v>12</v>
      </c>
      <c r="E11005" t="s">
        <v>3798</v>
      </c>
      <c r="F11005" s="3" t="s">
        <v>18375</v>
      </c>
      <c r="G11005">
        <v>2022</v>
      </c>
      <c r="H11005" t="s">
        <v>67</v>
      </c>
      <c r="I11005" t="s">
        <v>26657</v>
      </c>
    </row>
    <row r="11006" spans="1:9" ht="16" x14ac:dyDescent="0.2">
      <c r="A11006" t="s">
        <v>26658</v>
      </c>
      <c r="B11006" t="s">
        <v>26659</v>
      </c>
      <c r="C11006">
        <v>1</v>
      </c>
      <c r="D11006">
        <f>159</f>
        <v>159</v>
      </c>
      <c r="E11006" t="s">
        <v>12</v>
      </c>
      <c r="F11006" s="3" t="s">
        <v>26660</v>
      </c>
      <c r="G11006">
        <v>2022</v>
      </c>
      <c r="H11006" t="s">
        <v>1524</v>
      </c>
      <c r="I11006" t="s">
        <v>26661</v>
      </c>
    </row>
    <row r="11007" spans="1:9" ht="32" x14ac:dyDescent="0.2">
      <c r="A11007" t="s">
        <v>26658</v>
      </c>
      <c r="B11007" t="s">
        <v>26662</v>
      </c>
      <c r="C11007">
        <v>2</v>
      </c>
      <c r="D11007">
        <f>159</f>
        <v>159</v>
      </c>
      <c r="E11007" t="s">
        <v>12</v>
      </c>
      <c r="F11007" s="3" t="s">
        <v>26663</v>
      </c>
      <c r="G11007">
        <v>2022</v>
      </c>
      <c r="H11007" t="s">
        <v>1524</v>
      </c>
      <c r="I11007" t="s">
        <v>26661</v>
      </c>
    </row>
    <row r="11008" spans="1:9" ht="32" x14ac:dyDescent="0.2">
      <c r="A11008" t="s">
        <v>26658</v>
      </c>
      <c r="B11008" t="s">
        <v>26664</v>
      </c>
      <c r="C11008">
        <v>3</v>
      </c>
      <c r="D11008">
        <f>159</f>
        <v>159</v>
      </c>
      <c r="E11008" t="s">
        <v>12</v>
      </c>
      <c r="F11008" s="3" t="s">
        <v>26665</v>
      </c>
      <c r="G11008">
        <v>2022</v>
      </c>
      <c r="H11008" t="s">
        <v>1524</v>
      </c>
      <c r="I11008" t="s">
        <v>26661</v>
      </c>
    </row>
    <row r="11009" spans="1:9" ht="16" x14ac:dyDescent="0.2">
      <c r="A11009" t="s">
        <v>26658</v>
      </c>
      <c r="B11009" t="s">
        <v>26666</v>
      </c>
      <c r="C11009">
        <v>4</v>
      </c>
      <c r="D11009">
        <f>159</f>
        <v>159</v>
      </c>
      <c r="E11009" t="s">
        <v>12</v>
      </c>
      <c r="F11009" s="3" t="s">
        <v>26667</v>
      </c>
      <c r="G11009">
        <v>2022</v>
      </c>
      <c r="H11009" t="s">
        <v>1524</v>
      </c>
      <c r="I11009" t="s">
        <v>26661</v>
      </c>
    </row>
    <row r="11010" spans="1:9" ht="16" x14ac:dyDescent="0.2">
      <c r="A11010" t="s">
        <v>26668</v>
      </c>
      <c r="B11010" t="s">
        <v>26669</v>
      </c>
      <c r="C11010">
        <v>1</v>
      </c>
      <c r="D11010" s="5" t="s">
        <v>12</v>
      </c>
      <c r="E11010" t="s">
        <v>12</v>
      </c>
      <c r="F11010" s="7" t="s">
        <v>25</v>
      </c>
      <c r="G11010">
        <v>2022</v>
      </c>
      <c r="H11010" t="s">
        <v>21</v>
      </c>
      <c r="I11010" t="s">
        <v>26670</v>
      </c>
    </row>
    <row r="11011" spans="1:9" ht="16" x14ac:dyDescent="0.2">
      <c r="A11011" t="s">
        <v>26671</v>
      </c>
      <c r="B11011" t="s">
        <v>26672</v>
      </c>
      <c r="C11011">
        <v>1</v>
      </c>
      <c r="D11011" t="s">
        <v>1077</v>
      </c>
      <c r="E11011" t="s">
        <v>12</v>
      </c>
      <c r="F11011" s="3" t="s">
        <v>26673</v>
      </c>
      <c r="G11011">
        <v>2022</v>
      </c>
      <c r="H11011" t="s">
        <v>423</v>
      </c>
      <c r="I11011" t="s">
        <v>26674</v>
      </c>
    </row>
    <row r="11012" spans="1:9" ht="32" x14ac:dyDescent="0.2">
      <c r="A11012" t="s">
        <v>26675</v>
      </c>
      <c r="B11012" t="s">
        <v>7831</v>
      </c>
      <c r="C11012">
        <v>1</v>
      </c>
      <c r="D11012" t="s">
        <v>1903</v>
      </c>
      <c r="E11012" t="s">
        <v>12</v>
      </c>
      <c r="F11012" s="3" t="s">
        <v>9688</v>
      </c>
      <c r="G11012">
        <v>2022</v>
      </c>
      <c r="H11012" t="s">
        <v>323</v>
      </c>
      <c r="I11012" t="s">
        <v>26676</v>
      </c>
    </row>
    <row r="11013" spans="1:9" ht="16" x14ac:dyDescent="0.2">
      <c r="A11013" t="s">
        <v>26677</v>
      </c>
      <c r="B11013" t="s">
        <v>26678</v>
      </c>
      <c r="C11013">
        <v>1</v>
      </c>
      <c r="D11013" t="s">
        <v>656</v>
      </c>
      <c r="E11013" t="s">
        <v>12</v>
      </c>
      <c r="F11013" s="3" t="s">
        <v>5792</v>
      </c>
      <c r="G11013">
        <v>2022</v>
      </c>
      <c r="H11013" t="s">
        <v>140</v>
      </c>
      <c r="I11013" t="s">
        <v>26679</v>
      </c>
    </row>
    <row r="11014" spans="1:9" ht="16" x14ac:dyDescent="0.2">
      <c r="A11014" t="s">
        <v>26680</v>
      </c>
      <c r="B11014" t="s">
        <v>26681</v>
      </c>
      <c r="C11014">
        <v>1</v>
      </c>
      <c r="D11014" t="s">
        <v>12</v>
      </c>
      <c r="E11014" t="s">
        <v>12</v>
      </c>
      <c r="F11014" s="3" t="s">
        <v>26682</v>
      </c>
      <c r="G11014">
        <v>2022</v>
      </c>
      <c r="H11014" t="s">
        <v>522</v>
      </c>
      <c r="I11014" t="s">
        <v>26683</v>
      </c>
    </row>
    <row r="11015" spans="1:9" ht="16" x14ac:dyDescent="0.2">
      <c r="A11015" t="s">
        <v>26684</v>
      </c>
      <c r="B11015" t="s">
        <v>15921</v>
      </c>
      <c r="C11015">
        <v>1</v>
      </c>
      <c r="D11015" s="5" t="s">
        <v>12</v>
      </c>
      <c r="E11015" t="s">
        <v>12</v>
      </c>
      <c r="F11015" s="7" t="s">
        <v>14520</v>
      </c>
      <c r="G11015">
        <v>2022</v>
      </c>
      <c r="H11015" t="s">
        <v>37</v>
      </c>
      <c r="I11015" t="s">
        <v>26685</v>
      </c>
    </row>
    <row r="11016" spans="1:9" ht="32" x14ac:dyDescent="0.2">
      <c r="A11016" t="s">
        <v>26684</v>
      </c>
      <c r="B11016" t="s">
        <v>5046</v>
      </c>
      <c r="C11016">
        <v>2</v>
      </c>
      <c r="D11016" t="s">
        <v>12</v>
      </c>
      <c r="E11016" t="s">
        <v>12</v>
      </c>
      <c r="F11016" s="3" t="s">
        <v>26686</v>
      </c>
      <c r="G11016">
        <v>2022</v>
      </c>
      <c r="H11016" t="s">
        <v>37</v>
      </c>
      <c r="I11016" t="s">
        <v>26685</v>
      </c>
    </row>
    <row r="11017" spans="1:9" ht="16" x14ac:dyDescent="0.2">
      <c r="A11017" t="s">
        <v>26687</v>
      </c>
      <c r="B11017" t="s">
        <v>26688</v>
      </c>
      <c r="C11017">
        <v>1</v>
      </c>
      <c r="D11017" t="s">
        <v>101</v>
      </c>
      <c r="E11017" t="s">
        <v>12</v>
      </c>
      <c r="F11017" s="3" t="s">
        <v>26689</v>
      </c>
      <c r="G11017">
        <v>2022</v>
      </c>
      <c r="H11017" t="s">
        <v>37</v>
      </c>
      <c r="I11017" t="s">
        <v>26690</v>
      </c>
    </row>
    <row r="11018" spans="1:9" ht="16" x14ac:dyDescent="0.2">
      <c r="A11018" t="s">
        <v>26691</v>
      </c>
      <c r="B11018" t="s">
        <v>26692</v>
      </c>
      <c r="C11018">
        <v>1</v>
      </c>
      <c r="D11018" t="s">
        <v>1128</v>
      </c>
      <c r="E11018" t="s">
        <v>12</v>
      </c>
      <c r="F11018" s="3" t="s">
        <v>19002</v>
      </c>
      <c r="G11018">
        <v>2022</v>
      </c>
      <c r="H11018" t="s">
        <v>140</v>
      </c>
      <c r="I11018" t="s">
        <v>26693</v>
      </c>
    </row>
    <row r="11019" spans="1:9" ht="16" x14ac:dyDescent="0.2">
      <c r="A11019" t="s">
        <v>26694</v>
      </c>
      <c r="B11019" t="s">
        <v>5738</v>
      </c>
      <c r="C11019">
        <v>1</v>
      </c>
      <c r="D11019" t="s">
        <v>12</v>
      </c>
      <c r="E11019" t="s">
        <v>12</v>
      </c>
      <c r="F11019" s="3" t="s">
        <v>14626</v>
      </c>
      <c r="G11019">
        <v>2022</v>
      </c>
      <c r="H11019" t="s">
        <v>37</v>
      </c>
      <c r="I11019" t="s">
        <v>26695</v>
      </c>
    </row>
    <row r="11020" spans="1:9" ht="32" x14ac:dyDescent="0.2">
      <c r="A11020" t="s">
        <v>26696</v>
      </c>
      <c r="B11020" t="s">
        <v>22559</v>
      </c>
      <c r="C11020">
        <v>1</v>
      </c>
      <c r="D11020">
        <f>237</f>
        <v>237</v>
      </c>
      <c r="E11020" t="s">
        <v>12</v>
      </c>
      <c r="F11020" s="3" t="s">
        <v>22560</v>
      </c>
      <c r="G11020">
        <v>2022</v>
      </c>
      <c r="H11020" t="s">
        <v>21</v>
      </c>
      <c r="I11020" t="s">
        <v>26697</v>
      </c>
    </row>
    <row r="11021" spans="1:9" ht="16" x14ac:dyDescent="0.2">
      <c r="A11021" t="s">
        <v>26698</v>
      </c>
      <c r="B11021" t="s">
        <v>26699</v>
      </c>
      <c r="C11021">
        <v>1</v>
      </c>
      <c r="D11021" t="s">
        <v>52</v>
      </c>
      <c r="E11021" t="s">
        <v>12</v>
      </c>
      <c r="F11021" s="3" t="s">
        <v>3667</v>
      </c>
      <c r="G11021">
        <v>2022</v>
      </c>
      <c r="H11021" t="s">
        <v>21</v>
      </c>
      <c r="I11021" t="s">
        <v>26700</v>
      </c>
    </row>
    <row r="11022" spans="1:9" ht="16" x14ac:dyDescent="0.2">
      <c r="A11022" t="s">
        <v>26698</v>
      </c>
      <c r="B11022" t="s">
        <v>26701</v>
      </c>
      <c r="C11022">
        <v>2</v>
      </c>
      <c r="D11022" t="s">
        <v>52</v>
      </c>
      <c r="E11022" t="s">
        <v>12</v>
      </c>
      <c r="F11022" s="3" t="s">
        <v>3667</v>
      </c>
      <c r="G11022">
        <v>2022</v>
      </c>
      <c r="H11022" t="s">
        <v>21</v>
      </c>
      <c r="I11022" t="s">
        <v>26700</v>
      </c>
    </row>
    <row r="11023" spans="1:9" ht="32" x14ac:dyDescent="0.2">
      <c r="A11023" t="s">
        <v>26702</v>
      </c>
      <c r="B11023" t="s">
        <v>26703</v>
      </c>
      <c r="C11023">
        <v>1</v>
      </c>
      <c r="D11023" t="s">
        <v>12</v>
      </c>
      <c r="E11023" t="s">
        <v>12</v>
      </c>
      <c r="F11023" s="3" t="s">
        <v>5426</v>
      </c>
      <c r="G11023">
        <v>2022</v>
      </c>
      <c r="H11023" t="s">
        <v>239</v>
      </c>
      <c r="I11023" t="s">
        <v>26704</v>
      </c>
    </row>
    <row r="11024" spans="1:9" ht="32" x14ac:dyDescent="0.2">
      <c r="A11024" t="s">
        <v>26705</v>
      </c>
      <c r="B11024" t="s">
        <v>26706</v>
      </c>
      <c r="C11024">
        <v>1</v>
      </c>
      <c r="D11024" t="s">
        <v>469</v>
      </c>
      <c r="E11024" t="s">
        <v>12</v>
      </c>
      <c r="F11024" s="3" t="s">
        <v>22177</v>
      </c>
      <c r="G11024">
        <v>2022</v>
      </c>
      <c r="H11024" t="s">
        <v>859</v>
      </c>
      <c r="I11024" t="s">
        <v>26707</v>
      </c>
    </row>
    <row r="11025" spans="1:9" ht="16" x14ac:dyDescent="0.2">
      <c r="A11025" t="s">
        <v>26708</v>
      </c>
      <c r="B11025" t="s">
        <v>26709</v>
      </c>
      <c r="C11025">
        <v>1</v>
      </c>
      <c r="D11025" t="s">
        <v>12</v>
      </c>
      <c r="E11025" t="s">
        <v>12</v>
      </c>
      <c r="F11025" s="3" t="s">
        <v>26710</v>
      </c>
      <c r="G11025">
        <v>2022</v>
      </c>
      <c r="H11025" t="s">
        <v>761</v>
      </c>
      <c r="I11025" t="s">
        <v>26711</v>
      </c>
    </row>
    <row r="11026" spans="1:9" ht="32" x14ac:dyDescent="0.2">
      <c r="A11026" t="s">
        <v>26708</v>
      </c>
      <c r="B11026" t="s">
        <v>26712</v>
      </c>
      <c r="C11026">
        <v>2</v>
      </c>
      <c r="D11026" t="s">
        <v>2283</v>
      </c>
      <c r="E11026" t="s">
        <v>16280</v>
      </c>
      <c r="F11026" s="3" t="s">
        <v>26713</v>
      </c>
      <c r="G11026">
        <v>2022</v>
      </c>
      <c r="H11026" t="s">
        <v>761</v>
      </c>
      <c r="I11026" t="s">
        <v>26711</v>
      </c>
    </row>
    <row r="11027" spans="1:9" ht="16" x14ac:dyDescent="0.2">
      <c r="A11027" t="s">
        <v>26714</v>
      </c>
      <c r="B11027" t="s">
        <v>22911</v>
      </c>
      <c r="C11027">
        <v>1</v>
      </c>
      <c r="D11027" t="s">
        <v>101</v>
      </c>
      <c r="E11027" t="s">
        <v>12</v>
      </c>
      <c r="F11027" s="3" t="s">
        <v>4523</v>
      </c>
      <c r="G11027">
        <v>2022</v>
      </c>
      <c r="H11027" t="s">
        <v>37</v>
      </c>
      <c r="I11027" t="s">
        <v>26715</v>
      </c>
    </row>
    <row r="11028" spans="1:9" ht="32" x14ac:dyDescent="0.2">
      <c r="A11028" t="s">
        <v>26714</v>
      </c>
      <c r="B11028" t="s">
        <v>22913</v>
      </c>
      <c r="C11028">
        <v>2</v>
      </c>
      <c r="D11028" t="s">
        <v>408</v>
      </c>
      <c r="E11028" t="s">
        <v>12</v>
      </c>
      <c r="F11028" s="3" t="s">
        <v>14025</v>
      </c>
      <c r="G11028">
        <v>2022</v>
      </c>
      <c r="H11028" t="s">
        <v>140</v>
      </c>
      <c r="I11028" t="s">
        <v>26715</v>
      </c>
    </row>
    <row r="11029" spans="1:9" ht="32" x14ac:dyDescent="0.2">
      <c r="A11029" t="s">
        <v>26716</v>
      </c>
      <c r="B11029" t="s">
        <v>22874</v>
      </c>
      <c r="C11029">
        <v>1</v>
      </c>
      <c r="D11029" t="s">
        <v>52</v>
      </c>
      <c r="E11029" t="s">
        <v>12</v>
      </c>
      <c r="F11029" s="3" t="s">
        <v>26717</v>
      </c>
      <c r="G11029">
        <v>2022</v>
      </c>
      <c r="H11029" t="s">
        <v>21</v>
      </c>
      <c r="I11029" t="s">
        <v>26718</v>
      </c>
    </row>
    <row r="11030" spans="1:9" ht="32" x14ac:dyDescent="0.2">
      <c r="A11030" t="s">
        <v>26719</v>
      </c>
      <c r="B11030" t="s">
        <v>9479</v>
      </c>
      <c r="C11030">
        <v>1</v>
      </c>
      <c r="D11030" t="s">
        <v>344</v>
      </c>
      <c r="E11030" t="s">
        <v>12</v>
      </c>
      <c r="F11030" s="3" t="s">
        <v>9480</v>
      </c>
      <c r="G11030">
        <v>2022</v>
      </c>
      <c r="H11030" t="s">
        <v>859</v>
      </c>
      <c r="I11030" t="s">
        <v>26720</v>
      </c>
    </row>
    <row r="11031" spans="1:9" ht="32" x14ac:dyDescent="0.2">
      <c r="A11031" t="s">
        <v>26721</v>
      </c>
      <c r="B11031" t="s">
        <v>22436</v>
      </c>
      <c r="C11031">
        <v>1</v>
      </c>
      <c r="D11031" t="s">
        <v>344</v>
      </c>
      <c r="E11031" t="s">
        <v>12</v>
      </c>
      <c r="F11031" s="3" t="s">
        <v>9480</v>
      </c>
      <c r="G11031">
        <v>2022</v>
      </c>
      <c r="H11031" t="s">
        <v>859</v>
      </c>
      <c r="I11031" t="s">
        <v>26722</v>
      </c>
    </row>
    <row r="11032" spans="1:9" ht="32" x14ac:dyDescent="0.2">
      <c r="A11032" t="s">
        <v>26723</v>
      </c>
      <c r="B11032" t="s">
        <v>16188</v>
      </c>
      <c r="C11032">
        <v>1</v>
      </c>
      <c r="D11032">
        <f>237</f>
        <v>237</v>
      </c>
      <c r="E11032" t="s">
        <v>12</v>
      </c>
      <c r="F11032" s="3" t="s">
        <v>18680</v>
      </c>
      <c r="G11032">
        <v>2022</v>
      </c>
      <c r="H11032" t="s">
        <v>21</v>
      </c>
      <c r="I11032" t="s">
        <v>26724</v>
      </c>
    </row>
    <row r="11033" spans="1:9" ht="16" x14ac:dyDescent="0.2">
      <c r="A11033" t="s">
        <v>26725</v>
      </c>
      <c r="B11033" t="s">
        <v>26726</v>
      </c>
      <c r="C11033">
        <v>1</v>
      </c>
      <c r="D11033" t="s">
        <v>90</v>
      </c>
      <c r="E11033" t="s">
        <v>12</v>
      </c>
      <c r="F11033" s="3" t="s">
        <v>26727</v>
      </c>
      <c r="G11033">
        <v>2022</v>
      </c>
      <c r="H11033" t="s">
        <v>779</v>
      </c>
      <c r="I11033" t="s">
        <v>26728</v>
      </c>
    </row>
    <row r="11034" spans="1:9" ht="32" x14ac:dyDescent="0.2">
      <c r="A11034" t="s">
        <v>26729</v>
      </c>
      <c r="B11034" t="s">
        <v>26730</v>
      </c>
      <c r="C11034">
        <v>1</v>
      </c>
      <c r="D11034">
        <f>473</f>
        <v>473</v>
      </c>
      <c r="E11034" t="s">
        <v>12</v>
      </c>
      <c r="F11034" s="3" t="s">
        <v>26731</v>
      </c>
      <c r="G11034">
        <v>2022</v>
      </c>
      <c r="H11034" t="s">
        <v>5857</v>
      </c>
      <c r="I11034" t="s">
        <v>26732</v>
      </c>
    </row>
    <row r="11035" spans="1:9" ht="16" x14ac:dyDescent="0.2">
      <c r="A11035" t="s">
        <v>26733</v>
      </c>
      <c r="B11035" t="s">
        <v>26734</v>
      </c>
      <c r="C11035">
        <v>1</v>
      </c>
      <c r="D11035" t="s">
        <v>12</v>
      </c>
      <c r="E11035" t="s">
        <v>12</v>
      </c>
      <c r="F11035" s="3" t="s">
        <v>26735</v>
      </c>
      <c r="G11035">
        <v>2022</v>
      </c>
      <c r="H11035" t="s">
        <v>522</v>
      </c>
      <c r="I11035" t="s">
        <v>26736</v>
      </c>
    </row>
    <row r="11036" spans="1:9" ht="32" x14ac:dyDescent="0.2">
      <c r="A11036" t="s">
        <v>26733</v>
      </c>
      <c r="B11036" t="s">
        <v>4040</v>
      </c>
      <c r="C11036">
        <v>2</v>
      </c>
      <c r="D11036">
        <f>256</f>
        <v>256</v>
      </c>
      <c r="E11036" t="s">
        <v>18997</v>
      </c>
      <c r="F11036" s="3" t="s">
        <v>18998</v>
      </c>
      <c r="G11036">
        <v>2022</v>
      </c>
      <c r="H11036" t="s">
        <v>522</v>
      </c>
      <c r="I11036" t="s">
        <v>26736</v>
      </c>
    </row>
    <row r="11037" spans="1:9" ht="32" x14ac:dyDescent="0.2">
      <c r="A11037" t="s">
        <v>26733</v>
      </c>
      <c r="B11037" t="s">
        <v>26737</v>
      </c>
      <c r="C11037">
        <v>3</v>
      </c>
      <c r="D11037" t="s">
        <v>12</v>
      </c>
      <c r="E11037" t="s">
        <v>12</v>
      </c>
      <c r="F11037" s="3" t="s">
        <v>521</v>
      </c>
      <c r="G11037">
        <v>2022</v>
      </c>
      <c r="H11037" t="s">
        <v>522</v>
      </c>
      <c r="I11037" t="s">
        <v>26736</v>
      </c>
    </row>
    <row r="11038" spans="1:9" ht="16" x14ac:dyDescent="0.2">
      <c r="A11038" t="s">
        <v>26733</v>
      </c>
      <c r="B11038" t="s">
        <v>26738</v>
      </c>
      <c r="C11038">
        <v>4</v>
      </c>
      <c r="D11038" t="s">
        <v>12</v>
      </c>
      <c r="E11038" t="s">
        <v>12</v>
      </c>
      <c r="F11038" s="3" t="s">
        <v>26739</v>
      </c>
      <c r="G11038">
        <v>2022</v>
      </c>
      <c r="H11038" t="s">
        <v>522</v>
      </c>
      <c r="I11038" t="s">
        <v>26736</v>
      </c>
    </row>
    <row r="11039" spans="1:9" ht="32" x14ac:dyDescent="0.2">
      <c r="A11039" t="s">
        <v>26740</v>
      </c>
      <c r="B11039" t="s">
        <v>26741</v>
      </c>
      <c r="C11039">
        <v>1</v>
      </c>
      <c r="D11039" t="s">
        <v>101</v>
      </c>
      <c r="E11039" t="s">
        <v>12</v>
      </c>
      <c r="F11039" s="3" t="s">
        <v>26742</v>
      </c>
      <c r="G11039">
        <v>2022</v>
      </c>
      <c r="H11039" t="s">
        <v>37</v>
      </c>
      <c r="I11039" t="s">
        <v>26743</v>
      </c>
    </row>
    <row r="11040" spans="1:9" ht="16" x14ac:dyDescent="0.2">
      <c r="A11040" t="s">
        <v>26740</v>
      </c>
      <c r="B11040" t="s">
        <v>26744</v>
      </c>
      <c r="C11040">
        <v>2</v>
      </c>
      <c r="D11040" t="s">
        <v>101</v>
      </c>
      <c r="E11040" t="s">
        <v>12</v>
      </c>
      <c r="F11040" s="3" t="s">
        <v>26745</v>
      </c>
      <c r="G11040">
        <v>2022</v>
      </c>
      <c r="H11040" t="s">
        <v>37</v>
      </c>
      <c r="I11040" t="s">
        <v>26743</v>
      </c>
    </row>
    <row r="11041" spans="1:9" ht="32" x14ac:dyDescent="0.2">
      <c r="A11041" t="s">
        <v>26746</v>
      </c>
      <c r="B11041" t="s">
        <v>26747</v>
      </c>
      <c r="C11041">
        <v>1</v>
      </c>
      <c r="D11041" t="s">
        <v>12</v>
      </c>
      <c r="E11041" t="s">
        <v>12</v>
      </c>
      <c r="F11041" s="3" t="s">
        <v>26748</v>
      </c>
      <c r="G11041">
        <v>2022</v>
      </c>
      <c r="H11041" t="s">
        <v>1022</v>
      </c>
      <c r="I11041" t="s">
        <v>26749</v>
      </c>
    </row>
    <row r="11042" spans="1:9" ht="32" x14ac:dyDescent="0.2">
      <c r="A11042" t="s">
        <v>26746</v>
      </c>
      <c r="B11042" t="s">
        <v>10155</v>
      </c>
      <c r="C11042">
        <v>2</v>
      </c>
      <c r="D11042" t="s">
        <v>1384</v>
      </c>
      <c r="E11042" t="s">
        <v>12</v>
      </c>
      <c r="F11042" s="3" t="s">
        <v>26750</v>
      </c>
      <c r="G11042">
        <v>2022</v>
      </c>
      <c r="H11042" t="s">
        <v>1022</v>
      </c>
      <c r="I11042" t="s">
        <v>26749</v>
      </c>
    </row>
    <row r="11043" spans="1:9" ht="32" x14ac:dyDescent="0.2">
      <c r="A11043" t="s">
        <v>26751</v>
      </c>
      <c r="B11043" t="s">
        <v>26752</v>
      </c>
      <c r="C11043">
        <v>1</v>
      </c>
      <c r="D11043" t="s">
        <v>12</v>
      </c>
      <c r="E11043" t="s">
        <v>12</v>
      </c>
      <c r="F11043" s="3" t="s">
        <v>26753</v>
      </c>
      <c r="G11043">
        <v>2022</v>
      </c>
      <c r="H11043" t="s">
        <v>239</v>
      </c>
      <c r="I11043" t="s">
        <v>26754</v>
      </c>
    </row>
    <row r="11044" spans="1:9" ht="16" x14ac:dyDescent="0.2">
      <c r="A11044" t="s">
        <v>26755</v>
      </c>
      <c r="B11044" t="s">
        <v>2700</v>
      </c>
      <c r="C11044">
        <v>1</v>
      </c>
      <c r="D11044">
        <f>237</f>
        <v>237</v>
      </c>
      <c r="E11044" t="s">
        <v>12</v>
      </c>
      <c r="F11044" s="3" t="s">
        <v>2701</v>
      </c>
      <c r="G11044">
        <v>2022</v>
      </c>
      <c r="H11044" t="s">
        <v>21</v>
      </c>
      <c r="I11044" t="s">
        <v>26756</v>
      </c>
    </row>
    <row r="11045" spans="1:9" ht="32" x14ac:dyDescent="0.2">
      <c r="A11045" t="s">
        <v>26757</v>
      </c>
      <c r="B11045" t="s">
        <v>26758</v>
      </c>
      <c r="C11045">
        <v>1</v>
      </c>
      <c r="D11045" t="s">
        <v>52</v>
      </c>
      <c r="E11045" t="s">
        <v>12</v>
      </c>
      <c r="F11045" s="3" t="s">
        <v>26759</v>
      </c>
      <c r="G11045">
        <v>2022</v>
      </c>
      <c r="H11045" t="s">
        <v>2026</v>
      </c>
      <c r="I11045" t="s">
        <v>26760</v>
      </c>
    </row>
    <row r="11046" spans="1:9" ht="32" x14ac:dyDescent="0.2">
      <c r="A11046" t="s">
        <v>26757</v>
      </c>
      <c r="B11046" t="s">
        <v>26761</v>
      </c>
      <c r="C11046">
        <v>2</v>
      </c>
      <c r="D11046" t="s">
        <v>12</v>
      </c>
      <c r="E11046" t="s">
        <v>12</v>
      </c>
      <c r="F11046" s="3" t="s">
        <v>26762</v>
      </c>
      <c r="G11046">
        <v>2022</v>
      </c>
      <c r="H11046" t="s">
        <v>2026</v>
      </c>
      <c r="I11046" t="s">
        <v>26760</v>
      </c>
    </row>
    <row r="11047" spans="1:9" ht="32" x14ac:dyDescent="0.2">
      <c r="A11047" t="s">
        <v>26763</v>
      </c>
      <c r="B11047" t="s">
        <v>26764</v>
      </c>
      <c r="C11047">
        <v>1</v>
      </c>
      <c r="D11047" t="s">
        <v>12</v>
      </c>
      <c r="E11047" t="s">
        <v>12</v>
      </c>
      <c r="F11047" s="3" t="s">
        <v>5426</v>
      </c>
      <c r="G11047">
        <v>2022</v>
      </c>
      <c r="H11047" t="s">
        <v>239</v>
      </c>
      <c r="I11047" t="s">
        <v>26765</v>
      </c>
    </row>
    <row r="11048" spans="1:9" ht="32" x14ac:dyDescent="0.2">
      <c r="A11048" t="s">
        <v>26766</v>
      </c>
      <c r="B11048" t="s">
        <v>26767</v>
      </c>
      <c r="C11048">
        <v>1</v>
      </c>
      <c r="D11048">
        <f>237</f>
        <v>237</v>
      </c>
      <c r="E11048" t="s">
        <v>12</v>
      </c>
      <c r="F11048" s="3" t="s">
        <v>3228</v>
      </c>
      <c r="G11048">
        <v>2022</v>
      </c>
      <c r="H11048" t="s">
        <v>21</v>
      </c>
      <c r="I11048" t="s">
        <v>26768</v>
      </c>
    </row>
    <row r="11049" spans="1:9" ht="32" x14ac:dyDescent="0.2">
      <c r="A11049" t="s">
        <v>26766</v>
      </c>
      <c r="B11049" t="s">
        <v>26769</v>
      </c>
      <c r="C11049">
        <v>2</v>
      </c>
      <c r="D11049" t="s">
        <v>31</v>
      </c>
      <c r="E11049" t="s">
        <v>12</v>
      </c>
      <c r="F11049" s="3" t="s">
        <v>26770</v>
      </c>
      <c r="G11049">
        <v>2022</v>
      </c>
      <c r="H11049" t="s">
        <v>21</v>
      </c>
      <c r="I11049" t="s">
        <v>26768</v>
      </c>
    </row>
    <row r="11050" spans="1:9" ht="32" x14ac:dyDescent="0.2">
      <c r="A11050" t="s">
        <v>26771</v>
      </c>
      <c r="B11050" t="s">
        <v>1887</v>
      </c>
      <c r="C11050">
        <v>1</v>
      </c>
      <c r="D11050" t="s">
        <v>12</v>
      </c>
      <c r="E11050" t="s">
        <v>12</v>
      </c>
      <c r="F11050" s="3" t="s">
        <v>1888</v>
      </c>
      <c r="G11050">
        <v>2022</v>
      </c>
      <c r="H11050" t="s">
        <v>37</v>
      </c>
      <c r="I11050" t="s">
        <v>26772</v>
      </c>
    </row>
    <row r="11051" spans="1:9" ht="16" x14ac:dyDescent="0.2">
      <c r="A11051" t="s">
        <v>26771</v>
      </c>
      <c r="B11051" t="s">
        <v>1892</v>
      </c>
      <c r="C11051">
        <v>2</v>
      </c>
      <c r="D11051" t="s">
        <v>101</v>
      </c>
      <c r="E11051" t="s">
        <v>12</v>
      </c>
      <c r="F11051" s="3" t="s">
        <v>1893</v>
      </c>
      <c r="G11051">
        <v>2022</v>
      </c>
      <c r="H11051" t="s">
        <v>37</v>
      </c>
      <c r="I11051" t="s">
        <v>26772</v>
      </c>
    </row>
    <row r="11052" spans="1:9" ht="16" x14ac:dyDescent="0.2">
      <c r="A11052" t="s">
        <v>26771</v>
      </c>
      <c r="B11052" t="s">
        <v>26773</v>
      </c>
      <c r="C11052">
        <v>3</v>
      </c>
      <c r="D11052" t="s">
        <v>101</v>
      </c>
      <c r="E11052" t="s">
        <v>12</v>
      </c>
      <c r="F11052" s="3" t="s">
        <v>26774</v>
      </c>
      <c r="G11052">
        <v>2022</v>
      </c>
      <c r="H11052" t="s">
        <v>37</v>
      </c>
      <c r="I11052" t="s">
        <v>26772</v>
      </c>
    </row>
    <row r="11053" spans="1:9" ht="32" x14ac:dyDescent="0.2">
      <c r="A11053" t="s">
        <v>26775</v>
      </c>
      <c r="B11053" t="s">
        <v>7826</v>
      </c>
      <c r="C11053">
        <v>1</v>
      </c>
      <c r="D11053" t="s">
        <v>1903</v>
      </c>
      <c r="E11053" t="s">
        <v>12</v>
      </c>
      <c r="F11053" s="3" t="s">
        <v>7827</v>
      </c>
      <c r="G11053">
        <v>2022</v>
      </c>
      <c r="H11053" t="s">
        <v>323</v>
      </c>
      <c r="I11053" t="s">
        <v>26776</v>
      </c>
    </row>
    <row r="11054" spans="1:9" ht="32" x14ac:dyDescent="0.2">
      <c r="A11054" t="s">
        <v>26775</v>
      </c>
      <c r="B11054" t="s">
        <v>19588</v>
      </c>
      <c r="C11054">
        <v>2</v>
      </c>
      <c r="D11054" t="s">
        <v>1903</v>
      </c>
      <c r="E11054" t="s">
        <v>12</v>
      </c>
      <c r="F11054" s="3" t="s">
        <v>26777</v>
      </c>
      <c r="G11054">
        <v>2022</v>
      </c>
      <c r="H11054" t="s">
        <v>323</v>
      </c>
      <c r="I11054" t="s">
        <v>26776</v>
      </c>
    </row>
    <row r="11055" spans="1:9" ht="16" x14ac:dyDescent="0.2">
      <c r="A11055" t="s">
        <v>26775</v>
      </c>
      <c r="B11055" t="s">
        <v>2278</v>
      </c>
      <c r="C11055">
        <v>3</v>
      </c>
      <c r="D11055">
        <f>65</f>
        <v>65</v>
      </c>
      <c r="E11055" t="s">
        <v>12</v>
      </c>
      <c r="F11055" s="3" t="s">
        <v>2276</v>
      </c>
      <c r="G11055">
        <v>2022</v>
      </c>
      <c r="H11055" t="s">
        <v>323</v>
      </c>
      <c r="I11055" t="s">
        <v>26776</v>
      </c>
    </row>
    <row r="11056" spans="1:9" ht="32" x14ac:dyDescent="0.2">
      <c r="A11056" t="s">
        <v>26778</v>
      </c>
      <c r="B11056" t="s">
        <v>2678</v>
      </c>
      <c r="C11056">
        <v>1</v>
      </c>
      <c r="D11056" t="s">
        <v>2245</v>
      </c>
      <c r="E11056" t="s">
        <v>12</v>
      </c>
      <c r="F11056" s="3" t="s">
        <v>26779</v>
      </c>
      <c r="G11056">
        <v>2022</v>
      </c>
      <c r="H11056" t="s">
        <v>86</v>
      </c>
      <c r="I11056" t="s">
        <v>26780</v>
      </c>
    </row>
    <row r="11057" spans="1:9" ht="16" x14ac:dyDescent="0.2">
      <c r="A11057" t="s">
        <v>26778</v>
      </c>
      <c r="B11057" t="s">
        <v>14457</v>
      </c>
      <c r="C11057">
        <v>2</v>
      </c>
      <c r="D11057" t="s">
        <v>12</v>
      </c>
      <c r="E11057" t="s">
        <v>12</v>
      </c>
      <c r="F11057" s="3" t="s">
        <v>26781</v>
      </c>
      <c r="G11057">
        <v>2022</v>
      </c>
      <c r="H11057" t="s">
        <v>2316</v>
      </c>
      <c r="I11057" t="s">
        <v>26780</v>
      </c>
    </row>
    <row r="11058" spans="1:9" ht="32" x14ac:dyDescent="0.2">
      <c r="A11058" t="s">
        <v>26782</v>
      </c>
      <c r="B11058" t="s">
        <v>26783</v>
      </c>
      <c r="C11058">
        <v>1</v>
      </c>
      <c r="D11058" t="s">
        <v>2245</v>
      </c>
      <c r="E11058" t="s">
        <v>12</v>
      </c>
      <c r="F11058" s="3" t="s">
        <v>26779</v>
      </c>
      <c r="G11058">
        <v>2022</v>
      </c>
      <c r="H11058" t="s">
        <v>86</v>
      </c>
      <c r="I11058" t="s">
        <v>26784</v>
      </c>
    </row>
    <row r="11059" spans="1:9" ht="16" x14ac:dyDescent="0.2">
      <c r="A11059" t="s">
        <v>26782</v>
      </c>
      <c r="B11059" t="s">
        <v>26785</v>
      </c>
      <c r="C11059">
        <v>2</v>
      </c>
      <c r="D11059" t="s">
        <v>12</v>
      </c>
      <c r="E11059" t="s">
        <v>12</v>
      </c>
      <c r="F11059" s="3" t="s">
        <v>26786</v>
      </c>
      <c r="G11059">
        <v>2022</v>
      </c>
      <c r="H11059" t="s">
        <v>2316</v>
      </c>
      <c r="I11059" t="s">
        <v>26784</v>
      </c>
    </row>
    <row r="11060" spans="1:9" ht="32" x14ac:dyDescent="0.2">
      <c r="A11060" t="s">
        <v>26782</v>
      </c>
      <c r="B11060" t="s">
        <v>26787</v>
      </c>
      <c r="C11060">
        <v>3</v>
      </c>
      <c r="D11060" t="s">
        <v>187</v>
      </c>
      <c r="E11060" t="s">
        <v>12</v>
      </c>
      <c r="F11060" s="7" t="s">
        <v>26788</v>
      </c>
      <c r="G11060">
        <v>2022</v>
      </c>
      <c r="H11060" t="s">
        <v>126</v>
      </c>
      <c r="I11060" t="s">
        <v>26784</v>
      </c>
    </row>
    <row r="11061" spans="1:9" ht="16" x14ac:dyDescent="0.2">
      <c r="A11061" t="s">
        <v>26782</v>
      </c>
      <c r="B11061" t="s">
        <v>11353</v>
      </c>
      <c r="C11061">
        <v>4</v>
      </c>
      <c r="D11061">
        <f>461</f>
        <v>461</v>
      </c>
      <c r="E11061" t="s">
        <v>12</v>
      </c>
      <c r="F11061" s="3" t="s">
        <v>17340</v>
      </c>
      <c r="G11061">
        <v>2022</v>
      </c>
      <c r="H11061" t="s">
        <v>126</v>
      </c>
      <c r="I11061" t="s">
        <v>26784</v>
      </c>
    </row>
    <row r="11062" spans="1:9" ht="16" x14ac:dyDescent="0.2">
      <c r="A11062" t="s">
        <v>26782</v>
      </c>
      <c r="B11062" t="s">
        <v>11355</v>
      </c>
      <c r="C11062">
        <v>5</v>
      </c>
      <c r="D11062" t="s">
        <v>12</v>
      </c>
      <c r="E11062" t="s">
        <v>12</v>
      </c>
      <c r="F11062" s="3" t="s">
        <v>26789</v>
      </c>
      <c r="G11062">
        <v>2022</v>
      </c>
      <c r="H11062" t="s">
        <v>267</v>
      </c>
      <c r="I11062" t="s">
        <v>26784</v>
      </c>
    </row>
    <row r="11063" spans="1:9" ht="32" x14ac:dyDescent="0.2">
      <c r="A11063" t="s">
        <v>26790</v>
      </c>
      <c r="B11063" t="s">
        <v>11352</v>
      </c>
      <c r="C11063">
        <v>1</v>
      </c>
      <c r="D11063" t="s">
        <v>712</v>
      </c>
      <c r="E11063" t="s">
        <v>12</v>
      </c>
      <c r="F11063" s="3" t="s">
        <v>26791</v>
      </c>
      <c r="G11063">
        <v>2022</v>
      </c>
      <c r="H11063" t="s">
        <v>267</v>
      </c>
      <c r="I11063" t="s">
        <v>26792</v>
      </c>
    </row>
    <row r="11064" spans="1:9" ht="16" x14ac:dyDescent="0.2">
      <c r="A11064" t="s">
        <v>26790</v>
      </c>
      <c r="B11064" t="s">
        <v>26793</v>
      </c>
      <c r="C11064">
        <v>2</v>
      </c>
      <c r="D11064" t="s">
        <v>12</v>
      </c>
      <c r="E11064" t="s">
        <v>12</v>
      </c>
      <c r="F11064" s="3" t="s">
        <v>26786</v>
      </c>
      <c r="G11064">
        <v>2022</v>
      </c>
      <c r="H11064" t="s">
        <v>2316</v>
      </c>
      <c r="I11064" t="s">
        <v>26792</v>
      </c>
    </row>
    <row r="11065" spans="1:9" ht="32" x14ac:dyDescent="0.2">
      <c r="A11065" t="s">
        <v>26790</v>
      </c>
      <c r="B11065" t="s">
        <v>26794</v>
      </c>
      <c r="C11065">
        <v>3</v>
      </c>
      <c r="D11065" t="s">
        <v>2245</v>
      </c>
      <c r="E11065" t="s">
        <v>12</v>
      </c>
      <c r="F11065" s="3" t="s">
        <v>26779</v>
      </c>
      <c r="G11065">
        <v>2022</v>
      </c>
      <c r="H11065" t="s">
        <v>86</v>
      </c>
      <c r="I11065" t="s">
        <v>26792</v>
      </c>
    </row>
    <row r="11066" spans="1:9" ht="16" x14ac:dyDescent="0.2">
      <c r="A11066" t="s">
        <v>26790</v>
      </c>
      <c r="B11066" t="s">
        <v>26783</v>
      </c>
      <c r="C11066">
        <v>4</v>
      </c>
      <c r="D11066" t="s">
        <v>12</v>
      </c>
      <c r="E11066" t="s">
        <v>12</v>
      </c>
      <c r="F11066" s="3" t="s">
        <v>26789</v>
      </c>
      <c r="G11066">
        <v>2022</v>
      </c>
      <c r="H11066" t="s">
        <v>267</v>
      </c>
      <c r="I11066" t="s">
        <v>26792</v>
      </c>
    </row>
    <row r="11067" spans="1:9" ht="32" x14ac:dyDescent="0.2">
      <c r="A11067" t="s">
        <v>26795</v>
      </c>
      <c r="B11067" t="s">
        <v>10483</v>
      </c>
      <c r="C11067">
        <v>1</v>
      </c>
      <c r="D11067" t="s">
        <v>101</v>
      </c>
      <c r="E11067" t="s">
        <v>12</v>
      </c>
      <c r="F11067" s="3" t="s">
        <v>1898</v>
      </c>
      <c r="G11067">
        <v>2022</v>
      </c>
      <c r="H11067" t="s">
        <v>37</v>
      </c>
      <c r="I11067" t="s">
        <v>26796</v>
      </c>
    </row>
    <row r="11068" spans="1:9" ht="32" x14ac:dyDescent="0.2">
      <c r="A11068" t="s">
        <v>26797</v>
      </c>
      <c r="B11068" t="s">
        <v>24459</v>
      </c>
      <c r="C11068">
        <v>1</v>
      </c>
      <c r="D11068">
        <f>159</f>
        <v>159</v>
      </c>
      <c r="E11068" t="s">
        <v>12</v>
      </c>
      <c r="F11068" s="3" t="s">
        <v>2660</v>
      </c>
      <c r="G11068">
        <v>2022</v>
      </c>
      <c r="H11068" t="s">
        <v>323</v>
      </c>
      <c r="I11068" t="s">
        <v>26798</v>
      </c>
    </row>
    <row r="11069" spans="1:9" ht="32" x14ac:dyDescent="0.2">
      <c r="A11069" t="s">
        <v>26799</v>
      </c>
      <c r="B11069" t="s">
        <v>26800</v>
      </c>
      <c r="C11069">
        <v>1</v>
      </c>
      <c r="D11069">
        <f>431</f>
        <v>431</v>
      </c>
      <c r="E11069" t="s">
        <v>12</v>
      </c>
      <c r="F11069" s="3" t="s">
        <v>26801</v>
      </c>
      <c r="G11069">
        <v>2022</v>
      </c>
      <c r="H11069" t="s">
        <v>86</v>
      </c>
      <c r="I11069" t="s">
        <v>26802</v>
      </c>
    </row>
    <row r="11070" spans="1:9" ht="16" x14ac:dyDescent="0.2">
      <c r="A11070" t="s">
        <v>26799</v>
      </c>
      <c r="B11070" t="s">
        <v>26803</v>
      </c>
      <c r="C11070">
        <v>2</v>
      </c>
      <c r="D11070" t="s">
        <v>12</v>
      </c>
      <c r="E11070" t="s">
        <v>1171</v>
      </c>
      <c r="F11070" s="3" t="s">
        <v>26804</v>
      </c>
      <c r="G11070">
        <v>2022</v>
      </c>
      <c r="H11070" t="s">
        <v>86</v>
      </c>
      <c r="I11070" t="s">
        <v>26802</v>
      </c>
    </row>
    <row r="11071" spans="1:9" ht="16" x14ac:dyDescent="0.2">
      <c r="A11071" t="s">
        <v>26805</v>
      </c>
      <c r="B11071" t="s">
        <v>19034</v>
      </c>
      <c r="C11071">
        <v>1</v>
      </c>
      <c r="D11071" s="5" t="s">
        <v>12</v>
      </c>
      <c r="E11071" t="s">
        <v>12</v>
      </c>
      <c r="F11071" s="7" t="s">
        <v>165</v>
      </c>
      <c r="G11071">
        <v>2022</v>
      </c>
      <c r="H11071" t="s">
        <v>37</v>
      </c>
      <c r="I11071" t="s">
        <v>26806</v>
      </c>
    </row>
    <row r="11072" spans="1:9" ht="32" x14ac:dyDescent="0.2">
      <c r="A11072" t="s">
        <v>26805</v>
      </c>
      <c r="B11072" t="s">
        <v>19032</v>
      </c>
      <c r="C11072">
        <v>2</v>
      </c>
      <c r="D11072" t="s">
        <v>12</v>
      </c>
      <c r="E11072" t="s">
        <v>12</v>
      </c>
      <c r="F11072" s="3" t="s">
        <v>26807</v>
      </c>
      <c r="G11072">
        <v>2022</v>
      </c>
      <c r="H11072" t="s">
        <v>37</v>
      </c>
      <c r="I11072" t="s">
        <v>26806</v>
      </c>
    </row>
    <row r="11073" spans="1:9" ht="16" x14ac:dyDescent="0.2">
      <c r="A11073" t="s">
        <v>26808</v>
      </c>
      <c r="B11073" t="s">
        <v>26809</v>
      </c>
      <c r="C11073">
        <v>1</v>
      </c>
      <c r="D11073" t="s">
        <v>344</v>
      </c>
      <c r="E11073" t="s">
        <v>12</v>
      </c>
      <c r="F11073" s="3" t="s">
        <v>4356</v>
      </c>
      <c r="G11073">
        <v>2022</v>
      </c>
      <c r="H11073" t="s">
        <v>37</v>
      </c>
      <c r="I11073" t="s">
        <v>26810</v>
      </c>
    </row>
    <row r="11074" spans="1:9" ht="32" x14ac:dyDescent="0.2">
      <c r="A11074" t="s">
        <v>26811</v>
      </c>
      <c r="B11074" t="s">
        <v>26812</v>
      </c>
      <c r="C11074">
        <v>1</v>
      </c>
      <c r="D11074" t="s">
        <v>52</v>
      </c>
      <c r="E11074" t="s">
        <v>12</v>
      </c>
      <c r="F11074" s="3" t="s">
        <v>26813</v>
      </c>
      <c r="G11074">
        <v>2022</v>
      </c>
      <c r="H11074" t="s">
        <v>423</v>
      </c>
      <c r="I11074" t="s">
        <v>26814</v>
      </c>
    </row>
    <row r="11075" spans="1:9" ht="16" x14ac:dyDescent="0.2">
      <c r="A11075" t="s">
        <v>26811</v>
      </c>
      <c r="B11075" t="s">
        <v>26815</v>
      </c>
      <c r="C11075">
        <v>2</v>
      </c>
      <c r="D11075" t="s">
        <v>12</v>
      </c>
      <c r="E11075" t="s">
        <v>12</v>
      </c>
      <c r="F11075" s="3" t="s">
        <v>4322</v>
      </c>
      <c r="G11075">
        <v>2022</v>
      </c>
      <c r="H11075" t="s">
        <v>1810</v>
      </c>
      <c r="I11075" t="s">
        <v>26814</v>
      </c>
    </row>
    <row r="11076" spans="1:9" ht="32" x14ac:dyDescent="0.2">
      <c r="A11076" t="s">
        <v>26816</v>
      </c>
      <c r="B11076" t="s">
        <v>26817</v>
      </c>
      <c r="C11076">
        <v>1</v>
      </c>
      <c r="D11076" t="s">
        <v>101</v>
      </c>
      <c r="E11076" t="s">
        <v>12</v>
      </c>
      <c r="F11076" s="3" t="s">
        <v>26818</v>
      </c>
      <c r="G11076">
        <v>2022</v>
      </c>
      <c r="H11076" t="s">
        <v>37</v>
      </c>
      <c r="I11076" t="s">
        <v>26819</v>
      </c>
    </row>
    <row r="11077" spans="1:9" ht="32" x14ac:dyDescent="0.2">
      <c r="A11077" t="s">
        <v>26816</v>
      </c>
      <c r="B11077" t="s">
        <v>26820</v>
      </c>
      <c r="C11077">
        <v>2</v>
      </c>
      <c r="D11077" t="s">
        <v>101</v>
      </c>
      <c r="E11077" t="s">
        <v>12</v>
      </c>
      <c r="F11077" s="3" t="s">
        <v>563</v>
      </c>
      <c r="G11077">
        <v>2022</v>
      </c>
      <c r="H11077" t="s">
        <v>37</v>
      </c>
      <c r="I11077" t="s">
        <v>26819</v>
      </c>
    </row>
    <row r="11078" spans="1:9" ht="16" x14ac:dyDescent="0.2">
      <c r="A11078" t="s">
        <v>26821</v>
      </c>
      <c r="B11078" t="s">
        <v>26822</v>
      </c>
      <c r="C11078">
        <v>1</v>
      </c>
      <c r="D11078" t="s">
        <v>1025</v>
      </c>
      <c r="E11078" t="s">
        <v>12</v>
      </c>
      <c r="F11078" s="3" t="s">
        <v>26823</v>
      </c>
      <c r="G11078">
        <v>2022</v>
      </c>
      <c r="H11078" t="s">
        <v>140</v>
      </c>
      <c r="I11078" t="s">
        <v>26824</v>
      </c>
    </row>
    <row r="11079" spans="1:9" ht="16" x14ac:dyDescent="0.2">
      <c r="A11079" t="s">
        <v>26821</v>
      </c>
      <c r="B11079" t="s">
        <v>26825</v>
      </c>
      <c r="C11079">
        <v>2</v>
      </c>
      <c r="D11079" t="s">
        <v>12</v>
      </c>
      <c r="E11079" t="s">
        <v>12</v>
      </c>
      <c r="F11079" s="3" t="s">
        <v>16183</v>
      </c>
      <c r="G11079">
        <v>2022</v>
      </c>
      <c r="H11079" t="s">
        <v>140</v>
      </c>
      <c r="I11079" t="s">
        <v>26824</v>
      </c>
    </row>
    <row r="11080" spans="1:9" ht="16" x14ac:dyDescent="0.2">
      <c r="A11080" t="s">
        <v>26821</v>
      </c>
      <c r="B11080" t="s">
        <v>26826</v>
      </c>
      <c r="C11080">
        <v>3</v>
      </c>
      <c r="D11080" t="s">
        <v>12</v>
      </c>
      <c r="E11080" t="s">
        <v>12</v>
      </c>
      <c r="F11080" s="3" t="s">
        <v>26827</v>
      </c>
      <c r="G11080">
        <v>2022</v>
      </c>
      <c r="H11080" t="s">
        <v>86</v>
      </c>
      <c r="I11080" t="s">
        <v>26824</v>
      </c>
    </row>
    <row r="11081" spans="1:9" ht="32" x14ac:dyDescent="0.2">
      <c r="A11081" t="s">
        <v>26828</v>
      </c>
      <c r="B11081" t="s">
        <v>26829</v>
      </c>
      <c r="C11081">
        <v>1</v>
      </c>
      <c r="D11081" t="s">
        <v>12</v>
      </c>
      <c r="E11081" t="s">
        <v>12</v>
      </c>
      <c r="F11081" s="3" t="s">
        <v>26830</v>
      </c>
      <c r="G11081">
        <v>2022</v>
      </c>
      <c r="H11081" t="s">
        <v>140</v>
      </c>
      <c r="I11081" t="s">
        <v>26831</v>
      </c>
    </row>
    <row r="11082" spans="1:9" ht="32" x14ac:dyDescent="0.2">
      <c r="A11082" t="s">
        <v>26828</v>
      </c>
      <c r="B11082" t="s">
        <v>26832</v>
      </c>
      <c r="C11082">
        <v>2</v>
      </c>
      <c r="D11082" t="s">
        <v>12</v>
      </c>
      <c r="E11082" t="s">
        <v>12</v>
      </c>
      <c r="F11082" s="3" t="s">
        <v>26833</v>
      </c>
      <c r="G11082">
        <v>2022</v>
      </c>
      <c r="H11082" t="s">
        <v>140</v>
      </c>
      <c r="I11082" t="s">
        <v>26831</v>
      </c>
    </row>
    <row r="11083" spans="1:9" ht="16" x14ac:dyDescent="0.2">
      <c r="A11083" t="s">
        <v>26834</v>
      </c>
      <c r="B11083" t="s">
        <v>25913</v>
      </c>
      <c r="C11083">
        <v>1</v>
      </c>
      <c r="D11083" t="s">
        <v>12</v>
      </c>
      <c r="E11083" t="s">
        <v>12</v>
      </c>
      <c r="F11083" s="3" t="s">
        <v>2933</v>
      </c>
      <c r="G11083">
        <v>2022</v>
      </c>
      <c r="H11083" t="s">
        <v>37</v>
      </c>
      <c r="I11083" t="s">
        <v>26835</v>
      </c>
    </row>
    <row r="11084" spans="1:9" ht="16" x14ac:dyDescent="0.2">
      <c r="A11084" t="s">
        <v>26836</v>
      </c>
      <c r="B11084" t="s">
        <v>26837</v>
      </c>
      <c r="C11084">
        <v>1</v>
      </c>
      <c r="D11084" t="s">
        <v>12</v>
      </c>
      <c r="E11084" t="s">
        <v>12</v>
      </c>
      <c r="F11084" s="3" t="s">
        <v>26838</v>
      </c>
      <c r="G11084">
        <v>2022</v>
      </c>
      <c r="H11084" t="s">
        <v>21</v>
      </c>
      <c r="I11084" t="s">
        <v>26839</v>
      </c>
    </row>
    <row r="11085" spans="1:9" ht="32" x14ac:dyDescent="0.2">
      <c r="A11085" t="s">
        <v>26836</v>
      </c>
      <c r="B11085" t="s">
        <v>26840</v>
      </c>
      <c r="C11085">
        <v>2</v>
      </c>
      <c r="D11085">
        <f>237</f>
        <v>237</v>
      </c>
      <c r="E11085" t="s">
        <v>12</v>
      </c>
      <c r="F11085" s="3" t="s">
        <v>26841</v>
      </c>
      <c r="G11085">
        <v>2022</v>
      </c>
      <c r="H11085" t="s">
        <v>21</v>
      </c>
      <c r="I11085" t="s">
        <v>26839</v>
      </c>
    </row>
    <row r="11086" spans="1:9" ht="32" x14ac:dyDescent="0.2">
      <c r="A11086" t="s">
        <v>26836</v>
      </c>
      <c r="B11086" t="s">
        <v>26842</v>
      </c>
      <c r="C11086">
        <v>3</v>
      </c>
      <c r="D11086">
        <f>237</f>
        <v>237</v>
      </c>
      <c r="E11086" t="s">
        <v>12</v>
      </c>
      <c r="F11086" s="3" t="s">
        <v>26843</v>
      </c>
      <c r="G11086">
        <v>2022</v>
      </c>
      <c r="H11086" t="s">
        <v>21</v>
      </c>
      <c r="I11086" t="s">
        <v>26839</v>
      </c>
    </row>
    <row r="11087" spans="1:9" ht="32" x14ac:dyDescent="0.2">
      <c r="A11087" t="s">
        <v>26844</v>
      </c>
      <c r="B11087" t="s">
        <v>840</v>
      </c>
      <c r="C11087">
        <v>1</v>
      </c>
      <c r="D11087" t="s">
        <v>12</v>
      </c>
      <c r="E11087" t="s">
        <v>12</v>
      </c>
      <c r="F11087" s="3" t="s">
        <v>26845</v>
      </c>
      <c r="G11087">
        <v>2022</v>
      </c>
      <c r="H11087" t="s">
        <v>14</v>
      </c>
      <c r="I11087" t="s">
        <v>26846</v>
      </c>
    </row>
    <row r="11088" spans="1:9" ht="16" x14ac:dyDescent="0.2">
      <c r="A11088" t="s">
        <v>26847</v>
      </c>
      <c r="B11088" t="s">
        <v>26848</v>
      </c>
      <c r="C11088">
        <v>1</v>
      </c>
      <c r="D11088" s="5" t="s">
        <v>12</v>
      </c>
      <c r="E11088" t="s">
        <v>12</v>
      </c>
      <c r="F11088" s="7" t="s">
        <v>25</v>
      </c>
      <c r="G11088">
        <v>2022</v>
      </c>
      <c r="H11088" t="s">
        <v>21</v>
      </c>
      <c r="I11088" t="s">
        <v>26849</v>
      </c>
    </row>
    <row r="11089" spans="1:9" ht="16" x14ac:dyDescent="0.2">
      <c r="A11089" t="s">
        <v>26847</v>
      </c>
      <c r="B11089" t="s">
        <v>26850</v>
      </c>
      <c r="C11089">
        <v>2</v>
      </c>
      <c r="D11089">
        <f>237</f>
        <v>237</v>
      </c>
      <c r="E11089" t="s">
        <v>12</v>
      </c>
      <c r="F11089" s="3" t="s">
        <v>26851</v>
      </c>
      <c r="G11089">
        <v>2022</v>
      </c>
      <c r="H11089" t="s">
        <v>21</v>
      </c>
      <c r="I11089" t="s">
        <v>26849</v>
      </c>
    </row>
    <row r="11090" spans="1:9" ht="32" x14ac:dyDescent="0.2">
      <c r="A11090" t="s">
        <v>26852</v>
      </c>
      <c r="B11090" t="s">
        <v>26853</v>
      </c>
      <c r="C11090">
        <v>1</v>
      </c>
      <c r="D11090" t="s">
        <v>485</v>
      </c>
      <c r="E11090" t="s">
        <v>12</v>
      </c>
      <c r="F11090" s="3" t="s">
        <v>26854</v>
      </c>
      <c r="G11090">
        <v>2022</v>
      </c>
      <c r="H11090" t="s">
        <v>140</v>
      </c>
      <c r="I11090" t="s">
        <v>26855</v>
      </c>
    </row>
    <row r="11091" spans="1:9" ht="16" x14ac:dyDescent="0.2">
      <c r="A11091" t="s">
        <v>26852</v>
      </c>
      <c r="B11091" t="s">
        <v>26856</v>
      </c>
      <c r="C11091">
        <v>2</v>
      </c>
      <c r="D11091" t="s">
        <v>485</v>
      </c>
      <c r="E11091" t="s">
        <v>12</v>
      </c>
      <c r="F11091" s="3" t="s">
        <v>2303</v>
      </c>
      <c r="G11091">
        <v>2022</v>
      </c>
      <c r="H11091" t="s">
        <v>140</v>
      </c>
      <c r="I11091" t="s">
        <v>26855</v>
      </c>
    </row>
    <row r="11092" spans="1:9" ht="32" x14ac:dyDescent="0.2">
      <c r="A11092" t="s">
        <v>26852</v>
      </c>
      <c r="B11092" t="s">
        <v>26857</v>
      </c>
      <c r="C11092">
        <v>3</v>
      </c>
      <c r="D11092" t="s">
        <v>485</v>
      </c>
      <c r="E11092" t="s">
        <v>12</v>
      </c>
      <c r="F11092" s="3" t="s">
        <v>26858</v>
      </c>
      <c r="G11092">
        <v>2022</v>
      </c>
      <c r="H11092" t="s">
        <v>140</v>
      </c>
      <c r="I11092" t="s">
        <v>26855</v>
      </c>
    </row>
    <row r="11093" spans="1:9" ht="32" x14ac:dyDescent="0.2">
      <c r="A11093" t="s">
        <v>26859</v>
      </c>
      <c r="B11093" t="s">
        <v>26860</v>
      </c>
      <c r="C11093">
        <v>1</v>
      </c>
      <c r="D11093" t="s">
        <v>408</v>
      </c>
      <c r="E11093" t="s">
        <v>12</v>
      </c>
      <c r="F11093" s="3" t="s">
        <v>26861</v>
      </c>
      <c r="G11093">
        <v>2022</v>
      </c>
      <c r="H11093" t="s">
        <v>518</v>
      </c>
      <c r="I11093" t="s">
        <v>26862</v>
      </c>
    </row>
    <row r="11094" spans="1:9" ht="32" x14ac:dyDescent="0.2">
      <c r="A11094" t="s">
        <v>26859</v>
      </c>
      <c r="B11094" t="s">
        <v>26863</v>
      </c>
      <c r="C11094">
        <v>2</v>
      </c>
      <c r="D11094" t="s">
        <v>966</v>
      </c>
      <c r="E11094" t="s">
        <v>12</v>
      </c>
      <c r="F11094" s="3" t="s">
        <v>2649</v>
      </c>
      <c r="G11094">
        <v>2022</v>
      </c>
      <c r="H11094" t="s">
        <v>518</v>
      </c>
      <c r="I11094" t="s">
        <v>26862</v>
      </c>
    </row>
    <row r="11095" spans="1:9" ht="32" x14ac:dyDescent="0.2">
      <c r="A11095" t="s">
        <v>26859</v>
      </c>
      <c r="B11095" t="s">
        <v>26864</v>
      </c>
      <c r="C11095">
        <v>3</v>
      </c>
      <c r="D11095" t="s">
        <v>966</v>
      </c>
      <c r="E11095" t="s">
        <v>12</v>
      </c>
      <c r="F11095" s="3" t="s">
        <v>26865</v>
      </c>
      <c r="G11095">
        <v>2022</v>
      </c>
      <c r="H11095" t="s">
        <v>518</v>
      </c>
      <c r="I11095" t="s">
        <v>26862</v>
      </c>
    </row>
    <row r="11096" spans="1:9" ht="32" x14ac:dyDescent="0.2">
      <c r="A11096" t="s">
        <v>26866</v>
      </c>
      <c r="B11096" t="s">
        <v>25207</v>
      </c>
      <c r="C11096">
        <v>1</v>
      </c>
      <c r="D11096">
        <f>65</f>
        <v>65</v>
      </c>
      <c r="E11096" t="s">
        <v>12</v>
      </c>
      <c r="F11096" s="3" t="s">
        <v>25204</v>
      </c>
      <c r="G11096">
        <v>2022</v>
      </c>
      <c r="H11096" t="s">
        <v>323</v>
      </c>
      <c r="I11096" t="s">
        <v>26867</v>
      </c>
    </row>
    <row r="11097" spans="1:9" ht="32" x14ac:dyDescent="0.2">
      <c r="A11097" t="s">
        <v>26866</v>
      </c>
      <c r="B11097" t="s">
        <v>26868</v>
      </c>
      <c r="C11097">
        <v>2</v>
      </c>
      <c r="D11097">
        <f>65</f>
        <v>65</v>
      </c>
      <c r="E11097" t="s">
        <v>12</v>
      </c>
      <c r="F11097" s="3" t="s">
        <v>25204</v>
      </c>
      <c r="G11097">
        <v>2022</v>
      </c>
      <c r="H11097" t="s">
        <v>323</v>
      </c>
      <c r="I11097" t="s">
        <v>26867</v>
      </c>
    </row>
    <row r="11098" spans="1:9" ht="16" x14ac:dyDescent="0.2">
      <c r="A11098" t="s">
        <v>26869</v>
      </c>
      <c r="B11098" t="s">
        <v>10269</v>
      </c>
      <c r="C11098">
        <v>1</v>
      </c>
      <c r="D11098" t="s">
        <v>712</v>
      </c>
      <c r="E11098" t="s">
        <v>12</v>
      </c>
      <c r="F11098" s="3" t="s">
        <v>26870</v>
      </c>
      <c r="G11098">
        <v>2022</v>
      </c>
      <c r="H11098" t="s">
        <v>140</v>
      </c>
      <c r="I11098" t="s">
        <v>26871</v>
      </c>
    </row>
    <row r="11099" spans="1:9" ht="32" x14ac:dyDescent="0.2">
      <c r="A11099" t="s">
        <v>26869</v>
      </c>
      <c r="B11099" t="s">
        <v>19785</v>
      </c>
      <c r="C11099">
        <v>2</v>
      </c>
      <c r="D11099" t="s">
        <v>1735</v>
      </c>
      <c r="E11099" t="s">
        <v>334</v>
      </c>
      <c r="F11099" s="3" t="s">
        <v>19786</v>
      </c>
      <c r="G11099">
        <v>2022</v>
      </c>
      <c r="H11099" t="s">
        <v>140</v>
      </c>
      <c r="I11099" t="s">
        <v>26871</v>
      </c>
    </row>
    <row r="11100" spans="1:9" ht="16" x14ac:dyDescent="0.2">
      <c r="A11100" t="s">
        <v>26872</v>
      </c>
      <c r="B11100" t="s">
        <v>26873</v>
      </c>
      <c r="C11100">
        <v>1</v>
      </c>
      <c r="D11100" t="s">
        <v>12</v>
      </c>
      <c r="E11100" t="s">
        <v>3798</v>
      </c>
      <c r="F11100" s="3" t="s">
        <v>23198</v>
      </c>
      <c r="G11100">
        <v>2022</v>
      </c>
      <c r="H11100" t="s">
        <v>4191</v>
      </c>
      <c r="I11100" t="s">
        <v>26874</v>
      </c>
    </row>
    <row r="11101" spans="1:9" ht="16" x14ac:dyDescent="0.2">
      <c r="A11101" t="s">
        <v>26872</v>
      </c>
      <c r="B11101" t="s">
        <v>26875</v>
      </c>
      <c r="C11101">
        <v>2</v>
      </c>
      <c r="D11101" t="s">
        <v>12</v>
      </c>
      <c r="E11101" t="s">
        <v>3798</v>
      </c>
      <c r="F11101" s="3" t="s">
        <v>23198</v>
      </c>
      <c r="G11101">
        <v>2022</v>
      </c>
      <c r="H11101" t="s">
        <v>4191</v>
      </c>
      <c r="I11101" t="s">
        <v>26874</v>
      </c>
    </row>
    <row r="11102" spans="1:9" ht="32" x14ac:dyDescent="0.2">
      <c r="A11102" t="s">
        <v>26872</v>
      </c>
      <c r="B11102" t="s">
        <v>26876</v>
      </c>
      <c r="C11102">
        <v>3</v>
      </c>
      <c r="D11102">
        <f>323</f>
        <v>323</v>
      </c>
      <c r="E11102" t="s">
        <v>12</v>
      </c>
      <c r="F11102" s="3" t="s">
        <v>26877</v>
      </c>
      <c r="G11102">
        <v>2022</v>
      </c>
      <c r="H11102" t="s">
        <v>318</v>
      </c>
      <c r="I11102" t="s">
        <v>26874</v>
      </c>
    </row>
    <row r="11103" spans="1:9" ht="16" x14ac:dyDescent="0.2">
      <c r="A11103" t="s">
        <v>26878</v>
      </c>
      <c r="B11103" t="s">
        <v>26879</v>
      </c>
      <c r="C11103">
        <v>1</v>
      </c>
      <c r="D11103">
        <f>382</f>
        <v>382</v>
      </c>
      <c r="E11103" t="s">
        <v>12</v>
      </c>
      <c r="F11103" s="3" t="s">
        <v>26880</v>
      </c>
      <c r="G11103">
        <v>2022</v>
      </c>
      <c r="H11103" t="s">
        <v>1087</v>
      </c>
      <c r="I11103" t="s">
        <v>26881</v>
      </c>
    </row>
    <row r="11104" spans="1:9" ht="16" x14ac:dyDescent="0.2">
      <c r="A11104" t="s">
        <v>26878</v>
      </c>
      <c r="B11104" t="s">
        <v>26882</v>
      </c>
      <c r="C11104">
        <v>2</v>
      </c>
      <c r="D11104" t="s">
        <v>12</v>
      </c>
      <c r="E11104" t="s">
        <v>12</v>
      </c>
      <c r="F11104" s="3" t="s">
        <v>26883</v>
      </c>
      <c r="G11104">
        <v>2022</v>
      </c>
      <c r="H11104" t="s">
        <v>1087</v>
      </c>
      <c r="I11104" t="s">
        <v>26881</v>
      </c>
    </row>
    <row r="11105" spans="1:9" ht="16" x14ac:dyDescent="0.2">
      <c r="A11105" t="s">
        <v>26884</v>
      </c>
      <c r="B11105" t="s">
        <v>26885</v>
      </c>
      <c r="C11105">
        <v>1</v>
      </c>
      <c r="D11105" t="s">
        <v>31</v>
      </c>
      <c r="E11105" t="s">
        <v>12</v>
      </c>
      <c r="F11105" s="3" t="s">
        <v>26886</v>
      </c>
      <c r="G11105">
        <v>2022</v>
      </c>
      <c r="H11105" t="s">
        <v>1404</v>
      </c>
      <c r="I11105" t="s">
        <v>26887</v>
      </c>
    </row>
    <row r="11106" spans="1:9" ht="16" x14ac:dyDescent="0.2">
      <c r="A11106" t="s">
        <v>26884</v>
      </c>
      <c r="B11106" t="s">
        <v>26888</v>
      </c>
      <c r="C11106">
        <v>2</v>
      </c>
      <c r="D11106" t="s">
        <v>12</v>
      </c>
      <c r="E11106" t="s">
        <v>12</v>
      </c>
      <c r="F11106" s="3" t="s">
        <v>26889</v>
      </c>
      <c r="G11106">
        <v>2022</v>
      </c>
      <c r="H11106" t="s">
        <v>1404</v>
      </c>
      <c r="I11106" t="s">
        <v>26887</v>
      </c>
    </row>
    <row r="11107" spans="1:9" ht="16" x14ac:dyDescent="0.2">
      <c r="A11107" t="s">
        <v>26890</v>
      </c>
      <c r="B11107" t="s">
        <v>26891</v>
      </c>
      <c r="C11107">
        <v>1</v>
      </c>
      <c r="D11107" t="s">
        <v>12</v>
      </c>
      <c r="E11107" t="s">
        <v>12</v>
      </c>
      <c r="F11107" s="3" t="s">
        <v>26892</v>
      </c>
      <c r="G11107">
        <v>2022</v>
      </c>
      <c r="H11107" t="s">
        <v>126</v>
      </c>
      <c r="I11107" t="s">
        <v>26893</v>
      </c>
    </row>
    <row r="11108" spans="1:9" ht="16" x14ac:dyDescent="0.2">
      <c r="A11108" t="s">
        <v>26890</v>
      </c>
      <c r="B11108" t="s">
        <v>26894</v>
      </c>
      <c r="C11108">
        <v>2</v>
      </c>
      <c r="D11108">
        <f>542</f>
        <v>542</v>
      </c>
      <c r="E11108" t="s">
        <v>12</v>
      </c>
      <c r="F11108" s="3" t="s">
        <v>26895</v>
      </c>
      <c r="G11108">
        <v>2022</v>
      </c>
      <c r="H11108" t="s">
        <v>126</v>
      </c>
      <c r="I11108" t="s">
        <v>26893</v>
      </c>
    </row>
    <row r="11109" spans="1:9" ht="16" x14ac:dyDescent="0.2">
      <c r="A11109" t="s">
        <v>26896</v>
      </c>
      <c r="B11109" t="s">
        <v>26897</v>
      </c>
      <c r="C11109">
        <v>1</v>
      </c>
      <c r="D11109" t="s">
        <v>12</v>
      </c>
      <c r="E11109" t="s">
        <v>12</v>
      </c>
      <c r="F11109" s="3" t="s">
        <v>26898</v>
      </c>
      <c r="G11109">
        <v>2022</v>
      </c>
      <c r="H11109" t="s">
        <v>14</v>
      </c>
      <c r="I11109" t="s">
        <v>26899</v>
      </c>
    </row>
    <row r="11110" spans="1:9" ht="32" x14ac:dyDescent="0.2">
      <c r="A11110" t="s">
        <v>26896</v>
      </c>
      <c r="B11110" t="s">
        <v>481</v>
      </c>
      <c r="C11110">
        <v>2</v>
      </c>
      <c r="D11110" t="s">
        <v>12</v>
      </c>
      <c r="E11110" t="s">
        <v>12</v>
      </c>
      <c r="F11110" s="3" t="s">
        <v>23064</v>
      </c>
      <c r="G11110">
        <v>2022</v>
      </c>
      <c r="H11110" t="s">
        <v>14</v>
      </c>
      <c r="I11110" t="s">
        <v>26899</v>
      </c>
    </row>
    <row r="11111" spans="1:9" ht="32" x14ac:dyDescent="0.2">
      <c r="A11111" t="s">
        <v>26900</v>
      </c>
      <c r="B11111" t="s">
        <v>26901</v>
      </c>
      <c r="C11111">
        <v>1</v>
      </c>
      <c r="D11111" t="s">
        <v>12</v>
      </c>
      <c r="E11111" t="s">
        <v>12</v>
      </c>
      <c r="F11111" s="3" t="s">
        <v>1936</v>
      </c>
      <c r="G11111">
        <v>2022</v>
      </c>
      <c r="H11111" t="s">
        <v>37</v>
      </c>
      <c r="I11111" t="s">
        <v>26902</v>
      </c>
    </row>
    <row r="11112" spans="1:9" ht="32" x14ac:dyDescent="0.2">
      <c r="A11112" t="s">
        <v>26903</v>
      </c>
      <c r="B11112" t="s">
        <v>19128</v>
      </c>
      <c r="C11112">
        <v>1</v>
      </c>
      <c r="D11112" t="s">
        <v>12</v>
      </c>
      <c r="E11112" t="s">
        <v>12</v>
      </c>
      <c r="F11112" s="3" t="s">
        <v>7595</v>
      </c>
      <c r="G11112">
        <v>2022</v>
      </c>
      <c r="H11112" t="s">
        <v>37</v>
      </c>
      <c r="I11112" t="s">
        <v>26904</v>
      </c>
    </row>
    <row r="11113" spans="1:9" ht="48" x14ac:dyDescent="0.2">
      <c r="A11113" t="s">
        <v>26905</v>
      </c>
      <c r="B11113" t="s">
        <v>26906</v>
      </c>
      <c r="C11113">
        <v>1</v>
      </c>
      <c r="D11113" t="s">
        <v>12</v>
      </c>
      <c r="E11113" t="s">
        <v>12</v>
      </c>
      <c r="F11113" s="3" t="s">
        <v>15463</v>
      </c>
      <c r="G11113">
        <v>2022</v>
      </c>
      <c r="H11113" t="s">
        <v>239</v>
      </c>
      <c r="I11113" t="s">
        <v>26907</v>
      </c>
    </row>
    <row r="11114" spans="1:9" ht="16" x14ac:dyDescent="0.2">
      <c r="A11114" t="s">
        <v>26908</v>
      </c>
      <c r="B11114" t="s">
        <v>26909</v>
      </c>
      <c r="C11114">
        <v>1</v>
      </c>
      <c r="D11114">
        <f>494</f>
        <v>494</v>
      </c>
      <c r="E11114" t="s">
        <v>12</v>
      </c>
      <c r="F11114" s="3" t="s">
        <v>26910</v>
      </c>
      <c r="G11114">
        <v>2022</v>
      </c>
      <c r="H11114" t="s">
        <v>226</v>
      </c>
      <c r="I11114" t="s">
        <v>26911</v>
      </c>
    </row>
    <row r="11115" spans="1:9" ht="16" x14ac:dyDescent="0.2">
      <c r="A11115" t="s">
        <v>26908</v>
      </c>
      <c r="B11115" t="s">
        <v>26912</v>
      </c>
      <c r="C11115">
        <v>2</v>
      </c>
      <c r="D11115" t="s">
        <v>12</v>
      </c>
      <c r="E11115" t="s">
        <v>12</v>
      </c>
      <c r="F11115" s="3" t="s">
        <v>26913</v>
      </c>
      <c r="G11115">
        <v>2022</v>
      </c>
      <c r="H11115" t="s">
        <v>423</v>
      </c>
      <c r="I11115" t="s">
        <v>26911</v>
      </c>
    </row>
    <row r="11116" spans="1:9" ht="16" x14ac:dyDescent="0.2">
      <c r="A11116" t="s">
        <v>26914</v>
      </c>
      <c r="B11116" t="s">
        <v>26915</v>
      </c>
      <c r="C11116">
        <v>1</v>
      </c>
      <c r="D11116" t="s">
        <v>12</v>
      </c>
      <c r="E11116" t="s">
        <v>12</v>
      </c>
      <c r="F11116" s="3" t="s">
        <v>26916</v>
      </c>
      <c r="G11116">
        <v>2022</v>
      </c>
      <c r="H11116" t="s">
        <v>2773</v>
      </c>
      <c r="I11116" t="s">
        <v>26917</v>
      </c>
    </row>
    <row r="11117" spans="1:9" ht="16" x14ac:dyDescent="0.2">
      <c r="A11117" t="s">
        <v>26918</v>
      </c>
      <c r="B11117" t="s">
        <v>26919</v>
      </c>
      <c r="C11117">
        <v>1</v>
      </c>
      <c r="D11117" t="s">
        <v>31</v>
      </c>
      <c r="E11117" t="s">
        <v>12</v>
      </c>
      <c r="F11117" s="3" t="s">
        <v>17456</v>
      </c>
      <c r="G11117">
        <v>2022</v>
      </c>
      <c r="H11117" t="s">
        <v>420</v>
      </c>
      <c r="I11117" t="s">
        <v>26920</v>
      </c>
    </row>
    <row r="11118" spans="1:9" ht="32" x14ac:dyDescent="0.2">
      <c r="A11118" t="s">
        <v>26918</v>
      </c>
      <c r="B11118" t="s">
        <v>26921</v>
      </c>
      <c r="C11118">
        <v>2</v>
      </c>
      <c r="D11118" t="s">
        <v>31</v>
      </c>
      <c r="E11118" t="s">
        <v>12</v>
      </c>
      <c r="F11118" s="3" t="s">
        <v>26922</v>
      </c>
      <c r="G11118">
        <v>2022</v>
      </c>
      <c r="H11118" t="s">
        <v>420</v>
      </c>
      <c r="I11118" t="s">
        <v>26920</v>
      </c>
    </row>
    <row r="11119" spans="1:9" ht="16" x14ac:dyDescent="0.2">
      <c r="A11119" t="s">
        <v>26918</v>
      </c>
      <c r="B11119" t="s">
        <v>26923</v>
      </c>
      <c r="C11119">
        <v>3</v>
      </c>
      <c r="D11119" t="s">
        <v>31</v>
      </c>
      <c r="E11119" t="s">
        <v>12</v>
      </c>
      <c r="F11119" s="3" t="s">
        <v>26924</v>
      </c>
      <c r="G11119">
        <v>2022</v>
      </c>
      <c r="H11119" t="s">
        <v>420</v>
      </c>
      <c r="I11119" t="s">
        <v>26920</v>
      </c>
    </row>
    <row r="11120" spans="1:9" ht="32" x14ac:dyDescent="0.2">
      <c r="A11120" t="s">
        <v>26918</v>
      </c>
      <c r="B11120" t="s">
        <v>26925</v>
      </c>
      <c r="C11120">
        <v>4</v>
      </c>
      <c r="D11120" t="s">
        <v>31</v>
      </c>
      <c r="E11120" t="s">
        <v>12</v>
      </c>
      <c r="F11120" s="3" t="s">
        <v>26926</v>
      </c>
      <c r="G11120">
        <v>2022</v>
      </c>
      <c r="H11120" t="s">
        <v>420</v>
      </c>
      <c r="I11120" t="s">
        <v>26920</v>
      </c>
    </row>
    <row r="11121" spans="1:9" ht="16" x14ac:dyDescent="0.2">
      <c r="A11121" t="s">
        <v>26927</v>
      </c>
      <c r="B11121" t="s">
        <v>15800</v>
      </c>
      <c r="C11121">
        <v>1</v>
      </c>
      <c r="D11121" t="s">
        <v>12</v>
      </c>
      <c r="E11121" t="s">
        <v>12</v>
      </c>
      <c r="F11121" s="3" t="s">
        <v>14934</v>
      </c>
      <c r="G11121">
        <v>2022</v>
      </c>
      <c r="H11121" t="s">
        <v>859</v>
      </c>
      <c r="I11121" t="s">
        <v>26928</v>
      </c>
    </row>
    <row r="11122" spans="1:9" ht="16" x14ac:dyDescent="0.2">
      <c r="A11122" t="s">
        <v>26927</v>
      </c>
      <c r="B11122" t="s">
        <v>14933</v>
      </c>
      <c r="C11122">
        <v>2</v>
      </c>
      <c r="D11122" t="s">
        <v>12</v>
      </c>
      <c r="E11122" t="s">
        <v>12</v>
      </c>
      <c r="F11122" s="3" t="s">
        <v>2126</v>
      </c>
      <c r="G11122">
        <v>2022</v>
      </c>
      <c r="H11122" t="s">
        <v>859</v>
      </c>
      <c r="I11122" t="s">
        <v>26928</v>
      </c>
    </row>
    <row r="11123" spans="1:9" ht="32" x14ac:dyDescent="0.2">
      <c r="A11123" t="s">
        <v>26927</v>
      </c>
      <c r="B11123" t="s">
        <v>26929</v>
      </c>
      <c r="C11123">
        <v>3</v>
      </c>
      <c r="D11123" t="s">
        <v>52</v>
      </c>
      <c r="E11123" t="s">
        <v>12</v>
      </c>
      <c r="F11123" s="3" t="s">
        <v>26930</v>
      </c>
      <c r="G11123">
        <v>2022</v>
      </c>
      <c r="H11123" t="s">
        <v>859</v>
      </c>
      <c r="I11123" t="s">
        <v>26928</v>
      </c>
    </row>
    <row r="11124" spans="1:9" ht="16" x14ac:dyDescent="0.2">
      <c r="A11124" t="s">
        <v>26931</v>
      </c>
      <c r="B11124" t="s">
        <v>26932</v>
      </c>
      <c r="C11124">
        <v>1</v>
      </c>
      <c r="D11124" t="s">
        <v>12</v>
      </c>
      <c r="E11124" t="s">
        <v>12</v>
      </c>
      <c r="F11124" s="3" t="s">
        <v>1722</v>
      </c>
      <c r="G11124">
        <v>2022</v>
      </c>
      <c r="H11124" t="s">
        <v>137</v>
      </c>
      <c r="I11124" t="s">
        <v>26933</v>
      </c>
    </row>
    <row r="11125" spans="1:9" ht="16" x14ac:dyDescent="0.2">
      <c r="A11125" t="s">
        <v>26931</v>
      </c>
      <c r="B11125" t="s">
        <v>3299</v>
      </c>
      <c r="C11125">
        <v>2</v>
      </c>
      <c r="D11125">
        <f>184</f>
        <v>184</v>
      </c>
      <c r="E11125" t="s">
        <v>12</v>
      </c>
      <c r="F11125" s="3" t="s">
        <v>11754</v>
      </c>
      <c r="G11125">
        <v>2022</v>
      </c>
      <c r="H11125" t="s">
        <v>137</v>
      </c>
      <c r="I11125" t="s">
        <v>26933</v>
      </c>
    </row>
    <row r="11126" spans="1:9" ht="16" x14ac:dyDescent="0.2">
      <c r="A11126" t="s">
        <v>26934</v>
      </c>
      <c r="B11126" t="s">
        <v>26935</v>
      </c>
      <c r="C11126">
        <v>1</v>
      </c>
      <c r="D11126" t="s">
        <v>12</v>
      </c>
      <c r="E11126" t="s">
        <v>12</v>
      </c>
      <c r="F11126" s="3" t="s">
        <v>26936</v>
      </c>
      <c r="G11126">
        <v>2022</v>
      </c>
      <c r="H11126" t="s">
        <v>368</v>
      </c>
      <c r="I11126" t="s">
        <v>26937</v>
      </c>
    </row>
    <row r="11127" spans="1:9" ht="16" x14ac:dyDescent="0.2">
      <c r="A11127" t="s">
        <v>26934</v>
      </c>
      <c r="B11127" t="s">
        <v>26938</v>
      </c>
      <c r="C11127">
        <v>2</v>
      </c>
      <c r="D11127" t="s">
        <v>12</v>
      </c>
      <c r="E11127" t="s">
        <v>12</v>
      </c>
      <c r="F11127" s="7" t="s">
        <v>317</v>
      </c>
      <c r="G11127">
        <v>2022</v>
      </c>
      <c r="H11127" t="s">
        <v>318</v>
      </c>
      <c r="I11127" t="s">
        <v>26937</v>
      </c>
    </row>
    <row r="11128" spans="1:9" ht="16" x14ac:dyDescent="0.2">
      <c r="A11128" t="s">
        <v>26939</v>
      </c>
      <c r="B11128" t="s">
        <v>26940</v>
      </c>
      <c r="C11128">
        <v>1</v>
      </c>
      <c r="D11128" t="s">
        <v>12</v>
      </c>
      <c r="E11128" t="s">
        <v>12</v>
      </c>
      <c r="F11128" s="3" t="s">
        <v>26941</v>
      </c>
      <c r="G11128">
        <v>2022</v>
      </c>
      <c r="H11128" t="s">
        <v>646</v>
      </c>
      <c r="I11128" t="s">
        <v>26942</v>
      </c>
    </row>
    <row r="11129" spans="1:9" ht="16" x14ac:dyDescent="0.2">
      <c r="A11129" t="s">
        <v>26939</v>
      </c>
      <c r="B11129" t="s">
        <v>26943</v>
      </c>
      <c r="C11129">
        <v>2</v>
      </c>
      <c r="D11129" t="s">
        <v>12</v>
      </c>
      <c r="E11129" t="s">
        <v>12</v>
      </c>
      <c r="F11129" s="3" t="s">
        <v>26944</v>
      </c>
      <c r="G11129">
        <v>2022</v>
      </c>
      <c r="H11129" t="s">
        <v>646</v>
      </c>
      <c r="I11129" t="s">
        <v>26942</v>
      </c>
    </row>
    <row r="11130" spans="1:9" ht="16" x14ac:dyDescent="0.2">
      <c r="A11130" t="s">
        <v>26939</v>
      </c>
      <c r="B11130" t="s">
        <v>26945</v>
      </c>
      <c r="C11130">
        <v>3</v>
      </c>
      <c r="D11130" t="s">
        <v>12</v>
      </c>
      <c r="E11130" t="s">
        <v>12</v>
      </c>
      <c r="F11130" s="3" t="s">
        <v>26946</v>
      </c>
      <c r="G11130">
        <v>2022</v>
      </c>
      <c r="H11130" t="s">
        <v>646</v>
      </c>
      <c r="I11130" t="s">
        <v>26942</v>
      </c>
    </row>
    <row r="11131" spans="1:9" ht="16" x14ac:dyDescent="0.2">
      <c r="A11131" t="s">
        <v>26947</v>
      </c>
      <c r="B11131" t="s">
        <v>14933</v>
      </c>
      <c r="C11131">
        <v>1</v>
      </c>
      <c r="D11131" t="s">
        <v>12</v>
      </c>
      <c r="E11131" t="s">
        <v>12</v>
      </c>
      <c r="F11131" s="3" t="s">
        <v>14934</v>
      </c>
      <c r="G11131">
        <v>2022</v>
      </c>
      <c r="H11131" t="s">
        <v>859</v>
      </c>
      <c r="I11131" t="s">
        <v>26948</v>
      </c>
    </row>
    <row r="11132" spans="1:9" ht="32" x14ac:dyDescent="0.2">
      <c r="A11132" t="s">
        <v>26949</v>
      </c>
      <c r="B11132" t="s">
        <v>26950</v>
      </c>
      <c r="C11132">
        <v>1</v>
      </c>
      <c r="D11132" t="s">
        <v>316</v>
      </c>
      <c r="E11132" t="s">
        <v>12</v>
      </c>
      <c r="F11132" s="3" t="s">
        <v>26951</v>
      </c>
      <c r="G11132">
        <v>2022</v>
      </c>
      <c r="H11132" t="s">
        <v>553</v>
      </c>
      <c r="I11132" t="s">
        <v>26952</v>
      </c>
    </row>
    <row r="11133" spans="1:9" ht="32" x14ac:dyDescent="0.2">
      <c r="A11133" t="s">
        <v>26949</v>
      </c>
      <c r="B11133" t="s">
        <v>26953</v>
      </c>
      <c r="C11133">
        <v>2</v>
      </c>
      <c r="D11133" t="s">
        <v>52</v>
      </c>
      <c r="E11133" t="s">
        <v>12</v>
      </c>
      <c r="F11133" s="3" t="s">
        <v>26954</v>
      </c>
      <c r="G11133">
        <v>2022</v>
      </c>
      <c r="H11133" t="s">
        <v>226</v>
      </c>
      <c r="I11133" t="s">
        <v>26952</v>
      </c>
    </row>
    <row r="11134" spans="1:9" ht="32" x14ac:dyDescent="0.2">
      <c r="A11134" t="s">
        <v>26955</v>
      </c>
      <c r="B11134" t="s">
        <v>26956</v>
      </c>
      <c r="C11134">
        <v>1</v>
      </c>
      <c r="D11134" t="s">
        <v>12</v>
      </c>
      <c r="E11134" t="s">
        <v>12</v>
      </c>
      <c r="F11134" s="3" t="s">
        <v>26957</v>
      </c>
      <c r="G11134">
        <v>2022</v>
      </c>
      <c r="H11134" t="s">
        <v>21</v>
      </c>
      <c r="I11134" t="s">
        <v>26958</v>
      </c>
    </row>
    <row r="11135" spans="1:9" ht="32" x14ac:dyDescent="0.2">
      <c r="A11135" t="s">
        <v>26955</v>
      </c>
      <c r="B11135" t="s">
        <v>26959</v>
      </c>
      <c r="C11135">
        <v>2</v>
      </c>
      <c r="D11135" t="s">
        <v>12</v>
      </c>
      <c r="E11135" t="s">
        <v>12</v>
      </c>
      <c r="F11135" s="3" t="s">
        <v>26960</v>
      </c>
      <c r="G11135">
        <v>2022</v>
      </c>
      <c r="H11135" t="s">
        <v>21</v>
      </c>
      <c r="I11135" t="s">
        <v>26958</v>
      </c>
    </row>
    <row r="11136" spans="1:9" ht="32" x14ac:dyDescent="0.2">
      <c r="A11136" t="s">
        <v>26961</v>
      </c>
      <c r="B11136" t="s">
        <v>26962</v>
      </c>
      <c r="C11136">
        <v>1</v>
      </c>
      <c r="D11136" t="s">
        <v>12</v>
      </c>
      <c r="E11136" t="s">
        <v>12</v>
      </c>
      <c r="F11136" s="3" t="s">
        <v>26963</v>
      </c>
      <c r="G11136">
        <v>2022</v>
      </c>
      <c r="H11136" t="s">
        <v>37</v>
      </c>
      <c r="I11136" t="s">
        <v>26964</v>
      </c>
    </row>
    <row r="11137" spans="1:9" ht="32" x14ac:dyDescent="0.2">
      <c r="A11137" t="s">
        <v>26961</v>
      </c>
      <c r="B11137" t="s">
        <v>26965</v>
      </c>
      <c r="C11137">
        <v>2</v>
      </c>
      <c r="D11137">
        <f>407</f>
        <v>407</v>
      </c>
      <c r="E11137" t="s">
        <v>12</v>
      </c>
      <c r="F11137" s="3" t="s">
        <v>26966</v>
      </c>
      <c r="G11137">
        <v>2022</v>
      </c>
      <c r="H11137" t="s">
        <v>37</v>
      </c>
      <c r="I11137" t="s">
        <v>26964</v>
      </c>
    </row>
    <row r="11138" spans="1:9" ht="16" x14ac:dyDescent="0.2">
      <c r="A11138" t="s">
        <v>26967</v>
      </c>
      <c r="B11138" t="s">
        <v>26968</v>
      </c>
      <c r="C11138">
        <v>1</v>
      </c>
      <c r="D11138" t="s">
        <v>12</v>
      </c>
      <c r="E11138" t="s">
        <v>12</v>
      </c>
      <c r="F11138" s="3" t="s">
        <v>26969</v>
      </c>
      <c r="G11138">
        <v>2022</v>
      </c>
      <c r="H11138" t="s">
        <v>140</v>
      </c>
      <c r="I11138" t="s">
        <v>26970</v>
      </c>
    </row>
    <row r="11139" spans="1:9" ht="16" x14ac:dyDescent="0.2">
      <c r="A11139" t="s">
        <v>26967</v>
      </c>
      <c r="B11139" t="s">
        <v>26971</v>
      </c>
      <c r="C11139">
        <v>2</v>
      </c>
      <c r="D11139" t="s">
        <v>3850</v>
      </c>
      <c r="E11139" t="s">
        <v>12</v>
      </c>
      <c r="F11139" s="3" t="s">
        <v>8248</v>
      </c>
      <c r="G11139">
        <v>2022</v>
      </c>
      <c r="H11139" t="s">
        <v>140</v>
      </c>
      <c r="I11139" t="s">
        <v>26970</v>
      </c>
    </row>
    <row r="11140" spans="1:9" ht="16" x14ac:dyDescent="0.2">
      <c r="A11140" t="s">
        <v>26967</v>
      </c>
      <c r="B11140" t="s">
        <v>26972</v>
      </c>
      <c r="C11140">
        <v>3</v>
      </c>
      <c r="D11140" t="s">
        <v>12</v>
      </c>
      <c r="E11140" t="s">
        <v>12</v>
      </c>
      <c r="F11140" s="3" t="s">
        <v>26973</v>
      </c>
      <c r="G11140">
        <v>2022</v>
      </c>
      <c r="H11140" t="s">
        <v>140</v>
      </c>
      <c r="I11140" t="s">
        <v>26970</v>
      </c>
    </row>
    <row r="11141" spans="1:9" ht="16" x14ac:dyDescent="0.2">
      <c r="A11141" t="s">
        <v>26974</v>
      </c>
      <c r="B11141" t="s">
        <v>1159</v>
      </c>
      <c r="C11141">
        <v>1</v>
      </c>
      <c r="D11141" t="s">
        <v>12</v>
      </c>
      <c r="E11141" t="s">
        <v>12</v>
      </c>
      <c r="F11141" s="3" t="s">
        <v>26975</v>
      </c>
      <c r="G11141">
        <v>2022</v>
      </c>
      <c r="H11141" t="s">
        <v>14</v>
      </c>
      <c r="I11141" t="s">
        <v>26976</v>
      </c>
    </row>
    <row r="11142" spans="1:9" ht="16" x14ac:dyDescent="0.2">
      <c r="A11142" t="s">
        <v>26974</v>
      </c>
      <c r="B11142" t="s">
        <v>26977</v>
      </c>
      <c r="C11142">
        <v>2</v>
      </c>
      <c r="D11142" t="s">
        <v>12</v>
      </c>
      <c r="E11142" t="s">
        <v>3489</v>
      </c>
      <c r="F11142" s="3" t="s">
        <v>3490</v>
      </c>
      <c r="G11142">
        <v>2022</v>
      </c>
      <c r="H11142" t="s">
        <v>368</v>
      </c>
      <c r="I11142" t="s">
        <v>26976</v>
      </c>
    </row>
    <row r="11143" spans="1:9" ht="16" x14ac:dyDescent="0.2">
      <c r="A11143" t="s">
        <v>26978</v>
      </c>
      <c r="B11143" t="s">
        <v>21219</v>
      </c>
      <c r="C11143">
        <v>1</v>
      </c>
      <c r="D11143" t="s">
        <v>7504</v>
      </c>
      <c r="E11143" t="s">
        <v>4189</v>
      </c>
      <c r="F11143" s="3" t="s">
        <v>7505</v>
      </c>
      <c r="G11143">
        <v>2022</v>
      </c>
      <c r="H11143" t="s">
        <v>368</v>
      </c>
      <c r="I11143" t="s">
        <v>26979</v>
      </c>
    </row>
    <row r="11144" spans="1:9" ht="16" x14ac:dyDescent="0.2">
      <c r="A11144" t="s">
        <v>26978</v>
      </c>
      <c r="B11144" t="s">
        <v>21221</v>
      </c>
      <c r="C11144">
        <v>2</v>
      </c>
      <c r="D11144" t="s">
        <v>7504</v>
      </c>
      <c r="E11144" t="s">
        <v>4189</v>
      </c>
      <c r="F11144" s="3" t="s">
        <v>7505</v>
      </c>
      <c r="G11144">
        <v>2022</v>
      </c>
      <c r="H11144" t="s">
        <v>368</v>
      </c>
      <c r="I11144" t="s">
        <v>26979</v>
      </c>
    </row>
    <row r="11145" spans="1:9" ht="32" x14ac:dyDescent="0.2">
      <c r="A11145" t="s">
        <v>26980</v>
      </c>
      <c r="B11145" t="s">
        <v>26981</v>
      </c>
      <c r="C11145">
        <v>1</v>
      </c>
      <c r="D11145" t="s">
        <v>12</v>
      </c>
      <c r="E11145" t="s">
        <v>12</v>
      </c>
      <c r="F11145" s="3" t="s">
        <v>3141</v>
      </c>
      <c r="G11145">
        <v>2022</v>
      </c>
      <c r="H11145" t="s">
        <v>14</v>
      </c>
      <c r="I11145" t="s">
        <v>26982</v>
      </c>
    </row>
    <row r="11146" spans="1:9" ht="32" x14ac:dyDescent="0.2">
      <c r="A11146" t="s">
        <v>26980</v>
      </c>
      <c r="B11146" t="s">
        <v>935</v>
      </c>
      <c r="C11146">
        <v>2</v>
      </c>
      <c r="D11146" t="s">
        <v>12</v>
      </c>
      <c r="E11146" t="s">
        <v>12</v>
      </c>
      <c r="F11146" s="3" t="s">
        <v>26983</v>
      </c>
      <c r="G11146">
        <v>2022</v>
      </c>
      <c r="H11146" t="s">
        <v>14</v>
      </c>
      <c r="I11146" t="s">
        <v>26982</v>
      </c>
    </row>
    <row r="11147" spans="1:9" ht="32" x14ac:dyDescent="0.2">
      <c r="A11147" t="s">
        <v>26980</v>
      </c>
      <c r="B11147" t="s">
        <v>26984</v>
      </c>
      <c r="C11147">
        <v>3</v>
      </c>
      <c r="D11147" t="s">
        <v>12</v>
      </c>
      <c r="E11147" t="s">
        <v>12</v>
      </c>
      <c r="F11147" s="3" t="s">
        <v>26985</v>
      </c>
      <c r="G11147">
        <v>2022</v>
      </c>
      <c r="H11147" t="s">
        <v>14</v>
      </c>
      <c r="I11147" t="s">
        <v>26982</v>
      </c>
    </row>
    <row r="11148" spans="1:9" ht="16" x14ac:dyDescent="0.2">
      <c r="A11148" t="s">
        <v>26986</v>
      </c>
      <c r="B11148" t="s">
        <v>15379</v>
      </c>
      <c r="C11148">
        <v>1</v>
      </c>
      <c r="D11148" t="s">
        <v>52</v>
      </c>
      <c r="E11148" t="s">
        <v>12</v>
      </c>
      <c r="F11148" s="3" t="s">
        <v>26987</v>
      </c>
      <c r="G11148">
        <v>2022</v>
      </c>
      <c r="H11148" t="s">
        <v>323</v>
      </c>
      <c r="I11148" t="s">
        <v>26988</v>
      </c>
    </row>
    <row r="11149" spans="1:9" ht="16" x14ac:dyDescent="0.2">
      <c r="A11149" t="s">
        <v>26989</v>
      </c>
      <c r="B11149" t="s">
        <v>26990</v>
      </c>
      <c r="C11149">
        <v>1</v>
      </c>
      <c r="D11149" t="s">
        <v>3743</v>
      </c>
      <c r="E11149" t="s">
        <v>12</v>
      </c>
      <c r="F11149" s="3" t="s">
        <v>26991</v>
      </c>
      <c r="G11149">
        <v>2022</v>
      </c>
      <c r="H11149" t="s">
        <v>779</v>
      </c>
      <c r="I11149" t="s">
        <v>26992</v>
      </c>
    </row>
    <row r="11150" spans="1:9" ht="16" x14ac:dyDescent="0.2">
      <c r="A11150" t="s">
        <v>26993</v>
      </c>
      <c r="B11150" t="s">
        <v>19908</v>
      </c>
      <c r="C11150">
        <v>1</v>
      </c>
      <c r="D11150" t="s">
        <v>52</v>
      </c>
      <c r="E11150" t="s">
        <v>12</v>
      </c>
      <c r="F11150" s="3" t="s">
        <v>26994</v>
      </c>
      <c r="G11150">
        <v>2022</v>
      </c>
      <c r="H11150" t="s">
        <v>14</v>
      </c>
      <c r="I11150" t="s">
        <v>26995</v>
      </c>
    </row>
    <row r="11151" spans="1:9" ht="16" x14ac:dyDescent="0.2">
      <c r="A11151" t="s">
        <v>26993</v>
      </c>
      <c r="B11151" t="s">
        <v>21949</v>
      </c>
      <c r="C11151">
        <v>2</v>
      </c>
      <c r="D11151" t="s">
        <v>12</v>
      </c>
      <c r="E11151" t="s">
        <v>12</v>
      </c>
      <c r="F11151" s="3" t="s">
        <v>26996</v>
      </c>
      <c r="G11151">
        <v>2022</v>
      </c>
      <c r="H11151" t="s">
        <v>14</v>
      </c>
      <c r="I11151" t="s">
        <v>26995</v>
      </c>
    </row>
    <row r="11152" spans="1:9" ht="16" x14ac:dyDescent="0.2">
      <c r="A11152" t="s">
        <v>26997</v>
      </c>
      <c r="B11152" t="s">
        <v>26998</v>
      </c>
      <c r="C11152">
        <v>1</v>
      </c>
      <c r="D11152" t="s">
        <v>12</v>
      </c>
      <c r="E11152" t="s">
        <v>12</v>
      </c>
      <c r="F11152" s="3" t="s">
        <v>26999</v>
      </c>
      <c r="G11152">
        <v>2022</v>
      </c>
      <c r="H11152" t="s">
        <v>37</v>
      </c>
      <c r="I11152" t="s">
        <v>27000</v>
      </c>
    </row>
    <row r="11153" spans="1:9" ht="16" x14ac:dyDescent="0.2">
      <c r="A11153" t="s">
        <v>26997</v>
      </c>
      <c r="B11153" t="s">
        <v>27001</v>
      </c>
      <c r="C11153">
        <v>2</v>
      </c>
      <c r="D11153" t="s">
        <v>12</v>
      </c>
      <c r="E11153" t="s">
        <v>12</v>
      </c>
      <c r="F11153" s="3" t="s">
        <v>27002</v>
      </c>
      <c r="G11153">
        <v>2022</v>
      </c>
      <c r="H11153" t="s">
        <v>37</v>
      </c>
      <c r="I11153" t="s">
        <v>27000</v>
      </c>
    </row>
    <row r="11154" spans="1:9" ht="16" x14ac:dyDescent="0.2">
      <c r="A11154" t="s">
        <v>27003</v>
      </c>
      <c r="B11154" t="s">
        <v>27004</v>
      </c>
      <c r="C11154">
        <v>1</v>
      </c>
      <c r="D11154" t="s">
        <v>12</v>
      </c>
      <c r="E11154" t="s">
        <v>12</v>
      </c>
      <c r="F11154" s="3" t="s">
        <v>27005</v>
      </c>
      <c r="G11154">
        <v>2022</v>
      </c>
      <c r="H11154" t="s">
        <v>239</v>
      </c>
      <c r="I11154" t="s">
        <v>27006</v>
      </c>
    </row>
    <row r="11155" spans="1:9" ht="32" x14ac:dyDescent="0.2">
      <c r="A11155" t="s">
        <v>27007</v>
      </c>
      <c r="B11155" t="s">
        <v>27008</v>
      </c>
      <c r="C11155">
        <v>1</v>
      </c>
      <c r="D11155" t="s">
        <v>12</v>
      </c>
      <c r="E11155" t="s">
        <v>12</v>
      </c>
      <c r="F11155" s="3" t="s">
        <v>27009</v>
      </c>
      <c r="G11155">
        <v>2022</v>
      </c>
      <c r="H11155" t="s">
        <v>239</v>
      </c>
      <c r="I11155" t="s">
        <v>27010</v>
      </c>
    </row>
    <row r="11156" spans="1:9" ht="16" x14ac:dyDescent="0.2">
      <c r="A11156" t="s">
        <v>27011</v>
      </c>
      <c r="B11156" t="s">
        <v>27012</v>
      </c>
      <c r="C11156">
        <v>1</v>
      </c>
      <c r="D11156" t="s">
        <v>12</v>
      </c>
      <c r="E11156" t="s">
        <v>12</v>
      </c>
      <c r="F11156" s="3" t="s">
        <v>23284</v>
      </c>
      <c r="G11156">
        <v>2022</v>
      </c>
      <c r="H11156" t="s">
        <v>522</v>
      </c>
      <c r="I11156" t="s">
        <v>27013</v>
      </c>
    </row>
    <row r="11157" spans="1:9" ht="32" x14ac:dyDescent="0.2">
      <c r="A11157" t="s">
        <v>27014</v>
      </c>
      <c r="B11157" t="s">
        <v>27015</v>
      </c>
      <c r="C11157">
        <v>1</v>
      </c>
      <c r="D11157" t="s">
        <v>31</v>
      </c>
      <c r="E11157" t="s">
        <v>12</v>
      </c>
      <c r="F11157" s="3" t="s">
        <v>2638</v>
      </c>
      <c r="G11157">
        <v>2022</v>
      </c>
      <c r="H11157" t="s">
        <v>420</v>
      </c>
      <c r="I11157" t="s">
        <v>27016</v>
      </c>
    </row>
    <row r="11158" spans="1:9" ht="32" x14ac:dyDescent="0.2">
      <c r="A11158" t="s">
        <v>27014</v>
      </c>
      <c r="B11158" t="s">
        <v>27017</v>
      </c>
      <c r="C11158">
        <v>2</v>
      </c>
      <c r="D11158" t="s">
        <v>31</v>
      </c>
      <c r="E11158" t="s">
        <v>12</v>
      </c>
      <c r="F11158" s="3" t="s">
        <v>27018</v>
      </c>
      <c r="G11158">
        <v>2022</v>
      </c>
      <c r="H11158" t="s">
        <v>420</v>
      </c>
      <c r="I11158" t="s">
        <v>27016</v>
      </c>
    </row>
    <row r="11159" spans="1:9" ht="32" x14ac:dyDescent="0.2">
      <c r="A11159" t="s">
        <v>27014</v>
      </c>
      <c r="B11159" t="s">
        <v>27019</v>
      </c>
      <c r="C11159">
        <v>3</v>
      </c>
      <c r="D11159" t="s">
        <v>31</v>
      </c>
      <c r="E11159" t="s">
        <v>12</v>
      </c>
      <c r="F11159" s="3" t="s">
        <v>2638</v>
      </c>
      <c r="G11159">
        <v>2022</v>
      </c>
      <c r="H11159" t="s">
        <v>420</v>
      </c>
      <c r="I11159" t="s">
        <v>27016</v>
      </c>
    </row>
    <row r="11160" spans="1:9" ht="32" x14ac:dyDescent="0.2">
      <c r="A11160" t="s">
        <v>27020</v>
      </c>
      <c r="B11160" t="s">
        <v>27021</v>
      </c>
      <c r="C11160">
        <v>1</v>
      </c>
      <c r="D11160" s="5" t="s">
        <v>12</v>
      </c>
      <c r="E11160" t="s">
        <v>12</v>
      </c>
      <c r="F11160" s="7" t="s">
        <v>19823</v>
      </c>
      <c r="G11160">
        <v>2022</v>
      </c>
      <c r="H11160" t="s">
        <v>37</v>
      </c>
      <c r="I11160" t="s">
        <v>27022</v>
      </c>
    </row>
    <row r="11161" spans="1:9" ht="16" x14ac:dyDescent="0.2">
      <c r="A11161" t="s">
        <v>27020</v>
      </c>
      <c r="B11161" t="s">
        <v>27023</v>
      </c>
      <c r="C11161">
        <v>2</v>
      </c>
      <c r="D11161" s="5" t="s">
        <v>12</v>
      </c>
      <c r="E11161" t="s">
        <v>12</v>
      </c>
      <c r="F11161" s="7" t="s">
        <v>27024</v>
      </c>
      <c r="G11161">
        <v>2022</v>
      </c>
      <c r="H11161" t="s">
        <v>37</v>
      </c>
      <c r="I11161" t="s">
        <v>27022</v>
      </c>
    </row>
    <row r="11162" spans="1:9" ht="32" x14ac:dyDescent="0.2">
      <c r="A11162" t="s">
        <v>27020</v>
      </c>
      <c r="B11162" t="s">
        <v>27025</v>
      </c>
      <c r="C11162">
        <v>3</v>
      </c>
      <c r="D11162" s="5" t="s">
        <v>12</v>
      </c>
      <c r="E11162" t="s">
        <v>12</v>
      </c>
      <c r="F11162" s="7" t="s">
        <v>19823</v>
      </c>
      <c r="G11162">
        <v>2022</v>
      </c>
      <c r="H11162" t="s">
        <v>37</v>
      </c>
      <c r="I11162" t="s">
        <v>27022</v>
      </c>
    </row>
    <row r="11163" spans="1:9" ht="32" x14ac:dyDescent="0.2">
      <c r="A11163" t="s">
        <v>27026</v>
      </c>
      <c r="B11163" t="s">
        <v>27027</v>
      </c>
      <c r="C11163">
        <v>1</v>
      </c>
      <c r="D11163" t="s">
        <v>52</v>
      </c>
      <c r="E11163" t="s">
        <v>12</v>
      </c>
      <c r="F11163" s="3" t="s">
        <v>27028</v>
      </c>
      <c r="G11163">
        <v>2022</v>
      </c>
      <c r="H11163" t="s">
        <v>140</v>
      </c>
      <c r="I11163" t="s">
        <v>27029</v>
      </c>
    </row>
    <row r="11164" spans="1:9" ht="32" x14ac:dyDescent="0.2">
      <c r="A11164" t="s">
        <v>27026</v>
      </c>
      <c r="B11164" t="s">
        <v>27030</v>
      </c>
      <c r="C11164">
        <v>2</v>
      </c>
      <c r="D11164" t="s">
        <v>12</v>
      </c>
      <c r="E11164" t="s">
        <v>12</v>
      </c>
      <c r="F11164" s="3" t="s">
        <v>27031</v>
      </c>
      <c r="G11164">
        <v>2022</v>
      </c>
      <c r="H11164" t="s">
        <v>140</v>
      </c>
      <c r="I11164" t="s">
        <v>27029</v>
      </c>
    </row>
    <row r="11165" spans="1:9" ht="32" x14ac:dyDescent="0.2">
      <c r="A11165" t="s">
        <v>27032</v>
      </c>
      <c r="B11165" t="s">
        <v>21027</v>
      </c>
      <c r="C11165">
        <v>1</v>
      </c>
      <c r="D11165" t="s">
        <v>513</v>
      </c>
      <c r="E11165" t="s">
        <v>12</v>
      </c>
      <c r="F11165" s="3" t="s">
        <v>11304</v>
      </c>
      <c r="G11165">
        <v>2022</v>
      </c>
      <c r="H11165" t="s">
        <v>462</v>
      </c>
      <c r="I11165" t="s">
        <v>27033</v>
      </c>
    </row>
    <row r="11166" spans="1:9" ht="32" x14ac:dyDescent="0.2">
      <c r="A11166" t="s">
        <v>27032</v>
      </c>
      <c r="B11166" t="s">
        <v>24342</v>
      </c>
      <c r="C11166">
        <v>2</v>
      </c>
      <c r="D11166" t="s">
        <v>344</v>
      </c>
      <c r="E11166" t="s">
        <v>12</v>
      </c>
      <c r="F11166" s="3" t="s">
        <v>27034</v>
      </c>
      <c r="G11166">
        <v>2022</v>
      </c>
      <c r="H11166" t="s">
        <v>462</v>
      </c>
      <c r="I11166" t="s">
        <v>27033</v>
      </c>
    </row>
    <row r="11167" spans="1:9" ht="32" x14ac:dyDescent="0.2">
      <c r="A11167" t="s">
        <v>27035</v>
      </c>
      <c r="B11167" t="s">
        <v>21375</v>
      </c>
      <c r="C11167">
        <v>1</v>
      </c>
      <c r="D11167" t="s">
        <v>12</v>
      </c>
      <c r="E11167" t="s">
        <v>12</v>
      </c>
      <c r="F11167" s="3" t="s">
        <v>27036</v>
      </c>
      <c r="G11167">
        <v>2022</v>
      </c>
      <c r="H11167" t="s">
        <v>1022</v>
      </c>
      <c r="I11167" t="s">
        <v>27037</v>
      </c>
    </row>
    <row r="11168" spans="1:9" ht="32" x14ac:dyDescent="0.2">
      <c r="A11168" t="s">
        <v>27038</v>
      </c>
      <c r="B11168" t="s">
        <v>22814</v>
      </c>
      <c r="C11168">
        <v>1</v>
      </c>
      <c r="D11168" t="s">
        <v>12</v>
      </c>
      <c r="E11168" t="s">
        <v>12</v>
      </c>
      <c r="F11168" s="3" t="s">
        <v>7659</v>
      </c>
      <c r="G11168">
        <v>2022</v>
      </c>
      <c r="H11168" t="s">
        <v>571</v>
      </c>
      <c r="I11168" t="s">
        <v>27039</v>
      </c>
    </row>
    <row r="11169" spans="1:9" ht="32" x14ac:dyDescent="0.2">
      <c r="A11169" t="s">
        <v>27040</v>
      </c>
      <c r="B11169" t="s">
        <v>27041</v>
      </c>
      <c r="C11169">
        <v>1</v>
      </c>
      <c r="D11169" t="s">
        <v>12</v>
      </c>
      <c r="E11169" t="s">
        <v>12</v>
      </c>
      <c r="F11169" s="3" t="s">
        <v>27042</v>
      </c>
      <c r="G11169">
        <v>2022</v>
      </c>
      <c r="H11169" t="s">
        <v>368</v>
      </c>
      <c r="I11169" t="s">
        <v>27043</v>
      </c>
    </row>
    <row r="11170" spans="1:9" ht="32" x14ac:dyDescent="0.2">
      <c r="A11170" t="s">
        <v>27044</v>
      </c>
      <c r="B11170" t="s">
        <v>27045</v>
      </c>
      <c r="C11170">
        <v>1</v>
      </c>
      <c r="D11170" t="s">
        <v>12</v>
      </c>
      <c r="E11170" t="s">
        <v>12</v>
      </c>
      <c r="F11170" s="3" t="s">
        <v>27046</v>
      </c>
      <c r="G11170">
        <v>2022</v>
      </c>
      <c r="H11170" t="s">
        <v>1087</v>
      </c>
      <c r="I11170" t="s">
        <v>27047</v>
      </c>
    </row>
    <row r="11171" spans="1:9" ht="32" x14ac:dyDescent="0.2">
      <c r="A11171" t="s">
        <v>27048</v>
      </c>
      <c r="B11171" t="s">
        <v>27049</v>
      </c>
      <c r="C11171">
        <v>1</v>
      </c>
      <c r="D11171">
        <f>237</f>
        <v>237</v>
      </c>
      <c r="E11171" t="s">
        <v>12</v>
      </c>
      <c r="F11171" s="3" t="s">
        <v>27050</v>
      </c>
      <c r="G11171">
        <v>2022</v>
      </c>
      <c r="H11171" t="s">
        <v>21</v>
      </c>
      <c r="I11171" t="s">
        <v>27051</v>
      </c>
    </row>
    <row r="11172" spans="1:9" ht="32" x14ac:dyDescent="0.2">
      <c r="A11172" t="s">
        <v>27048</v>
      </c>
      <c r="B11172" t="s">
        <v>27052</v>
      </c>
      <c r="C11172">
        <v>2</v>
      </c>
      <c r="D11172" t="s">
        <v>12</v>
      </c>
      <c r="E11172" t="s">
        <v>12</v>
      </c>
      <c r="F11172" s="3" t="s">
        <v>27053</v>
      </c>
      <c r="G11172">
        <v>2022</v>
      </c>
      <c r="H11172" t="s">
        <v>21</v>
      </c>
      <c r="I11172" t="s">
        <v>27051</v>
      </c>
    </row>
    <row r="11173" spans="1:9" ht="16" x14ac:dyDescent="0.2">
      <c r="A11173" t="s">
        <v>27048</v>
      </c>
      <c r="B11173" t="s">
        <v>27054</v>
      </c>
      <c r="C11173">
        <v>3</v>
      </c>
      <c r="D11173" t="s">
        <v>12</v>
      </c>
      <c r="E11173" t="s">
        <v>12</v>
      </c>
      <c r="F11173" s="3" t="s">
        <v>27055</v>
      </c>
      <c r="G11173">
        <v>2022</v>
      </c>
      <c r="H11173" t="s">
        <v>21</v>
      </c>
      <c r="I11173" t="s">
        <v>27051</v>
      </c>
    </row>
    <row r="11174" spans="1:9" ht="16" x14ac:dyDescent="0.2">
      <c r="A11174" t="s">
        <v>27056</v>
      </c>
      <c r="B11174" t="s">
        <v>27057</v>
      </c>
      <c r="C11174">
        <v>1</v>
      </c>
      <c r="D11174" t="s">
        <v>12</v>
      </c>
      <c r="E11174" t="s">
        <v>12</v>
      </c>
      <c r="F11174" s="3" t="s">
        <v>27058</v>
      </c>
      <c r="G11174">
        <v>2022</v>
      </c>
      <c r="H11174" t="s">
        <v>140</v>
      </c>
      <c r="I11174" t="s">
        <v>27059</v>
      </c>
    </row>
    <row r="11175" spans="1:9" ht="16" x14ac:dyDescent="0.2">
      <c r="A11175" t="s">
        <v>27056</v>
      </c>
      <c r="B11175" t="s">
        <v>27060</v>
      </c>
      <c r="C11175">
        <v>2</v>
      </c>
      <c r="D11175" t="s">
        <v>712</v>
      </c>
      <c r="E11175" t="s">
        <v>12</v>
      </c>
      <c r="F11175" s="3" t="s">
        <v>27061</v>
      </c>
      <c r="G11175">
        <v>2022</v>
      </c>
      <c r="H11175" t="s">
        <v>140</v>
      </c>
      <c r="I11175" t="s">
        <v>27059</v>
      </c>
    </row>
    <row r="11176" spans="1:9" ht="16" x14ac:dyDescent="0.2">
      <c r="A11176" t="s">
        <v>27056</v>
      </c>
      <c r="B11176" t="s">
        <v>27062</v>
      </c>
      <c r="C11176">
        <v>3</v>
      </c>
      <c r="D11176" t="s">
        <v>12</v>
      </c>
      <c r="E11176" t="s">
        <v>12</v>
      </c>
      <c r="F11176" s="3" t="s">
        <v>27063</v>
      </c>
      <c r="G11176">
        <v>2022</v>
      </c>
      <c r="H11176" t="s">
        <v>140</v>
      </c>
      <c r="I11176" t="s">
        <v>27059</v>
      </c>
    </row>
    <row r="11177" spans="1:9" ht="32" x14ac:dyDescent="0.2">
      <c r="A11177" t="s">
        <v>27064</v>
      </c>
      <c r="B11177" t="s">
        <v>9953</v>
      </c>
      <c r="C11177">
        <v>1</v>
      </c>
      <c r="D11177" t="s">
        <v>12</v>
      </c>
      <c r="E11177" t="s">
        <v>12</v>
      </c>
      <c r="F11177" s="3" t="s">
        <v>27065</v>
      </c>
      <c r="G11177">
        <v>2022</v>
      </c>
      <c r="H11177" t="s">
        <v>6891</v>
      </c>
      <c r="I11177" t="s">
        <v>27066</v>
      </c>
    </row>
    <row r="11178" spans="1:9" ht="32" x14ac:dyDescent="0.2">
      <c r="A11178" t="s">
        <v>27064</v>
      </c>
      <c r="B11178" t="s">
        <v>27067</v>
      </c>
      <c r="C11178">
        <v>2</v>
      </c>
      <c r="D11178" t="s">
        <v>1085</v>
      </c>
      <c r="E11178" t="s">
        <v>12</v>
      </c>
      <c r="F11178" s="3" t="s">
        <v>27068</v>
      </c>
      <c r="G11178">
        <v>2022</v>
      </c>
      <c r="H11178" t="s">
        <v>6891</v>
      </c>
      <c r="I11178" t="s">
        <v>27066</v>
      </c>
    </row>
    <row r="11179" spans="1:9" ht="16" x14ac:dyDescent="0.2">
      <c r="A11179" t="s">
        <v>27064</v>
      </c>
      <c r="B11179" t="s">
        <v>5963</v>
      </c>
      <c r="C11179">
        <v>3</v>
      </c>
      <c r="D11179" t="s">
        <v>12</v>
      </c>
      <c r="E11179" t="s">
        <v>12</v>
      </c>
      <c r="F11179" s="7" t="s">
        <v>94</v>
      </c>
      <c r="G11179">
        <v>2022</v>
      </c>
      <c r="H11179" t="s">
        <v>37</v>
      </c>
      <c r="I11179" t="s">
        <v>27066</v>
      </c>
    </row>
    <row r="11180" spans="1:9" ht="16" x14ac:dyDescent="0.2">
      <c r="A11180" t="s">
        <v>27069</v>
      </c>
      <c r="B11180" t="s">
        <v>27070</v>
      </c>
      <c r="C11180">
        <v>1</v>
      </c>
      <c r="D11180">
        <f>400</f>
        <v>400</v>
      </c>
      <c r="E11180" t="s">
        <v>12</v>
      </c>
      <c r="F11180" s="3" t="s">
        <v>23201</v>
      </c>
      <c r="G11180">
        <v>2022</v>
      </c>
      <c r="H11180" t="s">
        <v>140</v>
      </c>
      <c r="I11180" t="s">
        <v>27071</v>
      </c>
    </row>
    <row r="11181" spans="1:9" ht="16" x14ac:dyDescent="0.2">
      <c r="A11181" t="s">
        <v>27069</v>
      </c>
      <c r="B11181" t="s">
        <v>27072</v>
      </c>
      <c r="C11181">
        <v>2</v>
      </c>
      <c r="D11181" t="s">
        <v>12</v>
      </c>
      <c r="E11181" t="s">
        <v>12</v>
      </c>
      <c r="F11181" s="3" t="s">
        <v>27073</v>
      </c>
      <c r="G11181">
        <v>2022</v>
      </c>
      <c r="H11181" t="s">
        <v>140</v>
      </c>
      <c r="I11181" t="s">
        <v>27071</v>
      </c>
    </row>
    <row r="11182" spans="1:9" ht="16" x14ac:dyDescent="0.2">
      <c r="A11182" t="s">
        <v>27074</v>
      </c>
      <c r="B11182" t="s">
        <v>27075</v>
      </c>
      <c r="C11182">
        <v>1</v>
      </c>
      <c r="D11182">
        <f>19</f>
        <v>19</v>
      </c>
      <c r="E11182" t="s">
        <v>12</v>
      </c>
      <c r="F11182" s="3" t="s">
        <v>27076</v>
      </c>
      <c r="G11182">
        <v>2022</v>
      </c>
      <c r="H11182" t="s">
        <v>368</v>
      </c>
      <c r="I11182" t="s">
        <v>27077</v>
      </c>
    </row>
    <row r="11183" spans="1:9" ht="32" x14ac:dyDescent="0.2">
      <c r="A11183" t="s">
        <v>27078</v>
      </c>
      <c r="B11183" t="s">
        <v>27079</v>
      </c>
      <c r="C11183">
        <v>1</v>
      </c>
      <c r="D11183" t="s">
        <v>90</v>
      </c>
      <c r="E11183" t="s">
        <v>12</v>
      </c>
      <c r="F11183" s="3" t="s">
        <v>7084</v>
      </c>
      <c r="G11183">
        <v>2022</v>
      </c>
      <c r="H11183" t="s">
        <v>832</v>
      </c>
      <c r="I11183" t="s">
        <v>27080</v>
      </c>
    </row>
    <row r="11184" spans="1:9" ht="32" x14ac:dyDescent="0.2">
      <c r="A11184" t="s">
        <v>27078</v>
      </c>
      <c r="B11184" t="s">
        <v>27081</v>
      </c>
      <c r="C11184">
        <v>2</v>
      </c>
      <c r="D11184" t="s">
        <v>90</v>
      </c>
      <c r="E11184" t="s">
        <v>592</v>
      </c>
      <c r="F11184" s="3" t="s">
        <v>18627</v>
      </c>
      <c r="G11184">
        <v>2022</v>
      </c>
      <c r="H11184" t="s">
        <v>832</v>
      </c>
      <c r="I11184" t="s">
        <v>27080</v>
      </c>
    </row>
    <row r="11185" spans="1:9" ht="16" x14ac:dyDescent="0.2">
      <c r="A11185" t="s">
        <v>27082</v>
      </c>
      <c r="B11185" t="s">
        <v>19053</v>
      </c>
      <c r="C11185">
        <v>1</v>
      </c>
      <c r="D11185">
        <f>154</f>
        <v>154</v>
      </c>
      <c r="E11185" t="s">
        <v>12</v>
      </c>
      <c r="F11185" s="3" t="s">
        <v>2230</v>
      </c>
      <c r="G11185">
        <v>2022</v>
      </c>
      <c r="H11185" t="s">
        <v>140</v>
      </c>
      <c r="I11185" t="s">
        <v>27083</v>
      </c>
    </row>
    <row r="11186" spans="1:9" ht="16" x14ac:dyDescent="0.2">
      <c r="A11186" t="s">
        <v>27082</v>
      </c>
      <c r="B11186" t="s">
        <v>4946</v>
      </c>
      <c r="C11186">
        <v>2</v>
      </c>
      <c r="D11186" t="s">
        <v>712</v>
      </c>
      <c r="E11186" t="s">
        <v>12</v>
      </c>
      <c r="F11186" s="3" t="s">
        <v>4942</v>
      </c>
      <c r="G11186">
        <v>2022</v>
      </c>
      <c r="H11186" t="s">
        <v>140</v>
      </c>
      <c r="I11186" t="s">
        <v>27083</v>
      </c>
    </row>
    <row r="11187" spans="1:9" ht="16" x14ac:dyDescent="0.2">
      <c r="A11187" t="s">
        <v>27082</v>
      </c>
      <c r="B11187" t="s">
        <v>21784</v>
      </c>
      <c r="C11187">
        <v>3</v>
      </c>
      <c r="D11187" t="s">
        <v>408</v>
      </c>
      <c r="E11187" t="s">
        <v>12</v>
      </c>
      <c r="F11187" s="3" t="s">
        <v>3412</v>
      </c>
      <c r="G11187">
        <v>2022</v>
      </c>
      <c r="H11187" t="s">
        <v>140</v>
      </c>
      <c r="I11187" t="s">
        <v>27083</v>
      </c>
    </row>
    <row r="11188" spans="1:9" ht="16" x14ac:dyDescent="0.2">
      <c r="A11188" t="s">
        <v>27082</v>
      </c>
      <c r="B11188" t="s">
        <v>27084</v>
      </c>
      <c r="C11188">
        <v>4</v>
      </c>
      <c r="D11188" t="s">
        <v>1512</v>
      </c>
      <c r="E11188" t="s">
        <v>12</v>
      </c>
      <c r="F11188" s="3" t="s">
        <v>10271</v>
      </c>
      <c r="G11188">
        <v>2022</v>
      </c>
      <c r="H11188" t="s">
        <v>140</v>
      </c>
      <c r="I11188" t="s">
        <v>27083</v>
      </c>
    </row>
    <row r="11189" spans="1:9" ht="32" x14ac:dyDescent="0.2">
      <c r="A11189" t="s">
        <v>27085</v>
      </c>
      <c r="B11189" t="s">
        <v>27086</v>
      </c>
      <c r="C11189">
        <v>1</v>
      </c>
      <c r="D11189">
        <f>173</f>
        <v>173</v>
      </c>
      <c r="E11189" t="s">
        <v>12</v>
      </c>
      <c r="F11189" s="3" t="s">
        <v>27087</v>
      </c>
      <c r="G11189">
        <v>2022</v>
      </c>
      <c r="H11189" t="s">
        <v>318</v>
      </c>
      <c r="I11189" t="s">
        <v>27088</v>
      </c>
    </row>
    <row r="11190" spans="1:9" ht="32" x14ac:dyDescent="0.2">
      <c r="A11190" t="s">
        <v>27085</v>
      </c>
      <c r="B11190" t="s">
        <v>27089</v>
      </c>
      <c r="C11190">
        <v>2</v>
      </c>
      <c r="D11190" t="s">
        <v>316</v>
      </c>
      <c r="E11190" t="s">
        <v>12</v>
      </c>
      <c r="F11190" s="3" t="s">
        <v>27090</v>
      </c>
      <c r="G11190">
        <v>2022</v>
      </c>
      <c r="H11190" t="s">
        <v>318</v>
      </c>
      <c r="I11190" t="s">
        <v>27088</v>
      </c>
    </row>
    <row r="11191" spans="1:9" ht="32" x14ac:dyDescent="0.2">
      <c r="A11191" t="s">
        <v>27085</v>
      </c>
      <c r="B11191" t="s">
        <v>27091</v>
      </c>
      <c r="C11191">
        <v>3</v>
      </c>
      <c r="D11191">
        <f>264</f>
        <v>264</v>
      </c>
      <c r="E11191" t="s">
        <v>12</v>
      </c>
      <c r="F11191" s="3" t="s">
        <v>27092</v>
      </c>
      <c r="G11191">
        <v>2022</v>
      </c>
      <c r="H11191" t="s">
        <v>318</v>
      </c>
      <c r="I11191" t="s">
        <v>27088</v>
      </c>
    </row>
    <row r="11192" spans="1:9" ht="32" x14ac:dyDescent="0.2">
      <c r="A11192" t="s">
        <v>27085</v>
      </c>
      <c r="B11192" t="s">
        <v>27093</v>
      </c>
      <c r="C11192">
        <v>4</v>
      </c>
      <c r="D11192" t="s">
        <v>316</v>
      </c>
      <c r="E11192" t="s">
        <v>12</v>
      </c>
      <c r="F11192" s="3" t="s">
        <v>27094</v>
      </c>
      <c r="G11192">
        <v>2022</v>
      </c>
      <c r="H11192" t="s">
        <v>318</v>
      </c>
      <c r="I11192" t="s">
        <v>27088</v>
      </c>
    </row>
    <row r="11193" spans="1:9" ht="32" x14ac:dyDescent="0.2">
      <c r="A11193" t="s">
        <v>27095</v>
      </c>
      <c r="B11193" t="s">
        <v>27096</v>
      </c>
      <c r="C11193">
        <v>1</v>
      </c>
      <c r="D11193">
        <f>563</f>
        <v>563</v>
      </c>
      <c r="E11193" t="s">
        <v>12</v>
      </c>
      <c r="F11193" s="3" t="s">
        <v>27097</v>
      </c>
      <c r="G11193">
        <v>2022</v>
      </c>
      <c r="H11193" t="s">
        <v>313</v>
      </c>
      <c r="I11193" t="s">
        <v>27098</v>
      </c>
    </row>
    <row r="11194" spans="1:9" ht="32" x14ac:dyDescent="0.2">
      <c r="A11194" t="s">
        <v>27095</v>
      </c>
      <c r="B11194" t="s">
        <v>27099</v>
      </c>
      <c r="C11194">
        <v>2</v>
      </c>
      <c r="D11194">
        <f>404</f>
        <v>404</v>
      </c>
      <c r="E11194" t="s">
        <v>12</v>
      </c>
      <c r="F11194" s="3" t="s">
        <v>27100</v>
      </c>
      <c r="G11194">
        <v>2022</v>
      </c>
      <c r="H11194" t="s">
        <v>313</v>
      </c>
      <c r="I11194" t="s">
        <v>27098</v>
      </c>
    </row>
    <row r="11195" spans="1:9" ht="16" x14ac:dyDescent="0.2">
      <c r="A11195" t="s">
        <v>27101</v>
      </c>
      <c r="B11195" t="s">
        <v>27102</v>
      </c>
      <c r="C11195">
        <v>1</v>
      </c>
      <c r="D11195" t="s">
        <v>344</v>
      </c>
      <c r="E11195" t="s">
        <v>12</v>
      </c>
      <c r="F11195" s="3" t="s">
        <v>27103</v>
      </c>
      <c r="G11195">
        <v>2022</v>
      </c>
      <c r="H11195" t="s">
        <v>1696</v>
      </c>
      <c r="I11195" t="s">
        <v>27104</v>
      </c>
    </row>
    <row r="11196" spans="1:9" ht="32" x14ac:dyDescent="0.2">
      <c r="A11196" t="s">
        <v>27105</v>
      </c>
      <c r="B11196" t="s">
        <v>27106</v>
      </c>
      <c r="C11196">
        <v>1</v>
      </c>
      <c r="D11196">
        <f>100</f>
        <v>100</v>
      </c>
      <c r="E11196" t="s">
        <v>12</v>
      </c>
      <c r="F11196" s="3" t="s">
        <v>3566</v>
      </c>
      <c r="G11196">
        <v>2022</v>
      </c>
      <c r="H11196" t="s">
        <v>86</v>
      </c>
      <c r="I11196" t="s">
        <v>27107</v>
      </c>
    </row>
    <row r="11197" spans="1:9" ht="16" x14ac:dyDescent="0.2">
      <c r="A11197" t="s">
        <v>27108</v>
      </c>
      <c r="B11197" t="s">
        <v>2078</v>
      </c>
      <c r="C11197">
        <v>1</v>
      </c>
      <c r="D11197" t="s">
        <v>996</v>
      </c>
      <c r="E11197" t="s">
        <v>12</v>
      </c>
      <c r="F11197" s="3" t="s">
        <v>27109</v>
      </c>
      <c r="G11197">
        <v>2022</v>
      </c>
      <c r="H11197" t="s">
        <v>998</v>
      </c>
      <c r="I11197" t="s">
        <v>27110</v>
      </c>
    </row>
    <row r="11198" spans="1:9" ht="16" x14ac:dyDescent="0.2">
      <c r="A11198" t="s">
        <v>27111</v>
      </c>
      <c r="B11198" t="s">
        <v>27112</v>
      </c>
      <c r="C11198">
        <v>1</v>
      </c>
      <c r="D11198" t="s">
        <v>5245</v>
      </c>
      <c r="E11198" t="s">
        <v>12</v>
      </c>
      <c r="F11198" s="3" t="s">
        <v>11799</v>
      </c>
      <c r="G11198">
        <v>2022</v>
      </c>
      <c r="H11198" t="s">
        <v>140</v>
      </c>
      <c r="I11198" t="s">
        <v>27113</v>
      </c>
    </row>
    <row r="11199" spans="1:9" ht="16" x14ac:dyDescent="0.2">
      <c r="A11199" t="s">
        <v>27114</v>
      </c>
      <c r="B11199" t="s">
        <v>27115</v>
      </c>
      <c r="C11199">
        <v>1</v>
      </c>
      <c r="D11199">
        <f>538</f>
        <v>538</v>
      </c>
      <c r="E11199" t="s">
        <v>12</v>
      </c>
      <c r="F11199" s="7" t="s">
        <v>914</v>
      </c>
      <c r="G11199">
        <v>2022</v>
      </c>
      <c r="H11199" t="s">
        <v>323</v>
      </c>
      <c r="I11199" t="s">
        <v>27116</v>
      </c>
    </row>
    <row r="11200" spans="1:9" ht="32" x14ac:dyDescent="0.2">
      <c r="A11200" t="s">
        <v>27114</v>
      </c>
      <c r="B11200" t="s">
        <v>27117</v>
      </c>
      <c r="C11200">
        <v>2</v>
      </c>
      <c r="D11200" t="s">
        <v>712</v>
      </c>
      <c r="E11200" t="s">
        <v>12</v>
      </c>
      <c r="F11200" s="3" t="s">
        <v>27118</v>
      </c>
      <c r="G11200">
        <v>2022</v>
      </c>
      <c r="H11200" t="s">
        <v>1087</v>
      </c>
      <c r="I11200" t="s">
        <v>27116</v>
      </c>
    </row>
    <row r="11201" spans="1:9" ht="32" x14ac:dyDescent="0.2">
      <c r="A11201" t="s">
        <v>27119</v>
      </c>
      <c r="B11201" t="s">
        <v>27120</v>
      </c>
      <c r="C11201">
        <v>1</v>
      </c>
      <c r="D11201" t="s">
        <v>90</v>
      </c>
      <c r="E11201" t="s">
        <v>12</v>
      </c>
      <c r="F11201" s="3" t="s">
        <v>27121</v>
      </c>
      <c r="G11201">
        <v>2022</v>
      </c>
      <c r="H11201" t="s">
        <v>1087</v>
      </c>
      <c r="I11201" t="s">
        <v>27122</v>
      </c>
    </row>
    <row r="11202" spans="1:9" ht="32" x14ac:dyDescent="0.2">
      <c r="A11202" t="s">
        <v>27119</v>
      </c>
      <c r="B11202" t="s">
        <v>27123</v>
      </c>
      <c r="C11202">
        <v>2</v>
      </c>
      <c r="D11202" t="s">
        <v>12</v>
      </c>
      <c r="E11202" t="s">
        <v>12</v>
      </c>
      <c r="F11202" s="3" t="s">
        <v>27124</v>
      </c>
      <c r="G11202">
        <v>2022</v>
      </c>
      <c r="H11202" t="s">
        <v>527</v>
      </c>
      <c r="I11202" t="s">
        <v>27122</v>
      </c>
    </row>
    <row r="11203" spans="1:9" ht="16" x14ac:dyDescent="0.2">
      <c r="A11203" t="s">
        <v>27119</v>
      </c>
      <c r="B11203" t="s">
        <v>27125</v>
      </c>
      <c r="C11203">
        <v>3</v>
      </c>
      <c r="D11203" t="s">
        <v>12</v>
      </c>
      <c r="E11203" t="s">
        <v>12</v>
      </c>
      <c r="F11203" s="3" t="s">
        <v>12806</v>
      </c>
      <c r="G11203">
        <v>2022</v>
      </c>
      <c r="H11203" t="s">
        <v>527</v>
      </c>
      <c r="I11203" t="s">
        <v>27122</v>
      </c>
    </row>
    <row r="11204" spans="1:9" ht="32" x14ac:dyDescent="0.2">
      <c r="A11204" t="s">
        <v>27119</v>
      </c>
      <c r="B11204" t="s">
        <v>27126</v>
      </c>
      <c r="C11204">
        <v>4</v>
      </c>
      <c r="D11204" t="s">
        <v>12</v>
      </c>
      <c r="E11204" t="s">
        <v>12</v>
      </c>
      <c r="F11204" s="3" t="s">
        <v>27046</v>
      </c>
      <c r="G11204">
        <v>2022</v>
      </c>
      <c r="H11204" t="s">
        <v>1087</v>
      </c>
      <c r="I11204" t="s">
        <v>27122</v>
      </c>
    </row>
    <row r="11205" spans="1:9" ht="16" x14ac:dyDescent="0.2">
      <c r="A11205" t="s">
        <v>27127</v>
      </c>
      <c r="B11205" t="s">
        <v>427</v>
      </c>
      <c r="C11205">
        <v>1</v>
      </c>
      <c r="D11205" t="s">
        <v>12</v>
      </c>
      <c r="E11205" t="s">
        <v>12</v>
      </c>
      <c r="F11205" s="3" t="s">
        <v>24906</v>
      </c>
      <c r="G11205">
        <v>2022</v>
      </c>
      <c r="H11205" t="s">
        <v>267</v>
      </c>
      <c r="I11205" t="s">
        <v>27128</v>
      </c>
    </row>
    <row r="11206" spans="1:9" ht="16" x14ac:dyDescent="0.2">
      <c r="A11206" t="s">
        <v>27127</v>
      </c>
      <c r="B11206" t="s">
        <v>11042</v>
      </c>
      <c r="C11206">
        <v>2</v>
      </c>
      <c r="D11206" t="s">
        <v>428</v>
      </c>
      <c r="E11206" t="s">
        <v>12</v>
      </c>
      <c r="F11206" s="3" t="s">
        <v>19940</v>
      </c>
      <c r="G11206">
        <v>2022</v>
      </c>
      <c r="H11206" t="s">
        <v>267</v>
      </c>
      <c r="I11206" t="s">
        <v>27128</v>
      </c>
    </row>
    <row r="11207" spans="1:9" ht="32" x14ac:dyDescent="0.2">
      <c r="A11207" t="s">
        <v>27129</v>
      </c>
      <c r="B11207" t="s">
        <v>27130</v>
      </c>
      <c r="C11207">
        <v>1</v>
      </c>
      <c r="D11207" t="s">
        <v>1049</v>
      </c>
      <c r="E11207" t="s">
        <v>12</v>
      </c>
      <c r="F11207" s="3" t="s">
        <v>27131</v>
      </c>
      <c r="G11207">
        <v>2022</v>
      </c>
      <c r="H11207" t="s">
        <v>140</v>
      </c>
      <c r="I11207" t="s">
        <v>27132</v>
      </c>
    </row>
    <row r="11208" spans="1:9" ht="16" x14ac:dyDescent="0.2">
      <c r="A11208" t="s">
        <v>27129</v>
      </c>
      <c r="B11208" t="s">
        <v>27133</v>
      </c>
      <c r="C11208">
        <v>2</v>
      </c>
      <c r="D11208" t="s">
        <v>485</v>
      </c>
      <c r="E11208" t="s">
        <v>12</v>
      </c>
      <c r="F11208" s="3" t="s">
        <v>13429</v>
      </c>
      <c r="G11208">
        <v>2022</v>
      </c>
      <c r="H11208" t="s">
        <v>140</v>
      </c>
      <c r="I11208" t="s">
        <v>27132</v>
      </c>
    </row>
    <row r="11209" spans="1:9" ht="16" x14ac:dyDescent="0.2">
      <c r="A11209" t="s">
        <v>27134</v>
      </c>
      <c r="B11209" t="s">
        <v>27135</v>
      </c>
      <c r="C11209">
        <v>1</v>
      </c>
      <c r="D11209" t="s">
        <v>12</v>
      </c>
      <c r="E11209" t="s">
        <v>9275</v>
      </c>
      <c r="F11209" s="3" t="s">
        <v>9276</v>
      </c>
      <c r="G11209">
        <v>2022</v>
      </c>
      <c r="H11209" t="s">
        <v>1157</v>
      </c>
      <c r="I11209" t="s">
        <v>27136</v>
      </c>
    </row>
    <row r="11210" spans="1:9" ht="16" x14ac:dyDescent="0.2">
      <c r="A11210" t="s">
        <v>27137</v>
      </c>
      <c r="B11210" t="s">
        <v>27138</v>
      </c>
      <c r="C11210">
        <v>1</v>
      </c>
      <c r="D11210" t="s">
        <v>12</v>
      </c>
      <c r="E11210" t="s">
        <v>12</v>
      </c>
      <c r="F11210" s="3" t="s">
        <v>27139</v>
      </c>
      <c r="G11210">
        <v>2022</v>
      </c>
      <c r="H11210" t="s">
        <v>140</v>
      </c>
      <c r="I11210" t="s">
        <v>27140</v>
      </c>
    </row>
    <row r="11211" spans="1:9" ht="16" x14ac:dyDescent="0.2">
      <c r="A11211" t="s">
        <v>27137</v>
      </c>
      <c r="B11211" t="s">
        <v>27141</v>
      </c>
      <c r="C11211">
        <v>2</v>
      </c>
      <c r="D11211" t="s">
        <v>12</v>
      </c>
      <c r="E11211" t="s">
        <v>12</v>
      </c>
      <c r="F11211" s="3" t="s">
        <v>27142</v>
      </c>
      <c r="G11211">
        <v>2022</v>
      </c>
      <c r="H11211" t="s">
        <v>140</v>
      </c>
      <c r="I11211" t="s">
        <v>27140</v>
      </c>
    </row>
    <row r="11212" spans="1:9" ht="16" x14ac:dyDescent="0.2">
      <c r="A11212" t="s">
        <v>27137</v>
      </c>
      <c r="B11212" t="s">
        <v>27143</v>
      </c>
      <c r="C11212">
        <v>3</v>
      </c>
      <c r="D11212" t="s">
        <v>344</v>
      </c>
      <c r="E11212" t="s">
        <v>12</v>
      </c>
      <c r="F11212" s="3" t="s">
        <v>21552</v>
      </c>
      <c r="G11212">
        <v>2022</v>
      </c>
      <c r="H11212" t="s">
        <v>140</v>
      </c>
      <c r="I11212" t="s">
        <v>27140</v>
      </c>
    </row>
    <row r="11213" spans="1:9" ht="16" x14ac:dyDescent="0.2">
      <c r="A11213" t="s">
        <v>27137</v>
      </c>
      <c r="B11213" t="s">
        <v>27144</v>
      </c>
      <c r="C11213">
        <v>4</v>
      </c>
      <c r="D11213" t="s">
        <v>12</v>
      </c>
      <c r="E11213" t="s">
        <v>12</v>
      </c>
      <c r="F11213" s="3" t="s">
        <v>27145</v>
      </c>
      <c r="G11213">
        <v>2022</v>
      </c>
      <c r="H11213" t="s">
        <v>140</v>
      </c>
      <c r="I11213" t="s">
        <v>27140</v>
      </c>
    </row>
    <row r="11214" spans="1:9" ht="16" x14ac:dyDescent="0.2">
      <c r="A11214" t="s">
        <v>27137</v>
      </c>
      <c r="B11214" t="s">
        <v>19053</v>
      </c>
      <c r="C11214">
        <v>5</v>
      </c>
      <c r="D11214">
        <f>154</f>
        <v>154</v>
      </c>
      <c r="E11214" t="s">
        <v>12</v>
      </c>
      <c r="F11214" s="3" t="s">
        <v>2230</v>
      </c>
      <c r="G11214">
        <v>2022</v>
      </c>
      <c r="H11214" t="s">
        <v>140</v>
      </c>
      <c r="I11214" t="s">
        <v>27140</v>
      </c>
    </row>
    <row r="11215" spans="1:9" ht="16" x14ac:dyDescent="0.2">
      <c r="A11215" t="s">
        <v>27146</v>
      </c>
      <c r="B11215" t="s">
        <v>637</v>
      </c>
      <c r="C11215">
        <v>1</v>
      </c>
      <c r="D11215">
        <f>278</f>
        <v>278</v>
      </c>
      <c r="E11215" t="s">
        <v>12</v>
      </c>
      <c r="F11215" s="3" t="s">
        <v>27147</v>
      </c>
      <c r="G11215">
        <v>2022</v>
      </c>
      <c r="H11215" t="s">
        <v>37</v>
      </c>
      <c r="I11215" t="s">
        <v>27148</v>
      </c>
    </row>
    <row r="11216" spans="1:9" ht="16" x14ac:dyDescent="0.2">
      <c r="A11216" t="s">
        <v>27149</v>
      </c>
      <c r="B11216" t="s">
        <v>27150</v>
      </c>
      <c r="C11216">
        <v>1</v>
      </c>
      <c r="D11216" t="s">
        <v>12</v>
      </c>
      <c r="E11216" t="s">
        <v>12</v>
      </c>
      <c r="F11216" s="3" t="s">
        <v>27151</v>
      </c>
      <c r="G11216">
        <v>2022</v>
      </c>
      <c r="H11216" t="s">
        <v>5763</v>
      </c>
      <c r="I11216" t="s">
        <v>27152</v>
      </c>
    </row>
    <row r="11217" spans="1:9" ht="16" x14ac:dyDescent="0.2">
      <c r="A11217" t="s">
        <v>27149</v>
      </c>
      <c r="B11217" t="s">
        <v>27153</v>
      </c>
      <c r="C11217">
        <v>2</v>
      </c>
      <c r="D11217" t="s">
        <v>12</v>
      </c>
      <c r="E11217" t="s">
        <v>12</v>
      </c>
      <c r="F11217" s="3" t="s">
        <v>27154</v>
      </c>
      <c r="G11217">
        <v>2022</v>
      </c>
      <c r="H11217" t="s">
        <v>5763</v>
      </c>
      <c r="I11217" t="s">
        <v>27152</v>
      </c>
    </row>
    <row r="11218" spans="1:9" ht="16" x14ac:dyDescent="0.2">
      <c r="A11218" t="s">
        <v>27149</v>
      </c>
      <c r="B11218" t="s">
        <v>27155</v>
      </c>
      <c r="C11218">
        <v>3</v>
      </c>
      <c r="D11218" t="s">
        <v>12</v>
      </c>
      <c r="E11218" t="s">
        <v>12</v>
      </c>
      <c r="F11218" s="3" t="s">
        <v>27156</v>
      </c>
      <c r="G11218">
        <v>2022</v>
      </c>
      <c r="H11218" t="s">
        <v>5763</v>
      </c>
      <c r="I11218" t="s">
        <v>27152</v>
      </c>
    </row>
    <row r="11219" spans="1:9" ht="16" x14ac:dyDescent="0.2">
      <c r="A11219" t="s">
        <v>27149</v>
      </c>
      <c r="B11219" t="s">
        <v>27157</v>
      </c>
      <c r="C11219">
        <v>4</v>
      </c>
      <c r="D11219" t="s">
        <v>12</v>
      </c>
      <c r="E11219" t="s">
        <v>12</v>
      </c>
      <c r="F11219" s="3" t="s">
        <v>27158</v>
      </c>
      <c r="G11219">
        <v>2022</v>
      </c>
      <c r="H11219" t="s">
        <v>5763</v>
      </c>
      <c r="I11219" t="s">
        <v>27152</v>
      </c>
    </row>
    <row r="11220" spans="1:9" ht="32" x14ac:dyDescent="0.2">
      <c r="A11220" t="s">
        <v>27159</v>
      </c>
      <c r="B11220" t="s">
        <v>27160</v>
      </c>
      <c r="C11220">
        <v>1</v>
      </c>
      <c r="D11220" t="s">
        <v>12</v>
      </c>
      <c r="E11220" t="s">
        <v>12</v>
      </c>
      <c r="F11220" s="3" t="s">
        <v>27161</v>
      </c>
      <c r="G11220">
        <v>2022</v>
      </c>
      <c r="H11220" t="s">
        <v>22378</v>
      </c>
      <c r="I11220" t="s">
        <v>27162</v>
      </c>
    </row>
    <row r="11221" spans="1:9" ht="48" x14ac:dyDescent="0.2">
      <c r="A11221" t="s">
        <v>27159</v>
      </c>
      <c r="B11221" t="s">
        <v>27163</v>
      </c>
      <c r="C11221">
        <v>2</v>
      </c>
      <c r="D11221" t="s">
        <v>31</v>
      </c>
      <c r="E11221" t="s">
        <v>12</v>
      </c>
      <c r="F11221" s="3" t="s">
        <v>27164</v>
      </c>
      <c r="G11221">
        <v>2022</v>
      </c>
      <c r="H11221" t="s">
        <v>22378</v>
      </c>
      <c r="I11221" t="s">
        <v>27162</v>
      </c>
    </row>
    <row r="11222" spans="1:9" ht="32" x14ac:dyDescent="0.2">
      <c r="A11222" t="s">
        <v>27159</v>
      </c>
      <c r="B11222" t="s">
        <v>27165</v>
      </c>
      <c r="C11222">
        <v>3</v>
      </c>
      <c r="D11222">
        <f>159</f>
        <v>159</v>
      </c>
      <c r="E11222" t="s">
        <v>27166</v>
      </c>
      <c r="F11222" s="3" t="s">
        <v>27167</v>
      </c>
      <c r="G11222">
        <v>2022</v>
      </c>
      <c r="H11222" t="s">
        <v>1524</v>
      </c>
      <c r="I11222" t="s">
        <v>27162</v>
      </c>
    </row>
    <row r="11223" spans="1:9" ht="32" x14ac:dyDescent="0.2">
      <c r="A11223" t="s">
        <v>27159</v>
      </c>
      <c r="B11223" t="s">
        <v>27168</v>
      </c>
      <c r="C11223">
        <v>4</v>
      </c>
      <c r="D11223">
        <f>159</f>
        <v>159</v>
      </c>
      <c r="E11223" t="s">
        <v>12</v>
      </c>
      <c r="F11223" s="3" t="s">
        <v>27169</v>
      </c>
      <c r="G11223">
        <v>2022</v>
      </c>
      <c r="H11223" t="s">
        <v>1524</v>
      </c>
      <c r="I11223" t="s">
        <v>27162</v>
      </c>
    </row>
    <row r="11224" spans="1:9" ht="32" x14ac:dyDescent="0.2">
      <c r="A11224" t="s">
        <v>27159</v>
      </c>
      <c r="B11224" t="s">
        <v>27170</v>
      </c>
      <c r="C11224">
        <v>5</v>
      </c>
      <c r="D11224">
        <f>159</f>
        <v>159</v>
      </c>
      <c r="E11224" t="s">
        <v>12</v>
      </c>
      <c r="F11224" s="3" t="s">
        <v>27171</v>
      </c>
      <c r="G11224">
        <v>2022</v>
      </c>
      <c r="H11224" t="s">
        <v>1524</v>
      </c>
      <c r="I11224" t="s">
        <v>27162</v>
      </c>
    </row>
    <row r="11225" spans="1:9" ht="32" x14ac:dyDescent="0.2">
      <c r="A11225" t="s">
        <v>27172</v>
      </c>
      <c r="B11225" t="s">
        <v>27173</v>
      </c>
      <c r="C11225">
        <v>1</v>
      </c>
      <c r="D11225" t="s">
        <v>12</v>
      </c>
      <c r="E11225" t="s">
        <v>12</v>
      </c>
      <c r="F11225" s="3" t="s">
        <v>6161</v>
      </c>
      <c r="G11225">
        <v>2022</v>
      </c>
      <c r="H11225" t="s">
        <v>14</v>
      </c>
      <c r="I11225" t="s">
        <v>27174</v>
      </c>
    </row>
    <row r="11226" spans="1:9" ht="32" x14ac:dyDescent="0.2">
      <c r="A11226" t="s">
        <v>27172</v>
      </c>
      <c r="B11226" t="s">
        <v>478</v>
      </c>
      <c r="C11226">
        <v>2</v>
      </c>
      <c r="D11226" t="s">
        <v>12</v>
      </c>
      <c r="E11226" t="s">
        <v>12</v>
      </c>
      <c r="F11226" s="3" t="s">
        <v>1566</v>
      </c>
      <c r="G11226">
        <v>2022</v>
      </c>
      <c r="H11226" t="s">
        <v>14</v>
      </c>
      <c r="I11226" t="s">
        <v>27174</v>
      </c>
    </row>
    <row r="11227" spans="1:9" ht="16" x14ac:dyDescent="0.2">
      <c r="A11227" t="s">
        <v>27175</v>
      </c>
      <c r="B11227" t="s">
        <v>27176</v>
      </c>
      <c r="C11227">
        <v>1</v>
      </c>
      <c r="D11227" t="s">
        <v>2586</v>
      </c>
      <c r="E11227" t="s">
        <v>12</v>
      </c>
      <c r="F11227" s="3" t="s">
        <v>2587</v>
      </c>
      <c r="G11227">
        <v>2022</v>
      </c>
      <c r="H11227" t="s">
        <v>140</v>
      </c>
      <c r="I11227" t="s">
        <v>27177</v>
      </c>
    </row>
    <row r="11228" spans="1:9" ht="16" x14ac:dyDescent="0.2">
      <c r="A11228" t="s">
        <v>27178</v>
      </c>
      <c r="B11228" t="s">
        <v>27179</v>
      </c>
      <c r="C11228">
        <v>1</v>
      </c>
      <c r="D11228" t="s">
        <v>12</v>
      </c>
      <c r="E11228" t="s">
        <v>12</v>
      </c>
      <c r="F11228" s="3" t="s">
        <v>27180</v>
      </c>
      <c r="G11228">
        <v>2022</v>
      </c>
      <c r="H11228" t="s">
        <v>21</v>
      </c>
      <c r="I11228" t="s">
        <v>27181</v>
      </c>
    </row>
    <row r="11229" spans="1:9" ht="32" x14ac:dyDescent="0.2">
      <c r="A11229" t="s">
        <v>27178</v>
      </c>
      <c r="B11229" t="s">
        <v>27182</v>
      </c>
      <c r="C11229">
        <v>2</v>
      </c>
      <c r="D11229">
        <f>237</f>
        <v>237</v>
      </c>
      <c r="E11229" t="s">
        <v>12</v>
      </c>
      <c r="F11229" s="3" t="s">
        <v>27183</v>
      </c>
      <c r="G11229">
        <v>2022</v>
      </c>
      <c r="H11229" t="s">
        <v>21</v>
      </c>
      <c r="I11229" t="s">
        <v>27181</v>
      </c>
    </row>
    <row r="11230" spans="1:9" ht="16" x14ac:dyDescent="0.2">
      <c r="A11230" t="s">
        <v>27184</v>
      </c>
      <c r="B11230" t="s">
        <v>27185</v>
      </c>
      <c r="C11230">
        <v>1</v>
      </c>
      <c r="D11230">
        <f>151</f>
        <v>151</v>
      </c>
      <c r="E11230" t="s">
        <v>12</v>
      </c>
      <c r="F11230" s="3" t="s">
        <v>20648</v>
      </c>
      <c r="G11230">
        <v>2022</v>
      </c>
      <c r="H11230" t="s">
        <v>140</v>
      </c>
      <c r="I11230" t="s">
        <v>27186</v>
      </c>
    </row>
    <row r="11231" spans="1:9" ht="32" x14ac:dyDescent="0.2">
      <c r="A11231" t="s">
        <v>27187</v>
      </c>
      <c r="B11231" t="s">
        <v>27084</v>
      </c>
      <c r="C11231">
        <v>1</v>
      </c>
      <c r="D11231" t="s">
        <v>1512</v>
      </c>
      <c r="E11231" t="s">
        <v>12</v>
      </c>
      <c r="F11231" s="3" t="s">
        <v>9466</v>
      </c>
      <c r="G11231">
        <v>2022</v>
      </c>
      <c r="H11231" t="s">
        <v>140</v>
      </c>
      <c r="I11231" t="s">
        <v>27188</v>
      </c>
    </row>
    <row r="11232" spans="1:9" ht="32" x14ac:dyDescent="0.2">
      <c r="A11232" t="s">
        <v>27187</v>
      </c>
      <c r="B11232" t="s">
        <v>27189</v>
      </c>
      <c r="C11232">
        <v>2</v>
      </c>
      <c r="D11232" t="s">
        <v>1512</v>
      </c>
      <c r="E11232" t="s">
        <v>12</v>
      </c>
      <c r="F11232" s="3" t="s">
        <v>9466</v>
      </c>
      <c r="G11232">
        <v>2022</v>
      </c>
      <c r="H11232" t="s">
        <v>140</v>
      </c>
      <c r="I11232" t="s">
        <v>27188</v>
      </c>
    </row>
    <row r="11233" spans="1:9" ht="16" x14ac:dyDescent="0.2">
      <c r="A11233" t="s">
        <v>27190</v>
      </c>
      <c r="B11233" t="s">
        <v>27191</v>
      </c>
      <c r="C11233">
        <v>1</v>
      </c>
      <c r="D11233" t="s">
        <v>27192</v>
      </c>
      <c r="E11233" t="s">
        <v>12</v>
      </c>
      <c r="F11233" s="3" t="s">
        <v>27193</v>
      </c>
      <c r="G11233">
        <v>2022</v>
      </c>
      <c r="H11233" t="s">
        <v>140</v>
      </c>
      <c r="I11233" t="s">
        <v>27194</v>
      </c>
    </row>
    <row r="11234" spans="1:9" ht="16" x14ac:dyDescent="0.2">
      <c r="A11234" t="s">
        <v>27190</v>
      </c>
      <c r="B11234" t="s">
        <v>27195</v>
      </c>
      <c r="C11234">
        <v>2</v>
      </c>
      <c r="D11234" t="s">
        <v>27192</v>
      </c>
      <c r="E11234" t="s">
        <v>12</v>
      </c>
      <c r="F11234" s="3" t="s">
        <v>27193</v>
      </c>
      <c r="G11234">
        <v>2022</v>
      </c>
      <c r="H11234" t="s">
        <v>140</v>
      </c>
      <c r="I11234" t="s">
        <v>27194</v>
      </c>
    </row>
    <row r="11235" spans="1:9" ht="16" x14ac:dyDescent="0.2">
      <c r="A11235" t="s">
        <v>27190</v>
      </c>
      <c r="B11235" t="s">
        <v>27196</v>
      </c>
      <c r="C11235">
        <v>3</v>
      </c>
      <c r="D11235" t="s">
        <v>27192</v>
      </c>
      <c r="E11235" t="s">
        <v>12</v>
      </c>
      <c r="F11235" s="3" t="s">
        <v>27193</v>
      </c>
      <c r="G11235">
        <v>2022</v>
      </c>
      <c r="H11235" t="s">
        <v>140</v>
      </c>
      <c r="I11235" t="s">
        <v>27194</v>
      </c>
    </row>
    <row r="11236" spans="1:9" ht="16" x14ac:dyDescent="0.2">
      <c r="A11236" t="s">
        <v>27197</v>
      </c>
      <c r="B11236" t="s">
        <v>27198</v>
      </c>
      <c r="C11236">
        <v>1</v>
      </c>
      <c r="D11236" t="s">
        <v>12</v>
      </c>
      <c r="E11236" t="s">
        <v>12</v>
      </c>
      <c r="F11236" s="3" t="s">
        <v>27199</v>
      </c>
      <c r="G11236">
        <v>2022</v>
      </c>
      <c r="H11236" t="s">
        <v>239</v>
      </c>
      <c r="I11236" t="s">
        <v>27200</v>
      </c>
    </row>
    <row r="11237" spans="1:9" ht="16" x14ac:dyDescent="0.2">
      <c r="A11237" t="s">
        <v>27201</v>
      </c>
      <c r="B11237" t="s">
        <v>20194</v>
      </c>
      <c r="C11237">
        <v>1</v>
      </c>
      <c r="D11237" t="s">
        <v>12</v>
      </c>
      <c r="E11237" t="s">
        <v>12</v>
      </c>
      <c r="F11237" s="3" t="s">
        <v>20195</v>
      </c>
      <c r="G11237">
        <v>2022</v>
      </c>
      <c r="H11237" t="s">
        <v>1810</v>
      </c>
      <c r="I11237" t="s">
        <v>27202</v>
      </c>
    </row>
    <row r="11238" spans="1:9" ht="32" x14ac:dyDescent="0.2">
      <c r="A11238" t="s">
        <v>27201</v>
      </c>
      <c r="B11238" t="s">
        <v>20197</v>
      </c>
      <c r="C11238">
        <v>2</v>
      </c>
      <c r="D11238" t="s">
        <v>12</v>
      </c>
      <c r="E11238" t="s">
        <v>12</v>
      </c>
      <c r="F11238" s="3" t="s">
        <v>20198</v>
      </c>
      <c r="G11238">
        <v>2022</v>
      </c>
      <c r="H11238" t="s">
        <v>1810</v>
      </c>
      <c r="I11238" t="s">
        <v>27202</v>
      </c>
    </row>
    <row r="11239" spans="1:9" ht="32" x14ac:dyDescent="0.2">
      <c r="A11239" t="s">
        <v>27201</v>
      </c>
      <c r="B11239" t="s">
        <v>27203</v>
      </c>
      <c r="C11239">
        <v>3</v>
      </c>
      <c r="D11239">
        <f>266</f>
        <v>266</v>
      </c>
      <c r="E11239" t="s">
        <v>12</v>
      </c>
      <c r="F11239" s="3" t="s">
        <v>27204</v>
      </c>
      <c r="G11239">
        <v>2022</v>
      </c>
      <c r="H11239" t="s">
        <v>1810</v>
      </c>
      <c r="I11239" t="s">
        <v>27202</v>
      </c>
    </row>
    <row r="11240" spans="1:9" ht="32" x14ac:dyDescent="0.2">
      <c r="A11240" t="s">
        <v>27205</v>
      </c>
      <c r="B11240" t="s">
        <v>27206</v>
      </c>
      <c r="C11240">
        <v>1</v>
      </c>
      <c r="D11240" t="s">
        <v>12</v>
      </c>
      <c r="E11240" t="s">
        <v>12</v>
      </c>
      <c r="F11240" s="3" t="s">
        <v>27207</v>
      </c>
      <c r="G11240">
        <v>2022</v>
      </c>
      <c r="H11240" t="s">
        <v>3976</v>
      </c>
      <c r="I11240" t="s">
        <v>27208</v>
      </c>
    </row>
    <row r="11241" spans="1:9" ht="32" x14ac:dyDescent="0.2">
      <c r="A11241" t="s">
        <v>27205</v>
      </c>
      <c r="B11241" t="s">
        <v>27209</v>
      </c>
      <c r="C11241">
        <v>2</v>
      </c>
      <c r="D11241" t="s">
        <v>12</v>
      </c>
      <c r="E11241" t="s">
        <v>70</v>
      </c>
      <c r="F11241" s="3" t="s">
        <v>27210</v>
      </c>
      <c r="G11241">
        <v>2022</v>
      </c>
      <c r="H11241" t="s">
        <v>3976</v>
      </c>
      <c r="I11241" t="s">
        <v>27208</v>
      </c>
    </row>
    <row r="11242" spans="1:9" ht="16" x14ac:dyDescent="0.2">
      <c r="A11242" t="s">
        <v>27211</v>
      </c>
      <c r="B11242" t="s">
        <v>15979</v>
      </c>
      <c r="C11242">
        <v>1</v>
      </c>
      <c r="D11242">
        <f>545</f>
        <v>545</v>
      </c>
      <c r="E11242" t="s">
        <v>12</v>
      </c>
      <c r="F11242" s="3" t="s">
        <v>27212</v>
      </c>
      <c r="G11242">
        <v>2022</v>
      </c>
      <c r="H11242" t="s">
        <v>140</v>
      </c>
      <c r="I11242" t="s">
        <v>27213</v>
      </c>
    </row>
    <row r="11243" spans="1:9" ht="16" x14ac:dyDescent="0.2">
      <c r="A11243" t="s">
        <v>27211</v>
      </c>
      <c r="B11243" t="s">
        <v>27214</v>
      </c>
      <c r="C11243">
        <v>2</v>
      </c>
      <c r="D11243" t="s">
        <v>1049</v>
      </c>
      <c r="E11243" t="s">
        <v>12</v>
      </c>
      <c r="F11243" s="3" t="s">
        <v>1050</v>
      </c>
      <c r="G11243">
        <v>2022</v>
      </c>
      <c r="H11243" t="s">
        <v>140</v>
      </c>
      <c r="I11243" t="s">
        <v>27213</v>
      </c>
    </row>
    <row r="11244" spans="1:9" ht="16" x14ac:dyDescent="0.2">
      <c r="A11244" t="s">
        <v>27215</v>
      </c>
      <c r="B11244" t="s">
        <v>5167</v>
      </c>
      <c r="C11244">
        <v>1</v>
      </c>
      <c r="D11244" t="s">
        <v>12</v>
      </c>
      <c r="E11244" t="s">
        <v>12</v>
      </c>
      <c r="F11244" s="3" t="s">
        <v>14139</v>
      </c>
      <c r="G11244">
        <v>2022</v>
      </c>
      <c r="H11244" t="s">
        <v>14</v>
      </c>
      <c r="I11244" t="s">
        <v>27216</v>
      </c>
    </row>
    <row r="11245" spans="1:9" ht="16" x14ac:dyDescent="0.2">
      <c r="A11245" t="s">
        <v>27215</v>
      </c>
      <c r="B11245" t="s">
        <v>8139</v>
      </c>
      <c r="C11245">
        <v>2</v>
      </c>
      <c r="D11245">
        <f>17</f>
        <v>17</v>
      </c>
      <c r="E11245" t="s">
        <v>334</v>
      </c>
      <c r="F11245" s="3" t="s">
        <v>3907</v>
      </c>
      <c r="G11245">
        <v>2022</v>
      </c>
      <c r="H11245" t="s">
        <v>14</v>
      </c>
      <c r="I11245" t="s">
        <v>27216</v>
      </c>
    </row>
    <row r="11246" spans="1:9" ht="16" x14ac:dyDescent="0.2">
      <c r="A11246" t="s">
        <v>27217</v>
      </c>
      <c r="B11246" t="s">
        <v>3852</v>
      </c>
      <c r="C11246">
        <v>1</v>
      </c>
      <c r="D11246" t="s">
        <v>12</v>
      </c>
      <c r="E11246" t="s">
        <v>12</v>
      </c>
      <c r="F11246" s="3" t="s">
        <v>3853</v>
      </c>
      <c r="G11246">
        <v>2022</v>
      </c>
      <c r="H11246" t="s">
        <v>140</v>
      </c>
      <c r="I11246" t="s">
        <v>27218</v>
      </c>
    </row>
    <row r="11247" spans="1:9" ht="32" x14ac:dyDescent="0.2">
      <c r="A11247" t="s">
        <v>27217</v>
      </c>
      <c r="B11247" t="s">
        <v>14180</v>
      </c>
      <c r="C11247">
        <v>2</v>
      </c>
      <c r="D11247" t="s">
        <v>2621</v>
      </c>
      <c r="E11247" t="s">
        <v>12</v>
      </c>
      <c r="F11247" s="3" t="s">
        <v>7021</v>
      </c>
      <c r="G11247">
        <v>2022</v>
      </c>
      <c r="H11247" t="s">
        <v>140</v>
      </c>
      <c r="I11247" t="s">
        <v>27218</v>
      </c>
    </row>
    <row r="11248" spans="1:9" ht="32" x14ac:dyDescent="0.2">
      <c r="A11248" t="s">
        <v>27217</v>
      </c>
      <c r="B11248" t="s">
        <v>27219</v>
      </c>
      <c r="C11248">
        <v>3</v>
      </c>
      <c r="D11248" t="s">
        <v>12</v>
      </c>
      <c r="E11248" t="s">
        <v>12</v>
      </c>
      <c r="F11248" s="3" t="s">
        <v>27220</v>
      </c>
      <c r="G11248">
        <v>2022</v>
      </c>
      <c r="H11248" t="s">
        <v>140</v>
      </c>
      <c r="I11248" t="s">
        <v>27218</v>
      </c>
    </row>
    <row r="11249" spans="1:9" ht="32" x14ac:dyDescent="0.2">
      <c r="A11249" t="s">
        <v>27217</v>
      </c>
      <c r="B11249" t="s">
        <v>27221</v>
      </c>
      <c r="C11249">
        <v>4</v>
      </c>
      <c r="D11249" t="s">
        <v>2621</v>
      </c>
      <c r="E11249" t="s">
        <v>12</v>
      </c>
      <c r="F11249" s="3" t="s">
        <v>7022</v>
      </c>
      <c r="G11249">
        <v>2022</v>
      </c>
      <c r="H11249" t="s">
        <v>140</v>
      </c>
      <c r="I11249" t="s">
        <v>27218</v>
      </c>
    </row>
    <row r="11250" spans="1:9" ht="32" x14ac:dyDescent="0.2">
      <c r="A11250" t="s">
        <v>27222</v>
      </c>
      <c r="B11250" t="s">
        <v>17606</v>
      </c>
      <c r="C11250">
        <v>1</v>
      </c>
      <c r="D11250" t="s">
        <v>52</v>
      </c>
      <c r="E11250" t="s">
        <v>12</v>
      </c>
      <c r="F11250" s="3" t="s">
        <v>18913</v>
      </c>
      <c r="G11250">
        <v>2022</v>
      </c>
      <c r="H11250" t="s">
        <v>226</v>
      </c>
      <c r="I11250" t="s">
        <v>27223</v>
      </c>
    </row>
    <row r="11251" spans="1:9" ht="32" x14ac:dyDescent="0.2">
      <c r="A11251" t="s">
        <v>27222</v>
      </c>
      <c r="B11251" t="s">
        <v>17609</v>
      </c>
      <c r="C11251">
        <v>2</v>
      </c>
      <c r="D11251" t="s">
        <v>52</v>
      </c>
      <c r="E11251" t="s">
        <v>12</v>
      </c>
      <c r="F11251" s="3" t="s">
        <v>27224</v>
      </c>
      <c r="G11251">
        <v>2022</v>
      </c>
      <c r="H11251" t="s">
        <v>226</v>
      </c>
      <c r="I11251" t="s">
        <v>27223</v>
      </c>
    </row>
    <row r="11252" spans="1:9" ht="16" x14ac:dyDescent="0.2">
      <c r="A11252" t="s">
        <v>27225</v>
      </c>
      <c r="B11252" t="s">
        <v>27226</v>
      </c>
      <c r="C11252">
        <v>1</v>
      </c>
      <c r="D11252" t="s">
        <v>12</v>
      </c>
      <c r="E11252" t="s">
        <v>12</v>
      </c>
      <c r="F11252" s="3" t="s">
        <v>23357</v>
      </c>
      <c r="G11252">
        <v>2022</v>
      </c>
      <c r="H11252" t="s">
        <v>474</v>
      </c>
      <c r="I11252" t="s">
        <v>27227</v>
      </c>
    </row>
    <row r="11253" spans="1:9" ht="32" x14ac:dyDescent="0.2">
      <c r="A11253" t="s">
        <v>27225</v>
      </c>
      <c r="B11253" t="s">
        <v>27228</v>
      </c>
      <c r="C11253">
        <v>2</v>
      </c>
      <c r="D11253" t="s">
        <v>1020</v>
      </c>
      <c r="E11253" t="s">
        <v>12</v>
      </c>
      <c r="F11253" s="3" t="s">
        <v>27229</v>
      </c>
      <c r="G11253">
        <v>2022</v>
      </c>
      <c r="H11253" t="s">
        <v>1022</v>
      </c>
      <c r="I11253" t="s">
        <v>27227</v>
      </c>
    </row>
    <row r="11254" spans="1:9" ht="16" x14ac:dyDescent="0.2">
      <c r="A11254" t="s">
        <v>27230</v>
      </c>
      <c r="B11254" t="s">
        <v>27231</v>
      </c>
      <c r="C11254">
        <v>1</v>
      </c>
      <c r="D11254" t="s">
        <v>12</v>
      </c>
      <c r="E11254" t="s">
        <v>12</v>
      </c>
      <c r="F11254" s="3" t="s">
        <v>27232</v>
      </c>
      <c r="G11254">
        <v>2022</v>
      </c>
      <c r="H11254" t="s">
        <v>21</v>
      </c>
      <c r="I11254" t="s">
        <v>27233</v>
      </c>
    </row>
    <row r="11255" spans="1:9" ht="32" x14ac:dyDescent="0.2">
      <c r="A11255" t="s">
        <v>27230</v>
      </c>
      <c r="B11255" t="s">
        <v>27234</v>
      </c>
      <c r="C11255">
        <v>2</v>
      </c>
      <c r="D11255" t="s">
        <v>12</v>
      </c>
      <c r="E11255" t="s">
        <v>12</v>
      </c>
      <c r="F11255" s="3" t="s">
        <v>18691</v>
      </c>
      <c r="G11255">
        <v>2022</v>
      </c>
      <c r="H11255" t="s">
        <v>239</v>
      </c>
      <c r="I11255" t="s">
        <v>27233</v>
      </c>
    </row>
    <row r="11256" spans="1:9" ht="32" x14ac:dyDescent="0.2">
      <c r="A11256" t="s">
        <v>27235</v>
      </c>
      <c r="B11256" t="s">
        <v>27236</v>
      </c>
      <c r="C11256">
        <v>1</v>
      </c>
      <c r="D11256">
        <f>159</f>
        <v>159</v>
      </c>
      <c r="E11256" t="s">
        <v>12</v>
      </c>
      <c r="F11256" s="3" t="s">
        <v>27237</v>
      </c>
      <c r="G11256">
        <v>2022</v>
      </c>
      <c r="H11256" t="s">
        <v>1524</v>
      </c>
      <c r="I11256" t="s">
        <v>27238</v>
      </c>
    </row>
    <row r="11257" spans="1:9" ht="32" x14ac:dyDescent="0.2">
      <c r="A11257" t="s">
        <v>27235</v>
      </c>
      <c r="B11257" t="s">
        <v>27239</v>
      </c>
      <c r="C11257">
        <v>2</v>
      </c>
      <c r="D11257">
        <f>159</f>
        <v>159</v>
      </c>
      <c r="E11257" t="s">
        <v>12</v>
      </c>
      <c r="F11257" s="3" t="s">
        <v>27240</v>
      </c>
      <c r="G11257">
        <v>2022</v>
      </c>
      <c r="H11257" t="s">
        <v>1524</v>
      </c>
      <c r="I11257" t="s">
        <v>27238</v>
      </c>
    </row>
    <row r="11258" spans="1:9" ht="16" x14ac:dyDescent="0.2">
      <c r="A11258" t="s">
        <v>27235</v>
      </c>
      <c r="B11258" t="s">
        <v>27241</v>
      </c>
      <c r="C11258">
        <v>3</v>
      </c>
      <c r="D11258">
        <f>159</f>
        <v>159</v>
      </c>
      <c r="E11258" t="s">
        <v>12</v>
      </c>
      <c r="F11258" s="3" t="s">
        <v>27242</v>
      </c>
      <c r="G11258">
        <v>2022</v>
      </c>
      <c r="H11258" t="s">
        <v>1524</v>
      </c>
      <c r="I11258" t="s">
        <v>27238</v>
      </c>
    </row>
    <row r="11259" spans="1:9" ht="16" x14ac:dyDescent="0.2">
      <c r="A11259" t="s">
        <v>27243</v>
      </c>
      <c r="B11259" t="s">
        <v>27244</v>
      </c>
      <c r="C11259">
        <v>1</v>
      </c>
      <c r="D11259">
        <f>556</f>
        <v>556</v>
      </c>
      <c r="E11259" t="s">
        <v>12</v>
      </c>
      <c r="F11259" s="3" t="s">
        <v>7546</v>
      </c>
      <c r="G11259">
        <v>2022</v>
      </c>
      <c r="H11259" t="s">
        <v>140</v>
      </c>
      <c r="I11259" t="s">
        <v>27245</v>
      </c>
    </row>
    <row r="11260" spans="1:9" ht="32" x14ac:dyDescent="0.2">
      <c r="A11260" t="s">
        <v>27246</v>
      </c>
      <c r="B11260" t="s">
        <v>27247</v>
      </c>
      <c r="C11260">
        <v>1</v>
      </c>
      <c r="D11260" t="s">
        <v>6346</v>
      </c>
      <c r="E11260" t="s">
        <v>12</v>
      </c>
      <c r="F11260" s="3" t="s">
        <v>27248</v>
      </c>
      <c r="G11260">
        <v>2022</v>
      </c>
      <c r="H11260" t="s">
        <v>126</v>
      </c>
      <c r="I11260" t="s">
        <v>27249</v>
      </c>
    </row>
    <row r="11261" spans="1:9" ht="16" x14ac:dyDescent="0.2">
      <c r="A11261" t="s">
        <v>27246</v>
      </c>
      <c r="B11261" t="s">
        <v>27250</v>
      </c>
      <c r="C11261">
        <v>2</v>
      </c>
      <c r="D11261" t="s">
        <v>12</v>
      </c>
      <c r="E11261" t="s">
        <v>12</v>
      </c>
      <c r="F11261" s="3" t="s">
        <v>27251</v>
      </c>
      <c r="G11261">
        <v>2022</v>
      </c>
      <c r="H11261" t="s">
        <v>126</v>
      </c>
      <c r="I11261" t="s">
        <v>27249</v>
      </c>
    </row>
    <row r="11262" spans="1:9" ht="32" x14ac:dyDescent="0.2">
      <c r="A11262" t="s">
        <v>27246</v>
      </c>
      <c r="B11262" t="s">
        <v>24496</v>
      </c>
      <c r="C11262">
        <v>3</v>
      </c>
      <c r="D11262" t="s">
        <v>6346</v>
      </c>
      <c r="E11262" t="s">
        <v>12</v>
      </c>
      <c r="F11262" s="3" t="s">
        <v>27248</v>
      </c>
      <c r="G11262">
        <v>2022</v>
      </c>
      <c r="H11262" t="s">
        <v>126</v>
      </c>
      <c r="I11262" t="s">
        <v>27249</v>
      </c>
    </row>
    <row r="11263" spans="1:9" ht="32" x14ac:dyDescent="0.2">
      <c r="A11263" t="s">
        <v>27252</v>
      </c>
      <c r="B11263" t="s">
        <v>27253</v>
      </c>
      <c r="C11263">
        <v>1</v>
      </c>
      <c r="D11263">
        <f>431</f>
        <v>431</v>
      </c>
      <c r="E11263" t="s">
        <v>12</v>
      </c>
      <c r="F11263" s="3" t="s">
        <v>23031</v>
      </c>
      <c r="G11263">
        <v>2022</v>
      </c>
      <c r="H11263" t="s">
        <v>714</v>
      </c>
      <c r="I11263" t="s">
        <v>27254</v>
      </c>
    </row>
    <row r="11264" spans="1:9" ht="16" x14ac:dyDescent="0.2">
      <c r="A11264" t="s">
        <v>27252</v>
      </c>
      <c r="B11264" t="s">
        <v>27255</v>
      </c>
      <c r="C11264">
        <v>2</v>
      </c>
      <c r="D11264" t="s">
        <v>344</v>
      </c>
      <c r="E11264" t="s">
        <v>12</v>
      </c>
      <c r="F11264" s="3" t="s">
        <v>17131</v>
      </c>
      <c r="G11264">
        <v>2022</v>
      </c>
      <c r="H11264" t="s">
        <v>714</v>
      </c>
      <c r="I11264" t="s">
        <v>27254</v>
      </c>
    </row>
    <row r="11265" spans="1:9" ht="32" x14ac:dyDescent="0.2">
      <c r="A11265" t="s">
        <v>27256</v>
      </c>
      <c r="B11265" t="s">
        <v>4705</v>
      </c>
      <c r="C11265">
        <v>1</v>
      </c>
      <c r="D11265" t="s">
        <v>12</v>
      </c>
      <c r="E11265" t="s">
        <v>12</v>
      </c>
      <c r="F11265" s="3" t="s">
        <v>27257</v>
      </c>
      <c r="G11265">
        <v>2022</v>
      </c>
      <c r="H11265" t="s">
        <v>14</v>
      </c>
      <c r="I11265" t="s">
        <v>27258</v>
      </c>
    </row>
    <row r="11266" spans="1:9" ht="16" x14ac:dyDescent="0.2">
      <c r="A11266" t="s">
        <v>27259</v>
      </c>
      <c r="B11266" t="s">
        <v>27260</v>
      </c>
      <c r="C11266">
        <v>1</v>
      </c>
      <c r="D11266" t="s">
        <v>1049</v>
      </c>
      <c r="E11266" t="s">
        <v>12</v>
      </c>
      <c r="F11266" s="3" t="s">
        <v>20806</v>
      </c>
      <c r="G11266">
        <v>2022</v>
      </c>
      <c r="H11266" t="s">
        <v>140</v>
      </c>
      <c r="I11266" t="s">
        <v>27261</v>
      </c>
    </row>
    <row r="11267" spans="1:9" ht="16" x14ac:dyDescent="0.2">
      <c r="A11267" t="s">
        <v>27259</v>
      </c>
      <c r="B11267" t="s">
        <v>27262</v>
      </c>
      <c r="C11267">
        <v>2</v>
      </c>
      <c r="D11267" t="s">
        <v>52</v>
      </c>
      <c r="E11267" t="s">
        <v>12</v>
      </c>
      <c r="F11267" s="7" t="s">
        <v>286</v>
      </c>
      <c r="G11267">
        <v>2022</v>
      </c>
      <c r="H11267" t="s">
        <v>140</v>
      </c>
      <c r="I11267" t="s">
        <v>27261</v>
      </c>
    </row>
    <row r="11268" spans="1:9" ht="32" x14ac:dyDescent="0.2">
      <c r="A11268" t="s">
        <v>27263</v>
      </c>
      <c r="B11268" t="s">
        <v>741</v>
      </c>
      <c r="C11268">
        <v>1</v>
      </c>
      <c r="D11268" t="s">
        <v>12</v>
      </c>
      <c r="E11268" t="s">
        <v>12</v>
      </c>
      <c r="F11268" s="3" t="s">
        <v>23512</v>
      </c>
      <c r="G11268">
        <v>2022</v>
      </c>
      <c r="H11268" t="s">
        <v>474</v>
      </c>
      <c r="I11268" t="s">
        <v>27264</v>
      </c>
    </row>
    <row r="11269" spans="1:9" ht="16" x14ac:dyDescent="0.2">
      <c r="A11269" t="s">
        <v>27263</v>
      </c>
      <c r="B11269" t="s">
        <v>27265</v>
      </c>
      <c r="C11269">
        <v>2</v>
      </c>
      <c r="D11269">
        <f>285</f>
        <v>285</v>
      </c>
      <c r="E11269" t="s">
        <v>12</v>
      </c>
      <c r="F11269" s="3" t="s">
        <v>11126</v>
      </c>
      <c r="G11269">
        <v>2022</v>
      </c>
      <c r="H11269" t="s">
        <v>140</v>
      </c>
      <c r="I11269" t="s">
        <v>27264</v>
      </c>
    </row>
    <row r="11270" spans="1:9" ht="16" x14ac:dyDescent="0.2">
      <c r="A11270" t="s">
        <v>27263</v>
      </c>
      <c r="B11270" t="s">
        <v>11394</v>
      </c>
      <c r="C11270">
        <v>3</v>
      </c>
      <c r="D11270" t="s">
        <v>5574</v>
      </c>
      <c r="E11270" t="s">
        <v>12</v>
      </c>
      <c r="F11270" s="3" t="s">
        <v>8020</v>
      </c>
      <c r="G11270">
        <v>2022</v>
      </c>
      <c r="H11270" t="s">
        <v>140</v>
      </c>
      <c r="I11270" t="s">
        <v>27264</v>
      </c>
    </row>
    <row r="11271" spans="1:9" ht="16" x14ac:dyDescent="0.2">
      <c r="A11271" t="s">
        <v>27263</v>
      </c>
      <c r="B11271" t="s">
        <v>5578</v>
      </c>
      <c r="C11271">
        <v>4</v>
      </c>
      <c r="D11271" t="s">
        <v>52</v>
      </c>
      <c r="E11271" t="s">
        <v>12</v>
      </c>
      <c r="F11271" s="3" t="s">
        <v>1278</v>
      </c>
      <c r="G11271">
        <v>2022</v>
      </c>
      <c r="H11271" t="s">
        <v>140</v>
      </c>
      <c r="I11271" t="s">
        <v>27264</v>
      </c>
    </row>
    <row r="11272" spans="1:9" ht="16" x14ac:dyDescent="0.2">
      <c r="A11272" t="s">
        <v>27263</v>
      </c>
      <c r="B11272" t="s">
        <v>27266</v>
      </c>
      <c r="C11272">
        <v>5</v>
      </c>
      <c r="D11272" t="s">
        <v>1010</v>
      </c>
      <c r="E11272" t="s">
        <v>12</v>
      </c>
      <c r="F11272" s="3" t="s">
        <v>6865</v>
      </c>
      <c r="G11272">
        <v>2022</v>
      </c>
      <c r="H11272" t="s">
        <v>140</v>
      </c>
      <c r="I11272" t="s">
        <v>27264</v>
      </c>
    </row>
    <row r="11273" spans="1:9" ht="16" x14ac:dyDescent="0.2">
      <c r="A11273" t="s">
        <v>27263</v>
      </c>
      <c r="B11273" t="s">
        <v>4573</v>
      </c>
      <c r="C11273">
        <v>6</v>
      </c>
      <c r="D11273">
        <f>272</f>
        <v>272</v>
      </c>
      <c r="E11273" t="s">
        <v>12</v>
      </c>
      <c r="F11273" s="3" t="s">
        <v>1623</v>
      </c>
      <c r="G11273">
        <v>2022</v>
      </c>
      <c r="H11273" t="s">
        <v>14</v>
      </c>
      <c r="I11273" t="s">
        <v>27264</v>
      </c>
    </row>
    <row r="11274" spans="1:9" ht="32" x14ac:dyDescent="0.2">
      <c r="A11274" t="s">
        <v>27267</v>
      </c>
      <c r="B11274" t="s">
        <v>27268</v>
      </c>
      <c r="C11274">
        <v>1</v>
      </c>
      <c r="D11274" t="s">
        <v>12</v>
      </c>
      <c r="E11274" t="s">
        <v>12</v>
      </c>
      <c r="F11274" s="3" t="s">
        <v>27269</v>
      </c>
      <c r="G11274">
        <v>2022</v>
      </c>
      <c r="H11274" t="s">
        <v>239</v>
      </c>
      <c r="I11274" t="s">
        <v>27270</v>
      </c>
    </row>
    <row r="11275" spans="1:9" ht="32" x14ac:dyDescent="0.2">
      <c r="A11275" t="s">
        <v>27271</v>
      </c>
      <c r="B11275" t="s">
        <v>1151</v>
      </c>
      <c r="C11275">
        <v>1</v>
      </c>
      <c r="D11275" t="s">
        <v>366</v>
      </c>
      <c r="E11275" t="s">
        <v>12</v>
      </c>
      <c r="F11275" s="7" t="s">
        <v>20597</v>
      </c>
      <c r="G11275">
        <v>2022</v>
      </c>
      <c r="H11275" t="s">
        <v>368</v>
      </c>
      <c r="I11275" t="s">
        <v>27272</v>
      </c>
    </row>
    <row r="11276" spans="1:9" ht="32" x14ac:dyDescent="0.2">
      <c r="A11276" t="s">
        <v>27273</v>
      </c>
      <c r="B11276" t="s">
        <v>27274</v>
      </c>
      <c r="C11276">
        <v>1</v>
      </c>
      <c r="D11276">
        <f>382</f>
        <v>382</v>
      </c>
      <c r="E11276" t="s">
        <v>12</v>
      </c>
      <c r="F11276" s="3" t="s">
        <v>27275</v>
      </c>
      <c r="G11276">
        <v>2022</v>
      </c>
      <c r="H11276" t="s">
        <v>1087</v>
      </c>
      <c r="I11276" t="s">
        <v>27276</v>
      </c>
    </row>
    <row r="11277" spans="1:9" ht="16" x14ac:dyDescent="0.2">
      <c r="A11277" t="s">
        <v>27273</v>
      </c>
      <c r="B11277" t="s">
        <v>27277</v>
      </c>
      <c r="C11277">
        <v>2</v>
      </c>
      <c r="D11277" t="s">
        <v>795</v>
      </c>
      <c r="E11277" t="s">
        <v>12</v>
      </c>
      <c r="F11277" s="3" t="s">
        <v>27278</v>
      </c>
      <c r="G11277">
        <v>2022</v>
      </c>
      <c r="H11277" t="s">
        <v>1087</v>
      </c>
      <c r="I11277" t="s">
        <v>27276</v>
      </c>
    </row>
    <row r="11278" spans="1:9" ht="32" x14ac:dyDescent="0.2">
      <c r="A11278" t="s">
        <v>27279</v>
      </c>
      <c r="B11278" t="s">
        <v>27280</v>
      </c>
      <c r="C11278">
        <v>1</v>
      </c>
      <c r="D11278" t="s">
        <v>1020</v>
      </c>
      <c r="E11278" t="s">
        <v>12</v>
      </c>
      <c r="F11278" s="3" t="s">
        <v>27281</v>
      </c>
      <c r="G11278">
        <v>2022</v>
      </c>
      <c r="H11278" t="s">
        <v>1022</v>
      </c>
      <c r="I11278" t="s">
        <v>27282</v>
      </c>
    </row>
    <row r="11279" spans="1:9" ht="16" x14ac:dyDescent="0.2">
      <c r="A11279" t="s">
        <v>27283</v>
      </c>
      <c r="B11279" t="s">
        <v>10214</v>
      </c>
      <c r="C11279">
        <v>1</v>
      </c>
      <c r="D11279" t="s">
        <v>12</v>
      </c>
      <c r="E11279" t="s">
        <v>12</v>
      </c>
      <c r="F11279" s="3" t="s">
        <v>10215</v>
      </c>
      <c r="G11279">
        <v>2022</v>
      </c>
      <c r="H11279" t="s">
        <v>14</v>
      </c>
      <c r="I11279" t="s">
        <v>27284</v>
      </c>
    </row>
    <row r="11280" spans="1:9" ht="32" x14ac:dyDescent="0.2">
      <c r="A11280" t="s">
        <v>27283</v>
      </c>
      <c r="B11280" t="s">
        <v>24977</v>
      </c>
      <c r="C11280">
        <v>2</v>
      </c>
      <c r="D11280" t="s">
        <v>12</v>
      </c>
      <c r="E11280" t="s">
        <v>3552</v>
      </c>
      <c r="F11280" s="3" t="s">
        <v>10899</v>
      </c>
      <c r="G11280">
        <v>2022</v>
      </c>
      <c r="H11280" t="s">
        <v>14</v>
      </c>
      <c r="I11280" t="s">
        <v>27284</v>
      </c>
    </row>
    <row r="11281" spans="1:9" ht="32" x14ac:dyDescent="0.2">
      <c r="A11281" t="s">
        <v>27283</v>
      </c>
      <c r="B11281" t="s">
        <v>27285</v>
      </c>
      <c r="C11281">
        <v>3</v>
      </c>
      <c r="D11281" t="s">
        <v>12</v>
      </c>
      <c r="E11281" t="s">
        <v>12</v>
      </c>
      <c r="F11281" s="3" t="s">
        <v>27286</v>
      </c>
      <c r="G11281">
        <v>2022</v>
      </c>
      <c r="H11281" t="s">
        <v>14</v>
      </c>
      <c r="I11281" t="s">
        <v>27284</v>
      </c>
    </row>
    <row r="11282" spans="1:9" ht="16" x14ac:dyDescent="0.2">
      <c r="A11282" t="s">
        <v>27287</v>
      </c>
      <c r="B11282" t="s">
        <v>27288</v>
      </c>
      <c r="C11282">
        <v>1</v>
      </c>
      <c r="D11282" t="s">
        <v>12</v>
      </c>
      <c r="E11282" t="s">
        <v>12</v>
      </c>
      <c r="F11282" s="3" t="s">
        <v>18124</v>
      </c>
      <c r="G11282">
        <v>2022</v>
      </c>
      <c r="H11282" t="s">
        <v>140</v>
      </c>
      <c r="I11282" t="s">
        <v>27289</v>
      </c>
    </row>
    <row r="11283" spans="1:9" ht="16" x14ac:dyDescent="0.2">
      <c r="A11283" t="s">
        <v>27287</v>
      </c>
      <c r="B11283" t="s">
        <v>27290</v>
      </c>
      <c r="C11283">
        <v>2</v>
      </c>
      <c r="D11283" t="s">
        <v>3674</v>
      </c>
      <c r="E11283" t="s">
        <v>12</v>
      </c>
      <c r="F11283" s="3" t="s">
        <v>27291</v>
      </c>
      <c r="G11283">
        <v>2022</v>
      </c>
      <c r="H11283" t="s">
        <v>140</v>
      </c>
      <c r="I11283" t="s">
        <v>27289</v>
      </c>
    </row>
    <row r="11284" spans="1:9" ht="16" x14ac:dyDescent="0.2">
      <c r="A11284" t="s">
        <v>27287</v>
      </c>
      <c r="B11284" t="s">
        <v>27292</v>
      </c>
      <c r="C11284">
        <v>3</v>
      </c>
      <c r="D11284">
        <f>47</f>
        <v>47</v>
      </c>
      <c r="E11284" t="s">
        <v>12</v>
      </c>
      <c r="F11284" s="3" t="s">
        <v>9221</v>
      </c>
      <c r="G11284">
        <v>2022</v>
      </c>
      <c r="H11284" t="s">
        <v>140</v>
      </c>
      <c r="I11284" t="s">
        <v>27289</v>
      </c>
    </row>
    <row r="11285" spans="1:9" ht="32" x14ac:dyDescent="0.2">
      <c r="A11285" t="s">
        <v>27293</v>
      </c>
      <c r="B11285" t="s">
        <v>4932</v>
      </c>
      <c r="C11285">
        <v>1</v>
      </c>
      <c r="D11285" t="s">
        <v>12</v>
      </c>
      <c r="E11285" t="s">
        <v>12</v>
      </c>
      <c r="F11285" s="3" t="s">
        <v>27294</v>
      </c>
      <c r="G11285">
        <v>2022</v>
      </c>
      <c r="H11285" t="s">
        <v>14</v>
      </c>
      <c r="I11285" t="s">
        <v>27295</v>
      </c>
    </row>
    <row r="11286" spans="1:9" ht="16" x14ac:dyDescent="0.2">
      <c r="A11286" t="s">
        <v>27293</v>
      </c>
      <c r="B11286" t="s">
        <v>21772</v>
      </c>
      <c r="C11286">
        <v>2</v>
      </c>
      <c r="D11286" t="s">
        <v>12</v>
      </c>
      <c r="E11286" t="s">
        <v>12</v>
      </c>
      <c r="F11286" s="3" t="s">
        <v>4936</v>
      </c>
      <c r="G11286">
        <v>2022</v>
      </c>
      <c r="H11286" t="s">
        <v>14</v>
      </c>
      <c r="I11286" t="s">
        <v>27295</v>
      </c>
    </row>
    <row r="11287" spans="1:9" ht="16" x14ac:dyDescent="0.2">
      <c r="A11287" t="s">
        <v>27293</v>
      </c>
      <c r="B11287" t="s">
        <v>27296</v>
      </c>
      <c r="C11287">
        <v>3</v>
      </c>
      <c r="D11287" t="s">
        <v>7504</v>
      </c>
      <c r="E11287" t="s">
        <v>4189</v>
      </c>
      <c r="F11287" s="3" t="s">
        <v>7505</v>
      </c>
      <c r="G11287">
        <v>2022</v>
      </c>
      <c r="H11287" t="s">
        <v>368</v>
      </c>
      <c r="I11287" t="s">
        <v>27295</v>
      </c>
    </row>
    <row r="11288" spans="1:9" ht="16" x14ac:dyDescent="0.2">
      <c r="A11288" t="s">
        <v>27297</v>
      </c>
      <c r="B11288" t="s">
        <v>19809</v>
      </c>
      <c r="C11288">
        <v>1</v>
      </c>
      <c r="D11288" t="s">
        <v>12</v>
      </c>
      <c r="E11288" t="s">
        <v>12</v>
      </c>
      <c r="F11288" s="3" t="s">
        <v>27298</v>
      </c>
      <c r="G11288">
        <v>2022</v>
      </c>
      <c r="H11288" t="s">
        <v>14</v>
      </c>
      <c r="I11288" t="s">
        <v>27299</v>
      </c>
    </row>
    <row r="11289" spans="1:9" ht="16" x14ac:dyDescent="0.2">
      <c r="A11289" t="s">
        <v>27297</v>
      </c>
      <c r="B11289" t="s">
        <v>27300</v>
      </c>
      <c r="C11289">
        <v>2</v>
      </c>
      <c r="D11289" t="s">
        <v>12</v>
      </c>
      <c r="E11289" t="s">
        <v>12</v>
      </c>
      <c r="F11289" s="3" t="s">
        <v>17290</v>
      </c>
      <c r="G11289">
        <v>2022</v>
      </c>
      <c r="H11289" t="s">
        <v>14</v>
      </c>
      <c r="I11289" t="s">
        <v>27299</v>
      </c>
    </row>
    <row r="11290" spans="1:9" ht="16" x14ac:dyDescent="0.2">
      <c r="A11290" t="s">
        <v>27297</v>
      </c>
      <c r="B11290" t="s">
        <v>27301</v>
      </c>
      <c r="C11290">
        <v>3</v>
      </c>
      <c r="D11290" t="s">
        <v>1512</v>
      </c>
      <c r="E11290" t="s">
        <v>12</v>
      </c>
      <c r="F11290" s="3" t="s">
        <v>27302</v>
      </c>
      <c r="G11290">
        <v>2022</v>
      </c>
      <c r="H11290" t="s">
        <v>438</v>
      </c>
      <c r="I11290" t="s">
        <v>27299</v>
      </c>
    </row>
    <row r="11291" spans="1:9" ht="32" x14ac:dyDescent="0.2">
      <c r="A11291" t="s">
        <v>27303</v>
      </c>
      <c r="B11291" t="s">
        <v>15979</v>
      </c>
      <c r="C11291">
        <v>1</v>
      </c>
      <c r="D11291">
        <f>545</f>
        <v>545</v>
      </c>
      <c r="E11291" t="s">
        <v>12</v>
      </c>
      <c r="F11291" s="3" t="s">
        <v>15980</v>
      </c>
      <c r="G11291">
        <v>2022</v>
      </c>
      <c r="H11291" t="s">
        <v>140</v>
      </c>
      <c r="I11291" t="s">
        <v>27304</v>
      </c>
    </row>
    <row r="11292" spans="1:9" ht="16" x14ac:dyDescent="0.2">
      <c r="A11292" t="s">
        <v>27303</v>
      </c>
      <c r="B11292" t="s">
        <v>15974</v>
      </c>
      <c r="C11292">
        <v>2</v>
      </c>
      <c r="D11292" t="s">
        <v>1049</v>
      </c>
      <c r="E11292" t="s">
        <v>12</v>
      </c>
      <c r="F11292" s="3" t="s">
        <v>1050</v>
      </c>
      <c r="G11292">
        <v>2022</v>
      </c>
      <c r="H11292" t="s">
        <v>140</v>
      </c>
      <c r="I11292" t="s">
        <v>27304</v>
      </c>
    </row>
    <row r="11293" spans="1:9" ht="32" x14ac:dyDescent="0.2">
      <c r="A11293" t="s">
        <v>27303</v>
      </c>
      <c r="B11293" t="s">
        <v>27305</v>
      </c>
      <c r="C11293">
        <v>3</v>
      </c>
      <c r="D11293">
        <f>545</f>
        <v>545</v>
      </c>
      <c r="E11293" t="s">
        <v>12</v>
      </c>
      <c r="F11293" s="3" t="s">
        <v>27306</v>
      </c>
      <c r="G11293">
        <v>2022</v>
      </c>
      <c r="H11293" t="s">
        <v>140</v>
      </c>
      <c r="I11293" t="s">
        <v>27304</v>
      </c>
    </row>
    <row r="11294" spans="1:9" ht="16" x14ac:dyDescent="0.2">
      <c r="A11294" t="s">
        <v>27307</v>
      </c>
      <c r="B11294" t="s">
        <v>3565</v>
      </c>
      <c r="C11294">
        <v>1</v>
      </c>
      <c r="D11294" t="s">
        <v>3575</v>
      </c>
      <c r="E11294" t="s">
        <v>12</v>
      </c>
      <c r="F11294" s="3" t="s">
        <v>7248</v>
      </c>
      <c r="G11294">
        <v>2022</v>
      </c>
      <c r="H11294" t="s">
        <v>86</v>
      </c>
      <c r="I11294" t="s">
        <v>27308</v>
      </c>
    </row>
    <row r="11295" spans="1:9" ht="32" x14ac:dyDescent="0.2">
      <c r="A11295" t="s">
        <v>27307</v>
      </c>
      <c r="B11295" t="s">
        <v>27309</v>
      </c>
      <c r="C11295">
        <v>2</v>
      </c>
      <c r="D11295" t="s">
        <v>12</v>
      </c>
      <c r="E11295" t="s">
        <v>12</v>
      </c>
      <c r="F11295" s="3" t="s">
        <v>11115</v>
      </c>
      <c r="G11295">
        <v>2022</v>
      </c>
      <c r="H11295" t="s">
        <v>368</v>
      </c>
      <c r="I11295" t="s">
        <v>27308</v>
      </c>
    </row>
    <row r="11296" spans="1:9" ht="32" x14ac:dyDescent="0.2">
      <c r="A11296" t="s">
        <v>27307</v>
      </c>
      <c r="B11296" t="s">
        <v>27310</v>
      </c>
      <c r="C11296">
        <v>3</v>
      </c>
      <c r="D11296" t="s">
        <v>3575</v>
      </c>
      <c r="E11296" t="s">
        <v>12</v>
      </c>
      <c r="F11296" s="3" t="s">
        <v>27311</v>
      </c>
      <c r="G11296">
        <v>2022</v>
      </c>
      <c r="H11296" t="s">
        <v>86</v>
      </c>
      <c r="I11296" t="s">
        <v>27308</v>
      </c>
    </row>
    <row r="11297" spans="1:9" ht="32" x14ac:dyDescent="0.2">
      <c r="A11297" t="s">
        <v>27312</v>
      </c>
      <c r="B11297" t="s">
        <v>25874</v>
      </c>
      <c r="C11297">
        <v>1</v>
      </c>
      <c r="D11297" t="s">
        <v>12</v>
      </c>
      <c r="E11297" t="s">
        <v>12</v>
      </c>
      <c r="F11297" s="3" t="s">
        <v>27313</v>
      </c>
      <c r="G11297">
        <v>2022</v>
      </c>
      <c r="H11297" t="s">
        <v>3976</v>
      </c>
      <c r="I11297" t="s">
        <v>27314</v>
      </c>
    </row>
    <row r="11298" spans="1:9" ht="16" x14ac:dyDescent="0.2">
      <c r="A11298" t="s">
        <v>27315</v>
      </c>
      <c r="B11298" t="s">
        <v>27316</v>
      </c>
      <c r="C11298">
        <v>1</v>
      </c>
      <c r="D11298">
        <f>476</f>
        <v>476</v>
      </c>
      <c r="E11298" t="s">
        <v>12</v>
      </c>
      <c r="F11298" s="3" t="s">
        <v>27317</v>
      </c>
      <c r="G11298">
        <v>2022</v>
      </c>
      <c r="H11298" t="s">
        <v>67</v>
      </c>
      <c r="I11298" t="s">
        <v>27318</v>
      </c>
    </row>
    <row r="11299" spans="1:9" ht="16" x14ac:dyDescent="0.2">
      <c r="A11299" t="s">
        <v>27315</v>
      </c>
      <c r="B11299" t="s">
        <v>27319</v>
      </c>
      <c r="C11299">
        <v>2</v>
      </c>
      <c r="D11299">
        <f>176</f>
        <v>176</v>
      </c>
      <c r="E11299" t="s">
        <v>12</v>
      </c>
      <c r="F11299" s="3" t="s">
        <v>27320</v>
      </c>
      <c r="G11299">
        <v>2022</v>
      </c>
      <c r="H11299" t="s">
        <v>67</v>
      </c>
      <c r="I11299" t="s">
        <v>27318</v>
      </c>
    </row>
    <row r="11300" spans="1:9" ht="32" x14ac:dyDescent="0.2">
      <c r="A11300" t="s">
        <v>27321</v>
      </c>
      <c r="B11300" t="s">
        <v>27322</v>
      </c>
      <c r="C11300">
        <v>1</v>
      </c>
      <c r="D11300" t="s">
        <v>90</v>
      </c>
      <c r="E11300" t="s">
        <v>12</v>
      </c>
      <c r="F11300" s="7" t="s">
        <v>27323</v>
      </c>
      <c r="G11300">
        <v>2022</v>
      </c>
      <c r="H11300" t="s">
        <v>226</v>
      </c>
      <c r="I11300" t="s">
        <v>27324</v>
      </c>
    </row>
    <row r="11301" spans="1:9" ht="16" x14ac:dyDescent="0.2">
      <c r="A11301" t="s">
        <v>27325</v>
      </c>
      <c r="B11301" t="s">
        <v>3565</v>
      </c>
      <c r="C11301">
        <v>1</v>
      </c>
      <c r="D11301" t="s">
        <v>3575</v>
      </c>
      <c r="E11301" t="s">
        <v>12</v>
      </c>
      <c r="F11301" s="3" t="s">
        <v>3576</v>
      </c>
      <c r="G11301">
        <v>2022</v>
      </c>
      <c r="H11301" t="s">
        <v>86</v>
      </c>
      <c r="I11301" t="s">
        <v>27326</v>
      </c>
    </row>
    <row r="11302" spans="1:9" ht="16" x14ac:dyDescent="0.2">
      <c r="A11302" t="s">
        <v>27325</v>
      </c>
      <c r="B11302" t="s">
        <v>27310</v>
      </c>
      <c r="C11302">
        <v>2</v>
      </c>
      <c r="D11302" t="s">
        <v>316</v>
      </c>
      <c r="E11302" t="s">
        <v>485</v>
      </c>
      <c r="F11302" s="3" t="s">
        <v>5221</v>
      </c>
      <c r="G11302">
        <v>2022</v>
      </c>
      <c r="H11302" t="s">
        <v>86</v>
      </c>
      <c r="I11302" t="s">
        <v>27326</v>
      </c>
    </row>
    <row r="11303" spans="1:9" ht="32" x14ac:dyDescent="0.2">
      <c r="A11303" t="s">
        <v>27327</v>
      </c>
      <c r="B11303" t="s">
        <v>27328</v>
      </c>
      <c r="C11303">
        <v>1</v>
      </c>
      <c r="D11303">
        <f>441</f>
        <v>441</v>
      </c>
      <c r="E11303" t="s">
        <v>12</v>
      </c>
      <c r="F11303" s="3" t="s">
        <v>27329</v>
      </c>
      <c r="G11303">
        <v>2022</v>
      </c>
      <c r="H11303" t="s">
        <v>140</v>
      </c>
      <c r="I11303" t="s">
        <v>27330</v>
      </c>
    </row>
    <row r="11304" spans="1:9" ht="32" x14ac:dyDescent="0.2">
      <c r="A11304" t="s">
        <v>27331</v>
      </c>
      <c r="B11304" t="s">
        <v>27332</v>
      </c>
      <c r="C11304">
        <v>1</v>
      </c>
      <c r="D11304" t="s">
        <v>1049</v>
      </c>
      <c r="E11304" t="s">
        <v>12</v>
      </c>
      <c r="F11304" s="3" t="s">
        <v>24957</v>
      </c>
      <c r="G11304">
        <v>2022</v>
      </c>
      <c r="H11304" t="s">
        <v>140</v>
      </c>
      <c r="I11304" t="s">
        <v>27333</v>
      </c>
    </row>
    <row r="11305" spans="1:9" ht="32" x14ac:dyDescent="0.2">
      <c r="A11305" t="s">
        <v>27331</v>
      </c>
      <c r="B11305" t="s">
        <v>4604</v>
      </c>
      <c r="C11305">
        <v>2</v>
      </c>
      <c r="D11305">
        <f>400</f>
        <v>400</v>
      </c>
      <c r="E11305" t="s">
        <v>12</v>
      </c>
      <c r="F11305" s="3" t="s">
        <v>27334</v>
      </c>
      <c r="G11305">
        <v>2022</v>
      </c>
      <c r="H11305" t="s">
        <v>140</v>
      </c>
      <c r="I11305" t="s">
        <v>27333</v>
      </c>
    </row>
    <row r="11306" spans="1:9" ht="32" x14ac:dyDescent="0.2">
      <c r="A11306" t="s">
        <v>27331</v>
      </c>
      <c r="B11306" t="s">
        <v>9188</v>
      </c>
      <c r="C11306">
        <v>3</v>
      </c>
      <c r="D11306">
        <f>400</f>
        <v>400</v>
      </c>
      <c r="E11306" t="s">
        <v>12</v>
      </c>
      <c r="F11306" s="3" t="s">
        <v>24685</v>
      </c>
      <c r="G11306">
        <v>2022</v>
      </c>
      <c r="H11306" t="s">
        <v>140</v>
      </c>
      <c r="I11306" t="s">
        <v>27333</v>
      </c>
    </row>
    <row r="11307" spans="1:9" ht="16" x14ac:dyDescent="0.2">
      <c r="A11307" t="s">
        <v>27335</v>
      </c>
      <c r="B11307" t="s">
        <v>27336</v>
      </c>
      <c r="C11307">
        <v>1</v>
      </c>
      <c r="D11307" t="s">
        <v>408</v>
      </c>
      <c r="E11307" t="s">
        <v>12</v>
      </c>
      <c r="F11307" s="3" t="s">
        <v>27337</v>
      </c>
      <c r="G11307">
        <v>2022</v>
      </c>
      <c r="H11307" t="s">
        <v>174</v>
      </c>
      <c r="I11307" t="s">
        <v>27338</v>
      </c>
    </row>
    <row r="11308" spans="1:9" ht="32" x14ac:dyDescent="0.2">
      <c r="A11308" t="s">
        <v>27335</v>
      </c>
      <c r="B11308" t="s">
        <v>27339</v>
      </c>
      <c r="C11308">
        <v>2</v>
      </c>
      <c r="D11308">
        <f>85</f>
        <v>85</v>
      </c>
      <c r="E11308" t="s">
        <v>1171</v>
      </c>
      <c r="F11308" s="3" t="s">
        <v>27340</v>
      </c>
      <c r="G11308">
        <v>2022</v>
      </c>
      <c r="H11308" t="s">
        <v>174</v>
      </c>
      <c r="I11308" t="s">
        <v>27338</v>
      </c>
    </row>
    <row r="11309" spans="1:9" ht="32" x14ac:dyDescent="0.2">
      <c r="A11309" t="s">
        <v>27335</v>
      </c>
      <c r="B11309" t="s">
        <v>27341</v>
      </c>
      <c r="C11309">
        <v>3</v>
      </c>
      <c r="D11309">
        <f>85</f>
        <v>85</v>
      </c>
      <c r="E11309" t="s">
        <v>1171</v>
      </c>
      <c r="F11309" s="3" t="s">
        <v>27342</v>
      </c>
      <c r="G11309">
        <v>2022</v>
      </c>
      <c r="H11309" t="s">
        <v>174</v>
      </c>
      <c r="I11309" t="s">
        <v>27338</v>
      </c>
    </row>
    <row r="11310" spans="1:9" ht="32" x14ac:dyDescent="0.2">
      <c r="A11310" t="s">
        <v>27335</v>
      </c>
      <c r="B11310" t="s">
        <v>1390</v>
      </c>
      <c r="C11310">
        <v>4</v>
      </c>
      <c r="D11310" t="s">
        <v>12</v>
      </c>
      <c r="E11310" t="s">
        <v>12</v>
      </c>
      <c r="F11310" s="3" t="s">
        <v>1391</v>
      </c>
      <c r="G11310">
        <v>2022</v>
      </c>
      <c r="H11310" t="s">
        <v>174</v>
      </c>
      <c r="I11310" t="s">
        <v>27338</v>
      </c>
    </row>
    <row r="11311" spans="1:9" ht="32" x14ac:dyDescent="0.2">
      <c r="A11311" t="s">
        <v>27343</v>
      </c>
      <c r="B11311" t="s">
        <v>1133</v>
      </c>
      <c r="C11311">
        <v>1</v>
      </c>
      <c r="D11311">
        <f>93</f>
        <v>93</v>
      </c>
      <c r="E11311" t="s">
        <v>12</v>
      </c>
      <c r="F11311" s="3" t="s">
        <v>1137</v>
      </c>
      <c r="G11311">
        <v>2022</v>
      </c>
      <c r="H11311" t="s">
        <v>140</v>
      </c>
      <c r="I11311" t="s">
        <v>27344</v>
      </c>
    </row>
    <row r="11312" spans="1:9" ht="16" x14ac:dyDescent="0.2">
      <c r="A11312" t="s">
        <v>27343</v>
      </c>
      <c r="B11312" t="s">
        <v>1138</v>
      </c>
      <c r="C11312">
        <v>2</v>
      </c>
      <c r="D11312" t="s">
        <v>6121</v>
      </c>
      <c r="E11312" t="s">
        <v>12</v>
      </c>
      <c r="F11312" s="3" t="s">
        <v>7095</v>
      </c>
      <c r="G11312">
        <v>2022</v>
      </c>
      <c r="H11312" t="s">
        <v>140</v>
      </c>
      <c r="I11312" t="s">
        <v>27344</v>
      </c>
    </row>
    <row r="11313" spans="1:9" ht="32" x14ac:dyDescent="0.2">
      <c r="A11313" t="s">
        <v>27343</v>
      </c>
      <c r="B11313" t="s">
        <v>1136</v>
      </c>
      <c r="C11313">
        <v>3</v>
      </c>
      <c r="D11313" t="s">
        <v>52</v>
      </c>
      <c r="E11313" t="s">
        <v>12</v>
      </c>
      <c r="F11313" s="3" t="s">
        <v>2148</v>
      </c>
      <c r="G11313">
        <v>2022</v>
      </c>
      <c r="H11313" t="s">
        <v>140</v>
      </c>
      <c r="I11313" t="s">
        <v>27344</v>
      </c>
    </row>
    <row r="11314" spans="1:9" ht="16" x14ac:dyDescent="0.2">
      <c r="A11314" t="s">
        <v>27345</v>
      </c>
      <c r="B11314" t="s">
        <v>27346</v>
      </c>
      <c r="C11314">
        <v>1</v>
      </c>
      <c r="D11314" t="s">
        <v>12</v>
      </c>
      <c r="E11314" t="s">
        <v>12</v>
      </c>
      <c r="F11314" s="3" t="s">
        <v>27347</v>
      </c>
      <c r="G11314">
        <v>2022</v>
      </c>
      <c r="H11314" t="s">
        <v>474</v>
      </c>
      <c r="I11314" t="s">
        <v>27348</v>
      </c>
    </row>
    <row r="11315" spans="1:9" ht="32" x14ac:dyDescent="0.2">
      <c r="A11315" t="s">
        <v>27349</v>
      </c>
      <c r="B11315" t="s">
        <v>1238</v>
      </c>
      <c r="C11315">
        <v>1</v>
      </c>
      <c r="D11315" t="s">
        <v>12</v>
      </c>
      <c r="E11315" t="s">
        <v>12</v>
      </c>
      <c r="F11315" s="3" t="s">
        <v>27350</v>
      </c>
      <c r="G11315">
        <v>2022</v>
      </c>
      <c r="H11315" t="s">
        <v>140</v>
      </c>
      <c r="I11315" t="s">
        <v>27351</v>
      </c>
    </row>
    <row r="11316" spans="1:9" ht="32" x14ac:dyDescent="0.2">
      <c r="A11316" t="s">
        <v>27349</v>
      </c>
      <c r="B11316" t="s">
        <v>3106</v>
      </c>
      <c r="C11316">
        <v>2</v>
      </c>
      <c r="D11316" t="s">
        <v>52</v>
      </c>
      <c r="E11316" t="s">
        <v>12</v>
      </c>
      <c r="F11316" s="3" t="s">
        <v>27352</v>
      </c>
      <c r="G11316">
        <v>2022</v>
      </c>
      <c r="H11316" t="s">
        <v>1157</v>
      </c>
      <c r="I11316" t="s">
        <v>27351</v>
      </c>
    </row>
    <row r="11317" spans="1:9" ht="32" x14ac:dyDescent="0.2">
      <c r="A11317" t="s">
        <v>27349</v>
      </c>
      <c r="B11317" t="s">
        <v>1016</v>
      </c>
      <c r="C11317">
        <v>3</v>
      </c>
      <c r="D11317" t="s">
        <v>344</v>
      </c>
      <c r="E11317" t="s">
        <v>12</v>
      </c>
      <c r="F11317" s="3" t="s">
        <v>3395</v>
      </c>
      <c r="G11317">
        <v>2022</v>
      </c>
      <c r="H11317" t="s">
        <v>1157</v>
      </c>
      <c r="I11317" t="s">
        <v>27351</v>
      </c>
    </row>
    <row r="11318" spans="1:9" ht="32" x14ac:dyDescent="0.2">
      <c r="A11318" t="s">
        <v>27349</v>
      </c>
      <c r="B11318" t="s">
        <v>1241</v>
      </c>
      <c r="C11318">
        <v>4</v>
      </c>
      <c r="D11318" t="s">
        <v>52</v>
      </c>
      <c r="E11318" t="s">
        <v>12</v>
      </c>
      <c r="F11318" s="3" t="s">
        <v>18289</v>
      </c>
      <c r="G11318">
        <v>2022</v>
      </c>
      <c r="H11318" t="s">
        <v>140</v>
      </c>
      <c r="I11318" t="s">
        <v>27351</v>
      </c>
    </row>
    <row r="11319" spans="1:9" ht="16" x14ac:dyDescent="0.2">
      <c r="A11319" t="s">
        <v>27353</v>
      </c>
      <c r="B11319" t="s">
        <v>23169</v>
      </c>
      <c r="C11319">
        <v>1</v>
      </c>
      <c r="D11319" t="s">
        <v>10222</v>
      </c>
      <c r="E11319" t="s">
        <v>12</v>
      </c>
      <c r="F11319" s="3" t="s">
        <v>25663</v>
      </c>
      <c r="G11319">
        <v>2022</v>
      </c>
      <c r="H11319" t="s">
        <v>67</v>
      </c>
      <c r="I11319" t="s">
        <v>27354</v>
      </c>
    </row>
    <row r="11320" spans="1:9" ht="16" x14ac:dyDescent="0.2">
      <c r="A11320" t="s">
        <v>27355</v>
      </c>
      <c r="B11320" t="s">
        <v>14084</v>
      </c>
      <c r="C11320">
        <v>1</v>
      </c>
      <c r="D11320" t="s">
        <v>4550</v>
      </c>
      <c r="E11320" t="s">
        <v>12</v>
      </c>
      <c r="F11320" s="3" t="s">
        <v>17276</v>
      </c>
      <c r="G11320">
        <v>2022</v>
      </c>
      <c r="H11320" t="s">
        <v>998</v>
      </c>
      <c r="I11320" t="s">
        <v>27356</v>
      </c>
    </row>
    <row r="11321" spans="1:9" ht="16" x14ac:dyDescent="0.2">
      <c r="A11321" t="s">
        <v>27355</v>
      </c>
      <c r="B11321" t="s">
        <v>27357</v>
      </c>
      <c r="C11321">
        <v>2</v>
      </c>
      <c r="D11321" t="s">
        <v>2397</v>
      </c>
      <c r="E11321" t="s">
        <v>2398</v>
      </c>
      <c r="F11321" s="3" t="s">
        <v>2399</v>
      </c>
      <c r="G11321">
        <v>2022</v>
      </c>
      <c r="H11321" t="s">
        <v>998</v>
      </c>
      <c r="I11321" t="s">
        <v>27356</v>
      </c>
    </row>
    <row r="11322" spans="1:9" ht="32" x14ac:dyDescent="0.2">
      <c r="A11322" t="s">
        <v>27355</v>
      </c>
      <c r="B11322" t="s">
        <v>27358</v>
      </c>
      <c r="C11322">
        <v>3</v>
      </c>
      <c r="D11322">
        <f>505</f>
        <v>505</v>
      </c>
      <c r="E11322" t="s">
        <v>12</v>
      </c>
      <c r="F11322" s="3" t="s">
        <v>27359</v>
      </c>
      <c r="G11322">
        <v>2022</v>
      </c>
      <c r="H11322" t="s">
        <v>140</v>
      </c>
      <c r="I11322" t="s">
        <v>27356</v>
      </c>
    </row>
    <row r="11323" spans="1:9" ht="16" x14ac:dyDescent="0.2">
      <c r="A11323" t="s">
        <v>27360</v>
      </c>
      <c r="B11323" t="s">
        <v>27361</v>
      </c>
      <c r="C11323">
        <v>1</v>
      </c>
      <c r="D11323" t="s">
        <v>12</v>
      </c>
      <c r="E11323" t="s">
        <v>12</v>
      </c>
      <c r="F11323" s="3" t="s">
        <v>27362</v>
      </c>
      <c r="G11323">
        <v>2022</v>
      </c>
      <c r="H11323" t="s">
        <v>14</v>
      </c>
      <c r="I11323" t="s">
        <v>27363</v>
      </c>
    </row>
    <row r="11324" spans="1:9" ht="32" x14ac:dyDescent="0.2">
      <c r="A11324" t="s">
        <v>27360</v>
      </c>
      <c r="B11324" t="s">
        <v>1016</v>
      </c>
      <c r="C11324">
        <v>2</v>
      </c>
      <c r="D11324" t="s">
        <v>52</v>
      </c>
      <c r="E11324" t="s">
        <v>12</v>
      </c>
      <c r="F11324" s="3" t="s">
        <v>2148</v>
      </c>
      <c r="G11324">
        <v>2022</v>
      </c>
      <c r="H11324" t="s">
        <v>140</v>
      </c>
      <c r="I11324" t="s">
        <v>27363</v>
      </c>
    </row>
    <row r="11325" spans="1:9" ht="32" x14ac:dyDescent="0.2">
      <c r="A11325" t="s">
        <v>27364</v>
      </c>
      <c r="B11325" t="s">
        <v>27365</v>
      </c>
      <c r="C11325">
        <v>1</v>
      </c>
      <c r="D11325" t="s">
        <v>344</v>
      </c>
      <c r="E11325" t="s">
        <v>12</v>
      </c>
      <c r="F11325" s="3" t="s">
        <v>14229</v>
      </c>
      <c r="G11325">
        <v>2022</v>
      </c>
      <c r="H11325" t="s">
        <v>267</v>
      </c>
      <c r="I11325" t="s">
        <v>27366</v>
      </c>
    </row>
    <row r="11326" spans="1:9" ht="32" x14ac:dyDescent="0.2">
      <c r="A11326" t="s">
        <v>27364</v>
      </c>
      <c r="B11326" t="s">
        <v>27367</v>
      </c>
      <c r="C11326">
        <v>2</v>
      </c>
      <c r="D11326" t="s">
        <v>344</v>
      </c>
      <c r="E11326" t="s">
        <v>12</v>
      </c>
      <c r="F11326" s="3" t="s">
        <v>14229</v>
      </c>
      <c r="G11326">
        <v>2022</v>
      </c>
      <c r="H11326" t="s">
        <v>267</v>
      </c>
      <c r="I11326" t="s">
        <v>27366</v>
      </c>
    </row>
    <row r="11327" spans="1:9" ht="32" x14ac:dyDescent="0.2">
      <c r="A11327" t="s">
        <v>27368</v>
      </c>
      <c r="B11327" t="s">
        <v>27369</v>
      </c>
      <c r="C11327">
        <v>1</v>
      </c>
      <c r="D11327" t="s">
        <v>12</v>
      </c>
      <c r="E11327" t="s">
        <v>12</v>
      </c>
      <c r="F11327" s="3" t="s">
        <v>27370</v>
      </c>
      <c r="G11327">
        <v>2022</v>
      </c>
      <c r="H11327" t="s">
        <v>14</v>
      </c>
      <c r="I11327" t="s">
        <v>27371</v>
      </c>
    </row>
    <row r="11328" spans="1:9" ht="16" x14ac:dyDescent="0.2">
      <c r="A11328" t="s">
        <v>27372</v>
      </c>
      <c r="B11328" t="s">
        <v>27373</v>
      </c>
      <c r="C11328">
        <v>1</v>
      </c>
      <c r="D11328">
        <f>326</f>
        <v>326</v>
      </c>
      <c r="E11328" t="s">
        <v>12</v>
      </c>
      <c r="F11328" s="3" t="s">
        <v>27374</v>
      </c>
      <c r="G11328">
        <v>2022</v>
      </c>
      <c r="H11328" t="s">
        <v>368</v>
      </c>
      <c r="I11328" t="s">
        <v>27375</v>
      </c>
    </row>
    <row r="11329" spans="1:9" ht="16" x14ac:dyDescent="0.2">
      <c r="A11329" t="s">
        <v>27372</v>
      </c>
      <c r="B11329" t="s">
        <v>27376</v>
      </c>
      <c r="C11329">
        <v>2</v>
      </c>
      <c r="D11329">
        <f>326</f>
        <v>326</v>
      </c>
      <c r="E11329" t="s">
        <v>12</v>
      </c>
      <c r="F11329" s="3" t="s">
        <v>27377</v>
      </c>
      <c r="G11329">
        <v>2022</v>
      </c>
      <c r="H11329" t="s">
        <v>368</v>
      </c>
      <c r="I11329" t="s">
        <v>27375</v>
      </c>
    </row>
    <row r="11330" spans="1:9" ht="16" x14ac:dyDescent="0.2">
      <c r="A11330" t="s">
        <v>27372</v>
      </c>
      <c r="B11330" t="s">
        <v>27378</v>
      </c>
      <c r="C11330">
        <v>3</v>
      </c>
      <c r="D11330">
        <f>326</f>
        <v>326</v>
      </c>
      <c r="E11330" t="s">
        <v>12</v>
      </c>
      <c r="F11330" s="3" t="s">
        <v>27379</v>
      </c>
      <c r="G11330">
        <v>2022</v>
      </c>
      <c r="H11330" t="s">
        <v>368</v>
      </c>
      <c r="I11330" t="s">
        <v>27375</v>
      </c>
    </row>
    <row r="11331" spans="1:9" ht="32" x14ac:dyDescent="0.2">
      <c r="A11331" t="s">
        <v>27380</v>
      </c>
      <c r="B11331" t="s">
        <v>17502</v>
      </c>
      <c r="C11331">
        <v>1</v>
      </c>
      <c r="D11331">
        <f>431</f>
        <v>431</v>
      </c>
      <c r="E11331" t="s">
        <v>12</v>
      </c>
      <c r="F11331" s="3" t="s">
        <v>17503</v>
      </c>
      <c r="G11331">
        <v>2022</v>
      </c>
      <c r="H11331" t="s">
        <v>438</v>
      </c>
      <c r="I11331" t="s">
        <v>27381</v>
      </c>
    </row>
    <row r="11332" spans="1:9" ht="32" x14ac:dyDescent="0.2">
      <c r="A11332" t="s">
        <v>27380</v>
      </c>
      <c r="B11332" t="s">
        <v>27382</v>
      </c>
      <c r="C11332">
        <v>2</v>
      </c>
      <c r="D11332" t="s">
        <v>52</v>
      </c>
      <c r="E11332" t="s">
        <v>12</v>
      </c>
      <c r="F11332" s="3" t="s">
        <v>27383</v>
      </c>
      <c r="G11332">
        <v>2022</v>
      </c>
      <c r="H11332" t="s">
        <v>438</v>
      </c>
      <c r="I11332" t="s">
        <v>27381</v>
      </c>
    </row>
    <row r="11333" spans="1:9" ht="32" x14ac:dyDescent="0.2">
      <c r="A11333" t="s">
        <v>27384</v>
      </c>
      <c r="B11333" t="s">
        <v>3677</v>
      </c>
      <c r="C11333">
        <v>1</v>
      </c>
      <c r="D11333" s="4" t="s">
        <v>316</v>
      </c>
      <c r="E11333" t="s">
        <v>12</v>
      </c>
      <c r="F11333" s="7" t="s">
        <v>3678</v>
      </c>
      <c r="G11333">
        <v>2022</v>
      </c>
      <c r="H11333" t="s">
        <v>318</v>
      </c>
      <c r="I11333" t="s">
        <v>27385</v>
      </c>
    </row>
    <row r="11334" spans="1:9" ht="32" x14ac:dyDescent="0.2">
      <c r="A11334" t="s">
        <v>27386</v>
      </c>
      <c r="B11334" t="s">
        <v>27387</v>
      </c>
      <c r="C11334">
        <v>1</v>
      </c>
      <c r="D11334" t="s">
        <v>1010</v>
      </c>
      <c r="E11334" t="s">
        <v>12</v>
      </c>
      <c r="F11334" s="3" t="s">
        <v>27388</v>
      </c>
      <c r="G11334">
        <v>2022</v>
      </c>
      <c r="H11334" t="s">
        <v>140</v>
      </c>
      <c r="I11334" t="s">
        <v>27389</v>
      </c>
    </row>
    <row r="11335" spans="1:9" ht="16" x14ac:dyDescent="0.2">
      <c r="A11335" t="s">
        <v>27386</v>
      </c>
      <c r="B11335" t="s">
        <v>27390</v>
      </c>
      <c r="C11335">
        <v>2</v>
      </c>
      <c r="D11335" t="s">
        <v>1010</v>
      </c>
      <c r="E11335" t="s">
        <v>12</v>
      </c>
      <c r="F11335" s="3" t="s">
        <v>27391</v>
      </c>
      <c r="G11335">
        <v>2022</v>
      </c>
      <c r="H11335" t="s">
        <v>140</v>
      </c>
      <c r="I11335" t="s">
        <v>27389</v>
      </c>
    </row>
    <row r="11336" spans="1:9" ht="16" x14ac:dyDescent="0.2">
      <c r="A11336" t="s">
        <v>27392</v>
      </c>
      <c r="B11336" t="s">
        <v>27393</v>
      </c>
      <c r="C11336">
        <v>1</v>
      </c>
      <c r="D11336" t="s">
        <v>1049</v>
      </c>
      <c r="E11336" t="s">
        <v>12</v>
      </c>
      <c r="F11336" s="3" t="s">
        <v>27394</v>
      </c>
      <c r="G11336">
        <v>2022</v>
      </c>
      <c r="H11336" t="s">
        <v>140</v>
      </c>
      <c r="I11336" t="s">
        <v>27395</v>
      </c>
    </row>
    <row r="11337" spans="1:9" ht="32" x14ac:dyDescent="0.2">
      <c r="A11337" t="s">
        <v>27396</v>
      </c>
      <c r="B11337" t="s">
        <v>27397</v>
      </c>
      <c r="C11337">
        <v>1</v>
      </c>
      <c r="D11337">
        <f>237</f>
        <v>237</v>
      </c>
      <c r="E11337" t="s">
        <v>12</v>
      </c>
      <c r="F11337" s="3" t="s">
        <v>27398</v>
      </c>
      <c r="G11337">
        <v>2022</v>
      </c>
      <c r="H11337" t="s">
        <v>21</v>
      </c>
      <c r="I11337" t="s">
        <v>27399</v>
      </c>
    </row>
    <row r="11338" spans="1:9" ht="32" x14ac:dyDescent="0.2">
      <c r="A11338" t="s">
        <v>27396</v>
      </c>
      <c r="B11338" t="s">
        <v>2703</v>
      </c>
      <c r="C11338">
        <v>2</v>
      </c>
      <c r="D11338">
        <f>237</f>
        <v>237</v>
      </c>
      <c r="E11338" t="s">
        <v>12</v>
      </c>
      <c r="F11338" s="3" t="s">
        <v>21576</v>
      </c>
      <c r="G11338">
        <v>2022</v>
      </c>
      <c r="H11338" t="s">
        <v>21</v>
      </c>
      <c r="I11338" t="s">
        <v>27399</v>
      </c>
    </row>
    <row r="11339" spans="1:9" ht="32" x14ac:dyDescent="0.2">
      <c r="A11339" t="s">
        <v>27400</v>
      </c>
      <c r="B11339" t="s">
        <v>27401</v>
      </c>
      <c r="C11339">
        <v>1</v>
      </c>
      <c r="D11339" t="s">
        <v>12</v>
      </c>
      <c r="E11339" t="s">
        <v>12</v>
      </c>
      <c r="F11339" s="3" t="s">
        <v>27402</v>
      </c>
      <c r="G11339">
        <v>2022</v>
      </c>
      <c r="H11339" t="s">
        <v>14</v>
      </c>
      <c r="I11339" t="s">
        <v>27403</v>
      </c>
    </row>
    <row r="11340" spans="1:9" ht="32" x14ac:dyDescent="0.2">
      <c r="A11340" t="s">
        <v>27400</v>
      </c>
      <c r="B11340" t="s">
        <v>27404</v>
      </c>
      <c r="C11340">
        <v>2</v>
      </c>
      <c r="D11340" t="s">
        <v>12</v>
      </c>
      <c r="E11340" t="s">
        <v>12</v>
      </c>
      <c r="F11340" s="3" t="s">
        <v>27405</v>
      </c>
      <c r="G11340">
        <v>2022</v>
      </c>
      <c r="H11340" t="s">
        <v>474</v>
      </c>
      <c r="I11340" t="s">
        <v>27403</v>
      </c>
    </row>
    <row r="11341" spans="1:9" ht="32" x14ac:dyDescent="0.2">
      <c r="A11341" t="s">
        <v>27406</v>
      </c>
      <c r="B11341" t="s">
        <v>27407</v>
      </c>
      <c r="C11341">
        <v>1</v>
      </c>
      <c r="D11341" t="s">
        <v>5024</v>
      </c>
      <c r="E11341" t="s">
        <v>12</v>
      </c>
      <c r="F11341" s="3" t="s">
        <v>27408</v>
      </c>
      <c r="G11341">
        <v>2022</v>
      </c>
      <c r="H11341" t="s">
        <v>126</v>
      </c>
      <c r="I11341" t="s">
        <v>27409</v>
      </c>
    </row>
    <row r="11342" spans="1:9" ht="32" x14ac:dyDescent="0.2">
      <c r="A11342" t="s">
        <v>27406</v>
      </c>
      <c r="B11342" t="s">
        <v>27410</v>
      </c>
      <c r="C11342">
        <v>2</v>
      </c>
      <c r="D11342" t="s">
        <v>5024</v>
      </c>
      <c r="E11342" t="s">
        <v>12</v>
      </c>
      <c r="F11342" s="3" t="s">
        <v>27411</v>
      </c>
      <c r="G11342">
        <v>2022</v>
      </c>
      <c r="H11342" t="s">
        <v>126</v>
      </c>
      <c r="I11342" t="s">
        <v>27409</v>
      </c>
    </row>
    <row r="11343" spans="1:9" ht="16" x14ac:dyDescent="0.2">
      <c r="A11343" t="s">
        <v>27412</v>
      </c>
      <c r="B11343" t="s">
        <v>15110</v>
      </c>
      <c r="C11343">
        <v>1</v>
      </c>
      <c r="D11343" t="s">
        <v>12</v>
      </c>
      <c r="E11343" t="s">
        <v>12</v>
      </c>
      <c r="F11343" s="3" t="s">
        <v>11061</v>
      </c>
      <c r="G11343">
        <v>2022</v>
      </c>
      <c r="H11343" t="s">
        <v>998</v>
      </c>
      <c r="I11343" t="s">
        <v>27413</v>
      </c>
    </row>
    <row r="11344" spans="1:9" ht="16" x14ac:dyDescent="0.2">
      <c r="A11344" t="s">
        <v>27414</v>
      </c>
      <c r="B11344" t="s">
        <v>352</v>
      </c>
      <c r="C11344">
        <v>1</v>
      </c>
      <c r="D11344" t="s">
        <v>12</v>
      </c>
      <c r="E11344" t="s">
        <v>12</v>
      </c>
      <c r="F11344" s="7" t="s">
        <v>353</v>
      </c>
      <c r="G11344">
        <v>2022</v>
      </c>
      <c r="H11344" t="s">
        <v>226</v>
      </c>
      <c r="I11344" t="s">
        <v>27415</v>
      </c>
    </row>
    <row r="11345" spans="1:9" ht="16" x14ac:dyDescent="0.2">
      <c r="A11345" t="s">
        <v>27414</v>
      </c>
      <c r="B11345" t="s">
        <v>27416</v>
      </c>
      <c r="C11345">
        <v>2</v>
      </c>
      <c r="D11345">
        <f>199</f>
        <v>199</v>
      </c>
      <c r="E11345" t="s">
        <v>334</v>
      </c>
      <c r="F11345" s="3" t="s">
        <v>11586</v>
      </c>
      <c r="G11345">
        <v>2022</v>
      </c>
      <c r="H11345" t="s">
        <v>226</v>
      </c>
      <c r="I11345" t="s">
        <v>27415</v>
      </c>
    </row>
    <row r="11346" spans="1:9" ht="32" x14ac:dyDescent="0.2">
      <c r="A11346" t="s">
        <v>27417</v>
      </c>
      <c r="B11346" t="s">
        <v>27418</v>
      </c>
      <c r="C11346">
        <v>1</v>
      </c>
      <c r="D11346" t="s">
        <v>344</v>
      </c>
      <c r="E11346" t="s">
        <v>12</v>
      </c>
      <c r="F11346" s="3" t="s">
        <v>27419</v>
      </c>
      <c r="G11346">
        <v>2022</v>
      </c>
      <c r="H11346" t="s">
        <v>2154</v>
      </c>
      <c r="I11346" t="s">
        <v>27420</v>
      </c>
    </row>
    <row r="11347" spans="1:9" ht="32" x14ac:dyDescent="0.2">
      <c r="A11347" t="s">
        <v>27421</v>
      </c>
      <c r="B11347" t="s">
        <v>27422</v>
      </c>
      <c r="C11347">
        <v>1</v>
      </c>
      <c r="D11347" t="s">
        <v>31</v>
      </c>
      <c r="E11347" t="s">
        <v>12</v>
      </c>
      <c r="F11347" s="3" t="s">
        <v>27423</v>
      </c>
      <c r="G11347">
        <v>2022</v>
      </c>
      <c r="H11347" t="s">
        <v>140</v>
      </c>
      <c r="I11347" t="s">
        <v>27424</v>
      </c>
    </row>
    <row r="11348" spans="1:9" ht="16" x14ac:dyDescent="0.2">
      <c r="A11348" t="s">
        <v>27421</v>
      </c>
      <c r="B11348" t="s">
        <v>27425</v>
      </c>
      <c r="C11348">
        <v>2</v>
      </c>
      <c r="D11348" t="s">
        <v>12</v>
      </c>
      <c r="E11348" t="s">
        <v>12</v>
      </c>
      <c r="F11348" s="3" t="s">
        <v>27426</v>
      </c>
      <c r="G11348">
        <v>2022</v>
      </c>
      <c r="H11348" t="s">
        <v>140</v>
      </c>
      <c r="I11348" t="s">
        <v>27424</v>
      </c>
    </row>
    <row r="11349" spans="1:9" ht="16" x14ac:dyDescent="0.2">
      <c r="A11349" t="s">
        <v>27427</v>
      </c>
      <c r="B11349" t="s">
        <v>27428</v>
      </c>
      <c r="C11349">
        <v>1</v>
      </c>
      <c r="D11349" t="s">
        <v>12</v>
      </c>
      <c r="E11349" t="s">
        <v>12</v>
      </c>
      <c r="F11349" s="3" t="s">
        <v>27429</v>
      </c>
      <c r="G11349">
        <v>2022</v>
      </c>
      <c r="H11349" t="s">
        <v>323</v>
      </c>
      <c r="I11349" t="s">
        <v>27430</v>
      </c>
    </row>
    <row r="11350" spans="1:9" ht="16" x14ac:dyDescent="0.2">
      <c r="A11350" t="s">
        <v>27427</v>
      </c>
      <c r="B11350" t="s">
        <v>27431</v>
      </c>
      <c r="C11350">
        <v>2</v>
      </c>
      <c r="D11350" t="s">
        <v>12</v>
      </c>
      <c r="E11350" t="s">
        <v>12</v>
      </c>
      <c r="F11350" s="3" t="s">
        <v>27432</v>
      </c>
      <c r="G11350">
        <v>2022</v>
      </c>
      <c r="H11350" t="s">
        <v>4123</v>
      </c>
      <c r="I11350" t="s">
        <v>27430</v>
      </c>
    </row>
    <row r="11351" spans="1:9" ht="16" x14ac:dyDescent="0.2">
      <c r="A11351" t="s">
        <v>27427</v>
      </c>
      <c r="B11351" t="s">
        <v>27433</v>
      </c>
      <c r="C11351">
        <v>3</v>
      </c>
      <c r="D11351" t="s">
        <v>31</v>
      </c>
      <c r="E11351" t="s">
        <v>12</v>
      </c>
      <c r="F11351" s="3" t="s">
        <v>27434</v>
      </c>
      <c r="G11351">
        <v>2022</v>
      </c>
      <c r="H11351" t="s">
        <v>553</v>
      </c>
      <c r="I11351" t="s">
        <v>27430</v>
      </c>
    </row>
    <row r="11352" spans="1:9" ht="48" x14ac:dyDescent="0.2">
      <c r="A11352" t="s">
        <v>27435</v>
      </c>
      <c r="B11352" t="s">
        <v>27436</v>
      </c>
      <c r="C11352">
        <v>1</v>
      </c>
      <c r="D11352" t="s">
        <v>1219</v>
      </c>
      <c r="E11352" t="s">
        <v>12</v>
      </c>
      <c r="F11352" s="3" t="s">
        <v>27437</v>
      </c>
      <c r="G11352">
        <v>2021</v>
      </c>
      <c r="H11352" t="s">
        <v>462</v>
      </c>
      <c r="I11352" t="s">
        <v>27438</v>
      </c>
    </row>
    <row r="11353" spans="1:9" ht="48" x14ac:dyDescent="0.2">
      <c r="A11353" t="s">
        <v>27435</v>
      </c>
      <c r="B11353" t="s">
        <v>27439</v>
      </c>
      <c r="C11353">
        <v>2</v>
      </c>
      <c r="D11353" t="s">
        <v>1219</v>
      </c>
      <c r="E11353" t="s">
        <v>12</v>
      </c>
      <c r="F11353" s="3" t="s">
        <v>27437</v>
      </c>
      <c r="G11353">
        <v>2021</v>
      </c>
      <c r="H11353" t="s">
        <v>462</v>
      </c>
      <c r="I11353" t="s">
        <v>27438</v>
      </c>
    </row>
    <row r="11354" spans="1:9" ht="48" x14ac:dyDescent="0.2">
      <c r="A11354" t="s">
        <v>27435</v>
      </c>
      <c r="B11354" t="s">
        <v>27440</v>
      </c>
      <c r="C11354">
        <v>3</v>
      </c>
      <c r="D11354" t="s">
        <v>1219</v>
      </c>
      <c r="E11354" t="s">
        <v>12</v>
      </c>
      <c r="F11354" s="3" t="s">
        <v>27437</v>
      </c>
      <c r="G11354">
        <v>2021</v>
      </c>
      <c r="H11354" t="s">
        <v>462</v>
      </c>
      <c r="I11354" t="s">
        <v>27438</v>
      </c>
    </row>
    <row r="11355" spans="1:9" ht="48" x14ac:dyDescent="0.2">
      <c r="A11355" t="s">
        <v>27435</v>
      </c>
      <c r="B11355" t="s">
        <v>27441</v>
      </c>
      <c r="C11355">
        <v>4</v>
      </c>
      <c r="D11355" t="s">
        <v>1219</v>
      </c>
      <c r="E11355" t="s">
        <v>12</v>
      </c>
      <c r="F11355" s="3" t="s">
        <v>27437</v>
      </c>
      <c r="G11355">
        <v>2021</v>
      </c>
      <c r="H11355" t="s">
        <v>462</v>
      </c>
      <c r="I11355" t="s">
        <v>27438</v>
      </c>
    </row>
    <row r="11356" spans="1:9" ht="48" x14ac:dyDescent="0.2">
      <c r="A11356" t="s">
        <v>27435</v>
      </c>
      <c r="B11356" t="s">
        <v>9683</v>
      </c>
      <c r="C11356">
        <v>5</v>
      </c>
      <c r="D11356" t="s">
        <v>1219</v>
      </c>
      <c r="E11356" t="s">
        <v>12</v>
      </c>
      <c r="F11356" s="3" t="s">
        <v>27437</v>
      </c>
      <c r="G11356">
        <v>2021</v>
      </c>
      <c r="H11356" t="s">
        <v>462</v>
      </c>
      <c r="I11356" t="s">
        <v>27438</v>
      </c>
    </row>
    <row r="11357" spans="1:9" ht="48" x14ac:dyDescent="0.2">
      <c r="A11357" t="s">
        <v>27435</v>
      </c>
      <c r="B11357" t="s">
        <v>27442</v>
      </c>
      <c r="C11357">
        <v>6</v>
      </c>
      <c r="D11357" t="s">
        <v>1219</v>
      </c>
      <c r="E11357" t="s">
        <v>12</v>
      </c>
      <c r="F11357" s="3" t="s">
        <v>27443</v>
      </c>
      <c r="G11357">
        <v>2021</v>
      </c>
      <c r="H11357" t="s">
        <v>462</v>
      </c>
      <c r="I11357" t="s">
        <v>27438</v>
      </c>
    </row>
    <row r="11358" spans="1:9" ht="32" x14ac:dyDescent="0.2">
      <c r="A11358" t="s">
        <v>27444</v>
      </c>
      <c r="B11358" t="s">
        <v>27445</v>
      </c>
      <c r="C11358">
        <v>1</v>
      </c>
      <c r="D11358" t="s">
        <v>12</v>
      </c>
      <c r="E11358" t="s">
        <v>12</v>
      </c>
      <c r="F11358" s="3" t="s">
        <v>27446</v>
      </c>
      <c r="G11358">
        <v>2021</v>
      </c>
      <c r="H11358" t="s">
        <v>21</v>
      </c>
      <c r="I11358" t="s">
        <v>27447</v>
      </c>
    </row>
    <row r="11359" spans="1:9" ht="32" x14ac:dyDescent="0.2">
      <c r="A11359" t="s">
        <v>27444</v>
      </c>
      <c r="B11359" t="s">
        <v>27448</v>
      </c>
      <c r="C11359">
        <v>2</v>
      </c>
      <c r="D11359" t="s">
        <v>12</v>
      </c>
      <c r="E11359" t="s">
        <v>12</v>
      </c>
      <c r="F11359" s="3" t="s">
        <v>27449</v>
      </c>
      <c r="G11359">
        <v>2021</v>
      </c>
      <c r="H11359" t="s">
        <v>21</v>
      </c>
      <c r="I11359" t="s">
        <v>27447</v>
      </c>
    </row>
    <row r="11360" spans="1:9" ht="32" x14ac:dyDescent="0.2">
      <c r="A11360" t="s">
        <v>27444</v>
      </c>
      <c r="B11360" t="s">
        <v>27450</v>
      </c>
      <c r="C11360">
        <v>3</v>
      </c>
      <c r="D11360" t="s">
        <v>12</v>
      </c>
      <c r="E11360" t="s">
        <v>12</v>
      </c>
      <c r="F11360" s="3" t="s">
        <v>27449</v>
      </c>
      <c r="G11360">
        <v>2021</v>
      </c>
      <c r="H11360" t="s">
        <v>21</v>
      </c>
      <c r="I11360" t="s">
        <v>27447</v>
      </c>
    </row>
    <row r="11361" spans="1:9" ht="32" x14ac:dyDescent="0.2">
      <c r="A11361" t="s">
        <v>27451</v>
      </c>
      <c r="B11361" t="s">
        <v>8860</v>
      </c>
      <c r="C11361">
        <v>1</v>
      </c>
      <c r="D11361" t="s">
        <v>12</v>
      </c>
      <c r="E11361" t="s">
        <v>12</v>
      </c>
      <c r="F11361" s="3" t="s">
        <v>27452</v>
      </c>
      <c r="G11361">
        <v>2021</v>
      </c>
      <c r="H11361" t="s">
        <v>14</v>
      </c>
      <c r="I11361" t="s">
        <v>27453</v>
      </c>
    </row>
    <row r="11362" spans="1:9" ht="32" x14ac:dyDescent="0.2">
      <c r="A11362" t="s">
        <v>27454</v>
      </c>
      <c r="B11362" t="s">
        <v>27455</v>
      </c>
      <c r="C11362">
        <v>1</v>
      </c>
      <c r="D11362" t="s">
        <v>576</v>
      </c>
      <c r="E11362" t="s">
        <v>12</v>
      </c>
      <c r="F11362" s="3" t="s">
        <v>27456</v>
      </c>
      <c r="G11362">
        <v>2021</v>
      </c>
      <c r="H11362" t="s">
        <v>174</v>
      </c>
      <c r="I11362" t="s">
        <v>27457</v>
      </c>
    </row>
    <row r="11363" spans="1:9" ht="32" x14ac:dyDescent="0.2">
      <c r="A11363" t="s">
        <v>27458</v>
      </c>
      <c r="B11363" t="s">
        <v>22521</v>
      </c>
      <c r="C11363">
        <v>1</v>
      </c>
      <c r="D11363" t="s">
        <v>52</v>
      </c>
      <c r="E11363" t="s">
        <v>12</v>
      </c>
      <c r="F11363" s="3" t="s">
        <v>22522</v>
      </c>
      <c r="G11363">
        <v>2021</v>
      </c>
      <c r="H11363" t="s">
        <v>1404</v>
      </c>
      <c r="I11363" t="s">
        <v>27459</v>
      </c>
    </row>
    <row r="11364" spans="1:9" ht="32" x14ac:dyDescent="0.2">
      <c r="A11364" t="s">
        <v>27458</v>
      </c>
      <c r="B11364" t="s">
        <v>27460</v>
      </c>
      <c r="C11364">
        <v>2</v>
      </c>
      <c r="D11364" t="s">
        <v>12</v>
      </c>
      <c r="E11364" t="s">
        <v>12</v>
      </c>
      <c r="F11364" s="3" t="s">
        <v>22525</v>
      </c>
      <c r="G11364">
        <v>2021</v>
      </c>
      <c r="H11364" t="s">
        <v>527</v>
      </c>
      <c r="I11364" t="s">
        <v>27459</v>
      </c>
    </row>
    <row r="11365" spans="1:9" ht="16" x14ac:dyDescent="0.2">
      <c r="A11365" t="s">
        <v>27461</v>
      </c>
      <c r="B11365" t="s">
        <v>27462</v>
      </c>
      <c r="C11365">
        <v>1</v>
      </c>
      <c r="D11365" t="s">
        <v>12</v>
      </c>
      <c r="E11365" t="s">
        <v>12</v>
      </c>
      <c r="F11365" s="3" t="s">
        <v>9090</v>
      </c>
      <c r="G11365">
        <v>2021</v>
      </c>
      <c r="H11365" t="s">
        <v>2004</v>
      </c>
      <c r="I11365" t="s">
        <v>27463</v>
      </c>
    </row>
    <row r="11366" spans="1:9" ht="16" x14ac:dyDescent="0.2">
      <c r="A11366" t="s">
        <v>27464</v>
      </c>
      <c r="B11366" t="s">
        <v>27465</v>
      </c>
      <c r="C11366">
        <v>1</v>
      </c>
      <c r="D11366" t="s">
        <v>1128</v>
      </c>
      <c r="E11366" t="s">
        <v>12</v>
      </c>
      <c r="F11366" s="3" t="s">
        <v>27466</v>
      </c>
      <c r="G11366">
        <v>2021</v>
      </c>
      <c r="H11366" t="s">
        <v>140</v>
      </c>
      <c r="I11366" t="s">
        <v>27467</v>
      </c>
    </row>
    <row r="11367" spans="1:9" ht="16" x14ac:dyDescent="0.2">
      <c r="A11367" t="s">
        <v>27464</v>
      </c>
      <c r="B11367" t="s">
        <v>27468</v>
      </c>
      <c r="C11367">
        <v>2</v>
      </c>
      <c r="D11367" t="s">
        <v>12</v>
      </c>
      <c r="E11367" t="s">
        <v>12</v>
      </c>
      <c r="F11367" s="3" t="s">
        <v>27469</v>
      </c>
      <c r="G11367">
        <v>2021</v>
      </c>
      <c r="H11367" t="s">
        <v>140</v>
      </c>
      <c r="I11367" t="s">
        <v>27467</v>
      </c>
    </row>
    <row r="11368" spans="1:9" ht="16" x14ac:dyDescent="0.2">
      <c r="A11368" t="s">
        <v>27464</v>
      </c>
      <c r="B11368" t="s">
        <v>27470</v>
      </c>
      <c r="C11368">
        <v>3</v>
      </c>
      <c r="D11368" t="s">
        <v>12</v>
      </c>
      <c r="E11368" t="s">
        <v>12</v>
      </c>
      <c r="F11368" s="3" t="s">
        <v>27471</v>
      </c>
      <c r="G11368">
        <v>2021</v>
      </c>
      <c r="H11368" t="s">
        <v>140</v>
      </c>
      <c r="I11368" t="s">
        <v>27467</v>
      </c>
    </row>
    <row r="11369" spans="1:9" ht="32" x14ac:dyDescent="0.2">
      <c r="A11369" t="s">
        <v>27472</v>
      </c>
      <c r="B11369" t="s">
        <v>27473</v>
      </c>
      <c r="C11369">
        <v>1</v>
      </c>
      <c r="D11369">
        <f>237</f>
        <v>237</v>
      </c>
      <c r="E11369" t="s">
        <v>12</v>
      </c>
      <c r="F11369" s="7" t="s">
        <v>16871</v>
      </c>
      <c r="G11369">
        <v>2021</v>
      </c>
      <c r="H11369" t="s">
        <v>21</v>
      </c>
      <c r="I11369" t="s">
        <v>27474</v>
      </c>
    </row>
    <row r="11370" spans="1:9" ht="16" x14ac:dyDescent="0.2">
      <c r="A11370" t="s">
        <v>27475</v>
      </c>
      <c r="B11370" t="s">
        <v>3910</v>
      </c>
      <c r="C11370">
        <v>1</v>
      </c>
      <c r="D11370" t="s">
        <v>5478</v>
      </c>
      <c r="E11370" t="s">
        <v>12</v>
      </c>
      <c r="F11370" s="3" t="s">
        <v>27476</v>
      </c>
      <c r="G11370">
        <v>2021</v>
      </c>
      <c r="H11370" t="s">
        <v>998</v>
      </c>
      <c r="I11370" t="s">
        <v>27477</v>
      </c>
    </row>
    <row r="11371" spans="1:9" ht="16" x14ac:dyDescent="0.2">
      <c r="A11371" t="s">
        <v>27475</v>
      </c>
      <c r="B11371" t="s">
        <v>9978</v>
      </c>
      <c r="C11371">
        <v>2</v>
      </c>
      <c r="D11371" t="s">
        <v>12</v>
      </c>
      <c r="E11371" t="s">
        <v>12</v>
      </c>
      <c r="F11371" s="3" t="s">
        <v>27478</v>
      </c>
      <c r="G11371">
        <v>2021</v>
      </c>
      <c r="H11371" t="s">
        <v>14</v>
      </c>
      <c r="I11371" t="s">
        <v>27477</v>
      </c>
    </row>
    <row r="11372" spans="1:9" ht="16" x14ac:dyDescent="0.2">
      <c r="A11372" t="s">
        <v>27475</v>
      </c>
      <c r="B11372" t="s">
        <v>5167</v>
      </c>
      <c r="C11372">
        <v>3</v>
      </c>
      <c r="D11372" t="s">
        <v>12</v>
      </c>
      <c r="E11372" t="s">
        <v>12</v>
      </c>
      <c r="F11372" s="3" t="s">
        <v>27479</v>
      </c>
      <c r="G11372">
        <v>2021</v>
      </c>
      <c r="H11372" t="s">
        <v>14</v>
      </c>
      <c r="I11372" t="s">
        <v>27477</v>
      </c>
    </row>
    <row r="11373" spans="1:9" ht="32" x14ac:dyDescent="0.2">
      <c r="A11373" t="s">
        <v>27480</v>
      </c>
      <c r="B11373" t="s">
        <v>27481</v>
      </c>
      <c r="C11373">
        <v>1</v>
      </c>
      <c r="D11373">
        <v>302</v>
      </c>
      <c r="E11373" t="s">
        <v>12</v>
      </c>
      <c r="F11373" s="7" t="s">
        <v>27482</v>
      </c>
      <c r="G11373">
        <v>2021</v>
      </c>
      <c r="H11373" t="s">
        <v>126</v>
      </c>
      <c r="I11373" t="s">
        <v>27483</v>
      </c>
    </row>
    <row r="11374" spans="1:9" ht="16" x14ac:dyDescent="0.2">
      <c r="A11374" t="s">
        <v>27484</v>
      </c>
      <c r="B11374" t="s">
        <v>23341</v>
      </c>
      <c r="C11374">
        <v>1</v>
      </c>
      <c r="D11374" t="s">
        <v>12</v>
      </c>
      <c r="E11374" t="s">
        <v>12</v>
      </c>
      <c r="F11374" s="3" t="s">
        <v>27485</v>
      </c>
      <c r="G11374">
        <v>2021</v>
      </c>
      <c r="H11374" t="s">
        <v>21</v>
      </c>
      <c r="I11374" t="s">
        <v>27486</v>
      </c>
    </row>
    <row r="11375" spans="1:9" ht="16" x14ac:dyDescent="0.2">
      <c r="A11375" t="s">
        <v>27487</v>
      </c>
      <c r="B11375" t="s">
        <v>27488</v>
      </c>
      <c r="C11375">
        <v>1</v>
      </c>
      <c r="D11375" t="s">
        <v>12</v>
      </c>
      <c r="E11375" t="s">
        <v>12</v>
      </c>
      <c r="F11375" s="3" t="s">
        <v>27489</v>
      </c>
      <c r="G11375">
        <v>2021</v>
      </c>
      <c r="H11375" t="s">
        <v>6820</v>
      </c>
      <c r="I11375" t="s">
        <v>27490</v>
      </c>
    </row>
    <row r="11376" spans="1:9" ht="16" x14ac:dyDescent="0.2">
      <c r="A11376" t="s">
        <v>27487</v>
      </c>
      <c r="B11376" t="s">
        <v>6818</v>
      </c>
      <c r="C11376">
        <v>2</v>
      </c>
      <c r="D11376" t="s">
        <v>12</v>
      </c>
      <c r="E11376" t="s">
        <v>12</v>
      </c>
      <c r="F11376" s="3" t="s">
        <v>6819</v>
      </c>
      <c r="G11376">
        <v>2021</v>
      </c>
      <c r="H11376" t="s">
        <v>6820</v>
      </c>
      <c r="I11376" t="s">
        <v>27490</v>
      </c>
    </row>
    <row r="11377" spans="1:9" ht="32" x14ac:dyDescent="0.2">
      <c r="A11377" t="s">
        <v>27487</v>
      </c>
      <c r="B11377" t="s">
        <v>27491</v>
      </c>
      <c r="C11377">
        <v>3</v>
      </c>
      <c r="D11377" t="s">
        <v>12</v>
      </c>
      <c r="E11377" t="s">
        <v>12</v>
      </c>
      <c r="F11377" s="3" t="s">
        <v>8742</v>
      </c>
      <c r="G11377">
        <v>2021</v>
      </c>
      <c r="H11377" t="s">
        <v>6820</v>
      </c>
      <c r="I11377" t="s">
        <v>27490</v>
      </c>
    </row>
    <row r="11378" spans="1:9" ht="32" x14ac:dyDescent="0.2">
      <c r="A11378" t="s">
        <v>27492</v>
      </c>
      <c r="B11378" t="s">
        <v>27493</v>
      </c>
      <c r="C11378">
        <v>1</v>
      </c>
      <c r="D11378" s="4" t="s">
        <v>316</v>
      </c>
      <c r="E11378" t="s">
        <v>12</v>
      </c>
      <c r="F11378" s="7" t="s">
        <v>18675</v>
      </c>
      <c r="G11378">
        <v>2021</v>
      </c>
      <c r="H11378" t="s">
        <v>318</v>
      </c>
      <c r="I11378" t="s">
        <v>27494</v>
      </c>
    </row>
    <row r="11379" spans="1:9" ht="16" x14ac:dyDescent="0.2">
      <c r="A11379" t="s">
        <v>27495</v>
      </c>
      <c r="B11379" t="s">
        <v>27496</v>
      </c>
      <c r="C11379">
        <v>1</v>
      </c>
      <c r="D11379" t="s">
        <v>1020</v>
      </c>
      <c r="E11379" t="s">
        <v>1171</v>
      </c>
      <c r="F11379" s="3" t="s">
        <v>27497</v>
      </c>
      <c r="G11379">
        <v>2021</v>
      </c>
      <c r="H11379" t="s">
        <v>1022</v>
      </c>
      <c r="I11379" t="s">
        <v>27498</v>
      </c>
    </row>
    <row r="11380" spans="1:9" ht="32" x14ac:dyDescent="0.2">
      <c r="A11380" t="s">
        <v>27499</v>
      </c>
      <c r="B11380" t="s">
        <v>27500</v>
      </c>
      <c r="C11380">
        <v>1</v>
      </c>
      <c r="D11380" t="s">
        <v>344</v>
      </c>
      <c r="E11380" t="s">
        <v>12</v>
      </c>
      <c r="F11380" s="3" t="s">
        <v>27501</v>
      </c>
      <c r="G11380">
        <v>2021</v>
      </c>
      <c r="H11380" t="s">
        <v>313</v>
      </c>
      <c r="I11380" t="s">
        <v>27502</v>
      </c>
    </row>
    <row r="11381" spans="1:9" ht="32" x14ac:dyDescent="0.2">
      <c r="A11381" t="s">
        <v>27499</v>
      </c>
      <c r="B11381" t="s">
        <v>27503</v>
      </c>
      <c r="C11381">
        <v>2</v>
      </c>
      <c r="D11381" t="s">
        <v>344</v>
      </c>
      <c r="E11381" t="s">
        <v>12</v>
      </c>
      <c r="F11381" s="3" t="s">
        <v>27504</v>
      </c>
      <c r="G11381">
        <v>2021</v>
      </c>
      <c r="H11381" t="s">
        <v>313</v>
      </c>
      <c r="I11381" t="s">
        <v>27502</v>
      </c>
    </row>
    <row r="11382" spans="1:9" ht="16" x14ac:dyDescent="0.2">
      <c r="A11382" t="s">
        <v>27499</v>
      </c>
      <c r="B11382" t="s">
        <v>27505</v>
      </c>
      <c r="C11382">
        <v>3</v>
      </c>
      <c r="D11382" t="s">
        <v>6469</v>
      </c>
      <c r="E11382" t="s">
        <v>12</v>
      </c>
      <c r="F11382" s="3" t="s">
        <v>27506</v>
      </c>
      <c r="G11382">
        <v>2021</v>
      </c>
      <c r="H11382" t="s">
        <v>368</v>
      </c>
      <c r="I11382" t="s">
        <v>27502</v>
      </c>
    </row>
    <row r="11383" spans="1:9" ht="32" x14ac:dyDescent="0.2">
      <c r="A11383" t="s">
        <v>27507</v>
      </c>
      <c r="B11383" t="s">
        <v>27508</v>
      </c>
      <c r="C11383">
        <v>1</v>
      </c>
      <c r="D11383" t="s">
        <v>12</v>
      </c>
      <c r="E11383" t="s">
        <v>12</v>
      </c>
      <c r="F11383" s="3" t="s">
        <v>27509</v>
      </c>
      <c r="G11383">
        <v>2021</v>
      </c>
      <c r="H11383" t="s">
        <v>761</v>
      </c>
      <c r="I11383" t="s">
        <v>27510</v>
      </c>
    </row>
    <row r="11384" spans="1:9" ht="32" x14ac:dyDescent="0.2">
      <c r="A11384" t="s">
        <v>27507</v>
      </c>
      <c r="B11384" t="s">
        <v>27511</v>
      </c>
      <c r="C11384">
        <v>2</v>
      </c>
      <c r="D11384" t="s">
        <v>52</v>
      </c>
      <c r="E11384" t="s">
        <v>12</v>
      </c>
      <c r="F11384" s="3" t="s">
        <v>27512</v>
      </c>
      <c r="G11384">
        <v>2021</v>
      </c>
      <c r="H11384" t="s">
        <v>859</v>
      </c>
      <c r="I11384" t="s">
        <v>27510</v>
      </c>
    </row>
    <row r="11385" spans="1:9" ht="16" x14ac:dyDescent="0.2">
      <c r="A11385" t="s">
        <v>27513</v>
      </c>
      <c r="B11385" t="s">
        <v>27514</v>
      </c>
      <c r="C11385">
        <v>1</v>
      </c>
      <c r="D11385" t="s">
        <v>1818</v>
      </c>
      <c r="E11385" t="s">
        <v>12</v>
      </c>
      <c r="F11385" s="3" t="s">
        <v>27515</v>
      </c>
      <c r="G11385">
        <v>2021</v>
      </c>
      <c r="H11385" t="s">
        <v>323</v>
      </c>
      <c r="I11385" t="s">
        <v>27516</v>
      </c>
    </row>
    <row r="11386" spans="1:9" ht="32" x14ac:dyDescent="0.2">
      <c r="A11386" t="s">
        <v>27513</v>
      </c>
      <c r="B11386" t="s">
        <v>17657</v>
      </c>
      <c r="C11386">
        <v>2</v>
      </c>
      <c r="D11386" t="s">
        <v>3753</v>
      </c>
      <c r="E11386" t="s">
        <v>12</v>
      </c>
      <c r="F11386" s="3" t="s">
        <v>3754</v>
      </c>
      <c r="G11386">
        <v>2021</v>
      </c>
      <c r="H11386" t="s">
        <v>323</v>
      </c>
      <c r="I11386" t="s">
        <v>27516</v>
      </c>
    </row>
    <row r="11387" spans="1:9" ht="32" x14ac:dyDescent="0.2">
      <c r="A11387" t="s">
        <v>27513</v>
      </c>
      <c r="B11387" t="s">
        <v>27517</v>
      </c>
      <c r="C11387">
        <v>3</v>
      </c>
      <c r="D11387" t="s">
        <v>2738</v>
      </c>
      <c r="E11387" t="s">
        <v>12</v>
      </c>
      <c r="F11387" s="3" t="s">
        <v>27518</v>
      </c>
      <c r="G11387">
        <v>2021</v>
      </c>
      <c r="H11387" t="s">
        <v>323</v>
      </c>
      <c r="I11387" t="s">
        <v>27516</v>
      </c>
    </row>
    <row r="11388" spans="1:9" ht="32" x14ac:dyDescent="0.2">
      <c r="A11388" t="s">
        <v>27513</v>
      </c>
      <c r="B11388" t="s">
        <v>25678</v>
      </c>
      <c r="C11388">
        <v>4</v>
      </c>
      <c r="D11388" t="s">
        <v>1207</v>
      </c>
      <c r="E11388" t="s">
        <v>12</v>
      </c>
      <c r="F11388" s="3" t="s">
        <v>13943</v>
      </c>
      <c r="G11388">
        <v>2021</v>
      </c>
      <c r="H11388" t="s">
        <v>323</v>
      </c>
      <c r="I11388" t="s">
        <v>27516</v>
      </c>
    </row>
    <row r="11389" spans="1:9" ht="32" x14ac:dyDescent="0.2">
      <c r="A11389" t="s">
        <v>27513</v>
      </c>
      <c r="B11389" t="s">
        <v>155</v>
      </c>
      <c r="C11389">
        <v>5</v>
      </c>
      <c r="D11389" t="s">
        <v>12</v>
      </c>
      <c r="E11389" t="s">
        <v>12</v>
      </c>
      <c r="F11389" s="3" t="s">
        <v>23122</v>
      </c>
      <c r="G11389">
        <v>2021</v>
      </c>
      <c r="H11389" t="s">
        <v>3976</v>
      </c>
      <c r="I11389" t="s">
        <v>27516</v>
      </c>
    </row>
    <row r="11390" spans="1:9" ht="16" x14ac:dyDescent="0.2">
      <c r="A11390" t="s">
        <v>27519</v>
      </c>
      <c r="B11390" t="s">
        <v>4375</v>
      </c>
      <c r="C11390">
        <v>1</v>
      </c>
      <c r="D11390" t="s">
        <v>12</v>
      </c>
      <c r="E11390" t="s">
        <v>12</v>
      </c>
      <c r="F11390" s="3" t="s">
        <v>27520</v>
      </c>
      <c r="G11390">
        <v>2021</v>
      </c>
      <c r="H11390" t="s">
        <v>140</v>
      </c>
      <c r="I11390" t="s">
        <v>27521</v>
      </c>
    </row>
    <row r="11391" spans="1:9" ht="32" x14ac:dyDescent="0.2">
      <c r="A11391" t="s">
        <v>27522</v>
      </c>
      <c r="B11391" t="s">
        <v>19144</v>
      </c>
      <c r="C11391">
        <v>1</v>
      </c>
      <c r="D11391" t="s">
        <v>12</v>
      </c>
      <c r="E11391" t="s">
        <v>464</v>
      </c>
      <c r="F11391" s="3" t="s">
        <v>13207</v>
      </c>
      <c r="G11391">
        <v>2021</v>
      </c>
      <c r="H11391" t="s">
        <v>14</v>
      </c>
      <c r="I11391" t="s">
        <v>27523</v>
      </c>
    </row>
    <row r="11392" spans="1:9" ht="16" x14ac:dyDescent="0.2">
      <c r="A11392" t="s">
        <v>27522</v>
      </c>
      <c r="B11392" t="s">
        <v>27524</v>
      </c>
      <c r="C11392">
        <v>2</v>
      </c>
      <c r="D11392" t="s">
        <v>12</v>
      </c>
      <c r="E11392" t="s">
        <v>12</v>
      </c>
      <c r="F11392" s="3" t="s">
        <v>2917</v>
      </c>
      <c r="G11392">
        <v>2021</v>
      </c>
      <c r="H11392" t="s">
        <v>14</v>
      </c>
      <c r="I11392" t="s">
        <v>27523</v>
      </c>
    </row>
    <row r="11393" spans="1:9" ht="32" x14ac:dyDescent="0.2">
      <c r="A11393" t="s">
        <v>27522</v>
      </c>
      <c r="B11393" t="s">
        <v>27525</v>
      </c>
      <c r="C11393">
        <v>3</v>
      </c>
      <c r="D11393" t="s">
        <v>2860</v>
      </c>
      <c r="E11393" t="s">
        <v>12</v>
      </c>
      <c r="F11393" s="3" t="s">
        <v>2861</v>
      </c>
      <c r="G11393">
        <v>2021</v>
      </c>
      <c r="H11393" t="s">
        <v>140</v>
      </c>
      <c r="I11393" t="s">
        <v>27523</v>
      </c>
    </row>
    <row r="11394" spans="1:9" ht="32" x14ac:dyDescent="0.2">
      <c r="A11394" t="s">
        <v>27526</v>
      </c>
      <c r="B11394" t="s">
        <v>27527</v>
      </c>
      <c r="C11394">
        <v>1</v>
      </c>
      <c r="D11394" t="s">
        <v>2652</v>
      </c>
      <c r="E11394" t="s">
        <v>12</v>
      </c>
      <c r="F11394" s="3" t="s">
        <v>27528</v>
      </c>
      <c r="G11394">
        <v>2021</v>
      </c>
      <c r="H11394" t="s">
        <v>140</v>
      </c>
      <c r="I11394" t="s">
        <v>27529</v>
      </c>
    </row>
    <row r="11395" spans="1:9" ht="16" x14ac:dyDescent="0.2">
      <c r="A11395" t="s">
        <v>27526</v>
      </c>
      <c r="B11395" t="s">
        <v>27530</v>
      </c>
      <c r="C11395">
        <v>2</v>
      </c>
      <c r="D11395" t="s">
        <v>12</v>
      </c>
      <c r="E11395" t="s">
        <v>12</v>
      </c>
      <c r="F11395" s="3" t="s">
        <v>27531</v>
      </c>
      <c r="G11395">
        <v>2021</v>
      </c>
      <c r="H11395" t="s">
        <v>140</v>
      </c>
      <c r="I11395" t="s">
        <v>27529</v>
      </c>
    </row>
    <row r="11396" spans="1:9" ht="32" x14ac:dyDescent="0.2">
      <c r="A11396" t="s">
        <v>27532</v>
      </c>
      <c r="B11396" t="s">
        <v>27533</v>
      </c>
      <c r="C11396">
        <v>1</v>
      </c>
      <c r="D11396" t="s">
        <v>344</v>
      </c>
      <c r="E11396" t="s">
        <v>12</v>
      </c>
      <c r="F11396" s="3" t="s">
        <v>20973</v>
      </c>
      <c r="G11396">
        <v>2021</v>
      </c>
      <c r="H11396" t="s">
        <v>553</v>
      </c>
      <c r="I11396" t="s">
        <v>27534</v>
      </c>
    </row>
    <row r="11397" spans="1:9" ht="32" x14ac:dyDescent="0.2">
      <c r="A11397" t="s">
        <v>27532</v>
      </c>
      <c r="B11397" t="s">
        <v>20972</v>
      </c>
      <c r="C11397">
        <v>2</v>
      </c>
      <c r="D11397" t="s">
        <v>344</v>
      </c>
      <c r="E11397" t="s">
        <v>12</v>
      </c>
      <c r="F11397" s="3" t="s">
        <v>27535</v>
      </c>
      <c r="G11397">
        <v>2021</v>
      </c>
      <c r="H11397" t="s">
        <v>553</v>
      </c>
      <c r="I11397" t="s">
        <v>27534</v>
      </c>
    </row>
    <row r="11398" spans="1:9" ht="32" x14ac:dyDescent="0.2">
      <c r="A11398" t="s">
        <v>27536</v>
      </c>
      <c r="B11398" t="s">
        <v>3849</v>
      </c>
      <c r="C11398">
        <v>1</v>
      </c>
      <c r="D11398" t="s">
        <v>12</v>
      </c>
      <c r="E11398" t="s">
        <v>12</v>
      </c>
      <c r="F11398" s="3" t="s">
        <v>27537</v>
      </c>
      <c r="G11398">
        <v>2021</v>
      </c>
      <c r="H11398" t="s">
        <v>14</v>
      </c>
      <c r="I11398" t="s">
        <v>27538</v>
      </c>
    </row>
    <row r="11399" spans="1:9" ht="32" x14ac:dyDescent="0.2">
      <c r="A11399" t="s">
        <v>27536</v>
      </c>
      <c r="B11399" t="s">
        <v>21772</v>
      </c>
      <c r="C11399">
        <v>2</v>
      </c>
      <c r="D11399" t="s">
        <v>1020</v>
      </c>
      <c r="E11399" t="s">
        <v>12</v>
      </c>
      <c r="F11399" s="3" t="s">
        <v>13461</v>
      </c>
      <c r="G11399">
        <v>2021</v>
      </c>
      <c r="H11399" t="s">
        <v>1022</v>
      </c>
      <c r="I11399" t="s">
        <v>27538</v>
      </c>
    </row>
    <row r="11400" spans="1:9" ht="16" x14ac:dyDescent="0.2">
      <c r="A11400" t="s">
        <v>27539</v>
      </c>
      <c r="B11400" t="s">
        <v>13102</v>
      </c>
      <c r="C11400">
        <v>1</v>
      </c>
      <c r="D11400" t="s">
        <v>12</v>
      </c>
      <c r="E11400" t="s">
        <v>12</v>
      </c>
      <c r="F11400" s="3" t="s">
        <v>13110</v>
      </c>
      <c r="G11400">
        <v>2021</v>
      </c>
      <c r="H11400" t="s">
        <v>1102</v>
      </c>
      <c r="I11400" t="s">
        <v>27540</v>
      </c>
    </row>
    <row r="11401" spans="1:9" ht="16" x14ac:dyDescent="0.2">
      <c r="A11401" t="s">
        <v>27539</v>
      </c>
      <c r="B11401" t="s">
        <v>13107</v>
      </c>
      <c r="C11401">
        <v>2</v>
      </c>
      <c r="D11401" t="s">
        <v>12</v>
      </c>
      <c r="E11401" t="s">
        <v>12</v>
      </c>
      <c r="F11401" s="3" t="s">
        <v>13108</v>
      </c>
      <c r="G11401">
        <v>2021</v>
      </c>
      <c r="H11401" t="s">
        <v>226</v>
      </c>
      <c r="I11401" t="s">
        <v>27540</v>
      </c>
    </row>
    <row r="11402" spans="1:9" ht="16" x14ac:dyDescent="0.2">
      <c r="A11402" t="s">
        <v>27539</v>
      </c>
      <c r="B11402" t="s">
        <v>13753</v>
      </c>
      <c r="C11402">
        <v>3</v>
      </c>
      <c r="D11402" t="s">
        <v>12</v>
      </c>
      <c r="E11402" t="s">
        <v>12</v>
      </c>
      <c r="F11402" s="3" t="s">
        <v>8314</v>
      </c>
      <c r="G11402">
        <v>2021</v>
      </c>
      <c r="H11402" t="s">
        <v>1102</v>
      </c>
      <c r="I11402" t="s">
        <v>27540</v>
      </c>
    </row>
    <row r="11403" spans="1:9" ht="32" x14ac:dyDescent="0.2">
      <c r="A11403" t="s">
        <v>27539</v>
      </c>
      <c r="B11403" t="s">
        <v>8317</v>
      </c>
      <c r="C11403">
        <v>4</v>
      </c>
      <c r="D11403" t="s">
        <v>12</v>
      </c>
      <c r="E11403" t="s">
        <v>592</v>
      </c>
      <c r="F11403" s="3" t="s">
        <v>13106</v>
      </c>
      <c r="G11403">
        <v>2021</v>
      </c>
      <c r="H11403" t="s">
        <v>140</v>
      </c>
      <c r="I11403" t="s">
        <v>27540</v>
      </c>
    </row>
    <row r="11404" spans="1:9" ht="32" x14ac:dyDescent="0.2">
      <c r="A11404" t="s">
        <v>27541</v>
      </c>
      <c r="B11404" t="s">
        <v>27542</v>
      </c>
      <c r="C11404">
        <v>1</v>
      </c>
      <c r="D11404" t="s">
        <v>12</v>
      </c>
      <c r="E11404" t="s">
        <v>12</v>
      </c>
      <c r="F11404" s="3" t="s">
        <v>27543</v>
      </c>
      <c r="G11404">
        <v>2021</v>
      </c>
      <c r="H11404" t="s">
        <v>646</v>
      </c>
      <c r="I11404" t="s">
        <v>27544</v>
      </c>
    </row>
    <row r="11405" spans="1:9" ht="32" x14ac:dyDescent="0.2">
      <c r="A11405" t="s">
        <v>27541</v>
      </c>
      <c r="B11405" t="s">
        <v>27545</v>
      </c>
      <c r="C11405">
        <v>2</v>
      </c>
      <c r="D11405" t="s">
        <v>12</v>
      </c>
      <c r="E11405" t="s">
        <v>12</v>
      </c>
      <c r="F11405" s="3" t="s">
        <v>27546</v>
      </c>
      <c r="G11405">
        <v>2021</v>
      </c>
      <c r="H11405" t="s">
        <v>646</v>
      </c>
      <c r="I11405" t="s">
        <v>27544</v>
      </c>
    </row>
    <row r="11406" spans="1:9" ht="32" x14ac:dyDescent="0.2">
      <c r="A11406" t="s">
        <v>27547</v>
      </c>
      <c r="B11406" t="s">
        <v>7694</v>
      </c>
      <c r="C11406">
        <v>1</v>
      </c>
      <c r="D11406">
        <f>446</f>
        <v>446</v>
      </c>
      <c r="E11406" t="s">
        <v>12</v>
      </c>
      <c r="F11406" s="3" t="s">
        <v>7695</v>
      </c>
      <c r="G11406">
        <v>2021</v>
      </c>
      <c r="H11406" t="s">
        <v>571</v>
      </c>
      <c r="I11406" t="s">
        <v>27548</v>
      </c>
    </row>
    <row r="11407" spans="1:9" ht="16" x14ac:dyDescent="0.2">
      <c r="A11407" t="s">
        <v>27547</v>
      </c>
      <c r="B11407" t="s">
        <v>7699</v>
      </c>
      <c r="C11407">
        <v>2</v>
      </c>
      <c r="D11407">
        <f>446</f>
        <v>446</v>
      </c>
      <c r="E11407" t="s">
        <v>12</v>
      </c>
      <c r="F11407" s="3" t="s">
        <v>7698</v>
      </c>
      <c r="G11407">
        <v>2021</v>
      </c>
      <c r="H11407" t="s">
        <v>571</v>
      </c>
      <c r="I11407" t="s">
        <v>27548</v>
      </c>
    </row>
    <row r="11408" spans="1:9" ht="32" x14ac:dyDescent="0.2">
      <c r="A11408" t="s">
        <v>27547</v>
      </c>
      <c r="B11408" t="s">
        <v>7701</v>
      </c>
      <c r="C11408">
        <v>3</v>
      </c>
      <c r="D11408">
        <f>446</f>
        <v>446</v>
      </c>
      <c r="E11408" t="s">
        <v>12</v>
      </c>
      <c r="F11408" s="3" t="s">
        <v>6482</v>
      </c>
      <c r="G11408">
        <v>2021</v>
      </c>
      <c r="H11408" t="s">
        <v>571</v>
      </c>
      <c r="I11408" t="s">
        <v>27548</v>
      </c>
    </row>
    <row r="11409" spans="1:9" ht="16" x14ac:dyDescent="0.2">
      <c r="A11409" t="s">
        <v>27549</v>
      </c>
      <c r="B11409" t="s">
        <v>3555</v>
      </c>
      <c r="C11409">
        <v>1</v>
      </c>
      <c r="D11409" t="s">
        <v>31</v>
      </c>
      <c r="E11409" t="s">
        <v>334</v>
      </c>
      <c r="F11409" s="3" t="s">
        <v>18462</v>
      </c>
      <c r="G11409">
        <v>2021</v>
      </c>
      <c r="H11409" t="s">
        <v>1524</v>
      </c>
      <c r="I11409" t="s">
        <v>27550</v>
      </c>
    </row>
    <row r="11410" spans="1:9" ht="32" x14ac:dyDescent="0.2">
      <c r="A11410" t="s">
        <v>27551</v>
      </c>
      <c r="B11410" t="s">
        <v>13029</v>
      </c>
      <c r="C11410">
        <v>1</v>
      </c>
      <c r="D11410" t="s">
        <v>12</v>
      </c>
      <c r="E11410" t="s">
        <v>12</v>
      </c>
      <c r="F11410" s="3" t="s">
        <v>5084</v>
      </c>
      <c r="G11410">
        <v>2021</v>
      </c>
      <c r="H11410" t="s">
        <v>3976</v>
      </c>
      <c r="I11410" t="s">
        <v>27552</v>
      </c>
    </row>
    <row r="11411" spans="1:9" ht="32" x14ac:dyDescent="0.2">
      <c r="A11411" t="s">
        <v>27551</v>
      </c>
      <c r="B11411" t="s">
        <v>12456</v>
      </c>
      <c r="C11411">
        <v>2</v>
      </c>
      <c r="D11411" t="s">
        <v>12</v>
      </c>
      <c r="E11411" t="s">
        <v>12</v>
      </c>
      <c r="F11411" s="3" t="s">
        <v>5081</v>
      </c>
      <c r="G11411">
        <v>2021</v>
      </c>
      <c r="H11411" t="s">
        <v>3976</v>
      </c>
      <c r="I11411" t="s">
        <v>27552</v>
      </c>
    </row>
    <row r="11412" spans="1:9" ht="32" x14ac:dyDescent="0.2">
      <c r="A11412" t="s">
        <v>27551</v>
      </c>
      <c r="B11412" t="s">
        <v>13025</v>
      </c>
      <c r="C11412">
        <v>3</v>
      </c>
      <c r="D11412" t="s">
        <v>12</v>
      </c>
      <c r="E11412" t="s">
        <v>12</v>
      </c>
      <c r="F11412" s="3" t="s">
        <v>17810</v>
      </c>
      <c r="G11412">
        <v>2021</v>
      </c>
      <c r="H11412" t="s">
        <v>3976</v>
      </c>
      <c r="I11412" t="s">
        <v>27552</v>
      </c>
    </row>
    <row r="11413" spans="1:9" ht="16" x14ac:dyDescent="0.2">
      <c r="A11413" t="s">
        <v>27551</v>
      </c>
      <c r="B11413" t="s">
        <v>27553</v>
      </c>
      <c r="C11413">
        <v>4</v>
      </c>
      <c r="D11413" t="s">
        <v>12</v>
      </c>
      <c r="E11413" t="s">
        <v>12</v>
      </c>
      <c r="F11413" s="3" t="s">
        <v>24884</v>
      </c>
      <c r="G11413">
        <v>2021</v>
      </c>
      <c r="H11413" t="s">
        <v>140</v>
      </c>
      <c r="I11413" t="s">
        <v>27552</v>
      </c>
    </row>
    <row r="11414" spans="1:9" ht="16" x14ac:dyDescent="0.2">
      <c r="A11414" t="s">
        <v>27551</v>
      </c>
      <c r="B11414" t="s">
        <v>5083</v>
      </c>
      <c r="C11414">
        <v>5</v>
      </c>
      <c r="D11414" t="s">
        <v>12</v>
      </c>
      <c r="E11414" t="s">
        <v>12</v>
      </c>
      <c r="F11414" s="3" t="s">
        <v>27554</v>
      </c>
      <c r="G11414">
        <v>2021</v>
      </c>
      <c r="H11414" t="s">
        <v>3976</v>
      </c>
      <c r="I11414" t="s">
        <v>27552</v>
      </c>
    </row>
    <row r="11415" spans="1:9" ht="32" x14ac:dyDescent="0.2">
      <c r="A11415" t="s">
        <v>27555</v>
      </c>
      <c r="B11415" t="s">
        <v>27556</v>
      </c>
      <c r="C11415">
        <v>1</v>
      </c>
      <c r="D11415" t="s">
        <v>12</v>
      </c>
      <c r="E11415" t="s">
        <v>12</v>
      </c>
      <c r="F11415" s="3" t="s">
        <v>24864</v>
      </c>
      <c r="G11415">
        <v>2021</v>
      </c>
      <c r="H11415" t="s">
        <v>126</v>
      </c>
      <c r="I11415" t="s">
        <v>27557</v>
      </c>
    </row>
    <row r="11416" spans="1:9" ht="32" x14ac:dyDescent="0.2">
      <c r="A11416" t="s">
        <v>27555</v>
      </c>
      <c r="B11416" t="s">
        <v>27558</v>
      </c>
      <c r="C11416">
        <v>2</v>
      </c>
      <c r="D11416">
        <f>461</f>
        <v>461</v>
      </c>
      <c r="E11416" t="s">
        <v>12</v>
      </c>
      <c r="F11416" s="3" t="s">
        <v>27559</v>
      </c>
      <c r="G11416">
        <v>2021</v>
      </c>
      <c r="H11416" t="s">
        <v>126</v>
      </c>
      <c r="I11416" t="s">
        <v>27557</v>
      </c>
    </row>
    <row r="11417" spans="1:9" ht="16" x14ac:dyDescent="0.2">
      <c r="A11417" t="s">
        <v>27555</v>
      </c>
      <c r="B11417" t="s">
        <v>27560</v>
      </c>
      <c r="C11417">
        <v>3</v>
      </c>
      <c r="D11417" t="s">
        <v>12</v>
      </c>
      <c r="E11417" t="s">
        <v>12</v>
      </c>
      <c r="F11417" s="3" t="s">
        <v>27561</v>
      </c>
      <c r="G11417">
        <v>2021</v>
      </c>
      <c r="H11417" t="s">
        <v>126</v>
      </c>
      <c r="I11417" t="s">
        <v>27557</v>
      </c>
    </row>
    <row r="11418" spans="1:9" ht="32" x14ac:dyDescent="0.2">
      <c r="A11418" t="s">
        <v>27562</v>
      </c>
      <c r="B11418" t="s">
        <v>27563</v>
      </c>
      <c r="C11418">
        <v>1</v>
      </c>
      <c r="D11418" t="s">
        <v>12</v>
      </c>
      <c r="E11418" t="s">
        <v>12</v>
      </c>
      <c r="F11418" s="3" t="s">
        <v>27564</v>
      </c>
      <c r="G11418">
        <v>2021</v>
      </c>
      <c r="H11418" t="s">
        <v>14</v>
      </c>
      <c r="I11418" t="s">
        <v>27565</v>
      </c>
    </row>
    <row r="11419" spans="1:9" ht="32" x14ac:dyDescent="0.2">
      <c r="A11419" t="s">
        <v>27562</v>
      </c>
      <c r="B11419" t="s">
        <v>27566</v>
      </c>
      <c r="C11419">
        <v>2</v>
      </c>
      <c r="D11419" t="s">
        <v>12</v>
      </c>
      <c r="E11419" t="s">
        <v>12</v>
      </c>
      <c r="F11419" s="3" t="s">
        <v>24676</v>
      </c>
      <c r="G11419">
        <v>2021</v>
      </c>
      <c r="H11419" t="s">
        <v>14</v>
      </c>
      <c r="I11419" t="s">
        <v>27565</v>
      </c>
    </row>
    <row r="11420" spans="1:9" ht="32" x14ac:dyDescent="0.2">
      <c r="A11420" t="s">
        <v>27562</v>
      </c>
      <c r="B11420" t="s">
        <v>22059</v>
      </c>
      <c r="C11420">
        <v>3</v>
      </c>
      <c r="D11420" t="s">
        <v>12</v>
      </c>
      <c r="E11420" t="s">
        <v>12</v>
      </c>
      <c r="F11420" s="3" t="s">
        <v>12795</v>
      </c>
      <c r="G11420">
        <v>2021</v>
      </c>
      <c r="H11420" t="s">
        <v>14</v>
      </c>
      <c r="I11420" t="s">
        <v>27565</v>
      </c>
    </row>
    <row r="11421" spans="1:9" ht="32" x14ac:dyDescent="0.2">
      <c r="A11421" t="s">
        <v>27567</v>
      </c>
      <c r="B11421" t="s">
        <v>24160</v>
      </c>
      <c r="C11421">
        <v>1</v>
      </c>
      <c r="D11421" t="s">
        <v>12</v>
      </c>
      <c r="E11421" t="s">
        <v>12</v>
      </c>
      <c r="F11421" s="3" t="s">
        <v>16581</v>
      </c>
      <c r="G11421">
        <v>2021</v>
      </c>
      <c r="H11421" t="s">
        <v>37</v>
      </c>
      <c r="I11421" t="s">
        <v>27568</v>
      </c>
    </row>
    <row r="11422" spans="1:9" ht="16" x14ac:dyDescent="0.2">
      <c r="A11422" t="s">
        <v>27567</v>
      </c>
      <c r="B11422" t="s">
        <v>27569</v>
      </c>
      <c r="C11422">
        <v>2</v>
      </c>
      <c r="D11422">
        <f>375</f>
        <v>375</v>
      </c>
      <c r="E11422" t="s">
        <v>12</v>
      </c>
      <c r="F11422" s="3" t="s">
        <v>23158</v>
      </c>
      <c r="G11422">
        <v>2021</v>
      </c>
      <c r="H11422" t="s">
        <v>368</v>
      </c>
      <c r="I11422" t="s">
        <v>27568</v>
      </c>
    </row>
    <row r="11423" spans="1:9" ht="32" x14ac:dyDescent="0.2">
      <c r="A11423" t="s">
        <v>27570</v>
      </c>
      <c r="B11423" t="s">
        <v>11515</v>
      </c>
      <c r="C11423">
        <v>1</v>
      </c>
      <c r="D11423" t="s">
        <v>12</v>
      </c>
      <c r="E11423" t="s">
        <v>592</v>
      </c>
      <c r="F11423" s="3" t="s">
        <v>4990</v>
      </c>
      <c r="G11423">
        <v>2021</v>
      </c>
      <c r="H11423" t="s">
        <v>14</v>
      </c>
      <c r="I11423" t="s">
        <v>27571</v>
      </c>
    </row>
    <row r="11424" spans="1:9" ht="32" x14ac:dyDescent="0.2">
      <c r="A11424" t="s">
        <v>27570</v>
      </c>
      <c r="B11424" t="s">
        <v>7212</v>
      </c>
      <c r="C11424">
        <v>2</v>
      </c>
      <c r="D11424" t="s">
        <v>12</v>
      </c>
      <c r="E11424" t="s">
        <v>592</v>
      </c>
      <c r="F11424" s="3" t="s">
        <v>4990</v>
      </c>
      <c r="G11424">
        <v>2021</v>
      </c>
      <c r="H11424" t="s">
        <v>14</v>
      </c>
      <c r="I11424" t="s">
        <v>27571</v>
      </c>
    </row>
    <row r="11425" spans="1:9" ht="32" x14ac:dyDescent="0.2">
      <c r="A11425" t="s">
        <v>27572</v>
      </c>
      <c r="B11425" t="s">
        <v>11515</v>
      </c>
      <c r="C11425">
        <v>1</v>
      </c>
      <c r="D11425" t="s">
        <v>12</v>
      </c>
      <c r="E11425" t="s">
        <v>592</v>
      </c>
      <c r="F11425" s="3" t="s">
        <v>4990</v>
      </c>
      <c r="G11425">
        <v>2021</v>
      </c>
      <c r="H11425" t="s">
        <v>14</v>
      </c>
      <c r="I11425" t="s">
        <v>27573</v>
      </c>
    </row>
    <row r="11426" spans="1:9" ht="16" x14ac:dyDescent="0.2">
      <c r="A11426" t="s">
        <v>27572</v>
      </c>
      <c r="B11426" t="s">
        <v>727</v>
      </c>
      <c r="C11426">
        <v>2</v>
      </c>
      <c r="D11426" t="s">
        <v>12</v>
      </c>
      <c r="E11426" t="s">
        <v>12</v>
      </c>
      <c r="F11426" s="3" t="s">
        <v>27574</v>
      </c>
      <c r="G11426">
        <v>2021</v>
      </c>
      <c r="H11426" t="s">
        <v>14</v>
      </c>
      <c r="I11426" t="s">
        <v>27573</v>
      </c>
    </row>
    <row r="11427" spans="1:9" ht="32" x14ac:dyDescent="0.2">
      <c r="A11427" t="s">
        <v>27572</v>
      </c>
      <c r="B11427" t="s">
        <v>27575</v>
      </c>
      <c r="C11427">
        <v>3</v>
      </c>
      <c r="D11427" t="s">
        <v>12</v>
      </c>
      <c r="E11427" t="s">
        <v>12</v>
      </c>
      <c r="F11427" s="3" t="s">
        <v>27576</v>
      </c>
      <c r="G11427">
        <v>2021</v>
      </c>
      <c r="H11427" t="s">
        <v>14</v>
      </c>
      <c r="I11427" t="s">
        <v>27573</v>
      </c>
    </row>
    <row r="11428" spans="1:9" ht="32" x14ac:dyDescent="0.2">
      <c r="A11428" t="s">
        <v>27577</v>
      </c>
      <c r="B11428" t="s">
        <v>27578</v>
      </c>
      <c r="C11428">
        <v>1</v>
      </c>
      <c r="D11428" t="s">
        <v>344</v>
      </c>
      <c r="E11428" t="s">
        <v>12</v>
      </c>
      <c r="F11428" s="7" t="s">
        <v>27579</v>
      </c>
      <c r="G11428">
        <v>2021</v>
      </c>
      <c r="H11428" t="s">
        <v>174</v>
      </c>
      <c r="I11428" t="s">
        <v>27580</v>
      </c>
    </row>
    <row r="11429" spans="1:9" ht="16" x14ac:dyDescent="0.2">
      <c r="A11429" t="s">
        <v>27581</v>
      </c>
      <c r="B11429" t="s">
        <v>27582</v>
      </c>
      <c r="C11429">
        <v>1</v>
      </c>
      <c r="D11429">
        <f>349</f>
        <v>349</v>
      </c>
      <c r="E11429" t="s">
        <v>12</v>
      </c>
      <c r="F11429" s="3" t="s">
        <v>27583</v>
      </c>
      <c r="G11429">
        <v>2021</v>
      </c>
      <c r="H11429" t="s">
        <v>267</v>
      </c>
      <c r="I11429" t="s">
        <v>27584</v>
      </c>
    </row>
    <row r="11430" spans="1:9" ht="16" x14ac:dyDescent="0.2">
      <c r="A11430" t="s">
        <v>27581</v>
      </c>
      <c r="B11430" t="s">
        <v>27585</v>
      </c>
      <c r="C11430">
        <v>2</v>
      </c>
      <c r="D11430">
        <f>358</f>
        <v>358</v>
      </c>
      <c r="E11430" t="s">
        <v>26264</v>
      </c>
      <c r="F11430" s="3" t="s">
        <v>26265</v>
      </c>
      <c r="G11430">
        <v>2021</v>
      </c>
      <c r="H11430" t="s">
        <v>267</v>
      </c>
      <c r="I11430" t="s">
        <v>27584</v>
      </c>
    </row>
    <row r="11431" spans="1:9" ht="32" x14ac:dyDescent="0.2">
      <c r="A11431" t="s">
        <v>27586</v>
      </c>
      <c r="B11431" t="s">
        <v>5147</v>
      </c>
      <c r="C11431">
        <v>1</v>
      </c>
      <c r="D11431" t="s">
        <v>12</v>
      </c>
      <c r="E11431" t="s">
        <v>12</v>
      </c>
      <c r="F11431" s="3" t="s">
        <v>27587</v>
      </c>
      <c r="G11431">
        <v>2021</v>
      </c>
      <c r="H11431" t="s">
        <v>14</v>
      </c>
      <c r="I11431" t="s">
        <v>27588</v>
      </c>
    </row>
    <row r="11432" spans="1:9" ht="32" x14ac:dyDescent="0.2">
      <c r="A11432" t="s">
        <v>27586</v>
      </c>
      <c r="B11432" t="s">
        <v>14165</v>
      </c>
      <c r="C11432">
        <v>2</v>
      </c>
      <c r="D11432" t="s">
        <v>12</v>
      </c>
      <c r="E11432" t="s">
        <v>12</v>
      </c>
      <c r="F11432" s="3" t="s">
        <v>27589</v>
      </c>
      <c r="G11432">
        <v>2021</v>
      </c>
      <c r="H11432" t="s">
        <v>14</v>
      </c>
      <c r="I11432" t="s">
        <v>27588</v>
      </c>
    </row>
    <row r="11433" spans="1:9" ht="16" x14ac:dyDescent="0.2">
      <c r="A11433" t="s">
        <v>27590</v>
      </c>
      <c r="B11433" t="s">
        <v>27591</v>
      </c>
      <c r="C11433">
        <v>1</v>
      </c>
      <c r="D11433" t="s">
        <v>12</v>
      </c>
      <c r="E11433" t="s">
        <v>12</v>
      </c>
      <c r="F11433" s="3" t="s">
        <v>27592</v>
      </c>
      <c r="G11433">
        <v>2021</v>
      </c>
      <c r="H11433" t="s">
        <v>998</v>
      </c>
      <c r="I11433" t="s">
        <v>27593</v>
      </c>
    </row>
    <row r="11434" spans="1:9" ht="16" x14ac:dyDescent="0.2">
      <c r="A11434" t="s">
        <v>27590</v>
      </c>
      <c r="B11434" t="s">
        <v>27594</v>
      </c>
      <c r="C11434">
        <v>2</v>
      </c>
      <c r="D11434" t="s">
        <v>12</v>
      </c>
      <c r="E11434" t="s">
        <v>12</v>
      </c>
      <c r="F11434" s="3" t="s">
        <v>27592</v>
      </c>
      <c r="G11434">
        <v>2021</v>
      </c>
      <c r="H11434" t="s">
        <v>998</v>
      </c>
      <c r="I11434" t="s">
        <v>27593</v>
      </c>
    </row>
    <row r="11435" spans="1:9" ht="16" x14ac:dyDescent="0.2">
      <c r="A11435" t="s">
        <v>27595</v>
      </c>
      <c r="B11435" t="s">
        <v>25304</v>
      </c>
      <c r="C11435">
        <v>1</v>
      </c>
      <c r="D11435" t="s">
        <v>408</v>
      </c>
      <c r="E11435" t="s">
        <v>592</v>
      </c>
      <c r="F11435" s="3" t="s">
        <v>25305</v>
      </c>
      <c r="G11435">
        <v>2021</v>
      </c>
      <c r="H11435" t="s">
        <v>267</v>
      </c>
      <c r="I11435" t="s">
        <v>27596</v>
      </c>
    </row>
    <row r="11436" spans="1:9" ht="16" x14ac:dyDescent="0.2">
      <c r="A11436" t="s">
        <v>27595</v>
      </c>
      <c r="B11436" t="s">
        <v>27597</v>
      </c>
      <c r="C11436">
        <v>2</v>
      </c>
      <c r="D11436">
        <f>134</f>
        <v>134</v>
      </c>
      <c r="E11436" t="s">
        <v>12</v>
      </c>
      <c r="F11436" s="3" t="s">
        <v>27598</v>
      </c>
      <c r="G11436">
        <v>2021</v>
      </c>
      <c r="H11436" t="s">
        <v>267</v>
      </c>
      <c r="I11436" t="s">
        <v>27596</v>
      </c>
    </row>
    <row r="11437" spans="1:9" ht="16" x14ac:dyDescent="0.2">
      <c r="A11437" t="s">
        <v>27599</v>
      </c>
      <c r="B11437" t="s">
        <v>27332</v>
      </c>
      <c r="C11437">
        <v>1</v>
      </c>
      <c r="D11437" t="s">
        <v>1049</v>
      </c>
      <c r="E11437" t="s">
        <v>12</v>
      </c>
      <c r="F11437" s="3" t="s">
        <v>20806</v>
      </c>
      <c r="G11437">
        <v>2021</v>
      </c>
      <c r="H11437" t="s">
        <v>140</v>
      </c>
      <c r="I11437" t="s">
        <v>27600</v>
      </c>
    </row>
    <row r="11438" spans="1:9" ht="32" x14ac:dyDescent="0.2">
      <c r="A11438" t="s">
        <v>27599</v>
      </c>
      <c r="B11438" t="s">
        <v>4604</v>
      </c>
      <c r="C11438">
        <v>2</v>
      </c>
      <c r="D11438" t="s">
        <v>12</v>
      </c>
      <c r="E11438" t="s">
        <v>12</v>
      </c>
      <c r="F11438" s="3" t="s">
        <v>4605</v>
      </c>
      <c r="G11438">
        <v>2021</v>
      </c>
      <c r="H11438" t="s">
        <v>140</v>
      </c>
      <c r="I11438" t="s">
        <v>27600</v>
      </c>
    </row>
    <row r="11439" spans="1:9" ht="32" x14ac:dyDescent="0.2">
      <c r="A11439" t="s">
        <v>27599</v>
      </c>
      <c r="B11439" t="s">
        <v>20803</v>
      </c>
      <c r="C11439">
        <v>3</v>
      </c>
      <c r="D11439" t="s">
        <v>12</v>
      </c>
      <c r="E11439" t="s">
        <v>12</v>
      </c>
      <c r="F11439" s="3" t="s">
        <v>12449</v>
      </c>
      <c r="G11439">
        <v>2021</v>
      </c>
      <c r="H11439" t="s">
        <v>140</v>
      </c>
      <c r="I11439" t="s">
        <v>27600</v>
      </c>
    </row>
    <row r="11440" spans="1:9" ht="32" x14ac:dyDescent="0.2">
      <c r="A11440" t="s">
        <v>27601</v>
      </c>
      <c r="B11440" t="s">
        <v>27602</v>
      </c>
      <c r="C11440">
        <v>1</v>
      </c>
      <c r="D11440" t="s">
        <v>12</v>
      </c>
      <c r="E11440" t="s">
        <v>12</v>
      </c>
      <c r="F11440" s="3" t="s">
        <v>27603</v>
      </c>
      <c r="G11440">
        <v>2021</v>
      </c>
      <c r="H11440" t="s">
        <v>140</v>
      </c>
      <c r="I11440" t="s">
        <v>27604</v>
      </c>
    </row>
    <row r="11441" spans="1:9" ht="32" x14ac:dyDescent="0.2">
      <c r="A11441" t="s">
        <v>27601</v>
      </c>
      <c r="B11441" t="s">
        <v>27605</v>
      </c>
      <c r="C11441">
        <v>2</v>
      </c>
      <c r="D11441" t="s">
        <v>2738</v>
      </c>
      <c r="E11441" t="s">
        <v>12</v>
      </c>
      <c r="F11441" s="3" t="s">
        <v>27606</v>
      </c>
      <c r="G11441">
        <v>2021</v>
      </c>
      <c r="H11441" t="s">
        <v>226</v>
      </c>
      <c r="I11441" t="s">
        <v>27604</v>
      </c>
    </row>
    <row r="11442" spans="1:9" ht="32" x14ac:dyDescent="0.2">
      <c r="A11442" t="s">
        <v>27607</v>
      </c>
      <c r="B11442" t="s">
        <v>27608</v>
      </c>
      <c r="C11442">
        <v>1</v>
      </c>
      <c r="D11442" t="s">
        <v>12</v>
      </c>
      <c r="E11442" t="s">
        <v>12</v>
      </c>
      <c r="F11442" s="3" t="s">
        <v>27609</v>
      </c>
      <c r="G11442">
        <v>2021</v>
      </c>
      <c r="H11442" t="s">
        <v>140</v>
      </c>
      <c r="I11442" t="s">
        <v>27610</v>
      </c>
    </row>
    <row r="11443" spans="1:9" ht="32" x14ac:dyDescent="0.2">
      <c r="A11443" t="s">
        <v>27607</v>
      </c>
      <c r="B11443" t="s">
        <v>1061</v>
      </c>
      <c r="C11443">
        <v>2</v>
      </c>
      <c r="D11443">
        <f>313</f>
        <v>313</v>
      </c>
      <c r="E11443" t="s">
        <v>12</v>
      </c>
      <c r="F11443" s="3" t="s">
        <v>27611</v>
      </c>
      <c r="G11443">
        <v>2021</v>
      </c>
      <c r="H11443" t="s">
        <v>140</v>
      </c>
      <c r="I11443" t="s">
        <v>27610</v>
      </c>
    </row>
    <row r="11444" spans="1:9" ht="32" x14ac:dyDescent="0.2">
      <c r="A11444" t="s">
        <v>27607</v>
      </c>
      <c r="B11444" t="s">
        <v>27612</v>
      </c>
      <c r="C11444">
        <v>3</v>
      </c>
      <c r="D11444" t="s">
        <v>12</v>
      </c>
      <c r="E11444" t="s">
        <v>12</v>
      </c>
      <c r="F11444" s="3" t="s">
        <v>27613</v>
      </c>
      <c r="G11444">
        <v>2021</v>
      </c>
      <c r="H11444" t="s">
        <v>140</v>
      </c>
      <c r="I11444" t="s">
        <v>27610</v>
      </c>
    </row>
    <row r="11445" spans="1:9" ht="32" x14ac:dyDescent="0.2">
      <c r="A11445" t="s">
        <v>27607</v>
      </c>
      <c r="B11445" t="s">
        <v>27614</v>
      </c>
      <c r="C11445">
        <v>4</v>
      </c>
      <c r="D11445" t="s">
        <v>1735</v>
      </c>
      <c r="E11445" t="s">
        <v>12</v>
      </c>
      <c r="F11445" s="3" t="s">
        <v>20263</v>
      </c>
      <c r="G11445">
        <v>2021</v>
      </c>
      <c r="H11445" t="s">
        <v>140</v>
      </c>
      <c r="I11445" t="s">
        <v>27610</v>
      </c>
    </row>
    <row r="11446" spans="1:9" ht="16" x14ac:dyDescent="0.2">
      <c r="A11446" t="s">
        <v>27607</v>
      </c>
      <c r="B11446" t="s">
        <v>27615</v>
      </c>
      <c r="C11446">
        <v>5</v>
      </c>
      <c r="D11446" t="s">
        <v>1085</v>
      </c>
      <c r="E11446" t="s">
        <v>12</v>
      </c>
      <c r="F11446" s="3" t="s">
        <v>13824</v>
      </c>
      <c r="G11446">
        <v>2021</v>
      </c>
      <c r="H11446" t="s">
        <v>140</v>
      </c>
      <c r="I11446" t="s">
        <v>27610</v>
      </c>
    </row>
    <row r="11447" spans="1:9" ht="32" x14ac:dyDescent="0.2">
      <c r="A11447" t="s">
        <v>27607</v>
      </c>
      <c r="B11447" t="s">
        <v>27616</v>
      </c>
      <c r="C11447">
        <v>6</v>
      </c>
      <c r="D11447" t="s">
        <v>712</v>
      </c>
      <c r="E11447" t="s">
        <v>12</v>
      </c>
      <c r="F11447" s="3" t="s">
        <v>27617</v>
      </c>
      <c r="G11447">
        <v>2021</v>
      </c>
      <c r="H11447" t="s">
        <v>140</v>
      </c>
      <c r="I11447" t="s">
        <v>27610</v>
      </c>
    </row>
    <row r="11448" spans="1:9" ht="32" x14ac:dyDescent="0.2">
      <c r="A11448" t="s">
        <v>27618</v>
      </c>
      <c r="B11448" t="s">
        <v>27619</v>
      </c>
      <c r="C11448">
        <v>1</v>
      </c>
      <c r="D11448" t="s">
        <v>772</v>
      </c>
      <c r="E11448" t="s">
        <v>12</v>
      </c>
      <c r="F11448" s="3" t="s">
        <v>27620</v>
      </c>
      <c r="G11448">
        <v>2021</v>
      </c>
      <c r="H11448" t="s">
        <v>86</v>
      </c>
      <c r="I11448" t="s">
        <v>27621</v>
      </c>
    </row>
    <row r="11449" spans="1:9" ht="16" x14ac:dyDescent="0.2">
      <c r="A11449" t="s">
        <v>27618</v>
      </c>
      <c r="B11449" t="s">
        <v>27622</v>
      </c>
      <c r="C11449">
        <v>2</v>
      </c>
      <c r="D11449" t="s">
        <v>12</v>
      </c>
      <c r="E11449" t="s">
        <v>12</v>
      </c>
      <c r="F11449" s="3" t="s">
        <v>8314</v>
      </c>
      <c r="G11449">
        <v>2021</v>
      </c>
      <c r="H11449" t="s">
        <v>1102</v>
      </c>
      <c r="I11449" t="s">
        <v>27621</v>
      </c>
    </row>
    <row r="11450" spans="1:9" ht="32" x14ac:dyDescent="0.2">
      <c r="A11450" t="s">
        <v>27618</v>
      </c>
      <c r="B11450" t="s">
        <v>27623</v>
      </c>
      <c r="C11450">
        <v>3</v>
      </c>
      <c r="D11450" t="s">
        <v>12</v>
      </c>
      <c r="E11450" t="s">
        <v>12</v>
      </c>
      <c r="F11450" s="3" t="s">
        <v>27624</v>
      </c>
      <c r="G11450">
        <v>2021</v>
      </c>
      <c r="H11450" t="s">
        <v>1102</v>
      </c>
      <c r="I11450" t="s">
        <v>27621</v>
      </c>
    </row>
    <row r="11451" spans="1:9" ht="16" x14ac:dyDescent="0.2">
      <c r="A11451" t="s">
        <v>27625</v>
      </c>
      <c r="B11451" t="s">
        <v>1307</v>
      </c>
      <c r="C11451">
        <v>1</v>
      </c>
      <c r="D11451" t="s">
        <v>12</v>
      </c>
      <c r="E11451" t="s">
        <v>12</v>
      </c>
      <c r="F11451" s="3" t="s">
        <v>15241</v>
      </c>
      <c r="G11451">
        <v>2021</v>
      </c>
      <c r="H11451" t="s">
        <v>368</v>
      </c>
      <c r="I11451" t="s">
        <v>27626</v>
      </c>
    </row>
    <row r="11452" spans="1:9" ht="16" x14ac:dyDescent="0.2">
      <c r="A11452" t="s">
        <v>27627</v>
      </c>
      <c r="B11452" t="s">
        <v>23839</v>
      </c>
      <c r="C11452">
        <v>1</v>
      </c>
      <c r="D11452" t="s">
        <v>12</v>
      </c>
      <c r="E11452" t="s">
        <v>12</v>
      </c>
      <c r="F11452" s="3" t="s">
        <v>23840</v>
      </c>
      <c r="G11452">
        <v>2021</v>
      </c>
      <c r="H11452" t="s">
        <v>2026</v>
      </c>
      <c r="I11452" t="s">
        <v>27628</v>
      </c>
    </row>
    <row r="11453" spans="1:9" ht="16" x14ac:dyDescent="0.2">
      <c r="A11453" t="s">
        <v>27627</v>
      </c>
      <c r="B11453" t="s">
        <v>23842</v>
      </c>
      <c r="C11453">
        <v>2</v>
      </c>
      <c r="D11453" t="s">
        <v>628</v>
      </c>
      <c r="E11453" t="s">
        <v>12</v>
      </c>
      <c r="F11453" s="3" t="s">
        <v>4888</v>
      </c>
      <c r="G11453">
        <v>2021</v>
      </c>
      <c r="H11453" t="s">
        <v>2026</v>
      </c>
      <c r="I11453" t="s">
        <v>27628</v>
      </c>
    </row>
    <row r="11454" spans="1:9" ht="16" x14ac:dyDescent="0.2">
      <c r="A11454" t="s">
        <v>27627</v>
      </c>
      <c r="B11454" t="s">
        <v>27629</v>
      </c>
      <c r="C11454">
        <v>3</v>
      </c>
      <c r="D11454" t="s">
        <v>12</v>
      </c>
      <c r="E11454" t="s">
        <v>3989</v>
      </c>
      <c r="F11454" s="3" t="s">
        <v>23844</v>
      </c>
      <c r="G11454">
        <v>2021</v>
      </c>
      <c r="H11454" t="s">
        <v>2316</v>
      </c>
      <c r="I11454" t="s">
        <v>27628</v>
      </c>
    </row>
    <row r="11455" spans="1:9" ht="16" x14ac:dyDescent="0.2">
      <c r="A11455" t="s">
        <v>27627</v>
      </c>
      <c r="B11455" t="s">
        <v>27630</v>
      </c>
      <c r="C11455">
        <v>4</v>
      </c>
      <c r="D11455">
        <f>446</f>
        <v>446</v>
      </c>
      <c r="E11455" t="s">
        <v>12</v>
      </c>
      <c r="F11455" s="3" t="s">
        <v>27631</v>
      </c>
      <c r="G11455">
        <v>2021</v>
      </c>
      <c r="H11455" t="s">
        <v>2316</v>
      </c>
      <c r="I11455" t="s">
        <v>27628</v>
      </c>
    </row>
    <row r="11456" spans="1:9" ht="16" x14ac:dyDescent="0.2">
      <c r="A11456" t="s">
        <v>27632</v>
      </c>
      <c r="B11456" t="s">
        <v>27633</v>
      </c>
      <c r="C11456">
        <v>1</v>
      </c>
      <c r="D11456">
        <f>400</f>
        <v>400</v>
      </c>
      <c r="E11456" t="s">
        <v>12</v>
      </c>
      <c r="F11456" s="3" t="s">
        <v>27634</v>
      </c>
      <c r="G11456">
        <v>2021</v>
      </c>
      <c r="H11456" t="s">
        <v>140</v>
      </c>
      <c r="I11456" t="s">
        <v>27635</v>
      </c>
    </row>
    <row r="11457" spans="1:9" ht="16" x14ac:dyDescent="0.2">
      <c r="A11457" t="s">
        <v>27632</v>
      </c>
      <c r="B11457" t="s">
        <v>26826</v>
      </c>
      <c r="C11457">
        <v>2</v>
      </c>
      <c r="D11457" t="s">
        <v>12</v>
      </c>
      <c r="E11457" t="s">
        <v>12</v>
      </c>
      <c r="F11457" s="3" t="s">
        <v>27636</v>
      </c>
      <c r="G11457">
        <v>2021</v>
      </c>
      <c r="H11457" t="s">
        <v>140</v>
      </c>
      <c r="I11457" t="s">
        <v>27635</v>
      </c>
    </row>
    <row r="11458" spans="1:9" ht="32" x14ac:dyDescent="0.2">
      <c r="A11458" t="s">
        <v>27637</v>
      </c>
      <c r="B11458" t="s">
        <v>822</v>
      </c>
      <c r="C11458">
        <v>1</v>
      </c>
      <c r="D11458">
        <f>73</f>
        <v>73</v>
      </c>
      <c r="E11458" t="s">
        <v>12</v>
      </c>
      <c r="F11458" s="3" t="s">
        <v>823</v>
      </c>
      <c r="G11458">
        <v>2021</v>
      </c>
      <c r="H11458" t="s">
        <v>140</v>
      </c>
      <c r="I11458" t="s">
        <v>27638</v>
      </c>
    </row>
    <row r="11459" spans="1:9" ht="32" x14ac:dyDescent="0.2">
      <c r="A11459" t="s">
        <v>27637</v>
      </c>
      <c r="B11459" t="s">
        <v>2305</v>
      </c>
      <c r="C11459">
        <v>2</v>
      </c>
      <c r="D11459" t="s">
        <v>6121</v>
      </c>
      <c r="E11459" t="s">
        <v>12</v>
      </c>
      <c r="F11459" s="3" t="s">
        <v>6122</v>
      </c>
      <c r="G11459">
        <v>2021</v>
      </c>
      <c r="H11459" t="s">
        <v>140</v>
      </c>
      <c r="I11459" t="s">
        <v>27638</v>
      </c>
    </row>
    <row r="11460" spans="1:9" ht="16" x14ac:dyDescent="0.2">
      <c r="A11460" t="s">
        <v>27637</v>
      </c>
      <c r="B11460" t="s">
        <v>1057</v>
      </c>
      <c r="C11460">
        <v>3</v>
      </c>
      <c r="D11460" t="s">
        <v>52</v>
      </c>
      <c r="E11460" t="s">
        <v>12</v>
      </c>
      <c r="F11460" s="3" t="s">
        <v>27639</v>
      </c>
      <c r="G11460">
        <v>2021</v>
      </c>
      <c r="H11460" t="s">
        <v>140</v>
      </c>
      <c r="I11460" t="s">
        <v>27638</v>
      </c>
    </row>
    <row r="11461" spans="1:9" ht="16" x14ac:dyDescent="0.2">
      <c r="A11461" t="s">
        <v>27637</v>
      </c>
      <c r="B11461" t="s">
        <v>19432</v>
      </c>
      <c r="C11461">
        <v>4</v>
      </c>
      <c r="D11461" t="s">
        <v>12</v>
      </c>
      <c r="E11461" t="s">
        <v>12</v>
      </c>
      <c r="F11461" s="3" t="s">
        <v>18446</v>
      </c>
      <c r="G11461">
        <v>2021</v>
      </c>
      <c r="H11461" t="s">
        <v>296</v>
      </c>
      <c r="I11461" t="s">
        <v>27638</v>
      </c>
    </row>
    <row r="11462" spans="1:9" ht="32" x14ac:dyDescent="0.2">
      <c r="A11462" t="s">
        <v>27637</v>
      </c>
      <c r="B11462" t="s">
        <v>824</v>
      </c>
      <c r="C11462">
        <v>5</v>
      </c>
      <c r="D11462" t="s">
        <v>12</v>
      </c>
      <c r="E11462" t="s">
        <v>12</v>
      </c>
      <c r="F11462" s="3" t="s">
        <v>27640</v>
      </c>
      <c r="G11462">
        <v>2021</v>
      </c>
      <c r="H11462" t="s">
        <v>140</v>
      </c>
      <c r="I11462" t="s">
        <v>27638</v>
      </c>
    </row>
    <row r="11463" spans="1:9" ht="32" x14ac:dyDescent="0.2">
      <c r="A11463" t="s">
        <v>27637</v>
      </c>
      <c r="B11463" t="s">
        <v>27641</v>
      </c>
      <c r="C11463">
        <v>6</v>
      </c>
      <c r="D11463" t="s">
        <v>12</v>
      </c>
      <c r="E11463" t="s">
        <v>12</v>
      </c>
      <c r="F11463" s="3" t="s">
        <v>24916</v>
      </c>
      <c r="G11463">
        <v>2021</v>
      </c>
      <c r="H11463" t="s">
        <v>140</v>
      </c>
      <c r="I11463" t="s">
        <v>27638</v>
      </c>
    </row>
    <row r="11464" spans="1:9" ht="16" x14ac:dyDescent="0.2">
      <c r="A11464" t="s">
        <v>27637</v>
      </c>
      <c r="B11464" t="s">
        <v>27642</v>
      </c>
      <c r="C11464">
        <v>7</v>
      </c>
      <c r="D11464" t="s">
        <v>12</v>
      </c>
      <c r="E11464" t="s">
        <v>12</v>
      </c>
      <c r="F11464" s="3" t="s">
        <v>1052</v>
      </c>
      <c r="G11464">
        <v>2021</v>
      </c>
      <c r="H11464" t="s">
        <v>296</v>
      </c>
      <c r="I11464" t="s">
        <v>27638</v>
      </c>
    </row>
    <row r="11465" spans="1:9" ht="16" x14ac:dyDescent="0.2">
      <c r="A11465" t="s">
        <v>27643</v>
      </c>
      <c r="B11465" t="s">
        <v>13309</v>
      </c>
      <c r="C11465">
        <v>1</v>
      </c>
      <c r="D11465" t="s">
        <v>12</v>
      </c>
      <c r="E11465" t="s">
        <v>12</v>
      </c>
      <c r="F11465" s="3" t="s">
        <v>27644</v>
      </c>
      <c r="G11465">
        <v>2021</v>
      </c>
      <c r="H11465" t="s">
        <v>3976</v>
      </c>
      <c r="I11465" t="s">
        <v>27645</v>
      </c>
    </row>
    <row r="11466" spans="1:9" ht="32" x14ac:dyDescent="0.2">
      <c r="A11466" t="s">
        <v>27643</v>
      </c>
      <c r="B11466" t="s">
        <v>27646</v>
      </c>
      <c r="C11466">
        <v>2</v>
      </c>
      <c r="D11466" t="s">
        <v>12</v>
      </c>
      <c r="E11466" t="s">
        <v>12</v>
      </c>
      <c r="F11466" s="3" t="s">
        <v>27647</v>
      </c>
      <c r="G11466">
        <v>2021</v>
      </c>
      <c r="H11466" t="s">
        <v>37</v>
      </c>
      <c r="I11466" t="s">
        <v>27645</v>
      </c>
    </row>
    <row r="11467" spans="1:9" ht="16" x14ac:dyDescent="0.2">
      <c r="A11467" t="s">
        <v>27643</v>
      </c>
      <c r="B11467" t="s">
        <v>27648</v>
      </c>
      <c r="C11467">
        <v>3</v>
      </c>
      <c r="D11467" t="s">
        <v>12</v>
      </c>
      <c r="E11467" t="s">
        <v>12</v>
      </c>
      <c r="F11467" s="3" t="s">
        <v>27649</v>
      </c>
      <c r="G11467">
        <v>2021</v>
      </c>
      <c r="H11467" t="s">
        <v>37</v>
      </c>
      <c r="I11467" t="s">
        <v>27645</v>
      </c>
    </row>
    <row r="11468" spans="1:9" ht="16" x14ac:dyDescent="0.2">
      <c r="A11468" t="s">
        <v>27650</v>
      </c>
      <c r="B11468" t="s">
        <v>27651</v>
      </c>
      <c r="C11468">
        <v>1</v>
      </c>
      <c r="D11468">
        <f>154</f>
        <v>154</v>
      </c>
      <c r="E11468" t="s">
        <v>4409</v>
      </c>
      <c r="F11468" s="3" t="s">
        <v>18131</v>
      </c>
      <c r="G11468">
        <v>2021</v>
      </c>
      <c r="H11468" t="s">
        <v>267</v>
      </c>
      <c r="I11468" t="s">
        <v>27652</v>
      </c>
    </row>
    <row r="11469" spans="1:9" ht="16" x14ac:dyDescent="0.2">
      <c r="A11469" t="s">
        <v>27650</v>
      </c>
      <c r="B11469" t="s">
        <v>3700</v>
      </c>
      <c r="C11469">
        <v>2</v>
      </c>
      <c r="D11469">
        <f>419</f>
        <v>419</v>
      </c>
      <c r="E11469" t="s">
        <v>12</v>
      </c>
      <c r="F11469" s="3" t="s">
        <v>20454</v>
      </c>
      <c r="G11469">
        <v>2021</v>
      </c>
      <c r="H11469" t="s">
        <v>140</v>
      </c>
      <c r="I11469" t="s">
        <v>27652</v>
      </c>
    </row>
    <row r="11470" spans="1:9" ht="16" x14ac:dyDescent="0.2">
      <c r="A11470" t="s">
        <v>27653</v>
      </c>
      <c r="B11470" t="s">
        <v>15056</v>
      </c>
      <c r="C11470">
        <v>1</v>
      </c>
      <c r="D11470" t="s">
        <v>12</v>
      </c>
      <c r="E11470" t="s">
        <v>12</v>
      </c>
      <c r="F11470" s="3" t="s">
        <v>25132</v>
      </c>
      <c r="G11470">
        <v>2021</v>
      </c>
      <c r="H11470" t="s">
        <v>140</v>
      </c>
      <c r="I11470" t="s">
        <v>27654</v>
      </c>
    </row>
    <row r="11471" spans="1:9" ht="32" x14ac:dyDescent="0.2">
      <c r="A11471" t="s">
        <v>27653</v>
      </c>
      <c r="B11471" t="s">
        <v>27655</v>
      </c>
      <c r="C11471">
        <v>2</v>
      </c>
      <c r="D11471" t="s">
        <v>12</v>
      </c>
      <c r="E11471" t="s">
        <v>12</v>
      </c>
      <c r="F11471" s="3" t="s">
        <v>19262</v>
      </c>
      <c r="G11471">
        <v>2021</v>
      </c>
      <c r="H11471" t="s">
        <v>37</v>
      </c>
      <c r="I11471" t="s">
        <v>27654</v>
      </c>
    </row>
    <row r="11472" spans="1:9" ht="32" x14ac:dyDescent="0.2">
      <c r="A11472" t="s">
        <v>27656</v>
      </c>
      <c r="B11472" t="s">
        <v>11867</v>
      </c>
      <c r="C11472">
        <v>1</v>
      </c>
      <c r="D11472" t="s">
        <v>12</v>
      </c>
      <c r="E11472" t="s">
        <v>12</v>
      </c>
      <c r="F11472" s="3" t="s">
        <v>27657</v>
      </c>
      <c r="G11472">
        <v>2021</v>
      </c>
      <c r="H11472" t="s">
        <v>14</v>
      </c>
      <c r="I11472" t="s">
        <v>27658</v>
      </c>
    </row>
    <row r="11473" spans="1:9" ht="16" x14ac:dyDescent="0.2">
      <c r="A11473" t="s">
        <v>27659</v>
      </c>
      <c r="B11473" t="s">
        <v>27660</v>
      </c>
      <c r="C11473">
        <v>1</v>
      </c>
      <c r="D11473">
        <f>404</f>
        <v>404</v>
      </c>
      <c r="E11473" t="s">
        <v>12</v>
      </c>
      <c r="F11473" s="3" t="s">
        <v>27661</v>
      </c>
      <c r="G11473">
        <v>2021</v>
      </c>
      <c r="H11473" t="s">
        <v>313</v>
      </c>
      <c r="I11473" t="s">
        <v>27662</v>
      </c>
    </row>
    <row r="11474" spans="1:9" ht="16" x14ac:dyDescent="0.2">
      <c r="A11474" t="s">
        <v>27663</v>
      </c>
      <c r="B11474" t="s">
        <v>27664</v>
      </c>
      <c r="C11474">
        <v>1</v>
      </c>
      <c r="D11474" t="s">
        <v>12</v>
      </c>
      <c r="E11474" t="s">
        <v>12</v>
      </c>
      <c r="F11474" s="3" t="s">
        <v>27665</v>
      </c>
      <c r="G11474">
        <v>2021</v>
      </c>
      <c r="H11474" t="s">
        <v>239</v>
      </c>
      <c r="I11474" t="s">
        <v>27666</v>
      </c>
    </row>
    <row r="11475" spans="1:9" ht="48" x14ac:dyDescent="0.2">
      <c r="A11475" t="s">
        <v>27667</v>
      </c>
      <c r="B11475" t="s">
        <v>1531</v>
      </c>
      <c r="C11475">
        <v>1</v>
      </c>
      <c r="D11475" t="s">
        <v>12</v>
      </c>
      <c r="E11475" t="s">
        <v>12</v>
      </c>
      <c r="F11475" s="3" t="s">
        <v>27668</v>
      </c>
      <c r="G11475">
        <v>2021</v>
      </c>
      <c r="H11475" t="s">
        <v>14</v>
      </c>
      <c r="I11475" t="s">
        <v>27669</v>
      </c>
    </row>
    <row r="11476" spans="1:9" ht="16" x14ac:dyDescent="0.2">
      <c r="A11476" t="s">
        <v>27667</v>
      </c>
      <c r="B11476" t="s">
        <v>14132</v>
      </c>
      <c r="C11476">
        <v>2</v>
      </c>
      <c r="D11476" t="s">
        <v>12</v>
      </c>
      <c r="E11476" t="s">
        <v>12</v>
      </c>
      <c r="F11476" s="3" t="s">
        <v>27670</v>
      </c>
      <c r="G11476">
        <v>2021</v>
      </c>
      <c r="H11476" t="s">
        <v>140</v>
      </c>
      <c r="I11476" t="s">
        <v>27669</v>
      </c>
    </row>
    <row r="11477" spans="1:9" ht="32" x14ac:dyDescent="0.2">
      <c r="A11477" t="s">
        <v>27667</v>
      </c>
      <c r="B11477" t="s">
        <v>4876</v>
      </c>
      <c r="C11477">
        <v>3</v>
      </c>
      <c r="D11477" t="s">
        <v>12</v>
      </c>
      <c r="E11477" t="s">
        <v>12</v>
      </c>
      <c r="F11477" s="3" t="s">
        <v>27671</v>
      </c>
      <c r="G11477">
        <v>2021</v>
      </c>
      <c r="H11477" t="s">
        <v>14</v>
      </c>
      <c r="I11477" t="s">
        <v>27669</v>
      </c>
    </row>
    <row r="11478" spans="1:9" ht="16" x14ac:dyDescent="0.2">
      <c r="A11478" t="s">
        <v>27667</v>
      </c>
      <c r="B11478" t="s">
        <v>307</v>
      </c>
      <c r="C11478">
        <v>4</v>
      </c>
      <c r="D11478" t="s">
        <v>12</v>
      </c>
      <c r="E11478" t="s">
        <v>12</v>
      </c>
      <c r="F11478" s="3" t="s">
        <v>27672</v>
      </c>
      <c r="G11478">
        <v>2021</v>
      </c>
      <c r="H11478" t="s">
        <v>14</v>
      </c>
      <c r="I11478" t="s">
        <v>27669</v>
      </c>
    </row>
    <row r="11479" spans="1:9" ht="32" x14ac:dyDescent="0.2">
      <c r="A11479" t="s">
        <v>27673</v>
      </c>
      <c r="B11479" t="s">
        <v>837</v>
      </c>
      <c r="C11479">
        <v>1</v>
      </c>
      <c r="D11479" t="s">
        <v>12</v>
      </c>
      <c r="E11479" t="s">
        <v>12</v>
      </c>
      <c r="F11479" s="3" t="s">
        <v>27674</v>
      </c>
      <c r="G11479">
        <v>2021</v>
      </c>
      <c r="H11479" t="s">
        <v>14</v>
      </c>
      <c r="I11479" t="s">
        <v>27675</v>
      </c>
    </row>
    <row r="11480" spans="1:9" ht="32" x14ac:dyDescent="0.2">
      <c r="A11480" t="s">
        <v>27673</v>
      </c>
      <c r="B11480" t="s">
        <v>1170</v>
      </c>
      <c r="C11480">
        <v>2</v>
      </c>
      <c r="D11480" t="s">
        <v>12</v>
      </c>
      <c r="E11480" t="s">
        <v>12</v>
      </c>
      <c r="F11480" s="3" t="s">
        <v>27676</v>
      </c>
      <c r="G11480">
        <v>2021</v>
      </c>
      <c r="H11480" t="s">
        <v>462</v>
      </c>
      <c r="I11480" t="s">
        <v>27675</v>
      </c>
    </row>
    <row r="11481" spans="1:9" ht="32" x14ac:dyDescent="0.2">
      <c r="A11481" t="s">
        <v>27673</v>
      </c>
      <c r="B11481" t="s">
        <v>27677</v>
      </c>
      <c r="C11481">
        <v>3</v>
      </c>
      <c r="D11481" t="s">
        <v>12</v>
      </c>
      <c r="E11481" t="s">
        <v>12</v>
      </c>
      <c r="F11481" s="3" t="s">
        <v>27678</v>
      </c>
      <c r="G11481">
        <v>2021</v>
      </c>
      <c r="H11481" t="s">
        <v>462</v>
      </c>
      <c r="I11481" t="s">
        <v>27675</v>
      </c>
    </row>
    <row r="11482" spans="1:9" ht="32" x14ac:dyDescent="0.2">
      <c r="A11482" t="s">
        <v>27679</v>
      </c>
      <c r="B11482" t="s">
        <v>27680</v>
      </c>
      <c r="C11482">
        <v>1</v>
      </c>
      <c r="D11482">
        <f>237</f>
        <v>237</v>
      </c>
      <c r="E11482" t="s">
        <v>12</v>
      </c>
      <c r="F11482" s="3" t="s">
        <v>11958</v>
      </c>
      <c r="G11482">
        <v>2021</v>
      </c>
      <c r="H11482" t="s">
        <v>21</v>
      </c>
      <c r="I11482" t="s">
        <v>27681</v>
      </c>
    </row>
    <row r="11483" spans="1:9" ht="16" x14ac:dyDescent="0.2">
      <c r="A11483" t="s">
        <v>27679</v>
      </c>
      <c r="B11483" t="s">
        <v>27682</v>
      </c>
      <c r="C11483">
        <v>2</v>
      </c>
      <c r="D11483" t="s">
        <v>52</v>
      </c>
      <c r="E11483" t="s">
        <v>12</v>
      </c>
      <c r="F11483" s="3" t="s">
        <v>27683</v>
      </c>
      <c r="G11483">
        <v>2021</v>
      </c>
      <c r="H11483" t="s">
        <v>21</v>
      </c>
      <c r="I11483" t="s">
        <v>27681</v>
      </c>
    </row>
    <row r="11484" spans="1:9" ht="16" x14ac:dyDescent="0.2">
      <c r="A11484" t="s">
        <v>27684</v>
      </c>
      <c r="B11484" t="s">
        <v>13203</v>
      </c>
      <c r="C11484">
        <v>1</v>
      </c>
      <c r="D11484" t="s">
        <v>12</v>
      </c>
      <c r="E11484" t="s">
        <v>12</v>
      </c>
      <c r="F11484" s="3" t="s">
        <v>25135</v>
      </c>
      <c r="G11484">
        <v>2021</v>
      </c>
      <c r="H11484" t="s">
        <v>37</v>
      </c>
      <c r="I11484" t="s">
        <v>27685</v>
      </c>
    </row>
    <row r="11485" spans="1:9" ht="16" x14ac:dyDescent="0.2">
      <c r="A11485" t="s">
        <v>27686</v>
      </c>
      <c r="B11485" t="s">
        <v>27687</v>
      </c>
      <c r="C11485">
        <v>1</v>
      </c>
      <c r="D11485" t="s">
        <v>52</v>
      </c>
      <c r="E11485" t="s">
        <v>12</v>
      </c>
      <c r="F11485" s="3" t="s">
        <v>1753</v>
      </c>
      <c r="G11485">
        <v>2021</v>
      </c>
      <c r="H11485" t="s">
        <v>37</v>
      </c>
      <c r="I11485" t="s">
        <v>27688</v>
      </c>
    </row>
    <row r="11486" spans="1:9" ht="32" x14ac:dyDescent="0.2">
      <c r="A11486" t="s">
        <v>27686</v>
      </c>
      <c r="B11486" t="s">
        <v>27689</v>
      </c>
      <c r="C11486">
        <v>2</v>
      </c>
      <c r="D11486" t="s">
        <v>12</v>
      </c>
      <c r="E11486" t="s">
        <v>12</v>
      </c>
      <c r="F11486" s="3" t="s">
        <v>27690</v>
      </c>
      <c r="G11486">
        <v>2021</v>
      </c>
      <c r="H11486" t="s">
        <v>37</v>
      </c>
      <c r="I11486" t="s">
        <v>27688</v>
      </c>
    </row>
    <row r="11487" spans="1:9" ht="16" x14ac:dyDescent="0.2">
      <c r="A11487" t="s">
        <v>27691</v>
      </c>
      <c r="B11487" t="s">
        <v>27692</v>
      </c>
      <c r="C11487">
        <v>1</v>
      </c>
      <c r="D11487" t="s">
        <v>12</v>
      </c>
      <c r="E11487" t="s">
        <v>12</v>
      </c>
      <c r="F11487" s="3" t="s">
        <v>27693</v>
      </c>
      <c r="G11487">
        <v>2021</v>
      </c>
      <c r="H11487" t="s">
        <v>37</v>
      </c>
      <c r="I11487" t="s">
        <v>27694</v>
      </c>
    </row>
    <row r="11488" spans="1:9" ht="16" x14ac:dyDescent="0.2">
      <c r="A11488" t="s">
        <v>27691</v>
      </c>
      <c r="B11488" t="s">
        <v>27695</v>
      </c>
      <c r="C11488">
        <v>2</v>
      </c>
      <c r="D11488" t="s">
        <v>12</v>
      </c>
      <c r="E11488" t="s">
        <v>12</v>
      </c>
      <c r="F11488" s="3" t="s">
        <v>9020</v>
      </c>
      <c r="G11488">
        <v>2021</v>
      </c>
      <c r="H11488" t="s">
        <v>37</v>
      </c>
      <c r="I11488" t="s">
        <v>27694</v>
      </c>
    </row>
    <row r="11489" spans="1:9" ht="32" x14ac:dyDescent="0.2">
      <c r="A11489" t="s">
        <v>27696</v>
      </c>
      <c r="B11489" t="s">
        <v>2094</v>
      </c>
      <c r="C11489">
        <v>1</v>
      </c>
      <c r="D11489" t="s">
        <v>12</v>
      </c>
      <c r="E11489" t="s">
        <v>12</v>
      </c>
      <c r="F11489" s="3" t="s">
        <v>17645</v>
      </c>
      <c r="G11489">
        <v>2021</v>
      </c>
      <c r="H11489" t="s">
        <v>14</v>
      </c>
      <c r="I11489" t="s">
        <v>27697</v>
      </c>
    </row>
    <row r="11490" spans="1:9" ht="32" x14ac:dyDescent="0.2">
      <c r="A11490" t="s">
        <v>27696</v>
      </c>
      <c r="B11490" t="s">
        <v>27698</v>
      </c>
      <c r="C11490">
        <v>2</v>
      </c>
      <c r="D11490" t="s">
        <v>12</v>
      </c>
      <c r="E11490" t="s">
        <v>12</v>
      </c>
      <c r="F11490" s="3" t="s">
        <v>27699</v>
      </c>
      <c r="G11490">
        <v>2021</v>
      </c>
      <c r="H11490" t="s">
        <v>14</v>
      </c>
      <c r="I11490" t="s">
        <v>27697</v>
      </c>
    </row>
    <row r="11491" spans="1:9" ht="32" x14ac:dyDescent="0.2">
      <c r="A11491" t="s">
        <v>27696</v>
      </c>
      <c r="B11491" t="s">
        <v>27700</v>
      </c>
      <c r="C11491">
        <v>3</v>
      </c>
      <c r="D11491" t="s">
        <v>12</v>
      </c>
      <c r="E11491" t="s">
        <v>12</v>
      </c>
      <c r="F11491" s="3" t="s">
        <v>27701</v>
      </c>
      <c r="G11491">
        <v>2021</v>
      </c>
      <c r="H11491" t="s">
        <v>14</v>
      </c>
      <c r="I11491" t="s">
        <v>27697</v>
      </c>
    </row>
    <row r="11492" spans="1:9" ht="32" x14ac:dyDescent="0.2">
      <c r="A11492" t="s">
        <v>27702</v>
      </c>
      <c r="B11492" t="s">
        <v>27703</v>
      </c>
      <c r="C11492">
        <v>1</v>
      </c>
      <c r="D11492" t="s">
        <v>12</v>
      </c>
      <c r="E11492" t="s">
        <v>12</v>
      </c>
      <c r="F11492" s="3" t="s">
        <v>3171</v>
      </c>
      <c r="G11492">
        <v>2021</v>
      </c>
      <c r="H11492" t="s">
        <v>522</v>
      </c>
      <c r="I11492" t="s">
        <v>27704</v>
      </c>
    </row>
    <row r="11493" spans="1:9" ht="32" x14ac:dyDescent="0.2">
      <c r="A11493" t="s">
        <v>27705</v>
      </c>
      <c r="B11493" t="s">
        <v>27706</v>
      </c>
      <c r="C11493">
        <v>1</v>
      </c>
      <c r="D11493">
        <f>173</f>
        <v>173</v>
      </c>
      <c r="E11493" t="s">
        <v>12</v>
      </c>
      <c r="F11493" s="3" t="s">
        <v>16845</v>
      </c>
      <c r="G11493">
        <v>2021</v>
      </c>
      <c r="H11493" t="s">
        <v>318</v>
      </c>
      <c r="I11493" t="s">
        <v>27707</v>
      </c>
    </row>
    <row r="11494" spans="1:9" ht="16" x14ac:dyDescent="0.2">
      <c r="A11494" t="s">
        <v>27705</v>
      </c>
      <c r="B11494" t="s">
        <v>27708</v>
      </c>
      <c r="C11494">
        <v>2</v>
      </c>
      <c r="D11494" t="s">
        <v>12</v>
      </c>
      <c r="E11494" t="s">
        <v>12</v>
      </c>
      <c r="F11494" s="3" t="s">
        <v>27709</v>
      </c>
      <c r="G11494">
        <v>2021</v>
      </c>
      <c r="H11494" t="s">
        <v>318</v>
      </c>
      <c r="I11494" t="s">
        <v>27707</v>
      </c>
    </row>
    <row r="11495" spans="1:9" ht="32" x14ac:dyDescent="0.2">
      <c r="A11495" t="s">
        <v>27710</v>
      </c>
      <c r="B11495" t="s">
        <v>999</v>
      </c>
      <c r="C11495">
        <v>1</v>
      </c>
      <c r="D11495" t="s">
        <v>12</v>
      </c>
      <c r="E11495" t="s">
        <v>12</v>
      </c>
      <c r="F11495" s="3" t="s">
        <v>20033</v>
      </c>
      <c r="G11495">
        <v>2021</v>
      </c>
      <c r="H11495" t="s">
        <v>368</v>
      </c>
      <c r="I11495" t="s">
        <v>27711</v>
      </c>
    </row>
    <row r="11496" spans="1:9" ht="32" x14ac:dyDescent="0.2">
      <c r="A11496" t="s">
        <v>27712</v>
      </c>
      <c r="B11496" t="s">
        <v>27713</v>
      </c>
      <c r="C11496">
        <v>1</v>
      </c>
      <c r="D11496">
        <f>276</f>
        <v>276</v>
      </c>
      <c r="E11496" t="s">
        <v>12</v>
      </c>
      <c r="F11496" s="3" t="s">
        <v>3935</v>
      </c>
      <c r="G11496">
        <v>2021</v>
      </c>
      <c r="H11496" t="s">
        <v>267</v>
      </c>
      <c r="I11496" t="s">
        <v>27714</v>
      </c>
    </row>
    <row r="11497" spans="1:9" ht="32" x14ac:dyDescent="0.2">
      <c r="A11497" t="s">
        <v>27715</v>
      </c>
      <c r="B11497" t="s">
        <v>27716</v>
      </c>
      <c r="C11497">
        <v>1</v>
      </c>
      <c r="D11497">
        <f>514</f>
        <v>514</v>
      </c>
      <c r="E11497" t="s">
        <v>12</v>
      </c>
      <c r="F11497" s="3" t="s">
        <v>5495</v>
      </c>
      <c r="G11497">
        <v>2021</v>
      </c>
      <c r="H11497" t="s">
        <v>140</v>
      </c>
      <c r="I11497" t="s">
        <v>27717</v>
      </c>
    </row>
    <row r="11498" spans="1:9" ht="32" x14ac:dyDescent="0.2">
      <c r="A11498" t="s">
        <v>27715</v>
      </c>
      <c r="B11498" t="s">
        <v>27718</v>
      </c>
      <c r="C11498">
        <v>2</v>
      </c>
      <c r="D11498">
        <f>400</f>
        <v>400</v>
      </c>
      <c r="E11498" t="s">
        <v>12</v>
      </c>
      <c r="F11498" s="3" t="s">
        <v>27719</v>
      </c>
      <c r="G11498">
        <v>2021</v>
      </c>
      <c r="H11498" t="s">
        <v>140</v>
      </c>
      <c r="I11498" t="s">
        <v>27717</v>
      </c>
    </row>
    <row r="11499" spans="1:9" ht="32" x14ac:dyDescent="0.2">
      <c r="A11499" t="s">
        <v>27715</v>
      </c>
      <c r="B11499" t="s">
        <v>27720</v>
      </c>
      <c r="C11499">
        <v>3</v>
      </c>
      <c r="D11499" t="s">
        <v>316</v>
      </c>
      <c r="E11499" t="s">
        <v>12</v>
      </c>
      <c r="F11499" s="3" t="s">
        <v>1002</v>
      </c>
      <c r="G11499">
        <v>2021</v>
      </c>
      <c r="H11499" t="s">
        <v>140</v>
      </c>
      <c r="I11499" t="s">
        <v>27717</v>
      </c>
    </row>
    <row r="11500" spans="1:9" ht="16" x14ac:dyDescent="0.2">
      <c r="A11500" t="s">
        <v>27715</v>
      </c>
      <c r="B11500" t="s">
        <v>27721</v>
      </c>
      <c r="C11500">
        <v>4</v>
      </c>
      <c r="D11500" t="s">
        <v>1128</v>
      </c>
      <c r="E11500" t="s">
        <v>12</v>
      </c>
      <c r="F11500" s="3" t="s">
        <v>27722</v>
      </c>
      <c r="G11500">
        <v>2021</v>
      </c>
      <c r="H11500" t="s">
        <v>140</v>
      </c>
      <c r="I11500" t="s">
        <v>27717</v>
      </c>
    </row>
    <row r="11501" spans="1:9" ht="16" x14ac:dyDescent="0.2">
      <c r="A11501" t="s">
        <v>27715</v>
      </c>
      <c r="B11501" t="s">
        <v>27723</v>
      </c>
      <c r="C11501">
        <v>5</v>
      </c>
      <c r="D11501" t="s">
        <v>12</v>
      </c>
      <c r="E11501" t="s">
        <v>12</v>
      </c>
      <c r="F11501" s="3" t="s">
        <v>27724</v>
      </c>
      <c r="G11501">
        <v>2021</v>
      </c>
      <c r="H11501" t="s">
        <v>140</v>
      </c>
      <c r="I11501" t="s">
        <v>27717</v>
      </c>
    </row>
    <row r="11502" spans="1:9" ht="16" x14ac:dyDescent="0.2">
      <c r="A11502" t="s">
        <v>27725</v>
      </c>
      <c r="B11502" t="s">
        <v>27726</v>
      </c>
      <c r="C11502">
        <v>1</v>
      </c>
      <c r="D11502">
        <f>93</f>
        <v>93</v>
      </c>
      <c r="E11502" t="s">
        <v>12</v>
      </c>
      <c r="F11502" s="3" t="s">
        <v>27727</v>
      </c>
      <c r="G11502">
        <v>2021</v>
      </c>
      <c r="H11502" t="s">
        <v>140</v>
      </c>
      <c r="I11502" t="s">
        <v>27728</v>
      </c>
    </row>
    <row r="11503" spans="1:9" ht="16" x14ac:dyDescent="0.2">
      <c r="A11503" t="s">
        <v>27725</v>
      </c>
      <c r="B11503" t="s">
        <v>27729</v>
      </c>
      <c r="C11503">
        <v>2</v>
      </c>
      <c r="D11503" t="s">
        <v>408</v>
      </c>
      <c r="E11503" t="s">
        <v>12</v>
      </c>
      <c r="F11503" s="3" t="s">
        <v>27730</v>
      </c>
      <c r="G11503">
        <v>2021</v>
      </c>
      <c r="H11503" t="s">
        <v>140</v>
      </c>
      <c r="I11503" t="s">
        <v>27728</v>
      </c>
    </row>
    <row r="11504" spans="1:9" ht="16" x14ac:dyDescent="0.2">
      <c r="A11504" t="s">
        <v>27725</v>
      </c>
      <c r="B11504" t="s">
        <v>27731</v>
      </c>
      <c r="C11504">
        <v>3</v>
      </c>
      <c r="D11504" t="s">
        <v>12</v>
      </c>
      <c r="E11504" t="s">
        <v>12</v>
      </c>
      <c r="F11504" s="3" t="s">
        <v>27732</v>
      </c>
      <c r="G11504">
        <v>2021</v>
      </c>
      <c r="H11504" t="s">
        <v>140</v>
      </c>
      <c r="I11504" t="s">
        <v>27728</v>
      </c>
    </row>
    <row r="11505" spans="1:9" ht="16" x14ac:dyDescent="0.2">
      <c r="A11505" t="s">
        <v>27725</v>
      </c>
      <c r="B11505" t="s">
        <v>27733</v>
      </c>
      <c r="C11505">
        <v>4</v>
      </c>
      <c r="D11505" t="s">
        <v>12</v>
      </c>
      <c r="E11505" t="s">
        <v>12</v>
      </c>
      <c r="F11505" s="3" t="s">
        <v>27734</v>
      </c>
      <c r="G11505">
        <v>2021</v>
      </c>
      <c r="H11505" t="s">
        <v>140</v>
      </c>
      <c r="I11505" t="s">
        <v>27728</v>
      </c>
    </row>
    <row r="11506" spans="1:9" ht="32" x14ac:dyDescent="0.2">
      <c r="A11506" t="s">
        <v>27735</v>
      </c>
      <c r="B11506" t="s">
        <v>1009</v>
      </c>
      <c r="C11506">
        <v>1</v>
      </c>
      <c r="D11506" t="s">
        <v>1010</v>
      </c>
      <c r="E11506" t="s">
        <v>12</v>
      </c>
      <c r="F11506" s="3" t="s">
        <v>27736</v>
      </c>
      <c r="G11506">
        <v>2021</v>
      </c>
      <c r="H11506" t="s">
        <v>140</v>
      </c>
      <c r="I11506" t="s">
        <v>27737</v>
      </c>
    </row>
    <row r="11507" spans="1:9" ht="32" x14ac:dyDescent="0.2">
      <c r="A11507" t="s">
        <v>27738</v>
      </c>
      <c r="B11507" t="s">
        <v>8486</v>
      </c>
      <c r="C11507">
        <v>1</v>
      </c>
      <c r="D11507">
        <v>302</v>
      </c>
      <c r="E11507" t="s">
        <v>12</v>
      </c>
      <c r="F11507" s="7" t="s">
        <v>3130</v>
      </c>
      <c r="G11507">
        <v>2021</v>
      </c>
      <c r="H11507" t="s">
        <v>126</v>
      </c>
      <c r="I11507" t="s">
        <v>27739</v>
      </c>
    </row>
    <row r="11508" spans="1:9" ht="16" x14ac:dyDescent="0.2">
      <c r="A11508" t="s">
        <v>27738</v>
      </c>
      <c r="B11508" t="s">
        <v>24479</v>
      </c>
      <c r="C11508">
        <v>2</v>
      </c>
      <c r="D11508">
        <f>595</f>
        <v>595</v>
      </c>
      <c r="E11508" t="s">
        <v>12</v>
      </c>
      <c r="F11508" s="3" t="s">
        <v>24480</v>
      </c>
      <c r="G11508">
        <v>2021</v>
      </c>
      <c r="H11508" t="s">
        <v>14</v>
      </c>
      <c r="I11508" t="s">
        <v>27739</v>
      </c>
    </row>
    <row r="11509" spans="1:9" ht="16" x14ac:dyDescent="0.2">
      <c r="A11509" t="s">
        <v>27740</v>
      </c>
      <c r="B11509" t="s">
        <v>27196</v>
      </c>
      <c r="C11509">
        <v>1</v>
      </c>
      <c r="D11509" t="s">
        <v>27192</v>
      </c>
      <c r="E11509" t="s">
        <v>12</v>
      </c>
      <c r="F11509" s="3" t="s">
        <v>27193</v>
      </c>
      <c r="G11509">
        <v>2021</v>
      </c>
      <c r="H11509" t="s">
        <v>140</v>
      </c>
      <c r="I11509" t="s">
        <v>27741</v>
      </c>
    </row>
    <row r="11510" spans="1:9" ht="16" x14ac:dyDescent="0.2">
      <c r="A11510" t="s">
        <v>27742</v>
      </c>
      <c r="B11510" t="s">
        <v>22838</v>
      </c>
      <c r="C11510">
        <v>1</v>
      </c>
      <c r="D11510" t="s">
        <v>3850</v>
      </c>
      <c r="E11510" t="s">
        <v>12</v>
      </c>
      <c r="F11510" s="3" t="s">
        <v>10879</v>
      </c>
      <c r="G11510">
        <v>2021</v>
      </c>
      <c r="H11510" t="s">
        <v>140</v>
      </c>
      <c r="I11510" t="s">
        <v>27743</v>
      </c>
    </row>
    <row r="11511" spans="1:9" ht="16" x14ac:dyDescent="0.2">
      <c r="A11511" t="s">
        <v>27742</v>
      </c>
      <c r="B11511" t="s">
        <v>22836</v>
      </c>
      <c r="C11511">
        <v>2</v>
      </c>
      <c r="D11511" t="s">
        <v>3850</v>
      </c>
      <c r="E11511" t="s">
        <v>12</v>
      </c>
      <c r="F11511" s="3" t="s">
        <v>10879</v>
      </c>
      <c r="G11511">
        <v>2021</v>
      </c>
      <c r="H11511" t="s">
        <v>140</v>
      </c>
      <c r="I11511" t="s">
        <v>27743</v>
      </c>
    </row>
    <row r="11512" spans="1:9" ht="16" x14ac:dyDescent="0.2">
      <c r="A11512" t="s">
        <v>27744</v>
      </c>
      <c r="B11512" t="s">
        <v>2170</v>
      </c>
      <c r="C11512">
        <v>1</v>
      </c>
      <c r="D11512" t="s">
        <v>12</v>
      </c>
      <c r="E11512" t="s">
        <v>12</v>
      </c>
      <c r="F11512" s="3" t="s">
        <v>583</v>
      </c>
      <c r="G11512">
        <v>2021</v>
      </c>
      <c r="H11512" t="s">
        <v>140</v>
      </c>
      <c r="I11512" t="s">
        <v>27745</v>
      </c>
    </row>
    <row r="11513" spans="1:9" ht="32" x14ac:dyDescent="0.2">
      <c r="A11513" t="s">
        <v>27746</v>
      </c>
      <c r="B11513" t="s">
        <v>27747</v>
      </c>
      <c r="C11513">
        <v>1</v>
      </c>
      <c r="D11513" t="s">
        <v>1128</v>
      </c>
      <c r="E11513" t="s">
        <v>12</v>
      </c>
      <c r="F11513" s="3" t="s">
        <v>27748</v>
      </c>
      <c r="G11513">
        <v>2021</v>
      </c>
      <c r="H11513" t="s">
        <v>140</v>
      </c>
      <c r="I11513" t="s">
        <v>27749</v>
      </c>
    </row>
    <row r="11514" spans="1:9" ht="32" x14ac:dyDescent="0.2">
      <c r="A11514" t="s">
        <v>27746</v>
      </c>
      <c r="B11514" t="s">
        <v>27750</v>
      </c>
      <c r="C11514">
        <v>2</v>
      </c>
      <c r="D11514" t="s">
        <v>316</v>
      </c>
      <c r="E11514" t="s">
        <v>12</v>
      </c>
      <c r="F11514" s="3" t="s">
        <v>1002</v>
      </c>
      <c r="G11514">
        <v>2021</v>
      </c>
      <c r="H11514" t="s">
        <v>140</v>
      </c>
      <c r="I11514" t="s">
        <v>27749</v>
      </c>
    </row>
    <row r="11515" spans="1:9" ht="32" x14ac:dyDescent="0.2">
      <c r="A11515" t="s">
        <v>27746</v>
      </c>
      <c r="B11515" t="s">
        <v>27716</v>
      </c>
      <c r="C11515">
        <v>3</v>
      </c>
      <c r="D11515">
        <f>514</f>
        <v>514</v>
      </c>
      <c r="E11515" t="s">
        <v>12</v>
      </c>
      <c r="F11515" s="3" t="s">
        <v>5495</v>
      </c>
      <c r="G11515">
        <v>2021</v>
      </c>
      <c r="H11515" t="s">
        <v>140</v>
      </c>
      <c r="I11515" t="s">
        <v>27749</v>
      </c>
    </row>
    <row r="11516" spans="1:9" ht="16" x14ac:dyDescent="0.2">
      <c r="A11516" t="s">
        <v>27746</v>
      </c>
      <c r="B11516" t="s">
        <v>27751</v>
      </c>
      <c r="C11516">
        <v>4</v>
      </c>
      <c r="D11516" t="s">
        <v>712</v>
      </c>
      <c r="E11516" t="s">
        <v>12</v>
      </c>
      <c r="F11516" s="3" t="s">
        <v>27752</v>
      </c>
      <c r="G11516">
        <v>2021</v>
      </c>
      <c r="H11516" t="s">
        <v>140</v>
      </c>
      <c r="I11516" t="s">
        <v>27749</v>
      </c>
    </row>
    <row r="11517" spans="1:9" ht="32" x14ac:dyDescent="0.2">
      <c r="A11517" t="s">
        <v>27753</v>
      </c>
      <c r="B11517" t="s">
        <v>27754</v>
      </c>
      <c r="C11517">
        <v>1</v>
      </c>
      <c r="D11517">
        <f>514</f>
        <v>514</v>
      </c>
      <c r="E11517" t="s">
        <v>12</v>
      </c>
      <c r="F11517" s="3" t="s">
        <v>453</v>
      </c>
      <c r="G11517">
        <v>2021</v>
      </c>
      <c r="H11517" t="s">
        <v>140</v>
      </c>
      <c r="I11517" t="s">
        <v>27755</v>
      </c>
    </row>
    <row r="11518" spans="1:9" ht="32" x14ac:dyDescent="0.2">
      <c r="A11518" t="s">
        <v>27753</v>
      </c>
      <c r="B11518" t="s">
        <v>1607</v>
      </c>
      <c r="C11518">
        <v>2</v>
      </c>
      <c r="D11518">
        <f>514</f>
        <v>514</v>
      </c>
      <c r="E11518" t="s">
        <v>12</v>
      </c>
      <c r="F11518" s="3" t="s">
        <v>1603</v>
      </c>
      <c r="G11518">
        <v>2021</v>
      </c>
      <c r="H11518" t="s">
        <v>140</v>
      </c>
      <c r="I11518" t="s">
        <v>27755</v>
      </c>
    </row>
    <row r="11519" spans="1:9" ht="32" x14ac:dyDescent="0.2">
      <c r="A11519" t="s">
        <v>27753</v>
      </c>
      <c r="B11519" t="s">
        <v>27756</v>
      </c>
      <c r="C11519">
        <v>3</v>
      </c>
      <c r="D11519">
        <f>514</f>
        <v>514</v>
      </c>
      <c r="E11519" t="s">
        <v>12</v>
      </c>
      <c r="F11519" s="3" t="s">
        <v>1603</v>
      </c>
      <c r="G11519">
        <v>2021</v>
      </c>
      <c r="H11519" t="s">
        <v>140</v>
      </c>
      <c r="I11519" t="s">
        <v>27755</v>
      </c>
    </row>
    <row r="11520" spans="1:9" ht="32" x14ac:dyDescent="0.2">
      <c r="A11520" t="s">
        <v>27753</v>
      </c>
      <c r="B11520" t="s">
        <v>27757</v>
      </c>
      <c r="C11520">
        <v>4</v>
      </c>
      <c r="D11520">
        <f>514</f>
        <v>514</v>
      </c>
      <c r="E11520" t="s">
        <v>12</v>
      </c>
      <c r="F11520" s="3" t="s">
        <v>1603</v>
      </c>
      <c r="G11520">
        <v>2021</v>
      </c>
      <c r="H11520" t="s">
        <v>140</v>
      </c>
      <c r="I11520" t="s">
        <v>27755</v>
      </c>
    </row>
    <row r="11521" spans="1:9" ht="16" x14ac:dyDescent="0.2">
      <c r="A11521" t="s">
        <v>27753</v>
      </c>
      <c r="B11521" t="s">
        <v>27758</v>
      </c>
      <c r="C11521">
        <v>5</v>
      </c>
      <c r="D11521">
        <f>514</f>
        <v>514</v>
      </c>
      <c r="E11521" t="s">
        <v>12</v>
      </c>
      <c r="F11521" s="3" t="s">
        <v>501</v>
      </c>
      <c r="G11521">
        <v>2021</v>
      </c>
      <c r="H11521" t="s">
        <v>140</v>
      </c>
      <c r="I11521" t="s">
        <v>27755</v>
      </c>
    </row>
    <row r="11522" spans="1:9" ht="16" x14ac:dyDescent="0.2">
      <c r="A11522" t="s">
        <v>27759</v>
      </c>
      <c r="B11522" t="s">
        <v>17342</v>
      </c>
      <c r="C11522">
        <v>1</v>
      </c>
      <c r="D11522" t="s">
        <v>12</v>
      </c>
      <c r="E11522" t="s">
        <v>12</v>
      </c>
      <c r="F11522" s="3" t="s">
        <v>27760</v>
      </c>
      <c r="G11522">
        <v>2021</v>
      </c>
      <c r="H11522" t="s">
        <v>37</v>
      </c>
      <c r="I11522" t="s">
        <v>27761</v>
      </c>
    </row>
    <row r="11523" spans="1:9" ht="16" x14ac:dyDescent="0.2">
      <c r="A11523" t="s">
        <v>27762</v>
      </c>
      <c r="B11523" t="s">
        <v>27763</v>
      </c>
      <c r="C11523">
        <v>1</v>
      </c>
      <c r="D11523" t="s">
        <v>90</v>
      </c>
      <c r="E11523" t="s">
        <v>12</v>
      </c>
      <c r="F11523" s="3" t="s">
        <v>27764</v>
      </c>
      <c r="G11523">
        <v>2021</v>
      </c>
      <c r="H11523" t="s">
        <v>67</v>
      </c>
      <c r="I11523" t="s">
        <v>27765</v>
      </c>
    </row>
    <row r="11524" spans="1:9" ht="32" x14ac:dyDescent="0.2">
      <c r="A11524" t="s">
        <v>27762</v>
      </c>
      <c r="B11524" t="s">
        <v>15395</v>
      </c>
      <c r="C11524">
        <v>2</v>
      </c>
      <c r="D11524" t="s">
        <v>12</v>
      </c>
      <c r="E11524" t="s">
        <v>12</v>
      </c>
      <c r="F11524" s="3" t="s">
        <v>27766</v>
      </c>
      <c r="G11524">
        <v>2021</v>
      </c>
      <c r="H11524" t="s">
        <v>67</v>
      </c>
      <c r="I11524" t="s">
        <v>27765</v>
      </c>
    </row>
    <row r="11525" spans="1:9" ht="32" x14ac:dyDescent="0.2">
      <c r="A11525" t="s">
        <v>27767</v>
      </c>
      <c r="B11525" t="s">
        <v>20769</v>
      </c>
      <c r="C11525">
        <v>1</v>
      </c>
      <c r="D11525" t="s">
        <v>1416</v>
      </c>
      <c r="E11525" t="s">
        <v>12</v>
      </c>
      <c r="F11525" s="3" t="s">
        <v>1417</v>
      </c>
      <c r="G11525">
        <v>2021</v>
      </c>
      <c r="H11525" t="s">
        <v>67</v>
      </c>
      <c r="I11525" t="s">
        <v>27768</v>
      </c>
    </row>
    <row r="11526" spans="1:9" ht="32" x14ac:dyDescent="0.2">
      <c r="A11526" t="s">
        <v>27767</v>
      </c>
      <c r="B11526" t="s">
        <v>27769</v>
      </c>
      <c r="C11526">
        <v>2</v>
      </c>
      <c r="D11526" t="s">
        <v>576</v>
      </c>
      <c r="E11526" t="s">
        <v>12</v>
      </c>
      <c r="F11526" s="3" t="s">
        <v>27770</v>
      </c>
      <c r="G11526">
        <v>2021</v>
      </c>
      <c r="H11526" t="s">
        <v>359</v>
      </c>
      <c r="I11526" t="s">
        <v>27768</v>
      </c>
    </row>
    <row r="11527" spans="1:9" ht="32" x14ac:dyDescent="0.2">
      <c r="A11527" t="s">
        <v>27771</v>
      </c>
      <c r="B11527" t="s">
        <v>27772</v>
      </c>
      <c r="C11527">
        <v>1</v>
      </c>
      <c r="D11527" t="s">
        <v>12</v>
      </c>
      <c r="E11527" t="s">
        <v>12</v>
      </c>
      <c r="F11527" s="3" t="s">
        <v>27773</v>
      </c>
      <c r="G11527">
        <v>2021</v>
      </c>
      <c r="H11527" t="s">
        <v>522</v>
      </c>
      <c r="I11527" t="s">
        <v>27774</v>
      </c>
    </row>
    <row r="11528" spans="1:9" ht="16" x14ac:dyDescent="0.2">
      <c r="A11528" t="s">
        <v>27771</v>
      </c>
      <c r="B11528" t="s">
        <v>27775</v>
      </c>
      <c r="C11528">
        <v>2</v>
      </c>
      <c r="D11528" t="s">
        <v>12</v>
      </c>
      <c r="E11528" t="s">
        <v>12</v>
      </c>
      <c r="F11528" s="3" t="s">
        <v>27776</v>
      </c>
      <c r="G11528">
        <v>2021</v>
      </c>
      <c r="H11528" t="s">
        <v>126</v>
      </c>
      <c r="I11528" t="s">
        <v>27774</v>
      </c>
    </row>
    <row r="11529" spans="1:9" ht="32" x14ac:dyDescent="0.2">
      <c r="A11529" t="s">
        <v>27777</v>
      </c>
      <c r="B11529" t="s">
        <v>20769</v>
      </c>
      <c r="C11529">
        <v>1</v>
      </c>
      <c r="D11529" t="s">
        <v>1416</v>
      </c>
      <c r="E11529" t="s">
        <v>12</v>
      </c>
      <c r="F11529" s="3" t="s">
        <v>1417</v>
      </c>
      <c r="G11529">
        <v>2021</v>
      </c>
      <c r="H11529" t="s">
        <v>67</v>
      </c>
      <c r="I11529" t="s">
        <v>27778</v>
      </c>
    </row>
    <row r="11530" spans="1:9" ht="16" x14ac:dyDescent="0.2">
      <c r="A11530" t="s">
        <v>27779</v>
      </c>
      <c r="B11530" t="s">
        <v>27780</v>
      </c>
      <c r="C11530">
        <v>1</v>
      </c>
      <c r="D11530" t="s">
        <v>344</v>
      </c>
      <c r="E11530" t="s">
        <v>12</v>
      </c>
      <c r="F11530" s="3" t="s">
        <v>27781</v>
      </c>
      <c r="G11530">
        <v>2021</v>
      </c>
      <c r="H11530" t="s">
        <v>174</v>
      </c>
      <c r="I11530" t="s">
        <v>27782</v>
      </c>
    </row>
    <row r="11531" spans="1:9" ht="16" x14ac:dyDescent="0.2">
      <c r="A11531" t="s">
        <v>27783</v>
      </c>
      <c r="B11531" t="s">
        <v>27784</v>
      </c>
      <c r="C11531">
        <v>1</v>
      </c>
      <c r="D11531">
        <f>371</f>
        <v>371</v>
      </c>
      <c r="E11531" t="s">
        <v>12</v>
      </c>
      <c r="F11531" s="3" t="s">
        <v>4392</v>
      </c>
      <c r="G11531">
        <v>2021</v>
      </c>
      <c r="H11531" t="s">
        <v>522</v>
      </c>
      <c r="I11531" t="s">
        <v>27785</v>
      </c>
    </row>
    <row r="11532" spans="1:9" ht="16" x14ac:dyDescent="0.2">
      <c r="A11532" t="s">
        <v>27786</v>
      </c>
      <c r="B11532" t="s">
        <v>27787</v>
      </c>
      <c r="C11532">
        <v>1</v>
      </c>
      <c r="D11532" t="s">
        <v>12</v>
      </c>
      <c r="E11532" t="s">
        <v>2716</v>
      </c>
      <c r="F11532" s="3" t="s">
        <v>27788</v>
      </c>
      <c r="G11532">
        <v>2021</v>
      </c>
      <c r="H11532" t="s">
        <v>522</v>
      </c>
      <c r="I11532" t="s">
        <v>27789</v>
      </c>
    </row>
    <row r="11533" spans="1:9" ht="32" x14ac:dyDescent="0.2">
      <c r="A11533" t="s">
        <v>27786</v>
      </c>
      <c r="B11533" t="s">
        <v>27790</v>
      </c>
      <c r="C11533">
        <v>2</v>
      </c>
      <c r="D11533" t="s">
        <v>12</v>
      </c>
      <c r="E11533" t="s">
        <v>12</v>
      </c>
      <c r="F11533" s="3" t="s">
        <v>27791</v>
      </c>
      <c r="G11533">
        <v>2021</v>
      </c>
      <c r="H11533" t="s">
        <v>522</v>
      </c>
      <c r="I11533" t="s">
        <v>27789</v>
      </c>
    </row>
    <row r="11534" spans="1:9" ht="32" x14ac:dyDescent="0.2">
      <c r="A11534" t="s">
        <v>27786</v>
      </c>
      <c r="B11534" t="s">
        <v>27792</v>
      </c>
      <c r="C11534">
        <v>3</v>
      </c>
      <c r="D11534" t="s">
        <v>12</v>
      </c>
      <c r="E11534" t="s">
        <v>12</v>
      </c>
      <c r="F11534" s="3" t="s">
        <v>529</v>
      </c>
      <c r="G11534">
        <v>2021</v>
      </c>
      <c r="H11534" t="s">
        <v>522</v>
      </c>
      <c r="I11534" t="s">
        <v>27789</v>
      </c>
    </row>
    <row r="11535" spans="1:9" ht="32" x14ac:dyDescent="0.2">
      <c r="A11535" t="s">
        <v>27793</v>
      </c>
      <c r="B11535" t="s">
        <v>27794</v>
      </c>
      <c r="C11535">
        <v>1</v>
      </c>
      <c r="D11535" t="s">
        <v>408</v>
      </c>
      <c r="E11535" t="s">
        <v>12</v>
      </c>
      <c r="F11535" s="3" t="s">
        <v>27795</v>
      </c>
      <c r="G11535">
        <v>2021</v>
      </c>
      <c r="H11535" t="s">
        <v>859</v>
      </c>
      <c r="I11535" t="s">
        <v>27796</v>
      </c>
    </row>
    <row r="11536" spans="1:9" ht="32" x14ac:dyDescent="0.2">
      <c r="A11536" t="s">
        <v>27793</v>
      </c>
      <c r="B11536" t="s">
        <v>27797</v>
      </c>
      <c r="C11536">
        <v>2</v>
      </c>
      <c r="D11536" t="s">
        <v>408</v>
      </c>
      <c r="E11536" t="s">
        <v>334</v>
      </c>
      <c r="F11536" s="3" t="s">
        <v>27798</v>
      </c>
      <c r="G11536">
        <v>2021</v>
      </c>
      <c r="H11536" t="s">
        <v>859</v>
      </c>
      <c r="I11536" t="s">
        <v>27796</v>
      </c>
    </row>
    <row r="11537" spans="1:9" ht="32" x14ac:dyDescent="0.2">
      <c r="A11537" t="s">
        <v>27799</v>
      </c>
      <c r="B11537" t="s">
        <v>27800</v>
      </c>
      <c r="C11537">
        <v>1</v>
      </c>
      <c r="D11537" t="s">
        <v>12</v>
      </c>
      <c r="E11537" t="s">
        <v>12</v>
      </c>
      <c r="F11537" s="3" t="s">
        <v>27801</v>
      </c>
      <c r="G11537">
        <v>2021</v>
      </c>
      <c r="H11537" t="s">
        <v>602</v>
      </c>
      <c r="I11537" t="s">
        <v>27802</v>
      </c>
    </row>
    <row r="11538" spans="1:9" ht="32" x14ac:dyDescent="0.2">
      <c r="A11538" t="s">
        <v>27799</v>
      </c>
      <c r="B11538" t="s">
        <v>27803</v>
      </c>
      <c r="C11538">
        <v>2</v>
      </c>
      <c r="D11538" t="s">
        <v>27804</v>
      </c>
      <c r="E11538" t="s">
        <v>12</v>
      </c>
      <c r="F11538" s="3" t="s">
        <v>27805</v>
      </c>
      <c r="G11538">
        <v>2021</v>
      </c>
      <c r="H11538" t="s">
        <v>126</v>
      </c>
      <c r="I11538" t="s">
        <v>27802</v>
      </c>
    </row>
    <row r="11539" spans="1:9" ht="32" x14ac:dyDescent="0.2">
      <c r="A11539" t="s">
        <v>27799</v>
      </c>
      <c r="B11539" t="s">
        <v>27806</v>
      </c>
      <c r="C11539">
        <v>3</v>
      </c>
      <c r="D11539" t="s">
        <v>12</v>
      </c>
      <c r="E11539" t="s">
        <v>12</v>
      </c>
      <c r="F11539" s="3" t="s">
        <v>27807</v>
      </c>
      <c r="G11539">
        <v>2021</v>
      </c>
      <c r="H11539" t="s">
        <v>126</v>
      </c>
      <c r="I11539" t="s">
        <v>27802</v>
      </c>
    </row>
    <row r="11540" spans="1:9" ht="32" x14ac:dyDescent="0.2">
      <c r="A11540" t="s">
        <v>27799</v>
      </c>
      <c r="B11540" t="s">
        <v>27808</v>
      </c>
      <c r="C11540">
        <v>4</v>
      </c>
      <c r="D11540" t="s">
        <v>12</v>
      </c>
      <c r="E11540" t="s">
        <v>12</v>
      </c>
      <c r="F11540" s="3" t="s">
        <v>27809</v>
      </c>
      <c r="G11540">
        <v>2021</v>
      </c>
      <c r="H11540" t="s">
        <v>522</v>
      </c>
      <c r="I11540" t="s">
        <v>27802</v>
      </c>
    </row>
    <row r="11541" spans="1:9" ht="32" x14ac:dyDescent="0.2">
      <c r="A11541" t="s">
        <v>27799</v>
      </c>
      <c r="B11541" t="s">
        <v>27810</v>
      </c>
      <c r="C11541">
        <v>5</v>
      </c>
      <c r="D11541">
        <f>130</f>
        <v>130</v>
      </c>
      <c r="E11541" t="s">
        <v>12</v>
      </c>
      <c r="F11541" s="3" t="s">
        <v>27811</v>
      </c>
      <c r="G11541">
        <v>2021</v>
      </c>
      <c r="H11541" t="s">
        <v>368</v>
      </c>
      <c r="I11541" t="s">
        <v>27802</v>
      </c>
    </row>
    <row r="11542" spans="1:9" ht="32" x14ac:dyDescent="0.2">
      <c r="A11542" t="s">
        <v>27799</v>
      </c>
      <c r="B11542" t="s">
        <v>27812</v>
      </c>
      <c r="C11542">
        <v>6</v>
      </c>
      <c r="D11542" t="s">
        <v>12</v>
      </c>
      <c r="E11542" t="s">
        <v>12</v>
      </c>
      <c r="F11542" s="3" t="s">
        <v>27813</v>
      </c>
      <c r="G11542">
        <v>2021</v>
      </c>
      <c r="H11542" t="s">
        <v>423</v>
      </c>
      <c r="I11542" t="s">
        <v>27802</v>
      </c>
    </row>
    <row r="11543" spans="1:9" ht="16" x14ac:dyDescent="0.2">
      <c r="A11543" t="s">
        <v>27799</v>
      </c>
      <c r="B11543" t="s">
        <v>27814</v>
      </c>
      <c r="C11543">
        <v>7</v>
      </c>
      <c r="D11543" t="s">
        <v>12</v>
      </c>
      <c r="E11543" t="s">
        <v>12</v>
      </c>
      <c r="F11543" s="3" t="s">
        <v>27815</v>
      </c>
      <c r="G11543">
        <v>2021</v>
      </c>
      <c r="H11543" t="s">
        <v>423</v>
      </c>
      <c r="I11543" t="s">
        <v>27802</v>
      </c>
    </row>
    <row r="11544" spans="1:9" ht="32" x14ac:dyDescent="0.2">
      <c r="A11544" t="s">
        <v>27799</v>
      </c>
      <c r="B11544" t="s">
        <v>27816</v>
      </c>
      <c r="C11544">
        <v>8</v>
      </c>
      <c r="D11544" t="s">
        <v>12</v>
      </c>
      <c r="E11544" t="s">
        <v>12</v>
      </c>
      <c r="F11544" s="3" t="s">
        <v>27817</v>
      </c>
      <c r="G11544">
        <v>2021</v>
      </c>
      <c r="H11544" t="s">
        <v>423</v>
      </c>
      <c r="I11544" t="s">
        <v>27802</v>
      </c>
    </row>
    <row r="11545" spans="1:9" ht="32" x14ac:dyDescent="0.2">
      <c r="A11545" t="s">
        <v>27799</v>
      </c>
      <c r="B11545" t="s">
        <v>27818</v>
      </c>
      <c r="C11545">
        <v>9</v>
      </c>
      <c r="D11545" t="s">
        <v>12</v>
      </c>
      <c r="E11545" t="s">
        <v>12</v>
      </c>
      <c r="F11545" s="3" t="s">
        <v>27819</v>
      </c>
      <c r="G11545">
        <v>2021</v>
      </c>
      <c r="H11545" t="s">
        <v>126</v>
      </c>
      <c r="I11545" t="s">
        <v>27802</v>
      </c>
    </row>
    <row r="11546" spans="1:9" ht="16" x14ac:dyDescent="0.2">
      <c r="A11546" t="s">
        <v>27799</v>
      </c>
      <c r="B11546" t="s">
        <v>27820</v>
      </c>
      <c r="C11546">
        <v>10</v>
      </c>
      <c r="D11546" t="s">
        <v>12</v>
      </c>
      <c r="E11546" t="s">
        <v>12</v>
      </c>
      <c r="F11546" s="3" t="s">
        <v>27821</v>
      </c>
      <c r="G11546">
        <v>2021</v>
      </c>
      <c r="H11546" t="s">
        <v>423</v>
      </c>
      <c r="I11546" t="s">
        <v>27802</v>
      </c>
    </row>
    <row r="11547" spans="1:9" ht="32" x14ac:dyDescent="0.2">
      <c r="A11547" t="s">
        <v>27799</v>
      </c>
      <c r="B11547" t="s">
        <v>27822</v>
      </c>
      <c r="C11547">
        <v>11</v>
      </c>
      <c r="D11547" t="s">
        <v>12</v>
      </c>
      <c r="E11547" t="s">
        <v>12</v>
      </c>
      <c r="F11547" s="3" t="s">
        <v>27823</v>
      </c>
      <c r="G11547">
        <v>2021</v>
      </c>
      <c r="H11547" t="s">
        <v>126</v>
      </c>
      <c r="I11547" t="s">
        <v>27802</v>
      </c>
    </row>
    <row r="11548" spans="1:9" ht="32" x14ac:dyDescent="0.2">
      <c r="A11548" t="s">
        <v>27799</v>
      </c>
      <c r="B11548" t="s">
        <v>27824</v>
      </c>
      <c r="C11548">
        <v>12</v>
      </c>
      <c r="D11548">
        <v>37</v>
      </c>
      <c r="E11548" t="s">
        <v>12</v>
      </c>
      <c r="F11548" s="7" t="s">
        <v>27825</v>
      </c>
      <c r="G11548">
        <v>2021</v>
      </c>
      <c r="H11548" t="s">
        <v>126</v>
      </c>
      <c r="I11548" t="s">
        <v>27802</v>
      </c>
    </row>
    <row r="11549" spans="1:9" ht="16" x14ac:dyDescent="0.2">
      <c r="A11549" t="s">
        <v>27799</v>
      </c>
      <c r="B11549" t="s">
        <v>12491</v>
      </c>
      <c r="C11549">
        <v>13</v>
      </c>
      <c r="D11549" t="s">
        <v>12</v>
      </c>
      <c r="E11549" t="s">
        <v>12</v>
      </c>
      <c r="F11549" s="3" t="s">
        <v>27826</v>
      </c>
      <c r="G11549">
        <v>2021</v>
      </c>
      <c r="H11549" t="s">
        <v>126</v>
      </c>
      <c r="I11549" t="s">
        <v>27802</v>
      </c>
    </row>
    <row r="11550" spans="1:9" ht="32" x14ac:dyDescent="0.2">
      <c r="A11550" t="s">
        <v>27799</v>
      </c>
      <c r="B11550" t="s">
        <v>27827</v>
      </c>
      <c r="C11550">
        <v>14</v>
      </c>
      <c r="D11550">
        <f>461</f>
        <v>461</v>
      </c>
      <c r="E11550" t="s">
        <v>12</v>
      </c>
      <c r="F11550" s="3" t="s">
        <v>27828</v>
      </c>
      <c r="G11550">
        <v>2021</v>
      </c>
      <c r="H11550" t="s">
        <v>126</v>
      </c>
      <c r="I11550" t="s">
        <v>27802</v>
      </c>
    </row>
    <row r="11551" spans="1:9" ht="32" x14ac:dyDescent="0.2">
      <c r="A11551" t="s">
        <v>27799</v>
      </c>
      <c r="B11551" t="s">
        <v>27829</v>
      </c>
      <c r="C11551">
        <v>15</v>
      </c>
      <c r="D11551">
        <f>461</f>
        <v>461</v>
      </c>
      <c r="E11551" t="s">
        <v>12</v>
      </c>
      <c r="F11551" s="3" t="s">
        <v>27830</v>
      </c>
      <c r="G11551">
        <v>2021</v>
      </c>
      <c r="H11551" t="s">
        <v>126</v>
      </c>
      <c r="I11551" t="s">
        <v>27802</v>
      </c>
    </row>
    <row r="11552" spans="1:9" ht="32" x14ac:dyDescent="0.2">
      <c r="A11552" t="s">
        <v>27831</v>
      </c>
      <c r="B11552" t="s">
        <v>27832</v>
      </c>
      <c r="C11552">
        <v>1</v>
      </c>
      <c r="D11552">
        <f>542</f>
        <v>542</v>
      </c>
      <c r="E11552" t="s">
        <v>12</v>
      </c>
      <c r="F11552" s="3" t="s">
        <v>27833</v>
      </c>
      <c r="G11552">
        <v>2021</v>
      </c>
      <c r="H11552" t="s">
        <v>126</v>
      </c>
      <c r="I11552" t="s">
        <v>27834</v>
      </c>
    </row>
    <row r="11553" spans="1:9" ht="32" x14ac:dyDescent="0.2">
      <c r="A11553" t="s">
        <v>27831</v>
      </c>
      <c r="B11553" t="s">
        <v>27835</v>
      </c>
      <c r="C11553">
        <v>2</v>
      </c>
      <c r="D11553" t="s">
        <v>4189</v>
      </c>
      <c r="E11553" t="s">
        <v>334</v>
      </c>
      <c r="F11553" s="3" t="s">
        <v>27836</v>
      </c>
      <c r="G11553">
        <v>2021</v>
      </c>
      <c r="H11553" t="s">
        <v>4191</v>
      </c>
      <c r="I11553" t="s">
        <v>27834</v>
      </c>
    </row>
    <row r="11554" spans="1:9" ht="16" x14ac:dyDescent="0.2">
      <c r="A11554" t="s">
        <v>27837</v>
      </c>
      <c r="B11554" t="s">
        <v>2206</v>
      </c>
      <c r="C11554">
        <v>1</v>
      </c>
      <c r="D11554" t="s">
        <v>90</v>
      </c>
      <c r="E11554" t="s">
        <v>12</v>
      </c>
      <c r="F11554" s="3" t="s">
        <v>2728</v>
      </c>
      <c r="G11554">
        <v>2021</v>
      </c>
      <c r="H11554" t="s">
        <v>37</v>
      </c>
      <c r="I11554" t="s">
        <v>27838</v>
      </c>
    </row>
    <row r="11555" spans="1:9" ht="16" x14ac:dyDescent="0.2">
      <c r="A11555" t="s">
        <v>27837</v>
      </c>
      <c r="B11555" t="s">
        <v>27839</v>
      </c>
      <c r="C11555">
        <v>2</v>
      </c>
      <c r="D11555">
        <f>454</f>
        <v>454</v>
      </c>
      <c r="E11555" t="s">
        <v>12</v>
      </c>
      <c r="F11555" s="3" t="s">
        <v>18368</v>
      </c>
      <c r="G11555">
        <v>2021</v>
      </c>
      <c r="H11555" t="s">
        <v>37</v>
      </c>
      <c r="I11555" t="s">
        <v>27838</v>
      </c>
    </row>
    <row r="11556" spans="1:9" ht="32" x14ac:dyDescent="0.2">
      <c r="A11556" t="s">
        <v>27840</v>
      </c>
      <c r="B11556" t="s">
        <v>2989</v>
      </c>
      <c r="C11556">
        <v>1</v>
      </c>
      <c r="D11556" t="s">
        <v>12</v>
      </c>
      <c r="E11556" t="s">
        <v>3552</v>
      </c>
      <c r="F11556" s="3" t="s">
        <v>10899</v>
      </c>
      <c r="G11556">
        <v>2021</v>
      </c>
      <c r="H11556" t="s">
        <v>14</v>
      </c>
      <c r="I11556" t="s">
        <v>27841</v>
      </c>
    </row>
    <row r="11557" spans="1:9" ht="32" x14ac:dyDescent="0.2">
      <c r="A11557" t="s">
        <v>27842</v>
      </c>
      <c r="B11557" t="s">
        <v>4986</v>
      </c>
      <c r="C11557">
        <v>1</v>
      </c>
      <c r="D11557" t="s">
        <v>12</v>
      </c>
      <c r="E11557" t="s">
        <v>12</v>
      </c>
      <c r="F11557" s="3" t="s">
        <v>1532</v>
      </c>
      <c r="G11557">
        <v>2021</v>
      </c>
      <c r="H11557" t="s">
        <v>14</v>
      </c>
      <c r="I11557" t="s">
        <v>27843</v>
      </c>
    </row>
    <row r="11558" spans="1:9" ht="16" x14ac:dyDescent="0.2">
      <c r="A11558" t="s">
        <v>27842</v>
      </c>
      <c r="B11558" t="s">
        <v>2149</v>
      </c>
      <c r="C11558">
        <v>2</v>
      </c>
      <c r="D11558" t="s">
        <v>5076</v>
      </c>
      <c r="E11558" t="s">
        <v>41</v>
      </c>
      <c r="F11558" s="3" t="s">
        <v>27844</v>
      </c>
      <c r="G11558">
        <v>2021</v>
      </c>
      <c r="H11558" t="s">
        <v>14</v>
      </c>
      <c r="I11558" t="s">
        <v>27843</v>
      </c>
    </row>
    <row r="11559" spans="1:9" ht="16" x14ac:dyDescent="0.2">
      <c r="A11559" t="s">
        <v>27845</v>
      </c>
      <c r="B11559" t="s">
        <v>25887</v>
      </c>
      <c r="C11559">
        <v>1</v>
      </c>
      <c r="D11559" t="s">
        <v>12</v>
      </c>
      <c r="E11559" t="s">
        <v>3552</v>
      </c>
      <c r="F11559" s="3" t="s">
        <v>12490</v>
      </c>
      <c r="G11559">
        <v>2021</v>
      </c>
      <c r="H11559" t="s">
        <v>14</v>
      </c>
      <c r="I11559" t="s">
        <v>27846</v>
      </c>
    </row>
    <row r="11560" spans="1:9" ht="32" x14ac:dyDescent="0.2">
      <c r="A11560" t="s">
        <v>27845</v>
      </c>
      <c r="B11560" t="s">
        <v>11829</v>
      </c>
      <c r="C11560">
        <v>2</v>
      </c>
      <c r="D11560" t="s">
        <v>12</v>
      </c>
      <c r="E11560" t="s">
        <v>3552</v>
      </c>
      <c r="F11560" s="3" t="s">
        <v>27847</v>
      </c>
      <c r="G11560">
        <v>2021</v>
      </c>
      <c r="H11560" t="s">
        <v>14</v>
      </c>
      <c r="I11560" t="s">
        <v>27846</v>
      </c>
    </row>
    <row r="11561" spans="1:9" ht="16" x14ac:dyDescent="0.2">
      <c r="A11561" t="s">
        <v>27845</v>
      </c>
      <c r="B11561" t="s">
        <v>27848</v>
      </c>
      <c r="C11561">
        <v>3</v>
      </c>
      <c r="D11561" t="s">
        <v>12</v>
      </c>
      <c r="E11561" t="s">
        <v>3552</v>
      </c>
      <c r="F11561" s="3" t="s">
        <v>12490</v>
      </c>
      <c r="G11561">
        <v>2021</v>
      </c>
      <c r="H11561" t="s">
        <v>14</v>
      </c>
      <c r="I11561" t="s">
        <v>27846</v>
      </c>
    </row>
    <row r="11562" spans="1:9" ht="16" x14ac:dyDescent="0.2">
      <c r="A11562" t="s">
        <v>27849</v>
      </c>
      <c r="B11562" t="s">
        <v>6051</v>
      </c>
      <c r="C11562">
        <v>1</v>
      </c>
      <c r="D11562" t="s">
        <v>316</v>
      </c>
      <c r="E11562" t="s">
        <v>12</v>
      </c>
      <c r="F11562" s="3" t="s">
        <v>6052</v>
      </c>
      <c r="G11562">
        <v>2021</v>
      </c>
      <c r="H11562" t="s">
        <v>267</v>
      </c>
      <c r="I11562" t="s">
        <v>27850</v>
      </c>
    </row>
    <row r="11563" spans="1:9" ht="32" x14ac:dyDescent="0.2">
      <c r="A11563" t="s">
        <v>27849</v>
      </c>
      <c r="B11563" t="s">
        <v>6044</v>
      </c>
      <c r="C11563">
        <v>2</v>
      </c>
      <c r="D11563" t="s">
        <v>52</v>
      </c>
      <c r="E11563" t="s">
        <v>12</v>
      </c>
      <c r="F11563" s="3" t="s">
        <v>6045</v>
      </c>
      <c r="G11563">
        <v>2021</v>
      </c>
      <c r="H11563" t="s">
        <v>267</v>
      </c>
      <c r="I11563" t="s">
        <v>27850</v>
      </c>
    </row>
    <row r="11564" spans="1:9" ht="16" x14ac:dyDescent="0.2">
      <c r="A11564" t="s">
        <v>27851</v>
      </c>
      <c r="B11564" t="s">
        <v>3700</v>
      </c>
      <c r="C11564">
        <v>1</v>
      </c>
      <c r="D11564">
        <f>340</f>
        <v>340</v>
      </c>
      <c r="E11564" t="s">
        <v>12</v>
      </c>
      <c r="F11564" s="3" t="s">
        <v>18862</v>
      </c>
      <c r="G11564">
        <v>2021</v>
      </c>
      <c r="H11564" t="s">
        <v>140</v>
      </c>
      <c r="I11564" t="s">
        <v>27852</v>
      </c>
    </row>
    <row r="11565" spans="1:9" ht="32" x14ac:dyDescent="0.2">
      <c r="A11565" t="s">
        <v>27851</v>
      </c>
      <c r="B11565" t="s">
        <v>20453</v>
      </c>
      <c r="C11565">
        <v>2</v>
      </c>
      <c r="D11565" t="s">
        <v>12</v>
      </c>
      <c r="E11565" t="s">
        <v>12</v>
      </c>
      <c r="F11565" s="3" t="s">
        <v>27853</v>
      </c>
      <c r="G11565">
        <v>2021</v>
      </c>
      <c r="H11565" t="s">
        <v>140</v>
      </c>
      <c r="I11565" t="s">
        <v>27852</v>
      </c>
    </row>
    <row r="11566" spans="1:9" ht="32" x14ac:dyDescent="0.2">
      <c r="A11566" t="s">
        <v>27851</v>
      </c>
      <c r="B11566" t="s">
        <v>27854</v>
      </c>
      <c r="C11566">
        <v>3</v>
      </c>
      <c r="D11566" t="s">
        <v>12</v>
      </c>
      <c r="E11566" t="s">
        <v>12</v>
      </c>
      <c r="F11566" s="3" t="s">
        <v>14287</v>
      </c>
      <c r="G11566">
        <v>2021</v>
      </c>
      <c r="H11566" t="s">
        <v>140</v>
      </c>
      <c r="I11566" t="s">
        <v>27852</v>
      </c>
    </row>
    <row r="11567" spans="1:9" ht="32" x14ac:dyDescent="0.2">
      <c r="A11567" t="s">
        <v>27855</v>
      </c>
      <c r="B11567" t="s">
        <v>27856</v>
      </c>
      <c r="C11567">
        <v>1</v>
      </c>
      <c r="D11567" t="s">
        <v>12</v>
      </c>
      <c r="E11567" t="s">
        <v>12</v>
      </c>
      <c r="F11567" s="3" t="s">
        <v>27857</v>
      </c>
      <c r="G11567">
        <v>2021</v>
      </c>
      <c r="H11567" t="s">
        <v>14</v>
      </c>
      <c r="I11567" t="s">
        <v>27858</v>
      </c>
    </row>
    <row r="11568" spans="1:9" ht="16" x14ac:dyDescent="0.2">
      <c r="A11568" t="s">
        <v>27855</v>
      </c>
      <c r="B11568" t="s">
        <v>27859</v>
      </c>
      <c r="C11568">
        <v>2</v>
      </c>
      <c r="D11568" t="s">
        <v>469</v>
      </c>
      <c r="E11568" t="s">
        <v>12</v>
      </c>
      <c r="F11568" s="3" t="s">
        <v>27860</v>
      </c>
      <c r="G11568">
        <v>2021</v>
      </c>
      <c r="H11568" t="s">
        <v>462</v>
      </c>
      <c r="I11568" t="s">
        <v>27858</v>
      </c>
    </row>
    <row r="11569" spans="1:9" ht="32" x14ac:dyDescent="0.2">
      <c r="A11569" t="s">
        <v>27855</v>
      </c>
      <c r="B11569" t="s">
        <v>3313</v>
      </c>
      <c r="C11569">
        <v>3</v>
      </c>
      <c r="D11569" t="s">
        <v>4601</v>
      </c>
      <c r="E11569" t="s">
        <v>12</v>
      </c>
      <c r="F11569" s="3" t="s">
        <v>27861</v>
      </c>
      <c r="G11569">
        <v>2021</v>
      </c>
      <c r="H11569" t="s">
        <v>462</v>
      </c>
      <c r="I11569" t="s">
        <v>27858</v>
      </c>
    </row>
    <row r="11570" spans="1:9" ht="32" x14ac:dyDescent="0.2">
      <c r="A11570" t="s">
        <v>27855</v>
      </c>
      <c r="B11570" t="s">
        <v>27862</v>
      </c>
      <c r="C11570">
        <v>4</v>
      </c>
      <c r="D11570" t="s">
        <v>4601</v>
      </c>
      <c r="E11570" t="s">
        <v>12</v>
      </c>
      <c r="F11570" s="3" t="s">
        <v>4914</v>
      </c>
      <c r="G11570">
        <v>2021</v>
      </c>
      <c r="H11570" t="s">
        <v>462</v>
      </c>
      <c r="I11570" t="s">
        <v>27858</v>
      </c>
    </row>
    <row r="11571" spans="1:9" ht="16" x14ac:dyDescent="0.2">
      <c r="A11571" t="s">
        <v>27855</v>
      </c>
      <c r="B11571" t="s">
        <v>27863</v>
      </c>
      <c r="C11571">
        <v>5</v>
      </c>
      <c r="D11571" t="s">
        <v>469</v>
      </c>
      <c r="E11571" t="s">
        <v>12</v>
      </c>
      <c r="F11571" s="3" t="s">
        <v>27864</v>
      </c>
      <c r="G11571">
        <v>2021</v>
      </c>
      <c r="H11571" t="s">
        <v>462</v>
      </c>
      <c r="I11571" t="s">
        <v>27858</v>
      </c>
    </row>
    <row r="11572" spans="1:9" ht="16" x14ac:dyDescent="0.2">
      <c r="A11572" t="s">
        <v>27865</v>
      </c>
      <c r="B11572" t="s">
        <v>637</v>
      </c>
      <c r="C11572">
        <v>1</v>
      </c>
      <c r="D11572" t="s">
        <v>12</v>
      </c>
      <c r="E11572" t="s">
        <v>12</v>
      </c>
      <c r="F11572" s="3" t="s">
        <v>27866</v>
      </c>
      <c r="G11572">
        <v>2021</v>
      </c>
      <c r="H11572" t="s">
        <v>37</v>
      </c>
      <c r="I11572" t="s">
        <v>27867</v>
      </c>
    </row>
    <row r="11573" spans="1:9" ht="32" x14ac:dyDescent="0.2">
      <c r="A11573" t="s">
        <v>27865</v>
      </c>
      <c r="B11573" t="s">
        <v>637</v>
      </c>
      <c r="C11573">
        <v>2</v>
      </c>
      <c r="D11573" t="s">
        <v>12</v>
      </c>
      <c r="E11573" t="s">
        <v>12</v>
      </c>
      <c r="F11573" s="3" t="s">
        <v>27868</v>
      </c>
      <c r="G11573">
        <v>2021</v>
      </c>
      <c r="H11573" t="s">
        <v>37</v>
      </c>
      <c r="I11573" t="s">
        <v>27867</v>
      </c>
    </row>
    <row r="11574" spans="1:9" ht="32" x14ac:dyDescent="0.2">
      <c r="A11574" t="s">
        <v>27865</v>
      </c>
      <c r="B11574" t="s">
        <v>27869</v>
      </c>
      <c r="C11574">
        <v>3</v>
      </c>
      <c r="D11574" t="s">
        <v>101</v>
      </c>
      <c r="E11574" t="s">
        <v>12</v>
      </c>
      <c r="F11574" s="3" t="s">
        <v>19658</v>
      </c>
      <c r="G11574">
        <v>2021</v>
      </c>
      <c r="H11574" t="s">
        <v>37</v>
      </c>
      <c r="I11574" t="s">
        <v>27867</v>
      </c>
    </row>
    <row r="11575" spans="1:9" ht="16" x14ac:dyDescent="0.2">
      <c r="A11575" t="s">
        <v>27870</v>
      </c>
      <c r="B11575" t="s">
        <v>27871</v>
      </c>
      <c r="C11575">
        <v>1</v>
      </c>
      <c r="D11575" t="s">
        <v>12</v>
      </c>
      <c r="E11575" t="s">
        <v>12</v>
      </c>
      <c r="F11575" s="3" t="s">
        <v>27872</v>
      </c>
      <c r="G11575">
        <v>2021</v>
      </c>
      <c r="H11575" t="s">
        <v>239</v>
      </c>
      <c r="I11575" t="s">
        <v>27873</v>
      </c>
    </row>
    <row r="11576" spans="1:9" ht="32" x14ac:dyDescent="0.2">
      <c r="A11576" t="s">
        <v>27874</v>
      </c>
      <c r="B11576" t="s">
        <v>27875</v>
      </c>
      <c r="C11576">
        <v>1</v>
      </c>
      <c r="D11576" t="s">
        <v>52</v>
      </c>
      <c r="E11576" t="s">
        <v>12</v>
      </c>
      <c r="F11576" s="3" t="s">
        <v>27876</v>
      </c>
      <c r="G11576">
        <v>2021</v>
      </c>
      <c r="H11576" t="s">
        <v>226</v>
      </c>
      <c r="I11576" t="s">
        <v>27877</v>
      </c>
    </row>
    <row r="11577" spans="1:9" ht="32" x14ac:dyDescent="0.2">
      <c r="A11577" t="s">
        <v>27874</v>
      </c>
      <c r="B11577" t="s">
        <v>27878</v>
      </c>
      <c r="C11577">
        <v>2</v>
      </c>
      <c r="D11577" t="s">
        <v>52</v>
      </c>
      <c r="E11577" t="s">
        <v>12</v>
      </c>
      <c r="F11577" s="3" t="s">
        <v>27876</v>
      </c>
      <c r="G11577">
        <v>2021</v>
      </c>
      <c r="H11577" t="s">
        <v>226</v>
      </c>
      <c r="I11577" t="s">
        <v>27877</v>
      </c>
    </row>
    <row r="11578" spans="1:9" ht="32" x14ac:dyDescent="0.2">
      <c r="A11578" t="s">
        <v>27879</v>
      </c>
      <c r="B11578" t="s">
        <v>999</v>
      </c>
      <c r="C11578">
        <v>1</v>
      </c>
      <c r="D11578" t="s">
        <v>12</v>
      </c>
      <c r="E11578" t="s">
        <v>12</v>
      </c>
      <c r="F11578" s="3" t="s">
        <v>20033</v>
      </c>
      <c r="G11578">
        <v>2021</v>
      </c>
      <c r="H11578" t="s">
        <v>368</v>
      </c>
      <c r="I11578" t="s">
        <v>27880</v>
      </c>
    </row>
    <row r="11579" spans="1:9" ht="16" x14ac:dyDescent="0.2">
      <c r="A11579" t="s">
        <v>27879</v>
      </c>
      <c r="B11579" t="s">
        <v>20032</v>
      </c>
      <c r="C11579">
        <v>2</v>
      </c>
      <c r="D11579" t="s">
        <v>996</v>
      </c>
      <c r="E11579" t="s">
        <v>12</v>
      </c>
      <c r="F11579" s="3" t="s">
        <v>997</v>
      </c>
      <c r="G11579">
        <v>2021</v>
      </c>
      <c r="H11579" t="s">
        <v>998</v>
      </c>
      <c r="I11579" t="s">
        <v>27880</v>
      </c>
    </row>
    <row r="11580" spans="1:9" ht="16" x14ac:dyDescent="0.2">
      <c r="A11580" t="s">
        <v>27881</v>
      </c>
      <c r="B11580" t="s">
        <v>2206</v>
      </c>
      <c r="C11580">
        <v>1</v>
      </c>
      <c r="D11580" t="s">
        <v>90</v>
      </c>
      <c r="E11580" t="s">
        <v>12</v>
      </c>
      <c r="F11580" s="3" t="s">
        <v>2728</v>
      </c>
      <c r="G11580">
        <v>2021</v>
      </c>
      <c r="H11580" t="s">
        <v>37</v>
      </c>
      <c r="I11580" t="s">
        <v>27882</v>
      </c>
    </row>
    <row r="11581" spans="1:9" ht="16" x14ac:dyDescent="0.2">
      <c r="A11581" t="s">
        <v>27881</v>
      </c>
      <c r="B11581" t="s">
        <v>27839</v>
      </c>
      <c r="C11581">
        <v>2</v>
      </c>
      <c r="D11581">
        <f>454</f>
        <v>454</v>
      </c>
      <c r="E11581" t="s">
        <v>12</v>
      </c>
      <c r="F11581" s="3" t="s">
        <v>18368</v>
      </c>
      <c r="G11581">
        <v>2021</v>
      </c>
      <c r="H11581" t="s">
        <v>37</v>
      </c>
      <c r="I11581" t="s">
        <v>27882</v>
      </c>
    </row>
    <row r="11582" spans="1:9" ht="32" x14ac:dyDescent="0.2">
      <c r="A11582" t="s">
        <v>27883</v>
      </c>
      <c r="B11582" t="s">
        <v>18387</v>
      </c>
      <c r="C11582">
        <v>1</v>
      </c>
      <c r="D11582" t="s">
        <v>12</v>
      </c>
      <c r="E11582" t="s">
        <v>12</v>
      </c>
      <c r="F11582" s="3" t="s">
        <v>19262</v>
      </c>
      <c r="G11582">
        <v>2021</v>
      </c>
      <c r="H11582" t="s">
        <v>37</v>
      </c>
      <c r="I11582" t="s">
        <v>27884</v>
      </c>
    </row>
    <row r="11583" spans="1:9" ht="32" x14ac:dyDescent="0.2">
      <c r="A11583" t="s">
        <v>27883</v>
      </c>
      <c r="B11583" t="s">
        <v>155</v>
      </c>
      <c r="C11583">
        <v>2</v>
      </c>
      <c r="D11583" t="s">
        <v>52</v>
      </c>
      <c r="E11583" t="s">
        <v>12</v>
      </c>
      <c r="F11583" s="3" t="s">
        <v>2148</v>
      </c>
      <c r="G11583">
        <v>2021</v>
      </c>
      <c r="H11583" t="s">
        <v>140</v>
      </c>
      <c r="I11583" t="s">
        <v>27884</v>
      </c>
    </row>
    <row r="11584" spans="1:9" ht="32" x14ac:dyDescent="0.2">
      <c r="A11584" t="s">
        <v>27883</v>
      </c>
      <c r="B11584" t="s">
        <v>1016</v>
      </c>
      <c r="C11584">
        <v>3</v>
      </c>
      <c r="D11584" t="s">
        <v>1818</v>
      </c>
      <c r="E11584" t="s">
        <v>12</v>
      </c>
      <c r="F11584" s="3" t="s">
        <v>17660</v>
      </c>
      <c r="G11584">
        <v>2021</v>
      </c>
      <c r="H11584" t="s">
        <v>323</v>
      </c>
      <c r="I11584" t="s">
        <v>27884</v>
      </c>
    </row>
    <row r="11585" spans="1:9" ht="32" x14ac:dyDescent="0.2">
      <c r="A11585" t="s">
        <v>27885</v>
      </c>
      <c r="B11585" t="s">
        <v>19635</v>
      </c>
      <c r="C11585">
        <v>1</v>
      </c>
      <c r="D11585" t="s">
        <v>12</v>
      </c>
      <c r="E11585" t="s">
        <v>12</v>
      </c>
      <c r="F11585" s="3" t="s">
        <v>19636</v>
      </c>
      <c r="G11585">
        <v>2021</v>
      </c>
      <c r="H11585" t="s">
        <v>14</v>
      </c>
      <c r="I11585" t="s">
        <v>27886</v>
      </c>
    </row>
    <row r="11586" spans="1:9" ht="32" x14ac:dyDescent="0.2">
      <c r="A11586" t="s">
        <v>27885</v>
      </c>
      <c r="B11586" t="s">
        <v>1911</v>
      </c>
      <c r="C11586">
        <v>2</v>
      </c>
      <c r="D11586" t="s">
        <v>12</v>
      </c>
      <c r="E11586" t="s">
        <v>12</v>
      </c>
      <c r="F11586" s="3" t="s">
        <v>19638</v>
      </c>
      <c r="G11586">
        <v>2021</v>
      </c>
      <c r="H11586" t="s">
        <v>14</v>
      </c>
      <c r="I11586" t="s">
        <v>27886</v>
      </c>
    </row>
    <row r="11587" spans="1:9" ht="32" x14ac:dyDescent="0.2">
      <c r="A11587" t="s">
        <v>27887</v>
      </c>
      <c r="B11587" t="s">
        <v>17318</v>
      </c>
      <c r="C11587">
        <v>1</v>
      </c>
      <c r="D11587" t="s">
        <v>52</v>
      </c>
      <c r="E11587" t="s">
        <v>12</v>
      </c>
      <c r="F11587" s="3" t="s">
        <v>27888</v>
      </c>
      <c r="G11587">
        <v>2021</v>
      </c>
      <c r="H11587" t="s">
        <v>137</v>
      </c>
      <c r="I11587" t="s">
        <v>27889</v>
      </c>
    </row>
    <row r="11588" spans="1:9" ht="32" x14ac:dyDescent="0.2">
      <c r="A11588" t="s">
        <v>27890</v>
      </c>
      <c r="B11588" t="s">
        <v>6937</v>
      </c>
      <c r="C11588">
        <v>1</v>
      </c>
      <c r="D11588" t="s">
        <v>12</v>
      </c>
      <c r="E11588" t="s">
        <v>12</v>
      </c>
      <c r="F11588" s="3" t="s">
        <v>27891</v>
      </c>
      <c r="G11588">
        <v>2021</v>
      </c>
      <c r="H11588" t="s">
        <v>14598</v>
      </c>
      <c r="I11588" t="s">
        <v>27892</v>
      </c>
    </row>
    <row r="11589" spans="1:9" ht="32" x14ac:dyDescent="0.2">
      <c r="A11589" t="s">
        <v>27890</v>
      </c>
      <c r="B11589" t="s">
        <v>27893</v>
      </c>
      <c r="C11589">
        <v>2</v>
      </c>
      <c r="D11589" t="s">
        <v>12</v>
      </c>
      <c r="E11589" t="s">
        <v>12</v>
      </c>
      <c r="F11589" s="3" t="s">
        <v>27894</v>
      </c>
      <c r="G11589">
        <v>2021</v>
      </c>
      <c r="H11589" t="s">
        <v>14598</v>
      </c>
      <c r="I11589" t="s">
        <v>27892</v>
      </c>
    </row>
    <row r="11590" spans="1:9" ht="16" x14ac:dyDescent="0.2">
      <c r="A11590" t="s">
        <v>27890</v>
      </c>
      <c r="B11590" t="s">
        <v>27895</v>
      </c>
      <c r="C11590">
        <v>3</v>
      </c>
      <c r="D11590" t="s">
        <v>344</v>
      </c>
      <c r="E11590" t="s">
        <v>12</v>
      </c>
      <c r="F11590" s="3" t="s">
        <v>27896</v>
      </c>
      <c r="G11590">
        <v>2021</v>
      </c>
      <c r="H11590" t="s">
        <v>1102</v>
      </c>
      <c r="I11590" t="s">
        <v>27892</v>
      </c>
    </row>
    <row r="11591" spans="1:9" ht="32" x14ac:dyDescent="0.2">
      <c r="A11591" t="s">
        <v>27897</v>
      </c>
      <c r="B11591" t="s">
        <v>27898</v>
      </c>
      <c r="C11591">
        <v>1</v>
      </c>
      <c r="D11591" t="s">
        <v>12</v>
      </c>
      <c r="E11591" t="s">
        <v>12</v>
      </c>
      <c r="F11591" s="3" t="s">
        <v>27899</v>
      </c>
      <c r="G11591">
        <v>2021</v>
      </c>
      <c r="H11591" t="s">
        <v>239</v>
      </c>
      <c r="I11591" t="s">
        <v>27900</v>
      </c>
    </row>
    <row r="11592" spans="1:9" ht="16" x14ac:dyDescent="0.2">
      <c r="A11592" t="s">
        <v>27897</v>
      </c>
      <c r="B11592" t="s">
        <v>27901</v>
      </c>
      <c r="C11592">
        <v>2</v>
      </c>
      <c r="D11592" t="s">
        <v>12</v>
      </c>
      <c r="E11592" t="s">
        <v>12</v>
      </c>
      <c r="F11592" s="3" t="s">
        <v>27902</v>
      </c>
      <c r="G11592">
        <v>2021</v>
      </c>
      <c r="H11592" t="s">
        <v>239</v>
      </c>
      <c r="I11592" t="s">
        <v>27900</v>
      </c>
    </row>
    <row r="11593" spans="1:9" ht="16" x14ac:dyDescent="0.2">
      <c r="A11593" t="s">
        <v>27903</v>
      </c>
      <c r="B11593" t="s">
        <v>13309</v>
      </c>
      <c r="C11593">
        <v>1</v>
      </c>
      <c r="D11593" t="s">
        <v>12</v>
      </c>
      <c r="E11593" t="s">
        <v>12</v>
      </c>
      <c r="F11593" s="3" t="s">
        <v>27904</v>
      </c>
      <c r="G11593">
        <v>2021</v>
      </c>
      <c r="H11593" t="s">
        <v>3976</v>
      </c>
      <c r="I11593" t="s">
        <v>27905</v>
      </c>
    </row>
    <row r="11594" spans="1:9" ht="16" x14ac:dyDescent="0.2">
      <c r="A11594" t="s">
        <v>27903</v>
      </c>
      <c r="B11594" t="s">
        <v>1111</v>
      </c>
      <c r="C11594">
        <v>2</v>
      </c>
      <c r="D11594" t="s">
        <v>12</v>
      </c>
      <c r="E11594" t="s">
        <v>12</v>
      </c>
      <c r="F11594" s="3" t="s">
        <v>27906</v>
      </c>
      <c r="G11594">
        <v>2021</v>
      </c>
      <c r="H11594" t="s">
        <v>37</v>
      </c>
      <c r="I11594" t="s">
        <v>27905</v>
      </c>
    </row>
    <row r="11595" spans="1:9" ht="16" x14ac:dyDescent="0.2">
      <c r="A11595" t="s">
        <v>27907</v>
      </c>
      <c r="B11595" t="s">
        <v>27908</v>
      </c>
      <c r="C11595">
        <v>1</v>
      </c>
      <c r="D11595">
        <f>328</f>
        <v>328</v>
      </c>
      <c r="E11595" t="s">
        <v>485</v>
      </c>
      <c r="F11595" s="3" t="s">
        <v>27909</v>
      </c>
      <c r="G11595">
        <v>2021</v>
      </c>
      <c r="H11595" t="s">
        <v>86</v>
      </c>
      <c r="I11595" t="s">
        <v>27910</v>
      </c>
    </row>
    <row r="11596" spans="1:9" ht="32" x14ac:dyDescent="0.2">
      <c r="A11596" t="s">
        <v>27911</v>
      </c>
      <c r="B11596" t="s">
        <v>18774</v>
      </c>
      <c r="C11596">
        <v>1</v>
      </c>
      <c r="D11596" t="s">
        <v>12</v>
      </c>
      <c r="E11596" t="s">
        <v>12</v>
      </c>
      <c r="F11596" s="3" t="s">
        <v>27912</v>
      </c>
      <c r="G11596">
        <v>2021</v>
      </c>
      <c r="H11596" t="s">
        <v>14</v>
      </c>
      <c r="I11596" t="s">
        <v>27913</v>
      </c>
    </row>
    <row r="11597" spans="1:9" ht="32" x14ac:dyDescent="0.2">
      <c r="A11597" t="s">
        <v>27914</v>
      </c>
      <c r="B11597" t="s">
        <v>4658</v>
      </c>
      <c r="C11597">
        <v>1</v>
      </c>
      <c r="D11597" t="s">
        <v>12</v>
      </c>
      <c r="E11597" t="s">
        <v>12</v>
      </c>
      <c r="F11597" s="3" t="s">
        <v>26845</v>
      </c>
      <c r="G11597">
        <v>2021</v>
      </c>
      <c r="H11597" t="s">
        <v>14</v>
      </c>
      <c r="I11597" t="s">
        <v>27915</v>
      </c>
    </row>
    <row r="11598" spans="1:9" ht="32" x14ac:dyDescent="0.2">
      <c r="A11598" t="s">
        <v>27916</v>
      </c>
      <c r="B11598" t="s">
        <v>27917</v>
      </c>
      <c r="C11598">
        <v>1</v>
      </c>
      <c r="D11598" t="s">
        <v>1207</v>
      </c>
      <c r="E11598" t="s">
        <v>12</v>
      </c>
      <c r="F11598" s="3" t="s">
        <v>27918</v>
      </c>
      <c r="G11598">
        <v>2021</v>
      </c>
      <c r="H11598" t="s">
        <v>37</v>
      </c>
      <c r="I11598" t="s">
        <v>27919</v>
      </c>
    </row>
    <row r="11599" spans="1:9" ht="32" x14ac:dyDescent="0.2">
      <c r="A11599" t="s">
        <v>27920</v>
      </c>
      <c r="B11599" t="s">
        <v>27921</v>
      </c>
      <c r="C11599">
        <v>1</v>
      </c>
      <c r="D11599">
        <f>237</f>
        <v>237</v>
      </c>
      <c r="E11599" t="s">
        <v>12</v>
      </c>
      <c r="F11599" s="3" t="s">
        <v>27922</v>
      </c>
      <c r="G11599">
        <v>2021</v>
      </c>
      <c r="H11599" t="s">
        <v>21</v>
      </c>
      <c r="I11599" t="s">
        <v>27923</v>
      </c>
    </row>
    <row r="11600" spans="1:9" ht="32" x14ac:dyDescent="0.2">
      <c r="A11600" t="s">
        <v>27924</v>
      </c>
      <c r="B11600" t="s">
        <v>27925</v>
      </c>
      <c r="C11600">
        <v>1</v>
      </c>
      <c r="D11600" t="s">
        <v>1818</v>
      </c>
      <c r="E11600" t="s">
        <v>12</v>
      </c>
      <c r="F11600" s="3" t="s">
        <v>16328</v>
      </c>
      <c r="G11600">
        <v>2021</v>
      </c>
      <c r="H11600" t="s">
        <v>323</v>
      </c>
      <c r="I11600" t="s">
        <v>27926</v>
      </c>
    </row>
    <row r="11601" spans="1:9" ht="32" x14ac:dyDescent="0.2">
      <c r="A11601" t="s">
        <v>27924</v>
      </c>
      <c r="B11601" t="s">
        <v>27927</v>
      </c>
      <c r="C11601">
        <v>2</v>
      </c>
      <c r="D11601" t="s">
        <v>1818</v>
      </c>
      <c r="E11601" t="s">
        <v>12</v>
      </c>
      <c r="F11601" s="3" t="s">
        <v>27928</v>
      </c>
      <c r="G11601">
        <v>2021</v>
      </c>
      <c r="H11601" t="s">
        <v>323</v>
      </c>
      <c r="I11601" t="s">
        <v>27926</v>
      </c>
    </row>
    <row r="11602" spans="1:9" ht="32" x14ac:dyDescent="0.2">
      <c r="A11602" t="s">
        <v>27929</v>
      </c>
      <c r="B11602" t="s">
        <v>13270</v>
      </c>
      <c r="C11602">
        <v>1</v>
      </c>
      <c r="D11602">
        <f>143</f>
        <v>143</v>
      </c>
      <c r="E11602" t="s">
        <v>12</v>
      </c>
      <c r="F11602" s="3" t="s">
        <v>13272</v>
      </c>
      <c r="G11602">
        <v>2021</v>
      </c>
      <c r="H11602" t="s">
        <v>518</v>
      </c>
      <c r="I11602" t="s">
        <v>27930</v>
      </c>
    </row>
    <row r="11603" spans="1:9" ht="16" x14ac:dyDescent="0.2">
      <c r="A11603" t="s">
        <v>27929</v>
      </c>
      <c r="B11603" t="s">
        <v>27931</v>
      </c>
      <c r="C11603">
        <v>2</v>
      </c>
      <c r="D11603" t="s">
        <v>12</v>
      </c>
      <c r="E11603" t="s">
        <v>12</v>
      </c>
      <c r="F11603" s="3" t="s">
        <v>27932</v>
      </c>
      <c r="G11603">
        <v>2021</v>
      </c>
      <c r="H11603" t="s">
        <v>86</v>
      </c>
      <c r="I11603" t="s">
        <v>27930</v>
      </c>
    </row>
    <row r="11604" spans="1:9" ht="16" x14ac:dyDescent="0.2">
      <c r="A11604" t="s">
        <v>27933</v>
      </c>
      <c r="B11604" t="s">
        <v>27934</v>
      </c>
      <c r="C11604">
        <v>1</v>
      </c>
      <c r="D11604" t="s">
        <v>52</v>
      </c>
      <c r="E11604" t="s">
        <v>12</v>
      </c>
      <c r="F11604" s="3" t="s">
        <v>1591</v>
      </c>
      <c r="G11604">
        <v>2021</v>
      </c>
      <c r="H11604" t="s">
        <v>438</v>
      </c>
      <c r="I11604" t="s">
        <v>27935</v>
      </c>
    </row>
    <row r="11605" spans="1:9" ht="32" x14ac:dyDescent="0.2">
      <c r="A11605" t="s">
        <v>27933</v>
      </c>
      <c r="B11605" t="s">
        <v>1595</v>
      </c>
      <c r="C11605">
        <v>2</v>
      </c>
      <c r="D11605" t="s">
        <v>12</v>
      </c>
      <c r="E11605" t="s">
        <v>12</v>
      </c>
      <c r="F11605" s="3" t="s">
        <v>27936</v>
      </c>
      <c r="G11605">
        <v>2021</v>
      </c>
      <c r="H11605" t="s">
        <v>438</v>
      </c>
      <c r="I11605" t="s">
        <v>27935</v>
      </c>
    </row>
    <row r="11606" spans="1:9" ht="16" x14ac:dyDescent="0.2">
      <c r="A11606" t="s">
        <v>27937</v>
      </c>
      <c r="B11606" t="s">
        <v>27938</v>
      </c>
      <c r="C11606">
        <v>1</v>
      </c>
      <c r="D11606" t="s">
        <v>52</v>
      </c>
      <c r="E11606" t="s">
        <v>12</v>
      </c>
      <c r="F11606" s="3" t="s">
        <v>2255</v>
      </c>
      <c r="G11606">
        <v>2021</v>
      </c>
      <c r="H11606" t="s">
        <v>21</v>
      </c>
      <c r="I11606" t="s">
        <v>27939</v>
      </c>
    </row>
    <row r="11607" spans="1:9" ht="32" x14ac:dyDescent="0.2">
      <c r="A11607" t="s">
        <v>27937</v>
      </c>
      <c r="B11607" t="s">
        <v>16885</v>
      </c>
      <c r="C11607">
        <v>2</v>
      </c>
      <c r="D11607" t="s">
        <v>1512</v>
      </c>
      <c r="E11607" t="s">
        <v>12</v>
      </c>
      <c r="F11607" s="3" t="s">
        <v>3664</v>
      </c>
      <c r="G11607">
        <v>2021</v>
      </c>
      <c r="H11607" t="s">
        <v>323</v>
      </c>
      <c r="I11607" t="s">
        <v>27939</v>
      </c>
    </row>
    <row r="11608" spans="1:9" ht="16" x14ac:dyDescent="0.2">
      <c r="A11608" t="s">
        <v>27940</v>
      </c>
      <c r="B11608" t="s">
        <v>27941</v>
      </c>
      <c r="C11608">
        <v>1</v>
      </c>
      <c r="D11608" t="s">
        <v>12</v>
      </c>
      <c r="E11608" t="s">
        <v>12</v>
      </c>
      <c r="F11608" s="3" t="s">
        <v>10993</v>
      </c>
      <c r="G11608">
        <v>2021</v>
      </c>
      <c r="H11608" t="s">
        <v>2316</v>
      </c>
      <c r="I11608" t="s">
        <v>27942</v>
      </c>
    </row>
    <row r="11609" spans="1:9" ht="32" x14ac:dyDescent="0.2">
      <c r="A11609" t="s">
        <v>27940</v>
      </c>
      <c r="B11609" t="s">
        <v>27309</v>
      </c>
      <c r="C11609">
        <v>2</v>
      </c>
      <c r="D11609" t="s">
        <v>12</v>
      </c>
      <c r="E11609" t="s">
        <v>12</v>
      </c>
      <c r="F11609" s="3" t="s">
        <v>11115</v>
      </c>
      <c r="G11609">
        <v>2021</v>
      </c>
      <c r="H11609" t="s">
        <v>368</v>
      </c>
      <c r="I11609" t="s">
        <v>27942</v>
      </c>
    </row>
    <row r="11610" spans="1:9" ht="32" x14ac:dyDescent="0.2">
      <c r="A11610" t="s">
        <v>27940</v>
      </c>
      <c r="B11610" t="s">
        <v>27943</v>
      </c>
      <c r="C11610">
        <v>3</v>
      </c>
      <c r="D11610">
        <f>571</f>
        <v>571</v>
      </c>
      <c r="E11610" t="s">
        <v>12</v>
      </c>
      <c r="F11610" s="3" t="s">
        <v>27944</v>
      </c>
      <c r="G11610">
        <v>2021</v>
      </c>
      <c r="H11610" t="s">
        <v>86</v>
      </c>
      <c r="I11610" t="s">
        <v>27942</v>
      </c>
    </row>
    <row r="11611" spans="1:9" ht="32" x14ac:dyDescent="0.2">
      <c r="A11611" t="s">
        <v>27945</v>
      </c>
      <c r="B11611" t="s">
        <v>27946</v>
      </c>
      <c r="C11611">
        <v>1</v>
      </c>
      <c r="D11611" t="s">
        <v>12</v>
      </c>
      <c r="E11611" t="s">
        <v>12</v>
      </c>
      <c r="F11611" s="3" t="s">
        <v>27947</v>
      </c>
      <c r="G11611">
        <v>2021</v>
      </c>
      <c r="H11611" t="s">
        <v>37</v>
      </c>
      <c r="I11611" t="s">
        <v>27948</v>
      </c>
    </row>
    <row r="11612" spans="1:9" ht="16" x14ac:dyDescent="0.2">
      <c r="A11612" t="s">
        <v>27945</v>
      </c>
      <c r="B11612" t="s">
        <v>27949</v>
      </c>
      <c r="C11612">
        <v>2</v>
      </c>
      <c r="D11612" t="s">
        <v>101</v>
      </c>
      <c r="E11612" t="s">
        <v>12</v>
      </c>
      <c r="F11612" s="3" t="s">
        <v>10322</v>
      </c>
      <c r="G11612">
        <v>2021</v>
      </c>
      <c r="H11612" t="s">
        <v>37</v>
      </c>
      <c r="I11612" t="s">
        <v>27948</v>
      </c>
    </row>
    <row r="11613" spans="1:9" ht="16" x14ac:dyDescent="0.2">
      <c r="A11613" t="s">
        <v>27945</v>
      </c>
      <c r="B11613" t="s">
        <v>27950</v>
      </c>
      <c r="C11613">
        <v>3</v>
      </c>
      <c r="D11613" t="s">
        <v>12</v>
      </c>
      <c r="E11613" t="s">
        <v>12</v>
      </c>
      <c r="F11613" s="3" t="s">
        <v>14626</v>
      </c>
      <c r="G11613">
        <v>2021</v>
      </c>
      <c r="H11613" t="s">
        <v>37</v>
      </c>
      <c r="I11613" t="s">
        <v>27948</v>
      </c>
    </row>
    <row r="11614" spans="1:9" ht="32" x14ac:dyDescent="0.2">
      <c r="A11614" t="s">
        <v>27951</v>
      </c>
      <c r="B11614" t="s">
        <v>27952</v>
      </c>
      <c r="C11614">
        <v>1</v>
      </c>
      <c r="D11614" t="s">
        <v>12</v>
      </c>
      <c r="E11614" t="s">
        <v>12</v>
      </c>
      <c r="F11614" s="3" t="s">
        <v>27953</v>
      </c>
      <c r="G11614">
        <v>2021</v>
      </c>
      <c r="H11614" t="s">
        <v>126</v>
      </c>
      <c r="I11614" t="s">
        <v>27954</v>
      </c>
    </row>
    <row r="11615" spans="1:9" ht="32" x14ac:dyDescent="0.2">
      <c r="A11615" t="s">
        <v>27951</v>
      </c>
      <c r="B11615" t="s">
        <v>27955</v>
      </c>
      <c r="C11615">
        <v>2</v>
      </c>
      <c r="D11615" t="s">
        <v>12</v>
      </c>
      <c r="E11615" t="s">
        <v>12</v>
      </c>
      <c r="F11615" s="3" t="s">
        <v>27956</v>
      </c>
      <c r="G11615">
        <v>2021</v>
      </c>
      <c r="H11615" t="s">
        <v>126</v>
      </c>
      <c r="I11615" t="s">
        <v>27954</v>
      </c>
    </row>
    <row r="11616" spans="1:9" ht="16" x14ac:dyDescent="0.2">
      <c r="A11616" t="s">
        <v>27957</v>
      </c>
      <c r="B11616" t="s">
        <v>18634</v>
      </c>
      <c r="C11616">
        <v>1</v>
      </c>
      <c r="D11616" t="s">
        <v>12</v>
      </c>
      <c r="E11616" t="s">
        <v>12</v>
      </c>
      <c r="F11616" s="3" t="s">
        <v>27958</v>
      </c>
      <c r="G11616">
        <v>2021</v>
      </c>
      <c r="H11616" t="s">
        <v>553</v>
      </c>
      <c r="I11616" t="s">
        <v>27959</v>
      </c>
    </row>
    <row r="11617" spans="1:9" ht="32" x14ac:dyDescent="0.2">
      <c r="A11617" t="s">
        <v>27957</v>
      </c>
      <c r="B11617" t="s">
        <v>18633</v>
      </c>
      <c r="C11617">
        <v>2</v>
      </c>
      <c r="D11617" t="s">
        <v>12</v>
      </c>
      <c r="E11617" t="s">
        <v>12</v>
      </c>
      <c r="F11617" s="3" t="s">
        <v>18635</v>
      </c>
      <c r="G11617">
        <v>2021</v>
      </c>
      <c r="H11617" t="s">
        <v>553</v>
      </c>
      <c r="I11617" t="s">
        <v>27959</v>
      </c>
    </row>
    <row r="11618" spans="1:9" ht="32" x14ac:dyDescent="0.2">
      <c r="A11618" t="s">
        <v>27957</v>
      </c>
      <c r="B11618" t="s">
        <v>27960</v>
      </c>
      <c r="C11618">
        <v>3</v>
      </c>
      <c r="D11618" t="s">
        <v>316</v>
      </c>
      <c r="E11618" t="s">
        <v>12</v>
      </c>
      <c r="F11618" s="3" t="s">
        <v>11441</v>
      </c>
      <c r="G11618">
        <v>2021</v>
      </c>
      <c r="H11618" t="s">
        <v>553</v>
      </c>
      <c r="I11618" t="s">
        <v>27959</v>
      </c>
    </row>
    <row r="11619" spans="1:9" ht="16" x14ac:dyDescent="0.2">
      <c r="A11619" t="s">
        <v>27961</v>
      </c>
      <c r="B11619" t="s">
        <v>27962</v>
      </c>
      <c r="C11619">
        <v>1</v>
      </c>
      <c r="D11619" t="s">
        <v>12</v>
      </c>
      <c r="E11619" t="s">
        <v>12</v>
      </c>
      <c r="F11619" s="3" t="s">
        <v>27963</v>
      </c>
      <c r="G11619">
        <v>2021</v>
      </c>
      <c r="H11619" t="s">
        <v>140</v>
      </c>
      <c r="I11619" t="s">
        <v>27964</v>
      </c>
    </row>
    <row r="11620" spans="1:9" ht="16" x14ac:dyDescent="0.2">
      <c r="A11620" t="s">
        <v>27961</v>
      </c>
      <c r="B11620" t="s">
        <v>27965</v>
      </c>
      <c r="C11620">
        <v>2</v>
      </c>
      <c r="D11620">
        <f>151</f>
        <v>151</v>
      </c>
      <c r="E11620" t="s">
        <v>12</v>
      </c>
      <c r="F11620" s="3" t="s">
        <v>20648</v>
      </c>
      <c r="G11620">
        <v>2021</v>
      </c>
      <c r="H11620" t="s">
        <v>140</v>
      </c>
      <c r="I11620" t="s">
        <v>27964</v>
      </c>
    </row>
    <row r="11621" spans="1:9" ht="32" x14ac:dyDescent="0.2">
      <c r="A11621" t="s">
        <v>27961</v>
      </c>
      <c r="B11621" t="s">
        <v>27966</v>
      </c>
      <c r="C11621">
        <v>3</v>
      </c>
      <c r="D11621" t="s">
        <v>12</v>
      </c>
      <c r="E11621" t="s">
        <v>12</v>
      </c>
      <c r="F11621" s="3" t="s">
        <v>27967</v>
      </c>
      <c r="G11621">
        <v>2021</v>
      </c>
      <c r="H11621" t="s">
        <v>140</v>
      </c>
      <c r="I11621" t="s">
        <v>27964</v>
      </c>
    </row>
    <row r="11622" spans="1:9" ht="32" x14ac:dyDescent="0.2">
      <c r="A11622" t="s">
        <v>27968</v>
      </c>
      <c r="B11622" t="s">
        <v>10092</v>
      </c>
      <c r="C11622">
        <v>1</v>
      </c>
      <c r="D11622" t="s">
        <v>316</v>
      </c>
      <c r="E11622" t="s">
        <v>12</v>
      </c>
      <c r="F11622" s="3" t="s">
        <v>27969</v>
      </c>
      <c r="G11622">
        <v>2021</v>
      </c>
      <c r="H11622" t="s">
        <v>140</v>
      </c>
      <c r="I11622" t="s">
        <v>27970</v>
      </c>
    </row>
    <row r="11623" spans="1:9" ht="32" x14ac:dyDescent="0.2">
      <c r="A11623" t="s">
        <v>27968</v>
      </c>
      <c r="B11623" t="s">
        <v>27971</v>
      </c>
      <c r="C11623">
        <v>2</v>
      </c>
      <c r="D11623" t="s">
        <v>316</v>
      </c>
      <c r="E11623" t="s">
        <v>12</v>
      </c>
      <c r="F11623" s="3" t="s">
        <v>27972</v>
      </c>
      <c r="G11623">
        <v>2021</v>
      </c>
      <c r="H11623" t="s">
        <v>140</v>
      </c>
      <c r="I11623" t="s">
        <v>27970</v>
      </c>
    </row>
    <row r="11624" spans="1:9" ht="32" x14ac:dyDescent="0.2">
      <c r="A11624" t="s">
        <v>27968</v>
      </c>
      <c r="B11624" t="s">
        <v>27973</v>
      </c>
      <c r="C11624">
        <v>3</v>
      </c>
      <c r="D11624" t="s">
        <v>316</v>
      </c>
      <c r="E11624" t="s">
        <v>12</v>
      </c>
      <c r="F11624" s="3" t="s">
        <v>27974</v>
      </c>
      <c r="G11624">
        <v>2021</v>
      </c>
      <c r="H11624" t="s">
        <v>140</v>
      </c>
      <c r="I11624" t="s">
        <v>27970</v>
      </c>
    </row>
    <row r="11625" spans="1:9" ht="32" x14ac:dyDescent="0.2">
      <c r="A11625" t="s">
        <v>27968</v>
      </c>
      <c r="B11625" t="s">
        <v>27975</v>
      </c>
      <c r="C11625">
        <v>4</v>
      </c>
      <c r="D11625" t="s">
        <v>316</v>
      </c>
      <c r="E11625" t="s">
        <v>12</v>
      </c>
      <c r="F11625" s="3" t="s">
        <v>27976</v>
      </c>
      <c r="G11625">
        <v>2021</v>
      </c>
      <c r="H11625" t="s">
        <v>140</v>
      </c>
      <c r="I11625" t="s">
        <v>27970</v>
      </c>
    </row>
    <row r="11626" spans="1:9" ht="16" x14ac:dyDescent="0.2">
      <c r="A11626" t="s">
        <v>27977</v>
      </c>
      <c r="B11626" t="s">
        <v>27978</v>
      </c>
      <c r="C11626">
        <v>1</v>
      </c>
      <c r="D11626" t="s">
        <v>344</v>
      </c>
      <c r="E11626" t="s">
        <v>12</v>
      </c>
      <c r="F11626" s="3" t="s">
        <v>27979</v>
      </c>
      <c r="G11626">
        <v>2021</v>
      </c>
      <c r="H11626" t="s">
        <v>714</v>
      </c>
      <c r="I11626" t="s">
        <v>27980</v>
      </c>
    </row>
    <row r="11627" spans="1:9" ht="32" x14ac:dyDescent="0.2">
      <c r="A11627" t="s">
        <v>27981</v>
      </c>
      <c r="B11627" t="s">
        <v>1475</v>
      </c>
      <c r="C11627">
        <v>1</v>
      </c>
      <c r="D11627" t="s">
        <v>966</v>
      </c>
      <c r="E11627" t="s">
        <v>12</v>
      </c>
      <c r="F11627" s="3" t="s">
        <v>1476</v>
      </c>
      <c r="G11627">
        <v>2021</v>
      </c>
      <c r="H11627" t="s">
        <v>267</v>
      </c>
      <c r="I11627" t="s">
        <v>27982</v>
      </c>
    </row>
    <row r="11628" spans="1:9" ht="32" x14ac:dyDescent="0.2">
      <c r="A11628" t="s">
        <v>27983</v>
      </c>
      <c r="B11628" t="s">
        <v>18777</v>
      </c>
      <c r="C11628">
        <v>1</v>
      </c>
      <c r="D11628" t="s">
        <v>6121</v>
      </c>
      <c r="E11628" t="s">
        <v>12</v>
      </c>
      <c r="F11628" s="3" t="s">
        <v>15588</v>
      </c>
      <c r="G11628">
        <v>2021</v>
      </c>
      <c r="H11628" t="s">
        <v>140</v>
      </c>
      <c r="I11628" t="s">
        <v>27984</v>
      </c>
    </row>
    <row r="11629" spans="1:9" ht="16" x14ac:dyDescent="0.2">
      <c r="A11629" t="s">
        <v>27983</v>
      </c>
      <c r="B11629" t="s">
        <v>27985</v>
      </c>
      <c r="C11629">
        <v>2</v>
      </c>
      <c r="D11629">
        <v>1401</v>
      </c>
      <c r="E11629" t="s">
        <v>12</v>
      </c>
      <c r="F11629" s="7" t="s">
        <v>2263</v>
      </c>
      <c r="G11629">
        <v>2021</v>
      </c>
      <c r="H11629" t="s">
        <v>140</v>
      </c>
      <c r="I11629" t="s">
        <v>27984</v>
      </c>
    </row>
    <row r="11630" spans="1:9" ht="32" x14ac:dyDescent="0.2">
      <c r="A11630" t="s">
        <v>27986</v>
      </c>
      <c r="B11630" t="s">
        <v>9621</v>
      </c>
      <c r="C11630">
        <v>1</v>
      </c>
      <c r="D11630" t="s">
        <v>52</v>
      </c>
      <c r="E11630" t="s">
        <v>12</v>
      </c>
      <c r="F11630" s="3" t="s">
        <v>16013</v>
      </c>
      <c r="G11630">
        <v>2021</v>
      </c>
      <c r="H11630" t="s">
        <v>323</v>
      </c>
      <c r="I11630" t="s">
        <v>27987</v>
      </c>
    </row>
    <row r="11631" spans="1:9" ht="32" x14ac:dyDescent="0.2">
      <c r="A11631" t="s">
        <v>27986</v>
      </c>
      <c r="B11631" t="s">
        <v>16012</v>
      </c>
      <c r="C11631">
        <v>2</v>
      </c>
      <c r="D11631" t="s">
        <v>12</v>
      </c>
      <c r="E11631" t="s">
        <v>12</v>
      </c>
      <c r="F11631" s="3" t="s">
        <v>27988</v>
      </c>
      <c r="G11631">
        <v>2021</v>
      </c>
      <c r="H11631" t="s">
        <v>14</v>
      </c>
      <c r="I11631" t="s">
        <v>27987</v>
      </c>
    </row>
    <row r="11632" spans="1:9" ht="32" x14ac:dyDescent="0.2">
      <c r="A11632" t="s">
        <v>27986</v>
      </c>
      <c r="B11632" t="s">
        <v>1582</v>
      </c>
      <c r="C11632">
        <v>3</v>
      </c>
      <c r="D11632" t="s">
        <v>12</v>
      </c>
      <c r="E11632" t="s">
        <v>12</v>
      </c>
      <c r="F11632" s="3" t="s">
        <v>24042</v>
      </c>
      <c r="G11632">
        <v>2021</v>
      </c>
      <c r="H11632" t="s">
        <v>14</v>
      </c>
      <c r="I11632" t="s">
        <v>27987</v>
      </c>
    </row>
    <row r="11633" spans="1:9" ht="32" x14ac:dyDescent="0.2">
      <c r="A11633" t="s">
        <v>27989</v>
      </c>
      <c r="B11633" t="s">
        <v>15587</v>
      </c>
      <c r="C11633">
        <v>1</v>
      </c>
      <c r="D11633" t="s">
        <v>6121</v>
      </c>
      <c r="E11633" t="s">
        <v>12</v>
      </c>
      <c r="F11633" s="3" t="s">
        <v>15588</v>
      </c>
      <c r="G11633">
        <v>2021</v>
      </c>
      <c r="H11633" t="s">
        <v>140</v>
      </c>
      <c r="I11633" t="s">
        <v>27990</v>
      </c>
    </row>
    <row r="11634" spans="1:9" ht="16" x14ac:dyDescent="0.2">
      <c r="A11634" t="s">
        <v>27989</v>
      </c>
      <c r="B11634" t="s">
        <v>15590</v>
      </c>
      <c r="C11634">
        <v>2</v>
      </c>
      <c r="D11634" t="s">
        <v>12</v>
      </c>
      <c r="E11634" t="s">
        <v>12</v>
      </c>
      <c r="F11634" s="3" t="s">
        <v>27991</v>
      </c>
      <c r="G11634">
        <v>2021</v>
      </c>
      <c r="H11634" t="s">
        <v>371</v>
      </c>
      <c r="I11634" t="s">
        <v>27990</v>
      </c>
    </row>
    <row r="11635" spans="1:9" ht="16" x14ac:dyDescent="0.2">
      <c r="A11635" t="s">
        <v>27992</v>
      </c>
      <c r="B11635" t="s">
        <v>27993</v>
      </c>
      <c r="C11635">
        <v>1</v>
      </c>
      <c r="D11635" t="s">
        <v>12</v>
      </c>
      <c r="E11635" t="s">
        <v>12</v>
      </c>
      <c r="F11635" s="3" t="s">
        <v>27994</v>
      </c>
      <c r="G11635">
        <v>2021</v>
      </c>
      <c r="H11635" t="s">
        <v>54</v>
      </c>
      <c r="I11635" t="s">
        <v>27995</v>
      </c>
    </row>
    <row r="11636" spans="1:9" ht="32" x14ac:dyDescent="0.2">
      <c r="A11636" t="s">
        <v>27996</v>
      </c>
      <c r="B11636" t="s">
        <v>27997</v>
      </c>
      <c r="C11636">
        <v>1</v>
      </c>
      <c r="D11636">
        <f>545</f>
        <v>545</v>
      </c>
      <c r="E11636" t="s">
        <v>12</v>
      </c>
      <c r="F11636" s="3" t="s">
        <v>27998</v>
      </c>
      <c r="G11636">
        <v>2021</v>
      </c>
      <c r="H11636" t="s">
        <v>140</v>
      </c>
      <c r="I11636" t="s">
        <v>27999</v>
      </c>
    </row>
    <row r="11637" spans="1:9" ht="32" x14ac:dyDescent="0.2">
      <c r="A11637" t="s">
        <v>27996</v>
      </c>
      <c r="B11637" t="s">
        <v>28000</v>
      </c>
      <c r="C11637">
        <v>2</v>
      </c>
      <c r="D11637">
        <f>545</f>
        <v>545</v>
      </c>
      <c r="E11637" t="s">
        <v>12</v>
      </c>
      <c r="F11637" s="3" t="s">
        <v>28001</v>
      </c>
      <c r="G11637">
        <v>2021</v>
      </c>
      <c r="H11637" t="s">
        <v>140</v>
      </c>
      <c r="I11637" t="s">
        <v>27999</v>
      </c>
    </row>
    <row r="11638" spans="1:9" ht="16" x14ac:dyDescent="0.2">
      <c r="A11638" t="s">
        <v>27996</v>
      </c>
      <c r="B11638" t="s">
        <v>28002</v>
      </c>
      <c r="C11638">
        <v>3</v>
      </c>
      <c r="D11638" t="s">
        <v>408</v>
      </c>
      <c r="E11638" t="s">
        <v>12</v>
      </c>
      <c r="F11638" s="3" t="s">
        <v>28003</v>
      </c>
      <c r="G11638">
        <v>2021</v>
      </c>
      <c r="H11638" t="s">
        <v>359</v>
      </c>
      <c r="I11638" t="s">
        <v>27999</v>
      </c>
    </row>
    <row r="11639" spans="1:9" ht="16" x14ac:dyDescent="0.2">
      <c r="A11639" t="s">
        <v>28004</v>
      </c>
      <c r="B11639" t="s">
        <v>28005</v>
      </c>
      <c r="C11639">
        <v>1</v>
      </c>
      <c r="D11639" t="s">
        <v>1128</v>
      </c>
      <c r="E11639" t="s">
        <v>12</v>
      </c>
      <c r="F11639" s="3" t="s">
        <v>28006</v>
      </c>
      <c r="G11639">
        <v>2021</v>
      </c>
      <c r="H11639" t="s">
        <v>140</v>
      </c>
      <c r="I11639" t="s">
        <v>28007</v>
      </c>
    </row>
    <row r="11640" spans="1:9" ht="16" x14ac:dyDescent="0.2">
      <c r="A11640" t="s">
        <v>28008</v>
      </c>
      <c r="B11640" t="s">
        <v>28009</v>
      </c>
      <c r="C11640">
        <v>1</v>
      </c>
      <c r="D11640" t="s">
        <v>12</v>
      </c>
      <c r="E11640" t="s">
        <v>12</v>
      </c>
      <c r="F11640" s="3" t="s">
        <v>28010</v>
      </c>
      <c r="G11640">
        <v>2021</v>
      </c>
      <c r="H11640" t="s">
        <v>140</v>
      </c>
      <c r="I11640" t="s">
        <v>28011</v>
      </c>
    </row>
    <row r="11641" spans="1:9" ht="32" x14ac:dyDescent="0.2">
      <c r="A11641" t="s">
        <v>28008</v>
      </c>
      <c r="B11641" t="s">
        <v>28012</v>
      </c>
      <c r="C11641">
        <v>2</v>
      </c>
      <c r="D11641">
        <v>302</v>
      </c>
      <c r="E11641" t="s">
        <v>12</v>
      </c>
      <c r="F11641" s="7" t="s">
        <v>3130</v>
      </c>
      <c r="G11641">
        <v>2021</v>
      </c>
      <c r="H11641" t="s">
        <v>126</v>
      </c>
      <c r="I11641" t="s">
        <v>28011</v>
      </c>
    </row>
    <row r="11642" spans="1:9" ht="32" x14ac:dyDescent="0.2">
      <c r="A11642" t="s">
        <v>28008</v>
      </c>
      <c r="B11642" t="s">
        <v>1578</v>
      </c>
      <c r="C11642">
        <v>3</v>
      </c>
      <c r="D11642" t="s">
        <v>1579</v>
      </c>
      <c r="E11642" t="s">
        <v>12</v>
      </c>
      <c r="F11642" s="3" t="s">
        <v>1580</v>
      </c>
      <c r="G11642">
        <v>2021</v>
      </c>
      <c r="H11642" t="s">
        <v>140</v>
      </c>
      <c r="I11642" t="s">
        <v>28011</v>
      </c>
    </row>
    <row r="11643" spans="1:9" ht="32" x14ac:dyDescent="0.2">
      <c r="A11643" t="s">
        <v>28013</v>
      </c>
      <c r="B11643" t="s">
        <v>28014</v>
      </c>
      <c r="C11643">
        <v>1</v>
      </c>
      <c r="D11643" t="s">
        <v>70</v>
      </c>
      <c r="E11643" t="s">
        <v>12</v>
      </c>
      <c r="F11643" s="3" t="s">
        <v>28015</v>
      </c>
      <c r="G11643">
        <v>2021</v>
      </c>
      <c r="H11643" t="s">
        <v>72</v>
      </c>
      <c r="I11643" t="s">
        <v>28016</v>
      </c>
    </row>
    <row r="11644" spans="1:9" ht="32" x14ac:dyDescent="0.2">
      <c r="A11644" t="s">
        <v>28013</v>
      </c>
      <c r="B11644" t="s">
        <v>28017</v>
      </c>
      <c r="C11644">
        <v>2</v>
      </c>
      <c r="D11644" t="s">
        <v>4409</v>
      </c>
      <c r="E11644" t="s">
        <v>28018</v>
      </c>
      <c r="F11644" s="3" t="s">
        <v>28019</v>
      </c>
      <c r="G11644">
        <v>2021</v>
      </c>
      <c r="H11644" t="s">
        <v>86</v>
      </c>
      <c r="I11644" t="s">
        <v>28016</v>
      </c>
    </row>
    <row r="11645" spans="1:9" ht="16" x14ac:dyDescent="0.2">
      <c r="A11645" t="s">
        <v>28020</v>
      </c>
      <c r="B11645" t="s">
        <v>23839</v>
      </c>
      <c r="C11645">
        <v>1</v>
      </c>
      <c r="D11645" t="s">
        <v>12</v>
      </c>
      <c r="E11645" t="s">
        <v>12</v>
      </c>
      <c r="F11645" s="3" t="s">
        <v>23840</v>
      </c>
      <c r="G11645">
        <v>2021</v>
      </c>
      <c r="H11645" t="s">
        <v>2026</v>
      </c>
      <c r="I11645" t="s">
        <v>28021</v>
      </c>
    </row>
    <row r="11646" spans="1:9" ht="16" x14ac:dyDescent="0.2">
      <c r="A11646" t="s">
        <v>28020</v>
      </c>
      <c r="B11646" t="s">
        <v>23842</v>
      </c>
      <c r="C11646">
        <v>2</v>
      </c>
      <c r="D11646" t="s">
        <v>628</v>
      </c>
      <c r="E11646" t="s">
        <v>12</v>
      </c>
      <c r="F11646" s="3" t="s">
        <v>4888</v>
      </c>
      <c r="G11646">
        <v>2021</v>
      </c>
      <c r="H11646" t="s">
        <v>2026</v>
      </c>
      <c r="I11646" t="s">
        <v>28021</v>
      </c>
    </row>
    <row r="11647" spans="1:9" ht="16" x14ac:dyDescent="0.2">
      <c r="A11647" t="s">
        <v>28020</v>
      </c>
      <c r="B11647" t="s">
        <v>28022</v>
      </c>
      <c r="C11647">
        <v>3</v>
      </c>
      <c r="D11647" t="s">
        <v>12</v>
      </c>
      <c r="E11647" t="s">
        <v>3989</v>
      </c>
      <c r="F11647" s="3" t="s">
        <v>23844</v>
      </c>
      <c r="G11647">
        <v>2021</v>
      </c>
      <c r="H11647" t="s">
        <v>2316</v>
      </c>
      <c r="I11647" t="s">
        <v>28021</v>
      </c>
    </row>
    <row r="11648" spans="1:9" ht="16" x14ac:dyDescent="0.2">
      <c r="A11648" t="s">
        <v>28023</v>
      </c>
      <c r="B11648" t="s">
        <v>28024</v>
      </c>
      <c r="C11648">
        <v>1</v>
      </c>
      <c r="D11648" t="s">
        <v>1010</v>
      </c>
      <c r="E11648" t="s">
        <v>12</v>
      </c>
      <c r="F11648" s="3" t="s">
        <v>28025</v>
      </c>
      <c r="G11648">
        <v>2021</v>
      </c>
      <c r="H11648" t="s">
        <v>140</v>
      </c>
      <c r="I11648" t="s">
        <v>28026</v>
      </c>
    </row>
    <row r="11649" spans="1:9" ht="16" x14ac:dyDescent="0.2">
      <c r="A11649" t="s">
        <v>28023</v>
      </c>
      <c r="B11649" t="s">
        <v>28027</v>
      </c>
      <c r="C11649">
        <v>2</v>
      </c>
      <c r="D11649" t="s">
        <v>52</v>
      </c>
      <c r="E11649" t="s">
        <v>12</v>
      </c>
      <c r="F11649" s="3" t="s">
        <v>28028</v>
      </c>
      <c r="G11649">
        <v>2021</v>
      </c>
      <c r="H11649" t="s">
        <v>140</v>
      </c>
      <c r="I11649" t="s">
        <v>28026</v>
      </c>
    </row>
    <row r="11650" spans="1:9" ht="16" x14ac:dyDescent="0.2">
      <c r="A11650" t="s">
        <v>28023</v>
      </c>
      <c r="B11650" t="s">
        <v>28029</v>
      </c>
      <c r="C11650">
        <v>3</v>
      </c>
      <c r="D11650" t="s">
        <v>1010</v>
      </c>
      <c r="E11650" t="s">
        <v>12</v>
      </c>
      <c r="F11650" s="3" t="s">
        <v>6865</v>
      </c>
      <c r="G11650">
        <v>2021</v>
      </c>
      <c r="H11650" t="s">
        <v>140</v>
      </c>
      <c r="I11650" t="s">
        <v>28026</v>
      </c>
    </row>
    <row r="11651" spans="1:9" ht="32" x14ac:dyDescent="0.2">
      <c r="A11651" t="s">
        <v>28023</v>
      </c>
      <c r="B11651" t="s">
        <v>28030</v>
      </c>
      <c r="C11651">
        <v>4</v>
      </c>
      <c r="D11651" t="s">
        <v>12</v>
      </c>
      <c r="E11651" t="s">
        <v>12</v>
      </c>
      <c r="F11651" s="3" t="s">
        <v>28031</v>
      </c>
      <c r="G11651">
        <v>2021</v>
      </c>
      <c r="H11651" t="s">
        <v>140</v>
      </c>
      <c r="I11651" t="s">
        <v>28026</v>
      </c>
    </row>
    <row r="11652" spans="1:9" ht="16" x14ac:dyDescent="0.2">
      <c r="A11652" t="s">
        <v>28032</v>
      </c>
      <c r="B11652" t="s">
        <v>28033</v>
      </c>
      <c r="C11652">
        <v>1</v>
      </c>
      <c r="D11652" t="s">
        <v>344</v>
      </c>
      <c r="E11652" t="s">
        <v>12</v>
      </c>
      <c r="F11652" s="3" t="s">
        <v>28034</v>
      </c>
      <c r="G11652">
        <v>2021</v>
      </c>
      <c r="H11652" t="s">
        <v>140</v>
      </c>
      <c r="I11652" t="s">
        <v>28035</v>
      </c>
    </row>
    <row r="11653" spans="1:9" ht="16" x14ac:dyDescent="0.2">
      <c r="A11653" t="s">
        <v>28032</v>
      </c>
      <c r="B11653" t="s">
        <v>28036</v>
      </c>
      <c r="C11653">
        <v>2</v>
      </c>
      <c r="D11653" t="s">
        <v>52</v>
      </c>
      <c r="E11653" t="s">
        <v>12</v>
      </c>
      <c r="F11653" s="3" t="s">
        <v>16161</v>
      </c>
      <c r="G11653">
        <v>2021</v>
      </c>
      <c r="H11653" t="s">
        <v>140</v>
      </c>
      <c r="I11653" t="s">
        <v>28035</v>
      </c>
    </row>
    <row r="11654" spans="1:9" ht="32" x14ac:dyDescent="0.2">
      <c r="A11654" t="s">
        <v>28032</v>
      </c>
      <c r="B11654" t="s">
        <v>28037</v>
      </c>
      <c r="C11654">
        <v>3</v>
      </c>
      <c r="D11654" t="s">
        <v>12</v>
      </c>
      <c r="E11654" t="s">
        <v>12</v>
      </c>
      <c r="F11654" s="3" t="s">
        <v>28031</v>
      </c>
      <c r="G11654">
        <v>2021</v>
      </c>
      <c r="H11654" t="s">
        <v>140</v>
      </c>
      <c r="I11654" t="s">
        <v>28035</v>
      </c>
    </row>
    <row r="11655" spans="1:9" ht="16" x14ac:dyDescent="0.2">
      <c r="A11655" t="s">
        <v>28032</v>
      </c>
      <c r="B11655" t="s">
        <v>28038</v>
      </c>
      <c r="C11655">
        <v>4</v>
      </c>
      <c r="D11655" t="s">
        <v>1010</v>
      </c>
      <c r="E11655" t="s">
        <v>12</v>
      </c>
      <c r="F11655" s="3" t="s">
        <v>6865</v>
      </c>
      <c r="G11655">
        <v>2021</v>
      </c>
      <c r="H11655" t="s">
        <v>140</v>
      </c>
      <c r="I11655" t="s">
        <v>28035</v>
      </c>
    </row>
    <row r="11656" spans="1:9" ht="16" x14ac:dyDescent="0.2">
      <c r="A11656" t="s">
        <v>28039</v>
      </c>
      <c r="B11656" t="s">
        <v>28040</v>
      </c>
      <c r="C11656">
        <v>1</v>
      </c>
      <c r="D11656" t="s">
        <v>6121</v>
      </c>
      <c r="E11656" t="s">
        <v>12</v>
      </c>
      <c r="F11656" s="3" t="s">
        <v>7095</v>
      </c>
      <c r="G11656">
        <v>2021</v>
      </c>
      <c r="H11656" t="s">
        <v>140</v>
      </c>
      <c r="I11656" t="s">
        <v>28041</v>
      </c>
    </row>
    <row r="11657" spans="1:9" ht="32" x14ac:dyDescent="0.2">
      <c r="A11657" t="s">
        <v>28039</v>
      </c>
      <c r="B11657" t="s">
        <v>28042</v>
      </c>
      <c r="C11657">
        <v>2</v>
      </c>
      <c r="D11657" t="s">
        <v>52</v>
      </c>
      <c r="E11657" t="s">
        <v>12</v>
      </c>
      <c r="F11657" s="7" t="s">
        <v>28043</v>
      </c>
      <c r="G11657">
        <v>2021</v>
      </c>
      <c r="H11657" t="s">
        <v>140</v>
      </c>
      <c r="I11657" t="s">
        <v>28041</v>
      </c>
    </row>
    <row r="11658" spans="1:9" ht="16" x14ac:dyDescent="0.2">
      <c r="A11658" t="s">
        <v>28044</v>
      </c>
      <c r="B11658" t="s">
        <v>28042</v>
      </c>
      <c r="C11658">
        <v>1</v>
      </c>
      <c r="D11658" t="s">
        <v>6121</v>
      </c>
      <c r="E11658" t="s">
        <v>12</v>
      </c>
      <c r="F11658" s="3" t="s">
        <v>7095</v>
      </c>
      <c r="G11658">
        <v>2021</v>
      </c>
      <c r="H11658" t="s">
        <v>140</v>
      </c>
      <c r="I11658" t="s">
        <v>28045</v>
      </c>
    </row>
    <row r="11659" spans="1:9" ht="16" x14ac:dyDescent="0.2">
      <c r="A11659" t="s">
        <v>28046</v>
      </c>
      <c r="B11659" t="s">
        <v>18576</v>
      </c>
      <c r="C11659">
        <v>1</v>
      </c>
      <c r="D11659" t="s">
        <v>1512</v>
      </c>
      <c r="E11659" t="s">
        <v>12</v>
      </c>
      <c r="F11659" s="3" t="s">
        <v>28047</v>
      </c>
      <c r="G11659">
        <v>2021</v>
      </c>
      <c r="H11659" t="s">
        <v>438</v>
      </c>
      <c r="I11659" t="s">
        <v>28048</v>
      </c>
    </row>
    <row r="11660" spans="1:9" ht="16" x14ac:dyDescent="0.2">
      <c r="A11660" t="s">
        <v>28049</v>
      </c>
      <c r="B11660" t="s">
        <v>28050</v>
      </c>
      <c r="C11660">
        <v>1</v>
      </c>
      <c r="D11660" t="s">
        <v>12</v>
      </c>
      <c r="E11660" t="s">
        <v>12</v>
      </c>
      <c r="F11660" s="3" t="s">
        <v>7290</v>
      </c>
      <c r="G11660">
        <v>2021</v>
      </c>
      <c r="H11660" t="s">
        <v>4123</v>
      </c>
      <c r="I11660" t="s">
        <v>28051</v>
      </c>
    </row>
    <row r="11661" spans="1:9" ht="32" x14ac:dyDescent="0.2">
      <c r="A11661" t="s">
        <v>28052</v>
      </c>
      <c r="B11661" t="s">
        <v>4209</v>
      </c>
      <c r="C11661">
        <v>1</v>
      </c>
      <c r="D11661" t="s">
        <v>712</v>
      </c>
      <c r="E11661" t="s">
        <v>12</v>
      </c>
      <c r="F11661" s="3" t="s">
        <v>28053</v>
      </c>
      <c r="G11661">
        <v>2021</v>
      </c>
      <c r="H11661" t="s">
        <v>714</v>
      </c>
      <c r="I11661" t="s">
        <v>28054</v>
      </c>
    </row>
    <row r="11662" spans="1:9" ht="32" x14ac:dyDescent="0.2">
      <c r="A11662" t="s">
        <v>28055</v>
      </c>
      <c r="B11662" t="s">
        <v>28056</v>
      </c>
      <c r="C11662">
        <v>1</v>
      </c>
      <c r="D11662" t="s">
        <v>193</v>
      </c>
      <c r="E11662" t="s">
        <v>12</v>
      </c>
      <c r="F11662" s="3" t="s">
        <v>25902</v>
      </c>
      <c r="G11662">
        <v>2021</v>
      </c>
      <c r="H11662" t="s">
        <v>195</v>
      </c>
      <c r="I11662" t="s">
        <v>28057</v>
      </c>
    </row>
    <row r="11663" spans="1:9" ht="32" x14ac:dyDescent="0.2">
      <c r="A11663" t="s">
        <v>28058</v>
      </c>
      <c r="B11663" t="s">
        <v>28059</v>
      </c>
      <c r="C11663">
        <v>1</v>
      </c>
      <c r="D11663" t="s">
        <v>12</v>
      </c>
      <c r="E11663" t="s">
        <v>12</v>
      </c>
      <c r="F11663" s="3" t="s">
        <v>28060</v>
      </c>
      <c r="G11663">
        <v>2021</v>
      </c>
      <c r="H11663" t="s">
        <v>497</v>
      </c>
      <c r="I11663" t="s">
        <v>28061</v>
      </c>
    </row>
    <row r="11664" spans="1:9" ht="32" x14ac:dyDescent="0.2">
      <c r="A11664" t="s">
        <v>28058</v>
      </c>
      <c r="B11664" t="s">
        <v>28062</v>
      </c>
      <c r="C11664">
        <v>2</v>
      </c>
      <c r="D11664" t="s">
        <v>12</v>
      </c>
      <c r="E11664" t="s">
        <v>12</v>
      </c>
      <c r="F11664" s="3" t="s">
        <v>28063</v>
      </c>
      <c r="G11664">
        <v>2021</v>
      </c>
      <c r="H11664" t="s">
        <v>497</v>
      </c>
      <c r="I11664" t="s">
        <v>28061</v>
      </c>
    </row>
    <row r="11665" spans="1:9" ht="16" x14ac:dyDescent="0.2">
      <c r="A11665" t="s">
        <v>28064</v>
      </c>
      <c r="B11665" t="s">
        <v>28065</v>
      </c>
      <c r="C11665">
        <v>1</v>
      </c>
      <c r="D11665">
        <f>514</f>
        <v>514</v>
      </c>
      <c r="E11665" t="s">
        <v>464</v>
      </c>
      <c r="F11665" s="3" t="s">
        <v>9745</v>
      </c>
      <c r="G11665">
        <v>2021</v>
      </c>
      <c r="H11665" t="s">
        <v>126</v>
      </c>
      <c r="I11665" t="s">
        <v>28066</v>
      </c>
    </row>
    <row r="11666" spans="1:9" ht="32" x14ac:dyDescent="0.2">
      <c r="A11666" t="s">
        <v>28067</v>
      </c>
      <c r="B11666" t="s">
        <v>28068</v>
      </c>
      <c r="C11666">
        <v>1</v>
      </c>
      <c r="D11666" t="s">
        <v>731</v>
      </c>
      <c r="E11666" t="s">
        <v>12</v>
      </c>
      <c r="F11666" s="3" t="s">
        <v>28069</v>
      </c>
      <c r="G11666">
        <v>2021</v>
      </c>
      <c r="H11666" t="s">
        <v>714</v>
      </c>
      <c r="I11666" t="s">
        <v>28070</v>
      </c>
    </row>
    <row r="11667" spans="1:9" ht="16" x14ac:dyDescent="0.2">
      <c r="A11667" t="s">
        <v>28071</v>
      </c>
      <c r="B11667" t="s">
        <v>28072</v>
      </c>
      <c r="C11667">
        <v>1</v>
      </c>
      <c r="D11667">
        <f>351</f>
        <v>351</v>
      </c>
      <c r="E11667" t="s">
        <v>592</v>
      </c>
      <c r="F11667" s="3" t="s">
        <v>28073</v>
      </c>
      <c r="G11667">
        <v>2021</v>
      </c>
      <c r="H11667" t="s">
        <v>1810</v>
      </c>
      <c r="I11667" t="s">
        <v>28074</v>
      </c>
    </row>
    <row r="11668" spans="1:9" ht="16" x14ac:dyDescent="0.2">
      <c r="A11668" t="s">
        <v>28071</v>
      </c>
      <c r="B11668" t="s">
        <v>28075</v>
      </c>
      <c r="C11668">
        <v>2</v>
      </c>
      <c r="D11668" t="s">
        <v>31</v>
      </c>
      <c r="E11668" t="s">
        <v>12</v>
      </c>
      <c r="F11668" s="3" t="s">
        <v>28076</v>
      </c>
      <c r="G11668">
        <v>2021</v>
      </c>
      <c r="H11668" t="s">
        <v>174</v>
      </c>
      <c r="I11668" t="s">
        <v>28074</v>
      </c>
    </row>
    <row r="11669" spans="1:9" ht="16" x14ac:dyDescent="0.2">
      <c r="A11669" t="s">
        <v>28071</v>
      </c>
      <c r="B11669" t="s">
        <v>28077</v>
      </c>
      <c r="C11669">
        <v>3</v>
      </c>
      <c r="D11669" t="s">
        <v>12</v>
      </c>
      <c r="E11669" t="s">
        <v>12</v>
      </c>
      <c r="F11669" s="3" t="s">
        <v>28078</v>
      </c>
      <c r="G11669">
        <v>2021</v>
      </c>
      <c r="H11669" t="s">
        <v>22378</v>
      </c>
      <c r="I11669" t="s">
        <v>28074</v>
      </c>
    </row>
    <row r="11670" spans="1:9" ht="32" x14ac:dyDescent="0.2">
      <c r="A11670" t="s">
        <v>28079</v>
      </c>
      <c r="B11670" t="s">
        <v>28080</v>
      </c>
      <c r="C11670">
        <v>1</v>
      </c>
      <c r="D11670" t="s">
        <v>12</v>
      </c>
      <c r="E11670" t="s">
        <v>12</v>
      </c>
      <c r="F11670" s="3" t="s">
        <v>28081</v>
      </c>
      <c r="G11670">
        <v>2021</v>
      </c>
      <c r="H11670" t="s">
        <v>28082</v>
      </c>
      <c r="I11670" t="s">
        <v>28083</v>
      </c>
    </row>
    <row r="11671" spans="1:9" ht="16" x14ac:dyDescent="0.2">
      <c r="A11671" t="s">
        <v>28084</v>
      </c>
      <c r="B11671" t="s">
        <v>10404</v>
      </c>
      <c r="C11671">
        <v>1</v>
      </c>
      <c r="D11671" t="s">
        <v>12</v>
      </c>
      <c r="E11671" t="s">
        <v>12</v>
      </c>
      <c r="F11671" s="3" t="s">
        <v>28085</v>
      </c>
      <c r="G11671">
        <v>2021</v>
      </c>
      <c r="H11671" t="s">
        <v>14</v>
      </c>
      <c r="I11671" t="s">
        <v>28086</v>
      </c>
    </row>
    <row r="11672" spans="1:9" ht="32" x14ac:dyDescent="0.2">
      <c r="A11672" t="s">
        <v>28087</v>
      </c>
      <c r="B11672" t="s">
        <v>28088</v>
      </c>
      <c r="C11672">
        <v>1</v>
      </c>
      <c r="D11672" t="s">
        <v>5482</v>
      </c>
      <c r="E11672" t="s">
        <v>12</v>
      </c>
      <c r="F11672" s="3" t="s">
        <v>28089</v>
      </c>
      <c r="G11672">
        <v>2021</v>
      </c>
      <c r="H11672" t="s">
        <v>998</v>
      </c>
      <c r="I11672" t="s">
        <v>28090</v>
      </c>
    </row>
    <row r="11673" spans="1:9" ht="16" x14ac:dyDescent="0.2">
      <c r="A11673" t="s">
        <v>28091</v>
      </c>
      <c r="B11673" t="s">
        <v>5078</v>
      </c>
      <c r="C11673">
        <v>1</v>
      </c>
      <c r="D11673" t="s">
        <v>5076</v>
      </c>
      <c r="E11673" t="s">
        <v>334</v>
      </c>
      <c r="F11673" s="3" t="s">
        <v>5077</v>
      </c>
      <c r="G11673">
        <v>2021</v>
      </c>
      <c r="H11673" t="s">
        <v>14</v>
      </c>
      <c r="I11673" t="s">
        <v>28092</v>
      </c>
    </row>
    <row r="11674" spans="1:9" ht="16" x14ac:dyDescent="0.2">
      <c r="A11674" t="s">
        <v>28093</v>
      </c>
      <c r="B11674" t="s">
        <v>28094</v>
      </c>
      <c r="C11674">
        <v>1</v>
      </c>
      <c r="D11674" t="s">
        <v>12</v>
      </c>
      <c r="E11674" t="s">
        <v>12</v>
      </c>
      <c r="F11674" s="3" t="s">
        <v>16073</v>
      </c>
      <c r="G11674">
        <v>2021</v>
      </c>
      <c r="H11674" t="s">
        <v>140</v>
      </c>
      <c r="I11674" t="s">
        <v>28095</v>
      </c>
    </row>
    <row r="11675" spans="1:9" ht="32" x14ac:dyDescent="0.2">
      <c r="A11675" t="s">
        <v>28093</v>
      </c>
      <c r="B11675" t="s">
        <v>28096</v>
      </c>
      <c r="C11675">
        <v>2</v>
      </c>
      <c r="D11675" t="s">
        <v>12</v>
      </c>
      <c r="E11675" t="s">
        <v>12</v>
      </c>
      <c r="F11675" s="3" t="s">
        <v>28097</v>
      </c>
      <c r="G11675">
        <v>2021</v>
      </c>
      <c r="H11675" t="s">
        <v>140</v>
      </c>
      <c r="I11675" t="s">
        <v>28095</v>
      </c>
    </row>
    <row r="11676" spans="1:9" ht="16" x14ac:dyDescent="0.2">
      <c r="A11676" t="s">
        <v>28093</v>
      </c>
      <c r="B11676" t="s">
        <v>28098</v>
      </c>
      <c r="C11676">
        <v>3</v>
      </c>
      <c r="D11676" t="s">
        <v>12</v>
      </c>
      <c r="E11676" t="s">
        <v>12</v>
      </c>
      <c r="F11676" s="3" t="s">
        <v>16073</v>
      </c>
      <c r="G11676">
        <v>2021</v>
      </c>
      <c r="H11676" t="s">
        <v>140</v>
      </c>
      <c r="I11676" t="s">
        <v>28095</v>
      </c>
    </row>
    <row r="11677" spans="1:9" ht="32" x14ac:dyDescent="0.2">
      <c r="A11677" t="s">
        <v>28099</v>
      </c>
      <c r="B11677" t="s">
        <v>28100</v>
      </c>
      <c r="C11677">
        <v>1</v>
      </c>
      <c r="D11677" t="s">
        <v>193</v>
      </c>
      <c r="E11677" t="s">
        <v>12</v>
      </c>
      <c r="F11677" s="3" t="s">
        <v>25079</v>
      </c>
      <c r="G11677">
        <v>2021</v>
      </c>
      <c r="H11677" t="s">
        <v>195</v>
      </c>
      <c r="I11677" t="s">
        <v>28101</v>
      </c>
    </row>
    <row r="11678" spans="1:9" ht="16" x14ac:dyDescent="0.2">
      <c r="A11678" t="s">
        <v>28099</v>
      </c>
      <c r="B11678" t="s">
        <v>28102</v>
      </c>
      <c r="C11678">
        <v>2</v>
      </c>
      <c r="D11678" t="s">
        <v>193</v>
      </c>
      <c r="E11678" t="s">
        <v>12</v>
      </c>
      <c r="F11678" s="3" t="s">
        <v>28103</v>
      </c>
      <c r="G11678">
        <v>2021</v>
      </c>
      <c r="H11678" t="s">
        <v>195</v>
      </c>
      <c r="I11678" t="s">
        <v>28101</v>
      </c>
    </row>
    <row r="11679" spans="1:9" ht="32" x14ac:dyDescent="0.2">
      <c r="A11679" t="s">
        <v>28099</v>
      </c>
      <c r="B11679" t="s">
        <v>8598</v>
      </c>
      <c r="C11679">
        <v>3</v>
      </c>
      <c r="D11679" t="s">
        <v>12</v>
      </c>
      <c r="E11679" t="s">
        <v>12</v>
      </c>
      <c r="F11679" s="3" t="s">
        <v>15827</v>
      </c>
      <c r="G11679">
        <v>2021</v>
      </c>
      <c r="H11679" t="s">
        <v>4191</v>
      </c>
      <c r="I11679" t="s">
        <v>28101</v>
      </c>
    </row>
    <row r="11680" spans="1:9" ht="16" x14ac:dyDescent="0.2">
      <c r="A11680" t="s">
        <v>28099</v>
      </c>
      <c r="B11680" t="s">
        <v>28104</v>
      </c>
      <c r="C11680">
        <v>4</v>
      </c>
      <c r="D11680" t="s">
        <v>12</v>
      </c>
      <c r="E11680" t="s">
        <v>12</v>
      </c>
      <c r="F11680" s="3" t="s">
        <v>15832</v>
      </c>
      <c r="G11680">
        <v>2021</v>
      </c>
      <c r="H11680" t="s">
        <v>368</v>
      </c>
      <c r="I11680" t="s">
        <v>28101</v>
      </c>
    </row>
    <row r="11681" spans="1:9" ht="32" x14ac:dyDescent="0.2">
      <c r="A11681" t="s">
        <v>28099</v>
      </c>
      <c r="B11681" t="s">
        <v>15829</v>
      </c>
      <c r="C11681">
        <v>5</v>
      </c>
      <c r="D11681">
        <f>230</f>
        <v>230</v>
      </c>
      <c r="E11681" t="s">
        <v>12</v>
      </c>
      <c r="F11681" s="3" t="s">
        <v>28105</v>
      </c>
      <c r="G11681">
        <v>2021</v>
      </c>
      <c r="H11681" t="s">
        <v>195</v>
      </c>
      <c r="I11681" t="s">
        <v>28101</v>
      </c>
    </row>
    <row r="11682" spans="1:9" ht="32" x14ac:dyDescent="0.2">
      <c r="A11682" t="s">
        <v>28099</v>
      </c>
      <c r="B11682" t="s">
        <v>28106</v>
      </c>
      <c r="C11682">
        <v>6</v>
      </c>
      <c r="D11682" t="s">
        <v>193</v>
      </c>
      <c r="E11682" t="s">
        <v>12</v>
      </c>
      <c r="F11682" s="3" t="s">
        <v>28107</v>
      </c>
      <c r="G11682">
        <v>2021</v>
      </c>
      <c r="H11682" t="s">
        <v>195</v>
      </c>
      <c r="I11682" t="s">
        <v>28101</v>
      </c>
    </row>
    <row r="11683" spans="1:9" ht="16" x14ac:dyDescent="0.2">
      <c r="A11683" t="s">
        <v>28108</v>
      </c>
      <c r="B11683" t="s">
        <v>28109</v>
      </c>
      <c r="C11683">
        <v>1</v>
      </c>
      <c r="D11683" t="s">
        <v>52</v>
      </c>
      <c r="E11683" t="s">
        <v>12</v>
      </c>
      <c r="F11683" s="3" t="s">
        <v>866</v>
      </c>
      <c r="G11683">
        <v>2021</v>
      </c>
      <c r="H11683" t="s">
        <v>323</v>
      </c>
      <c r="I11683" t="s">
        <v>28110</v>
      </c>
    </row>
    <row r="11684" spans="1:9" ht="32" x14ac:dyDescent="0.2">
      <c r="A11684" t="s">
        <v>28108</v>
      </c>
      <c r="B11684" t="s">
        <v>21611</v>
      </c>
      <c r="C11684">
        <v>2</v>
      </c>
      <c r="D11684" t="s">
        <v>52</v>
      </c>
      <c r="E11684" t="s">
        <v>12</v>
      </c>
      <c r="F11684" s="3" t="s">
        <v>28111</v>
      </c>
      <c r="G11684">
        <v>2021</v>
      </c>
      <c r="H11684" t="s">
        <v>323</v>
      </c>
      <c r="I11684" t="s">
        <v>28110</v>
      </c>
    </row>
    <row r="11685" spans="1:9" ht="32" x14ac:dyDescent="0.2">
      <c r="A11685" t="s">
        <v>28112</v>
      </c>
      <c r="B11685" t="s">
        <v>10676</v>
      </c>
      <c r="C11685">
        <v>1</v>
      </c>
      <c r="D11685" t="s">
        <v>12</v>
      </c>
      <c r="E11685" t="s">
        <v>4991</v>
      </c>
      <c r="F11685" s="3" t="s">
        <v>28113</v>
      </c>
      <c r="G11685">
        <v>2021</v>
      </c>
      <c r="H11685" t="s">
        <v>76</v>
      </c>
      <c r="I11685" t="s">
        <v>28114</v>
      </c>
    </row>
    <row r="11686" spans="1:9" ht="32" x14ac:dyDescent="0.2">
      <c r="A11686" t="s">
        <v>28112</v>
      </c>
      <c r="B11686" t="s">
        <v>28115</v>
      </c>
      <c r="C11686">
        <v>2</v>
      </c>
      <c r="D11686" t="s">
        <v>7578</v>
      </c>
      <c r="E11686" t="s">
        <v>12</v>
      </c>
      <c r="F11686" s="3" t="s">
        <v>25646</v>
      </c>
      <c r="G11686">
        <v>2021</v>
      </c>
      <c r="H11686" t="s">
        <v>86</v>
      </c>
      <c r="I11686" t="s">
        <v>28114</v>
      </c>
    </row>
    <row r="11687" spans="1:9" ht="16" x14ac:dyDescent="0.2">
      <c r="A11687" t="s">
        <v>28116</v>
      </c>
      <c r="B11687" t="s">
        <v>28117</v>
      </c>
      <c r="C11687">
        <v>1</v>
      </c>
      <c r="D11687" t="s">
        <v>772</v>
      </c>
      <c r="E11687" t="s">
        <v>25508</v>
      </c>
      <c r="F11687" s="3" t="s">
        <v>25509</v>
      </c>
      <c r="G11687">
        <v>2021</v>
      </c>
      <c r="H11687" t="s">
        <v>86</v>
      </c>
      <c r="I11687" t="s">
        <v>28118</v>
      </c>
    </row>
    <row r="11688" spans="1:9" ht="32" x14ac:dyDescent="0.2">
      <c r="A11688" t="s">
        <v>28116</v>
      </c>
      <c r="B11688" t="s">
        <v>28119</v>
      </c>
      <c r="C11688">
        <v>2</v>
      </c>
      <c r="D11688">
        <v>302</v>
      </c>
      <c r="E11688" t="s">
        <v>12</v>
      </c>
      <c r="F11688" s="7" t="s">
        <v>3130</v>
      </c>
      <c r="G11688">
        <v>2021</v>
      </c>
      <c r="H11688" t="s">
        <v>126</v>
      </c>
      <c r="I11688" t="s">
        <v>28118</v>
      </c>
    </row>
    <row r="11689" spans="1:9" ht="16" x14ac:dyDescent="0.2">
      <c r="A11689" t="s">
        <v>28116</v>
      </c>
      <c r="B11689" t="s">
        <v>28120</v>
      </c>
      <c r="C11689">
        <v>3</v>
      </c>
      <c r="D11689" t="s">
        <v>772</v>
      </c>
      <c r="E11689" t="s">
        <v>25508</v>
      </c>
      <c r="F11689" s="3" t="s">
        <v>25509</v>
      </c>
      <c r="G11689">
        <v>2021</v>
      </c>
      <c r="H11689" t="s">
        <v>86</v>
      </c>
      <c r="I11689" t="s">
        <v>28118</v>
      </c>
    </row>
    <row r="11690" spans="1:9" ht="32" x14ac:dyDescent="0.2">
      <c r="A11690" t="s">
        <v>28121</v>
      </c>
      <c r="B11690" t="s">
        <v>28122</v>
      </c>
      <c r="C11690">
        <v>1</v>
      </c>
      <c r="D11690">
        <f>159</f>
        <v>159</v>
      </c>
      <c r="E11690" t="s">
        <v>12</v>
      </c>
      <c r="F11690" s="3" t="s">
        <v>28123</v>
      </c>
      <c r="G11690">
        <v>2021</v>
      </c>
      <c r="H11690" t="s">
        <v>1524</v>
      </c>
      <c r="I11690" t="s">
        <v>28124</v>
      </c>
    </row>
    <row r="11691" spans="1:9" ht="32" x14ac:dyDescent="0.2">
      <c r="A11691" t="s">
        <v>28121</v>
      </c>
      <c r="B11691" t="s">
        <v>28125</v>
      </c>
      <c r="C11691">
        <v>2</v>
      </c>
      <c r="D11691">
        <f>159</f>
        <v>159</v>
      </c>
      <c r="E11691" t="s">
        <v>12</v>
      </c>
      <c r="F11691" s="3" t="s">
        <v>28126</v>
      </c>
      <c r="G11691">
        <v>2021</v>
      </c>
      <c r="H11691" t="s">
        <v>1524</v>
      </c>
      <c r="I11691" t="s">
        <v>28124</v>
      </c>
    </row>
    <row r="11692" spans="1:9" ht="32" x14ac:dyDescent="0.2">
      <c r="A11692" t="s">
        <v>28121</v>
      </c>
      <c r="B11692" t="s">
        <v>28127</v>
      </c>
      <c r="C11692">
        <v>3</v>
      </c>
      <c r="D11692">
        <f>159</f>
        <v>159</v>
      </c>
      <c r="E11692" t="s">
        <v>12</v>
      </c>
      <c r="F11692" s="3" t="s">
        <v>28128</v>
      </c>
      <c r="G11692">
        <v>2021</v>
      </c>
      <c r="H11692" t="s">
        <v>1524</v>
      </c>
      <c r="I11692" t="s">
        <v>28124</v>
      </c>
    </row>
    <row r="11693" spans="1:9" ht="16" x14ac:dyDescent="0.2">
      <c r="A11693" t="s">
        <v>28129</v>
      </c>
      <c r="B11693" t="s">
        <v>12043</v>
      </c>
      <c r="C11693">
        <v>1</v>
      </c>
      <c r="D11693">
        <f>441</f>
        <v>441</v>
      </c>
      <c r="E11693" t="s">
        <v>12</v>
      </c>
      <c r="F11693" s="3" t="s">
        <v>28130</v>
      </c>
      <c r="G11693">
        <v>2021</v>
      </c>
      <c r="H11693" t="s">
        <v>140</v>
      </c>
      <c r="I11693" t="s">
        <v>28131</v>
      </c>
    </row>
    <row r="11694" spans="1:9" ht="16" x14ac:dyDescent="0.2">
      <c r="A11694" t="s">
        <v>28132</v>
      </c>
      <c r="B11694" t="s">
        <v>28133</v>
      </c>
      <c r="C11694">
        <v>1</v>
      </c>
      <c r="D11694" t="s">
        <v>311</v>
      </c>
      <c r="E11694" t="s">
        <v>12</v>
      </c>
      <c r="F11694" s="3" t="s">
        <v>13879</v>
      </c>
      <c r="G11694">
        <v>2021</v>
      </c>
      <c r="H11694" t="s">
        <v>313</v>
      </c>
      <c r="I11694" t="s">
        <v>28134</v>
      </c>
    </row>
    <row r="11695" spans="1:9" ht="16" x14ac:dyDescent="0.2">
      <c r="A11695" t="s">
        <v>28132</v>
      </c>
      <c r="B11695" t="s">
        <v>28135</v>
      </c>
      <c r="C11695">
        <v>2</v>
      </c>
      <c r="D11695" t="s">
        <v>12</v>
      </c>
      <c r="E11695" t="s">
        <v>12</v>
      </c>
      <c r="F11695" s="3" t="s">
        <v>28136</v>
      </c>
      <c r="G11695">
        <v>2021</v>
      </c>
      <c r="H11695" t="s">
        <v>313</v>
      </c>
      <c r="I11695" t="s">
        <v>28134</v>
      </c>
    </row>
    <row r="11696" spans="1:9" ht="32" x14ac:dyDescent="0.2">
      <c r="A11696" t="s">
        <v>28137</v>
      </c>
      <c r="B11696" t="s">
        <v>28138</v>
      </c>
      <c r="C11696">
        <v>1</v>
      </c>
      <c r="D11696" t="s">
        <v>31</v>
      </c>
      <c r="E11696" t="s">
        <v>12</v>
      </c>
      <c r="F11696" s="3" t="s">
        <v>28139</v>
      </c>
      <c r="G11696">
        <v>2021</v>
      </c>
      <c r="H11696" t="s">
        <v>2773</v>
      </c>
      <c r="I11696" t="s">
        <v>28140</v>
      </c>
    </row>
    <row r="11697" spans="1:9" ht="32" x14ac:dyDescent="0.2">
      <c r="A11697" t="s">
        <v>28137</v>
      </c>
      <c r="B11697" t="s">
        <v>28141</v>
      </c>
      <c r="C11697">
        <v>2</v>
      </c>
      <c r="D11697" t="s">
        <v>344</v>
      </c>
      <c r="E11697" t="s">
        <v>12</v>
      </c>
      <c r="F11697" s="3" t="s">
        <v>28142</v>
      </c>
      <c r="G11697">
        <v>2021</v>
      </c>
      <c r="H11697" t="s">
        <v>137</v>
      </c>
      <c r="I11697" t="s">
        <v>28140</v>
      </c>
    </row>
    <row r="11698" spans="1:9" ht="32" x14ac:dyDescent="0.2">
      <c r="A11698" t="s">
        <v>28137</v>
      </c>
      <c r="B11698" t="s">
        <v>28143</v>
      </c>
      <c r="C11698">
        <v>3</v>
      </c>
      <c r="D11698">
        <f>159</f>
        <v>159</v>
      </c>
      <c r="E11698" t="s">
        <v>17418</v>
      </c>
      <c r="F11698" s="3" t="s">
        <v>28144</v>
      </c>
      <c r="G11698">
        <v>2021</v>
      </c>
      <c r="H11698" t="s">
        <v>1524</v>
      </c>
      <c r="I11698" t="s">
        <v>28140</v>
      </c>
    </row>
    <row r="11699" spans="1:9" ht="32" x14ac:dyDescent="0.2">
      <c r="A11699" t="s">
        <v>28145</v>
      </c>
      <c r="B11699" t="s">
        <v>28146</v>
      </c>
      <c r="C11699">
        <v>1</v>
      </c>
      <c r="D11699" t="s">
        <v>469</v>
      </c>
      <c r="E11699" t="s">
        <v>12</v>
      </c>
      <c r="F11699" s="3" t="s">
        <v>28147</v>
      </c>
      <c r="G11699">
        <v>2021</v>
      </c>
      <c r="H11699" t="s">
        <v>462</v>
      </c>
      <c r="I11699" t="s">
        <v>28148</v>
      </c>
    </row>
    <row r="11700" spans="1:9" ht="16" x14ac:dyDescent="0.2">
      <c r="A11700" t="s">
        <v>28145</v>
      </c>
      <c r="B11700" t="s">
        <v>28149</v>
      </c>
      <c r="C11700">
        <v>2</v>
      </c>
      <c r="D11700" t="s">
        <v>12</v>
      </c>
      <c r="E11700" t="s">
        <v>7714</v>
      </c>
      <c r="F11700" s="3" t="s">
        <v>28150</v>
      </c>
      <c r="G11700">
        <v>2021</v>
      </c>
      <c r="H11700" t="s">
        <v>1810</v>
      </c>
      <c r="I11700" t="s">
        <v>28148</v>
      </c>
    </row>
    <row r="11701" spans="1:9" ht="16" x14ac:dyDescent="0.2">
      <c r="A11701" t="s">
        <v>28145</v>
      </c>
      <c r="B11701" t="s">
        <v>28151</v>
      </c>
      <c r="C11701">
        <v>3</v>
      </c>
      <c r="D11701" t="s">
        <v>1085</v>
      </c>
      <c r="E11701" t="s">
        <v>7714</v>
      </c>
      <c r="F11701" s="3" t="s">
        <v>21615</v>
      </c>
      <c r="G11701">
        <v>2021</v>
      </c>
      <c r="H11701" t="s">
        <v>1810</v>
      </c>
      <c r="I11701" t="s">
        <v>28148</v>
      </c>
    </row>
    <row r="11702" spans="1:9" ht="32" x14ac:dyDescent="0.2">
      <c r="A11702" t="s">
        <v>28145</v>
      </c>
      <c r="B11702" t="s">
        <v>28152</v>
      </c>
      <c r="C11702">
        <v>4</v>
      </c>
      <c r="D11702" t="s">
        <v>12</v>
      </c>
      <c r="E11702" t="s">
        <v>7714</v>
      </c>
      <c r="F11702" s="3" t="s">
        <v>28153</v>
      </c>
      <c r="G11702">
        <v>2021</v>
      </c>
      <c r="H11702" t="s">
        <v>1810</v>
      </c>
      <c r="I11702" t="s">
        <v>28148</v>
      </c>
    </row>
    <row r="11703" spans="1:9" ht="16" x14ac:dyDescent="0.2">
      <c r="A11703" t="s">
        <v>28145</v>
      </c>
      <c r="B11703" t="s">
        <v>28154</v>
      </c>
      <c r="C11703">
        <v>5</v>
      </c>
      <c r="D11703" t="s">
        <v>12</v>
      </c>
      <c r="E11703" t="s">
        <v>12</v>
      </c>
      <c r="F11703" s="3" t="s">
        <v>11949</v>
      </c>
      <c r="G11703">
        <v>2021</v>
      </c>
      <c r="H11703" t="s">
        <v>1810</v>
      </c>
      <c r="I11703" t="s">
        <v>28148</v>
      </c>
    </row>
    <row r="11704" spans="1:9" ht="16" x14ac:dyDescent="0.2">
      <c r="A11704" t="s">
        <v>28145</v>
      </c>
      <c r="B11704" t="s">
        <v>28155</v>
      </c>
      <c r="C11704">
        <v>6</v>
      </c>
      <c r="D11704" t="s">
        <v>12</v>
      </c>
      <c r="E11704" t="s">
        <v>7714</v>
      </c>
      <c r="F11704" s="3" t="s">
        <v>28156</v>
      </c>
      <c r="G11704">
        <v>2021</v>
      </c>
      <c r="H11704" t="s">
        <v>1810</v>
      </c>
      <c r="I11704" t="s">
        <v>28148</v>
      </c>
    </row>
    <row r="11705" spans="1:9" ht="32" x14ac:dyDescent="0.2">
      <c r="A11705" t="s">
        <v>28145</v>
      </c>
      <c r="B11705" t="s">
        <v>28157</v>
      </c>
      <c r="C11705">
        <v>7</v>
      </c>
      <c r="D11705" t="s">
        <v>12</v>
      </c>
      <c r="E11705" t="s">
        <v>12</v>
      </c>
      <c r="F11705" s="3" t="s">
        <v>28158</v>
      </c>
      <c r="G11705">
        <v>2021</v>
      </c>
      <c r="H11705" t="s">
        <v>1810</v>
      </c>
      <c r="I11705" t="s">
        <v>28148</v>
      </c>
    </row>
    <row r="11706" spans="1:9" ht="16" x14ac:dyDescent="0.2">
      <c r="A11706" t="s">
        <v>28159</v>
      </c>
      <c r="B11706" t="s">
        <v>28160</v>
      </c>
      <c r="C11706">
        <v>1</v>
      </c>
      <c r="D11706">
        <f>400</f>
        <v>400</v>
      </c>
      <c r="E11706" t="s">
        <v>12</v>
      </c>
      <c r="F11706" s="3" t="s">
        <v>28161</v>
      </c>
      <c r="G11706">
        <v>2021</v>
      </c>
      <c r="H11706" t="s">
        <v>140</v>
      </c>
      <c r="I11706" t="s">
        <v>28162</v>
      </c>
    </row>
    <row r="11707" spans="1:9" ht="16" x14ac:dyDescent="0.2">
      <c r="A11707" t="s">
        <v>28159</v>
      </c>
      <c r="B11707" t="s">
        <v>5181</v>
      </c>
      <c r="C11707">
        <v>2</v>
      </c>
      <c r="D11707" t="s">
        <v>316</v>
      </c>
      <c r="E11707" t="s">
        <v>12</v>
      </c>
      <c r="F11707" s="3" t="s">
        <v>6859</v>
      </c>
      <c r="G11707">
        <v>2021</v>
      </c>
      <c r="H11707" t="s">
        <v>140</v>
      </c>
      <c r="I11707" t="s">
        <v>28162</v>
      </c>
    </row>
    <row r="11708" spans="1:9" ht="16" x14ac:dyDescent="0.2">
      <c r="A11708" t="s">
        <v>28159</v>
      </c>
      <c r="B11708" t="s">
        <v>1009</v>
      </c>
      <c r="C11708">
        <v>3</v>
      </c>
      <c r="D11708" t="s">
        <v>1010</v>
      </c>
      <c r="E11708" t="s">
        <v>12</v>
      </c>
      <c r="F11708" s="3" t="s">
        <v>6865</v>
      </c>
      <c r="G11708">
        <v>2021</v>
      </c>
      <c r="H11708" t="s">
        <v>140</v>
      </c>
      <c r="I11708" t="s">
        <v>28162</v>
      </c>
    </row>
    <row r="11709" spans="1:9" ht="16" x14ac:dyDescent="0.2">
      <c r="A11709" t="s">
        <v>28159</v>
      </c>
      <c r="B11709" t="s">
        <v>28163</v>
      </c>
      <c r="C11709">
        <v>4</v>
      </c>
      <c r="D11709">
        <f>400</f>
        <v>400</v>
      </c>
      <c r="E11709" t="s">
        <v>12</v>
      </c>
      <c r="F11709" s="3" t="s">
        <v>28164</v>
      </c>
      <c r="G11709">
        <v>2021</v>
      </c>
      <c r="H11709" t="s">
        <v>140</v>
      </c>
      <c r="I11709" t="s">
        <v>28162</v>
      </c>
    </row>
    <row r="11710" spans="1:9" ht="16" x14ac:dyDescent="0.2">
      <c r="A11710" t="s">
        <v>28159</v>
      </c>
      <c r="B11710" t="s">
        <v>28165</v>
      </c>
      <c r="C11710">
        <v>5</v>
      </c>
      <c r="D11710" t="s">
        <v>12</v>
      </c>
      <c r="E11710" t="s">
        <v>12</v>
      </c>
      <c r="F11710" s="3" t="s">
        <v>28166</v>
      </c>
      <c r="G11710">
        <v>2021</v>
      </c>
      <c r="H11710" t="s">
        <v>140</v>
      </c>
      <c r="I11710" t="s">
        <v>28162</v>
      </c>
    </row>
    <row r="11711" spans="1:9" ht="32" x14ac:dyDescent="0.2">
      <c r="A11711" t="s">
        <v>28167</v>
      </c>
      <c r="B11711" t="s">
        <v>23441</v>
      </c>
      <c r="C11711">
        <v>1</v>
      </c>
      <c r="D11711" t="s">
        <v>12</v>
      </c>
      <c r="E11711" t="s">
        <v>12</v>
      </c>
      <c r="F11711" s="3" t="s">
        <v>28168</v>
      </c>
      <c r="G11711">
        <v>2021</v>
      </c>
      <c r="H11711" t="s">
        <v>140</v>
      </c>
      <c r="I11711" t="s">
        <v>28169</v>
      </c>
    </row>
    <row r="11712" spans="1:9" ht="32" x14ac:dyDescent="0.2">
      <c r="A11712" t="s">
        <v>28170</v>
      </c>
      <c r="B11712" t="s">
        <v>850</v>
      </c>
      <c r="C11712">
        <v>1</v>
      </c>
      <c r="D11712" t="s">
        <v>52</v>
      </c>
      <c r="E11712" t="s">
        <v>12</v>
      </c>
      <c r="F11712" s="3" t="s">
        <v>1995</v>
      </c>
      <c r="G11712">
        <v>2021</v>
      </c>
      <c r="H11712" t="s">
        <v>859</v>
      </c>
      <c r="I11712" t="s">
        <v>28171</v>
      </c>
    </row>
    <row r="11713" spans="1:9" ht="32" x14ac:dyDescent="0.2">
      <c r="A11713" t="s">
        <v>28170</v>
      </c>
      <c r="B11713" t="s">
        <v>23407</v>
      </c>
      <c r="C11713">
        <v>2</v>
      </c>
      <c r="D11713">
        <f>237</f>
        <v>237</v>
      </c>
      <c r="E11713" t="s">
        <v>12</v>
      </c>
      <c r="F11713" s="3" t="s">
        <v>851</v>
      </c>
      <c r="G11713">
        <v>2021</v>
      </c>
      <c r="H11713" t="s">
        <v>21</v>
      </c>
      <c r="I11713" t="s">
        <v>28171</v>
      </c>
    </row>
    <row r="11714" spans="1:9" ht="32" x14ac:dyDescent="0.2">
      <c r="A11714" t="s">
        <v>28170</v>
      </c>
      <c r="B11714" t="s">
        <v>28172</v>
      </c>
      <c r="C11714">
        <v>3</v>
      </c>
      <c r="D11714">
        <f>237</f>
        <v>237</v>
      </c>
      <c r="E11714" t="s">
        <v>12</v>
      </c>
      <c r="F11714" s="3" t="s">
        <v>23409</v>
      </c>
      <c r="G11714">
        <v>2021</v>
      </c>
      <c r="H11714" t="s">
        <v>21</v>
      </c>
      <c r="I11714" t="s">
        <v>28171</v>
      </c>
    </row>
    <row r="11715" spans="1:9" ht="16" x14ac:dyDescent="0.2">
      <c r="A11715" t="s">
        <v>28170</v>
      </c>
      <c r="B11715" t="s">
        <v>862</v>
      </c>
      <c r="C11715">
        <v>4</v>
      </c>
      <c r="D11715" t="s">
        <v>12</v>
      </c>
      <c r="E11715" t="s">
        <v>12</v>
      </c>
      <c r="F11715" s="3" t="s">
        <v>15210</v>
      </c>
      <c r="G11715">
        <v>2021</v>
      </c>
      <c r="H11715" t="s">
        <v>21</v>
      </c>
      <c r="I11715" t="s">
        <v>28171</v>
      </c>
    </row>
    <row r="11716" spans="1:9" ht="16" x14ac:dyDescent="0.2">
      <c r="A11716" t="s">
        <v>28170</v>
      </c>
      <c r="B11716" t="s">
        <v>20294</v>
      </c>
      <c r="C11716">
        <v>5</v>
      </c>
      <c r="D11716" t="s">
        <v>52</v>
      </c>
      <c r="E11716" t="s">
        <v>12</v>
      </c>
      <c r="F11716" s="3" t="s">
        <v>866</v>
      </c>
      <c r="G11716">
        <v>2021</v>
      </c>
      <c r="H11716" t="s">
        <v>323</v>
      </c>
      <c r="I11716" t="s">
        <v>28171</v>
      </c>
    </row>
    <row r="11717" spans="1:9" ht="48" x14ac:dyDescent="0.2">
      <c r="A11717" t="s">
        <v>28173</v>
      </c>
      <c r="B11717" t="s">
        <v>28174</v>
      </c>
      <c r="C11717">
        <v>1</v>
      </c>
      <c r="D11717" t="s">
        <v>12</v>
      </c>
      <c r="E11717" t="s">
        <v>12</v>
      </c>
      <c r="F11717" s="3" t="s">
        <v>28175</v>
      </c>
      <c r="G11717">
        <v>2021</v>
      </c>
      <c r="H11717" t="s">
        <v>14</v>
      </c>
      <c r="I11717" t="s">
        <v>28176</v>
      </c>
    </row>
    <row r="11718" spans="1:9" ht="16" x14ac:dyDescent="0.2">
      <c r="A11718" t="s">
        <v>28177</v>
      </c>
      <c r="B11718" t="s">
        <v>5516</v>
      </c>
      <c r="C11718">
        <v>1</v>
      </c>
      <c r="D11718" t="s">
        <v>52</v>
      </c>
      <c r="E11718" t="s">
        <v>12</v>
      </c>
      <c r="F11718" s="3" t="s">
        <v>16161</v>
      </c>
      <c r="G11718">
        <v>2021</v>
      </c>
      <c r="H11718" t="s">
        <v>140</v>
      </c>
      <c r="I11718" t="s">
        <v>28178</v>
      </c>
    </row>
    <row r="11719" spans="1:9" ht="32" x14ac:dyDescent="0.2">
      <c r="A11719" t="s">
        <v>28179</v>
      </c>
      <c r="B11719" t="s">
        <v>1887</v>
      </c>
      <c r="C11719">
        <v>1</v>
      </c>
      <c r="D11719" t="s">
        <v>12</v>
      </c>
      <c r="E11719" t="s">
        <v>12</v>
      </c>
      <c r="F11719" s="3" t="s">
        <v>28180</v>
      </c>
      <c r="G11719">
        <v>2021</v>
      </c>
      <c r="H11719" t="s">
        <v>37</v>
      </c>
      <c r="I11719" t="s">
        <v>28181</v>
      </c>
    </row>
    <row r="11720" spans="1:9" ht="32" x14ac:dyDescent="0.2">
      <c r="A11720" t="s">
        <v>28179</v>
      </c>
      <c r="B11720" t="s">
        <v>28182</v>
      </c>
      <c r="C11720">
        <v>2</v>
      </c>
      <c r="D11720" t="s">
        <v>101</v>
      </c>
      <c r="E11720" t="s">
        <v>12</v>
      </c>
      <c r="F11720" s="3" t="s">
        <v>28183</v>
      </c>
      <c r="G11720">
        <v>2021</v>
      </c>
      <c r="H11720" t="s">
        <v>37</v>
      </c>
      <c r="I11720" t="s">
        <v>28181</v>
      </c>
    </row>
    <row r="11721" spans="1:9" ht="16" x14ac:dyDescent="0.2">
      <c r="A11721" t="s">
        <v>28184</v>
      </c>
      <c r="B11721" t="s">
        <v>13220</v>
      </c>
      <c r="C11721">
        <v>1</v>
      </c>
      <c r="D11721" t="s">
        <v>12</v>
      </c>
      <c r="E11721" t="s">
        <v>12</v>
      </c>
      <c r="F11721" s="3" t="s">
        <v>13221</v>
      </c>
      <c r="G11721">
        <v>2021</v>
      </c>
      <c r="H11721" t="s">
        <v>37</v>
      </c>
      <c r="I11721" t="s">
        <v>28185</v>
      </c>
    </row>
    <row r="11722" spans="1:9" ht="16" x14ac:dyDescent="0.2">
      <c r="A11722" t="s">
        <v>28184</v>
      </c>
      <c r="B11722" t="s">
        <v>28186</v>
      </c>
      <c r="C11722">
        <v>2</v>
      </c>
      <c r="D11722" t="s">
        <v>12</v>
      </c>
      <c r="E11722" t="s">
        <v>12</v>
      </c>
      <c r="F11722" s="3" t="s">
        <v>13223</v>
      </c>
      <c r="G11722">
        <v>2021</v>
      </c>
      <c r="H11722" t="s">
        <v>37</v>
      </c>
      <c r="I11722" t="s">
        <v>28185</v>
      </c>
    </row>
    <row r="11723" spans="1:9" ht="16" x14ac:dyDescent="0.2">
      <c r="A11723" t="s">
        <v>28187</v>
      </c>
      <c r="B11723" t="s">
        <v>25515</v>
      </c>
      <c r="C11723">
        <v>1</v>
      </c>
      <c r="D11723" t="s">
        <v>525</v>
      </c>
      <c r="E11723" t="s">
        <v>12</v>
      </c>
      <c r="F11723" s="3" t="s">
        <v>24909</v>
      </c>
      <c r="G11723">
        <v>2021</v>
      </c>
      <c r="H11723" t="s">
        <v>527</v>
      </c>
      <c r="I11723" t="s">
        <v>28188</v>
      </c>
    </row>
    <row r="11724" spans="1:9" ht="48" x14ac:dyDescent="0.2">
      <c r="A11724" t="s">
        <v>28187</v>
      </c>
      <c r="B11724" t="s">
        <v>4593</v>
      </c>
      <c r="C11724">
        <v>2</v>
      </c>
      <c r="D11724">
        <f>256</f>
        <v>256</v>
      </c>
      <c r="E11724" t="s">
        <v>1155</v>
      </c>
      <c r="F11724" s="3" t="s">
        <v>28189</v>
      </c>
      <c r="G11724">
        <v>2021</v>
      </c>
      <c r="H11724" t="s">
        <v>522</v>
      </c>
      <c r="I11724" t="s">
        <v>28188</v>
      </c>
    </row>
    <row r="11725" spans="1:9" ht="16" x14ac:dyDescent="0.2">
      <c r="A11725" t="s">
        <v>28190</v>
      </c>
      <c r="B11725" t="s">
        <v>28191</v>
      </c>
      <c r="C11725">
        <v>1</v>
      </c>
      <c r="D11725" t="s">
        <v>12</v>
      </c>
      <c r="E11725" t="s">
        <v>12</v>
      </c>
      <c r="F11725" s="3" t="s">
        <v>28192</v>
      </c>
      <c r="G11725">
        <v>2021</v>
      </c>
      <c r="H11725" t="s">
        <v>140</v>
      </c>
      <c r="I11725" t="s">
        <v>28193</v>
      </c>
    </row>
    <row r="11726" spans="1:9" ht="16" x14ac:dyDescent="0.2">
      <c r="A11726" t="s">
        <v>28190</v>
      </c>
      <c r="B11726" t="s">
        <v>28194</v>
      </c>
      <c r="C11726">
        <v>2</v>
      </c>
      <c r="D11726" t="s">
        <v>5574</v>
      </c>
      <c r="E11726" t="s">
        <v>12</v>
      </c>
      <c r="F11726" s="3" t="s">
        <v>8020</v>
      </c>
      <c r="G11726">
        <v>2021</v>
      </c>
      <c r="H11726" t="s">
        <v>140</v>
      </c>
      <c r="I11726" t="s">
        <v>28193</v>
      </c>
    </row>
    <row r="11727" spans="1:9" ht="16" x14ac:dyDescent="0.2">
      <c r="A11727" t="s">
        <v>28190</v>
      </c>
      <c r="B11727" t="s">
        <v>28195</v>
      </c>
      <c r="C11727">
        <v>3</v>
      </c>
      <c r="D11727">
        <f>441</f>
        <v>441</v>
      </c>
      <c r="E11727" t="s">
        <v>12</v>
      </c>
      <c r="F11727" s="3" t="s">
        <v>28196</v>
      </c>
      <c r="G11727">
        <v>2021</v>
      </c>
      <c r="H11727" t="s">
        <v>140</v>
      </c>
      <c r="I11727" t="s">
        <v>28193</v>
      </c>
    </row>
    <row r="11728" spans="1:9" ht="32" x14ac:dyDescent="0.2">
      <c r="A11728" t="s">
        <v>28190</v>
      </c>
      <c r="B11728" t="s">
        <v>28197</v>
      </c>
      <c r="C11728">
        <v>4</v>
      </c>
      <c r="D11728" t="s">
        <v>12</v>
      </c>
      <c r="E11728" t="s">
        <v>12</v>
      </c>
      <c r="F11728" s="3" t="s">
        <v>28198</v>
      </c>
      <c r="G11728">
        <v>2021</v>
      </c>
      <c r="H11728" t="s">
        <v>140</v>
      </c>
      <c r="I11728" t="s">
        <v>28193</v>
      </c>
    </row>
    <row r="11729" spans="1:9" ht="16" x14ac:dyDescent="0.2">
      <c r="A11729" t="s">
        <v>28190</v>
      </c>
      <c r="B11729" t="s">
        <v>28199</v>
      </c>
      <c r="C11729">
        <v>5</v>
      </c>
      <c r="D11729" t="s">
        <v>12</v>
      </c>
      <c r="E11729" t="s">
        <v>12</v>
      </c>
      <c r="F11729" s="3" t="s">
        <v>28200</v>
      </c>
      <c r="G11729">
        <v>2021</v>
      </c>
      <c r="H11729" t="s">
        <v>140</v>
      </c>
      <c r="I11729" t="s">
        <v>28193</v>
      </c>
    </row>
    <row r="11730" spans="1:9" ht="32" x14ac:dyDescent="0.2">
      <c r="A11730" t="s">
        <v>28190</v>
      </c>
      <c r="B11730" t="s">
        <v>28201</v>
      </c>
      <c r="C11730">
        <v>6</v>
      </c>
      <c r="D11730" t="s">
        <v>12</v>
      </c>
      <c r="E11730" t="s">
        <v>12</v>
      </c>
      <c r="F11730" s="3" t="s">
        <v>28202</v>
      </c>
      <c r="G11730">
        <v>2021</v>
      </c>
      <c r="H11730" t="s">
        <v>140</v>
      </c>
      <c r="I11730" t="s">
        <v>28193</v>
      </c>
    </row>
    <row r="11731" spans="1:9" ht="32" x14ac:dyDescent="0.2">
      <c r="A11731" t="s">
        <v>28190</v>
      </c>
      <c r="B11731" t="s">
        <v>28203</v>
      </c>
      <c r="C11731">
        <v>7</v>
      </c>
      <c r="D11731" t="s">
        <v>12</v>
      </c>
      <c r="E11731" t="s">
        <v>12</v>
      </c>
      <c r="F11731" s="3" t="s">
        <v>28204</v>
      </c>
      <c r="G11731">
        <v>2021</v>
      </c>
      <c r="H11731" t="s">
        <v>140</v>
      </c>
      <c r="I11731" t="s">
        <v>28193</v>
      </c>
    </row>
    <row r="11732" spans="1:9" ht="32" x14ac:dyDescent="0.2">
      <c r="A11732" t="s">
        <v>28190</v>
      </c>
      <c r="B11732" t="s">
        <v>28205</v>
      </c>
      <c r="C11732">
        <v>8</v>
      </c>
      <c r="D11732" t="s">
        <v>12</v>
      </c>
      <c r="E11732" t="s">
        <v>12</v>
      </c>
      <c r="F11732" s="3" t="s">
        <v>28206</v>
      </c>
      <c r="G11732">
        <v>2021</v>
      </c>
      <c r="H11732" t="s">
        <v>140</v>
      </c>
      <c r="I11732" t="s">
        <v>28193</v>
      </c>
    </row>
    <row r="11733" spans="1:9" ht="32" x14ac:dyDescent="0.2">
      <c r="A11733" t="s">
        <v>28207</v>
      </c>
      <c r="B11733" t="s">
        <v>27655</v>
      </c>
      <c r="C11733">
        <v>1</v>
      </c>
      <c r="D11733" t="s">
        <v>12</v>
      </c>
      <c r="E11733" t="s">
        <v>12</v>
      </c>
      <c r="F11733" s="3" t="s">
        <v>19262</v>
      </c>
      <c r="G11733">
        <v>2021</v>
      </c>
      <c r="H11733" t="s">
        <v>37</v>
      </c>
      <c r="I11733" t="s">
        <v>28208</v>
      </c>
    </row>
    <row r="11734" spans="1:9" ht="32" x14ac:dyDescent="0.2">
      <c r="A11734" t="s">
        <v>28207</v>
      </c>
      <c r="B11734" t="s">
        <v>15056</v>
      </c>
      <c r="C11734">
        <v>2</v>
      </c>
      <c r="D11734" t="s">
        <v>12</v>
      </c>
      <c r="E11734" t="s">
        <v>12</v>
      </c>
      <c r="F11734" s="3" t="s">
        <v>15057</v>
      </c>
      <c r="G11734">
        <v>2021</v>
      </c>
      <c r="H11734" t="s">
        <v>140</v>
      </c>
      <c r="I11734" t="s">
        <v>28208</v>
      </c>
    </row>
    <row r="11735" spans="1:9" ht="16" x14ac:dyDescent="0.2">
      <c r="A11735" t="s">
        <v>28207</v>
      </c>
      <c r="B11735" t="s">
        <v>155</v>
      </c>
      <c r="C11735">
        <v>3</v>
      </c>
      <c r="D11735" t="s">
        <v>12</v>
      </c>
      <c r="E11735" t="s">
        <v>12</v>
      </c>
      <c r="F11735" s="3" t="s">
        <v>4674</v>
      </c>
      <c r="G11735">
        <v>2021</v>
      </c>
      <c r="H11735" t="s">
        <v>368</v>
      </c>
      <c r="I11735" t="s">
        <v>28208</v>
      </c>
    </row>
    <row r="11736" spans="1:9" ht="32" x14ac:dyDescent="0.2">
      <c r="A11736" t="s">
        <v>28207</v>
      </c>
      <c r="B11736" t="s">
        <v>4673</v>
      </c>
      <c r="C11736">
        <v>4</v>
      </c>
      <c r="D11736" t="s">
        <v>1818</v>
      </c>
      <c r="E11736" t="s">
        <v>12</v>
      </c>
      <c r="F11736" s="3" t="s">
        <v>17660</v>
      </c>
      <c r="G11736">
        <v>2021</v>
      </c>
      <c r="H11736" t="s">
        <v>323</v>
      </c>
      <c r="I11736" t="s">
        <v>28208</v>
      </c>
    </row>
    <row r="11737" spans="1:9" ht="32" x14ac:dyDescent="0.2">
      <c r="A11737" t="s">
        <v>28209</v>
      </c>
      <c r="B11737" t="s">
        <v>22814</v>
      </c>
      <c r="C11737">
        <v>1</v>
      </c>
      <c r="D11737" t="s">
        <v>12</v>
      </c>
      <c r="E11737" t="s">
        <v>12</v>
      </c>
      <c r="F11737" s="3" t="s">
        <v>7659</v>
      </c>
      <c r="G11737">
        <v>2021</v>
      </c>
      <c r="H11737" t="s">
        <v>571</v>
      </c>
      <c r="I11737" t="s">
        <v>28210</v>
      </c>
    </row>
    <row r="11738" spans="1:9" ht="32" x14ac:dyDescent="0.2">
      <c r="A11738" t="s">
        <v>28209</v>
      </c>
      <c r="B11738" t="s">
        <v>28211</v>
      </c>
      <c r="C11738">
        <v>2</v>
      </c>
      <c r="D11738">
        <f>336</f>
        <v>336</v>
      </c>
      <c r="E11738" t="s">
        <v>12</v>
      </c>
      <c r="F11738" s="3" t="s">
        <v>28212</v>
      </c>
      <c r="G11738">
        <v>2021</v>
      </c>
      <c r="H11738" t="s">
        <v>2868</v>
      </c>
      <c r="I11738" t="s">
        <v>28210</v>
      </c>
    </row>
    <row r="11739" spans="1:9" ht="32" x14ac:dyDescent="0.2">
      <c r="A11739" t="s">
        <v>28209</v>
      </c>
      <c r="B11739" t="s">
        <v>28213</v>
      </c>
      <c r="C11739">
        <v>3</v>
      </c>
      <c r="D11739" t="s">
        <v>12</v>
      </c>
      <c r="E11739" t="s">
        <v>12</v>
      </c>
      <c r="F11739" s="3" t="s">
        <v>20377</v>
      </c>
      <c r="G11739">
        <v>2021</v>
      </c>
      <c r="H11739" t="s">
        <v>5857</v>
      </c>
      <c r="I11739" t="s">
        <v>28210</v>
      </c>
    </row>
    <row r="11740" spans="1:9" ht="32" x14ac:dyDescent="0.2">
      <c r="A11740" t="s">
        <v>28214</v>
      </c>
      <c r="B11740" t="s">
        <v>28215</v>
      </c>
      <c r="C11740">
        <v>1</v>
      </c>
      <c r="D11740" t="s">
        <v>12</v>
      </c>
      <c r="E11740" t="s">
        <v>12</v>
      </c>
      <c r="F11740" s="3" t="s">
        <v>28216</v>
      </c>
      <c r="G11740">
        <v>2021</v>
      </c>
      <c r="H11740" t="s">
        <v>2868</v>
      </c>
      <c r="I11740" t="s">
        <v>28217</v>
      </c>
    </row>
    <row r="11741" spans="1:9" ht="16" x14ac:dyDescent="0.2">
      <c r="A11741" t="s">
        <v>28214</v>
      </c>
      <c r="B11741" t="s">
        <v>28218</v>
      </c>
      <c r="C11741">
        <v>2</v>
      </c>
      <c r="D11741" t="s">
        <v>12</v>
      </c>
      <c r="E11741" t="s">
        <v>12</v>
      </c>
      <c r="F11741" s="3" t="s">
        <v>28219</v>
      </c>
      <c r="G11741">
        <v>2021</v>
      </c>
      <c r="H11741" t="s">
        <v>126</v>
      </c>
      <c r="I11741" t="s">
        <v>28217</v>
      </c>
    </row>
    <row r="11742" spans="1:9" ht="32" x14ac:dyDescent="0.2">
      <c r="A11742" t="s">
        <v>28214</v>
      </c>
      <c r="B11742" t="s">
        <v>28220</v>
      </c>
      <c r="C11742">
        <v>3</v>
      </c>
      <c r="D11742" t="s">
        <v>12</v>
      </c>
      <c r="E11742" t="s">
        <v>12</v>
      </c>
      <c r="F11742" s="3" t="s">
        <v>28221</v>
      </c>
      <c r="G11742">
        <v>2021</v>
      </c>
      <c r="H11742" t="s">
        <v>126</v>
      </c>
      <c r="I11742" t="s">
        <v>28217</v>
      </c>
    </row>
    <row r="11743" spans="1:9" ht="16" x14ac:dyDescent="0.2">
      <c r="A11743" t="s">
        <v>28214</v>
      </c>
      <c r="B11743" t="s">
        <v>24496</v>
      </c>
      <c r="C11743">
        <v>4</v>
      </c>
      <c r="D11743">
        <f>382</f>
        <v>382</v>
      </c>
      <c r="E11743" t="s">
        <v>12</v>
      </c>
      <c r="F11743" s="3" t="s">
        <v>3398</v>
      </c>
      <c r="G11743">
        <v>2021</v>
      </c>
      <c r="H11743" t="s">
        <v>1087</v>
      </c>
      <c r="I11743" t="s">
        <v>28217</v>
      </c>
    </row>
    <row r="11744" spans="1:9" ht="16" x14ac:dyDescent="0.2">
      <c r="A11744" t="s">
        <v>28222</v>
      </c>
      <c r="B11744" t="s">
        <v>28223</v>
      </c>
      <c r="C11744">
        <v>1</v>
      </c>
      <c r="D11744" t="s">
        <v>12</v>
      </c>
      <c r="E11744" t="s">
        <v>3489</v>
      </c>
      <c r="F11744" s="3" t="s">
        <v>3490</v>
      </c>
      <c r="G11744">
        <v>2021</v>
      </c>
      <c r="H11744" t="s">
        <v>368</v>
      </c>
      <c r="I11744" t="s">
        <v>28224</v>
      </c>
    </row>
    <row r="11745" spans="1:9" ht="16" x14ac:dyDescent="0.2">
      <c r="A11745" t="s">
        <v>28222</v>
      </c>
      <c r="B11745" t="s">
        <v>28225</v>
      </c>
      <c r="C11745">
        <v>2</v>
      </c>
      <c r="D11745" t="s">
        <v>3575</v>
      </c>
      <c r="E11745" t="s">
        <v>12</v>
      </c>
      <c r="F11745" s="3" t="s">
        <v>3576</v>
      </c>
      <c r="G11745">
        <v>2021</v>
      </c>
      <c r="H11745" t="s">
        <v>86</v>
      </c>
      <c r="I11745" t="s">
        <v>28224</v>
      </c>
    </row>
    <row r="11746" spans="1:9" ht="32" x14ac:dyDescent="0.2">
      <c r="A11746" t="s">
        <v>28226</v>
      </c>
      <c r="B11746" t="s">
        <v>19942</v>
      </c>
      <c r="C11746">
        <v>1</v>
      </c>
      <c r="D11746" t="s">
        <v>4189</v>
      </c>
      <c r="E11746" t="s">
        <v>12</v>
      </c>
      <c r="F11746" s="3" t="s">
        <v>19943</v>
      </c>
      <c r="G11746">
        <v>2021</v>
      </c>
      <c r="H11746" t="s">
        <v>4191</v>
      </c>
      <c r="I11746" t="s">
        <v>28227</v>
      </c>
    </row>
    <row r="11747" spans="1:9" ht="16" x14ac:dyDescent="0.2">
      <c r="A11747" t="s">
        <v>28226</v>
      </c>
      <c r="B11747" t="s">
        <v>19945</v>
      </c>
      <c r="C11747">
        <v>2</v>
      </c>
      <c r="D11747" t="s">
        <v>12</v>
      </c>
      <c r="E11747" t="s">
        <v>12</v>
      </c>
      <c r="F11747" s="3" t="s">
        <v>19946</v>
      </c>
      <c r="G11747">
        <v>2021</v>
      </c>
      <c r="H11747" t="s">
        <v>4191</v>
      </c>
      <c r="I11747" t="s">
        <v>28227</v>
      </c>
    </row>
    <row r="11748" spans="1:9" ht="32" x14ac:dyDescent="0.2">
      <c r="A11748" t="s">
        <v>28228</v>
      </c>
      <c r="B11748" t="s">
        <v>12150</v>
      </c>
      <c r="C11748">
        <v>1</v>
      </c>
      <c r="D11748" t="s">
        <v>344</v>
      </c>
      <c r="E11748" t="s">
        <v>12</v>
      </c>
      <c r="F11748" s="3" t="s">
        <v>18829</v>
      </c>
      <c r="G11748">
        <v>2021</v>
      </c>
      <c r="H11748" t="s">
        <v>462</v>
      </c>
      <c r="I11748" t="s">
        <v>28229</v>
      </c>
    </row>
    <row r="11749" spans="1:9" ht="16" x14ac:dyDescent="0.2">
      <c r="A11749" t="s">
        <v>28228</v>
      </c>
      <c r="B11749" t="s">
        <v>192</v>
      </c>
      <c r="C11749">
        <v>2</v>
      </c>
      <c r="D11749">
        <f>461</f>
        <v>461</v>
      </c>
      <c r="E11749" t="s">
        <v>12</v>
      </c>
      <c r="F11749" s="3" t="s">
        <v>28230</v>
      </c>
      <c r="G11749">
        <v>2021</v>
      </c>
      <c r="H11749" t="s">
        <v>126</v>
      </c>
      <c r="I11749" t="s">
        <v>28229</v>
      </c>
    </row>
    <row r="11750" spans="1:9" ht="32" x14ac:dyDescent="0.2">
      <c r="A11750" t="s">
        <v>28228</v>
      </c>
      <c r="B11750" t="s">
        <v>28231</v>
      </c>
      <c r="C11750">
        <v>3</v>
      </c>
      <c r="D11750">
        <f>461</f>
        <v>461</v>
      </c>
      <c r="E11750" t="s">
        <v>12</v>
      </c>
      <c r="F11750" s="3" t="s">
        <v>28232</v>
      </c>
      <c r="G11750">
        <v>2021</v>
      </c>
      <c r="H11750" t="s">
        <v>126</v>
      </c>
      <c r="I11750" t="s">
        <v>28229</v>
      </c>
    </row>
    <row r="11751" spans="1:9" ht="16" x14ac:dyDescent="0.2">
      <c r="A11751" t="s">
        <v>28233</v>
      </c>
      <c r="B11751" t="s">
        <v>28234</v>
      </c>
      <c r="C11751">
        <v>1</v>
      </c>
      <c r="D11751" t="s">
        <v>1148</v>
      </c>
      <c r="E11751" t="s">
        <v>12</v>
      </c>
      <c r="F11751" s="3" t="s">
        <v>4576</v>
      </c>
      <c r="G11751">
        <v>2021</v>
      </c>
      <c r="H11751" t="s">
        <v>368</v>
      </c>
      <c r="I11751" t="s">
        <v>28235</v>
      </c>
    </row>
    <row r="11752" spans="1:9" ht="16" x14ac:dyDescent="0.2">
      <c r="A11752" t="s">
        <v>28233</v>
      </c>
      <c r="B11752" t="s">
        <v>28236</v>
      </c>
      <c r="C11752">
        <v>2</v>
      </c>
      <c r="D11752" t="s">
        <v>17283</v>
      </c>
      <c r="E11752" t="s">
        <v>12</v>
      </c>
      <c r="F11752" s="3" t="s">
        <v>28237</v>
      </c>
      <c r="G11752">
        <v>2021</v>
      </c>
      <c r="H11752" t="s">
        <v>86</v>
      </c>
      <c r="I11752" t="s">
        <v>28235</v>
      </c>
    </row>
    <row r="11753" spans="1:9" ht="16" x14ac:dyDescent="0.2">
      <c r="A11753" t="s">
        <v>28233</v>
      </c>
      <c r="B11753" t="s">
        <v>28238</v>
      </c>
      <c r="C11753">
        <v>3</v>
      </c>
      <c r="D11753" t="s">
        <v>7243</v>
      </c>
      <c r="E11753" t="s">
        <v>4409</v>
      </c>
      <c r="F11753" s="3" t="s">
        <v>7244</v>
      </c>
      <c r="G11753">
        <v>2021</v>
      </c>
      <c r="H11753" t="s">
        <v>368</v>
      </c>
      <c r="I11753" t="s">
        <v>28235</v>
      </c>
    </row>
    <row r="11754" spans="1:9" ht="16" x14ac:dyDescent="0.2">
      <c r="A11754" t="s">
        <v>28239</v>
      </c>
      <c r="B11754" t="s">
        <v>23524</v>
      </c>
      <c r="C11754">
        <v>1</v>
      </c>
      <c r="D11754" t="s">
        <v>12</v>
      </c>
      <c r="E11754" t="s">
        <v>12</v>
      </c>
      <c r="F11754" s="3" t="s">
        <v>7235</v>
      </c>
      <c r="G11754">
        <v>2021</v>
      </c>
      <c r="H11754" t="s">
        <v>368</v>
      </c>
      <c r="I11754" t="s">
        <v>28240</v>
      </c>
    </row>
    <row r="11755" spans="1:9" ht="32" x14ac:dyDescent="0.2">
      <c r="A11755" t="s">
        <v>28241</v>
      </c>
      <c r="B11755" t="s">
        <v>4604</v>
      </c>
      <c r="C11755">
        <v>1</v>
      </c>
      <c r="D11755">
        <f>400</f>
        <v>400</v>
      </c>
      <c r="E11755" t="s">
        <v>12</v>
      </c>
      <c r="F11755" s="3" t="s">
        <v>27334</v>
      </c>
      <c r="G11755">
        <v>2021</v>
      </c>
      <c r="H11755" t="s">
        <v>140</v>
      </c>
      <c r="I11755" t="s">
        <v>28242</v>
      </c>
    </row>
    <row r="11756" spans="1:9" ht="32" x14ac:dyDescent="0.2">
      <c r="A11756" t="s">
        <v>28241</v>
      </c>
      <c r="B11756" t="s">
        <v>27332</v>
      </c>
      <c r="C11756">
        <v>2</v>
      </c>
      <c r="D11756" t="s">
        <v>1049</v>
      </c>
      <c r="E11756" t="s">
        <v>12</v>
      </c>
      <c r="F11756" s="3" t="s">
        <v>24957</v>
      </c>
      <c r="G11756">
        <v>2021</v>
      </c>
      <c r="H11756" t="s">
        <v>140</v>
      </c>
      <c r="I11756" t="s">
        <v>28242</v>
      </c>
    </row>
    <row r="11757" spans="1:9" ht="32" x14ac:dyDescent="0.2">
      <c r="A11757" t="s">
        <v>28241</v>
      </c>
      <c r="B11757" t="s">
        <v>9188</v>
      </c>
      <c r="C11757">
        <v>3</v>
      </c>
      <c r="D11757">
        <f>400</f>
        <v>400</v>
      </c>
      <c r="E11757" t="s">
        <v>12</v>
      </c>
      <c r="F11757" s="3" t="s">
        <v>24685</v>
      </c>
      <c r="G11757">
        <v>2021</v>
      </c>
      <c r="H11757" t="s">
        <v>140</v>
      </c>
      <c r="I11757" t="s">
        <v>28242</v>
      </c>
    </row>
    <row r="11758" spans="1:9" ht="16" x14ac:dyDescent="0.2">
      <c r="A11758" t="s">
        <v>28243</v>
      </c>
      <c r="B11758" t="s">
        <v>1009</v>
      </c>
      <c r="C11758">
        <v>1</v>
      </c>
      <c r="D11758" t="s">
        <v>1010</v>
      </c>
      <c r="E11758" t="s">
        <v>12</v>
      </c>
      <c r="F11758" s="3" t="s">
        <v>6865</v>
      </c>
      <c r="G11758">
        <v>2021</v>
      </c>
      <c r="H11758" t="s">
        <v>140</v>
      </c>
      <c r="I11758" t="s">
        <v>28244</v>
      </c>
    </row>
    <row r="11759" spans="1:9" ht="16" x14ac:dyDescent="0.2">
      <c r="A11759" t="s">
        <v>28245</v>
      </c>
      <c r="B11759" t="s">
        <v>13820</v>
      </c>
      <c r="C11759">
        <v>1</v>
      </c>
      <c r="D11759" t="s">
        <v>2877</v>
      </c>
      <c r="E11759" t="s">
        <v>12</v>
      </c>
      <c r="F11759" s="3" t="s">
        <v>13821</v>
      </c>
      <c r="G11759">
        <v>2021</v>
      </c>
      <c r="H11759" t="s">
        <v>140</v>
      </c>
      <c r="I11759" t="s">
        <v>28246</v>
      </c>
    </row>
    <row r="11760" spans="1:9" ht="32" x14ac:dyDescent="0.2">
      <c r="A11760" t="s">
        <v>28247</v>
      </c>
      <c r="B11760" t="s">
        <v>4604</v>
      </c>
      <c r="C11760">
        <v>1</v>
      </c>
      <c r="D11760">
        <f>400</f>
        <v>400</v>
      </c>
      <c r="E11760" t="s">
        <v>12</v>
      </c>
      <c r="F11760" s="3" t="s">
        <v>28248</v>
      </c>
      <c r="G11760">
        <v>2021</v>
      </c>
      <c r="H11760" t="s">
        <v>140</v>
      </c>
      <c r="I11760" t="s">
        <v>28249</v>
      </c>
    </row>
    <row r="11761" spans="1:9" ht="32" x14ac:dyDescent="0.2">
      <c r="A11761" t="s">
        <v>28247</v>
      </c>
      <c r="B11761" t="s">
        <v>9188</v>
      </c>
      <c r="C11761">
        <v>2</v>
      </c>
      <c r="D11761">
        <f>400</f>
        <v>400</v>
      </c>
      <c r="E11761" t="s">
        <v>12</v>
      </c>
      <c r="F11761" s="3" t="s">
        <v>24685</v>
      </c>
      <c r="G11761">
        <v>2021</v>
      </c>
      <c r="H11761" t="s">
        <v>140</v>
      </c>
      <c r="I11761" t="s">
        <v>28249</v>
      </c>
    </row>
    <row r="11762" spans="1:9" ht="32" x14ac:dyDescent="0.2">
      <c r="A11762" t="s">
        <v>28247</v>
      </c>
      <c r="B11762" t="s">
        <v>27332</v>
      </c>
      <c r="C11762">
        <v>3</v>
      </c>
      <c r="D11762" t="s">
        <v>1049</v>
      </c>
      <c r="E11762" t="s">
        <v>12</v>
      </c>
      <c r="F11762" s="3" t="s">
        <v>24957</v>
      </c>
      <c r="G11762">
        <v>2021</v>
      </c>
      <c r="H11762" t="s">
        <v>140</v>
      </c>
      <c r="I11762" t="s">
        <v>28249</v>
      </c>
    </row>
    <row r="11763" spans="1:9" ht="16" x14ac:dyDescent="0.2">
      <c r="A11763" t="s">
        <v>28250</v>
      </c>
      <c r="B11763" t="s">
        <v>28251</v>
      </c>
      <c r="C11763">
        <v>1</v>
      </c>
      <c r="D11763" t="s">
        <v>469</v>
      </c>
      <c r="E11763" t="s">
        <v>12</v>
      </c>
      <c r="F11763" s="3" t="s">
        <v>25682</v>
      </c>
      <c r="G11763">
        <v>2021</v>
      </c>
      <c r="H11763" t="s">
        <v>462</v>
      </c>
      <c r="I11763" t="s">
        <v>28252</v>
      </c>
    </row>
    <row r="11764" spans="1:9" ht="16" x14ac:dyDescent="0.2">
      <c r="A11764" t="s">
        <v>28253</v>
      </c>
      <c r="B11764" t="s">
        <v>28254</v>
      </c>
      <c r="C11764">
        <v>1</v>
      </c>
      <c r="D11764" t="s">
        <v>3674</v>
      </c>
      <c r="E11764" t="s">
        <v>12</v>
      </c>
      <c r="F11764" s="3" t="s">
        <v>21477</v>
      </c>
      <c r="G11764">
        <v>2021</v>
      </c>
      <c r="H11764" t="s">
        <v>140</v>
      </c>
      <c r="I11764" t="s">
        <v>28255</v>
      </c>
    </row>
    <row r="11765" spans="1:9" ht="16" x14ac:dyDescent="0.2">
      <c r="A11765" t="s">
        <v>28253</v>
      </c>
      <c r="B11765" t="s">
        <v>28256</v>
      </c>
      <c r="C11765">
        <v>2</v>
      </c>
      <c r="D11765">
        <f>491</f>
        <v>491</v>
      </c>
      <c r="E11765" t="s">
        <v>12</v>
      </c>
      <c r="F11765" s="3" t="s">
        <v>2119</v>
      </c>
      <c r="G11765">
        <v>2021</v>
      </c>
      <c r="H11765" t="s">
        <v>140</v>
      </c>
      <c r="I11765" t="s">
        <v>28255</v>
      </c>
    </row>
    <row r="11766" spans="1:9" ht="16" x14ac:dyDescent="0.2">
      <c r="A11766" t="s">
        <v>28257</v>
      </c>
      <c r="B11766" t="s">
        <v>28258</v>
      </c>
      <c r="C11766">
        <v>1</v>
      </c>
      <c r="D11766" t="s">
        <v>12</v>
      </c>
      <c r="E11766" t="s">
        <v>12</v>
      </c>
      <c r="F11766" s="3" t="s">
        <v>28259</v>
      </c>
      <c r="G11766">
        <v>2021</v>
      </c>
      <c r="H11766" t="s">
        <v>12656</v>
      </c>
      <c r="I11766" t="s">
        <v>28260</v>
      </c>
    </row>
    <row r="11767" spans="1:9" ht="32" x14ac:dyDescent="0.2">
      <c r="A11767" t="s">
        <v>28261</v>
      </c>
      <c r="B11767" t="s">
        <v>17318</v>
      </c>
      <c r="C11767">
        <v>1</v>
      </c>
      <c r="D11767" t="s">
        <v>52</v>
      </c>
      <c r="E11767" t="s">
        <v>12</v>
      </c>
      <c r="F11767" s="3" t="s">
        <v>28262</v>
      </c>
      <c r="G11767">
        <v>2021</v>
      </c>
      <c r="H11767" t="s">
        <v>137</v>
      </c>
      <c r="I11767" t="s">
        <v>28263</v>
      </c>
    </row>
    <row r="11768" spans="1:9" ht="32" x14ac:dyDescent="0.2">
      <c r="A11768" t="s">
        <v>28264</v>
      </c>
      <c r="B11768" t="s">
        <v>8131</v>
      </c>
      <c r="C11768">
        <v>1</v>
      </c>
      <c r="D11768" t="s">
        <v>12</v>
      </c>
      <c r="E11768" t="s">
        <v>12</v>
      </c>
      <c r="F11768" s="3" t="s">
        <v>887</v>
      </c>
      <c r="G11768">
        <v>2021</v>
      </c>
      <c r="H11768" t="s">
        <v>14</v>
      </c>
      <c r="I11768" t="s">
        <v>28265</v>
      </c>
    </row>
    <row r="11769" spans="1:9" ht="32" x14ac:dyDescent="0.2">
      <c r="A11769" t="s">
        <v>28264</v>
      </c>
      <c r="B11769" t="s">
        <v>3163</v>
      </c>
      <c r="C11769">
        <v>2</v>
      </c>
      <c r="D11769" t="s">
        <v>12</v>
      </c>
      <c r="E11769" t="s">
        <v>592</v>
      </c>
      <c r="F11769" s="3" t="s">
        <v>4990</v>
      </c>
      <c r="G11769">
        <v>2021</v>
      </c>
      <c r="H11769" t="s">
        <v>14</v>
      </c>
      <c r="I11769" t="s">
        <v>28265</v>
      </c>
    </row>
    <row r="11770" spans="1:9" ht="16" x14ac:dyDescent="0.2">
      <c r="A11770" t="s">
        <v>28266</v>
      </c>
      <c r="B11770" t="s">
        <v>28267</v>
      </c>
      <c r="C11770">
        <v>1</v>
      </c>
      <c r="D11770" t="s">
        <v>12</v>
      </c>
      <c r="E11770" t="s">
        <v>12</v>
      </c>
      <c r="F11770" s="3" t="s">
        <v>21590</v>
      </c>
      <c r="G11770">
        <v>2021</v>
      </c>
      <c r="H11770" t="s">
        <v>67</v>
      </c>
      <c r="I11770" t="s">
        <v>28268</v>
      </c>
    </row>
    <row r="11771" spans="1:9" ht="32" x14ac:dyDescent="0.2">
      <c r="A11771" t="s">
        <v>28269</v>
      </c>
      <c r="B11771" t="s">
        <v>22559</v>
      </c>
      <c r="C11771">
        <v>1</v>
      </c>
      <c r="D11771">
        <f>237</f>
        <v>237</v>
      </c>
      <c r="E11771" t="s">
        <v>12</v>
      </c>
      <c r="F11771" s="3" t="s">
        <v>12163</v>
      </c>
      <c r="G11771">
        <v>2021</v>
      </c>
      <c r="H11771" t="s">
        <v>21</v>
      </c>
      <c r="I11771" t="s">
        <v>28270</v>
      </c>
    </row>
    <row r="11772" spans="1:9" ht="32" x14ac:dyDescent="0.2">
      <c r="A11772" t="s">
        <v>28269</v>
      </c>
      <c r="B11772" t="s">
        <v>28271</v>
      </c>
      <c r="C11772">
        <v>2</v>
      </c>
      <c r="D11772" t="s">
        <v>52</v>
      </c>
      <c r="E11772" t="s">
        <v>12</v>
      </c>
      <c r="F11772" s="3" t="s">
        <v>22213</v>
      </c>
      <c r="G11772">
        <v>2021</v>
      </c>
      <c r="H11772" t="s">
        <v>21</v>
      </c>
      <c r="I11772" t="s">
        <v>28270</v>
      </c>
    </row>
    <row r="11773" spans="1:9" ht="32" x14ac:dyDescent="0.2">
      <c r="A11773" t="s">
        <v>28272</v>
      </c>
      <c r="B11773" t="s">
        <v>4335</v>
      </c>
      <c r="C11773">
        <v>1</v>
      </c>
      <c r="D11773" t="s">
        <v>12</v>
      </c>
      <c r="E11773" t="s">
        <v>12</v>
      </c>
      <c r="F11773" s="3" t="s">
        <v>28273</v>
      </c>
      <c r="G11773">
        <v>2021</v>
      </c>
      <c r="H11773" t="s">
        <v>37</v>
      </c>
      <c r="I11773" t="s">
        <v>28274</v>
      </c>
    </row>
    <row r="11774" spans="1:9" ht="32" x14ac:dyDescent="0.2">
      <c r="A11774" t="s">
        <v>28275</v>
      </c>
      <c r="B11774" t="s">
        <v>28276</v>
      </c>
      <c r="C11774">
        <v>1</v>
      </c>
      <c r="D11774" t="s">
        <v>1416</v>
      </c>
      <c r="E11774" t="s">
        <v>12</v>
      </c>
      <c r="F11774" s="3" t="s">
        <v>1417</v>
      </c>
      <c r="G11774">
        <v>2021</v>
      </c>
      <c r="H11774" t="s">
        <v>67</v>
      </c>
      <c r="I11774" t="s">
        <v>28277</v>
      </c>
    </row>
    <row r="11775" spans="1:9" ht="32" x14ac:dyDescent="0.2">
      <c r="A11775" t="s">
        <v>28278</v>
      </c>
      <c r="B11775" t="s">
        <v>12260</v>
      </c>
      <c r="C11775">
        <v>1</v>
      </c>
      <c r="D11775" t="s">
        <v>90</v>
      </c>
      <c r="E11775" t="s">
        <v>12</v>
      </c>
      <c r="F11775" s="7" t="s">
        <v>28279</v>
      </c>
      <c r="G11775">
        <v>2021</v>
      </c>
      <c r="H11775" t="s">
        <v>226</v>
      </c>
      <c r="I11775" t="s">
        <v>28280</v>
      </c>
    </row>
    <row r="11776" spans="1:9" ht="32" x14ac:dyDescent="0.2">
      <c r="A11776" t="s">
        <v>28278</v>
      </c>
      <c r="B11776" t="s">
        <v>28281</v>
      </c>
      <c r="C11776">
        <v>2</v>
      </c>
      <c r="D11776">
        <f>199</f>
        <v>199</v>
      </c>
      <c r="E11776" t="s">
        <v>12</v>
      </c>
      <c r="F11776" s="3" t="s">
        <v>28282</v>
      </c>
      <c r="G11776">
        <v>2021</v>
      </c>
      <c r="H11776" t="s">
        <v>226</v>
      </c>
      <c r="I11776" t="s">
        <v>28280</v>
      </c>
    </row>
    <row r="11777" spans="1:9" ht="32" x14ac:dyDescent="0.2">
      <c r="A11777" t="s">
        <v>28283</v>
      </c>
      <c r="B11777" t="s">
        <v>28284</v>
      </c>
      <c r="C11777">
        <v>1</v>
      </c>
      <c r="D11777" t="s">
        <v>1416</v>
      </c>
      <c r="E11777" t="s">
        <v>12</v>
      </c>
      <c r="F11777" s="3" t="s">
        <v>1417</v>
      </c>
      <c r="G11777">
        <v>2021</v>
      </c>
      <c r="H11777" t="s">
        <v>67</v>
      </c>
      <c r="I11777" t="s">
        <v>28285</v>
      </c>
    </row>
    <row r="11778" spans="1:9" ht="16" x14ac:dyDescent="0.2">
      <c r="A11778" t="s">
        <v>28286</v>
      </c>
      <c r="B11778" t="s">
        <v>28287</v>
      </c>
      <c r="C11778">
        <v>1</v>
      </c>
      <c r="D11778" t="s">
        <v>12</v>
      </c>
      <c r="E11778" t="s">
        <v>12</v>
      </c>
      <c r="F11778" s="3" t="s">
        <v>28288</v>
      </c>
      <c r="G11778">
        <v>2021</v>
      </c>
      <c r="H11778" t="s">
        <v>267</v>
      </c>
      <c r="I11778" t="s">
        <v>28289</v>
      </c>
    </row>
    <row r="11779" spans="1:9" ht="16" x14ac:dyDescent="0.2">
      <c r="A11779" t="s">
        <v>28286</v>
      </c>
      <c r="B11779" t="s">
        <v>3092</v>
      </c>
      <c r="C11779">
        <v>2</v>
      </c>
      <c r="D11779" t="s">
        <v>12</v>
      </c>
      <c r="E11779" t="s">
        <v>12</v>
      </c>
      <c r="F11779" s="3" t="s">
        <v>28290</v>
      </c>
      <c r="G11779">
        <v>2021</v>
      </c>
      <c r="H11779" t="s">
        <v>267</v>
      </c>
      <c r="I11779" t="s">
        <v>28289</v>
      </c>
    </row>
    <row r="11780" spans="1:9" ht="16" x14ac:dyDescent="0.2">
      <c r="A11780" t="s">
        <v>28291</v>
      </c>
      <c r="B11780" t="s">
        <v>26812</v>
      </c>
      <c r="C11780">
        <v>1</v>
      </c>
      <c r="D11780" t="s">
        <v>52</v>
      </c>
      <c r="E11780" t="s">
        <v>12</v>
      </c>
      <c r="F11780" s="3" t="s">
        <v>12837</v>
      </c>
      <c r="G11780">
        <v>2021</v>
      </c>
      <c r="H11780" t="s">
        <v>423</v>
      </c>
      <c r="I11780" t="s">
        <v>28292</v>
      </c>
    </row>
    <row r="11781" spans="1:9" ht="32" x14ac:dyDescent="0.2">
      <c r="A11781" t="s">
        <v>28291</v>
      </c>
      <c r="B11781" t="s">
        <v>18273</v>
      </c>
      <c r="C11781">
        <v>2</v>
      </c>
      <c r="D11781" t="s">
        <v>193</v>
      </c>
      <c r="E11781" t="s">
        <v>12</v>
      </c>
      <c r="F11781" s="3" t="s">
        <v>28293</v>
      </c>
      <c r="G11781">
        <v>2021</v>
      </c>
      <c r="H11781" t="s">
        <v>195</v>
      </c>
      <c r="I11781" t="s">
        <v>28292</v>
      </c>
    </row>
    <row r="11782" spans="1:9" ht="32" x14ac:dyDescent="0.2">
      <c r="A11782" t="s">
        <v>28294</v>
      </c>
      <c r="B11782" t="s">
        <v>28295</v>
      </c>
      <c r="C11782">
        <v>1</v>
      </c>
      <c r="D11782">
        <f>328</f>
        <v>328</v>
      </c>
      <c r="E11782" t="s">
        <v>1818</v>
      </c>
      <c r="F11782" s="3" t="s">
        <v>28296</v>
      </c>
      <c r="G11782">
        <v>2021</v>
      </c>
      <c r="H11782" t="s">
        <v>86</v>
      </c>
      <c r="I11782" t="s">
        <v>28297</v>
      </c>
    </row>
    <row r="11783" spans="1:9" ht="16" x14ac:dyDescent="0.2">
      <c r="A11783" t="s">
        <v>28294</v>
      </c>
      <c r="B11783" t="s">
        <v>28298</v>
      </c>
      <c r="C11783">
        <v>2</v>
      </c>
      <c r="D11783" t="s">
        <v>724</v>
      </c>
      <c r="E11783" t="s">
        <v>759</v>
      </c>
      <c r="F11783" s="3" t="s">
        <v>28299</v>
      </c>
      <c r="G11783">
        <v>2021</v>
      </c>
      <c r="H11783" t="s">
        <v>86</v>
      </c>
      <c r="I11783" t="s">
        <v>28297</v>
      </c>
    </row>
    <row r="11784" spans="1:9" ht="16" x14ac:dyDescent="0.2">
      <c r="A11784" t="s">
        <v>28300</v>
      </c>
      <c r="B11784" t="s">
        <v>28301</v>
      </c>
      <c r="C11784">
        <v>1</v>
      </c>
      <c r="D11784" t="s">
        <v>12</v>
      </c>
      <c r="E11784" t="s">
        <v>12</v>
      </c>
      <c r="F11784" s="3" t="s">
        <v>28302</v>
      </c>
      <c r="G11784">
        <v>2021</v>
      </c>
      <c r="H11784" t="s">
        <v>37</v>
      </c>
      <c r="I11784" t="s">
        <v>28303</v>
      </c>
    </row>
    <row r="11785" spans="1:9" ht="16" x14ac:dyDescent="0.2">
      <c r="A11785" t="s">
        <v>28304</v>
      </c>
      <c r="B11785" t="s">
        <v>5836</v>
      </c>
      <c r="C11785">
        <v>1</v>
      </c>
      <c r="D11785" t="s">
        <v>90</v>
      </c>
      <c r="E11785" t="s">
        <v>12</v>
      </c>
      <c r="F11785" s="3" t="s">
        <v>3247</v>
      </c>
      <c r="G11785">
        <v>2021</v>
      </c>
      <c r="H11785" t="s">
        <v>323</v>
      </c>
      <c r="I11785" t="s">
        <v>28305</v>
      </c>
    </row>
    <row r="11786" spans="1:9" ht="16" x14ac:dyDescent="0.2">
      <c r="A11786" t="s">
        <v>28304</v>
      </c>
      <c r="B11786" t="s">
        <v>28306</v>
      </c>
      <c r="C11786">
        <v>2</v>
      </c>
      <c r="D11786" t="s">
        <v>7578</v>
      </c>
      <c r="E11786" t="s">
        <v>12</v>
      </c>
      <c r="F11786" s="3" t="s">
        <v>28307</v>
      </c>
      <c r="G11786">
        <v>2021</v>
      </c>
      <c r="H11786" t="s">
        <v>86</v>
      </c>
      <c r="I11786" t="s">
        <v>28305</v>
      </c>
    </row>
    <row r="11787" spans="1:9" ht="32" x14ac:dyDescent="0.2">
      <c r="A11787" t="s">
        <v>28308</v>
      </c>
      <c r="B11787" t="s">
        <v>28309</v>
      </c>
      <c r="C11787">
        <v>1</v>
      </c>
      <c r="D11787" t="s">
        <v>316</v>
      </c>
      <c r="E11787" t="s">
        <v>12</v>
      </c>
      <c r="F11787" s="3" t="s">
        <v>28310</v>
      </c>
      <c r="G11787">
        <v>2021</v>
      </c>
      <c r="H11787" t="s">
        <v>318</v>
      </c>
      <c r="I11787" t="s">
        <v>28311</v>
      </c>
    </row>
    <row r="11788" spans="1:9" ht="32" x14ac:dyDescent="0.2">
      <c r="A11788" t="s">
        <v>28312</v>
      </c>
      <c r="B11788" t="s">
        <v>7826</v>
      </c>
      <c r="C11788">
        <v>1</v>
      </c>
      <c r="D11788" t="s">
        <v>1903</v>
      </c>
      <c r="E11788" t="s">
        <v>12</v>
      </c>
      <c r="F11788" s="3" t="s">
        <v>7827</v>
      </c>
      <c r="G11788">
        <v>2021</v>
      </c>
      <c r="H11788" t="s">
        <v>323</v>
      </c>
      <c r="I11788" t="s">
        <v>28313</v>
      </c>
    </row>
    <row r="11789" spans="1:9" ht="16" x14ac:dyDescent="0.2">
      <c r="A11789" t="s">
        <v>28312</v>
      </c>
      <c r="B11789" t="s">
        <v>19487</v>
      </c>
      <c r="C11789">
        <v>2</v>
      </c>
      <c r="D11789" t="s">
        <v>1818</v>
      </c>
      <c r="E11789" t="s">
        <v>12</v>
      </c>
      <c r="F11789" s="3" t="s">
        <v>6041</v>
      </c>
      <c r="G11789">
        <v>2021</v>
      </c>
      <c r="H11789" t="s">
        <v>323</v>
      </c>
      <c r="I11789" t="s">
        <v>28313</v>
      </c>
    </row>
    <row r="11790" spans="1:9" ht="32" x14ac:dyDescent="0.2">
      <c r="A11790" t="s">
        <v>28312</v>
      </c>
      <c r="B11790" t="s">
        <v>28314</v>
      </c>
      <c r="C11790">
        <v>3</v>
      </c>
      <c r="D11790" t="s">
        <v>1903</v>
      </c>
      <c r="E11790" t="s">
        <v>12</v>
      </c>
      <c r="F11790" s="3" t="s">
        <v>28315</v>
      </c>
      <c r="G11790">
        <v>2021</v>
      </c>
      <c r="H11790" t="s">
        <v>323</v>
      </c>
      <c r="I11790" t="s">
        <v>28313</v>
      </c>
    </row>
    <row r="11791" spans="1:9" ht="32" x14ac:dyDescent="0.2">
      <c r="A11791" t="s">
        <v>28312</v>
      </c>
      <c r="B11791" t="s">
        <v>28316</v>
      </c>
      <c r="C11791">
        <v>4</v>
      </c>
      <c r="D11791" t="s">
        <v>52</v>
      </c>
      <c r="E11791" t="s">
        <v>12</v>
      </c>
      <c r="F11791" s="3" t="s">
        <v>24759</v>
      </c>
      <c r="G11791">
        <v>2021</v>
      </c>
      <c r="H11791" t="s">
        <v>21</v>
      </c>
      <c r="I11791" t="s">
        <v>28313</v>
      </c>
    </row>
    <row r="11792" spans="1:9" ht="16" x14ac:dyDescent="0.2">
      <c r="A11792" t="s">
        <v>28317</v>
      </c>
      <c r="B11792" t="s">
        <v>14720</v>
      </c>
      <c r="C11792">
        <v>1</v>
      </c>
      <c r="D11792" s="5" t="s">
        <v>12</v>
      </c>
      <c r="E11792" t="s">
        <v>12</v>
      </c>
      <c r="F11792" s="7" t="s">
        <v>14520</v>
      </c>
      <c r="G11792">
        <v>2021</v>
      </c>
      <c r="H11792" t="s">
        <v>37</v>
      </c>
      <c r="I11792" t="s">
        <v>28318</v>
      </c>
    </row>
    <row r="11793" spans="1:9" ht="32" x14ac:dyDescent="0.2">
      <c r="A11793" t="s">
        <v>28317</v>
      </c>
      <c r="B11793" t="s">
        <v>28319</v>
      </c>
      <c r="C11793">
        <v>2</v>
      </c>
      <c r="D11793" s="5" t="s">
        <v>12</v>
      </c>
      <c r="E11793" t="s">
        <v>12</v>
      </c>
      <c r="F11793" s="7" t="s">
        <v>28320</v>
      </c>
      <c r="G11793">
        <v>2021</v>
      </c>
      <c r="H11793" t="s">
        <v>37</v>
      </c>
      <c r="I11793" t="s">
        <v>28318</v>
      </c>
    </row>
    <row r="11794" spans="1:9" ht="32" x14ac:dyDescent="0.2">
      <c r="A11794" t="s">
        <v>28321</v>
      </c>
      <c r="B11794" t="s">
        <v>13676</v>
      </c>
      <c r="C11794">
        <v>1</v>
      </c>
      <c r="D11794" t="s">
        <v>316</v>
      </c>
      <c r="E11794" t="s">
        <v>12</v>
      </c>
      <c r="F11794" s="3" t="s">
        <v>21229</v>
      </c>
      <c r="G11794">
        <v>2021</v>
      </c>
      <c r="H11794" t="s">
        <v>318</v>
      </c>
      <c r="I11794" t="s">
        <v>28322</v>
      </c>
    </row>
    <row r="11795" spans="1:9" ht="32" x14ac:dyDescent="0.2">
      <c r="A11795" t="s">
        <v>28321</v>
      </c>
      <c r="B11795" t="s">
        <v>28323</v>
      </c>
      <c r="C11795">
        <v>2</v>
      </c>
      <c r="D11795" t="s">
        <v>316</v>
      </c>
      <c r="E11795" t="s">
        <v>12</v>
      </c>
      <c r="F11795" s="3" t="s">
        <v>28324</v>
      </c>
      <c r="G11795">
        <v>2021</v>
      </c>
      <c r="H11795" t="s">
        <v>318</v>
      </c>
      <c r="I11795" t="s">
        <v>28322</v>
      </c>
    </row>
    <row r="11796" spans="1:9" ht="16" x14ac:dyDescent="0.2">
      <c r="A11796" t="s">
        <v>28325</v>
      </c>
      <c r="B11796" t="s">
        <v>28326</v>
      </c>
      <c r="C11796">
        <v>1</v>
      </c>
      <c r="D11796">
        <f>134</f>
        <v>134</v>
      </c>
      <c r="E11796" t="s">
        <v>12</v>
      </c>
      <c r="F11796" s="3" t="s">
        <v>28327</v>
      </c>
      <c r="G11796">
        <v>2021</v>
      </c>
      <c r="H11796" t="s">
        <v>140</v>
      </c>
      <c r="I11796" t="s">
        <v>28328</v>
      </c>
    </row>
    <row r="11797" spans="1:9" ht="16" x14ac:dyDescent="0.2">
      <c r="A11797" t="s">
        <v>28325</v>
      </c>
      <c r="B11797" t="s">
        <v>28329</v>
      </c>
      <c r="C11797">
        <v>2</v>
      </c>
      <c r="D11797" t="s">
        <v>1128</v>
      </c>
      <c r="E11797" t="s">
        <v>12</v>
      </c>
      <c r="F11797" s="3" t="s">
        <v>28330</v>
      </c>
      <c r="G11797">
        <v>2021</v>
      </c>
      <c r="H11797" t="s">
        <v>140</v>
      </c>
      <c r="I11797" t="s">
        <v>28328</v>
      </c>
    </row>
    <row r="11798" spans="1:9" ht="16" x14ac:dyDescent="0.2">
      <c r="A11798" t="s">
        <v>28331</v>
      </c>
      <c r="B11798" t="s">
        <v>25216</v>
      </c>
      <c r="C11798">
        <v>1</v>
      </c>
      <c r="D11798">
        <f>151</f>
        <v>151</v>
      </c>
      <c r="E11798" t="s">
        <v>12</v>
      </c>
      <c r="F11798" s="3" t="s">
        <v>20648</v>
      </c>
      <c r="G11798">
        <v>2021</v>
      </c>
      <c r="H11798" t="s">
        <v>140</v>
      </c>
      <c r="I11798" t="s">
        <v>28332</v>
      </c>
    </row>
    <row r="11799" spans="1:9" ht="16" x14ac:dyDescent="0.2">
      <c r="A11799" t="s">
        <v>28331</v>
      </c>
      <c r="B11799" t="s">
        <v>28333</v>
      </c>
      <c r="C11799">
        <v>2</v>
      </c>
      <c r="D11799" t="s">
        <v>52</v>
      </c>
      <c r="E11799" t="s">
        <v>12</v>
      </c>
      <c r="F11799" s="3" t="s">
        <v>28334</v>
      </c>
      <c r="G11799">
        <v>2021</v>
      </c>
      <c r="H11799" t="s">
        <v>1102</v>
      </c>
      <c r="I11799" t="s">
        <v>28332</v>
      </c>
    </row>
    <row r="11800" spans="1:9" ht="16" x14ac:dyDescent="0.2">
      <c r="A11800" t="s">
        <v>28331</v>
      </c>
      <c r="B11800" t="s">
        <v>28335</v>
      </c>
      <c r="C11800">
        <v>3</v>
      </c>
      <c r="D11800" t="s">
        <v>1128</v>
      </c>
      <c r="E11800" t="s">
        <v>12</v>
      </c>
      <c r="F11800" s="3" t="s">
        <v>28336</v>
      </c>
      <c r="G11800">
        <v>2021</v>
      </c>
      <c r="H11800" t="s">
        <v>140</v>
      </c>
      <c r="I11800" t="s">
        <v>28332</v>
      </c>
    </row>
    <row r="11801" spans="1:9" ht="16" x14ac:dyDescent="0.2">
      <c r="A11801" t="s">
        <v>28337</v>
      </c>
      <c r="B11801" t="s">
        <v>5492</v>
      </c>
      <c r="C11801">
        <v>1</v>
      </c>
      <c r="D11801" t="s">
        <v>12</v>
      </c>
      <c r="E11801" t="s">
        <v>12</v>
      </c>
      <c r="F11801" s="3" t="s">
        <v>5493</v>
      </c>
      <c r="G11801">
        <v>2021</v>
      </c>
      <c r="H11801" t="s">
        <v>527</v>
      </c>
      <c r="I11801" t="s">
        <v>28338</v>
      </c>
    </row>
    <row r="11802" spans="1:9" ht="32" x14ac:dyDescent="0.2">
      <c r="A11802" t="s">
        <v>28337</v>
      </c>
      <c r="B11802" t="s">
        <v>28339</v>
      </c>
      <c r="C11802">
        <v>2</v>
      </c>
      <c r="D11802" t="s">
        <v>12</v>
      </c>
      <c r="E11802" t="s">
        <v>12</v>
      </c>
      <c r="F11802" s="3" t="s">
        <v>3408</v>
      </c>
      <c r="G11802">
        <v>2021</v>
      </c>
      <c r="H11802" t="s">
        <v>1248</v>
      </c>
      <c r="I11802" t="s">
        <v>28338</v>
      </c>
    </row>
    <row r="11803" spans="1:9" ht="16" x14ac:dyDescent="0.2">
      <c r="A11803" t="s">
        <v>28340</v>
      </c>
      <c r="B11803" t="s">
        <v>6915</v>
      </c>
      <c r="C11803">
        <v>1</v>
      </c>
      <c r="D11803" t="s">
        <v>12</v>
      </c>
      <c r="E11803" t="s">
        <v>12</v>
      </c>
      <c r="F11803" s="3" t="s">
        <v>28341</v>
      </c>
      <c r="G11803">
        <v>2021</v>
      </c>
      <c r="H11803" t="s">
        <v>3976</v>
      </c>
      <c r="I11803" t="s">
        <v>28342</v>
      </c>
    </row>
    <row r="11804" spans="1:9" ht="16" x14ac:dyDescent="0.2">
      <c r="A11804" t="s">
        <v>28340</v>
      </c>
      <c r="B11804" t="s">
        <v>28343</v>
      </c>
      <c r="C11804">
        <v>2</v>
      </c>
      <c r="D11804" t="s">
        <v>12</v>
      </c>
      <c r="E11804" t="s">
        <v>12</v>
      </c>
      <c r="F11804" s="3" t="s">
        <v>6916</v>
      </c>
      <c r="G11804">
        <v>2021</v>
      </c>
      <c r="H11804" t="s">
        <v>3976</v>
      </c>
      <c r="I11804" t="s">
        <v>28342</v>
      </c>
    </row>
    <row r="11805" spans="1:9" ht="32" x14ac:dyDescent="0.2">
      <c r="A11805" t="s">
        <v>28344</v>
      </c>
      <c r="B11805" t="s">
        <v>520</v>
      </c>
      <c r="C11805">
        <v>1</v>
      </c>
      <c r="D11805" t="s">
        <v>525</v>
      </c>
      <c r="E11805" t="s">
        <v>12</v>
      </c>
      <c r="F11805" s="3" t="s">
        <v>11045</v>
      </c>
      <c r="G11805">
        <v>2021</v>
      </c>
      <c r="H11805" t="s">
        <v>527</v>
      </c>
      <c r="I11805" t="s">
        <v>28345</v>
      </c>
    </row>
    <row r="11806" spans="1:9" ht="16" x14ac:dyDescent="0.2">
      <c r="A11806" t="s">
        <v>28344</v>
      </c>
      <c r="B11806" t="s">
        <v>4593</v>
      </c>
      <c r="C11806">
        <v>2</v>
      </c>
      <c r="D11806" t="s">
        <v>12</v>
      </c>
      <c r="E11806" t="s">
        <v>12</v>
      </c>
      <c r="F11806" s="3" t="s">
        <v>28346</v>
      </c>
      <c r="G11806">
        <v>2021</v>
      </c>
      <c r="H11806" t="s">
        <v>527</v>
      </c>
      <c r="I11806" t="s">
        <v>28345</v>
      </c>
    </row>
    <row r="11807" spans="1:9" ht="16" x14ac:dyDescent="0.2">
      <c r="A11807" t="s">
        <v>28344</v>
      </c>
      <c r="B11807" t="s">
        <v>28347</v>
      </c>
      <c r="C11807">
        <v>3</v>
      </c>
      <c r="D11807">
        <f>256</f>
        <v>256</v>
      </c>
      <c r="E11807" t="s">
        <v>12</v>
      </c>
      <c r="F11807" s="3" t="s">
        <v>4041</v>
      </c>
      <c r="G11807">
        <v>2021</v>
      </c>
      <c r="H11807" t="s">
        <v>522</v>
      </c>
      <c r="I11807" t="s">
        <v>28345</v>
      </c>
    </row>
    <row r="11808" spans="1:9" ht="32" x14ac:dyDescent="0.2">
      <c r="A11808" t="s">
        <v>28348</v>
      </c>
      <c r="B11808" t="s">
        <v>28349</v>
      </c>
      <c r="C11808">
        <v>1</v>
      </c>
      <c r="D11808" t="s">
        <v>12</v>
      </c>
      <c r="E11808" t="s">
        <v>12</v>
      </c>
      <c r="F11808" s="3" t="s">
        <v>28350</v>
      </c>
      <c r="G11808">
        <v>2021</v>
      </c>
      <c r="H11808" t="s">
        <v>239</v>
      </c>
      <c r="I11808" t="s">
        <v>28351</v>
      </c>
    </row>
    <row r="11809" spans="1:9" ht="16" x14ac:dyDescent="0.2">
      <c r="A11809" t="s">
        <v>28348</v>
      </c>
      <c r="B11809" t="s">
        <v>28352</v>
      </c>
      <c r="C11809">
        <v>2</v>
      </c>
      <c r="D11809" t="s">
        <v>12</v>
      </c>
      <c r="E11809" t="s">
        <v>12</v>
      </c>
      <c r="F11809" s="3" t="s">
        <v>28353</v>
      </c>
      <c r="G11809">
        <v>2021</v>
      </c>
      <c r="H11809" t="s">
        <v>239</v>
      </c>
      <c r="I11809" t="s">
        <v>28351</v>
      </c>
    </row>
    <row r="11810" spans="1:9" ht="32" x14ac:dyDescent="0.2">
      <c r="A11810" t="s">
        <v>28354</v>
      </c>
      <c r="B11810" t="s">
        <v>28355</v>
      </c>
      <c r="C11810">
        <v>1</v>
      </c>
      <c r="D11810" t="s">
        <v>52</v>
      </c>
      <c r="E11810" t="s">
        <v>12</v>
      </c>
      <c r="F11810" s="3" t="s">
        <v>28356</v>
      </c>
      <c r="G11810">
        <v>2021</v>
      </c>
      <c r="H11810" t="s">
        <v>140</v>
      </c>
      <c r="I11810" t="s">
        <v>28357</v>
      </c>
    </row>
    <row r="11811" spans="1:9" ht="16" x14ac:dyDescent="0.2">
      <c r="A11811" t="s">
        <v>28354</v>
      </c>
      <c r="B11811" t="s">
        <v>28358</v>
      </c>
      <c r="C11811">
        <v>2</v>
      </c>
      <c r="D11811" t="s">
        <v>12</v>
      </c>
      <c r="E11811" t="s">
        <v>12</v>
      </c>
      <c r="F11811" s="3" t="s">
        <v>28359</v>
      </c>
      <c r="G11811">
        <v>2021</v>
      </c>
      <c r="H11811" t="s">
        <v>140</v>
      </c>
      <c r="I11811" t="s">
        <v>28357</v>
      </c>
    </row>
    <row r="11812" spans="1:9" ht="16" x14ac:dyDescent="0.2">
      <c r="A11812" t="s">
        <v>28360</v>
      </c>
      <c r="B11812" t="s">
        <v>28361</v>
      </c>
      <c r="C11812">
        <v>1</v>
      </c>
      <c r="D11812" t="s">
        <v>12</v>
      </c>
      <c r="E11812" t="s">
        <v>12</v>
      </c>
      <c r="F11812" s="3" t="s">
        <v>28362</v>
      </c>
      <c r="G11812">
        <v>2021</v>
      </c>
      <c r="H11812" t="s">
        <v>571</v>
      </c>
      <c r="I11812" t="s">
        <v>28363</v>
      </c>
    </row>
    <row r="11813" spans="1:9" ht="32" x14ac:dyDescent="0.2">
      <c r="A11813" t="s">
        <v>28364</v>
      </c>
      <c r="B11813" t="s">
        <v>11826</v>
      </c>
      <c r="C11813">
        <v>1</v>
      </c>
      <c r="D11813" t="s">
        <v>12</v>
      </c>
      <c r="E11813" t="s">
        <v>12</v>
      </c>
      <c r="F11813" s="3" t="s">
        <v>28365</v>
      </c>
      <c r="G11813">
        <v>2021</v>
      </c>
      <c r="H11813" t="s">
        <v>14</v>
      </c>
      <c r="I11813" t="s">
        <v>28366</v>
      </c>
    </row>
    <row r="11814" spans="1:9" ht="32" x14ac:dyDescent="0.2">
      <c r="A11814" t="s">
        <v>28364</v>
      </c>
      <c r="B11814" t="s">
        <v>11829</v>
      </c>
      <c r="C11814">
        <v>2</v>
      </c>
      <c r="D11814" t="s">
        <v>12</v>
      </c>
      <c r="E11814" t="s">
        <v>12</v>
      </c>
      <c r="F11814" s="3" t="s">
        <v>28367</v>
      </c>
      <c r="G11814">
        <v>2021</v>
      </c>
      <c r="H11814" t="s">
        <v>14</v>
      </c>
      <c r="I11814" t="s">
        <v>28366</v>
      </c>
    </row>
    <row r="11815" spans="1:9" ht="32" x14ac:dyDescent="0.2">
      <c r="A11815" t="s">
        <v>28364</v>
      </c>
      <c r="B11815" t="s">
        <v>28368</v>
      </c>
      <c r="C11815">
        <v>3</v>
      </c>
      <c r="D11815" t="s">
        <v>12</v>
      </c>
      <c r="E11815" t="s">
        <v>12</v>
      </c>
      <c r="F11815" s="3" t="s">
        <v>28369</v>
      </c>
      <c r="G11815">
        <v>2021</v>
      </c>
      <c r="H11815" t="s">
        <v>14</v>
      </c>
      <c r="I11815" t="s">
        <v>28366</v>
      </c>
    </row>
    <row r="11816" spans="1:9" ht="32" x14ac:dyDescent="0.2">
      <c r="A11816" t="s">
        <v>28370</v>
      </c>
      <c r="B11816" t="s">
        <v>28371</v>
      </c>
      <c r="C11816">
        <v>1</v>
      </c>
      <c r="D11816">
        <f>419</f>
        <v>419</v>
      </c>
      <c r="E11816" t="s">
        <v>12</v>
      </c>
      <c r="F11816" s="3" t="s">
        <v>28372</v>
      </c>
      <c r="G11816">
        <v>2021</v>
      </c>
      <c r="H11816" t="s">
        <v>140</v>
      </c>
      <c r="I11816" t="s">
        <v>28373</v>
      </c>
    </row>
    <row r="11817" spans="1:9" ht="16" x14ac:dyDescent="0.2">
      <c r="A11817" t="s">
        <v>28370</v>
      </c>
      <c r="B11817" t="s">
        <v>28374</v>
      </c>
      <c r="C11817">
        <v>2</v>
      </c>
      <c r="D11817" t="s">
        <v>12</v>
      </c>
      <c r="E11817" t="s">
        <v>12</v>
      </c>
      <c r="F11817" s="3" t="s">
        <v>28375</v>
      </c>
      <c r="G11817">
        <v>2021</v>
      </c>
      <c r="H11817" t="s">
        <v>140</v>
      </c>
      <c r="I11817" t="s">
        <v>28373</v>
      </c>
    </row>
    <row r="11818" spans="1:9" ht="48" x14ac:dyDescent="0.2">
      <c r="A11818" t="s">
        <v>28376</v>
      </c>
      <c r="B11818" t="s">
        <v>28377</v>
      </c>
      <c r="C11818">
        <v>1</v>
      </c>
      <c r="D11818">
        <f>222</f>
        <v>222</v>
      </c>
      <c r="E11818" t="s">
        <v>12</v>
      </c>
      <c r="F11818" s="3" t="s">
        <v>28378</v>
      </c>
      <c r="G11818">
        <v>2021</v>
      </c>
      <c r="H11818" t="s">
        <v>140</v>
      </c>
      <c r="I11818" t="s">
        <v>28379</v>
      </c>
    </row>
    <row r="11819" spans="1:9" ht="16" x14ac:dyDescent="0.2">
      <c r="A11819" t="s">
        <v>28376</v>
      </c>
      <c r="B11819" t="s">
        <v>28380</v>
      </c>
      <c r="C11819">
        <v>2</v>
      </c>
      <c r="D11819">
        <f>400</f>
        <v>400</v>
      </c>
      <c r="E11819" t="s">
        <v>12</v>
      </c>
      <c r="F11819" s="3" t="s">
        <v>28381</v>
      </c>
      <c r="G11819">
        <v>2021</v>
      </c>
      <c r="H11819" t="s">
        <v>140</v>
      </c>
      <c r="I11819" t="s">
        <v>28379</v>
      </c>
    </row>
    <row r="11820" spans="1:9" ht="32" x14ac:dyDescent="0.2">
      <c r="A11820" t="s">
        <v>28382</v>
      </c>
      <c r="B11820" t="s">
        <v>28383</v>
      </c>
      <c r="C11820">
        <v>1</v>
      </c>
      <c r="D11820" t="s">
        <v>408</v>
      </c>
      <c r="E11820" t="s">
        <v>12</v>
      </c>
      <c r="F11820" s="3" t="s">
        <v>27795</v>
      </c>
      <c r="G11820">
        <v>2021</v>
      </c>
      <c r="H11820" t="s">
        <v>859</v>
      </c>
      <c r="I11820" t="s">
        <v>28384</v>
      </c>
    </row>
    <row r="11821" spans="1:9" ht="32" x14ac:dyDescent="0.2">
      <c r="A11821" t="s">
        <v>28382</v>
      </c>
      <c r="B11821" t="s">
        <v>28385</v>
      </c>
      <c r="C11821">
        <v>2</v>
      </c>
      <c r="D11821" t="s">
        <v>408</v>
      </c>
      <c r="E11821" t="s">
        <v>12</v>
      </c>
      <c r="F11821" s="3" t="s">
        <v>27795</v>
      </c>
      <c r="G11821">
        <v>2021</v>
      </c>
      <c r="H11821" t="s">
        <v>859</v>
      </c>
      <c r="I11821" t="s">
        <v>28384</v>
      </c>
    </row>
    <row r="11822" spans="1:9" ht="16" x14ac:dyDescent="0.2">
      <c r="A11822" t="s">
        <v>28386</v>
      </c>
      <c r="B11822" t="s">
        <v>17499</v>
      </c>
      <c r="C11822">
        <v>1</v>
      </c>
      <c r="D11822">
        <f>130</f>
        <v>130</v>
      </c>
      <c r="E11822" t="s">
        <v>334</v>
      </c>
      <c r="F11822" s="3" t="s">
        <v>24177</v>
      </c>
      <c r="G11822">
        <v>2021</v>
      </c>
      <c r="H11822" t="s">
        <v>368</v>
      </c>
      <c r="I11822" t="s">
        <v>28387</v>
      </c>
    </row>
    <row r="11823" spans="1:9" ht="16" x14ac:dyDescent="0.2">
      <c r="A11823" t="s">
        <v>28386</v>
      </c>
      <c r="B11823" t="s">
        <v>17496</v>
      </c>
      <c r="C11823">
        <v>2</v>
      </c>
      <c r="D11823" t="s">
        <v>12</v>
      </c>
      <c r="E11823" t="s">
        <v>12</v>
      </c>
      <c r="F11823" s="3" t="s">
        <v>17497</v>
      </c>
      <c r="G11823">
        <v>2021</v>
      </c>
      <c r="H11823" t="s">
        <v>368</v>
      </c>
      <c r="I11823" t="s">
        <v>28387</v>
      </c>
    </row>
    <row r="11824" spans="1:9" ht="32" x14ac:dyDescent="0.2">
      <c r="A11824" t="s">
        <v>28388</v>
      </c>
      <c r="B11824" t="s">
        <v>9485</v>
      </c>
      <c r="C11824">
        <v>1</v>
      </c>
      <c r="D11824" t="s">
        <v>52</v>
      </c>
      <c r="E11824" t="s">
        <v>12</v>
      </c>
      <c r="F11824" s="3" t="s">
        <v>7690</v>
      </c>
      <c r="G11824">
        <v>2021</v>
      </c>
      <c r="H11824" t="s">
        <v>21</v>
      </c>
      <c r="I11824" t="s">
        <v>28389</v>
      </c>
    </row>
    <row r="11825" spans="1:9" ht="16" x14ac:dyDescent="0.2">
      <c r="A11825" t="s">
        <v>28388</v>
      </c>
      <c r="B11825" t="s">
        <v>28390</v>
      </c>
      <c r="C11825">
        <v>2</v>
      </c>
      <c r="D11825" t="s">
        <v>52</v>
      </c>
      <c r="E11825" t="s">
        <v>12</v>
      </c>
      <c r="F11825" s="3" t="s">
        <v>3667</v>
      </c>
      <c r="G11825">
        <v>2021</v>
      </c>
      <c r="H11825" t="s">
        <v>21</v>
      </c>
      <c r="I11825" t="s">
        <v>28389</v>
      </c>
    </row>
    <row r="11826" spans="1:9" ht="32" x14ac:dyDescent="0.2">
      <c r="A11826" t="s">
        <v>28388</v>
      </c>
      <c r="B11826" t="s">
        <v>28391</v>
      </c>
      <c r="C11826">
        <v>3</v>
      </c>
      <c r="D11826" t="s">
        <v>2828</v>
      </c>
      <c r="E11826" t="s">
        <v>12</v>
      </c>
      <c r="F11826" s="3" t="s">
        <v>28392</v>
      </c>
      <c r="G11826">
        <v>2021</v>
      </c>
      <c r="H11826" t="s">
        <v>323</v>
      </c>
      <c r="I11826" t="s">
        <v>28389</v>
      </c>
    </row>
    <row r="11827" spans="1:9" ht="32" x14ac:dyDescent="0.2">
      <c r="A11827" t="s">
        <v>28388</v>
      </c>
      <c r="B11827" t="s">
        <v>28393</v>
      </c>
      <c r="C11827">
        <v>4</v>
      </c>
      <c r="D11827" t="s">
        <v>52</v>
      </c>
      <c r="E11827" t="s">
        <v>12</v>
      </c>
      <c r="F11827" s="3" t="s">
        <v>7690</v>
      </c>
      <c r="G11827">
        <v>2021</v>
      </c>
      <c r="H11827" t="s">
        <v>21</v>
      </c>
      <c r="I11827" t="s">
        <v>28389</v>
      </c>
    </row>
    <row r="11828" spans="1:9" ht="32" x14ac:dyDescent="0.2">
      <c r="A11828" t="s">
        <v>28394</v>
      </c>
      <c r="B11828" t="s">
        <v>28395</v>
      </c>
      <c r="C11828">
        <v>1</v>
      </c>
      <c r="D11828" t="s">
        <v>12</v>
      </c>
      <c r="E11828" t="s">
        <v>12</v>
      </c>
      <c r="F11828" s="3" t="s">
        <v>28396</v>
      </c>
      <c r="G11828">
        <v>2021</v>
      </c>
      <c r="H11828" t="s">
        <v>239</v>
      </c>
      <c r="I11828" t="s">
        <v>28397</v>
      </c>
    </row>
    <row r="11829" spans="1:9" ht="16" x14ac:dyDescent="0.2">
      <c r="A11829" t="s">
        <v>28394</v>
      </c>
      <c r="B11829" t="s">
        <v>28398</v>
      </c>
      <c r="C11829">
        <v>2</v>
      </c>
      <c r="D11829" t="s">
        <v>12</v>
      </c>
      <c r="E11829" t="s">
        <v>12</v>
      </c>
      <c r="F11829" s="3" t="s">
        <v>11069</v>
      </c>
      <c r="G11829">
        <v>2021</v>
      </c>
      <c r="H11829" t="s">
        <v>239</v>
      </c>
      <c r="I11829" t="s">
        <v>28397</v>
      </c>
    </row>
    <row r="11830" spans="1:9" ht="32" x14ac:dyDescent="0.2">
      <c r="A11830" t="s">
        <v>28394</v>
      </c>
      <c r="B11830" t="s">
        <v>28399</v>
      </c>
      <c r="C11830">
        <v>3</v>
      </c>
      <c r="D11830" t="s">
        <v>12</v>
      </c>
      <c r="E11830" t="s">
        <v>12</v>
      </c>
      <c r="F11830" s="3" t="s">
        <v>28400</v>
      </c>
      <c r="G11830">
        <v>2021</v>
      </c>
      <c r="H11830" t="s">
        <v>239</v>
      </c>
      <c r="I11830" t="s">
        <v>28397</v>
      </c>
    </row>
    <row r="11831" spans="1:9" ht="16" x14ac:dyDescent="0.2">
      <c r="A11831" t="s">
        <v>28401</v>
      </c>
      <c r="B11831" t="s">
        <v>28402</v>
      </c>
      <c r="C11831">
        <v>1</v>
      </c>
      <c r="D11831" t="s">
        <v>52</v>
      </c>
      <c r="E11831" t="s">
        <v>12</v>
      </c>
      <c r="F11831" s="3" t="s">
        <v>19700</v>
      </c>
      <c r="G11831">
        <v>2021</v>
      </c>
      <c r="H11831" t="s">
        <v>140</v>
      </c>
      <c r="I11831" t="s">
        <v>28403</v>
      </c>
    </row>
    <row r="11832" spans="1:9" ht="16" x14ac:dyDescent="0.2">
      <c r="A11832" t="s">
        <v>28404</v>
      </c>
      <c r="B11832" t="s">
        <v>1531</v>
      </c>
      <c r="C11832">
        <v>1</v>
      </c>
      <c r="D11832">
        <f>134</f>
        <v>134</v>
      </c>
      <c r="E11832" t="s">
        <v>12</v>
      </c>
      <c r="F11832" s="3" t="s">
        <v>6863</v>
      </c>
      <c r="G11832">
        <v>2021</v>
      </c>
      <c r="H11832" t="s">
        <v>140</v>
      </c>
      <c r="I11832" t="s">
        <v>28405</v>
      </c>
    </row>
    <row r="11833" spans="1:9" ht="16" x14ac:dyDescent="0.2">
      <c r="A11833" t="s">
        <v>28406</v>
      </c>
      <c r="B11833" t="s">
        <v>28407</v>
      </c>
      <c r="C11833">
        <v>1</v>
      </c>
      <c r="D11833" t="s">
        <v>12</v>
      </c>
      <c r="E11833" t="s">
        <v>12</v>
      </c>
      <c r="F11833" s="3" t="s">
        <v>15290</v>
      </c>
      <c r="G11833">
        <v>2021</v>
      </c>
      <c r="H11833" t="s">
        <v>37</v>
      </c>
      <c r="I11833" t="s">
        <v>28408</v>
      </c>
    </row>
    <row r="11834" spans="1:9" ht="16" x14ac:dyDescent="0.2">
      <c r="A11834" t="s">
        <v>28406</v>
      </c>
      <c r="B11834" t="s">
        <v>28409</v>
      </c>
      <c r="C11834">
        <v>2</v>
      </c>
      <c r="D11834" t="s">
        <v>31</v>
      </c>
      <c r="E11834" t="s">
        <v>12</v>
      </c>
      <c r="F11834" s="3" t="s">
        <v>4303</v>
      </c>
      <c r="G11834">
        <v>2021</v>
      </c>
      <c r="H11834" t="s">
        <v>37</v>
      </c>
      <c r="I11834" t="s">
        <v>28408</v>
      </c>
    </row>
    <row r="11835" spans="1:9" ht="32" x14ac:dyDescent="0.2">
      <c r="A11835" t="s">
        <v>28410</v>
      </c>
      <c r="B11835" t="s">
        <v>28411</v>
      </c>
      <c r="C11835">
        <v>1</v>
      </c>
      <c r="D11835" t="s">
        <v>12</v>
      </c>
      <c r="E11835" t="s">
        <v>12</v>
      </c>
      <c r="F11835" s="3" t="s">
        <v>3236</v>
      </c>
      <c r="G11835">
        <v>2021</v>
      </c>
      <c r="H11835" t="s">
        <v>1810</v>
      </c>
      <c r="I11835" t="s">
        <v>28412</v>
      </c>
    </row>
    <row r="11836" spans="1:9" ht="32" x14ac:dyDescent="0.2">
      <c r="A11836" t="s">
        <v>28410</v>
      </c>
      <c r="B11836" t="s">
        <v>28413</v>
      </c>
      <c r="C11836">
        <v>2</v>
      </c>
      <c r="D11836" t="s">
        <v>12</v>
      </c>
      <c r="E11836" t="s">
        <v>12</v>
      </c>
      <c r="F11836" s="3" t="s">
        <v>3236</v>
      </c>
      <c r="G11836">
        <v>2021</v>
      </c>
      <c r="H11836" t="s">
        <v>1810</v>
      </c>
      <c r="I11836" t="s">
        <v>28412</v>
      </c>
    </row>
    <row r="11837" spans="1:9" ht="16" x14ac:dyDescent="0.2">
      <c r="A11837" t="s">
        <v>28410</v>
      </c>
      <c r="B11837" t="s">
        <v>28414</v>
      </c>
      <c r="C11837">
        <v>3</v>
      </c>
      <c r="D11837">
        <f>85</f>
        <v>85</v>
      </c>
      <c r="E11837" t="s">
        <v>1171</v>
      </c>
      <c r="F11837" s="3" t="s">
        <v>16825</v>
      </c>
      <c r="G11837">
        <v>2021</v>
      </c>
      <c r="H11837" t="s">
        <v>174</v>
      </c>
      <c r="I11837" t="s">
        <v>28412</v>
      </c>
    </row>
    <row r="11838" spans="1:9" ht="32" x14ac:dyDescent="0.2">
      <c r="A11838" t="s">
        <v>28410</v>
      </c>
      <c r="B11838" t="s">
        <v>28415</v>
      </c>
      <c r="C11838">
        <v>4</v>
      </c>
      <c r="D11838" t="s">
        <v>12</v>
      </c>
      <c r="E11838" t="s">
        <v>12</v>
      </c>
      <c r="F11838" s="3" t="s">
        <v>3236</v>
      </c>
      <c r="G11838">
        <v>2021</v>
      </c>
      <c r="H11838" t="s">
        <v>1810</v>
      </c>
      <c r="I11838" t="s">
        <v>28412</v>
      </c>
    </row>
    <row r="11839" spans="1:9" ht="16" x14ac:dyDescent="0.2">
      <c r="A11839" t="s">
        <v>28410</v>
      </c>
      <c r="B11839" t="s">
        <v>28416</v>
      </c>
      <c r="C11839">
        <v>5</v>
      </c>
      <c r="D11839" t="s">
        <v>12</v>
      </c>
      <c r="E11839" t="s">
        <v>12</v>
      </c>
      <c r="F11839" s="3" t="s">
        <v>21634</v>
      </c>
      <c r="G11839">
        <v>2021</v>
      </c>
      <c r="H11839" t="s">
        <v>1810</v>
      </c>
      <c r="I11839" t="s">
        <v>28412</v>
      </c>
    </row>
    <row r="11840" spans="1:9" ht="32" x14ac:dyDescent="0.2">
      <c r="A11840" t="s">
        <v>28417</v>
      </c>
      <c r="B11840" t="s">
        <v>28418</v>
      </c>
      <c r="C11840">
        <v>1</v>
      </c>
      <c r="D11840" t="s">
        <v>12</v>
      </c>
      <c r="E11840" t="s">
        <v>12</v>
      </c>
      <c r="F11840" s="3" t="s">
        <v>28396</v>
      </c>
      <c r="G11840">
        <v>2021</v>
      </c>
      <c r="H11840" t="s">
        <v>239</v>
      </c>
      <c r="I11840" t="s">
        <v>28419</v>
      </c>
    </row>
    <row r="11841" spans="1:9" ht="16" x14ac:dyDescent="0.2">
      <c r="A11841" t="s">
        <v>28420</v>
      </c>
      <c r="B11841" t="s">
        <v>2320</v>
      </c>
      <c r="C11841">
        <v>1</v>
      </c>
      <c r="D11841">
        <f>511</f>
        <v>511</v>
      </c>
      <c r="E11841" t="s">
        <v>12</v>
      </c>
      <c r="F11841" s="3" t="s">
        <v>28421</v>
      </c>
      <c r="G11841">
        <v>2021</v>
      </c>
      <c r="H11841" t="s">
        <v>14</v>
      </c>
      <c r="I11841" t="s">
        <v>28422</v>
      </c>
    </row>
    <row r="11842" spans="1:9" ht="16" x14ac:dyDescent="0.2">
      <c r="A11842" t="s">
        <v>28420</v>
      </c>
      <c r="B11842" t="s">
        <v>3996</v>
      </c>
      <c r="C11842">
        <v>2</v>
      </c>
      <c r="D11842" t="s">
        <v>12</v>
      </c>
      <c r="E11842" t="s">
        <v>12</v>
      </c>
      <c r="F11842" s="3" t="s">
        <v>28423</v>
      </c>
      <c r="G11842">
        <v>2021</v>
      </c>
      <c r="H11842" t="s">
        <v>14</v>
      </c>
      <c r="I11842" t="s">
        <v>28422</v>
      </c>
    </row>
    <row r="11843" spans="1:9" ht="32" x14ac:dyDescent="0.2">
      <c r="A11843" t="s">
        <v>28424</v>
      </c>
      <c r="B11843" t="s">
        <v>28425</v>
      </c>
      <c r="C11843">
        <v>1</v>
      </c>
      <c r="D11843" t="s">
        <v>12</v>
      </c>
      <c r="E11843" t="s">
        <v>12</v>
      </c>
      <c r="F11843" s="3" t="s">
        <v>12762</v>
      </c>
      <c r="G11843">
        <v>2021</v>
      </c>
      <c r="H11843" t="s">
        <v>462</v>
      </c>
      <c r="I11843" t="s">
        <v>28426</v>
      </c>
    </row>
    <row r="11844" spans="1:9" ht="32" x14ac:dyDescent="0.2">
      <c r="A11844" t="s">
        <v>28424</v>
      </c>
      <c r="B11844" t="s">
        <v>12761</v>
      </c>
      <c r="C11844">
        <v>2</v>
      </c>
      <c r="D11844" t="s">
        <v>469</v>
      </c>
      <c r="E11844" t="s">
        <v>12</v>
      </c>
      <c r="F11844" s="3" t="s">
        <v>28427</v>
      </c>
      <c r="G11844">
        <v>2021</v>
      </c>
      <c r="H11844" t="s">
        <v>462</v>
      </c>
      <c r="I11844" t="s">
        <v>28426</v>
      </c>
    </row>
    <row r="11845" spans="1:9" ht="16" x14ac:dyDescent="0.2">
      <c r="A11845" t="s">
        <v>28428</v>
      </c>
      <c r="B11845" t="s">
        <v>28429</v>
      </c>
      <c r="C11845">
        <v>1</v>
      </c>
      <c r="D11845" t="s">
        <v>28430</v>
      </c>
      <c r="E11845" t="s">
        <v>3572</v>
      </c>
      <c r="F11845" s="3" t="s">
        <v>28431</v>
      </c>
      <c r="G11845">
        <v>2021</v>
      </c>
      <c r="H11845" t="s">
        <v>86</v>
      </c>
      <c r="I11845" t="s">
        <v>28432</v>
      </c>
    </row>
    <row r="11846" spans="1:9" ht="16" x14ac:dyDescent="0.2">
      <c r="A11846" t="s">
        <v>28428</v>
      </c>
      <c r="B11846" t="s">
        <v>28433</v>
      </c>
      <c r="C11846">
        <v>2</v>
      </c>
      <c r="D11846" t="s">
        <v>12</v>
      </c>
      <c r="E11846" t="s">
        <v>12</v>
      </c>
      <c r="F11846" s="3" t="s">
        <v>28434</v>
      </c>
      <c r="G11846">
        <v>2021</v>
      </c>
      <c r="H11846" t="s">
        <v>86</v>
      </c>
      <c r="I11846" t="s">
        <v>28432</v>
      </c>
    </row>
    <row r="11847" spans="1:9" ht="32" x14ac:dyDescent="0.2">
      <c r="A11847" t="s">
        <v>28435</v>
      </c>
      <c r="B11847" t="s">
        <v>20294</v>
      </c>
      <c r="C11847">
        <v>1</v>
      </c>
      <c r="D11847" t="s">
        <v>52</v>
      </c>
      <c r="E11847" t="s">
        <v>12</v>
      </c>
      <c r="F11847" s="3" t="s">
        <v>28436</v>
      </c>
      <c r="G11847">
        <v>2021</v>
      </c>
      <c r="H11847" t="s">
        <v>859</v>
      </c>
      <c r="I11847" t="s">
        <v>28437</v>
      </c>
    </row>
    <row r="11848" spans="1:9" ht="32" x14ac:dyDescent="0.2">
      <c r="A11848" t="s">
        <v>28435</v>
      </c>
      <c r="B11848" t="s">
        <v>28438</v>
      </c>
      <c r="C11848">
        <v>2</v>
      </c>
      <c r="D11848" t="s">
        <v>52</v>
      </c>
      <c r="E11848" t="s">
        <v>12</v>
      </c>
      <c r="F11848" s="3" t="s">
        <v>1995</v>
      </c>
      <c r="G11848">
        <v>2021</v>
      </c>
      <c r="H11848" t="s">
        <v>859</v>
      </c>
      <c r="I11848" t="s">
        <v>28437</v>
      </c>
    </row>
    <row r="11849" spans="1:9" ht="32" x14ac:dyDescent="0.2">
      <c r="A11849" t="s">
        <v>28439</v>
      </c>
      <c r="B11849" t="s">
        <v>28440</v>
      </c>
      <c r="C11849">
        <v>1</v>
      </c>
      <c r="D11849" t="s">
        <v>469</v>
      </c>
      <c r="E11849" t="s">
        <v>12</v>
      </c>
      <c r="F11849" s="3" t="s">
        <v>28441</v>
      </c>
      <c r="G11849">
        <v>2021</v>
      </c>
      <c r="H11849" t="s">
        <v>859</v>
      </c>
      <c r="I11849" t="s">
        <v>28442</v>
      </c>
    </row>
    <row r="11850" spans="1:9" ht="32" x14ac:dyDescent="0.2">
      <c r="A11850" t="s">
        <v>28443</v>
      </c>
      <c r="B11850" t="s">
        <v>26800</v>
      </c>
      <c r="C11850">
        <v>1</v>
      </c>
      <c r="D11850">
        <f>431</f>
        <v>431</v>
      </c>
      <c r="E11850" t="s">
        <v>12</v>
      </c>
      <c r="F11850" s="3" t="s">
        <v>26801</v>
      </c>
      <c r="G11850">
        <v>2021</v>
      </c>
      <c r="H11850" t="s">
        <v>86</v>
      </c>
      <c r="I11850" t="s">
        <v>28444</v>
      </c>
    </row>
    <row r="11851" spans="1:9" ht="16" x14ac:dyDescent="0.2">
      <c r="A11851" t="s">
        <v>28443</v>
      </c>
      <c r="B11851" t="s">
        <v>26803</v>
      </c>
      <c r="C11851">
        <v>2</v>
      </c>
      <c r="D11851" t="s">
        <v>12</v>
      </c>
      <c r="E11851" t="s">
        <v>1171</v>
      </c>
      <c r="F11851" s="3" t="s">
        <v>26804</v>
      </c>
      <c r="G11851">
        <v>2021</v>
      </c>
      <c r="H11851" t="s">
        <v>86</v>
      </c>
      <c r="I11851" t="s">
        <v>28444</v>
      </c>
    </row>
    <row r="11852" spans="1:9" ht="16" x14ac:dyDescent="0.2">
      <c r="A11852" t="s">
        <v>28445</v>
      </c>
      <c r="B11852" t="s">
        <v>28446</v>
      </c>
      <c r="C11852">
        <v>1</v>
      </c>
      <c r="D11852" t="s">
        <v>12</v>
      </c>
      <c r="E11852" t="s">
        <v>12</v>
      </c>
      <c r="F11852" s="3" t="s">
        <v>28447</v>
      </c>
      <c r="G11852">
        <v>2021</v>
      </c>
      <c r="H11852" t="s">
        <v>1663</v>
      </c>
      <c r="I11852" t="s">
        <v>28448</v>
      </c>
    </row>
    <row r="11853" spans="1:9" ht="16" x14ac:dyDescent="0.2">
      <c r="A11853" t="s">
        <v>28445</v>
      </c>
      <c r="B11853" t="s">
        <v>28449</v>
      </c>
      <c r="C11853">
        <v>2</v>
      </c>
      <c r="D11853" t="s">
        <v>12</v>
      </c>
      <c r="E11853" t="s">
        <v>12</v>
      </c>
      <c r="F11853" s="3" t="s">
        <v>28450</v>
      </c>
      <c r="G11853">
        <v>2021</v>
      </c>
      <c r="H11853" t="s">
        <v>140</v>
      </c>
      <c r="I11853" t="s">
        <v>28448</v>
      </c>
    </row>
    <row r="11854" spans="1:9" ht="32" x14ac:dyDescent="0.2">
      <c r="A11854" t="s">
        <v>28451</v>
      </c>
      <c r="B11854" t="s">
        <v>28452</v>
      </c>
      <c r="C11854">
        <v>1</v>
      </c>
      <c r="D11854" t="s">
        <v>12</v>
      </c>
      <c r="E11854" t="s">
        <v>12</v>
      </c>
      <c r="F11854" s="3" t="s">
        <v>28453</v>
      </c>
      <c r="G11854">
        <v>2021</v>
      </c>
      <c r="H11854" t="s">
        <v>323</v>
      </c>
      <c r="I11854" t="s">
        <v>28454</v>
      </c>
    </row>
    <row r="11855" spans="1:9" ht="32" x14ac:dyDescent="0.2">
      <c r="A11855" t="s">
        <v>28451</v>
      </c>
      <c r="B11855" t="s">
        <v>28455</v>
      </c>
      <c r="C11855">
        <v>2</v>
      </c>
      <c r="D11855" t="s">
        <v>1818</v>
      </c>
      <c r="E11855" t="s">
        <v>12</v>
      </c>
      <c r="F11855" s="3" t="s">
        <v>28456</v>
      </c>
      <c r="G11855">
        <v>2021</v>
      </c>
      <c r="H11855" t="s">
        <v>323</v>
      </c>
      <c r="I11855" t="s">
        <v>28454</v>
      </c>
    </row>
    <row r="11856" spans="1:9" ht="32" x14ac:dyDescent="0.2">
      <c r="A11856" t="s">
        <v>28451</v>
      </c>
      <c r="B11856" t="s">
        <v>28457</v>
      </c>
      <c r="C11856">
        <v>3</v>
      </c>
      <c r="D11856" t="s">
        <v>12</v>
      </c>
      <c r="E11856" t="s">
        <v>12</v>
      </c>
      <c r="F11856" s="3" t="s">
        <v>28458</v>
      </c>
      <c r="G11856">
        <v>2021</v>
      </c>
      <c r="H11856" t="s">
        <v>323</v>
      </c>
      <c r="I11856" t="s">
        <v>28454</v>
      </c>
    </row>
    <row r="11857" spans="1:9" ht="16" x14ac:dyDescent="0.2">
      <c r="A11857" t="s">
        <v>28459</v>
      </c>
      <c r="B11857" t="s">
        <v>28460</v>
      </c>
      <c r="C11857">
        <v>1</v>
      </c>
      <c r="D11857" t="s">
        <v>25115</v>
      </c>
      <c r="E11857" t="s">
        <v>12</v>
      </c>
      <c r="F11857" s="3" t="s">
        <v>25116</v>
      </c>
      <c r="G11857">
        <v>2021</v>
      </c>
      <c r="H11857" t="s">
        <v>86</v>
      </c>
      <c r="I11857" t="s">
        <v>28461</v>
      </c>
    </row>
    <row r="11858" spans="1:9" ht="16" x14ac:dyDescent="0.2">
      <c r="A11858" t="s">
        <v>28462</v>
      </c>
      <c r="B11858" t="s">
        <v>16375</v>
      </c>
      <c r="C11858">
        <v>1</v>
      </c>
      <c r="D11858" t="s">
        <v>12</v>
      </c>
      <c r="E11858" t="s">
        <v>12</v>
      </c>
      <c r="F11858" s="7" t="s">
        <v>21031</v>
      </c>
      <c r="G11858">
        <v>2021</v>
      </c>
      <c r="H11858" t="s">
        <v>37</v>
      </c>
      <c r="I11858" t="s">
        <v>28463</v>
      </c>
    </row>
    <row r="11859" spans="1:9" ht="16" x14ac:dyDescent="0.2">
      <c r="A11859" t="s">
        <v>28462</v>
      </c>
      <c r="B11859" t="s">
        <v>28464</v>
      </c>
      <c r="C11859">
        <v>2</v>
      </c>
      <c r="D11859" t="s">
        <v>101</v>
      </c>
      <c r="E11859" t="s">
        <v>12</v>
      </c>
      <c r="F11859" s="3" t="s">
        <v>28465</v>
      </c>
      <c r="G11859">
        <v>2021</v>
      </c>
      <c r="H11859" t="s">
        <v>37</v>
      </c>
      <c r="I11859" t="s">
        <v>28463</v>
      </c>
    </row>
    <row r="11860" spans="1:9" ht="16" x14ac:dyDescent="0.2">
      <c r="A11860" t="s">
        <v>28466</v>
      </c>
      <c r="B11860" t="s">
        <v>28467</v>
      </c>
      <c r="C11860">
        <v>1</v>
      </c>
      <c r="D11860">
        <f>34</f>
        <v>34</v>
      </c>
      <c r="E11860" t="s">
        <v>12</v>
      </c>
      <c r="F11860" s="3" t="s">
        <v>2706</v>
      </c>
      <c r="G11860">
        <v>2021</v>
      </c>
      <c r="H11860" t="s">
        <v>368</v>
      </c>
      <c r="I11860" t="s">
        <v>28468</v>
      </c>
    </row>
    <row r="11861" spans="1:9" ht="32" x14ac:dyDescent="0.2">
      <c r="A11861" t="s">
        <v>28469</v>
      </c>
      <c r="B11861" t="s">
        <v>28470</v>
      </c>
      <c r="C11861">
        <v>1</v>
      </c>
      <c r="D11861">
        <f>176</f>
        <v>176</v>
      </c>
      <c r="E11861" t="s">
        <v>592</v>
      </c>
      <c r="F11861" s="3" t="s">
        <v>25182</v>
      </c>
      <c r="G11861">
        <v>2021</v>
      </c>
      <c r="H11861" t="s">
        <v>86</v>
      </c>
      <c r="I11861" t="s">
        <v>28471</v>
      </c>
    </row>
    <row r="11862" spans="1:9" ht="16" x14ac:dyDescent="0.2">
      <c r="A11862" t="s">
        <v>28469</v>
      </c>
      <c r="B11862" t="s">
        <v>28472</v>
      </c>
      <c r="C11862">
        <v>2</v>
      </c>
      <c r="D11862" t="s">
        <v>12</v>
      </c>
      <c r="E11862" t="s">
        <v>12</v>
      </c>
      <c r="F11862" s="3" t="s">
        <v>28473</v>
      </c>
      <c r="G11862">
        <v>2021</v>
      </c>
      <c r="H11862" t="s">
        <v>368</v>
      </c>
      <c r="I11862" t="s">
        <v>28471</v>
      </c>
    </row>
    <row r="11863" spans="1:9" ht="16" x14ac:dyDescent="0.2">
      <c r="A11863" t="s">
        <v>28469</v>
      </c>
      <c r="B11863" t="s">
        <v>28474</v>
      </c>
      <c r="C11863">
        <v>3</v>
      </c>
      <c r="D11863" t="s">
        <v>12</v>
      </c>
      <c r="E11863" t="s">
        <v>12</v>
      </c>
      <c r="F11863" s="3" t="s">
        <v>28475</v>
      </c>
      <c r="G11863">
        <v>2021</v>
      </c>
      <c r="H11863" t="s">
        <v>571</v>
      </c>
      <c r="I11863" t="s">
        <v>28471</v>
      </c>
    </row>
    <row r="11864" spans="1:9" ht="32" x14ac:dyDescent="0.2">
      <c r="A11864" t="s">
        <v>28476</v>
      </c>
      <c r="B11864" t="s">
        <v>1238</v>
      </c>
      <c r="C11864">
        <v>1</v>
      </c>
      <c r="D11864" t="s">
        <v>12</v>
      </c>
      <c r="E11864" t="s">
        <v>12</v>
      </c>
      <c r="F11864" s="3" t="s">
        <v>27350</v>
      </c>
      <c r="G11864">
        <v>2021</v>
      </c>
      <c r="H11864" t="s">
        <v>140</v>
      </c>
      <c r="I11864" t="s">
        <v>28477</v>
      </c>
    </row>
    <row r="11865" spans="1:9" ht="32" x14ac:dyDescent="0.2">
      <c r="A11865" t="s">
        <v>28476</v>
      </c>
      <c r="B11865" t="s">
        <v>1241</v>
      </c>
      <c r="C11865">
        <v>2</v>
      </c>
      <c r="D11865" t="s">
        <v>3111</v>
      </c>
      <c r="E11865" t="s">
        <v>12</v>
      </c>
      <c r="F11865" s="3" t="s">
        <v>3112</v>
      </c>
      <c r="G11865">
        <v>2021</v>
      </c>
      <c r="H11865" t="s">
        <v>140</v>
      </c>
      <c r="I11865" t="s">
        <v>28477</v>
      </c>
    </row>
    <row r="11866" spans="1:9" ht="32" x14ac:dyDescent="0.2">
      <c r="A11866" t="s">
        <v>28476</v>
      </c>
      <c r="B11866" t="s">
        <v>28478</v>
      </c>
      <c r="C11866">
        <v>3</v>
      </c>
      <c r="D11866" t="s">
        <v>12</v>
      </c>
      <c r="E11866" t="s">
        <v>12</v>
      </c>
      <c r="F11866" s="3" t="s">
        <v>28479</v>
      </c>
      <c r="G11866">
        <v>2021</v>
      </c>
      <c r="H11866" t="s">
        <v>140</v>
      </c>
      <c r="I11866" t="s">
        <v>28477</v>
      </c>
    </row>
    <row r="11867" spans="1:9" ht="16" x14ac:dyDescent="0.2">
      <c r="A11867" t="s">
        <v>28480</v>
      </c>
      <c r="B11867" t="s">
        <v>28481</v>
      </c>
      <c r="C11867">
        <v>1</v>
      </c>
      <c r="D11867" t="s">
        <v>12</v>
      </c>
      <c r="E11867" t="s">
        <v>12</v>
      </c>
      <c r="F11867" s="3" t="s">
        <v>7978</v>
      </c>
      <c r="G11867">
        <v>2021</v>
      </c>
      <c r="H11867" t="s">
        <v>3976</v>
      </c>
      <c r="I11867" t="s">
        <v>28482</v>
      </c>
    </row>
    <row r="11868" spans="1:9" ht="16" x14ac:dyDescent="0.2">
      <c r="A11868" t="s">
        <v>28480</v>
      </c>
      <c r="B11868" t="s">
        <v>3700</v>
      </c>
      <c r="C11868">
        <v>2</v>
      </c>
      <c r="D11868">
        <f>340</f>
        <v>340</v>
      </c>
      <c r="E11868" t="s">
        <v>12</v>
      </c>
      <c r="F11868" s="3" t="s">
        <v>18862</v>
      </c>
      <c r="G11868">
        <v>2021</v>
      </c>
      <c r="H11868" t="s">
        <v>140</v>
      </c>
      <c r="I11868" t="s">
        <v>28482</v>
      </c>
    </row>
    <row r="11869" spans="1:9" ht="16" x14ac:dyDescent="0.2">
      <c r="A11869" t="s">
        <v>28480</v>
      </c>
      <c r="B11869" t="s">
        <v>24587</v>
      </c>
      <c r="C11869">
        <v>3</v>
      </c>
      <c r="D11869" t="s">
        <v>12</v>
      </c>
      <c r="E11869" t="s">
        <v>12</v>
      </c>
      <c r="F11869" s="3" t="s">
        <v>6916</v>
      </c>
      <c r="G11869">
        <v>2021</v>
      </c>
      <c r="H11869" t="s">
        <v>3976</v>
      </c>
      <c r="I11869" t="s">
        <v>28482</v>
      </c>
    </row>
    <row r="11870" spans="1:9" ht="32" x14ac:dyDescent="0.2">
      <c r="A11870" t="s">
        <v>28483</v>
      </c>
      <c r="B11870" t="s">
        <v>28484</v>
      </c>
      <c r="C11870">
        <v>1</v>
      </c>
      <c r="D11870" t="s">
        <v>12</v>
      </c>
      <c r="E11870" t="s">
        <v>12</v>
      </c>
      <c r="F11870" s="3" t="s">
        <v>28485</v>
      </c>
      <c r="G11870">
        <v>2021</v>
      </c>
      <c r="H11870" t="s">
        <v>174</v>
      </c>
      <c r="I11870" t="s">
        <v>28486</v>
      </c>
    </row>
    <row r="11871" spans="1:9" ht="32" x14ac:dyDescent="0.2">
      <c r="A11871" t="s">
        <v>28483</v>
      </c>
      <c r="B11871" t="s">
        <v>23913</v>
      </c>
      <c r="C11871">
        <v>2</v>
      </c>
      <c r="D11871" t="s">
        <v>12</v>
      </c>
      <c r="E11871" t="s">
        <v>12</v>
      </c>
      <c r="F11871" s="3" t="s">
        <v>28487</v>
      </c>
      <c r="G11871">
        <v>2021</v>
      </c>
      <c r="H11871" t="s">
        <v>174</v>
      </c>
      <c r="I11871" t="s">
        <v>28486</v>
      </c>
    </row>
    <row r="11872" spans="1:9" ht="32" x14ac:dyDescent="0.2">
      <c r="A11872" t="s">
        <v>28488</v>
      </c>
      <c r="B11872" t="s">
        <v>25091</v>
      </c>
      <c r="C11872">
        <v>1</v>
      </c>
      <c r="D11872" t="s">
        <v>525</v>
      </c>
      <c r="E11872" t="s">
        <v>12</v>
      </c>
      <c r="F11872" s="3" t="s">
        <v>4591</v>
      </c>
      <c r="G11872">
        <v>2021</v>
      </c>
      <c r="H11872" t="s">
        <v>527</v>
      </c>
      <c r="I11872" t="s">
        <v>28489</v>
      </c>
    </row>
    <row r="11873" spans="1:9" ht="16" x14ac:dyDescent="0.2">
      <c r="A11873" t="s">
        <v>28488</v>
      </c>
      <c r="B11873" t="s">
        <v>4593</v>
      </c>
      <c r="C11873">
        <v>2</v>
      </c>
      <c r="D11873">
        <f>256</f>
        <v>256</v>
      </c>
      <c r="E11873" t="s">
        <v>12</v>
      </c>
      <c r="F11873" s="3" t="s">
        <v>4041</v>
      </c>
      <c r="G11873">
        <v>2021</v>
      </c>
      <c r="H11873" t="s">
        <v>522</v>
      </c>
      <c r="I11873" t="s">
        <v>28489</v>
      </c>
    </row>
    <row r="11874" spans="1:9" ht="32" x14ac:dyDescent="0.2">
      <c r="A11874" t="s">
        <v>28488</v>
      </c>
      <c r="B11874" t="s">
        <v>23147</v>
      </c>
      <c r="C11874">
        <v>3</v>
      </c>
      <c r="D11874" t="s">
        <v>12</v>
      </c>
      <c r="E11874" t="s">
        <v>12</v>
      </c>
      <c r="F11874" s="3" t="s">
        <v>25093</v>
      </c>
      <c r="G11874">
        <v>2021</v>
      </c>
      <c r="H11874" t="s">
        <v>527</v>
      </c>
      <c r="I11874" t="s">
        <v>28489</v>
      </c>
    </row>
    <row r="11875" spans="1:9" ht="16" x14ac:dyDescent="0.2">
      <c r="A11875" t="s">
        <v>28490</v>
      </c>
      <c r="B11875" t="s">
        <v>28491</v>
      </c>
      <c r="C11875">
        <v>1</v>
      </c>
      <c r="D11875">
        <f>132</f>
        <v>132</v>
      </c>
      <c r="E11875" t="s">
        <v>12</v>
      </c>
      <c r="F11875" s="3" t="s">
        <v>28492</v>
      </c>
      <c r="G11875">
        <v>2021</v>
      </c>
      <c r="H11875" t="s">
        <v>140</v>
      </c>
      <c r="I11875" t="s">
        <v>28493</v>
      </c>
    </row>
    <row r="11876" spans="1:9" ht="16" x14ac:dyDescent="0.2">
      <c r="A11876" t="s">
        <v>28490</v>
      </c>
      <c r="B11876" t="s">
        <v>10476</v>
      </c>
      <c r="C11876">
        <v>2</v>
      </c>
      <c r="D11876" t="s">
        <v>344</v>
      </c>
      <c r="E11876" t="s">
        <v>12</v>
      </c>
      <c r="F11876" s="3" t="s">
        <v>2548</v>
      </c>
      <c r="G11876">
        <v>2021</v>
      </c>
      <c r="H11876" t="s">
        <v>14</v>
      </c>
      <c r="I11876" t="s">
        <v>28493</v>
      </c>
    </row>
    <row r="11877" spans="1:9" ht="16" x14ac:dyDescent="0.2">
      <c r="A11877" t="s">
        <v>28490</v>
      </c>
      <c r="B11877" t="s">
        <v>20610</v>
      </c>
      <c r="C11877">
        <v>3</v>
      </c>
      <c r="D11877" t="s">
        <v>408</v>
      </c>
      <c r="E11877" t="s">
        <v>12</v>
      </c>
      <c r="F11877" s="3" t="s">
        <v>20611</v>
      </c>
      <c r="G11877">
        <v>2021</v>
      </c>
      <c r="H11877" t="s">
        <v>14</v>
      </c>
      <c r="I11877" t="s">
        <v>28493</v>
      </c>
    </row>
    <row r="11878" spans="1:9" ht="16" x14ac:dyDescent="0.2">
      <c r="A11878" t="s">
        <v>28490</v>
      </c>
      <c r="B11878" t="s">
        <v>27575</v>
      </c>
      <c r="C11878">
        <v>4</v>
      </c>
      <c r="D11878" t="s">
        <v>344</v>
      </c>
      <c r="E11878" t="s">
        <v>12</v>
      </c>
      <c r="F11878" s="3" t="s">
        <v>28494</v>
      </c>
      <c r="G11878">
        <v>2021</v>
      </c>
      <c r="H11878" t="s">
        <v>140</v>
      </c>
      <c r="I11878" t="s">
        <v>28493</v>
      </c>
    </row>
    <row r="11879" spans="1:9" ht="16" x14ac:dyDescent="0.2">
      <c r="A11879" t="s">
        <v>28495</v>
      </c>
      <c r="B11879" t="s">
        <v>28496</v>
      </c>
      <c r="C11879">
        <v>1</v>
      </c>
      <c r="D11879" t="s">
        <v>12</v>
      </c>
      <c r="E11879" t="s">
        <v>12</v>
      </c>
      <c r="F11879" s="7" t="s">
        <v>28497</v>
      </c>
      <c r="G11879">
        <v>2021</v>
      </c>
      <c r="H11879" t="s">
        <v>37</v>
      </c>
      <c r="I11879" t="s">
        <v>28498</v>
      </c>
    </row>
    <row r="11880" spans="1:9" ht="32" x14ac:dyDescent="0.2">
      <c r="A11880" t="s">
        <v>28495</v>
      </c>
      <c r="B11880" t="s">
        <v>28499</v>
      </c>
      <c r="C11880">
        <v>2</v>
      </c>
      <c r="D11880" t="s">
        <v>12</v>
      </c>
      <c r="E11880" t="s">
        <v>12</v>
      </c>
      <c r="F11880" s="3" t="s">
        <v>28500</v>
      </c>
      <c r="G11880">
        <v>2021</v>
      </c>
      <c r="H11880" t="s">
        <v>37</v>
      </c>
      <c r="I11880" t="s">
        <v>28498</v>
      </c>
    </row>
    <row r="11881" spans="1:9" ht="32" x14ac:dyDescent="0.2">
      <c r="A11881" t="s">
        <v>28501</v>
      </c>
      <c r="B11881" t="s">
        <v>16550</v>
      </c>
      <c r="C11881">
        <v>1</v>
      </c>
      <c r="D11881" t="s">
        <v>12</v>
      </c>
      <c r="E11881" t="s">
        <v>12</v>
      </c>
      <c r="F11881" s="3" t="s">
        <v>2308</v>
      </c>
      <c r="G11881">
        <v>2021</v>
      </c>
      <c r="H11881" t="s">
        <v>522</v>
      </c>
      <c r="I11881" t="s">
        <v>28502</v>
      </c>
    </row>
    <row r="11882" spans="1:9" ht="32" x14ac:dyDescent="0.2">
      <c r="A11882" t="s">
        <v>28501</v>
      </c>
      <c r="B11882" t="s">
        <v>16543</v>
      </c>
      <c r="C11882">
        <v>2</v>
      </c>
      <c r="D11882" t="s">
        <v>4450</v>
      </c>
      <c r="E11882" t="s">
        <v>12</v>
      </c>
      <c r="F11882" s="3" t="s">
        <v>28503</v>
      </c>
      <c r="G11882">
        <v>2021</v>
      </c>
      <c r="H11882" t="s">
        <v>522</v>
      </c>
      <c r="I11882" t="s">
        <v>28502</v>
      </c>
    </row>
    <row r="11883" spans="1:9" ht="32" x14ac:dyDescent="0.2">
      <c r="A11883" t="s">
        <v>28501</v>
      </c>
      <c r="B11883" t="s">
        <v>16544</v>
      </c>
      <c r="C11883">
        <v>3</v>
      </c>
      <c r="D11883">
        <f>542</f>
        <v>542</v>
      </c>
      <c r="E11883" t="s">
        <v>12</v>
      </c>
      <c r="F11883" s="3" t="s">
        <v>28504</v>
      </c>
      <c r="G11883">
        <v>2021</v>
      </c>
      <c r="H11883" t="s">
        <v>126</v>
      </c>
      <c r="I11883" t="s">
        <v>28502</v>
      </c>
    </row>
    <row r="11884" spans="1:9" ht="32" x14ac:dyDescent="0.2">
      <c r="A11884" t="s">
        <v>28501</v>
      </c>
      <c r="B11884" t="s">
        <v>20546</v>
      </c>
      <c r="C11884">
        <v>4</v>
      </c>
      <c r="D11884" t="s">
        <v>628</v>
      </c>
      <c r="E11884" t="s">
        <v>12</v>
      </c>
      <c r="F11884" s="3" t="s">
        <v>20549</v>
      </c>
      <c r="G11884">
        <v>2021</v>
      </c>
      <c r="H11884" t="s">
        <v>126</v>
      </c>
      <c r="I11884" t="s">
        <v>28502</v>
      </c>
    </row>
    <row r="11885" spans="1:9" ht="32" x14ac:dyDescent="0.2">
      <c r="A11885" t="s">
        <v>28501</v>
      </c>
      <c r="B11885" t="s">
        <v>20548</v>
      </c>
      <c r="C11885">
        <v>5</v>
      </c>
      <c r="D11885" t="s">
        <v>628</v>
      </c>
      <c r="E11885" t="s">
        <v>12</v>
      </c>
      <c r="F11885" s="3" t="s">
        <v>28505</v>
      </c>
      <c r="G11885">
        <v>2021</v>
      </c>
      <c r="H11885" t="s">
        <v>126</v>
      </c>
      <c r="I11885" t="s">
        <v>28502</v>
      </c>
    </row>
    <row r="11886" spans="1:9" ht="48" x14ac:dyDescent="0.2">
      <c r="A11886" t="s">
        <v>28501</v>
      </c>
      <c r="B11886" t="s">
        <v>16541</v>
      </c>
      <c r="C11886">
        <v>6</v>
      </c>
      <c r="D11886" t="s">
        <v>1735</v>
      </c>
      <c r="E11886" t="s">
        <v>12</v>
      </c>
      <c r="F11886" s="3" t="s">
        <v>16542</v>
      </c>
      <c r="G11886">
        <v>2021</v>
      </c>
      <c r="H11886" t="s">
        <v>126</v>
      </c>
      <c r="I11886" t="s">
        <v>28502</v>
      </c>
    </row>
    <row r="11887" spans="1:9" ht="32" x14ac:dyDescent="0.2">
      <c r="A11887" t="s">
        <v>28506</v>
      </c>
      <c r="B11887" t="s">
        <v>28507</v>
      </c>
      <c r="C11887">
        <v>1</v>
      </c>
      <c r="D11887">
        <f>189</f>
        <v>189</v>
      </c>
      <c r="E11887" t="s">
        <v>12</v>
      </c>
      <c r="F11887" s="3" t="s">
        <v>28508</v>
      </c>
      <c r="G11887">
        <v>2021</v>
      </c>
      <c r="H11887" t="s">
        <v>998</v>
      </c>
      <c r="I11887" t="s">
        <v>28509</v>
      </c>
    </row>
    <row r="11888" spans="1:9" ht="32" x14ac:dyDescent="0.2">
      <c r="A11888" t="s">
        <v>28506</v>
      </c>
      <c r="B11888" t="s">
        <v>28510</v>
      </c>
      <c r="C11888">
        <v>2</v>
      </c>
      <c r="D11888" t="s">
        <v>12</v>
      </c>
      <c r="E11888" t="s">
        <v>12</v>
      </c>
      <c r="F11888" s="3" t="s">
        <v>28511</v>
      </c>
      <c r="G11888">
        <v>2021</v>
      </c>
      <c r="H11888" t="s">
        <v>998</v>
      </c>
      <c r="I11888" t="s">
        <v>28509</v>
      </c>
    </row>
    <row r="11889" spans="1:9" ht="16" x14ac:dyDescent="0.2">
      <c r="A11889" t="s">
        <v>28506</v>
      </c>
      <c r="B11889" t="s">
        <v>28512</v>
      </c>
      <c r="C11889">
        <v>3</v>
      </c>
      <c r="D11889">
        <f>189</f>
        <v>189</v>
      </c>
      <c r="E11889" t="s">
        <v>12</v>
      </c>
      <c r="F11889" s="3" t="s">
        <v>28513</v>
      </c>
      <c r="G11889">
        <v>2021</v>
      </c>
      <c r="H11889" t="s">
        <v>998</v>
      </c>
      <c r="I11889" t="s">
        <v>28509</v>
      </c>
    </row>
    <row r="11890" spans="1:9" ht="16" x14ac:dyDescent="0.2">
      <c r="A11890" t="s">
        <v>28506</v>
      </c>
      <c r="B11890" t="s">
        <v>28514</v>
      </c>
      <c r="C11890">
        <v>4</v>
      </c>
      <c r="D11890">
        <f>189</f>
        <v>189</v>
      </c>
      <c r="E11890" t="s">
        <v>12</v>
      </c>
      <c r="F11890" s="3" t="s">
        <v>28515</v>
      </c>
      <c r="G11890">
        <v>2021</v>
      </c>
      <c r="H11890" t="s">
        <v>998</v>
      </c>
      <c r="I11890" t="s">
        <v>28509</v>
      </c>
    </row>
    <row r="11891" spans="1:9" ht="16" x14ac:dyDescent="0.2">
      <c r="A11891" t="s">
        <v>28506</v>
      </c>
      <c r="B11891" t="s">
        <v>28516</v>
      </c>
      <c r="C11891">
        <v>5</v>
      </c>
      <c r="D11891">
        <f>189</f>
        <v>189</v>
      </c>
      <c r="E11891" t="s">
        <v>4996</v>
      </c>
      <c r="F11891" s="3" t="s">
        <v>28517</v>
      </c>
      <c r="G11891">
        <v>2021</v>
      </c>
      <c r="H11891" t="s">
        <v>998</v>
      </c>
      <c r="I11891" t="s">
        <v>28509</v>
      </c>
    </row>
    <row r="11892" spans="1:9" ht="32" x14ac:dyDescent="0.2">
      <c r="A11892" t="s">
        <v>28506</v>
      </c>
      <c r="B11892" t="s">
        <v>28518</v>
      </c>
      <c r="C11892">
        <v>6</v>
      </c>
      <c r="D11892">
        <f>189</f>
        <v>189</v>
      </c>
      <c r="E11892" t="s">
        <v>12</v>
      </c>
      <c r="F11892" s="3" t="s">
        <v>28519</v>
      </c>
      <c r="G11892">
        <v>2021</v>
      </c>
      <c r="H11892" t="s">
        <v>998</v>
      </c>
      <c r="I11892" t="s">
        <v>28509</v>
      </c>
    </row>
    <row r="11893" spans="1:9" ht="16" x14ac:dyDescent="0.2">
      <c r="A11893" t="s">
        <v>28520</v>
      </c>
      <c r="B11893" t="s">
        <v>5578</v>
      </c>
      <c r="C11893">
        <v>1</v>
      </c>
      <c r="D11893">
        <f>285</f>
        <v>285</v>
      </c>
      <c r="E11893" t="s">
        <v>12</v>
      </c>
      <c r="F11893" s="3" t="s">
        <v>11126</v>
      </c>
      <c r="G11893">
        <v>2021</v>
      </c>
      <c r="H11893" t="s">
        <v>140</v>
      </c>
      <c r="I11893" t="s">
        <v>28521</v>
      </c>
    </row>
    <row r="11894" spans="1:9" ht="16" x14ac:dyDescent="0.2">
      <c r="A11894" t="s">
        <v>28520</v>
      </c>
      <c r="B11894" t="s">
        <v>18238</v>
      </c>
      <c r="C11894">
        <v>2</v>
      </c>
      <c r="D11894" t="s">
        <v>52</v>
      </c>
      <c r="E11894" t="s">
        <v>12</v>
      </c>
      <c r="F11894" s="3" t="s">
        <v>16161</v>
      </c>
      <c r="G11894">
        <v>2021</v>
      </c>
      <c r="H11894" t="s">
        <v>140</v>
      </c>
      <c r="I11894" t="s">
        <v>28521</v>
      </c>
    </row>
    <row r="11895" spans="1:9" ht="16" x14ac:dyDescent="0.2">
      <c r="A11895" t="s">
        <v>28522</v>
      </c>
      <c r="B11895" t="s">
        <v>28523</v>
      </c>
      <c r="C11895">
        <v>1</v>
      </c>
      <c r="D11895">
        <f>571</f>
        <v>571</v>
      </c>
      <c r="E11895" t="s">
        <v>12</v>
      </c>
      <c r="F11895" s="3" t="s">
        <v>13864</v>
      </c>
      <c r="G11895">
        <v>2021</v>
      </c>
      <c r="H11895" t="s">
        <v>86</v>
      </c>
      <c r="I11895" t="s">
        <v>28524</v>
      </c>
    </row>
    <row r="11896" spans="1:9" ht="32" x14ac:dyDescent="0.2">
      <c r="A11896" t="s">
        <v>28522</v>
      </c>
      <c r="B11896" t="s">
        <v>28525</v>
      </c>
      <c r="C11896">
        <v>2</v>
      </c>
      <c r="D11896">
        <f>446</f>
        <v>446</v>
      </c>
      <c r="E11896" t="s">
        <v>12</v>
      </c>
      <c r="F11896" s="3" t="s">
        <v>10680</v>
      </c>
      <c r="G11896">
        <v>2021</v>
      </c>
      <c r="H11896" t="s">
        <v>86</v>
      </c>
      <c r="I11896" t="s">
        <v>28524</v>
      </c>
    </row>
    <row r="11897" spans="1:9" ht="16" x14ac:dyDescent="0.2">
      <c r="A11897" t="s">
        <v>28526</v>
      </c>
      <c r="B11897" t="s">
        <v>10998</v>
      </c>
      <c r="C11897">
        <v>1</v>
      </c>
      <c r="D11897" t="s">
        <v>712</v>
      </c>
      <c r="E11897" t="s">
        <v>12</v>
      </c>
      <c r="F11897" s="3" t="s">
        <v>10999</v>
      </c>
      <c r="G11897">
        <v>2021</v>
      </c>
      <c r="H11897" t="s">
        <v>714</v>
      </c>
      <c r="I11897" t="s">
        <v>28527</v>
      </c>
    </row>
    <row r="11898" spans="1:9" ht="32" x14ac:dyDescent="0.2">
      <c r="A11898" t="s">
        <v>28526</v>
      </c>
      <c r="B11898" t="s">
        <v>10995</v>
      </c>
      <c r="C11898">
        <v>2</v>
      </c>
      <c r="D11898" t="s">
        <v>712</v>
      </c>
      <c r="E11898" t="s">
        <v>12</v>
      </c>
      <c r="F11898" s="3" t="s">
        <v>10996</v>
      </c>
      <c r="G11898">
        <v>2021</v>
      </c>
      <c r="H11898" t="s">
        <v>714</v>
      </c>
      <c r="I11898" t="s">
        <v>28527</v>
      </c>
    </row>
    <row r="11899" spans="1:9" ht="16" x14ac:dyDescent="0.2">
      <c r="A11899" t="s">
        <v>28526</v>
      </c>
      <c r="B11899" t="s">
        <v>28528</v>
      </c>
      <c r="C11899">
        <v>3</v>
      </c>
      <c r="D11899" t="s">
        <v>12</v>
      </c>
      <c r="E11899" t="s">
        <v>12</v>
      </c>
      <c r="F11899" s="3" t="s">
        <v>28529</v>
      </c>
      <c r="G11899">
        <v>2021</v>
      </c>
      <c r="H11899" t="s">
        <v>714</v>
      </c>
      <c r="I11899" t="s">
        <v>28527</v>
      </c>
    </row>
    <row r="11900" spans="1:9" ht="32" x14ac:dyDescent="0.2">
      <c r="A11900" t="s">
        <v>28530</v>
      </c>
      <c r="B11900" t="s">
        <v>18777</v>
      </c>
      <c r="C11900">
        <v>1</v>
      </c>
      <c r="D11900" t="s">
        <v>6121</v>
      </c>
      <c r="E11900" t="s">
        <v>12</v>
      </c>
      <c r="F11900" s="3" t="s">
        <v>15588</v>
      </c>
      <c r="G11900">
        <v>2021</v>
      </c>
      <c r="H11900" t="s">
        <v>140</v>
      </c>
      <c r="I11900" t="s">
        <v>28531</v>
      </c>
    </row>
    <row r="11901" spans="1:9" ht="32" x14ac:dyDescent="0.2">
      <c r="A11901" t="s">
        <v>28530</v>
      </c>
      <c r="B11901" t="s">
        <v>28532</v>
      </c>
      <c r="C11901">
        <v>2</v>
      </c>
      <c r="D11901" t="s">
        <v>5574</v>
      </c>
      <c r="E11901" t="s">
        <v>11475</v>
      </c>
      <c r="F11901" s="3" t="s">
        <v>11476</v>
      </c>
      <c r="G11901">
        <v>2021</v>
      </c>
      <c r="H11901" t="s">
        <v>140</v>
      </c>
      <c r="I11901" t="s">
        <v>28531</v>
      </c>
    </row>
    <row r="11902" spans="1:9" ht="32" x14ac:dyDescent="0.2">
      <c r="A11902" t="s">
        <v>28530</v>
      </c>
      <c r="B11902" t="s">
        <v>12037</v>
      </c>
      <c r="C11902">
        <v>3</v>
      </c>
      <c r="D11902" t="s">
        <v>1128</v>
      </c>
      <c r="E11902" t="s">
        <v>12</v>
      </c>
      <c r="F11902" s="3" t="s">
        <v>28533</v>
      </c>
      <c r="G11902">
        <v>2021</v>
      </c>
      <c r="H11902" t="s">
        <v>140</v>
      </c>
      <c r="I11902" t="s">
        <v>28531</v>
      </c>
    </row>
    <row r="11903" spans="1:9" ht="32" x14ac:dyDescent="0.2">
      <c r="A11903" t="s">
        <v>28530</v>
      </c>
      <c r="B11903" t="s">
        <v>28534</v>
      </c>
      <c r="C11903">
        <v>4</v>
      </c>
      <c r="D11903" t="s">
        <v>408</v>
      </c>
      <c r="E11903" t="s">
        <v>12</v>
      </c>
      <c r="F11903" s="3" t="s">
        <v>17573</v>
      </c>
      <c r="G11903">
        <v>2021</v>
      </c>
      <c r="H11903" t="s">
        <v>140</v>
      </c>
      <c r="I11903" t="s">
        <v>28531</v>
      </c>
    </row>
    <row r="11904" spans="1:9" ht="32" x14ac:dyDescent="0.2">
      <c r="A11904" t="s">
        <v>28535</v>
      </c>
      <c r="B11904" t="s">
        <v>3072</v>
      </c>
      <c r="C11904">
        <v>1</v>
      </c>
      <c r="D11904" t="s">
        <v>52</v>
      </c>
      <c r="E11904" t="s">
        <v>12</v>
      </c>
      <c r="F11904" s="3" t="s">
        <v>3073</v>
      </c>
      <c r="G11904">
        <v>2021</v>
      </c>
      <c r="H11904" t="s">
        <v>226</v>
      </c>
      <c r="I11904" t="s">
        <v>28536</v>
      </c>
    </row>
    <row r="11905" spans="1:9" ht="32" x14ac:dyDescent="0.2">
      <c r="A11905" t="s">
        <v>28537</v>
      </c>
      <c r="B11905" t="s">
        <v>28538</v>
      </c>
      <c r="C11905">
        <v>1</v>
      </c>
      <c r="D11905">
        <f>176</f>
        <v>176</v>
      </c>
      <c r="E11905" t="s">
        <v>12</v>
      </c>
      <c r="F11905" s="3" t="s">
        <v>28539</v>
      </c>
      <c r="G11905">
        <v>2021</v>
      </c>
      <c r="H11905" t="s">
        <v>522</v>
      </c>
      <c r="I11905" t="s">
        <v>28540</v>
      </c>
    </row>
    <row r="11906" spans="1:9" ht="16" x14ac:dyDescent="0.2">
      <c r="A11906" t="s">
        <v>28537</v>
      </c>
      <c r="B11906" t="s">
        <v>28541</v>
      </c>
      <c r="C11906">
        <v>2</v>
      </c>
      <c r="D11906" t="s">
        <v>1148</v>
      </c>
      <c r="E11906" t="s">
        <v>12</v>
      </c>
      <c r="F11906" s="3" t="s">
        <v>28542</v>
      </c>
      <c r="G11906">
        <v>2021</v>
      </c>
      <c r="H11906" t="s">
        <v>368</v>
      </c>
      <c r="I11906" t="s">
        <v>28540</v>
      </c>
    </row>
    <row r="11907" spans="1:9" ht="48" x14ac:dyDescent="0.2">
      <c r="A11907" t="s">
        <v>28543</v>
      </c>
      <c r="B11907" t="s">
        <v>28544</v>
      </c>
      <c r="C11907">
        <v>1</v>
      </c>
      <c r="D11907">
        <f>351</f>
        <v>351</v>
      </c>
      <c r="E11907" t="s">
        <v>12</v>
      </c>
      <c r="F11907" s="3" t="s">
        <v>28545</v>
      </c>
      <c r="G11907">
        <v>2021</v>
      </c>
      <c r="H11907" t="s">
        <v>1810</v>
      </c>
      <c r="I11907" t="s">
        <v>28546</v>
      </c>
    </row>
    <row r="11908" spans="1:9" ht="32" x14ac:dyDescent="0.2">
      <c r="A11908" t="s">
        <v>28543</v>
      </c>
      <c r="B11908" t="s">
        <v>28547</v>
      </c>
      <c r="C11908">
        <v>2</v>
      </c>
      <c r="D11908" t="s">
        <v>5139</v>
      </c>
      <c r="E11908" t="s">
        <v>12</v>
      </c>
      <c r="F11908" s="3" t="s">
        <v>28548</v>
      </c>
      <c r="G11908">
        <v>2021</v>
      </c>
      <c r="H11908" t="s">
        <v>1810</v>
      </c>
      <c r="I11908" t="s">
        <v>28546</v>
      </c>
    </row>
    <row r="11909" spans="1:9" ht="16" x14ac:dyDescent="0.2">
      <c r="A11909" t="s">
        <v>28543</v>
      </c>
      <c r="B11909" t="s">
        <v>3276</v>
      </c>
      <c r="C11909">
        <v>3</v>
      </c>
      <c r="D11909">
        <f>351</f>
        <v>351</v>
      </c>
      <c r="E11909" t="s">
        <v>12</v>
      </c>
      <c r="F11909" s="3" t="s">
        <v>28549</v>
      </c>
      <c r="G11909">
        <v>2021</v>
      </c>
      <c r="H11909" t="s">
        <v>1810</v>
      </c>
      <c r="I11909" t="s">
        <v>28546</v>
      </c>
    </row>
    <row r="11910" spans="1:9" ht="16" x14ac:dyDescent="0.2">
      <c r="A11910" t="s">
        <v>28550</v>
      </c>
      <c r="B11910" t="s">
        <v>28551</v>
      </c>
      <c r="C11910">
        <v>1</v>
      </c>
      <c r="D11910" t="s">
        <v>2738</v>
      </c>
      <c r="E11910" t="s">
        <v>12</v>
      </c>
      <c r="F11910" s="3" t="s">
        <v>2936</v>
      </c>
      <c r="G11910">
        <v>2021</v>
      </c>
      <c r="H11910" t="s">
        <v>318</v>
      </c>
      <c r="I11910" t="s">
        <v>28552</v>
      </c>
    </row>
    <row r="11911" spans="1:9" ht="32" x14ac:dyDescent="0.2">
      <c r="A11911" t="s">
        <v>28553</v>
      </c>
      <c r="B11911" t="s">
        <v>28554</v>
      </c>
      <c r="C11911">
        <v>1</v>
      </c>
      <c r="D11911" t="s">
        <v>12</v>
      </c>
      <c r="E11911" t="s">
        <v>12</v>
      </c>
      <c r="F11911" s="3" t="s">
        <v>19483</v>
      </c>
      <c r="G11911">
        <v>2021</v>
      </c>
      <c r="H11911" t="s">
        <v>239</v>
      </c>
      <c r="I11911" t="s">
        <v>28555</v>
      </c>
    </row>
    <row r="11912" spans="1:9" ht="32" x14ac:dyDescent="0.2">
      <c r="A11912" t="s">
        <v>28556</v>
      </c>
      <c r="B11912" t="s">
        <v>28557</v>
      </c>
      <c r="C11912">
        <v>1</v>
      </c>
      <c r="D11912">
        <f>65</f>
        <v>65</v>
      </c>
      <c r="E11912" t="s">
        <v>464</v>
      </c>
      <c r="F11912" s="3" t="s">
        <v>26513</v>
      </c>
      <c r="G11912">
        <v>2021</v>
      </c>
      <c r="H11912" t="s">
        <v>323</v>
      </c>
      <c r="I11912" t="s">
        <v>28558</v>
      </c>
    </row>
    <row r="11913" spans="1:9" ht="16" x14ac:dyDescent="0.2">
      <c r="A11913" t="s">
        <v>28556</v>
      </c>
      <c r="B11913" t="s">
        <v>28559</v>
      </c>
      <c r="C11913">
        <v>2</v>
      </c>
      <c r="D11913">
        <f>65</f>
        <v>65</v>
      </c>
      <c r="E11913" t="s">
        <v>464</v>
      </c>
      <c r="F11913" s="3" t="s">
        <v>2802</v>
      </c>
      <c r="G11913">
        <v>2021</v>
      </c>
      <c r="H11913" t="s">
        <v>323</v>
      </c>
      <c r="I11913" t="s">
        <v>28558</v>
      </c>
    </row>
    <row r="11914" spans="1:9" ht="16" x14ac:dyDescent="0.2">
      <c r="A11914" t="s">
        <v>28560</v>
      </c>
      <c r="B11914" t="s">
        <v>25887</v>
      </c>
      <c r="C11914">
        <v>1</v>
      </c>
      <c r="D11914" t="s">
        <v>12</v>
      </c>
      <c r="E11914" t="s">
        <v>12</v>
      </c>
      <c r="F11914" s="3" t="s">
        <v>28561</v>
      </c>
      <c r="G11914">
        <v>2021</v>
      </c>
      <c r="H11914" t="s">
        <v>14</v>
      </c>
      <c r="I11914" t="s">
        <v>28562</v>
      </c>
    </row>
    <row r="11915" spans="1:9" ht="32" x14ac:dyDescent="0.2">
      <c r="A11915" t="s">
        <v>28563</v>
      </c>
      <c r="B11915" t="s">
        <v>28564</v>
      </c>
      <c r="C11915">
        <v>1</v>
      </c>
      <c r="D11915" t="s">
        <v>12</v>
      </c>
      <c r="E11915" t="s">
        <v>12</v>
      </c>
      <c r="F11915" s="3" t="s">
        <v>28565</v>
      </c>
      <c r="G11915">
        <v>2021</v>
      </c>
      <c r="H11915" t="s">
        <v>239</v>
      </c>
      <c r="I11915" t="s">
        <v>28566</v>
      </c>
    </row>
    <row r="11916" spans="1:9" ht="32" x14ac:dyDescent="0.2">
      <c r="A11916" t="s">
        <v>28563</v>
      </c>
      <c r="B11916" t="s">
        <v>28567</v>
      </c>
      <c r="C11916">
        <v>2</v>
      </c>
      <c r="D11916" t="s">
        <v>12</v>
      </c>
      <c r="E11916" t="s">
        <v>12</v>
      </c>
      <c r="F11916" s="3" t="s">
        <v>28568</v>
      </c>
      <c r="G11916">
        <v>2021</v>
      </c>
      <c r="H11916" t="s">
        <v>239</v>
      </c>
      <c r="I11916" t="s">
        <v>28566</v>
      </c>
    </row>
    <row r="11917" spans="1:9" ht="32" x14ac:dyDescent="0.2">
      <c r="A11917" t="s">
        <v>28569</v>
      </c>
      <c r="B11917" t="s">
        <v>28570</v>
      </c>
      <c r="C11917">
        <v>1</v>
      </c>
      <c r="D11917" t="s">
        <v>12</v>
      </c>
      <c r="E11917" t="s">
        <v>12</v>
      </c>
      <c r="F11917" s="3" t="s">
        <v>3981</v>
      </c>
      <c r="G11917">
        <v>2021</v>
      </c>
      <c r="H11917" t="s">
        <v>140</v>
      </c>
      <c r="I11917" t="s">
        <v>28571</v>
      </c>
    </row>
    <row r="11918" spans="1:9" ht="32" x14ac:dyDescent="0.2">
      <c r="A11918" t="s">
        <v>28569</v>
      </c>
      <c r="B11918" t="s">
        <v>28572</v>
      </c>
      <c r="C11918">
        <v>2</v>
      </c>
      <c r="D11918" t="s">
        <v>1085</v>
      </c>
      <c r="E11918" t="s">
        <v>12</v>
      </c>
      <c r="F11918" s="3" t="s">
        <v>28573</v>
      </c>
      <c r="G11918">
        <v>2021</v>
      </c>
      <c r="H11918" t="s">
        <v>140</v>
      </c>
      <c r="I11918" t="s">
        <v>28571</v>
      </c>
    </row>
    <row r="11919" spans="1:9" ht="32" x14ac:dyDescent="0.2">
      <c r="A11919" t="s">
        <v>28569</v>
      </c>
      <c r="B11919" t="s">
        <v>28574</v>
      </c>
      <c r="C11919">
        <v>3</v>
      </c>
      <c r="D11919" t="s">
        <v>408</v>
      </c>
      <c r="E11919" t="s">
        <v>12</v>
      </c>
      <c r="F11919" s="3" t="s">
        <v>13998</v>
      </c>
      <c r="G11919">
        <v>2021</v>
      </c>
      <c r="H11919" t="s">
        <v>140</v>
      </c>
      <c r="I11919" t="s">
        <v>28571</v>
      </c>
    </row>
    <row r="11920" spans="1:9" ht="32" x14ac:dyDescent="0.2">
      <c r="A11920" t="s">
        <v>28575</v>
      </c>
      <c r="B11920" t="s">
        <v>28576</v>
      </c>
      <c r="C11920">
        <v>1</v>
      </c>
      <c r="D11920" t="s">
        <v>31</v>
      </c>
      <c r="E11920" t="s">
        <v>12</v>
      </c>
      <c r="F11920" s="3" t="s">
        <v>28577</v>
      </c>
      <c r="G11920">
        <v>2021</v>
      </c>
      <c r="H11920" t="s">
        <v>420</v>
      </c>
      <c r="I11920" t="s">
        <v>28578</v>
      </c>
    </row>
    <row r="11921" spans="1:9" ht="32" x14ac:dyDescent="0.2">
      <c r="A11921" t="s">
        <v>28579</v>
      </c>
      <c r="B11921" t="s">
        <v>28580</v>
      </c>
      <c r="C11921">
        <v>1</v>
      </c>
      <c r="D11921" t="s">
        <v>12</v>
      </c>
      <c r="E11921" t="s">
        <v>12</v>
      </c>
      <c r="F11921" s="3" t="s">
        <v>28581</v>
      </c>
      <c r="G11921">
        <v>2021</v>
      </c>
      <c r="H11921" t="s">
        <v>602</v>
      </c>
      <c r="I11921" t="s">
        <v>28582</v>
      </c>
    </row>
    <row r="11922" spans="1:9" ht="32" x14ac:dyDescent="0.2">
      <c r="A11922" t="s">
        <v>28579</v>
      </c>
      <c r="B11922" t="s">
        <v>28583</v>
      </c>
      <c r="C11922">
        <v>2</v>
      </c>
      <c r="D11922" t="s">
        <v>12</v>
      </c>
      <c r="E11922" t="s">
        <v>12</v>
      </c>
      <c r="F11922" s="3" t="s">
        <v>28584</v>
      </c>
      <c r="G11922">
        <v>2021</v>
      </c>
      <c r="H11922" t="s">
        <v>602</v>
      </c>
      <c r="I11922" t="s">
        <v>28582</v>
      </c>
    </row>
    <row r="11923" spans="1:9" ht="32" x14ac:dyDescent="0.2">
      <c r="A11923" t="s">
        <v>28579</v>
      </c>
      <c r="B11923" t="s">
        <v>28585</v>
      </c>
      <c r="C11923">
        <v>3</v>
      </c>
      <c r="D11923" t="s">
        <v>4221</v>
      </c>
      <c r="E11923" t="s">
        <v>11012</v>
      </c>
      <c r="F11923" s="3" t="s">
        <v>28586</v>
      </c>
      <c r="G11923">
        <v>2021</v>
      </c>
      <c r="H11923" t="s">
        <v>4191</v>
      </c>
      <c r="I11923" t="s">
        <v>28582</v>
      </c>
    </row>
    <row r="11924" spans="1:9" ht="32" x14ac:dyDescent="0.2">
      <c r="A11924" t="s">
        <v>28579</v>
      </c>
      <c r="B11924" t="s">
        <v>28587</v>
      </c>
      <c r="C11924">
        <v>4</v>
      </c>
      <c r="D11924" t="s">
        <v>316</v>
      </c>
      <c r="E11924" t="s">
        <v>12</v>
      </c>
      <c r="F11924" s="3" t="s">
        <v>28588</v>
      </c>
      <c r="G11924">
        <v>2021</v>
      </c>
      <c r="H11924" t="s">
        <v>845</v>
      </c>
      <c r="I11924" t="s">
        <v>28582</v>
      </c>
    </row>
    <row r="11925" spans="1:9" ht="32" x14ac:dyDescent="0.2">
      <c r="A11925" t="s">
        <v>28589</v>
      </c>
      <c r="B11925" t="s">
        <v>28590</v>
      </c>
      <c r="C11925">
        <v>1</v>
      </c>
      <c r="D11925" t="s">
        <v>12</v>
      </c>
      <c r="E11925" t="s">
        <v>12</v>
      </c>
      <c r="F11925" s="3" t="s">
        <v>28591</v>
      </c>
      <c r="G11925">
        <v>2021</v>
      </c>
      <c r="H11925" t="s">
        <v>296</v>
      </c>
      <c r="I11925" t="s">
        <v>28592</v>
      </c>
    </row>
    <row r="11926" spans="1:9" ht="16" x14ac:dyDescent="0.2">
      <c r="A11926" t="s">
        <v>28589</v>
      </c>
      <c r="B11926" t="s">
        <v>28593</v>
      </c>
      <c r="C11926">
        <v>2</v>
      </c>
      <c r="D11926" t="s">
        <v>90</v>
      </c>
      <c r="E11926" t="s">
        <v>12</v>
      </c>
      <c r="F11926" s="3" t="s">
        <v>28594</v>
      </c>
      <c r="G11926">
        <v>2021</v>
      </c>
      <c r="H11926" t="s">
        <v>832</v>
      </c>
      <c r="I11926" t="s">
        <v>28592</v>
      </c>
    </row>
    <row r="11927" spans="1:9" ht="32" x14ac:dyDescent="0.2">
      <c r="A11927" t="s">
        <v>28595</v>
      </c>
      <c r="B11927" t="s">
        <v>28215</v>
      </c>
      <c r="C11927">
        <v>1</v>
      </c>
      <c r="D11927" t="s">
        <v>12</v>
      </c>
      <c r="E11927" t="s">
        <v>12</v>
      </c>
      <c r="F11927" s="3" t="s">
        <v>28216</v>
      </c>
      <c r="G11927">
        <v>2021</v>
      </c>
      <c r="H11927" t="s">
        <v>2868</v>
      </c>
      <c r="I11927" t="s">
        <v>28596</v>
      </c>
    </row>
    <row r="11928" spans="1:9" ht="16" x14ac:dyDescent="0.2">
      <c r="A11928" t="s">
        <v>28595</v>
      </c>
      <c r="B11928" t="s">
        <v>24863</v>
      </c>
      <c r="C11928">
        <v>2</v>
      </c>
      <c r="D11928">
        <f>461</f>
        <v>461</v>
      </c>
      <c r="E11928" t="s">
        <v>12</v>
      </c>
      <c r="F11928" s="3" t="s">
        <v>28597</v>
      </c>
      <c r="G11928">
        <v>2021</v>
      </c>
      <c r="H11928" t="s">
        <v>126</v>
      </c>
      <c r="I11928" t="s">
        <v>28596</v>
      </c>
    </row>
    <row r="11929" spans="1:9" ht="16" x14ac:dyDescent="0.2">
      <c r="A11929" t="s">
        <v>28598</v>
      </c>
      <c r="B11929" t="s">
        <v>23143</v>
      </c>
      <c r="C11929">
        <v>1</v>
      </c>
      <c r="D11929" t="s">
        <v>12</v>
      </c>
      <c r="E11929" t="s">
        <v>12</v>
      </c>
      <c r="F11929" s="3" t="s">
        <v>28599</v>
      </c>
      <c r="G11929">
        <v>2021</v>
      </c>
      <c r="H11929" t="s">
        <v>527</v>
      </c>
      <c r="I11929" t="s">
        <v>28600</v>
      </c>
    </row>
    <row r="11930" spans="1:9" ht="32" x14ac:dyDescent="0.2">
      <c r="A11930" t="s">
        <v>28598</v>
      </c>
      <c r="B11930" t="s">
        <v>23147</v>
      </c>
      <c r="C11930">
        <v>2</v>
      </c>
      <c r="D11930" t="s">
        <v>525</v>
      </c>
      <c r="E11930" t="s">
        <v>12</v>
      </c>
      <c r="F11930" s="3" t="s">
        <v>4591</v>
      </c>
      <c r="G11930">
        <v>2021</v>
      </c>
      <c r="H11930" t="s">
        <v>527</v>
      </c>
      <c r="I11930" t="s">
        <v>28600</v>
      </c>
    </row>
    <row r="11931" spans="1:9" ht="32" x14ac:dyDescent="0.2">
      <c r="A11931" t="s">
        <v>28601</v>
      </c>
      <c r="B11931" t="s">
        <v>28602</v>
      </c>
      <c r="C11931">
        <v>1</v>
      </c>
      <c r="D11931" t="s">
        <v>52</v>
      </c>
      <c r="E11931" t="s">
        <v>12</v>
      </c>
      <c r="F11931" s="3" t="s">
        <v>28603</v>
      </c>
      <c r="G11931">
        <v>2021</v>
      </c>
      <c r="H11931" t="s">
        <v>462</v>
      </c>
      <c r="I11931" t="s">
        <v>28604</v>
      </c>
    </row>
    <row r="11932" spans="1:9" ht="48" x14ac:dyDescent="0.2">
      <c r="A11932" t="s">
        <v>28605</v>
      </c>
      <c r="B11932" t="s">
        <v>13186</v>
      </c>
      <c r="C11932">
        <v>1</v>
      </c>
      <c r="D11932" t="s">
        <v>12</v>
      </c>
      <c r="E11932" t="s">
        <v>12</v>
      </c>
      <c r="F11932" s="3" t="s">
        <v>28606</v>
      </c>
      <c r="G11932">
        <v>2021</v>
      </c>
      <c r="H11932" t="s">
        <v>1810</v>
      </c>
      <c r="I11932" t="s">
        <v>28607</v>
      </c>
    </row>
    <row r="11933" spans="1:9" ht="16" x14ac:dyDescent="0.2">
      <c r="A11933" t="s">
        <v>28608</v>
      </c>
      <c r="B11933" t="s">
        <v>28609</v>
      </c>
      <c r="C11933">
        <v>1</v>
      </c>
      <c r="D11933" t="s">
        <v>12</v>
      </c>
      <c r="E11933" t="s">
        <v>12</v>
      </c>
      <c r="F11933" s="3" t="s">
        <v>28610</v>
      </c>
      <c r="G11933">
        <v>2021</v>
      </c>
      <c r="H11933" t="s">
        <v>28610</v>
      </c>
      <c r="I11933" t="s">
        <v>28611</v>
      </c>
    </row>
    <row r="11934" spans="1:9" ht="16" x14ac:dyDescent="0.2">
      <c r="A11934" t="s">
        <v>28608</v>
      </c>
      <c r="B11934" t="s">
        <v>27790</v>
      </c>
      <c r="C11934">
        <v>2</v>
      </c>
      <c r="D11934" t="s">
        <v>12</v>
      </c>
      <c r="E11934" t="s">
        <v>12</v>
      </c>
      <c r="F11934" s="3" t="s">
        <v>28612</v>
      </c>
      <c r="G11934">
        <v>2021</v>
      </c>
      <c r="H11934" t="s">
        <v>267</v>
      </c>
      <c r="I11934" t="s">
        <v>28611</v>
      </c>
    </row>
    <row r="11935" spans="1:9" ht="16" x14ac:dyDescent="0.2">
      <c r="A11935" t="s">
        <v>28613</v>
      </c>
      <c r="B11935" t="s">
        <v>28614</v>
      </c>
      <c r="C11935">
        <v>1</v>
      </c>
      <c r="D11935" t="s">
        <v>1142</v>
      </c>
      <c r="E11935" t="s">
        <v>12</v>
      </c>
      <c r="F11935" s="3" t="s">
        <v>5213</v>
      </c>
      <c r="G11935">
        <v>2021</v>
      </c>
      <c r="H11935" t="s">
        <v>368</v>
      </c>
      <c r="I11935" t="s">
        <v>28615</v>
      </c>
    </row>
    <row r="11936" spans="1:9" ht="16" x14ac:dyDescent="0.2">
      <c r="A11936" t="s">
        <v>28613</v>
      </c>
      <c r="B11936" t="s">
        <v>28616</v>
      </c>
      <c r="C11936">
        <v>2</v>
      </c>
      <c r="D11936" t="s">
        <v>12</v>
      </c>
      <c r="E11936" t="s">
        <v>12</v>
      </c>
      <c r="F11936" s="3" t="s">
        <v>28617</v>
      </c>
      <c r="G11936">
        <v>2021</v>
      </c>
      <c r="H11936" t="s">
        <v>14</v>
      </c>
      <c r="I11936" t="s">
        <v>28615</v>
      </c>
    </row>
    <row r="11937" spans="1:9" ht="16" x14ac:dyDescent="0.2">
      <c r="A11937" t="s">
        <v>28613</v>
      </c>
      <c r="B11937" t="s">
        <v>28618</v>
      </c>
      <c r="C11937">
        <v>3</v>
      </c>
      <c r="D11937" t="s">
        <v>1085</v>
      </c>
      <c r="E11937" t="s">
        <v>8273</v>
      </c>
      <c r="F11937" s="3" t="s">
        <v>8274</v>
      </c>
      <c r="G11937">
        <v>2021</v>
      </c>
      <c r="H11937" t="s">
        <v>998</v>
      </c>
      <c r="I11937" t="s">
        <v>28615</v>
      </c>
    </row>
    <row r="11938" spans="1:9" ht="16" x14ac:dyDescent="0.2">
      <c r="A11938" t="s">
        <v>28619</v>
      </c>
      <c r="B11938" t="s">
        <v>28620</v>
      </c>
      <c r="C11938">
        <v>1</v>
      </c>
      <c r="D11938" t="s">
        <v>834</v>
      </c>
      <c r="E11938" t="s">
        <v>25787</v>
      </c>
      <c r="F11938" s="3" t="s">
        <v>25788</v>
      </c>
      <c r="G11938">
        <v>2021</v>
      </c>
      <c r="H11938" t="s">
        <v>86</v>
      </c>
      <c r="I11938" t="s">
        <v>28621</v>
      </c>
    </row>
    <row r="11939" spans="1:9" ht="32" x14ac:dyDescent="0.2">
      <c r="A11939" t="s">
        <v>28622</v>
      </c>
      <c r="B11939" t="s">
        <v>24945</v>
      </c>
      <c r="C11939">
        <v>1</v>
      </c>
      <c r="D11939" t="s">
        <v>292</v>
      </c>
      <c r="E11939" t="s">
        <v>996</v>
      </c>
      <c r="F11939" s="7" t="s">
        <v>24946</v>
      </c>
      <c r="G11939">
        <v>2021</v>
      </c>
      <c r="H11939" t="s">
        <v>140</v>
      </c>
      <c r="I11939" t="s">
        <v>28623</v>
      </c>
    </row>
    <row r="11940" spans="1:9" ht="32" x14ac:dyDescent="0.2">
      <c r="A11940" t="s">
        <v>28622</v>
      </c>
      <c r="B11940" t="s">
        <v>24942</v>
      </c>
      <c r="C11940">
        <v>2</v>
      </c>
      <c r="D11940" t="s">
        <v>1512</v>
      </c>
      <c r="E11940" t="s">
        <v>12</v>
      </c>
      <c r="F11940" s="3" t="s">
        <v>28624</v>
      </c>
      <c r="G11940">
        <v>2021</v>
      </c>
      <c r="H11940" t="s">
        <v>2445</v>
      </c>
      <c r="I11940" t="s">
        <v>28623</v>
      </c>
    </row>
    <row r="11941" spans="1:9" ht="16" x14ac:dyDescent="0.2">
      <c r="A11941" t="s">
        <v>28625</v>
      </c>
      <c r="B11941" t="s">
        <v>28626</v>
      </c>
      <c r="C11941">
        <v>1</v>
      </c>
      <c r="D11941" t="s">
        <v>12</v>
      </c>
      <c r="E11941" t="s">
        <v>12</v>
      </c>
      <c r="F11941" s="3" t="s">
        <v>4613</v>
      </c>
      <c r="G11941">
        <v>2021</v>
      </c>
      <c r="H11941" t="s">
        <v>140</v>
      </c>
      <c r="I11941" t="s">
        <v>28627</v>
      </c>
    </row>
    <row r="11942" spans="1:9" ht="16" x14ac:dyDescent="0.2">
      <c r="A11942" t="s">
        <v>28625</v>
      </c>
      <c r="B11942" t="s">
        <v>3700</v>
      </c>
      <c r="C11942">
        <v>2</v>
      </c>
      <c r="D11942">
        <f>340</f>
        <v>340</v>
      </c>
      <c r="E11942" t="s">
        <v>12</v>
      </c>
      <c r="F11942" s="3" t="s">
        <v>18862</v>
      </c>
      <c r="G11942">
        <v>2021</v>
      </c>
      <c r="H11942" t="s">
        <v>140</v>
      </c>
      <c r="I11942" t="s">
        <v>28627</v>
      </c>
    </row>
    <row r="11943" spans="1:9" ht="32" x14ac:dyDescent="0.2">
      <c r="A11943" t="s">
        <v>28625</v>
      </c>
      <c r="B11943" t="s">
        <v>1578</v>
      </c>
      <c r="C11943">
        <v>3</v>
      </c>
      <c r="D11943" t="s">
        <v>1579</v>
      </c>
      <c r="E11943" t="s">
        <v>12</v>
      </c>
      <c r="F11943" s="3" t="s">
        <v>1580</v>
      </c>
      <c r="G11943">
        <v>2021</v>
      </c>
      <c r="H11943" t="s">
        <v>140</v>
      </c>
      <c r="I11943" t="s">
        <v>28627</v>
      </c>
    </row>
    <row r="11944" spans="1:9" ht="16" x14ac:dyDescent="0.2">
      <c r="A11944" t="s">
        <v>28625</v>
      </c>
      <c r="B11944" t="s">
        <v>24192</v>
      </c>
      <c r="C11944">
        <v>4</v>
      </c>
      <c r="D11944">
        <f>419</f>
        <v>419</v>
      </c>
      <c r="E11944" t="s">
        <v>12</v>
      </c>
      <c r="F11944" s="3" t="s">
        <v>20454</v>
      </c>
      <c r="G11944">
        <v>2021</v>
      </c>
      <c r="H11944" t="s">
        <v>140</v>
      </c>
      <c r="I11944" t="s">
        <v>28627</v>
      </c>
    </row>
    <row r="11945" spans="1:9" ht="16" x14ac:dyDescent="0.2">
      <c r="A11945" t="s">
        <v>28628</v>
      </c>
      <c r="B11945" t="s">
        <v>28629</v>
      </c>
      <c r="C11945">
        <v>1</v>
      </c>
      <c r="D11945" t="s">
        <v>12</v>
      </c>
      <c r="E11945" t="s">
        <v>12</v>
      </c>
      <c r="F11945" s="3" t="s">
        <v>25132</v>
      </c>
      <c r="G11945">
        <v>2021</v>
      </c>
      <c r="H11945" t="s">
        <v>140</v>
      </c>
      <c r="I11945" t="s">
        <v>28630</v>
      </c>
    </row>
    <row r="11946" spans="1:9" ht="16" x14ac:dyDescent="0.2">
      <c r="A11946" t="s">
        <v>28628</v>
      </c>
      <c r="B11946" t="s">
        <v>26822</v>
      </c>
      <c r="C11946">
        <v>2</v>
      </c>
      <c r="D11946" t="s">
        <v>1025</v>
      </c>
      <c r="E11946" t="s">
        <v>12</v>
      </c>
      <c r="F11946" s="3" t="s">
        <v>28631</v>
      </c>
      <c r="G11946">
        <v>2021</v>
      </c>
      <c r="H11946" t="s">
        <v>140</v>
      </c>
      <c r="I11946" t="s">
        <v>28630</v>
      </c>
    </row>
    <row r="11947" spans="1:9" ht="32" x14ac:dyDescent="0.2">
      <c r="A11947" t="s">
        <v>28632</v>
      </c>
      <c r="B11947" t="s">
        <v>28633</v>
      </c>
      <c r="C11947">
        <v>1</v>
      </c>
      <c r="D11947" t="s">
        <v>101</v>
      </c>
      <c r="E11947" t="s">
        <v>12</v>
      </c>
      <c r="F11947" s="3" t="s">
        <v>1689</v>
      </c>
      <c r="G11947">
        <v>2021</v>
      </c>
      <c r="H11947" t="s">
        <v>37</v>
      </c>
      <c r="I11947" t="s">
        <v>28634</v>
      </c>
    </row>
    <row r="11948" spans="1:9" ht="32" x14ac:dyDescent="0.2">
      <c r="A11948" t="s">
        <v>28635</v>
      </c>
      <c r="B11948" t="s">
        <v>28636</v>
      </c>
      <c r="C11948">
        <v>1</v>
      </c>
      <c r="D11948" t="s">
        <v>12</v>
      </c>
      <c r="E11948" t="s">
        <v>12</v>
      </c>
      <c r="F11948" s="3" t="s">
        <v>28637</v>
      </c>
      <c r="G11948">
        <v>2021</v>
      </c>
      <c r="H11948" t="s">
        <v>14</v>
      </c>
      <c r="I11948" t="s">
        <v>28638</v>
      </c>
    </row>
    <row r="11949" spans="1:9" ht="32" x14ac:dyDescent="0.2">
      <c r="A11949" t="s">
        <v>28635</v>
      </c>
      <c r="B11949" t="s">
        <v>7149</v>
      </c>
      <c r="C11949">
        <v>2</v>
      </c>
      <c r="D11949" t="s">
        <v>12</v>
      </c>
      <c r="E11949" t="s">
        <v>12</v>
      </c>
      <c r="F11949" s="3" t="s">
        <v>28639</v>
      </c>
      <c r="G11949">
        <v>2021</v>
      </c>
      <c r="H11949" t="s">
        <v>462</v>
      </c>
      <c r="I11949" t="s">
        <v>28638</v>
      </c>
    </row>
    <row r="11950" spans="1:9" ht="32" x14ac:dyDescent="0.2">
      <c r="A11950" t="s">
        <v>28635</v>
      </c>
      <c r="B11950" t="s">
        <v>28640</v>
      </c>
      <c r="C11950">
        <v>3</v>
      </c>
      <c r="D11950" t="s">
        <v>12</v>
      </c>
      <c r="E11950" t="s">
        <v>12</v>
      </c>
      <c r="F11950" s="3" t="s">
        <v>27674</v>
      </c>
      <c r="G11950">
        <v>2021</v>
      </c>
      <c r="H11950" t="s">
        <v>14</v>
      </c>
      <c r="I11950" t="s">
        <v>28638</v>
      </c>
    </row>
    <row r="11951" spans="1:9" ht="16" x14ac:dyDescent="0.2">
      <c r="A11951" t="s">
        <v>28641</v>
      </c>
      <c r="B11951" t="s">
        <v>28642</v>
      </c>
      <c r="C11951">
        <v>1</v>
      </c>
      <c r="D11951" t="s">
        <v>25115</v>
      </c>
      <c r="E11951" t="s">
        <v>12</v>
      </c>
      <c r="F11951" s="3" t="s">
        <v>28643</v>
      </c>
      <c r="G11951">
        <v>2021</v>
      </c>
      <c r="H11951" t="s">
        <v>86</v>
      </c>
      <c r="I11951" t="s">
        <v>28644</v>
      </c>
    </row>
    <row r="11952" spans="1:9" ht="16" x14ac:dyDescent="0.2">
      <c r="A11952" t="s">
        <v>28645</v>
      </c>
      <c r="B11952" t="s">
        <v>19798</v>
      </c>
      <c r="C11952">
        <v>1</v>
      </c>
      <c r="D11952" t="s">
        <v>12</v>
      </c>
      <c r="E11952" t="s">
        <v>12</v>
      </c>
      <c r="F11952" s="3" t="s">
        <v>14626</v>
      </c>
      <c r="G11952">
        <v>2021</v>
      </c>
      <c r="H11952" t="s">
        <v>37</v>
      </c>
      <c r="I11952" t="s">
        <v>28646</v>
      </c>
    </row>
    <row r="11953" spans="1:9" ht="32" x14ac:dyDescent="0.2">
      <c r="A11953" t="s">
        <v>28647</v>
      </c>
      <c r="B11953" t="s">
        <v>28648</v>
      </c>
      <c r="C11953">
        <v>1</v>
      </c>
      <c r="D11953" t="s">
        <v>31</v>
      </c>
      <c r="E11953" t="s">
        <v>12</v>
      </c>
      <c r="F11953" s="3" t="s">
        <v>28649</v>
      </c>
      <c r="G11953">
        <v>2021</v>
      </c>
      <c r="H11953" t="s">
        <v>2773</v>
      </c>
      <c r="I11953" t="s">
        <v>28650</v>
      </c>
    </row>
    <row r="11954" spans="1:9" ht="32" x14ac:dyDescent="0.2">
      <c r="A11954" t="s">
        <v>28647</v>
      </c>
      <c r="B11954" t="s">
        <v>28651</v>
      </c>
      <c r="C11954">
        <v>2</v>
      </c>
      <c r="D11954" t="s">
        <v>31</v>
      </c>
      <c r="E11954" t="s">
        <v>12</v>
      </c>
      <c r="F11954" s="3" t="s">
        <v>28652</v>
      </c>
      <c r="G11954">
        <v>2021</v>
      </c>
      <c r="H11954" t="s">
        <v>2773</v>
      </c>
      <c r="I11954" t="s">
        <v>28650</v>
      </c>
    </row>
    <row r="11955" spans="1:9" ht="32" x14ac:dyDescent="0.2">
      <c r="A11955" t="s">
        <v>28653</v>
      </c>
      <c r="B11955" t="s">
        <v>5770</v>
      </c>
      <c r="C11955">
        <v>1</v>
      </c>
      <c r="D11955" t="s">
        <v>12</v>
      </c>
      <c r="E11955" t="s">
        <v>12</v>
      </c>
      <c r="F11955" s="3" t="s">
        <v>28654</v>
      </c>
      <c r="G11955">
        <v>2021</v>
      </c>
      <c r="H11955" t="s">
        <v>1157</v>
      </c>
      <c r="I11955" t="s">
        <v>28655</v>
      </c>
    </row>
    <row r="11956" spans="1:9" ht="32" x14ac:dyDescent="0.2">
      <c r="A11956" t="s">
        <v>28653</v>
      </c>
      <c r="B11956" t="s">
        <v>28656</v>
      </c>
      <c r="C11956">
        <v>2</v>
      </c>
      <c r="D11956" t="s">
        <v>12</v>
      </c>
      <c r="E11956" t="s">
        <v>12</v>
      </c>
      <c r="F11956" s="3" t="s">
        <v>5778</v>
      </c>
      <c r="G11956">
        <v>2021</v>
      </c>
      <c r="H11956" t="s">
        <v>1157</v>
      </c>
      <c r="I11956" t="s">
        <v>28655</v>
      </c>
    </row>
    <row r="11957" spans="1:9" ht="16" x14ac:dyDescent="0.2">
      <c r="A11957" t="s">
        <v>28653</v>
      </c>
      <c r="B11957" t="s">
        <v>28657</v>
      </c>
      <c r="C11957">
        <v>3</v>
      </c>
      <c r="D11957" t="s">
        <v>12</v>
      </c>
      <c r="E11957" t="s">
        <v>12</v>
      </c>
      <c r="F11957" s="3" t="s">
        <v>28658</v>
      </c>
      <c r="G11957">
        <v>2021</v>
      </c>
      <c r="H11957" t="s">
        <v>1157</v>
      </c>
      <c r="I11957" t="s">
        <v>28655</v>
      </c>
    </row>
    <row r="11958" spans="1:9" ht="32" x14ac:dyDescent="0.2">
      <c r="A11958" t="s">
        <v>28653</v>
      </c>
      <c r="B11958" t="s">
        <v>7212</v>
      </c>
      <c r="C11958">
        <v>4</v>
      </c>
      <c r="D11958" t="s">
        <v>52</v>
      </c>
      <c r="E11958" t="s">
        <v>12</v>
      </c>
      <c r="F11958" s="3" t="s">
        <v>2148</v>
      </c>
      <c r="G11958">
        <v>2021</v>
      </c>
      <c r="H11958" t="s">
        <v>140</v>
      </c>
      <c r="I11958" t="s">
        <v>28655</v>
      </c>
    </row>
    <row r="11959" spans="1:9" ht="16" x14ac:dyDescent="0.2">
      <c r="A11959" t="s">
        <v>28659</v>
      </c>
      <c r="B11959" t="s">
        <v>28660</v>
      </c>
      <c r="C11959">
        <v>1</v>
      </c>
      <c r="D11959" t="s">
        <v>12</v>
      </c>
      <c r="E11959" t="s">
        <v>12</v>
      </c>
      <c r="F11959" s="3" t="s">
        <v>28661</v>
      </c>
      <c r="G11959">
        <v>2021</v>
      </c>
      <c r="H11959" t="s">
        <v>67</v>
      </c>
      <c r="I11959" t="s">
        <v>28662</v>
      </c>
    </row>
    <row r="11960" spans="1:9" ht="32" x14ac:dyDescent="0.2">
      <c r="A11960" t="s">
        <v>28663</v>
      </c>
      <c r="B11960" t="s">
        <v>25916</v>
      </c>
      <c r="C11960">
        <v>1</v>
      </c>
      <c r="D11960" t="s">
        <v>52</v>
      </c>
      <c r="E11960" t="s">
        <v>12</v>
      </c>
      <c r="F11960" s="3" t="s">
        <v>28664</v>
      </c>
      <c r="G11960">
        <v>2021</v>
      </c>
      <c r="H11960" t="s">
        <v>972</v>
      </c>
      <c r="I11960" t="s">
        <v>28665</v>
      </c>
    </row>
    <row r="11961" spans="1:9" ht="32" x14ac:dyDescent="0.2">
      <c r="A11961" t="s">
        <v>28663</v>
      </c>
      <c r="B11961" t="s">
        <v>28666</v>
      </c>
      <c r="C11961">
        <v>2</v>
      </c>
      <c r="D11961" t="s">
        <v>52</v>
      </c>
      <c r="E11961" t="s">
        <v>12</v>
      </c>
      <c r="F11961" s="3" t="s">
        <v>28664</v>
      </c>
      <c r="G11961">
        <v>2021</v>
      </c>
      <c r="H11961" t="s">
        <v>972</v>
      </c>
      <c r="I11961" t="s">
        <v>28665</v>
      </c>
    </row>
    <row r="11962" spans="1:9" ht="16" x14ac:dyDescent="0.2">
      <c r="A11962" t="s">
        <v>28667</v>
      </c>
      <c r="B11962" t="s">
        <v>7748</v>
      </c>
      <c r="C11962">
        <v>1</v>
      </c>
      <c r="D11962" t="s">
        <v>469</v>
      </c>
      <c r="E11962" t="s">
        <v>12</v>
      </c>
      <c r="F11962" s="3" t="s">
        <v>7749</v>
      </c>
      <c r="G11962">
        <v>2021</v>
      </c>
      <c r="H11962" t="s">
        <v>37</v>
      </c>
      <c r="I11962" t="s">
        <v>28668</v>
      </c>
    </row>
    <row r="11963" spans="1:9" ht="16" x14ac:dyDescent="0.2">
      <c r="A11963" t="s">
        <v>28669</v>
      </c>
      <c r="B11963" t="s">
        <v>28670</v>
      </c>
      <c r="C11963">
        <v>1</v>
      </c>
      <c r="D11963" t="s">
        <v>12</v>
      </c>
      <c r="E11963" t="s">
        <v>12</v>
      </c>
      <c r="F11963" s="3" t="s">
        <v>28671</v>
      </c>
      <c r="G11963">
        <v>2021</v>
      </c>
      <c r="H11963" t="s">
        <v>4123</v>
      </c>
      <c r="I11963" t="s">
        <v>28672</v>
      </c>
    </row>
    <row r="11964" spans="1:9" ht="16" x14ac:dyDescent="0.2">
      <c r="A11964" t="s">
        <v>28673</v>
      </c>
      <c r="B11964" t="s">
        <v>1006</v>
      </c>
      <c r="C11964">
        <v>1</v>
      </c>
      <c r="D11964">
        <f>441</f>
        <v>441</v>
      </c>
      <c r="E11964" t="s">
        <v>12</v>
      </c>
      <c r="F11964" s="3" t="s">
        <v>28674</v>
      </c>
      <c r="G11964">
        <v>2021</v>
      </c>
      <c r="H11964" t="s">
        <v>140</v>
      </c>
      <c r="I11964" t="s">
        <v>28675</v>
      </c>
    </row>
    <row r="11965" spans="1:9" ht="16" x14ac:dyDescent="0.2">
      <c r="A11965" t="s">
        <v>28673</v>
      </c>
      <c r="B11965" t="s">
        <v>1911</v>
      </c>
      <c r="C11965">
        <v>2</v>
      </c>
      <c r="D11965" t="s">
        <v>12</v>
      </c>
      <c r="E11965" t="s">
        <v>5024</v>
      </c>
      <c r="F11965" s="3" t="s">
        <v>9168</v>
      </c>
      <c r="G11965">
        <v>2021</v>
      </c>
      <c r="H11965" t="s">
        <v>14</v>
      </c>
      <c r="I11965" t="s">
        <v>28675</v>
      </c>
    </row>
    <row r="11966" spans="1:9" ht="16" x14ac:dyDescent="0.2">
      <c r="A11966" t="s">
        <v>28676</v>
      </c>
      <c r="B11966" t="s">
        <v>27195</v>
      </c>
      <c r="C11966">
        <v>1</v>
      </c>
      <c r="D11966" t="s">
        <v>27192</v>
      </c>
      <c r="E11966" t="s">
        <v>12</v>
      </c>
      <c r="F11966" s="3" t="s">
        <v>27193</v>
      </c>
      <c r="G11966">
        <v>2021</v>
      </c>
      <c r="H11966" t="s">
        <v>140</v>
      </c>
      <c r="I11966" t="s">
        <v>28677</v>
      </c>
    </row>
    <row r="11967" spans="1:9" ht="16" x14ac:dyDescent="0.2">
      <c r="A11967" t="s">
        <v>28678</v>
      </c>
      <c r="B11967" t="s">
        <v>28679</v>
      </c>
      <c r="C11967">
        <v>1</v>
      </c>
      <c r="D11967" t="s">
        <v>3897</v>
      </c>
      <c r="E11967" t="s">
        <v>3898</v>
      </c>
      <c r="F11967" s="3" t="s">
        <v>3899</v>
      </c>
      <c r="G11967">
        <v>2021</v>
      </c>
      <c r="H11967" t="s">
        <v>998</v>
      </c>
      <c r="I11967" t="s">
        <v>28680</v>
      </c>
    </row>
    <row r="11968" spans="1:9" ht="16" x14ac:dyDescent="0.2">
      <c r="A11968" t="s">
        <v>28678</v>
      </c>
      <c r="B11968" t="s">
        <v>28681</v>
      </c>
      <c r="C11968">
        <v>2</v>
      </c>
      <c r="D11968">
        <f>203</f>
        <v>203</v>
      </c>
      <c r="E11968" t="s">
        <v>28682</v>
      </c>
      <c r="F11968" s="3" t="s">
        <v>28683</v>
      </c>
      <c r="G11968">
        <v>2021</v>
      </c>
      <c r="H11968" t="s">
        <v>998</v>
      </c>
      <c r="I11968" t="s">
        <v>28680</v>
      </c>
    </row>
    <row r="11969" spans="1:9" ht="16" x14ac:dyDescent="0.2">
      <c r="A11969" t="s">
        <v>28684</v>
      </c>
      <c r="B11969" t="s">
        <v>4116</v>
      </c>
      <c r="C11969">
        <v>1</v>
      </c>
      <c r="D11969" t="s">
        <v>12</v>
      </c>
      <c r="E11969" t="s">
        <v>12</v>
      </c>
      <c r="F11969" s="3" t="s">
        <v>4117</v>
      </c>
      <c r="G11969">
        <v>2021</v>
      </c>
      <c r="H11969" t="s">
        <v>368</v>
      </c>
      <c r="I11969" t="s">
        <v>28685</v>
      </c>
    </row>
    <row r="11970" spans="1:9" ht="16" x14ac:dyDescent="0.2">
      <c r="A11970" t="s">
        <v>28686</v>
      </c>
      <c r="B11970" t="s">
        <v>3166</v>
      </c>
      <c r="C11970">
        <v>1</v>
      </c>
      <c r="D11970" t="s">
        <v>12</v>
      </c>
      <c r="E11970" t="s">
        <v>3167</v>
      </c>
      <c r="F11970" s="3" t="s">
        <v>23102</v>
      </c>
      <c r="G11970">
        <v>2021</v>
      </c>
      <c r="H11970" t="s">
        <v>522</v>
      </c>
      <c r="I11970" t="s">
        <v>28687</v>
      </c>
    </row>
    <row r="11971" spans="1:9" ht="16" x14ac:dyDescent="0.2">
      <c r="A11971" t="s">
        <v>28686</v>
      </c>
      <c r="B11971" t="s">
        <v>28688</v>
      </c>
      <c r="C11971">
        <v>2</v>
      </c>
      <c r="D11971" t="s">
        <v>12</v>
      </c>
      <c r="E11971" t="s">
        <v>2091</v>
      </c>
      <c r="F11971" s="3" t="s">
        <v>2092</v>
      </c>
      <c r="G11971">
        <v>2021</v>
      </c>
      <c r="H11971" t="s">
        <v>522</v>
      </c>
      <c r="I11971" t="s">
        <v>28687</v>
      </c>
    </row>
    <row r="11972" spans="1:9" ht="16" x14ac:dyDescent="0.2">
      <c r="A11972" t="s">
        <v>28686</v>
      </c>
      <c r="B11972" t="s">
        <v>28689</v>
      </c>
      <c r="C11972">
        <v>3</v>
      </c>
      <c r="D11972" t="s">
        <v>12</v>
      </c>
      <c r="E11972" t="s">
        <v>12</v>
      </c>
      <c r="F11972" s="3" t="s">
        <v>28690</v>
      </c>
      <c r="G11972">
        <v>2021</v>
      </c>
      <c r="H11972" t="s">
        <v>126</v>
      </c>
      <c r="I11972" t="s">
        <v>28687</v>
      </c>
    </row>
    <row r="11973" spans="1:9" ht="16" x14ac:dyDescent="0.2">
      <c r="A11973" t="s">
        <v>28691</v>
      </c>
      <c r="B11973" t="s">
        <v>20163</v>
      </c>
      <c r="C11973">
        <v>1</v>
      </c>
      <c r="D11973" s="5" t="s">
        <v>12</v>
      </c>
      <c r="E11973" t="s">
        <v>12</v>
      </c>
      <c r="F11973" s="7" t="s">
        <v>19249</v>
      </c>
      <c r="G11973">
        <v>2021</v>
      </c>
      <c r="H11973" t="s">
        <v>126</v>
      </c>
      <c r="I11973" t="s">
        <v>28692</v>
      </c>
    </row>
    <row r="11974" spans="1:9" ht="32" x14ac:dyDescent="0.2">
      <c r="A11974" t="s">
        <v>28691</v>
      </c>
      <c r="B11974" t="s">
        <v>28693</v>
      </c>
      <c r="C11974">
        <v>2</v>
      </c>
      <c r="D11974" t="s">
        <v>6666</v>
      </c>
      <c r="E11974" t="s">
        <v>12</v>
      </c>
      <c r="F11974" s="3" t="s">
        <v>28694</v>
      </c>
      <c r="G11974">
        <v>2021</v>
      </c>
      <c r="H11974" t="s">
        <v>67</v>
      </c>
      <c r="I11974" t="s">
        <v>28692</v>
      </c>
    </row>
    <row r="11975" spans="1:9" ht="32" x14ac:dyDescent="0.2">
      <c r="A11975" t="s">
        <v>28691</v>
      </c>
      <c r="B11975" t="s">
        <v>28695</v>
      </c>
      <c r="C11975">
        <v>3</v>
      </c>
      <c r="D11975">
        <f>199</f>
        <v>199</v>
      </c>
      <c r="E11975" t="s">
        <v>592</v>
      </c>
      <c r="F11975" s="3" t="s">
        <v>28696</v>
      </c>
      <c r="G11975">
        <v>2021</v>
      </c>
      <c r="H11975" t="s">
        <v>67</v>
      </c>
      <c r="I11975" t="s">
        <v>28692</v>
      </c>
    </row>
    <row r="11976" spans="1:9" ht="32" x14ac:dyDescent="0.2">
      <c r="A11976" t="s">
        <v>28697</v>
      </c>
      <c r="B11976" t="s">
        <v>26500</v>
      </c>
      <c r="C11976">
        <v>1</v>
      </c>
      <c r="D11976" t="s">
        <v>12</v>
      </c>
      <c r="E11976" t="s">
        <v>12</v>
      </c>
      <c r="F11976" s="3" t="s">
        <v>17645</v>
      </c>
      <c r="G11976">
        <v>2021</v>
      </c>
      <c r="H11976" t="s">
        <v>14</v>
      </c>
      <c r="I11976" t="s">
        <v>28698</v>
      </c>
    </row>
    <row r="11977" spans="1:9" ht="32" x14ac:dyDescent="0.2">
      <c r="A11977" t="s">
        <v>28697</v>
      </c>
      <c r="B11977" t="s">
        <v>27332</v>
      </c>
      <c r="C11977">
        <v>2</v>
      </c>
      <c r="D11977" t="s">
        <v>1049</v>
      </c>
      <c r="E11977" t="s">
        <v>12</v>
      </c>
      <c r="F11977" s="3" t="s">
        <v>24957</v>
      </c>
      <c r="G11977">
        <v>2021</v>
      </c>
      <c r="H11977" t="s">
        <v>140</v>
      </c>
      <c r="I11977" t="s">
        <v>28698</v>
      </c>
    </row>
    <row r="11978" spans="1:9" ht="32" x14ac:dyDescent="0.2">
      <c r="A11978" t="s">
        <v>28699</v>
      </c>
      <c r="B11978" t="s">
        <v>28700</v>
      </c>
      <c r="C11978">
        <v>1</v>
      </c>
      <c r="D11978" t="s">
        <v>12</v>
      </c>
      <c r="E11978" t="s">
        <v>12</v>
      </c>
      <c r="F11978" s="3" t="s">
        <v>6161</v>
      </c>
      <c r="G11978">
        <v>2021</v>
      </c>
      <c r="H11978" t="s">
        <v>14</v>
      </c>
      <c r="I11978" t="s">
        <v>28701</v>
      </c>
    </row>
    <row r="11979" spans="1:9" ht="16" x14ac:dyDescent="0.2">
      <c r="A11979" t="s">
        <v>28699</v>
      </c>
      <c r="B11979" t="s">
        <v>9841</v>
      </c>
      <c r="C11979">
        <v>2</v>
      </c>
      <c r="D11979" t="s">
        <v>12</v>
      </c>
      <c r="E11979" t="s">
        <v>12</v>
      </c>
      <c r="F11979" s="3" t="s">
        <v>8568</v>
      </c>
      <c r="G11979">
        <v>2021</v>
      </c>
      <c r="H11979" t="s">
        <v>474</v>
      </c>
      <c r="I11979" t="s">
        <v>28701</v>
      </c>
    </row>
    <row r="11980" spans="1:9" ht="16" x14ac:dyDescent="0.2">
      <c r="A11980" t="s">
        <v>28699</v>
      </c>
      <c r="B11980" t="s">
        <v>28702</v>
      </c>
      <c r="C11980">
        <v>3</v>
      </c>
      <c r="D11980" t="s">
        <v>1148</v>
      </c>
      <c r="E11980" t="s">
        <v>12</v>
      </c>
      <c r="F11980" s="3" t="s">
        <v>4576</v>
      </c>
      <c r="G11980">
        <v>2021</v>
      </c>
      <c r="H11980" t="s">
        <v>368</v>
      </c>
      <c r="I11980" t="s">
        <v>28701</v>
      </c>
    </row>
    <row r="11981" spans="1:9" ht="16" x14ac:dyDescent="0.2">
      <c r="A11981" t="s">
        <v>28703</v>
      </c>
      <c r="B11981" t="s">
        <v>28704</v>
      </c>
      <c r="C11981">
        <v>1</v>
      </c>
      <c r="D11981">
        <f>272</f>
        <v>272</v>
      </c>
      <c r="E11981" t="s">
        <v>12</v>
      </c>
      <c r="F11981" s="3" t="s">
        <v>1623</v>
      </c>
      <c r="G11981">
        <v>2021</v>
      </c>
      <c r="H11981" t="s">
        <v>14</v>
      </c>
      <c r="I11981" t="s">
        <v>28705</v>
      </c>
    </row>
    <row r="11982" spans="1:9" ht="16" x14ac:dyDescent="0.2">
      <c r="A11982" t="s">
        <v>28703</v>
      </c>
      <c r="B11982" t="s">
        <v>28706</v>
      </c>
      <c r="C11982">
        <v>2</v>
      </c>
      <c r="D11982">
        <f>44</f>
        <v>44</v>
      </c>
      <c r="E11982" t="s">
        <v>12</v>
      </c>
      <c r="F11982" s="3" t="s">
        <v>28707</v>
      </c>
      <c r="G11982">
        <v>2021</v>
      </c>
      <c r="H11982" t="s">
        <v>14</v>
      </c>
      <c r="I11982" t="s">
        <v>28705</v>
      </c>
    </row>
    <row r="11983" spans="1:9" ht="16" x14ac:dyDescent="0.2">
      <c r="A11983" t="s">
        <v>28703</v>
      </c>
      <c r="B11983" t="s">
        <v>28708</v>
      </c>
      <c r="C11983">
        <v>3</v>
      </c>
      <c r="D11983" t="s">
        <v>344</v>
      </c>
      <c r="E11983" t="s">
        <v>464</v>
      </c>
      <c r="F11983" s="3" t="s">
        <v>2545</v>
      </c>
      <c r="G11983">
        <v>2021</v>
      </c>
      <c r="H11983" t="s">
        <v>14</v>
      </c>
      <c r="I11983" t="s">
        <v>28705</v>
      </c>
    </row>
    <row r="11984" spans="1:9" ht="32" x14ac:dyDescent="0.2">
      <c r="A11984" t="s">
        <v>28709</v>
      </c>
      <c r="B11984" t="s">
        <v>28710</v>
      </c>
      <c r="C11984">
        <v>1</v>
      </c>
      <c r="D11984" t="s">
        <v>12</v>
      </c>
      <c r="E11984" t="s">
        <v>12</v>
      </c>
      <c r="F11984" s="3" t="s">
        <v>28711</v>
      </c>
      <c r="G11984">
        <v>2021</v>
      </c>
      <c r="H11984" t="s">
        <v>4191</v>
      </c>
      <c r="I11984" t="s">
        <v>28712</v>
      </c>
    </row>
    <row r="11985" spans="1:9" ht="32" x14ac:dyDescent="0.2">
      <c r="A11985" t="s">
        <v>28713</v>
      </c>
      <c r="B11985" t="s">
        <v>28714</v>
      </c>
      <c r="C11985">
        <v>1</v>
      </c>
      <c r="D11985" t="s">
        <v>6666</v>
      </c>
      <c r="E11985" t="s">
        <v>12</v>
      </c>
      <c r="F11985" s="3" t="s">
        <v>28715</v>
      </c>
      <c r="G11985">
        <v>2021</v>
      </c>
      <c r="H11985" t="s">
        <v>67</v>
      </c>
      <c r="I11985" t="s">
        <v>28716</v>
      </c>
    </row>
    <row r="11986" spans="1:9" ht="32" x14ac:dyDescent="0.2">
      <c r="A11986" t="s">
        <v>28713</v>
      </c>
      <c r="B11986" t="s">
        <v>28717</v>
      </c>
      <c r="C11986">
        <v>2</v>
      </c>
      <c r="D11986" t="s">
        <v>65</v>
      </c>
      <c r="E11986" t="s">
        <v>12</v>
      </c>
      <c r="F11986" s="3" t="s">
        <v>28718</v>
      </c>
      <c r="G11986">
        <v>2021</v>
      </c>
      <c r="H11986" t="s">
        <v>67</v>
      </c>
      <c r="I11986" t="s">
        <v>28716</v>
      </c>
    </row>
    <row r="11987" spans="1:9" ht="16" x14ac:dyDescent="0.2">
      <c r="A11987" t="s">
        <v>28713</v>
      </c>
      <c r="B11987" t="s">
        <v>12517</v>
      </c>
      <c r="C11987">
        <v>3</v>
      </c>
      <c r="D11987" t="s">
        <v>3956</v>
      </c>
      <c r="E11987" t="s">
        <v>12</v>
      </c>
      <c r="F11987" s="3" t="s">
        <v>6953</v>
      </c>
      <c r="G11987">
        <v>2021</v>
      </c>
      <c r="H11987" t="s">
        <v>67</v>
      </c>
      <c r="I11987" t="s">
        <v>28716</v>
      </c>
    </row>
    <row r="11988" spans="1:9" ht="16" x14ac:dyDescent="0.2">
      <c r="A11988" t="s">
        <v>28713</v>
      </c>
      <c r="B11988" t="s">
        <v>17567</v>
      </c>
      <c r="C11988">
        <v>4</v>
      </c>
      <c r="D11988" t="s">
        <v>3956</v>
      </c>
      <c r="E11988" t="s">
        <v>12</v>
      </c>
      <c r="F11988" s="3" t="s">
        <v>28719</v>
      </c>
      <c r="G11988">
        <v>2021</v>
      </c>
      <c r="H11988" t="s">
        <v>67</v>
      </c>
      <c r="I11988" t="s">
        <v>28716</v>
      </c>
    </row>
    <row r="11989" spans="1:9" ht="16" x14ac:dyDescent="0.2">
      <c r="A11989" t="s">
        <v>28720</v>
      </c>
      <c r="B11989" t="s">
        <v>28165</v>
      </c>
      <c r="C11989">
        <v>1</v>
      </c>
      <c r="D11989" t="s">
        <v>12</v>
      </c>
      <c r="E11989" t="s">
        <v>12</v>
      </c>
      <c r="F11989" s="3" t="s">
        <v>28721</v>
      </c>
      <c r="G11989">
        <v>2021</v>
      </c>
      <c r="H11989" t="s">
        <v>140</v>
      </c>
      <c r="I11989" t="s">
        <v>28722</v>
      </c>
    </row>
    <row r="11990" spans="1:9" ht="32" x14ac:dyDescent="0.2">
      <c r="A11990" t="s">
        <v>28720</v>
      </c>
      <c r="B11990" t="s">
        <v>28723</v>
      </c>
      <c r="C11990">
        <v>2</v>
      </c>
      <c r="D11990" t="s">
        <v>12</v>
      </c>
      <c r="E11990" t="s">
        <v>12</v>
      </c>
      <c r="F11990" s="3" t="s">
        <v>28724</v>
      </c>
      <c r="G11990">
        <v>2021</v>
      </c>
      <c r="H11990" t="s">
        <v>140</v>
      </c>
      <c r="I11990" t="s">
        <v>28722</v>
      </c>
    </row>
    <row r="11991" spans="1:9" ht="32" x14ac:dyDescent="0.2">
      <c r="A11991" t="s">
        <v>28725</v>
      </c>
      <c r="B11991" t="s">
        <v>4590</v>
      </c>
      <c r="C11991">
        <v>1</v>
      </c>
      <c r="D11991" t="s">
        <v>525</v>
      </c>
      <c r="E11991" t="s">
        <v>12</v>
      </c>
      <c r="F11991" s="3" t="s">
        <v>4591</v>
      </c>
      <c r="G11991">
        <v>2021</v>
      </c>
      <c r="H11991" t="s">
        <v>527</v>
      </c>
      <c r="I11991" t="s">
        <v>28726</v>
      </c>
    </row>
    <row r="11992" spans="1:9" ht="48" x14ac:dyDescent="0.2">
      <c r="A11992" t="s">
        <v>28725</v>
      </c>
      <c r="B11992" t="s">
        <v>4593</v>
      </c>
      <c r="C11992">
        <v>2</v>
      </c>
      <c r="D11992">
        <f>256</f>
        <v>256</v>
      </c>
      <c r="E11992" t="s">
        <v>1155</v>
      </c>
      <c r="F11992" s="3" t="s">
        <v>28189</v>
      </c>
      <c r="G11992">
        <v>2021</v>
      </c>
      <c r="H11992" t="s">
        <v>522</v>
      </c>
      <c r="I11992" t="s">
        <v>28726</v>
      </c>
    </row>
    <row r="11993" spans="1:9" ht="16" x14ac:dyDescent="0.2">
      <c r="A11993" t="s">
        <v>28727</v>
      </c>
      <c r="B11993" t="s">
        <v>28728</v>
      </c>
      <c r="C11993">
        <v>1</v>
      </c>
      <c r="D11993" t="s">
        <v>1128</v>
      </c>
      <c r="E11993" t="s">
        <v>12</v>
      </c>
      <c r="F11993" s="3" t="s">
        <v>28729</v>
      </c>
      <c r="G11993">
        <v>2021</v>
      </c>
      <c r="H11993" t="s">
        <v>140</v>
      </c>
      <c r="I11993" t="s">
        <v>28730</v>
      </c>
    </row>
    <row r="11994" spans="1:9" ht="16" x14ac:dyDescent="0.2">
      <c r="A11994" t="s">
        <v>28727</v>
      </c>
      <c r="B11994" t="s">
        <v>27358</v>
      </c>
      <c r="C11994">
        <v>2</v>
      </c>
      <c r="D11994" t="s">
        <v>1020</v>
      </c>
      <c r="E11994" t="s">
        <v>12</v>
      </c>
      <c r="F11994" s="3" t="s">
        <v>28731</v>
      </c>
      <c r="G11994">
        <v>2021</v>
      </c>
      <c r="H11994" t="s">
        <v>1022</v>
      </c>
      <c r="I11994" t="s">
        <v>28730</v>
      </c>
    </row>
    <row r="11995" spans="1:9" ht="16" x14ac:dyDescent="0.2">
      <c r="A11995" t="s">
        <v>28727</v>
      </c>
      <c r="B11995" t="s">
        <v>8591</v>
      </c>
      <c r="C11995">
        <v>3</v>
      </c>
      <c r="D11995" t="s">
        <v>408</v>
      </c>
      <c r="E11995" t="s">
        <v>12</v>
      </c>
      <c r="F11995" s="3" t="s">
        <v>28732</v>
      </c>
      <c r="G11995">
        <v>2021</v>
      </c>
      <c r="H11995" t="s">
        <v>140</v>
      </c>
      <c r="I11995" t="s">
        <v>28730</v>
      </c>
    </row>
    <row r="11996" spans="1:9" ht="16" x14ac:dyDescent="0.2">
      <c r="A11996" t="s">
        <v>28727</v>
      </c>
      <c r="B11996" t="s">
        <v>28733</v>
      </c>
      <c r="C11996">
        <v>4</v>
      </c>
      <c r="D11996">
        <f>134</f>
        <v>134</v>
      </c>
      <c r="E11996" t="s">
        <v>12</v>
      </c>
      <c r="F11996" s="3" t="s">
        <v>28734</v>
      </c>
      <c r="G11996">
        <v>2021</v>
      </c>
      <c r="H11996" t="s">
        <v>140</v>
      </c>
      <c r="I11996" t="s">
        <v>28730</v>
      </c>
    </row>
    <row r="11997" spans="1:9" ht="32" x14ac:dyDescent="0.2">
      <c r="A11997" t="s">
        <v>28735</v>
      </c>
      <c r="B11997" t="s">
        <v>28736</v>
      </c>
      <c r="C11997">
        <v>1</v>
      </c>
      <c r="D11997" t="s">
        <v>12</v>
      </c>
      <c r="E11997" t="s">
        <v>12</v>
      </c>
      <c r="F11997" s="3" t="s">
        <v>28737</v>
      </c>
      <c r="G11997">
        <v>2021</v>
      </c>
      <c r="H11997" t="s">
        <v>140</v>
      </c>
      <c r="I11997" t="s">
        <v>28738</v>
      </c>
    </row>
    <row r="11998" spans="1:9" ht="32" x14ac:dyDescent="0.2">
      <c r="A11998" t="s">
        <v>28735</v>
      </c>
      <c r="B11998" t="s">
        <v>28739</v>
      </c>
      <c r="C11998">
        <v>2</v>
      </c>
      <c r="D11998" t="s">
        <v>12</v>
      </c>
      <c r="E11998" t="s">
        <v>12</v>
      </c>
      <c r="F11998" s="3" t="s">
        <v>28740</v>
      </c>
      <c r="G11998">
        <v>2021</v>
      </c>
      <c r="H11998" t="s">
        <v>140</v>
      </c>
      <c r="I11998" t="s">
        <v>28738</v>
      </c>
    </row>
    <row r="11999" spans="1:9" ht="32" x14ac:dyDescent="0.2">
      <c r="A11999" t="s">
        <v>28735</v>
      </c>
      <c r="B11999" t="s">
        <v>28741</v>
      </c>
      <c r="C11999">
        <v>3</v>
      </c>
      <c r="D11999" t="s">
        <v>12</v>
      </c>
      <c r="E11999" t="s">
        <v>12</v>
      </c>
      <c r="F11999" s="3" t="s">
        <v>28742</v>
      </c>
      <c r="G11999">
        <v>2021</v>
      </c>
      <c r="H11999" t="s">
        <v>140</v>
      </c>
      <c r="I11999" t="s">
        <v>28738</v>
      </c>
    </row>
    <row r="12000" spans="1:9" ht="16" x14ac:dyDescent="0.2">
      <c r="A12000" t="s">
        <v>28743</v>
      </c>
      <c r="B12000" t="s">
        <v>2170</v>
      </c>
      <c r="C12000">
        <v>1</v>
      </c>
      <c r="D12000" t="s">
        <v>12</v>
      </c>
      <c r="E12000" t="s">
        <v>12</v>
      </c>
      <c r="F12000" s="3" t="s">
        <v>583</v>
      </c>
      <c r="G12000">
        <v>2021</v>
      </c>
      <c r="H12000" t="s">
        <v>140</v>
      </c>
      <c r="I12000" t="s">
        <v>28744</v>
      </c>
    </row>
    <row r="12001" spans="1:9" ht="32" x14ac:dyDescent="0.2">
      <c r="A12001" t="s">
        <v>28743</v>
      </c>
      <c r="B12001" t="s">
        <v>18479</v>
      </c>
      <c r="C12001">
        <v>2</v>
      </c>
      <c r="D12001">
        <v>1401</v>
      </c>
      <c r="E12001" t="s">
        <v>12</v>
      </c>
      <c r="F12001" s="7" t="s">
        <v>18480</v>
      </c>
      <c r="G12001">
        <v>2021</v>
      </c>
      <c r="H12001" t="s">
        <v>140</v>
      </c>
      <c r="I12001" t="s">
        <v>28744</v>
      </c>
    </row>
    <row r="12002" spans="1:9" ht="32" x14ac:dyDescent="0.2">
      <c r="A12002" t="s">
        <v>28743</v>
      </c>
      <c r="B12002" t="s">
        <v>24783</v>
      </c>
      <c r="C12002">
        <v>3</v>
      </c>
      <c r="D12002" t="s">
        <v>656</v>
      </c>
      <c r="E12002" t="s">
        <v>12</v>
      </c>
      <c r="F12002" s="3" t="s">
        <v>12445</v>
      </c>
      <c r="G12002">
        <v>2021</v>
      </c>
      <c r="H12002" t="s">
        <v>140</v>
      </c>
      <c r="I12002" t="s">
        <v>28744</v>
      </c>
    </row>
    <row r="12003" spans="1:9" ht="32" x14ac:dyDescent="0.2">
      <c r="A12003" t="s">
        <v>28745</v>
      </c>
      <c r="B12003" t="s">
        <v>28746</v>
      </c>
      <c r="C12003">
        <v>1</v>
      </c>
      <c r="D12003" t="s">
        <v>52</v>
      </c>
      <c r="E12003" t="s">
        <v>12</v>
      </c>
      <c r="F12003" s="3" t="s">
        <v>24759</v>
      </c>
      <c r="G12003">
        <v>2021</v>
      </c>
      <c r="H12003" t="s">
        <v>21</v>
      </c>
      <c r="I12003" t="s">
        <v>28747</v>
      </c>
    </row>
    <row r="12004" spans="1:9" ht="32" x14ac:dyDescent="0.2">
      <c r="A12004" t="s">
        <v>28745</v>
      </c>
      <c r="B12004" t="s">
        <v>14295</v>
      </c>
      <c r="C12004">
        <v>2</v>
      </c>
      <c r="D12004" t="s">
        <v>11556</v>
      </c>
      <c r="E12004" t="s">
        <v>12</v>
      </c>
      <c r="F12004" s="3" t="s">
        <v>28748</v>
      </c>
      <c r="G12004">
        <v>2021</v>
      </c>
      <c r="H12004" t="s">
        <v>86</v>
      </c>
      <c r="I12004" t="s">
        <v>28747</v>
      </c>
    </row>
    <row r="12005" spans="1:9" ht="16" x14ac:dyDescent="0.2">
      <c r="A12005" t="s">
        <v>28745</v>
      </c>
      <c r="B12005" t="s">
        <v>28749</v>
      </c>
      <c r="C12005">
        <v>3</v>
      </c>
      <c r="D12005">
        <f>571</f>
        <v>571</v>
      </c>
      <c r="E12005" t="s">
        <v>12</v>
      </c>
      <c r="F12005" s="3" t="s">
        <v>13864</v>
      </c>
      <c r="G12005">
        <v>2021</v>
      </c>
      <c r="H12005" t="s">
        <v>86</v>
      </c>
      <c r="I12005" t="s">
        <v>28747</v>
      </c>
    </row>
    <row r="12006" spans="1:9" ht="16" x14ac:dyDescent="0.2">
      <c r="A12006" t="s">
        <v>28750</v>
      </c>
      <c r="B12006" t="s">
        <v>28751</v>
      </c>
      <c r="C12006">
        <v>1</v>
      </c>
      <c r="D12006" t="s">
        <v>12</v>
      </c>
      <c r="E12006" t="s">
        <v>12</v>
      </c>
      <c r="F12006" s="3" t="s">
        <v>28752</v>
      </c>
      <c r="G12006">
        <v>2021</v>
      </c>
      <c r="H12006" t="s">
        <v>1022</v>
      </c>
      <c r="I12006" t="s">
        <v>28753</v>
      </c>
    </row>
    <row r="12007" spans="1:9" ht="16" x14ac:dyDescent="0.2">
      <c r="A12007" t="s">
        <v>28750</v>
      </c>
      <c r="B12007" t="s">
        <v>28754</v>
      </c>
      <c r="C12007">
        <v>2</v>
      </c>
      <c r="D12007">
        <f>441</f>
        <v>441</v>
      </c>
      <c r="E12007" t="s">
        <v>12</v>
      </c>
      <c r="F12007" s="3" t="s">
        <v>28755</v>
      </c>
      <c r="G12007">
        <v>2021</v>
      </c>
      <c r="H12007" t="s">
        <v>140</v>
      </c>
      <c r="I12007" t="s">
        <v>28753</v>
      </c>
    </row>
    <row r="12008" spans="1:9" ht="32" x14ac:dyDescent="0.2">
      <c r="A12008" t="s">
        <v>28756</v>
      </c>
      <c r="B12008" t="s">
        <v>28757</v>
      </c>
      <c r="C12008">
        <v>1</v>
      </c>
      <c r="D12008">
        <f>469</f>
        <v>469</v>
      </c>
      <c r="E12008" t="s">
        <v>12</v>
      </c>
      <c r="F12008" s="3" t="s">
        <v>19559</v>
      </c>
      <c r="G12008">
        <v>2021</v>
      </c>
      <c r="H12008" t="s">
        <v>267</v>
      </c>
      <c r="I12008" t="s">
        <v>28758</v>
      </c>
    </row>
    <row r="12009" spans="1:9" ht="16" x14ac:dyDescent="0.2">
      <c r="A12009" t="s">
        <v>28756</v>
      </c>
      <c r="B12009" t="s">
        <v>28759</v>
      </c>
      <c r="C12009">
        <v>2</v>
      </c>
      <c r="D12009" t="s">
        <v>12</v>
      </c>
      <c r="E12009" t="s">
        <v>12</v>
      </c>
      <c r="F12009" s="3" t="s">
        <v>28760</v>
      </c>
      <c r="G12009">
        <v>2021</v>
      </c>
      <c r="H12009" t="s">
        <v>267</v>
      </c>
      <c r="I12009" t="s">
        <v>28758</v>
      </c>
    </row>
    <row r="12010" spans="1:9" ht="16" x14ac:dyDescent="0.2">
      <c r="A12010" t="s">
        <v>28756</v>
      </c>
      <c r="B12010" t="s">
        <v>28761</v>
      </c>
      <c r="C12010">
        <v>3</v>
      </c>
      <c r="D12010" t="s">
        <v>12</v>
      </c>
      <c r="E12010" t="s">
        <v>12</v>
      </c>
      <c r="F12010" s="3" t="s">
        <v>28762</v>
      </c>
      <c r="G12010">
        <v>2021</v>
      </c>
      <c r="H12010" t="s">
        <v>267</v>
      </c>
      <c r="I12010" t="s">
        <v>28758</v>
      </c>
    </row>
    <row r="12011" spans="1:9" ht="16" x14ac:dyDescent="0.2">
      <c r="A12011" t="s">
        <v>28756</v>
      </c>
      <c r="B12011" t="s">
        <v>28763</v>
      </c>
      <c r="C12011">
        <v>4</v>
      </c>
      <c r="D12011" t="s">
        <v>12</v>
      </c>
      <c r="E12011" t="s">
        <v>12</v>
      </c>
      <c r="F12011" s="3" t="s">
        <v>28764</v>
      </c>
      <c r="G12011">
        <v>2021</v>
      </c>
      <c r="H12011" t="s">
        <v>267</v>
      </c>
      <c r="I12011" t="s">
        <v>28758</v>
      </c>
    </row>
    <row r="12012" spans="1:9" ht="32" x14ac:dyDescent="0.2">
      <c r="A12012" t="s">
        <v>28765</v>
      </c>
      <c r="B12012" t="s">
        <v>24981</v>
      </c>
      <c r="C12012">
        <v>1</v>
      </c>
      <c r="D12012" t="s">
        <v>1416</v>
      </c>
      <c r="E12012" t="s">
        <v>12</v>
      </c>
      <c r="F12012" s="3" t="s">
        <v>28766</v>
      </c>
      <c r="G12012">
        <v>2021</v>
      </c>
      <c r="H12012" t="s">
        <v>67</v>
      </c>
      <c r="I12012" t="s">
        <v>28767</v>
      </c>
    </row>
    <row r="12013" spans="1:9" ht="16" x14ac:dyDescent="0.2">
      <c r="A12013" t="s">
        <v>28768</v>
      </c>
      <c r="B12013" t="s">
        <v>28769</v>
      </c>
      <c r="C12013">
        <v>1</v>
      </c>
      <c r="D12013" t="s">
        <v>12</v>
      </c>
      <c r="E12013" t="s">
        <v>12</v>
      </c>
      <c r="F12013" s="3" t="s">
        <v>28770</v>
      </c>
      <c r="G12013">
        <v>2021</v>
      </c>
      <c r="H12013" t="s">
        <v>14</v>
      </c>
      <c r="I12013" t="s">
        <v>28771</v>
      </c>
    </row>
    <row r="12014" spans="1:9" ht="32" x14ac:dyDescent="0.2">
      <c r="A12014" t="s">
        <v>28772</v>
      </c>
      <c r="B12014" t="s">
        <v>28773</v>
      </c>
      <c r="C12014">
        <v>1</v>
      </c>
      <c r="D12014">
        <f>237</f>
        <v>237</v>
      </c>
      <c r="E12014" t="s">
        <v>12</v>
      </c>
      <c r="F12014" s="7" t="s">
        <v>28774</v>
      </c>
      <c r="G12014">
        <v>2021</v>
      </c>
      <c r="H12014" t="s">
        <v>21</v>
      </c>
      <c r="I12014" t="s">
        <v>28775</v>
      </c>
    </row>
    <row r="12015" spans="1:9" ht="32" x14ac:dyDescent="0.2">
      <c r="A12015" t="s">
        <v>28776</v>
      </c>
      <c r="B12015" t="s">
        <v>28777</v>
      </c>
      <c r="C12015">
        <v>1</v>
      </c>
      <c r="D12015" t="s">
        <v>12</v>
      </c>
      <c r="E12015" t="s">
        <v>12</v>
      </c>
      <c r="F12015" s="3" t="s">
        <v>28778</v>
      </c>
      <c r="G12015">
        <v>2021</v>
      </c>
      <c r="H12015" t="s">
        <v>14</v>
      </c>
      <c r="I12015" t="s">
        <v>28779</v>
      </c>
    </row>
    <row r="12016" spans="1:9" ht="32" x14ac:dyDescent="0.2">
      <c r="A12016" t="s">
        <v>28780</v>
      </c>
      <c r="B12016" t="s">
        <v>28781</v>
      </c>
      <c r="C12016">
        <v>1</v>
      </c>
      <c r="D12016">
        <f>407</f>
        <v>407</v>
      </c>
      <c r="E12016" t="s">
        <v>12</v>
      </c>
      <c r="F12016" s="3" t="s">
        <v>28782</v>
      </c>
      <c r="G12016">
        <v>2021</v>
      </c>
      <c r="H12016" t="s">
        <v>37</v>
      </c>
      <c r="I12016" t="s">
        <v>28783</v>
      </c>
    </row>
    <row r="12017" spans="1:9" ht="32" x14ac:dyDescent="0.2">
      <c r="A12017" t="s">
        <v>28784</v>
      </c>
      <c r="B12017" t="s">
        <v>28785</v>
      </c>
      <c r="C12017">
        <v>1</v>
      </c>
      <c r="D12017" t="s">
        <v>12</v>
      </c>
      <c r="E12017" t="s">
        <v>12</v>
      </c>
      <c r="F12017" s="3" t="s">
        <v>28786</v>
      </c>
      <c r="G12017">
        <v>2021</v>
      </c>
      <c r="H12017" t="s">
        <v>239</v>
      </c>
      <c r="I12017" t="s">
        <v>28787</v>
      </c>
    </row>
    <row r="12018" spans="1:9" ht="16" x14ac:dyDescent="0.2">
      <c r="A12018" t="s">
        <v>28784</v>
      </c>
      <c r="B12018" t="s">
        <v>28788</v>
      </c>
      <c r="C12018">
        <v>2</v>
      </c>
      <c r="D12018" t="s">
        <v>12</v>
      </c>
      <c r="E12018" t="s">
        <v>12</v>
      </c>
      <c r="F12018" s="3" t="s">
        <v>3184</v>
      </c>
      <c r="G12018">
        <v>2021</v>
      </c>
      <c r="H12018" t="s">
        <v>239</v>
      </c>
      <c r="I12018" t="s">
        <v>28787</v>
      </c>
    </row>
    <row r="12019" spans="1:9" ht="16" x14ac:dyDescent="0.2">
      <c r="A12019" t="s">
        <v>28784</v>
      </c>
      <c r="B12019" t="s">
        <v>28789</v>
      </c>
      <c r="C12019">
        <v>3</v>
      </c>
      <c r="D12019" t="s">
        <v>12</v>
      </c>
      <c r="E12019" t="s">
        <v>12</v>
      </c>
      <c r="F12019" s="3" t="s">
        <v>28790</v>
      </c>
      <c r="G12019">
        <v>2021</v>
      </c>
      <c r="H12019" t="s">
        <v>239</v>
      </c>
      <c r="I12019" t="s">
        <v>28787</v>
      </c>
    </row>
    <row r="12020" spans="1:9" ht="32" x14ac:dyDescent="0.2">
      <c r="A12020" t="s">
        <v>28791</v>
      </c>
      <c r="B12020" t="s">
        <v>28792</v>
      </c>
      <c r="C12020">
        <v>1</v>
      </c>
      <c r="D12020" t="s">
        <v>344</v>
      </c>
      <c r="E12020" t="s">
        <v>12</v>
      </c>
      <c r="F12020" s="3" t="s">
        <v>28793</v>
      </c>
      <c r="G12020">
        <v>2021</v>
      </c>
      <c r="H12020" t="s">
        <v>779</v>
      </c>
      <c r="I12020" t="s">
        <v>28794</v>
      </c>
    </row>
    <row r="12021" spans="1:9" ht="16" x14ac:dyDescent="0.2">
      <c r="A12021" t="s">
        <v>28795</v>
      </c>
      <c r="B12021" t="s">
        <v>28796</v>
      </c>
      <c r="C12021">
        <v>1</v>
      </c>
      <c r="D12021" t="s">
        <v>52</v>
      </c>
      <c r="E12021" t="s">
        <v>12</v>
      </c>
      <c r="F12021" s="3" t="s">
        <v>28797</v>
      </c>
      <c r="G12021">
        <v>2021</v>
      </c>
      <c r="H12021" t="s">
        <v>21</v>
      </c>
      <c r="I12021" t="s">
        <v>28798</v>
      </c>
    </row>
    <row r="12022" spans="1:9" ht="32" x14ac:dyDescent="0.2">
      <c r="A12022" t="s">
        <v>28799</v>
      </c>
      <c r="B12022" t="s">
        <v>28800</v>
      </c>
      <c r="C12022">
        <v>1</v>
      </c>
      <c r="D12022" t="s">
        <v>52</v>
      </c>
      <c r="E12022" t="s">
        <v>12</v>
      </c>
      <c r="F12022" s="3" t="s">
        <v>28801</v>
      </c>
      <c r="G12022">
        <v>2021</v>
      </c>
      <c r="H12022" t="s">
        <v>21</v>
      </c>
      <c r="I12022" t="s">
        <v>28802</v>
      </c>
    </row>
    <row r="12023" spans="1:9" ht="32" x14ac:dyDescent="0.2">
      <c r="A12023" t="s">
        <v>28799</v>
      </c>
      <c r="B12023" t="s">
        <v>28803</v>
      </c>
      <c r="C12023">
        <v>2</v>
      </c>
      <c r="D12023" t="s">
        <v>52</v>
      </c>
      <c r="E12023" t="s">
        <v>12</v>
      </c>
      <c r="F12023" s="3" t="s">
        <v>28804</v>
      </c>
      <c r="G12023">
        <v>2021</v>
      </c>
      <c r="H12023" t="s">
        <v>21</v>
      </c>
      <c r="I12023" t="s">
        <v>28802</v>
      </c>
    </row>
    <row r="12024" spans="1:9" ht="32" x14ac:dyDescent="0.2">
      <c r="A12024" t="s">
        <v>28805</v>
      </c>
      <c r="B12024" t="s">
        <v>28806</v>
      </c>
      <c r="C12024">
        <v>1</v>
      </c>
      <c r="D12024" t="s">
        <v>12</v>
      </c>
      <c r="E12024" t="s">
        <v>12</v>
      </c>
      <c r="F12024" s="3" t="s">
        <v>28807</v>
      </c>
      <c r="G12024">
        <v>2021</v>
      </c>
      <c r="H12024" t="s">
        <v>239</v>
      </c>
      <c r="I12024" t="s">
        <v>28808</v>
      </c>
    </row>
    <row r="12025" spans="1:9" ht="32" x14ac:dyDescent="0.2">
      <c r="A12025" t="s">
        <v>28805</v>
      </c>
      <c r="B12025" t="s">
        <v>21873</v>
      </c>
      <c r="C12025">
        <v>2</v>
      </c>
      <c r="D12025" t="s">
        <v>12</v>
      </c>
      <c r="E12025" t="s">
        <v>12</v>
      </c>
      <c r="F12025" s="3" t="s">
        <v>21404</v>
      </c>
      <c r="G12025">
        <v>2021</v>
      </c>
      <c r="H12025" t="s">
        <v>239</v>
      </c>
      <c r="I12025" t="s">
        <v>28808</v>
      </c>
    </row>
    <row r="12026" spans="1:9" ht="16" x14ac:dyDescent="0.2">
      <c r="A12026" t="s">
        <v>28809</v>
      </c>
      <c r="B12026" t="s">
        <v>28810</v>
      </c>
      <c r="C12026">
        <v>1</v>
      </c>
      <c r="D12026" t="s">
        <v>9255</v>
      </c>
      <c r="E12026" t="s">
        <v>12</v>
      </c>
      <c r="F12026" s="3" t="s">
        <v>13118</v>
      </c>
      <c r="G12026">
        <v>2021</v>
      </c>
      <c r="H12026" t="s">
        <v>86</v>
      </c>
      <c r="I12026" t="s">
        <v>28811</v>
      </c>
    </row>
    <row r="12027" spans="1:9" ht="16" x14ac:dyDescent="0.2">
      <c r="A12027" t="s">
        <v>28809</v>
      </c>
      <c r="B12027" t="s">
        <v>28812</v>
      </c>
      <c r="C12027">
        <v>2</v>
      </c>
      <c r="D12027" t="s">
        <v>12</v>
      </c>
      <c r="E12027" t="s">
        <v>2245</v>
      </c>
      <c r="F12027" s="3" t="s">
        <v>28813</v>
      </c>
      <c r="G12027">
        <v>2021</v>
      </c>
      <c r="H12027" t="s">
        <v>86</v>
      </c>
      <c r="I12027" t="s">
        <v>28811</v>
      </c>
    </row>
    <row r="12028" spans="1:9" ht="16" x14ac:dyDescent="0.2">
      <c r="A12028" t="s">
        <v>28809</v>
      </c>
      <c r="B12028" t="s">
        <v>28814</v>
      </c>
      <c r="C12028">
        <v>3</v>
      </c>
      <c r="D12028" t="s">
        <v>9255</v>
      </c>
      <c r="E12028" t="s">
        <v>12</v>
      </c>
      <c r="F12028" s="3" t="s">
        <v>28815</v>
      </c>
      <c r="G12028">
        <v>2021</v>
      </c>
      <c r="H12028" t="s">
        <v>86</v>
      </c>
      <c r="I12028" t="s">
        <v>28811</v>
      </c>
    </row>
    <row r="12029" spans="1:9" ht="32" x14ac:dyDescent="0.2">
      <c r="A12029" t="s">
        <v>28816</v>
      </c>
      <c r="B12029" t="s">
        <v>28817</v>
      </c>
      <c r="C12029">
        <v>1</v>
      </c>
      <c r="D12029" t="s">
        <v>5154</v>
      </c>
      <c r="E12029" t="s">
        <v>12</v>
      </c>
      <c r="F12029" s="3" t="s">
        <v>28818</v>
      </c>
      <c r="G12029">
        <v>2021</v>
      </c>
      <c r="H12029" t="s">
        <v>226</v>
      </c>
      <c r="I12029" t="s">
        <v>28819</v>
      </c>
    </row>
    <row r="12030" spans="1:9" ht="16" x14ac:dyDescent="0.2">
      <c r="A12030" t="s">
        <v>28820</v>
      </c>
      <c r="B12030" t="s">
        <v>28094</v>
      </c>
      <c r="C12030">
        <v>1</v>
      </c>
      <c r="D12030" t="s">
        <v>12</v>
      </c>
      <c r="E12030" t="s">
        <v>12</v>
      </c>
      <c r="F12030" s="3" t="s">
        <v>16073</v>
      </c>
      <c r="G12030">
        <v>2021</v>
      </c>
      <c r="H12030" t="s">
        <v>140</v>
      </c>
      <c r="I12030" t="s">
        <v>28821</v>
      </c>
    </row>
    <row r="12031" spans="1:9" ht="16" x14ac:dyDescent="0.2">
      <c r="A12031" t="s">
        <v>28820</v>
      </c>
      <c r="B12031" t="s">
        <v>28096</v>
      </c>
      <c r="C12031">
        <v>2</v>
      </c>
      <c r="D12031" t="s">
        <v>12</v>
      </c>
      <c r="E12031" t="s">
        <v>12</v>
      </c>
      <c r="F12031" s="3" t="s">
        <v>28822</v>
      </c>
      <c r="G12031">
        <v>2021</v>
      </c>
      <c r="H12031" t="s">
        <v>140</v>
      </c>
      <c r="I12031" t="s">
        <v>28821</v>
      </c>
    </row>
    <row r="12032" spans="1:9" ht="16" x14ac:dyDescent="0.2">
      <c r="A12032" t="s">
        <v>28820</v>
      </c>
      <c r="B12032" t="s">
        <v>28823</v>
      </c>
      <c r="C12032">
        <v>3</v>
      </c>
      <c r="D12032" t="s">
        <v>12</v>
      </c>
      <c r="E12032" t="s">
        <v>12</v>
      </c>
      <c r="F12032" s="3" t="s">
        <v>16073</v>
      </c>
      <c r="G12032">
        <v>2021</v>
      </c>
      <c r="H12032" t="s">
        <v>140</v>
      </c>
      <c r="I12032" t="s">
        <v>28821</v>
      </c>
    </row>
    <row r="12033" spans="1:9" ht="16" x14ac:dyDescent="0.2">
      <c r="A12033" t="s">
        <v>28824</v>
      </c>
      <c r="B12033" t="s">
        <v>28825</v>
      </c>
      <c r="C12033">
        <v>1</v>
      </c>
      <c r="D12033" t="s">
        <v>12</v>
      </c>
      <c r="E12033" t="s">
        <v>12</v>
      </c>
      <c r="F12033" s="3" t="s">
        <v>18124</v>
      </c>
      <c r="G12033">
        <v>2021</v>
      </c>
      <c r="H12033" t="s">
        <v>140</v>
      </c>
      <c r="I12033" t="s">
        <v>28826</v>
      </c>
    </row>
    <row r="12034" spans="1:9" ht="32" x14ac:dyDescent="0.2">
      <c r="A12034" t="s">
        <v>28827</v>
      </c>
      <c r="B12034" t="s">
        <v>28828</v>
      </c>
      <c r="C12034">
        <v>1</v>
      </c>
      <c r="D12034" t="s">
        <v>31</v>
      </c>
      <c r="E12034" t="s">
        <v>12</v>
      </c>
      <c r="F12034" s="3" t="s">
        <v>28829</v>
      </c>
      <c r="G12034">
        <v>2021</v>
      </c>
      <c r="H12034" t="s">
        <v>140</v>
      </c>
      <c r="I12034" t="s">
        <v>28830</v>
      </c>
    </row>
    <row r="12035" spans="1:9" ht="32" x14ac:dyDescent="0.2">
      <c r="A12035" t="s">
        <v>28831</v>
      </c>
      <c r="B12035" t="s">
        <v>28832</v>
      </c>
      <c r="C12035">
        <v>1</v>
      </c>
      <c r="D12035">
        <f>600</f>
        <v>600</v>
      </c>
      <c r="E12035" t="s">
        <v>12</v>
      </c>
      <c r="F12035" s="3" t="s">
        <v>28833</v>
      </c>
      <c r="G12035">
        <v>2021</v>
      </c>
      <c r="H12035" t="s">
        <v>1087</v>
      </c>
      <c r="I12035" t="s">
        <v>28834</v>
      </c>
    </row>
    <row r="12036" spans="1:9" ht="16" x14ac:dyDescent="0.2">
      <c r="A12036" t="s">
        <v>28835</v>
      </c>
      <c r="B12036" t="s">
        <v>28836</v>
      </c>
      <c r="C12036">
        <v>1</v>
      </c>
      <c r="D12036" t="s">
        <v>90</v>
      </c>
      <c r="E12036" t="s">
        <v>12</v>
      </c>
      <c r="F12036" s="3" t="s">
        <v>28837</v>
      </c>
      <c r="G12036">
        <v>2021</v>
      </c>
      <c r="H12036" t="s">
        <v>1087</v>
      </c>
      <c r="I12036" t="s">
        <v>28838</v>
      </c>
    </row>
    <row r="12037" spans="1:9" ht="16" x14ac:dyDescent="0.2">
      <c r="A12037" t="s">
        <v>28835</v>
      </c>
      <c r="B12037" t="s">
        <v>28839</v>
      </c>
      <c r="C12037">
        <v>2</v>
      </c>
      <c r="D12037">
        <f>600</f>
        <v>600</v>
      </c>
      <c r="E12037" t="s">
        <v>12</v>
      </c>
      <c r="F12037" s="3" t="s">
        <v>20982</v>
      </c>
      <c r="G12037">
        <v>2021</v>
      </c>
      <c r="H12037" t="s">
        <v>1087</v>
      </c>
      <c r="I12037" t="s">
        <v>28838</v>
      </c>
    </row>
    <row r="12038" spans="1:9" ht="16" x14ac:dyDescent="0.2">
      <c r="A12038" t="s">
        <v>28840</v>
      </c>
      <c r="B12038" t="s">
        <v>14574</v>
      </c>
      <c r="C12038">
        <v>1</v>
      </c>
      <c r="D12038" t="s">
        <v>344</v>
      </c>
      <c r="E12038" t="s">
        <v>12</v>
      </c>
      <c r="F12038" s="3" t="s">
        <v>981</v>
      </c>
      <c r="G12038">
        <v>2021</v>
      </c>
      <c r="H12038" t="s">
        <v>323</v>
      </c>
      <c r="I12038" t="s">
        <v>28841</v>
      </c>
    </row>
    <row r="12039" spans="1:9" ht="32" x14ac:dyDescent="0.2">
      <c r="A12039" t="s">
        <v>28842</v>
      </c>
      <c r="B12039" t="s">
        <v>28843</v>
      </c>
      <c r="C12039">
        <v>1</v>
      </c>
      <c r="D12039" t="s">
        <v>966</v>
      </c>
      <c r="E12039" t="s">
        <v>12</v>
      </c>
      <c r="F12039" s="3" t="s">
        <v>1476</v>
      </c>
      <c r="G12039">
        <v>2021</v>
      </c>
      <c r="H12039" t="s">
        <v>267</v>
      </c>
      <c r="I12039" t="s">
        <v>28844</v>
      </c>
    </row>
    <row r="12040" spans="1:9" ht="32" x14ac:dyDescent="0.2">
      <c r="A12040" t="s">
        <v>28842</v>
      </c>
      <c r="B12040" t="s">
        <v>28845</v>
      </c>
      <c r="C12040">
        <v>2</v>
      </c>
      <c r="D12040" t="s">
        <v>12</v>
      </c>
      <c r="E12040" t="s">
        <v>12</v>
      </c>
      <c r="F12040" s="3" t="s">
        <v>28846</v>
      </c>
      <c r="G12040">
        <v>2021</v>
      </c>
      <c r="H12040" t="s">
        <v>1157</v>
      </c>
      <c r="I12040" t="s">
        <v>28844</v>
      </c>
    </row>
    <row r="12041" spans="1:9" ht="16" x14ac:dyDescent="0.2">
      <c r="A12041" t="s">
        <v>28847</v>
      </c>
      <c r="B12041" t="s">
        <v>28848</v>
      </c>
      <c r="C12041">
        <v>1</v>
      </c>
      <c r="D12041" t="s">
        <v>1049</v>
      </c>
      <c r="E12041" t="s">
        <v>12</v>
      </c>
      <c r="F12041" s="3" t="s">
        <v>1050</v>
      </c>
      <c r="G12041">
        <v>2021</v>
      </c>
      <c r="H12041" t="s">
        <v>140</v>
      </c>
      <c r="I12041" t="s">
        <v>28849</v>
      </c>
    </row>
    <row r="12042" spans="1:9" ht="32" x14ac:dyDescent="0.2">
      <c r="A12042" t="s">
        <v>28847</v>
      </c>
      <c r="B12042" t="s">
        <v>28850</v>
      </c>
      <c r="C12042">
        <v>2</v>
      </c>
      <c r="D12042" t="s">
        <v>12</v>
      </c>
      <c r="E12042" t="s">
        <v>12</v>
      </c>
      <c r="F12042" s="3" t="s">
        <v>28851</v>
      </c>
      <c r="G12042">
        <v>2021</v>
      </c>
      <c r="H12042" t="s">
        <v>2154</v>
      </c>
      <c r="I12042" t="s">
        <v>28849</v>
      </c>
    </row>
    <row r="12043" spans="1:9" ht="32" x14ac:dyDescent="0.2">
      <c r="A12043" t="s">
        <v>28847</v>
      </c>
      <c r="B12043" t="s">
        <v>28852</v>
      </c>
      <c r="C12043">
        <v>3</v>
      </c>
      <c r="D12043" t="s">
        <v>12</v>
      </c>
      <c r="E12043" t="s">
        <v>12</v>
      </c>
      <c r="F12043" s="3" t="s">
        <v>28853</v>
      </c>
      <c r="G12043">
        <v>2021</v>
      </c>
      <c r="H12043" t="s">
        <v>2154</v>
      </c>
      <c r="I12043" t="s">
        <v>28849</v>
      </c>
    </row>
    <row r="12044" spans="1:9" ht="16" x14ac:dyDescent="0.2">
      <c r="A12044" t="s">
        <v>28847</v>
      </c>
      <c r="B12044" t="s">
        <v>28854</v>
      </c>
      <c r="C12044">
        <v>4</v>
      </c>
      <c r="D12044" t="s">
        <v>3877</v>
      </c>
      <c r="E12044" t="s">
        <v>12</v>
      </c>
      <c r="F12044" s="3" t="s">
        <v>28855</v>
      </c>
      <c r="G12044">
        <v>2021</v>
      </c>
      <c r="H12044" t="s">
        <v>2154</v>
      </c>
      <c r="I12044" t="s">
        <v>28849</v>
      </c>
    </row>
    <row r="12045" spans="1:9" ht="32" x14ac:dyDescent="0.2">
      <c r="A12045" t="s">
        <v>28847</v>
      </c>
      <c r="B12045" t="s">
        <v>28856</v>
      </c>
      <c r="C12045">
        <v>5</v>
      </c>
      <c r="D12045" t="s">
        <v>12</v>
      </c>
      <c r="E12045" t="s">
        <v>12</v>
      </c>
      <c r="F12045" s="3" t="s">
        <v>28857</v>
      </c>
      <c r="G12045">
        <v>2021</v>
      </c>
      <c r="H12045" t="s">
        <v>2154</v>
      </c>
      <c r="I12045" t="s">
        <v>28849</v>
      </c>
    </row>
    <row r="12046" spans="1:9" ht="32" x14ac:dyDescent="0.2">
      <c r="A12046" t="s">
        <v>28858</v>
      </c>
      <c r="B12046" t="s">
        <v>28859</v>
      </c>
      <c r="C12046">
        <v>1</v>
      </c>
      <c r="D12046" t="s">
        <v>1416</v>
      </c>
      <c r="E12046" t="s">
        <v>12</v>
      </c>
      <c r="F12046" s="3" t="s">
        <v>1417</v>
      </c>
      <c r="G12046">
        <v>2021</v>
      </c>
      <c r="H12046" t="s">
        <v>67</v>
      </c>
      <c r="I12046" t="s">
        <v>28860</v>
      </c>
    </row>
    <row r="12047" spans="1:9" ht="32" x14ac:dyDescent="0.2">
      <c r="A12047" t="s">
        <v>28858</v>
      </c>
      <c r="B12047" t="s">
        <v>24981</v>
      </c>
      <c r="C12047">
        <v>2</v>
      </c>
      <c r="D12047">
        <f>313</f>
        <v>313</v>
      </c>
      <c r="E12047" t="s">
        <v>12</v>
      </c>
      <c r="F12047" s="3" t="s">
        <v>28861</v>
      </c>
      <c r="G12047">
        <v>2021</v>
      </c>
      <c r="H12047" t="s">
        <v>140</v>
      </c>
      <c r="I12047" t="s">
        <v>28860</v>
      </c>
    </row>
    <row r="12048" spans="1:9" ht="16" x14ac:dyDescent="0.2">
      <c r="A12048" t="s">
        <v>28862</v>
      </c>
      <c r="B12048" t="s">
        <v>28863</v>
      </c>
      <c r="C12048">
        <v>1</v>
      </c>
      <c r="D12048">
        <f>498</f>
        <v>498</v>
      </c>
      <c r="E12048" t="s">
        <v>12</v>
      </c>
      <c r="F12048" s="3" t="s">
        <v>28864</v>
      </c>
      <c r="G12048">
        <v>2021</v>
      </c>
      <c r="H12048" t="s">
        <v>140</v>
      </c>
      <c r="I12048" t="s">
        <v>28865</v>
      </c>
    </row>
    <row r="12049" spans="1:9" ht="16" x14ac:dyDescent="0.2">
      <c r="A12049" t="s">
        <v>28862</v>
      </c>
      <c r="B12049" t="s">
        <v>28866</v>
      </c>
      <c r="C12049">
        <v>2</v>
      </c>
      <c r="D12049" t="s">
        <v>1025</v>
      </c>
      <c r="E12049" t="s">
        <v>12</v>
      </c>
      <c r="F12049" s="3" t="s">
        <v>10279</v>
      </c>
      <c r="G12049">
        <v>2021</v>
      </c>
      <c r="H12049" t="s">
        <v>140</v>
      </c>
      <c r="I12049" t="s">
        <v>28865</v>
      </c>
    </row>
    <row r="12050" spans="1:9" ht="32" x14ac:dyDescent="0.2">
      <c r="A12050" t="s">
        <v>28867</v>
      </c>
      <c r="B12050" t="s">
        <v>28868</v>
      </c>
      <c r="C12050">
        <v>1</v>
      </c>
      <c r="D12050" t="s">
        <v>12</v>
      </c>
      <c r="E12050" t="s">
        <v>12</v>
      </c>
      <c r="F12050" s="3" t="s">
        <v>28869</v>
      </c>
      <c r="G12050">
        <v>2021</v>
      </c>
      <c r="H12050" t="s">
        <v>14</v>
      </c>
      <c r="I12050" t="s">
        <v>28870</v>
      </c>
    </row>
    <row r="12051" spans="1:9" ht="16" x14ac:dyDescent="0.2">
      <c r="A12051" t="s">
        <v>28867</v>
      </c>
      <c r="B12051" t="s">
        <v>28871</v>
      </c>
      <c r="C12051">
        <v>2</v>
      </c>
      <c r="D12051" t="s">
        <v>12</v>
      </c>
      <c r="E12051" t="s">
        <v>12</v>
      </c>
      <c r="F12051" s="3" t="s">
        <v>28872</v>
      </c>
      <c r="G12051">
        <v>2021</v>
      </c>
      <c r="H12051" t="s">
        <v>235</v>
      </c>
      <c r="I12051" t="s">
        <v>28870</v>
      </c>
    </row>
    <row r="12052" spans="1:9" ht="32" x14ac:dyDescent="0.2">
      <c r="A12052" t="s">
        <v>28867</v>
      </c>
      <c r="B12052" t="s">
        <v>28873</v>
      </c>
      <c r="C12052">
        <v>3</v>
      </c>
      <c r="D12052" t="s">
        <v>12</v>
      </c>
      <c r="E12052" t="s">
        <v>12</v>
      </c>
      <c r="F12052" s="3" t="s">
        <v>28874</v>
      </c>
      <c r="G12052">
        <v>2021</v>
      </c>
      <c r="H12052" t="s">
        <v>235</v>
      </c>
      <c r="I12052" t="s">
        <v>28870</v>
      </c>
    </row>
    <row r="12053" spans="1:9" ht="16" x14ac:dyDescent="0.2">
      <c r="A12053" t="s">
        <v>28875</v>
      </c>
      <c r="B12053" t="s">
        <v>28876</v>
      </c>
      <c r="C12053">
        <v>1</v>
      </c>
      <c r="D12053">
        <f>461</f>
        <v>461</v>
      </c>
      <c r="E12053" t="s">
        <v>6201</v>
      </c>
      <c r="F12053" s="3" t="s">
        <v>6202</v>
      </c>
      <c r="G12053">
        <v>2021</v>
      </c>
      <c r="H12053" t="s">
        <v>126</v>
      </c>
      <c r="I12053" t="s">
        <v>28877</v>
      </c>
    </row>
    <row r="12054" spans="1:9" ht="16" x14ac:dyDescent="0.2">
      <c r="A12054" t="s">
        <v>28878</v>
      </c>
      <c r="B12054" t="s">
        <v>28879</v>
      </c>
      <c r="C12054">
        <v>1</v>
      </c>
      <c r="D12054" t="s">
        <v>12</v>
      </c>
      <c r="E12054" t="s">
        <v>12</v>
      </c>
      <c r="F12054" s="3" t="s">
        <v>18950</v>
      </c>
      <c r="G12054">
        <v>2021</v>
      </c>
      <c r="H12054" t="s">
        <v>474</v>
      </c>
      <c r="I12054" t="s">
        <v>28880</v>
      </c>
    </row>
    <row r="12055" spans="1:9" ht="32" x14ac:dyDescent="0.2">
      <c r="A12055" t="s">
        <v>28881</v>
      </c>
      <c r="B12055" t="s">
        <v>28882</v>
      </c>
      <c r="C12055">
        <v>1</v>
      </c>
      <c r="D12055" t="s">
        <v>12</v>
      </c>
      <c r="E12055" t="s">
        <v>12</v>
      </c>
      <c r="F12055" s="3" t="s">
        <v>28883</v>
      </c>
      <c r="G12055">
        <v>2021</v>
      </c>
      <c r="H12055" t="s">
        <v>140</v>
      </c>
      <c r="I12055" t="s">
        <v>28884</v>
      </c>
    </row>
    <row r="12056" spans="1:9" ht="16" x14ac:dyDescent="0.2">
      <c r="A12056" t="s">
        <v>28881</v>
      </c>
      <c r="B12056" t="s">
        <v>26909</v>
      </c>
      <c r="C12056">
        <v>2</v>
      </c>
      <c r="D12056" t="s">
        <v>3743</v>
      </c>
      <c r="E12056" t="s">
        <v>12</v>
      </c>
      <c r="F12056" s="3" t="s">
        <v>28885</v>
      </c>
      <c r="G12056">
        <v>2021</v>
      </c>
      <c r="H12056" t="s">
        <v>2773</v>
      </c>
      <c r="I12056" t="s">
        <v>28884</v>
      </c>
    </row>
    <row r="12057" spans="1:9" ht="32" x14ac:dyDescent="0.2">
      <c r="A12057" t="s">
        <v>28881</v>
      </c>
      <c r="B12057" t="s">
        <v>28886</v>
      </c>
      <c r="C12057">
        <v>3</v>
      </c>
      <c r="D12057">
        <f>494</f>
        <v>494</v>
      </c>
      <c r="E12057" t="s">
        <v>12</v>
      </c>
      <c r="F12057" s="3" t="s">
        <v>28887</v>
      </c>
      <c r="G12057">
        <v>2021</v>
      </c>
      <c r="H12057" t="s">
        <v>226</v>
      </c>
      <c r="I12057" t="s">
        <v>28884</v>
      </c>
    </row>
    <row r="12058" spans="1:9" ht="16" x14ac:dyDescent="0.2">
      <c r="A12058" t="s">
        <v>28888</v>
      </c>
      <c r="B12058" t="s">
        <v>2170</v>
      </c>
      <c r="C12058">
        <v>1</v>
      </c>
      <c r="D12058" t="s">
        <v>12</v>
      </c>
      <c r="E12058" t="s">
        <v>12</v>
      </c>
      <c r="F12058" s="3" t="s">
        <v>583</v>
      </c>
      <c r="G12058">
        <v>2021</v>
      </c>
      <c r="H12058" t="s">
        <v>140</v>
      </c>
      <c r="I12058" t="s">
        <v>28889</v>
      </c>
    </row>
    <row r="12059" spans="1:9" ht="32" x14ac:dyDescent="0.2">
      <c r="A12059" t="s">
        <v>28888</v>
      </c>
      <c r="B12059" t="s">
        <v>7212</v>
      </c>
      <c r="C12059">
        <v>2</v>
      </c>
      <c r="D12059" t="s">
        <v>52</v>
      </c>
      <c r="E12059" t="s">
        <v>12</v>
      </c>
      <c r="F12059" s="3" t="s">
        <v>2148</v>
      </c>
      <c r="G12059">
        <v>2021</v>
      </c>
      <c r="H12059" t="s">
        <v>140</v>
      </c>
      <c r="I12059" t="s">
        <v>28889</v>
      </c>
    </row>
    <row r="12060" spans="1:9" ht="16" x14ac:dyDescent="0.2">
      <c r="A12060" t="s">
        <v>28890</v>
      </c>
      <c r="B12060" t="s">
        <v>28891</v>
      </c>
      <c r="C12060">
        <v>1</v>
      </c>
      <c r="D12060" s="4" t="s">
        <v>316</v>
      </c>
      <c r="E12060" t="s">
        <v>12</v>
      </c>
      <c r="F12060" s="7" t="s">
        <v>12984</v>
      </c>
      <c r="G12060">
        <v>2021</v>
      </c>
      <c r="H12060" t="s">
        <v>318</v>
      </c>
      <c r="I12060" t="s">
        <v>28892</v>
      </c>
    </row>
    <row r="12061" spans="1:9" ht="16" x14ac:dyDescent="0.2">
      <c r="A12061" t="s">
        <v>28893</v>
      </c>
      <c r="B12061" t="s">
        <v>19908</v>
      </c>
      <c r="C12061">
        <v>1</v>
      </c>
      <c r="D12061">
        <f>355</f>
        <v>355</v>
      </c>
      <c r="E12061" t="s">
        <v>12</v>
      </c>
      <c r="F12061" s="3" t="s">
        <v>4987</v>
      </c>
      <c r="G12061">
        <v>2021</v>
      </c>
      <c r="H12061" t="s">
        <v>14</v>
      </c>
      <c r="I12061" t="s">
        <v>28894</v>
      </c>
    </row>
    <row r="12062" spans="1:9" ht="16" x14ac:dyDescent="0.2">
      <c r="A12062" t="s">
        <v>28893</v>
      </c>
      <c r="B12062" t="s">
        <v>2149</v>
      </c>
      <c r="C12062">
        <v>2</v>
      </c>
      <c r="D12062">
        <f>323</f>
        <v>323</v>
      </c>
      <c r="E12062" t="s">
        <v>12</v>
      </c>
      <c r="F12062" s="3" t="s">
        <v>25619</v>
      </c>
      <c r="G12062">
        <v>2021</v>
      </c>
      <c r="H12062" t="s">
        <v>14</v>
      </c>
      <c r="I12062" t="s">
        <v>28894</v>
      </c>
    </row>
    <row r="12063" spans="1:9" ht="16" x14ac:dyDescent="0.2">
      <c r="A12063" t="s">
        <v>28893</v>
      </c>
      <c r="B12063" t="s">
        <v>24319</v>
      </c>
      <c r="C12063">
        <v>3</v>
      </c>
      <c r="D12063" t="s">
        <v>311</v>
      </c>
      <c r="E12063" t="s">
        <v>12</v>
      </c>
      <c r="F12063" s="3" t="s">
        <v>28895</v>
      </c>
      <c r="G12063">
        <v>2021</v>
      </c>
      <c r="H12063" t="s">
        <v>140</v>
      </c>
      <c r="I12063" t="s">
        <v>28894</v>
      </c>
    </row>
    <row r="12064" spans="1:9" ht="16" x14ac:dyDescent="0.2">
      <c r="A12064" t="s">
        <v>28893</v>
      </c>
      <c r="B12064" t="s">
        <v>28896</v>
      </c>
      <c r="C12064">
        <v>4</v>
      </c>
      <c r="D12064" t="s">
        <v>1219</v>
      </c>
      <c r="E12064" t="s">
        <v>12</v>
      </c>
      <c r="F12064" s="3" t="s">
        <v>28897</v>
      </c>
      <c r="G12064">
        <v>2021</v>
      </c>
      <c r="H12064" t="s">
        <v>140</v>
      </c>
      <c r="I12064" t="s">
        <v>28894</v>
      </c>
    </row>
    <row r="12065" spans="1:9" ht="16" x14ac:dyDescent="0.2">
      <c r="A12065" t="s">
        <v>28898</v>
      </c>
      <c r="B12065" t="s">
        <v>28899</v>
      </c>
      <c r="C12065">
        <v>1</v>
      </c>
      <c r="D12065" t="s">
        <v>12</v>
      </c>
      <c r="E12065" t="s">
        <v>12</v>
      </c>
      <c r="F12065" s="3" t="s">
        <v>28900</v>
      </c>
      <c r="G12065">
        <v>2021</v>
      </c>
      <c r="H12065" t="s">
        <v>37</v>
      </c>
      <c r="I12065" t="s">
        <v>28901</v>
      </c>
    </row>
    <row r="12066" spans="1:9" ht="16" x14ac:dyDescent="0.2">
      <c r="A12066" t="s">
        <v>28898</v>
      </c>
      <c r="B12066" t="s">
        <v>28902</v>
      </c>
      <c r="C12066">
        <v>2</v>
      </c>
      <c r="D12066" t="s">
        <v>12</v>
      </c>
      <c r="E12066" t="s">
        <v>12</v>
      </c>
      <c r="F12066" s="3" t="s">
        <v>28903</v>
      </c>
      <c r="G12066">
        <v>2021</v>
      </c>
      <c r="H12066" t="s">
        <v>37</v>
      </c>
      <c r="I12066" t="s">
        <v>28901</v>
      </c>
    </row>
    <row r="12067" spans="1:9" ht="32" x14ac:dyDescent="0.2">
      <c r="A12067" t="s">
        <v>28898</v>
      </c>
      <c r="B12067" t="s">
        <v>11745</v>
      </c>
      <c r="C12067">
        <v>3</v>
      </c>
      <c r="D12067" t="s">
        <v>712</v>
      </c>
      <c r="E12067" t="s">
        <v>12</v>
      </c>
      <c r="F12067" s="3" t="s">
        <v>28904</v>
      </c>
      <c r="G12067">
        <v>2021</v>
      </c>
      <c r="H12067" t="s">
        <v>37</v>
      </c>
      <c r="I12067" t="s">
        <v>28901</v>
      </c>
    </row>
    <row r="12068" spans="1:9" ht="16" x14ac:dyDescent="0.2">
      <c r="A12068" t="s">
        <v>28905</v>
      </c>
      <c r="B12068" t="s">
        <v>637</v>
      </c>
      <c r="C12068">
        <v>1</v>
      </c>
      <c r="D12068" t="s">
        <v>628</v>
      </c>
      <c r="E12068" t="s">
        <v>12</v>
      </c>
      <c r="F12068" s="3" t="s">
        <v>15560</v>
      </c>
      <c r="G12068">
        <v>2021</v>
      </c>
      <c r="H12068" t="s">
        <v>37</v>
      </c>
      <c r="I12068" t="s">
        <v>28906</v>
      </c>
    </row>
    <row r="12069" spans="1:9" ht="32" x14ac:dyDescent="0.2">
      <c r="A12069" t="s">
        <v>28905</v>
      </c>
      <c r="B12069" t="s">
        <v>27869</v>
      </c>
      <c r="C12069">
        <v>2</v>
      </c>
      <c r="D12069" t="s">
        <v>12</v>
      </c>
      <c r="E12069" t="s">
        <v>12</v>
      </c>
      <c r="F12069" s="3" t="s">
        <v>28907</v>
      </c>
      <c r="G12069">
        <v>2021</v>
      </c>
      <c r="H12069" t="s">
        <v>37</v>
      </c>
      <c r="I12069" t="s">
        <v>28906</v>
      </c>
    </row>
    <row r="12070" spans="1:9" ht="16" x14ac:dyDescent="0.2">
      <c r="A12070" t="s">
        <v>28905</v>
      </c>
      <c r="B12070" t="s">
        <v>637</v>
      </c>
      <c r="C12070">
        <v>3</v>
      </c>
      <c r="D12070" t="s">
        <v>628</v>
      </c>
      <c r="E12070" t="s">
        <v>12</v>
      </c>
      <c r="F12070" s="3" t="s">
        <v>756</v>
      </c>
      <c r="G12070">
        <v>2021</v>
      </c>
      <c r="H12070" t="s">
        <v>37</v>
      </c>
      <c r="I12070" t="s">
        <v>28906</v>
      </c>
    </row>
    <row r="12071" spans="1:9" ht="32" x14ac:dyDescent="0.2">
      <c r="A12071" t="s">
        <v>28908</v>
      </c>
      <c r="B12071" t="s">
        <v>28909</v>
      </c>
      <c r="C12071">
        <v>1</v>
      </c>
      <c r="D12071">
        <f>362</f>
        <v>362</v>
      </c>
      <c r="E12071" t="s">
        <v>12</v>
      </c>
      <c r="F12071" s="3" t="s">
        <v>10990</v>
      </c>
      <c r="G12071">
        <v>2021</v>
      </c>
      <c r="H12071" t="s">
        <v>2316</v>
      </c>
      <c r="I12071" t="s">
        <v>28910</v>
      </c>
    </row>
    <row r="12072" spans="1:9" ht="32" x14ac:dyDescent="0.2">
      <c r="A12072" t="s">
        <v>28911</v>
      </c>
      <c r="B12072" t="s">
        <v>19476</v>
      </c>
      <c r="C12072">
        <v>1</v>
      </c>
      <c r="D12072" t="s">
        <v>12</v>
      </c>
      <c r="E12072" t="s">
        <v>12</v>
      </c>
      <c r="F12072" s="3" t="s">
        <v>19477</v>
      </c>
      <c r="G12072">
        <v>2021</v>
      </c>
      <c r="H12072" t="s">
        <v>474</v>
      </c>
      <c r="I12072" t="s">
        <v>28912</v>
      </c>
    </row>
    <row r="12073" spans="1:9" ht="16" x14ac:dyDescent="0.2">
      <c r="A12073" t="s">
        <v>28913</v>
      </c>
      <c r="B12073" t="s">
        <v>3529</v>
      </c>
      <c r="C12073">
        <v>1</v>
      </c>
      <c r="D12073" t="s">
        <v>12</v>
      </c>
      <c r="E12073" t="s">
        <v>12</v>
      </c>
      <c r="F12073" s="3" t="s">
        <v>28914</v>
      </c>
      <c r="G12073">
        <v>2021</v>
      </c>
      <c r="H12073" t="s">
        <v>474</v>
      </c>
      <c r="I12073" t="s">
        <v>28915</v>
      </c>
    </row>
    <row r="12074" spans="1:9" ht="16" x14ac:dyDescent="0.2">
      <c r="A12074" t="s">
        <v>28913</v>
      </c>
      <c r="B12074" t="s">
        <v>28916</v>
      </c>
      <c r="C12074">
        <v>2</v>
      </c>
      <c r="D12074" t="s">
        <v>12</v>
      </c>
      <c r="E12074" t="s">
        <v>12</v>
      </c>
      <c r="F12074" s="3" t="s">
        <v>18950</v>
      </c>
      <c r="G12074">
        <v>2021</v>
      </c>
      <c r="H12074" t="s">
        <v>474</v>
      </c>
      <c r="I12074" t="s">
        <v>28915</v>
      </c>
    </row>
    <row r="12075" spans="1:9" ht="32" x14ac:dyDescent="0.2">
      <c r="A12075" t="s">
        <v>28917</v>
      </c>
      <c r="B12075" t="s">
        <v>28918</v>
      </c>
      <c r="C12075">
        <v>1</v>
      </c>
      <c r="D12075" t="s">
        <v>12</v>
      </c>
      <c r="E12075" t="s">
        <v>12</v>
      </c>
      <c r="F12075" s="3" t="s">
        <v>893</v>
      </c>
      <c r="G12075">
        <v>2021</v>
      </c>
      <c r="H12075" t="s">
        <v>14</v>
      </c>
      <c r="I12075" t="s">
        <v>28919</v>
      </c>
    </row>
    <row r="12076" spans="1:9" ht="32" x14ac:dyDescent="0.2">
      <c r="A12076" t="s">
        <v>28920</v>
      </c>
      <c r="B12076" t="s">
        <v>28921</v>
      </c>
      <c r="C12076">
        <v>1</v>
      </c>
      <c r="D12076" t="s">
        <v>12</v>
      </c>
      <c r="E12076" t="s">
        <v>12</v>
      </c>
      <c r="F12076" s="3" t="s">
        <v>10472</v>
      </c>
      <c r="G12076">
        <v>2021</v>
      </c>
      <c r="H12076" t="s">
        <v>553</v>
      </c>
      <c r="I12076" t="s">
        <v>28922</v>
      </c>
    </row>
    <row r="12077" spans="1:9" ht="16" x14ac:dyDescent="0.2">
      <c r="A12077" t="s">
        <v>28920</v>
      </c>
      <c r="B12077" t="s">
        <v>28923</v>
      </c>
      <c r="C12077">
        <v>2</v>
      </c>
      <c r="D12077" t="s">
        <v>408</v>
      </c>
      <c r="E12077" t="s">
        <v>12</v>
      </c>
      <c r="F12077" s="3" t="s">
        <v>28924</v>
      </c>
      <c r="G12077">
        <v>2021</v>
      </c>
      <c r="H12077" t="s">
        <v>140</v>
      </c>
      <c r="I12077" t="s">
        <v>28922</v>
      </c>
    </row>
    <row r="12078" spans="1:9" ht="16" x14ac:dyDescent="0.2">
      <c r="A12078" t="s">
        <v>28920</v>
      </c>
      <c r="B12078" t="s">
        <v>28925</v>
      </c>
      <c r="C12078">
        <v>3</v>
      </c>
      <c r="D12078" t="s">
        <v>12</v>
      </c>
      <c r="E12078" t="s">
        <v>12</v>
      </c>
      <c r="F12078" s="3" t="s">
        <v>28926</v>
      </c>
      <c r="G12078">
        <v>2021</v>
      </c>
      <c r="H12078" t="s">
        <v>553</v>
      </c>
      <c r="I12078" t="s">
        <v>28922</v>
      </c>
    </row>
    <row r="12079" spans="1:9" ht="32" x14ac:dyDescent="0.2">
      <c r="A12079" t="s">
        <v>28927</v>
      </c>
      <c r="B12079" t="s">
        <v>28928</v>
      </c>
      <c r="C12079">
        <v>1</v>
      </c>
      <c r="D12079">
        <f>237</f>
        <v>237</v>
      </c>
      <c r="E12079" t="s">
        <v>12</v>
      </c>
      <c r="F12079" s="7" t="s">
        <v>11080</v>
      </c>
      <c r="G12079">
        <v>2021</v>
      </c>
      <c r="H12079" t="s">
        <v>21</v>
      </c>
      <c r="I12079" t="s">
        <v>28929</v>
      </c>
    </row>
    <row r="12080" spans="1:9" ht="32" x14ac:dyDescent="0.2">
      <c r="A12080" t="s">
        <v>28930</v>
      </c>
      <c r="B12080" t="s">
        <v>19972</v>
      </c>
      <c r="C12080">
        <v>1</v>
      </c>
      <c r="D12080">
        <f>237</f>
        <v>237</v>
      </c>
      <c r="E12080" t="s">
        <v>12</v>
      </c>
      <c r="F12080" s="3" t="s">
        <v>28931</v>
      </c>
      <c r="G12080">
        <v>2021</v>
      </c>
      <c r="H12080" t="s">
        <v>21</v>
      </c>
      <c r="I12080" t="s">
        <v>28932</v>
      </c>
    </row>
    <row r="12081" spans="1:9" ht="32" x14ac:dyDescent="0.2">
      <c r="A12081" t="s">
        <v>28930</v>
      </c>
      <c r="B12081" t="s">
        <v>12360</v>
      </c>
      <c r="C12081">
        <v>2</v>
      </c>
      <c r="D12081" t="s">
        <v>1818</v>
      </c>
      <c r="E12081" t="s">
        <v>12</v>
      </c>
      <c r="F12081" s="3" t="s">
        <v>16328</v>
      </c>
      <c r="G12081">
        <v>2021</v>
      </c>
      <c r="H12081" t="s">
        <v>323</v>
      </c>
      <c r="I12081" t="s">
        <v>28932</v>
      </c>
    </row>
    <row r="12082" spans="1:9" ht="16" x14ac:dyDescent="0.2">
      <c r="A12082" t="s">
        <v>28930</v>
      </c>
      <c r="B12082" t="s">
        <v>28933</v>
      </c>
      <c r="C12082">
        <v>3</v>
      </c>
      <c r="D12082">
        <f>441</f>
        <v>441</v>
      </c>
      <c r="E12082" t="s">
        <v>12</v>
      </c>
      <c r="F12082" s="3" t="s">
        <v>28934</v>
      </c>
      <c r="G12082">
        <v>2021</v>
      </c>
      <c r="H12082" t="s">
        <v>998</v>
      </c>
      <c r="I12082" t="s">
        <v>28932</v>
      </c>
    </row>
    <row r="12083" spans="1:9" ht="32" x14ac:dyDescent="0.2">
      <c r="A12083" t="s">
        <v>28930</v>
      </c>
      <c r="B12083" t="s">
        <v>28935</v>
      </c>
      <c r="C12083">
        <v>4</v>
      </c>
      <c r="D12083" t="s">
        <v>344</v>
      </c>
      <c r="E12083" t="s">
        <v>12</v>
      </c>
      <c r="F12083" s="3" t="s">
        <v>28936</v>
      </c>
      <c r="G12083">
        <v>2021</v>
      </c>
      <c r="H12083" t="s">
        <v>323</v>
      </c>
      <c r="I12083" t="s">
        <v>28932</v>
      </c>
    </row>
    <row r="12084" spans="1:9" ht="32" x14ac:dyDescent="0.2">
      <c r="A12084" t="s">
        <v>28930</v>
      </c>
      <c r="B12084" t="s">
        <v>23087</v>
      </c>
      <c r="C12084">
        <v>5</v>
      </c>
      <c r="D12084" t="s">
        <v>1207</v>
      </c>
      <c r="E12084" t="s">
        <v>12</v>
      </c>
      <c r="F12084" s="3" t="s">
        <v>7539</v>
      </c>
      <c r="G12084">
        <v>2021</v>
      </c>
      <c r="H12084" t="s">
        <v>323</v>
      </c>
      <c r="I12084" t="s">
        <v>28932</v>
      </c>
    </row>
    <row r="12085" spans="1:9" ht="32" x14ac:dyDescent="0.2">
      <c r="A12085" t="s">
        <v>28937</v>
      </c>
      <c r="B12085" t="s">
        <v>28938</v>
      </c>
      <c r="C12085">
        <v>1</v>
      </c>
      <c r="D12085" t="s">
        <v>1416</v>
      </c>
      <c r="E12085" t="s">
        <v>12</v>
      </c>
      <c r="F12085" s="3" t="s">
        <v>1417</v>
      </c>
      <c r="G12085">
        <v>2021</v>
      </c>
      <c r="H12085" t="s">
        <v>67</v>
      </c>
      <c r="I12085" t="s">
        <v>28939</v>
      </c>
    </row>
    <row r="12086" spans="1:9" ht="16" x14ac:dyDescent="0.2">
      <c r="A12086" t="s">
        <v>28940</v>
      </c>
      <c r="B12086" t="s">
        <v>28941</v>
      </c>
      <c r="C12086">
        <v>1</v>
      </c>
      <c r="D12086" t="s">
        <v>12</v>
      </c>
      <c r="E12086" t="s">
        <v>12</v>
      </c>
      <c r="F12086" s="3" t="s">
        <v>2248</v>
      </c>
      <c r="G12086">
        <v>2021</v>
      </c>
      <c r="H12086" t="s">
        <v>14</v>
      </c>
      <c r="I12086" t="s">
        <v>28942</v>
      </c>
    </row>
    <row r="12087" spans="1:9" ht="32" x14ac:dyDescent="0.2">
      <c r="A12087" t="s">
        <v>28940</v>
      </c>
      <c r="B12087" t="s">
        <v>28943</v>
      </c>
      <c r="C12087">
        <v>2</v>
      </c>
      <c r="D12087" t="s">
        <v>12</v>
      </c>
      <c r="E12087" t="s">
        <v>12</v>
      </c>
      <c r="F12087" s="3" t="s">
        <v>28944</v>
      </c>
      <c r="G12087">
        <v>2021</v>
      </c>
      <c r="H12087" t="s">
        <v>14</v>
      </c>
      <c r="I12087" t="s">
        <v>28942</v>
      </c>
    </row>
    <row r="12088" spans="1:9" ht="32" x14ac:dyDescent="0.2">
      <c r="A12088" t="s">
        <v>28945</v>
      </c>
      <c r="B12088" t="s">
        <v>26070</v>
      </c>
      <c r="C12088">
        <v>1</v>
      </c>
      <c r="D12088" t="s">
        <v>12</v>
      </c>
      <c r="E12088" t="s">
        <v>12</v>
      </c>
      <c r="F12088" s="3" t="s">
        <v>28946</v>
      </c>
      <c r="G12088">
        <v>2021</v>
      </c>
      <c r="H12088" t="s">
        <v>779</v>
      </c>
      <c r="I12088" t="s">
        <v>28947</v>
      </c>
    </row>
    <row r="12089" spans="1:9" ht="32" x14ac:dyDescent="0.2">
      <c r="A12089" t="s">
        <v>28945</v>
      </c>
      <c r="B12089" t="s">
        <v>28948</v>
      </c>
      <c r="C12089">
        <v>2</v>
      </c>
      <c r="D12089" t="s">
        <v>12</v>
      </c>
      <c r="E12089" t="s">
        <v>12</v>
      </c>
      <c r="F12089" s="3" t="s">
        <v>28949</v>
      </c>
      <c r="G12089">
        <v>2021</v>
      </c>
      <c r="H12089" t="s">
        <v>779</v>
      </c>
      <c r="I12089" t="s">
        <v>28947</v>
      </c>
    </row>
    <row r="12090" spans="1:9" ht="32" x14ac:dyDescent="0.2">
      <c r="A12090" t="s">
        <v>28945</v>
      </c>
      <c r="B12090" t="s">
        <v>28950</v>
      </c>
      <c r="C12090">
        <v>3</v>
      </c>
      <c r="D12090" t="s">
        <v>576</v>
      </c>
      <c r="E12090" t="s">
        <v>12</v>
      </c>
      <c r="F12090" s="3" t="s">
        <v>28951</v>
      </c>
      <c r="G12090">
        <v>2021</v>
      </c>
      <c r="H12090" t="s">
        <v>779</v>
      </c>
      <c r="I12090" t="s">
        <v>28947</v>
      </c>
    </row>
    <row r="12091" spans="1:9" ht="32" x14ac:dyDescent="0.2">
      <c r="A12091" t="s">
        <v>28952</v>
      </c>
      <c r="B12091" t="s">
        <v>28953</v>
      </c>
      <c r="C12091">
        <v>1</v>
      </c>
      <c r="D12091">
        <f>237</f>
        <v>237</v>
      </c>
      <c r="E12091" t="s">
        <v>12</v>
      </c>
      <c r="F12091" s="3" t="s">
        <v>28954</v>
      </c>
      <c r="G12091">
        <v>2021</v>
      </c>
      <c r="H12091" t="s">
        <v>21</v>
      </c>
      <c r="I12091" t="s">
        <v>28955</v>
      </c>
    </row>
    <row r="12092" spans="1:9" ht="32" x14ac:dyDescent="0.2">
      <c r="A12092" t="s">
        <v>28952</v>
      </c>
      <c r="B12092" t="s">
        <v>28956</v>
      </c>
      <c r="C12092">
        <v>2</v>
      </c>
      <c r="D12092" t="s">
        <v>12</v>
      </c>
      <c r="E12092" t="s">
        <v>12</v>
      </c>
      <c r="F12092" s="3" t="s">
        <v>28957</v>
      </c>
      <c r="G12092">
        <v>2021</v>
      </c>
      <c r="H12092" t="s">
        <v>21</v>
      </c>
      <c r="I12092" t="s">
        <v>28955</v>
      </c>
    </row>
    <row r="12093" spans="1:9" ht="32" x14ac:dyDescent="0.2">
      <c r="A12093" t="s">
        <v>28958</v>
      </c>
      <c r="B12093" t="s">
        <v>28959</v>
      </c>
      <c r="C12093">
        <v>1</v>
      </c>
      <c r="D12093" t="s">
        <v>12</v>
      </c>
      <c r="E12093" t="s">
        <v>12</v>
      </c>
      <c r="F12093" s="3" t="s">
        <v>28960</v>
      </c>
      <c r="G12093">
        <v>2021</v>
      </c>
      <c r="H12093" t="s">
        <v>602</v>
      </c>
      <c r="I12093" t="s">
        <v>28961</v>
      </c>
    </row>
    <row r="12094" spans="1:9" ht="32" x14ac:dyDescent="0.2">
      <c r="A12094" t="s">
        <v>28958</v>
      </c>
      <c r="B12094" t="s">
        <v>28962</v>
      </c>
      <c r="C12094">
        <v>2</v>
      </c>
      <c r="D12094" t="s">
        <v>12</v>
      </c>
      <c r="E12094" t="s">
        <v>12</v>
      </c>
      <c r="F12094" s="3" t="s">
        <v>28963</v>
      </c>
      <c r="G12094">
        <v>2021</v>
      </c>
      <c r="H12094" t="s">
        <v>602</v>
      </c>
      <c r="I12094" t="s">
        <v>28961</v>
      </c>
    </row>
    <row r="12095" spans="1:9" ht="32" x14ac:dyDescent="0.2">
      <c r="A12095" t="s">
        <v>28958</v>
      </c>
      <c r="B12095" t="s">
        <v>28964</v>
      </c>
      <c r="C12095">
        <v>3</v>
      </c>
      <c r="D12095" t="s">
        <v>12</v>
      </c>
      <c r="E12095" t="s">
        <v>12</v>
      </c>
      <c r="F12095" s="3" t="s">
        <v>28965</v>
      </c>
      <c r="G12095">
        <v>2021</v>
      </c>
      <c r="H12095" t="s">
        <v>602</v>
      </c>
      <c r="I12095" t="s">
        <v>28961</v>
      </c>
    </row>
    <row r="12096" spans="1:9" ht="16" x14ac:dyDescent="0.2">
      <c r="A12096" t="s">
        <v>28966</v>
      </c>
      <c r="B12096" t="s">
        <v>28967</v>
      </c>
      <c r="C12096">
        <v>1</v>
      </c>
      <c r="D12096" t="s">
        <v>16860</v>
      </c>
      <c r="E12096" t="s">
        <v>12</v>
      </c>
      <c r="F12096" s="3" t="s">
        <v>16861</v>
      </c>
      <c r="G12096">
        <v>2021</v>
      </c>
      <c r="H12096" t="s">
        <v>4191</v>
      </c>
      <c r="I12096" t="s">
        <v>28968</v>
      </c>
    </row>
    <row r="12097" spans="1:9" ht="32" x14ac:dyDescent="0.2">
      <c r="A12097" t="s">
        <v>28969</v>
      </c>
      <c r="B12097" t="s">
        <v>28970</v>
      </c>
      <c r="C12097">
        <v>1</v>
      </c>
      <c r="D12097" t="s">
        <v>31</v>
      </c>
      <c r="E12097" t="s">
        <v>12</v>
      </c>
      <c r="F12097" s="3" t="s">
        <v>28971</v>
      </c>
      <c r="G12097">
        <v>2021</v>
      </c>
      <c r="H12097" t="s">
        <v>137</v>
      </c>
      <c r="I12097" t="s">
        <v>28972</v>
      </c>
    </row>
    <row r="12098" spans="1:9" ht="32" x14ac:dyDescent="0.2">
      <c r="A12098" t="s">
        <v>28969</v>
      </c>
      <c r="B12098" t="s">
        <v>28973</v>
      </c>
      <c r="C12098">
        <v>2</v>
      </c>
      <c r="D12098" t="s">
        <v>344</v>
      </c>
      <c r="E12098" t="s">
        <v>12</v>
      </c>
      <c r="F12098" s="3" t="s">
        <v>28974</v>
      </c>
      <c r="G12098">
        <v>2021</v>
      </c>
      <c r="H12098" t="s">
        <v>137</v>
      </c>
      <c r="I12098" t="s">
        <v>28972</v>
      </c>
    </row>
    <row r="12099" spans="1:9" ht="16" x14ac:dyDescent="0.2">
      <c r="A12099" t="s">
        <v>28975</v>
      </c>
      <c r="B12099" t="s">
        <v>28976</v>
      </c>
      <c r="C12099">
        <v>1</v>
      </c>
      <c r="D12099" t="s">
        <v>13082</v>
      </c>
      <c r="E12099" t="s">
        <v>12</v>
      </c>
      <c r="F12099" s="3" t="s">
        <v>13083</v>
      </c>
      <c r="G12099">
        <v>2021</v>
      </c>
      <c r="H12099" t="s">
        <v>250</v>
      </c>
      <c r="I12099" t="s">
        <v>28977</v>
      </c>
    </row>
    <row r="12100" spans="1:9" ht="16" x14ac:dyDescent="0.2">
      <c r="A12100" t="s">
        <v>28975</v>
      </c>
      <c r="B12100" t="s">
        <v>28978</v>
      </c>
      <c r="C12100">
        <v>2</v>
      </c>
      <c r="D12100" t="s">
        <v>12</v>
      </c>
      <c r="E12100" t="s">
        <v>12</v>
      </c>
      <c r="F12100" s="3" t="s">
        <v>28979</v>
      </c>
      <c r="G12100">
        <v>2021</v>
      </c>
      <c r="H12100" t="s">
        <v>267</v>
      </c>
      <c r="I12100" t="s">
        <v>28977</v>
      </c>
    </row>
    <row r="12101" spans="1:9" ht="16" x14ac:dyDescent="0.2">
      <c r="A12101" t="s">
        <v>28975</v>
      </c>
      <c r="B12101" t="s">
        <v>13081</v>
      </c>
      <c r="C12101">
        <v>3</v>
      </c>
      <c r="D12101">
        <f>328</f>
        <v>328</v>
      </c>
      <c r="E12101" t="s">
        <v>12</v>
      </c>
      <c r="F12101" s="3" t="s">
        <v>13086</v>
      </c>
      <c r="G12101">
        <v>2021</v>
      </c>
      <c r="H12101" t="s">
        <v>250</v>
      </c>
      <c r="I12101" t="s">
        <v>28977</v>
      </c>
    </row>
    <row r="12102" spans="1:9" ht="32" x14ac:dyDescent="0.2">
      <c r="A12102" t="s">
        <v>28980</v>
      </c>
      <c r="B12102" t="s">
        <v>9529</v>
      </c>
      <c r="C12102">
        <v>1</v>
      </c>
      <c r="D12102" t="s">
        <v>12</v>
      </c>
      <c r="E12102" t="s">
        <v>12</v>
      </c>
      <c r="F12102" s="3" t="s">
        <v>28981</v>
      </c>
      <c r="G12102">
        <v>2021</v>
      </c>
      <c r="H12102" t="s">
        <v>1157</v>
      </c>
      <c r="I12102" t="s">
        <v>28982</v>
      </c>
    </row>
    <row r="12103" spans="1:9" ht="32" x14ac:dyDescent="0.2">
      <c r="A12103" t="s">
        <v>28983</v>
      </c>
      <c r="B12103" t="s">
        <v>28984</v>
      </c>
      <c r="C12103">
        <v>1</v>
      </c>
      <c r="D12103" t="s">
        <v>12</v>
      </c>
      <c r="E12103" t="s">
        <v>12</v>
      </c>
      <c r="F12103" s="3" t="s">
        <v>4371</v>
      </c>
      <c r="G12103">
        <v>2021</v>
      </c>
      <c r="H12103" t="s">
        <v>140</v>
      </c>
      <c r="I12103" t="s">
        <v>28985</v>
      </c>
    </row>
    <row r="12104" spans="1:9" ht="16" x14ac:dyDescent="0.2">
      <c r="A12104" t="s">
        <v>28983</v>
      </c>
      <c r="B12104" t="s">
        <v>28986</v>
      </c>
      <c r="C12104">
        <v>2</v>
      </c>
      <c r="D12104" t="s">
        <v>12</v>
      </c>
      <c r="E12104" t="s">
        <v>12</v>
      </c>
      <c r="F12104" s="3" t="s">
        <v>28987</v>
      </c>
      <c r="G12104">
        <v>2021</v>
      </c>
      <c r="H12104" t="s">
        <v>140</v>
      </c>
      <c r="I12104" t="s">
        <v>28985</v>
      </c>
    </row>
    <row r="12105" spans="1:9" ht="32" x14ac:dyDescent="0.2">
      <c r="A12105" t="s">
        <v>28983</v>
      </c>
      <c r="B12105" t="s">
        <v>28988</v>
      </c>
      <c r="C12105">
        <v>3</v>
      </c>
      <c r="D12105" t="s">
        <v>3850</v>
      </c>
      <c r="E12105" t="s">
        <v>12</v>
      </c>
      <c r="F12105" s="3" t="s">
        <v>28989</v>
      </c>
      <c r="G12105">
        <v>2021</v>
      </c>
      <c r="H12105" t="s">
        <v>140</v>
      </c>
      <c r="I12105" t="s">
        <v>28985</v>
      </c>
    </row>
    <row r="12106" spans="1:9" ht="16" x14ac:dyDescent="0.2">
      <c r="A12106" t="s">
        <v>28983</v>
      </c>
      <c r="B12106" t="s">
        <v>4375</v>
      </c>
      <c r="C12106">
        <v>4</v>
      </c>
      <c r="D12106" t="s">
        <v>12</v>
      </c>
      <c r="E12106" t="s">
        <v>12</v>
      </c>
      <c r="F12106" s="3" t="s">
        <v>27520</v>
      </c>
      <c r="G12106">
        <v>2021</v>
      </c>
      <c r="H12106" t="s">
        <v>140</v>
      </c>
      <c r="I12106" t="s">
        <v>28985</v>
      </c>
    </row>
    <row r="12107" spans="1:9" ht="32" x14ac:dyDescent="0.2">
      <c r="A12107" t="s">
        <v>28990</v>
      </c>
      <c r="B12107" t="s">
        <v>25618</v>
      </c>
      <c r="C12107">
        <v>1</v>
      </c>
      <c r="D12107" t="s">
        <v>12</v>
      </c>
      <c r="E12107" t="s">
        <v>12</v>
      </c>
      <c r="F12107" s="3" t="s">
        <v>1200</v>
      </c>
      <c r="G12107">
        <v>2021</v>
      </c>
      <c r="H12107" t="s">
        <v>14</v>
      </c>
      <c r="I12107" t="s">
        <v>28991</v>
      </c>
    </row>
    <row r="12108" spans="1:9" ht="32" x14ac:dyDescent="0.2">
      <c r="A12108" t="s">
        <v>28990</v>
      </c>
      <c r="B12108" t="s">
        <v>3321</v>
      </c>
      <c r="C12108">
        <v>2</v>
      </c>
      <c r="D12108" t="s">
        <v>12</v>
      </c>
      <c r="E12108" t="s">
        <v>592</v>
      </c>
      <c r="F12108" s="3" t="s">
        <v>4990</v>
      </c>
      <c r="G12108">
        <v>2021</v>
      </c>
      <c r="H12108" t="s">
        <v>14</v>
      </c>
      <c r="I12108" t="s">
        <v>28991</v>
      </c>
    </row>
    <row r="12109" spans="1:9" ht="32" x14ac:dyDescent="0.2">
      <c r="A12109" t="s">
        <v>28990</v>
      </c>
      <c r="B12109" t="s">
        <v>11559</v>
      </c>
      <c r="C12109">
        <v>3</v>
      </c>
      <c r="D12109" t="s">
        <v>11556</v>
      </c>
      <c r="E12109" t="s">
        <v>11560</v>
      </c>
      <c r="F12109" s="3" t="s">
        <v>11561</v>
      </c>
      <c r="G12109">
        <v>2021</v>
      </c>
      <c r="H12109" t="s">
        <v>86</v>
      </c>
      <c r="I12109" t="s">
        <v>28991</v>
      </c>
    </row>
    <row r="12110" spans="1:9" ht="32" x14ac:dyDescent="0.2">
      <c r="A12110" t="s">
        <v>28990</v>
      </c>
      <c r="B12110" t="s">
        <v>28992</v>
      </c>
      <c r="C12110">
        <v>4</v>
      </c>
      <c r="D12110" t="s">
        <v>12</v>
      </c>
      <c r="E12110" t="s">
        <v>12</v>
      </c>
      <c r="F12110" s="3" t="s">
        <v>4827</v>
      </c>
      <c r="G12110">
        <v>2021</v>
      </c>
      <c r="H12110" t="s">
        <v>14</v>
      </c>
      <c r="I12110" t="s">
        <v>28991</v>
      </c>
    </row>
    <row r="12111" spans="1:9" ht="16" x14ac:dyDescent="0.2">
      <c r="A12111" t="s">
        <v>28993</v>
      </c>
      <c r="B12111" t="s">
        <v>28994</v>
      </c>
      <c r="C12111">
        <v>1</v>
      </c>
      <c r="D12111" t="s">
        <v>12</v>
      </c>
      <c r="E12111" t="s">
        <v>12</v>
      </c>
      <c r="F12111" s="3" t="s">
        <v>28995</v>
      </c>
      <c r="G12111">
        <v>2021</v>
      </c>
      <c r="H12111" t="s">
        <v>140</v>
      </c>
      <c r="I12111" t="s">
        <v>28996</v>
      </c>
    </row>
    <row r="12112" spans="1:9" ht="16" x14ac:dyDescent="0.2">
      <c r="A12112" t="s">
        <v>28997</v>
      </c>
      <c r="B12112" t="s">
        <v>28998</v>
      </c>
      <c r="C12112">
        <v>1</v>
      </c>
      <c r="D12112" t="s">
        <v>7494</v>
      </c>
      <c r="E12112" t="s">
        <v>28999</v>
      </c>
      <c r="F12112" s="3" t="s">
        <v>29000</v>
      </c>
      <c r="G12112">
        <v>2021</v>
      </c>
      <c r="H12112" t="s">
        <v>126</v>
      </c>
      <c r="I12112" t="s">
        <v>29001</v>
      </c>
    </row>
    <row r="12113" spans="1:9" ht="32" x14ac:dyDescent="0.2">
      <c r="A12113" t="s">
        <v>29002</v>
      </c>
      <c r="B12113" t="s">
        <v>29003</v>
      </c>
      <c r="C12113">
        <v>1</v>
      </c>
      <c r="D12113">
        <f>400</f>
        <v>400</v>
      </c>
      <c r="E12113" t="s">
        <v>12</v>
      </c>
      <c r="F12113" s="3" t="s">
        <v>29004</v>
      </c>
      <c r="G12113">
        <v>2021</v>
      </c>
      <c r="H12113" t="s">
        <v>140</v>
      </c>
      <c r="I12113" t="s">
        <v>29005</v>
      </c>
    </row>
    <row r="12114" spans="1:9" ht="32" x14ac:dyDescent="0.2">
      <c r="A12114" t="s">
        <v>29002</v>
      </c>
      <c r="B12114" t="s">
        <v>29006</v>
      </c>
      <c r="C12114">
        <v>2</v>
      </c>
      <c r="D12114" t="s">
        <v>344</v>
      </c>
      <c r="E12114" t="s">
        <v>12</v>
      </c>
      <c r="F12114" s="3" t="s">
        <v>29007</v>
      </c>
      <c r="G12114">
        <v>2021</v>
      </c>
      <c r="H12114" t="s">
        <v>714</v>
      </c>
      <c r="I12114" t="s">
        <v>29005</v>
      </c>
    </row>
    <row r="12115" spans="1:9" ht="16" x14ac:dyDescent="0.2">
      <c r="A12115" t="s">
        <v>29008</v>
      </c>
      <c r="B12115" t="s">
        <v>29009</v>
      </c>
      <c r="C12115">
        <v>1</v>
      </c>
      <c r="D12115" t="s">
        <v>52</v>
      </c>
      <c r="E12115" t="s">
        <v>12</v>
      </c>
      <c r="F12115" s="3" t="s">
        <v>20152</v>
      </c>
      <c r="G12115">
        <v>2021</v>
      </c>
      <c r="H12115" t="s">
        <v>140</v>
      </c>
      <c r="I12115" t="s">
        <v>29010</v>
      </c>
    </row>
    <row r="12116" spans="1:9" ht="32" x14ac:dyDescent="0.2">
      <c r="A12116" t="s">
        <v>29011</v>
      </c>
      <c r="B12116" t="s">
        <v>29012</v>
      </c>
      <c r="C12116">
        <v>1</v>
      </c>
      <c r="D12116" t="s">
        <v>12</v>
      </c>
      <c r="E12116" t="s">
        <v>12</v>
      </c>
      <c r="F12116" s="3" t="s">
        <v>3927</v>
      </c>
      <c r="G12116">
        <v>2021</v>
      </c>
      <c r="H12116" t="s">
        <v>37</v>
      </c>
      <c r="I12116" t="s">
        <v>29013</v>
      </c>
    </row>
    <row r="12117" spans="1:9" ht="16" x14ac:dyDescent="0.2">
      <c r="A12117" t="s">
        <v>29014</v>
      </c>
      <c r="B12117" t="s">
        <v>24792</v>
      </c>
      <c r="C12117">
        <v>1</v>
      </c>
      <c r="D12117">
        <f>151</f>
        <v>151</v>
      </c>
      <c r="E12117" t="s">
        <v>12</v>
      </c>
      <c r="F12117" s="3" t="s">
        <v>20648</v>
      </c>
      <c r="G12117">
        <v>2021</v>
      </c>
      <c r="H12117" t="s">
        <v>140</v>
      </c>
      <c r="I12117" t="s">
        <v>29015</v>
      </c>
    </row>
    <row r="12118" spans="1:9" ht="16" x14ac:dyDescent="0.2">
      <c r="A12118" t="s">
        <v>29014</v>
      </c>
      <c r="B12118" t="s">
        <v>24790</v>
      </c>
      <c r="C12118">
        <v>2</v>
      </c>
      <c r="D12118" t="s">
        <v>408</v>
      </c>
      <c r="E12118" t="s">
        <v>12</v>
      </c>
      <c r="F12118" s="3" t="s">
        <v>28732</v>
      </c>
      <c r="G12118">
        <v>2021</v>
      </c>
      <c r="H12118" t="s">
        <v>140</v>
      </c>
      <c r="I12118" t="s">
        <v>29015</v>
      </c>
    </row>
    <row r="12119" spans="1:9" ht="16" x14ac:dyDescent="0.2">
      <c r="A12119" t="s">
        <v>29014</v>
      </c>
      <c r="B12119" t="s">
        <v>25216</v>
      </c>
      <c r="C12119">
        <v>3</v>
      </c>
      <c r="D12119" t="s">
        <v>52</v>
      </c>
      <c r="E12119" t="s">
        <v>12</v>
      </c>
      <c r="F12119" s="3" t="s">
        <v>5036</v>
      </c>
      <c r="G12119">
        <v>2021</v>
      </c>
      <c r="H12119" t="s">
        <v>140</v>
      </c>
      <c r="I12119" t="s">
        <v>29015</v>
      </c>
    </row>
    <row r="12120" spans="1:9" ht="16" x14ac:dyDescent="0.2">
      <c r="A12120" t="s">
        <v>29016</v>
      </c>
      <c r="B12120" t="s">
        <v>2476</v>
      </c>
      <c r="C12120">
        <v>1</v>
      </c>
      <c r="D12120">
        <f>461</f>
        <v>461</v>
      </c>
      <c r="E12120" t="s">
        <v>12</v>
      </c>
      <c r="F12120" s="3" t="s">
        <v>14224</v>
      </c>
      <c r="G12120">
        <v>2021</v>
      </c>
      <c r="H12120" t="s">
        <v>126</v>
      </c>
      <c r="I12120" t="s">
        <v>29017</v>
      </c>
    </row>
    <row r="12121" spans="1:9" ht="16" x14ac:dyDescent="0.2">
      <c r="A12121" t="s">
        <v>29016</v>
      </c>
      <c r="B12121" t="s">
        <v>2479</v>
      </c>
      <c r="C12121">
        <v>2</v>
      </c>
      <c r="D12121">
        <f>461</f>
        <v>461</v>
      </c>
      <c r="E12121" t="s">
        <v>12</v>
      </c>
      <c r="F12121" s="3" t="s">
        <v>2480</v>
      </c>
      <c r="G12121">
        <v>2021</v>
      </c>
      <c r="H12121" t="s">
        <v>126</v>
      </c>
      <c r="I12121" t="s">
        <v>29017</v>
      </c>
    </row>
    <row r="12122" spans="1:9" ht="16" x14ac:dyDescent="0.2">
      <c r="A12122" t="s">
        <v>29018</v>
      </c>
      <c r="B12122" t="s">
        <v>29019</v>
      </c>
      <c r="C12122">
        <v>1</v>
      </c>
      <c r="D12122" t="s">
        <v>3877</v>
      </c>
      <c r="E12122" t="s">
        <v>592</v>
      </c>
      <c r="F12122" s="3" t="s">
        <v>23155</v>
      </c>
      <c r="G12122">
        <v>2021</v>
      </c>
      <c r="H12122" t="s">
        <v>1810</v>
      </c>
      <c r="I12122" t="s">
        <v>29020</v>
      </c>
    </row>
    <row r="12123" spans="1:9" ht="16" x14ac:dyDescent="0.2">
      <c r="A12123" t="s">
        <v>29021</v>
      </c>
      <c r="B12123" t="s">
        <v>12043</v>
      </c>
      <c r="C12123">
        <v>1</v>
      </c>
      <c r="D12123" t="s">
        <v>1128</v>
      </c>
      <c r="E12123" t="s">
        <v>12</v>
      </c>
      <c r="F12123" s="3" t="s">
        <v>29022</v>
      </c>
      <c r="G12123">
        <v>2021</v>
      </c>
      <c r="H12123" t="s">
        <v>140</v>
      </c>
      <c r="I12123" t="s">
        <v>29023</v>
      </c>
    </row>
    <row r="12124" spans="1:9" ht="16" x14ac:dyDescent="0.2">
      <c r="A12124" t="s">
        <v>29024</v>
      </c>
      <c r="B12124" t="s">
        <v>29025</v>
      </c>
      <c r="C12124">
        <v>1</v>
      </c>
      <c r="D12124">
        <f>199</f>
        <v>199</v>
      </c>
      <c r="E12124" t="s">
        <v>334</v>
      </c>
      <c r="F12124" s="3" t="s">
        <v>11586</v>
      </c>
      <c r="G12124">
        <v>2021</v>
      </c>
      <c r="H12124" t="s">
        <v>226</v>
      </c>
      <c r="I12124" t="s">
        <v>29026</v>
      </c>
    </row>
    <row r="12125" spans="1:9" ht="32" x14ac:dyDescent="0.2">
      <c r="A12125" t="s">
        <v>29027</v>
      </c>
      <c r="B12125" t="s">
        <v>29028</v>
      </c>
      <c r="C12125">
        <v>1</v>
      </c>
      <c r="D12125">
        <f>431</f>
        <v>431</v>
      </c>
      <c r="E12125" t="s">
        <v>12</v>
      </c>
      <c r="F12125" s="3" t="s">
        <v>29029</v>
      </c>
      <c r="G12125">
        <v>2021</v>
      </c>
      <c r="H12125" t="s">
        <v>438</v>
      </c>
      <c r="I12125" t="s">
        <v>29030</v>
      </c>
    </row>
    <row r="12126" spans="1:9" ht="16" x14ac:dyDescent="0.2">
      <c r="A12126" t="s">
        <v>29031</v>
      </c>
      <c r="B12126" t="s">
        <v>29032</v>
      </c>
      <c r="C12126">
        <v>1</v>
      </c>
      <c r="D12126" t="s">
        <v>759</v>
      </c>
      <c r="E12126" t="s">
        <v>12</v>
      </c>
      <c r="F12126" s="3" t="s">
        <v>17542</v>
      </c>
      <c r="G12126">
        <v>2021</v>
      </c>
      <c r="H12126" t="s">
        <v>761</v>
      </c>
      <c r="I12126" t="s">
        <v>29033</v>
      </c>
    </row>
    <row r="12127" spans="1:9" ht="32" x14ac:dyDescent="0.2">
      <c r="A12127" t="s">
        <v>29034</v>
      </c>
      <c r="B12127" t="s">
        <v>4604</v>
      </c>
      <c r="C12127">
        <v>1</v>
      </c>
      <c r="D12127">
        <f>400</f>
        <v>400</v>
      </c>
      <c r="E12127" t="s">
        <v>12</v>
      </c>
      <c r="F12127" s="3" t="s">
        <v>27334</v>
      </c>
      <c r="G12127">
        <v>2021</v>
      </c>
      <c r="H12127" t="s">
        <v>140</v>
      </c>
      <c r="I12127" t="s">
        <v>29035</v>
      </c>
    </row>
    <row r="12128" spans="1:9" ht="32" x14ac:dyDescent="0.2">
      <c r="A12128" t="s">
        <v>29034</v>
      </c>
      <c r="B12128" t="s">
        <v>20803</v>
      </c>
      <c r="C12128">
        <v>2</v>
      </c>
      <c r="D12128">
        <f>514</f>
        <v>514</v>
      </c>
      <c r="E12128" t="s">
        <v>12</v>
      </c>
      <c r="F12128" s="3" t="s">
        <v>29036</v>
      </c>
      <c r="G12128">
        <v>2021</v>
      </c>
      <c r="H12128" t="s">
        <v>140</v>
      </c>
      <c r="I12128" t="s">
        <v>29035</v>
      </c>
    </row>
    <row r="12129" spans="1:9" ht="32" x14ac:dyDescent="0.2">
      <c r="A12129" t="s">
        <v>29034</v>
      </c>
      <c r="B12129" t="s">
        <v>27332</v>
      </c>
      <c r="C12129">
        <v>3</v>
      </c>
      <c r="D12129" t="s">
        <v>1049</v>
      </c>
      <c r="E12129" t="s">
        <v>12</v>
      </c>
      <c r="F12129" s="3" t="s">
        <v>24957</v>
      </c>
      <c r="G12129">
        <v>2021</v>
      </c>
      <c r="H12129" t="s">
        <v>140</v>
      </c>
      <c r="I12129" t="s">
        <v>29035</v>
      </c>
    </row>
    <row r="12130" spans="1:9" ht="16" x14ac:dyDescent="0.2">
      <c r="A12130" t="s">
        <v>29037</v>
      </c>
      <c r="B12130" t="s">
        <v>29038</v>
      </c>
      <c r="C12130">
        <v>1</v>
      </c>
      <c r="D12130" t="s">
        <v>90</v>
      </c>
      <c r="E12130" t="s">
        <v>12</v>
      </c>
      <c r="F12130" s="3" t="s">
        <v>10192</v>
      </c>
      <c r="G12130">
        <v>2021</v>
      </c>
      <c r="H12130" t="s">
        <v>37</v>
      </c>
      <c r="I12130" t="s">
        <v>29039</v>
      </c>
    </row>
    <row r="12131" spans="1:9" ht="32" x14ac:dyDescent="0.2">
      <c r="A12131" t="s">
        <v>29040</v>
      </c>
      <c r="B12131" t="s">
        <v>29041</v>
      </c>
      <c r="C12131">
        <v>1</v>
      </c>
      <c r="D12131" t="s">
        <v>12</v>
      </c>
      <c r="E12131" t="s">
        <v>12</v>
      </c>
      <c r="F12131" s="3" t="s">
        <v>13587</v>
      </c>
      <c r="G12131">
        <v>2021</v>
      </c>
      <c r="H12131" t="s">
        <v>420</v>
      </c>
      <c r="I12131" t="s">
        <v>29042</v>
      </c>
    </row>
    <row r="12132" spans="1:9" ht="32" x14ac:dyDescent="0.2">
      <c r="A12132" t="s">
        <v>29040</v>
      </c>
      <c r="B12132" t="s">
        <v>29043</v>
      </c>
      <c r="C12132">
        <v>2</v>
      </c>
      <c r="D12132" t="s">
        <v>12</v>
      </c>
      <c r="E12132" t="s">
        <v>12</v>
      </c>
      <c r="F12132" s="3" t="s">
        <v>29044</v>
      </c>
      <c r="G12132">
        <v>2021</v>
      </c>
      <c r="H12132" t="s">
        <v>420</v>
      </c>
      <c r="I12132" t="s">
        <v>29042</v>
      </c>
    </row>
    <row r="12133" spans="1:9" ht="16" x14ac:dyDescent="0.2">
      <c r="A12133" t="s">
        <v>29040</v>
      </c>
      <c r="B12133" t="s">
        <v>29045</v>
      </c>
      <c r="C12133">
        <v>3</v>
      </c>
      <c r="D12133" t="s">
        <v>31</v>
      </c>
      <c r="E12133" t="s">
        <v>12</v>
      </c>
      <c r="F12133" s="3" t="s">
        <v>29046</v>
      </c>
      <c r="G12133">
        <v>2021</v>
      </c>
      <c r="H12133" t="s">
        <v>420</v>
      </c>
      <c r="I12133" t="s">
        <v>29042</v>
      </c>
    </row>
    <row r="12134" spans="1:9" ht="32" x14ac:dyDescent="0.2">
      <c r="A12134" t="s">
        <v>29047</v>
      </c>
      <c r="B12134" t="s">
        <v>29048</v>
      </c>
      <c r="C12134">
        <v>1</v>
      </c>
      <c r="D12134" s="5" t="s">
        <v>12</v>
      </c>
      <c r="E12134" t="s">
        <v>12</v>
      </c>
      <c r="F12134" s="7" t="s">
        <v>1287</v>
      </c>
      <c r="G12134">
        <v>2021</v>
      </c>
      <c r="H12134" t="s">
        <v>21</v>
      </c>
      <c r="I12134" t="s">
        <v>29049</v>
      </c>
    </row>
    <row r="12135" spans="1:9" ht="16" x14ac:dyDescent="0.2">
      <c r="A12135" t="s">
        <v>29050</v>
      </c>
      <c r="B12135" t="s">
        <v>29051</v>
      </c>
      <c r="C12135">
        <v>1</v>
      </c>
      <c r="D12135" t="s">
        <v>90</v>
      </c>
      <c r="E12135" t="s">
        <v>12</v>
      </c>
      <c r="F12135" s="3" t="s">
        <v>26372</v>
      </c>
      <c r="G12135">
        <v>2021</v>
      </c>
      <c r="H12135" t="s">
        <v>1157</v>
      </c>
      <c r="I12135" t="s">
        <v>29052</v>
      </c>
    </row>
    <row r="12136" spans="1:9" ht="32" x14ac:dyDescent="0.2">
      <c r="A12136" t="s">
        <v>29050</v>
      </c>
      <c r="B12136" t="s">
        <v>29053</v>
      </c>
      <c r="C12136">
        <v>2</v>
      </c>
      <c r="D12136" t="s">
        <v>90</v>
      </c>
      <c r="E12136" t="s">
        <v>12</v>
      </c>
      <c r="F12136" s="3" t="s">
        <v>29054</v>
      </c>
      <c r="G12136">
        <v>2021</v>
      </c>
      <c r="H12136" t="s">
        <v>1157</v>
      </c>
      <c r="I12136" t="s">
        <v>29052</v>
      </c>
    </row>
    <row r="12137" spans="1:9" ht="32" x14ac:dyDescent="0.2">
      <c r="A12137" t="s">
        <v>29055</v>
      </c>
      <c r="B12137" t="s">
        <v>5068</v>
      </c>
      <c r="C12137">
        <v>1</v>
      </c>
      <c r="D12137">
        <f>151</f>
        <v>151</v>
      </c>
      <c r="E12137" t="s">
        <v>12</v>
      </c>
      <c r="F12137" s="3" t="s">
        <v>2032</v>
      </c>
      <c r="G12137">
        <v>2021</v>
      </c>
      <c r="H12137" t="s">
        <v>140</v>
      </c>
      <c r="I12137" t="s">
        <v>29056</v>
      </c>
    </row>
    <row r="12138" spans="1:9" ht="16" x14ac:dyDescent="0.2">
      <c r="A12138" t="s">
        <v>29055</v>
      </c>
      <c r="B12138" t="s">
        <v>2170</v>
      </c>
      <c r="C12138">
        <v>2</v>
      </c>
      <c r="D12138" t="s">
        <v>12</v>
      </c>
      <c r="E12138" t="s">
        <v>12</v>
      </c>
      <c r="F12138" s="3" t="s">
        <v>583</v>
      </c>
      <c r="G12138">
        <v>2021</v>
      </c>
      <c r="H12138" t="s">
        <v>140</v>
      </c>
      <c r="I12138" t="s">
        <v>29056</v>
      </c>
    </row>
    <row r="12139" spans="1:9" ht="16" x14ac:dyDescent="0.2">
      <c r="A12139" t="s">
        <v>29055</v>
      </c>
      <c r="B12139" t="s">
        <v>29057</v>
      </c>
      <c r="C12139">
        <v>3</v>
      </c>
      <c r="D12139" t="s">
        <v>12</v>
      </c>
      <c r="E12139" t="s">
        <v>12</v>
      </c>
      <c r="F12139" s="3" t="s">
        <v>29058</v>
      </c>
      <c r="G12139">
        <v>2021</v>
      </c>
      <c r="H12139" t="s">
        <v>140</v>
      </c>
      <c r="I12139" t="s">
        <v>29056</v>
      </c>
    </row>
    <row r="12140" spans="1:9" ht="32" x14ac:dyDescent="0.2">
      <c r="A12140" t="s">
        <v>29059</v>
      </c>
      <c r="B12140" t="s">
        <v>29060</v>
      </c>
      <c r="C12140">
        <v>1</v>
      </c>
      <c r="D12140" t="s">
        <v>90</v>
      </c>
      <c r="E12140" t="s">
        <v>12</v>
      </c>
      <c r="F12140" s="3" t="s">
        <v>15661</v>
      </c>
      <c r="G12140">
        <v>2021</v>
      </c>
      <c r="H12140" t="s">
        <v>37</v>
      </c>
      <c r="I12140" t="s">
        <v>29061</v>
      </c>
    </row>
    <row r="12141" spans="1:9" ht="16" x14ac:dyDescent="0.2">
      <c r="A12141" t="s">
        <v>29062</v>
      </c>
      <c r="B12141" t="s">
        <v>29063</v>
      </c>
      <c r="C12141">
        <v>1</v>
      </c>
      <c r="D12141">
        <f>134</f>
        <v>134</v>
      </c>
      <c r="E12141" t="s">
        <v>12</v>
      </c>
      <c r="F12141" s="3" t="s">
        <v>29064</v>
      </c>
      <c r="G12141">
        <v>2021</v>
      </c>
      <c r="H12141" t="s">
        <v>267</v>
      </c>
      <c r="I12141" t="s">
        <v>29065</v>
      </c>
    </row>
    <row r="12142" spans="1:9" ht="16" x14ac:dyDescent="0.2">
      <c r="A12142" t="s">
        <v>29066</v>
      </c>
      <c r="B12142" t="s">
        <v>29067</v>
      </c>
      <c r="C12142">
        <v>1</v>
      </c>
      <c r="D12142" t="s">
        <v>12</v>
      </c>
      <c r="E12142" t="s">
        <v>12</v>
      </c>
      <c r="F12142" s="3" t="s">
        <v>29068</v>
      </c>
      <c r="G12142">
        <v>2021</v>
      </c>
      <c r="H12142" t="s">
        <v>267</v>
      </c>
      <c r="I12142" t="s">
        <v>29069</v>
      </c>
    </row>
    <row r="12143" spans="1:9" ht="32" x14ac:dyDescent="0.2">
      <c r="A12143" t="s">
        <v>29070</v>
      </c>
      <c r="B12143" t="s">
        <v>2928</v>
      </c>
      <c r="C12143">
        <v>1</v>
      </c>
      <c r="D12143" t="s">
        <v>12</v>
      </c>
      <c r="E12143" t="s">
        <v>12</v>
      </c>
      <c r="F12143" s="3" t="s">
        <v>16712</v>
      </c>
      <c r="G12143">
        <v>2021</v>
      </c>
      <c r="H12143" t="s">
        <v>37</v>
      </c>
      <c r="I12143" t="s">
        <v>29071</v>
      </c>
    </row>
    <row r="12144" spans="1:9" ht="16" x14ac:dyDescent="0.2">
      <c r="A12144" t="s">
        <v>29070</v>
      </c>
      <c r="B12144" t="s">
        <v>2930</v>
      </c>
      <c r="C12144">
        <v>2</v>
      </c>
      <c r="D12144" t="s">
        <v>12</v>
      </c>
      <c r="E12144" t="s">
        <v>12</v>
      </c>
      <c r="F12144" s="3" t="s">
        <v>29072</v>
      </c>
      <c r="G12144">
        <v>2021</v>
      </c>
      <c r="H12144" t="s">
        <v>37</v>
      </c>
      <c r="I12144" t="s">
        <v>29071</v>
      </c>
    </row>
    <row r="12145" spans="1:9" ht="32" x14ac:dyDescent="0.2">
      <c r="A12145" t="s">
        <v>29073</v>
      </c>
      <c r="B12145" t="s">
        <v>1374</v>
      </c>
      <c r="C12145">
        <v>1</v>
      </c>
      <c r="D12145" t="s">
        <v>576</v>
      </c>
      <c r="E12145" t="s">
        <v>12</v>
      </c>
      <c r="F12145" s="3" t="s">
        <v>29074</v>
      </c>
      <c r="G12145">
        <v>2021</v>
      </c>
      <c r="H12145" t="s">
        <v>174</v>
      </c>
      <c r="I12145" t="s">
        <v>29075</v>
      </c>
    </row>
    <row r="12146" spans="1:9" ht="32" x14ac:dyDescent="0.2">
      <c r="A12146" t="s">
        <v>29073</v>
      </c>
      <c r="B12146" t="s">
        <v>20940</v>
      </c>
      <c r="C12146">
        <v>2</v>
      </c>
      <c r="D12146" t="s">
        <v>31</v>
      </c>
      <c r="E12146" t="s">
        <v>12</v>
      </c>
      <c r="F12146" s="3" t="s">
        <v>29076</v>
      </c>
      <c r="G12146">
        <v>2021</v>
      </c>
      <c r="H12146" t="s">
        <v>174</v>
      </c>
      <c r="I12146" t="s">
        <v>29075</v>
      </c>
    </row>
    <row r="12147" spans="1:9" ht="32" x14ac:dyDescent="0.2">
      <c r="A12147" t="s">
        <v>29073</v>
      </c>
      <c r="B12147" t="s">
        <v>29077</v>
      </c>
      <c r="C12147">
        <v>3</v>
      </c>
      <c r="D12147" t="s">
        <v>344</v>
      </c>
      <c r="E12147" t="s">
        <v>12</v>
      </c>
      <c r="F12147" s="7" t="s">
        <v>5813</v>
      </c>
      <c r="G12147">
        <v>2021</v>
      </c>
      <c r="H12147" t="s">
        <v>174</v>
      </c>
      <c r="I12147" t="s">
        <v>29075</v>
      </c>
    </row>
    <row r="12148" spans="1:9" ht="32" x14ac:dyDescent="0.2">
      <c r="A12148" t="s">
        <v>29078</v>
      </c>
      <c r="B12148" t="s">
        <v>29079</v>
      </c>
      <c r="C12148">
        <v>1</v>
      </c>
      <c r="D12148" t="s">
        <v>12</v>
      </c>
      <c r="E12148" t="s">
        <v>12</v>
      </c>
      <c r="F12148" s="3" t="s">
        <v>29080</v>
      </c>
      <c r="G12148">
        <v>2021</v>
      </c>
      <c r="H12148" t="s">
        <v>1157</v>
      </c>
      <c r="I12148" t="s">
        <v>29081</v>
      </c>
    </row>
    <row r="12149" spans="1:9" ht="16" x14ac:dyDescent="0.2">
      <c r="A12149" t="s">
        <v>29082</v>
      </c>
      <c r="B12149" t="s">
        <v>29083</v>
      </c>
      <c r="C12149">
        <v>1</v>
      </c>
      <c r="D12149">
        <f>534</f>
        <v>534</v>
      </c>
      <c r="E12149" t="s">
        <v>12</v>
      </c>
      <c r="F12149" s="3" t="s">
        <v>29084</v>
      </c>
      <c r="G12149">
        <v>2021</v>
      </c>
      <c r="H12149" t="s">
        <v>801</v>
      </c>
      <c r="I12149" t="s">
        <v>29085</v>
      </c>
    </row>
    <row r="12150" spans="1:9" ht="32" x14ac:dyDescent="0.2">
      <c r="A12150" t="s">
        <v>29082</v>
      </c>
      <c r="B12150" t="s">
        <v>29086</v>
      </c>
      <c r="C12150">
        <v>2</v>
      </c>
      <c r="D12150">
        <f>534</f>
        <v>534</v>
      </c>
      <c r="E12150" t="s">
        <v>12</v>
      </c>
      <c r="F12150" s="3" t="s">
        <v>29087</v>
      </c>
      <c r="G12150">
        <v>2021</v>
      </c>
      <c r="H12150" t="s">
        <v>801</v>
      </c>
      <c r="I12150" t="s">
        <v>29085</v>
      </c>
    </row>
    <row r="12151" spans="1:9" ht="32" x14ac:dyDescent="0.2">
      <c r="A12151" t="s">
        <v>29082</v>
      </c>
      <c r="B12151" t="s">
        <v>29088</v>
      </c>
      <c r="C12151">
        <v>3</v>
      </c>
      <c r="D12151">
        <f>534</f>
        <v>534</v>
      </c>
      <c r="E12151" t="s">
        <v>12</v>
      </c>
      <c r="F12151" s="3" t="s">
        <v>29089</v>
      </c>
      <c r="G12151">
        <v>2021</v>
      </c>
      <c r="H12151" t="s">
        <v>801</v>
      </c>
      <c r="I12151" t="s">
        <v>29085</v>
      </c>
    </row>
    <row r="12152" spans="1:9" ht="16" x14ac:dyDescent="0.2">
      <c r="A12152" t="s">
        <v>29082</v>
      </c>
      <c r="B12152" t="s">
        <v>29090</v>
      </c>
      <c r="C12152">
        <v>4</v>
      </c>
      <c r="D12152" t="s">
        <v>12</v>
      </c>
      <c r="E12152" t="s">
        <v>12</v>
      </c>
      <c r="F12152" s="3" t="s">
        <v>9232</v>
      </c>
      <c r="G12152">
        <v>2021</v>
      </c>
      <c r="H12152" t="s">
        <v>801</v>
      </c>
      <c r="I12152" t="s">
        <v>29085</v>
      </c>
    </row>
    <row r="12153" spans="1:9" ht="32" x14ac:dyDescent="0.2">
      <c r="A12153" t="s">
        <v>29091</v>
      </c>
      <c r="B12153" t="s">
        <v>393</v>
      </c>
      <c r="C12153">
        <v>1</v>
      </c>
      <c r="D12153" t="s">
        <v>12</v>
      </c>
      <c r="E12153" t="s">
        <v>12</v>
      </c>
      <c r="F12153" s="7" t="s">
        <v>15953</v>
      </c>
      <c r="G12153">
        <v>2021</v>
      </c>
      <c r="H12153" t="s">
        <v>21</v>
      </c>
      <c r="I12153" t="s">
        <v>29092</v>
      </c>
    </row>
    <row r="12154" spans="1:9" ht="32" x14ac:dyDescent="0.2">
      <c r="A12154" t="s">
        <v>29091</v>
      </c>
      <c r="B12154" t="s">
        <v>29093</v>
      </c>
      <c r="C12154">
        <v>2</v>
      </c>
      <c r="D12154">
        <f>237</f>
        <v>237</v>
      </c>
      <c r="E12154" t="s">
        <v>12</v>
      </c>
      <c r="F12154" s="3" t="s">
        <v>29094</v>
      </c>
      <c r="G12154">
        <v>2021</v>
      </c>
      <c r="H12154" t="s">
        <v>21</v>
      </c>
      <c r="I12154" t="s">
        <v>29092</v>
      </c>
    </row>
    <row r="12155" spans="1:9" ht="16" x14ac:dyDescent="0.2">
      <c r="A12155" t="s">
        <v>29095</v>
      </c>
      <c r="B12155" t="s">
        <v>29096</v>
      </c>
      <c r="C12155">
        <v>1</v>
      </c>
      <c r="D12155" t="s">
        <v>996</v>
      </c>
      <c r="E12155" t="s">
        <v>12</v>
      </c>
      <c r="F12155" s="3" t="s">
        <v>29097</v>
      </c>
      <c r="G12155">
        <v>2021</v>
      </c>
      <c r="H12155" t="s">
        <v>998</v>
      </c>
      <c r="I12155" t="s">
        <v>29098</v>
      </c>
    </row>
    <row r="12156" spans="1:9" ht="16" x14ac:dyDescent="0.2">
      <c r="A12156" t="s">
        <v>29099</v>
      </c>
      <c r="B12156" t="s">
        <v>29100</v>
      </c>
      <c r="C12156">
        <v>1</v>
      </c>
      <c r="D12156" t="s">
        <v>576</v>
      </c>
      <c r="E12156" t="s">
        <v>12</v>
      </c>
      <c r="F12156" s="3" t="s">
        <v>29101</v>
      </c>
      <c r="G12156">
        <v>2021</v>
      </c>
      <c r="H12156" t="s">
        <v>359</v>
      </c>
      <c r="I12156" t="s">
        <v>29102</v>
      </c>
    </row>
    <row r="12157" spans="1:9" ht="16" x14ac:dyDescent="0.2">
      <c r="A12157" t="s">
        <v>29099</v>
      </c>
      <c r="B12157" t="s">
        <v>29103</v>
      </c>
      <c r="C12157">
        <v>2</v>
      </c>
      <c r="D12157" t="s">
        <v>344</v>
      </c>
      <c r="E12157" t="s">
        <v>12</v>
      </c>
      <c r="F12157" s="3" t="s">
        <v>29104</v>
      </c>
      <c r="G12157">
        <v>2021</v>
      </c>
      <c r="H12157" t="s">
        <v>359</v>
      </c>
      <c r="I12157" t="s">
        <v>29102</v>
      </c>
    </row>
    <row r="12158" spans="1:9" ht="16" x14ac:dyDescent="0.2">
      <c r="A12158" t="s">
        <v>29099</v>
      </c>
      <c r="B12158" t="s">
        <v>29105</v>
      </c>
      <c r="C12158">
        <v>3</v>
      </c>
      <c r="D12158">
        <f>65</f>
        <v>65</v>
      </c>
      <c r="E12158" t="s">
        <v>464</v>
      </c>
      <c r="F12158" s="3" t="s">
        <v>2802</v>
      </c>
      <c r="G12158">
        <v>2021</v>
      </c>
      <c r="H12158" t="s">
        <v>323</v>
      </c>
      <c r="I12158" t="s">
        <v>29102</v>
      </c>
    </row>
    <row r="12159" spans="1:9" ht="16" x14ac:dyDescent="0.2">
      <c r="A12159" t="s">
        <v>29106</v>
      </c>
      <c r="B12159" t="s">
        <v>29107</v>
      </c>
      <c r="C12159">
        <v>1</v>
      </c>
      <c r="D12159" t="s">
        <v>344</v>
      </c>
      <c r="E12159" t="s">
        <v>12</v>
      </c>
      <c r="F12159" s="3" t="s">
        <v>4356</v>
      </c>
      <c r="G12159">
        <v>2021</v>
      </c>
      <c r="H12159" t="s">
        <v>37</v>
      </c>
      <c r="I12159" t="s">
        <v>29108</v>
      </c>
    </row>
    <row r="12160" spans="1:9" ht="16" x14ac:dyDescent="0.2">
      <c r="A12160" t="s">
        <v>29106</v>
      </c>
      <c r="B12160" t="s">
        <v>29109</v>
      </c>
      <c r="C12160">
        <v>2</v>
      </c>
      <c r="D12160" t="s">
        <v>344</v>
      </c>
      <c r="E12160" t="s">
        <v>12</v>
      </c>
      <c r="F12160" s="3" t="s">
        <v>4356</v>
      </c>
      <c r="G12160">
        <v>2021</v>
      </c>
      <c r="H12160" t="s">
        <v>37</v>
      </c>
      <c r="I12160" t="s">
        <v>29108</v>
      </c>
    </row>
    <row r="12161" spans="1:9" ht="16" x14ac:dyDescent="0.2">
      <c r="A12161" t="s">
        <v>29106</v>
      </c>
      <c r="B12161" t="s">
        <v>637</v>
      </c>
      <c r="C12161">
        <v>3</v>
      </c>
      <c r="D12161" t="s">
        <v>12</v>
      </c>
      <c r="E12161" t="s">
        <v>12</v>
      </c>
      <c r="F12161" s="3" t="s">
        <v>12230</v>
      </c>
      <c r="G12161">
        <v>2021</v>
      </c>
      <c r="H12161" t="s">
        <v>37</v>
      </c>
      <c r="I12161" t="s">
        <v>29108</v>
      </c>
    </row>
    <row r="12162" spans="1:9" ht="32" x14ac:dyDescent="0.2">
      <c r="A12162" t="s">
        <v>29106</v>
      </c>
      <c r="B12162" t="s">
        <v>637</v>
      </c>
      <c r="C12162">
        <v>4</v>
      </c>
      <c r="D12162" t="s">
        <v>12</v>
      </c>
      <c r="E12162" t="s">
        <v>12</v>
      </c>
      <c r="F12162" s="3" t="s">
        <v>878</v>
      </c>
      <c r="G12162">
        <v>2021</v>
      </c>
      <c r="H12162" t="s">
        <v>37</v>
      </c>
      <c r="I12162" t="s">
        <v>29108</v>
      </c>
    </row>
    <row r="12163" spans="1:9" ht="16" x14ac:dyDescent="0.2">
      <c r="A12163" t="s">
        <v>29106</v>
      </c>
      <c r="B12163" t="s">
        <v>19798</v>
      </c>
      <c r="C12163">
        <v>5</v>
      </c>
      <c r="D12163" t="s">
        <v>12</v>
      </c>
      <c r="E12163" t="s">
        <v>12</v>
      </c>
      <c r="F12163" s="3" t="s">
        <v>11256</v>
      </c>
      <c r="G12163">
        <v>2021</v>
      </c>
      <c r="H12163" t="s">
        <v>37</v>
      </c>
      <c r="I12163" t="s">
        <v>29108</v>
      </c>
    </row>
    <row r="12164" spans="1:9" ht="32" x14ac:dyDescent="0.2">
      <c r="A12164" t="s">
        <v>29110</v>
      </c>
      <c r="B12164" t="s">
        <v>20769</v>
      </c>
      <c r="C12164">
        <v>1</v>
      </c>
      <c r="D12164" t="s">
        <v>1416</v>
      </c>
      <c r="E12164" t="s">
        <v>12</v>
      </c>
      <c r="F12164" s="3" t="s">
        <v>1417</v>
      </c>
      <c r="G12164">
        <v>2021</v>
      </c>
      <c r="H12164" t="s">
        <v>67</v>
      </c>
      <c r="I12164" t="s">
        <v>29111</v>
      </c>
    </row>
    <row r="12165" spans="1:9" ht="16" x14ac:dyDescent="0.2">
      <c r="A12165" t="s">
        <v>29110</v>
      </c>
      <c r="B12165" t="s">
        <v>28284</v>
      </c>
      <c r="C12165">
        <v>2</v>
      </c>
      <c r="D12165" t="s">
        <v>1416</v>
      </c>
      <c r="E12165" t="s">
        <v>12</v>
      </c>
      <c r="F12165" s="3" t="s">
        <v>29112</v>
      </c>
      <c r="G12165">
        <v>2021</v>
      </c>
      <c r="H12165" t="s">
        <v>67</v>
      </c>
      <c r="I12165" t="s">
        <v>29111</v>
      </c>
    </row>
    <row r="12166" spans="1:9" ht="32" x14ac:dyDescent="0.2">
      <c r="A12166" t="s">
        <v>29113</v>
      </c>
      <c r="B12166" t="s">
        <v>19593</v>
      </c>
      <c r="C12166">
        <v>1</v>
      </c>
      <c r="D12166" t="s">
        <v>1880</v>
      </c>
      <c r="E12166" t="s">
        <v>12</v>
      </c>
      <c r="F12166" s="3" t="s">
        <v>19598</v>
      </c>
      <c r="G12166">
        <v>2021</v>
      </c>
      <c r="H12166" t="s">
        <v>998</v>
      </c>
      <c r="I12166" t="s">
        <v>29114</v>
      </c>
    </row>
    <row r="12167" spans="1:9" ht="16" x14ac:dyDescent="0.2">
      <c r="A12167" t="s">
        <v>29113</v>
      </c>
      <c r="B12167" t="s">
        <v>29115</v>
      </c>
      <c r="C12167">
        <v>2</v>
      </c>
      <c r="D12167" t="s">
        <v>12</v>
      </c>
      <c r="E12167" t="s">
        <v>12</v>
      </c>
      <c r="F12167" s="3" t="s">
        <v>29116</v>
      </c>
      <c r="G12167">
        <v>2021</v>
      </c>
      <c r="H12167" t="s">
        <v>998</v>
      </c>
      <c r="I12167" t="s">
        <v>29114</v>
      </c>
    </row>
    <row r="12168" spans="1:9" ht="32" x14ac:dyDescent="0.2">
      <c r="A12168" t="s">
        <v>29113</v>
      </c>
      <c r="B12168" t="s">
        <v>29117</v>
      </c>
      <c r="C12168">
        <v>3</v>
      </c>
      <c r="D12168" t="s">
        <v>12</v>
      </c>
      <c r="E12168" t="s">
        <v>12</v>
      </c>
      <c r="F12168" s="3" t="s">
        <v>29118</v>
      </c>
      <c r="G12168">
        <v>2021</v>
      </c>
      <c r="H12168" t="s">
        <v>998</v>
      </c>
      <c r="I12168" t="s">
        <v>29114</v>
      </c>
    </row>
    <row r="12169" spans="1:9" ht="16" x14ac:dyDescent="0.2">
      <c r="A12169" t="s">
        <v>29113</v>
      </c>
      <c r="B12169" t="s">
        <v>29119</v>
      </c>
      <c r="C12169">
        <v>4</v>
      </c>
      <c r="D12169" t="s">
        <v>12</v>
      </c>
      <c r="E12169" t="s">
        <v>12</v>
      </c>
      <c r="F12169" s="3" t="s">
        <v>29116</v>
      </c>
      <c r="G12169">
        <v>2021</v>
      </c>
      <c r="H12169" t="s">
        <v>998</v>
      </c>
      <c r="I12169" t="s">
        <v>29114</v>
      </c>
    </row>
    <row r="12170" spans="1:9" ht="32" x14ac:dyDescent="0.2">
      <c r="A12170" t="s">
        <v>29113</v>
      </c>
      <c r="B12170" t="s">
        <v>29120</v>
      </c>
      <c r="C12170">
        <v>5</v>
      </c>
      <c r="D12170" t="s">
        <v>1880</v>
      </c>
      <c r="E12170" t="s">
        <v>12</v>
      </c>
      <c r="F12170" s="3" t="s">
        <v>29121</v>
      </c>
      <c r="G12170">
        <v>2021</v>
      </c>
      <c r="H12170" t="s">
        <v>998</v>
      </c>
      <c r="I12170" t="s">
        <v>29114</v>
      </c>
    </row>
    <row r="12171" spans="1:9" ht="32" x14ac:dyDescent="0.2">
      <c r="A12171" t="s">
        <v>29122</v>
      </c>
      <c r="B12171" t="s">
        <v>29123</v>
      </c>
      <c r="C12171">
        <v>1</v>
      </c>
      <c r="D12171" t="s">
        <v>316</v>
      </c>
      <c r="E12171" t="s">
        <v>12</v>
      </c>
      <c r="F12171" s="3" t="s">
        <v>15700</v>
      </c>
      <c r="G12171">
        <v>2021</v>
      </c>
      <c r="H12171" t="s">
        <v>518</v>
      </c>
      <c r="I12171" t="s">
        <v>29124</v>
      </c>
    </row>
    <row r="12172" spans="1:9" ht="32" x14ac:dyDescent="0.2">
      <c r="A12172" t="s">
        <v>29125</v>
      </c>
      <c r="B12172" t="s">
        <v>15056</v>
      </c>
      <c r="C12172">
        <v>1</v>
      </c>
      <c r="D12172" t="s">
        <v>12</v>
      </c>
      <c r="E12172" t="s">
        <v>12</v>
      </c>
      <c r="F12172" s="3" t="s">
        <v>15057</v>
      </c>
      <c r="G12172">
        <v>2021</v>
      </c>
      <c r="H12172" t="s">
        <v>140</v>
      </c>
      <c r="I12172" t="s">
        <v>29126</v>
      </c>
    </row>
    <row r="12173" spans="1:9" ht="32" x14ac:dyDescent="0.2">
      <c r="A12173" t="s">
        <v>29125</v>
      </c>
      <c r="B12173" t="s">
        <v>155</v>
      </c>
      <c r="C12173">
        <v>2</v>
      </c>
      <c r="D12173" t="s">
        <v>12</v>
      </c>
      <c r="E12173" t="s">
        <v>12</v>
      </c>
      <c r="F12173" s="3" t="s">
        <v>19262</v>
      </c>
      <c r="G12173">
        <v>2021</v>
      </c>
      <c r="H12173" t="s">
        <v>37</v>
      </c>
      <c r="I12173" t="s">
        <v>29126</v>
      </c>
    </row>
    <row r="12174" spans="1:9" ht="32" x14ac:dyDescent="0.2">
      <c r="A12174" t="s">
        <v>29127</v>
      </c>
      <c r="B12174" t="s">
        <v>4957</v>
      </c>
      <c r="C12174">
        <v>1</v>
      </c>
      <c r="D12174" t="s">
        <v>1128</v>
      </c>
      <c r="E12174" t="s">
        <v>12</v>
      </c>
      <c r="F12174" s="3" t="s">
        <v>29128</v>
      </c>
      <c r="G12174">
        <v>2021</v>
      </c>
      <c r="H12174" t="s">
        <v>140</v>
      </c>
      <c r="I12174" t="s">
        <v>29129</v>
      </c>
    </row>
    <row r="12175" spans="1:9" ht="32" x14ac:dyDescent="0.2">
      <c r="A12175" t="s">
        <v>29130</v>
      </c>
      <c r="B12175" t="s">
        <v>29131</v>
      </c>
      <c r="C12175">
        <v>1</v>
      </c>
      <c r="D12175" t="s">
        <v>12</v>
      </c>
      <c r="E12175" t="s">
        <v>12</v>
      </c>
      <c r="F12175" s="3" t="s">
        <v>29132</v>
      </c>
      <c r="G12175">
        <v>2021</v>
      </c>
      <c r="H12175" t="s">
        <v>602</v>
      </c>
      <c r="I12175" t="s">
        <v>29133</v>
      </c>
    </row>
    <row r="12176" spans="1:9" ht="32" x14ac:dyDescent="0.2">
      <c r="A12176" t="s">
        <v>29130</v>
      </c>
      <c r="B12176" t="s">
        <v>29134</v>
      </c>
      <c r="C12176">
        <v>2</v>
      </c>
      <c r="D12176" t="s">
        <v>12</v>
      </c>
      <c r="E12176" t="s">
        <v>12</v>
      </c>
      <c r="F12176" s="3" t="s">
        <v>29135</v>
      </c>
      <c r="G12176">
        <v>2021</v>
      </c>
      <c r="H12176" t="s">
        <v>602</v>
      </c>
      <c r="I12176" t="s">
        <v>29133</v>
      </c>
    </row>
    <row r="12177" spans="1:9" ht="16" x14ac:dyDescent="0.2">
      <c r="A12177" t="s">
        <v>29130</v>
      </c>
      <c r="B12177" t="s">
        <v>29136</v>
      </c>
      <c r="C12177">
        <v>3</v>
      </c>
      <c r="D12177" t="s">
        <v>996</v>
      </c>
      <c r="E12177" t="s">
        <v>12</v>
      </c>
      <c r="F12177" s="3" t="s">
        <v>997</v>
      </c>
      <c r="G12177">
        <v>2021</v>
      </c>
      <c r="H12177" t="s">
        <v>998</v>
      </c>
      <c r="I12177" t="s">
        <v>29133</v>
      </c>
    </row>
    <row r="12178" spans="1:9" ht="32" x14ac:dyDescent="0.2">
      <c r="A12178" t="s">
        <v>29130</v>
      </c>
      <c r="B12178" t="s">
        <v>29137</v>
      </c>
      <c r="C12178">
        <v>4</v>
      </c>
      <c r="D12178" t="s">
        <v>12</v>
      </c>
      <c r="E12178" t="s">
        <v>12</v>
      </c>
      <c r="F12178" s="3" t="s">
        <v>29138</v>
      </c>
      <c r="G12178">
        <v>2021</v>
      </c>
      <c r="H12178" t="s">
        <v>602</v>
      </c>
      <c r="I12178" t="s">
        <v>29133</v>
      </c>
    </row>
    <row r="12179" spans="1:9" ht="32" x14ac:dyDescent="0.2">
      <c r="A12179" t="s">
        <v>29130</v>
      </c>
      <c r="B12179" t="s">
        <v>29139</v>
      </c>
      <c r="C12179">
        <v>5</v>
      </c>
      <c r="D12179" t="s">
        <v>2652</v>
      </c>
      <c r="E12179" t="s">
        <v>12</v>
      </c>
      <c r="F12179" s="7" t="s">
        <v>29140</v>
      </c>
      <c r="G12179">
        <v>2021</v>
      </c>
      <c r="H12179" t="s">
        <v>140</v>
      </c>
      <c r="I12179" t="s">
        <v>29133</v>
      </c>
    </row>
    <row r="12180" spans="1:9" ht="32" x14ac:dyDescent="0.2">
      <c r="A12180" t="s">
        <v>29141</v>
      </c>
      <c r="B12180" t="s">
        <v>27206</v>
      </c>
      <c r="C12180">
        <v>1</v>
      </c>
      <c r="D12180" t="s">
        <v>12</v>
      </c>
      <c r="E12180" t="s">
        <v>12</v>
      </c>
      <c r="F12180" s="3" t="s">
        <v>27207</v>
      </c>
      <c r="G12180">
        <v>2021</v>
      </c>
      <c r="H12180" t="s">
        <v>3976</v>
      </c>
      <c r="I12180" t="s">
        <v>29142</v>
      </c>
    </row>
    <row r="12181" spans="1:9" ht="32" x14ac:dyDescent="0.2">
      <c r="A12181" t="s">
        <v>29141</v>
      </c>
      <c r="B12181" t="s">
        <v>27209</v>
      </c>
      <c r="C12181">
        <v>2</v>
      </c>
      <c r="D12181" t="s">
        <v>12</v>
      </c>
      <c r="E12181" t="s">
        <v>70</v>
      </c>
      <c r="F12181" s="3" t="s">
        <v>27210</v>
      </c>
      <c r="G12181">
        <v>2021</v>
      </c>
      <c r="H12181" t="s">
        <v>3976</v>
      </c>
      <c r="I12181" t="s">
        <v>29142</v>
      </c>
    </row>
    <row r="12182" spans="1:9" ht="32" x14ac:dyDescent="0.2">
      <c r="A12182" t="s">
        <v>29143</v>
      </c>
      <c r="B12182" t="s">
        <v>7630</v>
      </c>
      <c r="C12182">
        <v>1</v>
      </c>
      <c r="D12182" t="s">
        <v>12</v>
      </c>
      <c r="E12182" t="s">
        <v>12</v>
      </c>
      <c r="F12182" s="3" t="s">
        <v>7628</v>
      </c>
      <c r="G12182">
        <v>2021</v>
      </c>
      <c r="H12182" t="s">
        <v>204</v>
      </c>
      <c r="I12182" t="s">
        <v>29144</v>
      </c>
    </row>
    <row r="12183" spans="1:9" ht="16" x14ac:dyDescent="0.2">
      <c r="A12183" t="s">
        <v>29145</v>
      </c>
      <c r="B12183" t="s">
        <v>29146</v>
      </c>
      <c r="C12183">
        <v>1</v>
      </c>
      <c r="D12183" t="s">
        <v>12</v>
      </c>
      <c r="E12183" t="s">
        <v>12</v>
      </c>
      <c r="F12183" s="3" t="s">
        <v>12099</v>
      </c>
      <c r="G12183">
        <v>2021</v>
      </c>
      <c r="H12183" t="s">
        <v>4031</v>
      </c>
      <c r="I12183" t="s">
        <v>29147</v>
      </c>
    </row>
    <row r="12184" spans="1:9" ht="32" x14ac:dyDescent="0.2">
      <c r="A12184" t="s">
        <v>29148</v>
      </c>
      <c r="B12184" t="s">
        <v>29149</v>
      </c>
      <c r="C12184">
        <v>1</v>
      </c>
      <c r="D12184" t="s">
        <v>344</v>
      </c>
      <c r="E12184" t="s">
        <v>12</v>
      </c>
      <c r="F12184" s="3" t="s">
        <v>18829</v>
      </c>
      <c r="G12184">
        <v>2021</v>
      </c>
      <c r="H12184" t="s">
        <v>462</v>
      </c>
      <c r="I12184" t="s">
        <v>29150</v>
      </c>
    </row>
    <row r="12185" spans="1:9" ht="32" x14ac:dyDescent="0.2">
      <c r="A12185" t="s">
        <v>29148</v>
      </c>
      <c r="B12185" t="s">
        <v>192</v>
      </c>
      <c r="C12185">
        <v>2</v>
      </c>
      <c r="D12185">
        <f>461</f>
        <v>461</v>
      </c>
      <c r="E12185" t="s">
        <v>12</v>
      </c>
      <c r="F12185" s="3" t="s">
        <v>23166</v>
      </c>
      <c r="G12185">
        <v>2021</v>
      </c>
      <c r="H12185" t="s">
        <v>126</v>
      </c>
      <c r="I12185" t="s">
        <v>29150</v>
      </c>
    </row>
    <row r="12186" spans="1:9" ht="16" x14ac:dyDescent="0.2">
      <c r="A12186" t="s">
        <v>29151</v>
      </c>
      <c r="B12186" t="s">
        <v>29152</v>
      </c>
      <c r="C12186">
        <v>1</v>
      </c>
      <c r="D12186" t="s">
        <v>31</v>
      </c>
      <c r="E12186" t="s">
        <v>12</v>
      </c>
      <c r="F12186" s="3" t="s">
        <v>4836</v>
      </c>
      <c r="G12186">
        <v>2021</v>
      </c>
      <c r="H12186" t="s">
        <v>21</v>
      </c>
      <c r="I12186" t="s">
        <v>29153</v>
      </c>
    </row>
    <row r="12187" spans="1:9" ht="16" x14ac:dyDescent="0.2">
      <c r="A12187" t="s">
        <v>29154</v>
      </c>
      <c r="B12187" t="s">
        <v>29155</v>
      </c>
      <c r="C12187">
        <v>1</v>
      </c>
      <c r="D12187" t="s">
        <v>3056</v>
      </c>
      <c r="E12187" t="s">
        <v>23533</v>
      </c>
      <c r="F12187" s="3" t="s">
        <v>29156</v>
      </c>
      <c r="G12187">
        <v>2021</v>
      </c>
      <c r="H12187" t="s">
        <v>86</v>
      </c>
      <c r="I12187" t="s">
        <v>29157</v>
      </c>
    </row>
    <row r="12188" spans="1:9" ht="32" x14ac:dyDescent="0.2">
      <c r="A12188" t="s">
        <v>29154</v>
      </c>
      <c r="B12188" t="s">
        <v>29158</v>
      </c>
      <c r="C12188">
        <v>2</v>
      </c>
      <c r="D12188" t="s">
        <v>52</v>
      </c>
      <c r="E12188" t="s">
        <v>12</v>
      </c>
      <c r="F12188" s="3" t="s">
        <v>29159</v>
      </c>
      <c r="G12188">
        <v>2021</v>
      </c>
      <c r="H12188" t="s">
        <v>29160</v>
      </c>
      <c r="I12188" t="s">
        <v>29157</v>
      </c>
    </row>
    <row r="12189" spans="1:9" ht="32" x14ac:dyDescent="0.2">
      <c r="A12189" t="s">
        <v>29161</v>
      </c>
      <c r="B12189" t="s">
        <v>1006</v>
      </c>
      <c r="C12189">
        <v>1</v>
      </c>
      <c r="D12189" t="s">
        <v>1049</v>
      </c>
      <c r="E12189" t="s">
        <v>12</v>
      </c>
      <c r="F12189" s="3" t="s">
        <v>24957</v>
      </c>
      <c r="G12189">
        <v>2021</v>
      </c>
      <c r="H12189" t="s">
        <v>140</v>
      </c>
      <c r="I12189" t="s">
        <v>29162</v>
      </c>
    </row>
    <row r="12190" spans="1:9" ht="32" x14ac:dyDescent="0.2">
      <c r="A12190" t="s">
        <v>29163</v>
      </c>
      <c r="B12190" t="s">
        <v>6574</v>
      </c>
      <c r="C12190">
        <v>1</v>
      </c>
      <c r="D12190">
        <f>137</f>
        <v>137</v>
      </c>
      <c r="E12190" t="s">
        <v>12</v>
      </c>
      <c r="F12190" s="3" t="s">
        <v>29164</v>
      </c>
      <c r="G12190">
        <v>2021</v>
      </c>
      <c r="H12190" t="s">
        <v>323</v>
      </c>
      <c r="I12190" t="s">
        <v>29165</v>
      </c>
    </row>
    <row r="12191" spans="1:9" ht="32" x14ac:dyDescent="0.2">
      <c r="A12191" t="s">
        <v>29163</v>
      </c>
      <c r="B12191" t="s">
        <v>4096</v>
      </c>
      <c r="C12191">
        <v>2</v>
      </c>
      <c r="D12191">
        <f>137</f>
        <v>137</v>
      </c>
      <c r="E12191" t="s">
        <v>12</v>
      </c>
      <c r="F12191" s="3" t="s">
        <v>29166</v>
      </c>
      <c r="G12191">
        <v>2021</v>
      </c>
      <c r="H12191" t="s">
        <v>323</v>
      </c>
      <c r="I12191" t="s">
        <v>29165</v>
      </c>
    </row>
    <row r="12192" spans="1:9" ht="16" x14ac:dyDescent="0.2">
      <c r="A12192" t="s">
        <v>29167</v>
      </c>
      <c r="B12192" t="s">
        <v>29168</v>
      </c>
      <c r="C12192">
        <v>1</v>
      </c>
      <c r="D12192" t="s">
        <v>1148</v>
      </c>
      <c r="E12192" t="s">
        <v>12</v>
      </c>
      <c r="F12192" s="3" t="s">
        <v>29169</v>
      </c>
      <c r="G12192">
        <v>2021</v>
      </c>
      <c r="H12192" t="s">
        <v>368</v>
      </c>
      <c r="I12192" t="s">
        <v>29170</v>
      </c>
    </row>
    <row r="12193" spans="1:9" ht="32" x14ac:dyDescent="0.2">
      <c r="A12193" t="s">
        <v>29171</v>
      </c>
      <c r="B12193" t="s">
        <v>29172</v>
      </c>
      <c r="C12193">
        <v>1</v>
      </c>
      <c r="D12193" t="s">
        <v>1735</v>
      </c>
      <c r="E12193" t="s">
        <v>12</v>
      </c>
      <c r="F12193" s="3" t="s">
        <v>29173</v>
      </c>
      <c r="G12193">
        <v>2021</v>
      </c>
      <c r="H12193" t="s">
        <v>140</v>
      </c>
      <c r="I12193" t="s">
        <v>29174</v>
      </c>
    </row>
    <row r="12194" spans="1:9" ht="32" x14ac:dyDescent="0.2">
      <c r="A12194" t="s">
        <v>29175</v>
      </c>
      <c r="B12194" t="s">
        <v>5043</v>
      </c>
      <c r="C12194">
        <v>1</v>
      </c>
      <c r="D12194">
        <f>151</f>
        <v>151</v>
      </c>
      <c r="E12194" t="s">
        <v>12</v>
      </c>
      <c r="F12194" s="3" t="s">
        <v>2032</v>
      </c>
      <c r="G12194">
        <v>2021</v>
      </c>
      <c r="H12194" t="s">
        <v>140</v>
      </c>
      <c r="I12194" t="s">
        <v>29176</v>
      </c>
    </row>
    <row r="12195" spans="1:9" ht="32" x14ac:dyDescent="0.2">
      <c r="A12195" t="s">
        <v>29177</v>
      </c>
      <c r="B12195" t="s">
        <v>29178</v>
      </c>
      <c r="C12195">
        <v>1</v>
      </c>
      <c r="D12195" t="s">
        <v>12</v>
      </c>
      <c r="E12195" t="s">
        <v>334</v>
      </c>
      <c r="F12195" s="3" t="s">
        <v>10149</v>
      </c>
      <c r="G12195">
        <v>2021</v>
      </c>
      <c r="H12195" t="s">
        <v>140</v>
      </c>
      <c r="I12195" t="s">
        <v>29179</v>
      </c>
    </row>
    <row r="12196" spans="1:9" ht="32" x14ac:dyDescent="0.2">
      <c r="A12196" t="s">
        <v>29177</v>
      </c>
      <c r="B12196" t="s">
        <v>29180</v>
      </c>
      <c r="C12196">
        <v>2</v>
      </c>
      <c r="D12196" t="s">
        <v>12</v>
      </c>
      <c r="E12196" t="s">
        <v>12</v>
      </c>
      <c r="F12196" s="3" t="s">
        <v>29181</v>
      </c>
      <c r="G12196">
        <v>2021</v>
      </c>
      <c r="H12196" t="s">
        <v>1022</v>
      </c>
      <c r="I12196" t="s">
        <v>29179</v>
      </c>
    </row>
    <row r="12197" spans="1:9" ht="32" x14ac:dyDescent="0.2">
      <c r="A12197" t="s">
        <v>29177</v>
      </c>
      <c r="B12197" t="s">
        <v>11394</v>
      </c>
      <c r="C12197">
        <v>3</v>
      </c>
      <c r="D12197" t="s">
        <v>5574</v>
      </c>
      <c r="E12197" t="s">
        <v>12</v>
      </c>
      <c r="F12197" s="3" t="s">
        <v>5575</v>
      </c>
      <c r="G12197">
        <v>2021</v>
      </c>
      <c r="H12197" t="s">
        <v>140</v>
      </c>
      <c r="I12197" t="s">
        <v>29179</v>
      </c>
    </row>
    <row r="12198" spans="1:9" ht="32" x14ac:dyDescent="0.2">
      <c r="A12198" t="s">
        <v>29177</v>
      </c>
      <c r="B12198" t="s">
        <v>27266</v>
      </c>
      <c r="C12198">
        <v>4</v>
      </c>
      <c r="D12198" t="s">
        <v>1010</v>
      </c>
      <c r="E12198" t="s">
        <v>12</v>
      </c>
      <c r="F12198" s="3" t="s">
        <v>18928</v>
      </c>
      <c r="G12198">
        <v>2021</v>
      </c>
      <c r="H12198" t="s">
        <v>140</v>
      </c>
      <c r="I12198" t="s">
        <v>29179</v>
      </c>
    </row>
    <row r="12199" spans="1:9" ht="32" x14ac:dyDescent="0.2">
      <c r="A12199" t="s">
        <v>29182</v>
      </c>
      <c r="B12199" t="s">
        <v>4361</v>
      </c>
      <c r="C12199">
        <v>1</v>
      </c>
      <c r="D12199">
        <f>19</f>
        <v>19</v>
      </c>
      <c r="E12199" t="s">
        <v>1115</v>
      </c>
      <c r="F12199" s="3" t="s">
        <v>29183</v>
      </c>
      <c r="G12199">
        <v>2021</v>
      </c>
      <c r="H12199" t="s">
        <v>368</v>
      </c>
      <c r="I12199" t="s">
        <v>29184</v>
      </c>
    </row>
    <row r="12200" spans="1:9" ht="32" x14ac:dyDescent="0.2">
      <c r="A12200" t="s">
        <v>29182</v>
      </c>
      <c r="B12200" t="s">
        <v>29185</v>
      </c>
      <c r="C12200">
        <v>2</v>
      </c>
      <c r="D12200" t="s">
        <v>1010</v>
      </c>
      <c r="E12200" t="s">
        <v>12</v>
      </c>
      <c r="F12200" s="3" t="s">
        <v>29186</v>
      </c>
      <c r="G12200">
        <v>2021</v>
      </c>
      <c r="H12200" t="s">
        <v>140</v>
      </c>
      <c r="I12200" t="s">
        <v>29184</v>
      </c>
    </row>
    <row r="12201" spans="1:9" ht="32" x14ac:dyDescent="0.2">
      <c r="A12201" t="s">
        <v>29187</v>
      </c>
      <c r="B12201" t="s">
        <v>23738</v>
      </c>
      <c r="C12201">
        <v>1</v>
      </c>
      <c r="D12201" t="s">
        <v>12</v>
      </c>
      <c r="E12201" t="s">
        <v>41</v>
      </c>
      <c r="F12201" s="3" t="s">
        <v>29188</v>
      </c>
      <c r="G12201">
        <v>2021</v>
      </c>
      <c r="H12201" t="s">
        <v>14</v>
      </c>
      <c r="I12201" t="s">
        <v>29189</v>
      </c>
    </row>
    <row r="12202" spans="1:9" ht="32" x14ac:dyDescent="0.2">
      <c r="A12202" t="s">
        <v>29190</v>
      </c>
      <c r="B12202" t="s">
        <v>29012</v>
      </c>
      <c r="C12202">
        <v>1</v>
      </c>
      <c r="D12202" t="s">
        <v>12</v>
      </c>
      <c r="E12202" t="s">
        <v>12</v>
      </c>
      <c r="F12202" s="3" t="s">
        <v>3927</v>
      </c>
      <c r="G12202">
        <v>2021</v>
      </c>
      <c r="H12202" t="s">
        <v>37</v>
      </c>
      <c r="I12202" t="s">
        <v>29191</v>
      </c>
    </row>
    <row r="12203" spans="1:9" ht="16" x14ac:dyDescent="0.2">
      <c r="A12203" t="s">
        <v>29192</v>
      </c>
      <c r="B12203" t="s">
        <v>29193</v>
      </c>
      <c r="C12203">
        <v>1</v>
      </c>
      <c r="D12203" t="s">
        <v>12</v>
      </c>
      <c r="E12203" t="s">
        <v>12</v>
      </c>
      <c r="F12203" s="3" t="s">
        <v>29194</v>
      </c>
      <c r="G12203">
        <v>2021</v>
      </c>
      <c r="H12203" t="s">
        <v>140</v>
      </c>
      <c r="I12203" t="s">
        <v>29195</v>
      </c>
    </row>
    <row r="12204" spans="1:9" ht="16" x14ac:dyDescent="0.2">
      <c r="A12204" t="s">
        <v>29192</v>
      </c>
      <c r="B12204" t="s">
        <v>1206</v>
      </c>
      <c r="C12204">
        <v>2</v>
      </c>
      <c r="D12204" t="s">
        <v>485</v>
      </c>
      <c r="E12204" t="s">
        <v>12</v>
      </c>
      <c r="F12204" s="3" t="s">
        <v>29196</v>
      </c>
      <c r="G12204">
        <v>2021</v>
      </c>
      <c r="H12204" t="s">
        <v>140</v>
      </c>
      <c r="I12204" t="s">
        <v>29195</v>
      </c>
    </row>
    <row r="12205" spans="1:9" ht="32" x14ac:dyDescent="0.2">
      <c r="A12205" t="s">
        <v>29192</v>
      </c>
      <c r="B12205" t="s">
        <v>29197</v>
      </c>
      <c r="C12205">
        <v>3</v>
      </c>
      <c r="D12205" t="s">
        <v>12</v>
      </c>
      <c r="E12205" t="s">
        <v>12</v>
      </c>
      <c r="F12205" s="3" t="s">
        <v>29198</v>
      </c>
      <c r="G12205">
        <v>2021</v>
      </c>
      <c r="H12205" t="s">
        <v>140</v>
      </c>
      <c r="I12205" t="s">
        <v>29195</v>
      </c>
    </row>
    <row r="12206" spans="1:9" ht="16" x14ac:dyDescent="0.2">
      <c r="A12206" t="s">
        <v>29192</v>
      </c>
      <c r="B12206" t="s">
        <v>29199</v>
      </c>
      <c r="C12206">
        <v>4</v>
      </c>
      <c r="D12206" t="s">
        <v>12</v>
      </c>
      <c r="E12206" t="s">
        <v>12</v>
      </c>
      <c r="F12206" s="3" t="s">
        <v>29200</v>
      </c>
      <c r="G12206">
        <v>2021</v>
      </c>
      <c r="H12206" t="s">
        <v>140</v>
      </c>
      <c r="I12206" t="s">
        <v>29195</v>
      </c>
    </row>
    <row r="12207" spans="1:9" ht="32" x14ac:dyDescent="0.2">
      <c r="A12207" t="s">
        <v>29201</v>
      </c>
      <c r="B12207" t="s">
        <v>29202</v>
      </c>
      <c r="C12207">
        <v>1</v>
      </c>
      <c r="D12207" t="s">
        <v>12</v>
      </c>
      <c r="E12207" t="s">
        <v>12</v>
      </c>
      <c r="F12207" s="3" t="s">
        <v>29203</v>
      </c>
      <c r="G12207">
        <v>2021</v>
      </c>
      <c r="H12207" t="s">
        <v>14</v>
      </c>
      <c r="I12207" t="s">
        <v>29204</v>
      </c>
    </row>
    <row r="12208" spans="1:9" ht="32" x14ac:dyDescent="0.2">
      <c r="A12208" t="s">
        <v>29201</v>
      </c>
      <c r="B12208" t="s">
        <v>29205</v>
      </c>
      <c r="C12208">
        <v>2</v>
      </c>
      <c r="D12208" t="s">
        <v>90</v>
      </c>
      <c r="E12208" t="s">
        <v>12</v>
      </c>
      <c r="F12208" s="3" t="s">
        <v>29206</v>
      </c>
      <c r="G12208">
        <v>2021</v>
      </c>
      <c r="H12208" t="s">
        <v>832</v>
      </c>
      <c r="I12208" t="s">
        <v>29204</v>
      </c>
    </row>
    <row r="12209" spans="1:9" ht="32" x14ac:dyDescent="0.2">
      <c r="A12209" t="s">
        <v>29201</v>
      </c>
      <c r="B12209" t="s">
        <v>29207</v>
      </c>
      <c r="C12209">
        <v>3</v>
      </c>
      <c r="D12209" t="s">
        <v>90</v>
      </c>
      <c r="E12209" t="s">
        <v>12</v>
      </c>
      <c r="F12209" s="3" t="s">
        <v>26417</v>
      </c>
      <c r="G12209">
        <v>2021</v>
      </c>
      <c r="H12209" t="s">
        <v>832</v>
      </c>
      <c r="I12209" t="s">
        <v>29204</v>
      </c>
    </row>
    <row r="12210" spans="1:9" ht="32" x14ac:dyDescent="0.2">
      <c r="A12210" t="s">
        <v>29208</v>
      </c>
      <c r="B12210" t="s">
        <v>6909</v>
      </c>
      <c r="C12210">
        <v>1</v>
      </c>
      <c r="D12210" t="s">
        <v>12</v>
      </c>
      <c r="E12210" t="s">
        <v>12</v>
      </c>
      <c r="F12210" s="3" t="s">
        <v>25153</v>
      </c>
      <c r="G12210">
        <v>2021</v>
      </c>
      <c r="H12210" t="s">
        <v>14</v>
      </c>
      <c r="I12210" t="s">
        <v>29209</v>
      </c>
    </row>
    <row r="12211" spans="1:9" ht="16" x14ac:dyDescent="0.2">
      <c r="A12211" t="s">
        <v>29210</v>
      </c>
      <c r="B12211" t="s">
        <v>1374</v>
      </c>
      <c r="C12211">
        <v>1</v>
      </c>
      <c r="D12211" t="s">
        <v>344</v>
      </c>
      <c r="E12211" t="s">
        <v>12</v>
      </c>
      <c r="F12211" s="7" t="s">
        <v>3829</v>
      </c>
      <c r="G12211">
        <v>2021</v>
      </c>
      <c r="H12211" t="s">
        <v>174</v>
      </c>
      <c r="I12211" t="s">
        <v>29211</v>
      </c>
    </row>
    <row r="12212" spans="1:9" ht="16" x14ac:dyDescent="0.2">
      <c r="A12212" t="s">
        <v>29210</v>
      </c>
      <c r="B12212" t="s">
        <v>29212</v>
      </c>
      <c r="C12212">
        <v>2</v>
      </c>
      <c r="D12212" t="s">
        <v>408</v>
      </c>
      <c r="E12212" t="s">
        <v>12</v>
      </c>
      <c r="F12212" s="7" t="s">
        <v>3831</v>
      </c>
      <c r="G12212">
        <v>2021</v>
      </c>
      <c r="H12212" t="s">
        <v>174</v>
      </c>
      <c r="I12212" t="s">
        <v>29211</v>
      </c>
    </row>
    <row r="12213" spans="1:9" ht="16" x14ac:dyDescent="0.2">
      <c r="A12213" t="s">
        <v>29210</v>
      </c>
      <c r="B12213" t="s">
        <v>411</v>
      </c>
      <c r="C12213">
        <v>3</v>
      </c>
      <c r="D12213" t="s">
        <v>576</v>
      </c>
      <c r="E12213" t="s">
        <v>12</v>
      </c>
      <c r="F12213" s="3" t="s">
        <v>14060</v>
      </c>
      <c r="G12213">
        <v>2021</v>
      </c>
      <c r="H12213" t="s">
        <v>174</v>
      </c>
      <c r="I12213" t="s">
        <v>29211</v>
      </c>
    </row>
    <row r="12214" spans="1:9" ht="32" x14ac:dyDescent="0.2">
      <c r="A12214" t="s">
        <v>29213</v>
      </c>
      <c r="B12214" t="s">
        <v>29214</v>
      </c>
      <c r="C12214">
        <v>1</v>
      </c>
      <c r="D12214" t="s">
        <v>12</v>
      </c>
      <c r="E12214" t="s">
        <v>12</v>
      </c>
      <c r="F12214" s="3" t="s">
        <v>29215</v>
      </c>
      <c r="G12214">
        <v>2021</v>
      </c>
      <c r="H12214" t="s">
        <v>86</v>
      </c>
      <c r="I12214" t="s">
        <v>29216</v>
      </c>
    </row>
    <row r="12215" spans="1:9" x14ac:dyDescent="0.2">
      <c r="A12215" t="s">
        <v>29217</v>
      </c>
      <c r="B12215" t="s">
        <v>29218</v>
      </c>
      <c r="C12215">
        <v>1</v>
      </c>
      <c r="D12215" t="s">
        <v>52</v>
      </c>
      <c r="E12215" t="s">
        <v>12</v>
      </c>
      <c r="F12215" t="s">
        <v>12</v>
      </c>
      <c r="G12215">
        <v>2021</v>
      </c>
      <c r="H12215" t="s">
        <v>226</v>
      </c>
      <c r="I12215" t="s">
        <v>29219</v>
      </c>
    </row>
    <row r="12216" spans="1:9" ht="32" x14ac:dyDescent="0.2">
      <c r="A12216" t="s">
        <v>29217</v>
      </c>
      <c r="B12216" t="s">
        <v>29220</v>
      </c>
      <c r="C12216">
        <v>2</v>
      </c>
      <c r="D12216" t="s">
        <v>966</v>
      </c>
      <c r="E12216" t="s">
        <v>12</v>
      </c>
      <c r="F12216" s="3" t="s">
        <v>29221</v>
      </c>
      <c r="G12216">
        <v>2021</v>
      </c>
      <c r="H12216" t="s">
        <v>226</v>
      </c>
      <c r="I12216" t="s">
        <v>29219</v>
      </c>
    </row>
    <row r="12217" spans="1:9" ht="32" x14ac:dyDescent="0.2">
      <c r="A12217" t="s">
        <v>29217</v>
      </c>
      <c r="B12217" t="s">
        <v>29222</v>
      </c>
      <c r="C12217">
        <v>3</v>
      </c>
      <c r="D12217" t="s">
        <v>52</v>
      </c>
      <c r="E12217" t="s">
        <v>12</v>
      </c>
      <c r="F12217" s="3" t="s">
        <v>29223</v>
      </c>
      <c r="G12217">
        <v>2021</v>
      </c>
      <c r="H12217" t="s">
        <v>226</v>
      </c>
      <c r="I12217" t="s">
        <v>29219</v>
      </c>
    </row>
    <row r="12218" spans="1:9" ht="16" x14ac:dyDescent="0.2">
      <c r="A12218" t="s">
        <v>29224</v>
      </c>
      <c r="B12218" t="s">
        <v>29225</v>
      </c>
      <c r="C12218">
        <v>1</v>
      </c>
      <c r="D12218" t="s">
        <v>12</v>
      </c>
      <c r="E12218" t="s">
        <v>816</v>
      </c>
      <c r="F12218" s="3" t="s">
        <v>5210</v>
      </c>
      <c r="G12218">
        <v>2021</v>
      </c>
      <c r="H12218" t="s">
        <v>368</v>
      </c>
      <c r="I12218" t="s">
        <v>29226</v>
      </c>
    </row>
    <row r="12219" spans="1:9" ht="32" x14ac:dyDescent="0.2">
      <c r="A12219" t="s">
        <v>29224</v>
      </c>
      <c r="B12219" t="s">
        <v>29227</v>
      </c>
      <c r="C12219">
        <v>2</v>
      </c>
      <c r="D12219">
        <f>285</f>
        <v>285</v>
      </c>
      <c r="E12219" t="s">
        <v>12</v>
      </c>
      <c r="F12219" s="3" t="s">
        <v>29228</v>
      </c>
      <c r="G12219">
        <v>2021</v>
      </c>
      <c r="H12219" t="s">
        <v>368</v>
      </c>
      <c r="I12219" t="s">
        <v>29226</v>
      </c>
    </row>
    <row r="12220" spans="1:9" ht="32" x14ac:dyDescent="0.2">
      <c r="A12220" t="s">
        <v>29229</v>
      </c>
      <c r="B12220" t="s">
        <v>29230</v>
      </c>
      <c r="C12220">
        <v>1</v>
      </c>
      <c r="D12220">
        <f>65</f>
        <v>65</v>
      </c>
      <c r="E12220" t="s">
        <v>12</v>
      </c>
      <c r="F12220" s="3" t="s">
        <v>29231</v>
      </c>
      <c r="G12220">
        <v>2021</v>
      </c>
      <c r="H12220" t="s">
        <v>323</v>
      </c>
      <c r="I12220" t="s">
        <v>29232</v>
      </c>
    </row>
    <row r="12221" spans="1:9" ht="16" x14ac:dyDescent="0.2">
      <c r="A12221" t="s">
        <v>29233</v>
      </c>
      <c r="B12221" t="s">
        <v>29234</v>
      </c>
      <c r="C12221">
        <v>1</v>
      </c>
      <c r="D12221">
        <f>469</f>
        <v>469</v>
      </c>
      <c r="E12221" t="s">
        <v>12</v>
      </c>
      <c r="F12221" s="3" t="s">
        <v>29235</v>
      </c>
      <c r="G12221">
        <v>2021</v>
      </c>
      <c r="H12221" t="s">
        <v>267</v>
      </c>
      <c r="I12221" t="s">
        <v>29236</v>
      </c>
    </row>
    <row r="12222" spans="1:9" ht="16" x14ac:dyDescent="0.2">
      <c r="A12222" t="s">
        <v>29233</v>
      </c>
      <c r="B12222" t="s">
        <v>29237</v>
      </c>
      <c r="C12222">
        <v>2</v>
      </c>
      <c r="D12222" t="s">
        <v>1481</v>
      </c>
      <c r="E12222" t="s">
        <v>12</v>
      </c>
      <c r="F12222" s="3" t="s">
        <v>12529</v>
      </c>
      <c r="G12222">
        <v>2021</v>
      </c>
      <c r="H12222" t="s">
        <v>267</v>
      </c>
      <c r="I12222" t="s">
        <v>29236</v>
      </c>
    </row>
    <row r="12223" spans="1:9" ht="32" x14ac:dyDescent="0.2">
      <c r="A12223" t="s">
        <v>29238</v>
      </c>
      <c r="B12223" t="s">
        <v>29239</v>
      </c>
      <c r="C12223">
        <v>1</v>
      </c>
      <c r="D12223" t="s">
        <v>52</v>
      </c>
      <c r="E12223" t="s">
        <v>12</v>
      </c>
      <c r="F12223" s="3" t="s">
        <v>29240</v>
      </c>
      <c r="G12223">
        <v>2021</v>
      </c>
      <c r="H12223" t="s">
        <v>226</v>
      </c>
      <c r="I12223" t="s">
        <v>29241</v>
      </c>
    </row>
    <row r="12224" spans="1:9" ht="32" x14ac:dyDescent="0.2">
      <c r="A12224" t="s">
        <v>29238</v>
      </c>
      <c r="B12224" t="s">
        <v>29242</v>
      </c>
      <c r="C12224">
        <v>2</v>
      </c>
      <c r="D12224" t="s">
        <v>52</v>
      </c>
      <c r="E12224" t="s">
        <v>12</v>
      </c>
      <c r="F12224" s="3" t="s">
        <v>29243</v>
      </c>
      <c r="G12224">
        <v>2021</v>
      </c>
      <c r="H12224" t="s">
        <v>226</v>
      </c>
      <c r="I12224" t="s">
        <v>29241</v>
      </c>
    </row>
    <row r="12225" spans="1:9" ht="16" x14ac:dyDescent="0.2">
      <c r="A12225" t="s">
        <v>29244</v>
      </c>
      <c r="B12225" t="s">
        <v>29245</v>
      </c>
      <c r="C12225">
        <v>1</v>
      </c>
      <c r="D12225" t="s">
        <v>12</v>
      </c>
      <c r="E12225" t="s">
        <v>3989</v>
      </c>
      <c r="F12225" s="3" t="s">
        <v>23844</v>
      </c>
      <c r="G12225">
        <v>2021</v>
      </c>
      <c r="H12225" t="s">
        <v>2316</v>
      </c>
      <c r="I12225" t="s">
        <v>29246</v>
      </c>
    </row>
    <row r="12226" spans="1:9" ht="32" x14ac:dyDescent="0.2">
      <c r="A12226" t="s">
        <v>29247</v>
      </c>
      <c r="B12226" t="s">
        <v>23441</v>
      </c>
      <c r="C12226">
        <v>1</v>
      </c>
      <c r="D12226" t="s">
        <v>12</v>
      </c>
      <c r="E12226" t="s">
        <v>12</v>
      </c>
      <c r="F12226" s="3" t="s">
        <v>29248</v>
      </c>
      <c r="G12226">
        <v>2021</v>
      </c>
      <c r="H12226" t="s">
        <v>140</v>
      </c>
      <c r="I12226" t="s">
        <v>29249</v>
      </c>
    </row>
    <row r="12227" spans="1:9" ht="32" x14ac:dyDescent="0.2">
      <c r="A12227" t="s">
        <v>29250</v>
      </c>
      <c r="B12227" t="s">
        <v>29251</v>
      </c>
      <c r="C12227">
        <v>1</v>
      </c>
      <c r="D12227" t="s">
        <v>52</v>
      </c>
      <c r="E12227" t="s">
        <v>12</v>
      </c>
      <c r="F12227" s="3" t="s">
        <v>29252</v>
      </c>
      <c r="G12227">
        <v>2021</v>
      </c>
      <c r="H12227" t="s">
        <v>226</v>
      </c>
      <c r="I12227" t="s">
        <v>29253</v>
      </c>
    </row>
    <row r="12228" spans="1:9" ht="32" x14ac:dyDescent="0.2">
      <c r="A12228" t="s">
        <v>29250</v>
      </c>
      <c r="B12228" t="s">
        <v>20341</v>
      </c>
      <c r="C12228">
        <v>2</v>
      </c>
      <c r="D12228" t="s">
        <v>52</v>
      </c>
      <c r="E12228" t="s">
        <v>12</v>
      </c>
      <c r="F12228" s="3" t="s">
        <v>1865</v>
      </c>
      <c r="G12228">
        <v>2021</v>
      </c>
      <c r="H12228" t="s">
        <v>226</v>
      </c>
      <c r="I12228" t="s">
        <v>29253</v>
      </c>
    </row>
    <row r="12229" spans="1:9" ht="32" x14ac:dyDescent="0.2">
      <c r="A12229" t="s">
        <v>29254</v>
      </c>
      <c r="B12229" t="s">
        <v>29255</v>
      </c>
      <c r="C12229">
        <v>1</v>
      </c>
      <c r="D12229" t="s">
        <v>1142</v>
      </c>
      <c r="E12229" t="s">
        <v>12</v>
      </c>
      <c r="F12229" s="3" t="s">
        <v>29256</v>
      </c>
      <c r="G12229">
        <v>2021</v>
      </c>
      <c r="H12229" t="s">
        <v>368</v>
      </c>
      <c r="I12229" t="s">
        <v>29257</v>
      </c>
    </row>
    <row r="12230" spans="1:9" ht="32" x14ac:dyDescent="0.2">
      <c r="A12230" t="s">
        <v>29254</v>
      </c>
      <c r="B12230" t="s">
        <v>29258</v>
      </c>
      <c r="C12230">
        <v>2</v>
      </c>
      <c r="D12230" t="s">
        <v>576</v>
      </c>
      <c r="E12230" t="s">
        <v>12</v>
      </c>
      <c r="F12230" s="3" t="s">
        <v>29259</v>
      </c>
      <c r="G12230">
        <v>2021</v>
      </c>
      <c r="H12230" t="s">
        <v>359</v>
      </c>
      <c r="I12230" t="s">
        <v>29257</v>
      </c>
    </row>
    <row r="12231" spans="1:9" ht="16" x14ac:dyDescent="0.2">
      <c r="A12231" t="s">
        <v>29260</v>
      </c>
      <c r="B12231" t="s">
        <v>19403</v>
      </c>
      <c r="C12231">
        <v>1</v>
      </c>
      <c r="D12231" t="s">
        <v>12</v>
      </c>
      <c r="E12231" t="s">
        <v>592</v>
      </c>
      <c r="F12231" s="3" t="s">
        <v>16605</v>
      </c>
      <c r="G12231">
        <v>2021</v>
      </c>
      <c r="H12231" t="s">
        <v>1248</v>
      </c>
      <c r="I12231" t="s">
        <v>29261</v>
      </c>
    </row>
    <row r="12232" spans="1:9" ht="16" x14ac:dyDescent="0.2">
      <c r="A12232" t="s">
        <v>29260</v>
      </c>
      <c r="B12232" t="s">
        <v>19406</v>
      </c>
      <c r="C12232">
        <v>2</v>
      </c>
      <c r="D12232" t="s">
        <v>12</v>
      </c>
      <c r="E12232" t="s">
        <v>12</v>
      </c>
      <c r="F12232" s="3" t="s">
        <v>19404</v>
      </c>
      <c r="G12232">
        <v>2021</v>
      </c>
      <c r="H12232" t="s">
        <v>1248</v>
      </c>
      <c r="I12232" t="s">
        <v>29261</v>
      </c>
    </row>
    <row r="12233" spans="1:9" ht="16" x14ac:dyDescent="0.2">
      <c r="A12233" t="s">
        <v>29260</v>
      </c>
      <c r="B12233" t="s">
        <v>19624</v>
      </c>
      <c r="C12233">
        <v>3</v>
      </c>
      <c r="D12233" t="s">
        <v>12</v>
      </c>
      <c r="E12233" t="s">
        <v>12</v>
      </c>
      <c r="F12233" s="3" t="s">
        <v>7036</v>
      </c>
      <c r="G12233">
        <v>2021</v>
      </c>
      <c r="H12233" t="s">
        <v>1248</v>
      </c>
      <c r="I12233" t="s">
        <v>29261</v>
      </c>
    </row>
    <row r="12234" spans="1:9" ht="16" x14ac:dyDescent="0.2">
      <c r="A12234" t="s">
        <v>29262</v>
      </c>
      <c r="B12234" t="s">
        <v>407</v>
      </c>
      <c r="C12234">
        <v>1</v>
      </c>
      <c r="D12234" t="s">
        <v>408</v>
      </c>
      <c r="E12234" t="s">
        <v>12</v>
      </c>
      <c r="F12234" s="7" t="s">
        <v>3831</v>
      </c>
      <c r="G12234">
        <v>2021</v>
      </c>
      <c r="H12234" t="s">
        <v>174</v>
      </c>
      <c r="I12234" t="s">
        <v>29263</v>
      </c>
    </row>
    <row r="12235" spans="1:9" ht="16" x14ac:dyDescent="0.2">
      <c r="A12235" t="s">
        <v>29262</v>
      </c>
      <c r="B12235" t="s">
        <v>29264</v>
      </c>
      <c r="C12235">
        <v>2</v>
      </c>
      <c r="D12235" t="s">
        <v>31</v>
      </c>
      <c r="E12235" t="s">
        <v>12</v>
      </c>
      <c r="F12235" s="3" t="s">
        <v>29265</v>
      </c>
      <c r="G12235">
        <v>2021</v>
      </c>
      <c r="H12235" t="s">
        <v>174</v>
      </c>
      <c r="I12235" t="s">
        <v>29263</v>
      </c>
    </row>
    <row r="12236" spans="1:9" ht="16" x14ac:dyDescent="0.2">
      <c r="A12236" t="s">
        <v>29266</v>
      </c>
      <c r="B12236" t="s">
        <v>701</v>
      </c>
      <c r="C12236">
        <v>1</v>
      </c>
      <c r="D12236" t="s">
        <v>12</v>
      </c>
      <c r="E12236" t="s">
        <v>12</v>
      </c>
      <c r="F12236" s="3" t="s">
        <v>702</v>
      </c>
      <c r="G12236">
        <v>2021</v>
      </c>
      <c r="H12236" t="s">
        <v>371</v>
      </c>
      <c r="I12236" t="s">
        <v>29267</v>
      </c>
    </row>
    <row r="12237" spans="1:9" ht="16" x14ac:dyDescent="0.2">
      <c r="A12237" t="s">
        <v>29266</v>
      </c>
      <c r="B12237" t="s">
        <v>20073</v>
      </c>
      <c r="C12237">
        <v>2</v>
      </c>
      <c r="D12237">
        <f>545</f>
        <v>545</v>
      </c>
      <c r="E12237" t="s">
        <v>7100</v>
      </c>
      <c r="F12237" s="3" t="s">
        <v>7101</v>
      </c>
      <c r="G12237">
        <v>2021</v>
      </c>
      <c r="H12237" t="s">
        <v>371</v>
      </c>
      <c r="I12237" t="s">
        <v>29267</v>
      </c>
    </row>
    <row r="12238" spans="1:9" ht="32" x14ac:dyDescent="0.2">
      <c r="A12238" t="s">
        <v>29266</v>
      </c>
      <c r="B12238" t="s">
        <v>1578</v>
      </c>
      <c r="C12238">
        <v>3</v>
      </c>
      <c r="D12238" t="s">
        <v>1579</v>
      </c>
      <c r="E12238" t="s">
        <v>12</v>
      </c>
      <c r="F12238" s="3" t="s">
        <v>1580</v>
      </c>
      <c r="G12238">
        <v>2021</v>
      </c>
      <c r="H12238" t="s">
        <v>140</v>
      </c>
      <c r="I12238" t="s">
        <v>29267</v>
      </c>
    </row>
    <row r="12239" spans="1:9" ht="16" x14ac:dyDescent="0.2">
      <c r="A12239" t="s">
        <v>29266</v>
      </c>
      <c r="B12239" t="s">
        <v>29268</v>
      </c>
      <c r="C12239">
        <v>4</v>
      </c>
      <c r="D12239" t="s">
        <v>12</v>
      </c>
      <c r="E12239" t="s">
        <v>12</v>
      </c>
      <c r="F12239" s="3" t="s">
        <v>29269</v>
      </c>
      <c r="G12239">
        <v>2021</v>
      </c>
      <c r="H12239" t="s">
        <v>140</v>
      </c>
      <c r="I12239" t="s">
        <v>29267</v>
      </c>
    </row>
    <row r="12240" spans="1:9" ht="32" x14ac:dyDescent="0.2">
      <c r="A12240" t="s">
        <v>29270</v>
      </c>
      <c r="B12240" t="s">
        <v>29271</v>
      </c>
      <c r="C12240">
        <v>1</v>
      </c>
      <c r="D12240" t="s">
        <v>12</v>
      </c>
      <c r="E12240" t="s">
        <v>12</v>
      </c>
      <c r="F12240" s="3" t="s">
        <v>29272</v>
      </c>
      <c r="G12240">
        <v>2021</v>
      </c>
      <c r="H12240" t="s">
        <v>140</v>
      </c>
      <c r="I12240" t="s">
        <v>29273</v>
      </c>
    </row>
    <row r="12241" spans="1:9" ht="16" x14ac:dyDescent="0.2">
      <c r="A12241" t="s">
        <v>29270</v>
      </c>
      <c r="B12241" t="s">
        <v>29274</v>
      </c>
      <c r="C12241">
        <v>2</v>
      </c>
      <c r="D12241" t="s">
        <v>12</v>
      </c>
      <c r="E12241" t="s">
        <v>12</v>
      </c>
      <c r="F12241" s="3" t="s">
        <v>29275</v>
      </c>
      <c r="G12241">
        <v>2021</v>
      </c>
      <c r="H12241" t="s">
        <v>140</v>
      </c>
      <c r="I12241" t="s">
        <v>29273</v>
      </c>
    </row>
    <row r="12242" spans="1:9" ht="16" x14ac:dyDescent="0.2">
      <c r="A12242" t="s">
        <v>29270</v>
      </c>
      <c r="B12242" t="s">
        <v>29276</v>
      </c>
      <c r="C12242">
        <v>3</v>
      </c>
      <c r="D12242" t="s">
        <v>485</v>
      </c>
      <c r="E12242" t="s">
        <v>12</v>
      </c>
      <c r="F12242" s="3" t="s">
        <v>29196</v>
      </c>
      <c r="G12242">
        <v>2021</v>
      </c>
      <c r="H12242" t="s">
        <v>140</v>
      </c>
      <c r="I12242" t="s">
        <v>29273</v>
      </c>
    </row>
    <row r="12243" spans="1:9" ht="16" x14ac:dyDescent="0.2">
      <c r="A12243" t="s">
        <v>29270</v>
      </c>
      <c r="B12243" t="s">
        <v>23843</v>
      </c>
      <c r="C12243">
        <v>4</v>
      </c>
      <c r="D12243" t="s">
        <v>485</v>
      </c>
      <c r="E12243" t="s">
        <v>12</v>
      </c>
      <c r="F12243" s="3" t="s">
        <v>29196</v>
      </c>
      <c r="G12243">
        <v>2021</v>
      </c>
      <c r="H12243" t="s">
        <v>140</v>
      </c>
      <c r="I12243" t="s">
        <v>29273</v>
      </c>
    </row>
    <row r="12244" spans="1:9" ht="16" x14ac:dyDescent="0.2">
      <c r="A12244" t="s">
        <v>29277</v>
      </c>
      <c r="B12244" t="s">
        <v>20073</v>
      </c>
      <c r="C12244">
        <v>1</v>
      </c>
      <c r="D12244">
        <f>545</f>
        <v>545</v>
      </c>
      <c r="E12244" t="s">
        <v>7100</v>
      </c>
      <c r="F12244" s="3" t="s">
        <v>7101</v>
      </c>
      <c r="G12244">
        <v>2021</v>
      </c>
      <c r="H12244" t="s">
        <v>371</v>
      </c>
      <c r="I12244" t="s">
        <v>29278</v>
      </c>
    </row>
    <row r="12245" spans="1:9" ht="32" x14ac:dyDescent="0.2">
      <c r="A12245" t="s">
        <v>29277</v>
      </c>
      <c r="B12245" t="s">
        <v>1578</v>
      </c>
      <c r="C12245">
        <v>2</v>
      </c>
      <c r="D12245" t="s">
        <v>1579</v>
      </c>
      <c r="E12245" t="s">
        <v>12</v>
      </c>
      <c r="F12245" s="3" t="s">
        <v>1580</v>
      </c>
      <c r="G12245">
        <v>2021</v>
      </c>
      <c r="H12245" t="s">
        <v>140</v>
      </c>
      <c r="I12245" t="s">
        <v>29278</v>
      </c>
    </row>
    <row r="12246" spans="1:9" ht="16" x14ac:dyDescent="0.2">
      <c r="A12246" t="s">
        <v>29277</v>
      </c>
      <c r="B12246" t="s">
        <v>701</v>
      </c>
      <c r="C12246">
        <v>3</v>
      </c>
      <c r="D12246" t="s">
        <v>12</v>
      </c>
      <c r="E12246" t="s">
        <v>12</v>
      </c>
      <c r="F12246" s="3" t="s">
        <v>702</v>
      </c>
      <c r="G12246">
        <v>2021</v>
      </c>
      <c r="H12246" t="s">
        <v>371</v>
      </c>
      <c r="I12246" t="s">
        <v>29278</v>
      </c>
    </row>
    <row r="12247" spans="1:9" ht="32" x14ac:dyDescent="0.2">
      <c r="A12247" t="s">
        <v>29279</v>
      </c>
      <c r="B12247" t="s">
        <v>29280</v>
      </c>
      <c r="C12247">
        <v>1</v>
      </c>
      <c r="D12247" t="s">
        <v>3989</v>
      </c>
      <c r="E12247" t="s">
        <v>12</v>
      </c>
      <c r="F12247" s="3" t="s">
        <v>29281</v>
      </c>
      <c r="G12247">
        <v>2021</v>
      </c>
      <c r="H12247" t="s">
        <v>140</v>
      </c>
      <c r="I12247" t="s">
        <v>29282</v>
      </c>
    </row>
    <row r="12248" spans="1:9" ht="32" x14ac:dyDescent="0.2">
      <c r="A12248" t="s">
        <v>29279</v>
      </c>
      <c r="B12248" t="s">
        <v>29283</v>
      </c>
      <c r="C12248">
        <v>2</v>
      </c>
      <c r="D12248" t="s">
        <v>1010</v>
      </c>
      <c r="E12248" t="s">
        <v>12</v>
      </c>
      <c r="F12248" s="3" t="s">
        <v>29284</v>
      </c>
      <c r="G12248">
        <v>2021</v>
      </c>
      <c r="H12248" t="s">
        <v>140</v>
      </c>
      <c r="I12248" t="s">
        <v>29282</v>
      </c>
    </row>
    <row r="12249" spans="1:9" ht="32" x14ac:dyDescent="0.2">
      <c r="A12249" t="s">
        <v>29285</v>
      </c>
      <c r="B12249" t="s">
        <v>29286</v>
      </c>
      <c r="C12249">
        <v>1</v>
      </c>
      <c r="D12249" t="s">
        <v>12</v>
      </c>
      <c r="E12249" t="s">
        <v>12</v>
      </c>
      <c r="F12249" s="3" t="s">
        <v>29287</v>
      </c>
      <c r="G12249">
        <v>2021</v>
      </c>
      <c r="H12249" t="s">
        <v>140</v>
      </c>
      <c r="I12249" t="s">
        <v>29288</v>
      </c>
    </row>
    <row r="12250" spans="1:9" ht="32" x14ac:dyDescent="0.2">
      <c r="A12250" t="s">
        <v>29285</v>
      </c>
      <c r="B12250" t="s">
        <v>23723</v>
      </c>
      <c r="C12250">
        <v>2</v>
      </c>
      <c r="D12250" t="s">
        <v>485</v>
      </c>
      <c r="E12250" t="s">
        <v>12</v>
      </c>
      <c r="F12250" s="3" t="s">
        <v>29289</v>
      </c>
      <c r="G12250">
        <v>2021</v>
      </c>
      <c r="H12250" t="s">
        <v>140</v>
      </c>
      <c r="I12250" t="s">
        <v>29288</v>
      </c>
    </row>
    <row r="12251" spans="1:9" ht="32" x14ac:dyDescent="0.2">
      <c r="A12251" t="s">
        <v>29285</v>
      </c>
      <c r="B12251" t="s">
        <v>29290</v>
      </c>
      <c r="C12251">
        <v>3</v>
      </c>
      <c r="D12251" t="s">
        <v>12</v>
      </c>
      <c r="E12251" t="s">
        <v>12</v>
      </c>
      <c r="F12251" s="3" t="s">
        <v>29291</v>
      </c>
      <c r="G12251">
        <v>2021</v>
      </c>
      <c r="H12251" t="s">
        <v>140</v>
      </c>
      <c r="I12251" t="s">
        <v>29288</v>
      </c>
    </row>
    <row r="12252" spans="1:9" ht="32" x14ac:dyDescent="0.2">
      <c r="A12252" t="s">
        <v>29292</v>
      </c>
      <c r="B12252" t="s">
        <v>14272</v>
      </c>
      <c r="C12252">
        <v>1</v>
      </c>
      <c r="D12252" t="s">
        <v>52</v>
      </c>
      <c r="E12252" t="s">
        <v>12</v>
      </c>
      <c r="F12252" s="3" t="s">
        <v>3545</v>
      </c>
      <c r="G12252">
        <v>2021</v>
      </c>
      <c r="H12252" t="s">
        <v>226</v>
      </c>
      <c r="I12252" t="s">
        <v>29293</v>
      </c>
    </row>
    <row r="12253" spans="1:9" ht="32" x14ac:dyDescent="0.2">
      <c r="A12253" t="s">
        <v>29294</v>
      </c>
      <c r="B12253" t="s">
        <v>10152</v>
      </c>
      <c r="C12253">
        <v>1</v>
      </c>
      <c r="D12253" t="s">
        <v>408</v>
      </c>
      <c r="E12253" t="s">
        <v>12</v>
      </c>
      <c r="F12253" s="3" t="s">
        <v>29295</v>
      </c>
      <c r="G12253">
        <v>2021</v>
      </c>
      <c r="H12253" t="s">
        <v>140</v>
      </c>
      <c r="I12253" t="s">
        <v>29296</v>
      </c>
    </row>
    <row r="12254" spans="1:9" ht="32" x14ac:dyDescent="0.2">
      <c r="A12254" t="s">
        <v>29294</v>
      </c>
      <c r="B12254" t="s">
        <v>16168</v>
      </c>
      <c r="C12254">
        <v>2</v>
      </c>
      <c r="D12254" t="s">
        <v>12</v>
      </c>
      <c r="E12254" t="s">
        <v>12</v>
      </c>
      <c r="F12254" s="3" t="s">
        <v>29297</v>
      </c>
      <c r="G12254">
        <v>2021</v>
      </c>
      <c r="H12254" t="s">
        <v>140</v>
      </c>
      <c r="I12254" t="s">
        <v>29296</v>
      </c>
    </row>
    <row r="12255" spans="1:9" ht="16" x14ac:dyDescent="0.2">
      <c r="A12255" t="s">
        <v>29298</v>
      </c>
      <c r="B12255" t="s">
        <v>27422</v>
      </c>
      <c r="C12255">
        <v>1</v>
      </c>
      <c r="D12255" t="s">
        <v>31</v>
      </c>
      <c r="E12255" t="s">
        <v>12</v>
      </c>
      <c r="F12255" s="3" t="s">
        <v>29299</v>
      </c>
      <c r="G12255">
        <v>2021</v>
      </c>
      <c r="H12255" t="s">
        <v>140</v>
      </c>
      <c r="I12255" t="s">
        <v>29300</v>
      </c>
    </row>
    <row r="12256" spans="1:9" ht="16" x14ac:dyDescent="0.2">
      <c r="A12256" t="s">
        <v>29301</v>
      </c>
      <c r="B12256" t="s">
        <v>29302</v>
      </c>
      <c r="C12256">
        <v>1</v>
      </c>
      <c r="D12256" t="s">
        <v>12</v>
      </c>
      <c r="E12256" t="s">
        <v>12</v>
      </c>
      <c r="F12256" s="3" t="s">
        <v>8314</v>
      </c>
      <c r="G12256">
        <v>2021</v>
      </c>
      <c r="H12256" t="s">
        <v>1102</v>
      </c>
      <c r="I12256" t="s">
        <v>29303</v>
      </c>
    </row>
    <row r="12257" spans="1:9" ht="16" x14ac:dyDescent="0.2">
      <c r="A12257" t="s">
        <v>29301</v>
      </c>
      <c r="B12257" t="s">
        <v>29304</v>
      </c>
      <c r="C12257">
        <v>2</v>
      </c>
      <c r="D12257" t="s">
        <v>12</v>
      </c>
      <c r="E12257" t="s">
        <v>12</v>
      </c>
      <c r="F12257" s="3" t="s">
        <v>28914</v>
      </c>
      <c r="G12257">
        <v>2021</v>
      </c>
      <c r="H12257" t="s">
        <v>474</v>
      </c>
      <c r="I12257" t="s">
        <v>29303</v>
      </c>
    </row>
    <row r="12258" spans="1:9" ht="16" x14ac:dyDescent="0.2">
      <c r="A12258" t="s">
        <v>29301</v>
      </c>
      <c r="B12258" t="s">
        <v>29305</v>
      </c>
      <c r="C12258">
        <v>3</v>
      </c>
      <c r="D12258" t="s">
        <v>90</v>
      </c>
      <c r="E12258" t="s">
        <v>12</v>
      </c>
      <c r="F12258" s="3" t="s">
        <v>29306</v>
      </c>
      <c r="G12258">
        <v>2021</v>
      </c>
      <c r="H12258" t="s">
        <v>832</v>
      </c>
      <c r="I12258" t="s">
        <v>29303</v>
      </c>
    </row>
    <row r="12259" spans="1:9" ht="32" x14ac:dyDescent="0.2">
      <c r="A12259" t="s">
        <v>29307</v>
      </c>
      <c r="B12259" t="s">
        <v>6596</v>
      </c>
      <c r="C12259">
        <v>1</v>
      </c>
      <c r="D12259" t="s">
        <v>1512</v>
      </c>
      <c r="E12259" t="s">
        <v>12</v>
      </c>
      <c r="F12259" s="3" t="s">
        <v>3664</v>
      </c>
      <c r="G12259">
        <v>2021</v>
      </c>
      <c r="H12259" t="s">
        <v>323</v>
      </c>
      <c r="I12259" t="s">
        <v>29308</v>
      </c>
    </row>
    <row r="12260" spans="1:9" ht="32" x14ac:dyDescent="0.2">
      <c r="A12260" t="s">
        <v>29309</v>
      </c>
      <c r="B12260" t="s">
        <v>29310</v>
      </c>
      <c r="C12260">
        <v>1</v>
      </c>
      <c r="D12260" t="s">
        <v>344</v>
      </c>
      <c r="E12260" t="s">
        <v>12</v>
      </c>
      <c r="F12260" s="3" t="s">
        <v>29311</v>
      </c>
      <c r="G12260">
        <v>2021</v>
      </c>
      <c r="H12260" t="s">
        <v>377</v>
      </c>
      <c r="I12260" t="s">
        <v>29312</v>
      </c>
    </row>
    <row r="12261" spans="1:9" ht="32" x14ac:dyDescent="0.2">
      <c r="A12261" t="s">
        <v>29309</v>
      </c>
      <c r="B12261" t="s">
        <v>29313</v>
      </c>
      <c r="C12261">
        <v>2</v>
      </c>
      <c r="D12261" t="s">
        <v>12</v>
      </c>
      <c r="E12261" t="s">
        <v>12</v>
      </c>
      <c r="F12261" s="3" t="s">
        <v>29314</v>
      </c>
      <c r="G12261">
        <v>2021</v>
      </c>
      <c r="H12261" t="s">
        <v>377</v>
      </c>
      <c r="I12261" t="s">
        <v>29312</v>
      </c>
    </row>
    <row r="12262" spans="1:9" ht="32" x14ac:dyDescent="0.2">
      <c r="A12262" t="s">
        <v>29309</v>
      </c>
      <c r="B12262" t="s">
        <v>29315</v>
      </c>
      <c r="C12262">
        <v>3</v>
      </c>
      <c r="D12262" t="s">
        <v>12</v>
      </c>
      <c r="E12262" t="s">
        <v>12</v>
      </c>
      <c r="F12262" s="3" t="s">
        <v>29316</v>
      </c>
      <c r="G12262">
        <v>2021</v>
      </c>
      <c r="H12262" t="s">
        <v>377</v>
      </c>
      <c r="I12262" t="s">
        <v>29312</v>
      </c>
    </row>
    <row r="12263" spans="1:9" ht="16" x14ac:dyDescent="0.2">
      <c r="A12263" t="s">
        <v>29317</v>
      </c>
      <c r="B12263" t="s">
        <v>7212</v>
      </c>
      <c r="C12263">
        <v>1</v>
      </c>
      <c r="D12263" t="s">
        <v>52</v>
      </c>
      <c r="E12263" t="s">
        <v>12</v>
      </c>
      <c r="F12263" s="3" t="s">
        <v>3706</v>
      </c>
      <c r="G12263">
        <v>2021</v>
      </c>
      <c r="H12263" t="s">
        <v>140</v>
      </c>
      <c r="I12263" t="s">
        <v>29318</v>
      </c>
    </row>
    <row r="12264" spans="1:9" ht="16" x14ac:dyDescent="0.2">
      <c r="A12264" t="s">
        <v>29317</v>
      </c>
      <c r="B12264" t="s">
        <v>29319</v>
      </c>
      <c r="C12264">
        <v>2</v>
      </c>
      <c r="D12264" t="s">
        <v>12</v>
      </c>
      <c r="E12264" t="s">
        <v>12</v>
      </c>
      <c r="F12264" s="3" t="s">
        <v>29320</v>
      </c>
      <c r="G12264">
        <v>2021</v>
      </c>
      <c r="H12264" t="s">
        <v>14</v>
      </c>
      <c r="I12264" t="s">
        <v>29318</v>
      </c>
    </row>
    <row r="12265" spans="1:9" ht="16" x14ac:dyDescent="0.2">
      <c r="A12265" t="s">
        <v>29321</v>
      </c>
      <c r="B12265" t="s">
        <v>29322</v>
      </c>
      <c r="C12265">
        <v>1</v>
      </c>
      <c r="D12265" t="s">
        <v>12</v>
      </c>
      <c r="E12265" t="s">
        <v>12</v>
      </c>
      <c r="F12265" s="3" t="s">
        <v>29323</v>
      </c>
      <c r="G12265">
        <v>2021</v>
      </c>
      <c r="H12265" t="s">
        <v>86</v>
      </c>
      <c r="I12265" t="s">
        <v>29324</v>
      </c>
    </row>
    <row r="12266" spans="1:9" ht="16" x14ac:dyDescent="0.2">
      <c r="A12266" t="s">
        <v>29321</v>
      </c>
      <c r="B12266" t="s">
        <v>29325</v>
      </c>
      <c r="C12266">
        <v>2</v>
      </c>
      <c r="D12266" t="s">
        <v>52</v>
      </c>
      <c r="E12266" t="s">
        <v>12</v>
      </c>
      <c r="F12266" s="3" t="s">
        <v>29326</v>
      </c>
      <c r="G12266">
        <v>2021</v>
      </c>
      <c r="H12266" t="s">
        <v>86</v>
      </c>
      <c r="I12266" t="s">
        <v>29324</v>
      </c>
    </row>
    <row r="12267" spans="1:9" ht="32" x14ac:dyDescent="0.2">
      <c r="A12267" t="s">
        <v>29327</v>
      </c>
      <c r="B12267" t="s">
        <v>24981</v>
      </c>
      <c r="C12267">
        <v>1</v>
      </c>
      <c r="D12267" t="s">
        <v>1416</v>
      </c>
      <c r="E12267" t="s">
        <v>12</v>
      </c>
      <c r="F12267" s="3" t="s">
        <v>1417</v>
      </c>
      <c r="G12267">
        <v>2021</v>
      </c>
      <c r="H12267" t="s">
        <v>67</v>
      </c>
      <c r="I12267" t="s">
        <v>29328</v>
      </c>
    </row>
    <row r="12268" spans="1:9" ht="16" x14ac:dyDescent="0.2">
      <c r="A12268" t="s">
        <v>29329</v>
      </c>
      <c r="B12268" t="s">
        <v>29330</v>
      </c>
      <c r="C12268">
        <v>1</v>
      </c>
      <c r="D12268" t="s">
        <v>316</v>
      </c>
      <c r="E12268" t="s">
        <v>12</v>
      </c>
      <c r="F12268" s="3" t="s">
        <v>29331</v>
      </c>
      <c r="G12268">
        <v>2021</v>
      </c>
      <c r="H12268" t="s">
        <v>318</v>
      </c>
      <c r="I12268" t="s">
        <v>29332</v>
      </c>
    </row>
    <row r="12269" spans="1:9" ht="16" x14ac:dyDescent="0.2">
      <c r="A12269" t="s">
        <v>29333</v>
      </c>
      <c r="B12269" t="s">
        <v>29334</v>
      </c>
      <c r="C12269">
        <v>1</v>
      </c>
      <c r="D12269" t="s">
        <v>344</v>
      </c>
      <c r="E12269" t="s">
        <v>12</v>
      </c>
      <c r="F12269" s="3" t="s">
        <v>29335</v>
      </c>
      <c r="G12269">
        <v>2021</v>
      </c>
      <c r="H12269" t="s">
        <v>438</v>
      </c>
      <c r="I12269" t="s">
        <v>29336</v>
      </c>
    </row>
    <row r="12270" spans="1:9" ht="16" x14ac:dyDescent="0.2">
      <c r="A12270" t="s">
        <v>29337</v>
      </c>
      <c r="B12270" t="s">
        <v>840</v>
      </c>
      <c r="C12270">
        <v>1</v>
      </c>
      <c r="D12270" t="s">
        <v>12</v>
      </c>
      <c r="E12270" t="s">
        <v>12</v>
      </c>
      <c r="F12270" s="3" t="s">
        <v>29338</v>
      </c>
      <c r="G12270">
        <v>2021</v>
      </c>
      <c r="H12270" t="s">
        <v>14</v>
      </c>
      <c r="I12270" t="s">
        <v>29339</v>
      </c>
    </row>
    <row r="12271" spans="1:9" ht="32" x14ac:dyDescent="0.2">
      <c r="A12271" t="s">
        <v>29337</v>
      </c>
      <c r="B12271" t="s">
        <v>6163</v>
      </c>
      <c r="C12271">
        <v>2</v>
      </c>
      <c r="D12271" t="s">
        <v>12</v>
      </c>
      <c r="E12271" t="s">
        <v>12</v>
      </c>
      <c r="F12271" s="3" t="s">
        <v>29340</v>
      </c>
      <c r="G12271">
        <v>2021</v>
      </c>
      <c r="H12271" t="s">
        <v>474</v>
      </c>
      <c r="I12271" t="s">
        <v>29339</v>
      </c>
    </row>
    <row r="12272" spans="1:9" ht="32" x14ac:dyDescent="0.2">
      <c r="A12272" t="s">
        <v>29341</v>
      </c>
      <c r="B12272" t="s">
        <v>12043</v>
      </c>
      <c r="C12272">
        <v>1</v>
      </c>
      <c r="D12272" t="s">
        <v>7998</v>
      </c>
      <c r="E12272" t="s">
        <v>12</v>
      </c>
      <c r="F12272" s="3" t="s">
        <v>29342</v>
      </c>
      <c r="G12272">
        <v>2021</v>
      </c>
      <c r="H12272" t="s">
        <v>368</v>
      </c>
      <c r="I12272" t="s">
        <v>29343</v>
      </c>
    </row>
    <row r="12273" spans="1:9" ht="16" x14ac:dyDescent="0.2">
      <c r="A12273" t="s">
        <v>29344</v>
      </c>
      <c r="B12273" t="s">
        <v>29345</v>
      </c>
      <c r="C12273">
        <v>1</v>
      </c>
      <c r="D12273" t="s">
        <v>12</v>
      </c>
      <c r="E12273" t="s">
        <v>12</v>
      </c>
      <c r="F12273" s="3" t="s">
        <v>29346</v>
      </c>
      <c r="G12273">
        <v>2021</v>
      </c>
      <c r="H12273" t="s">
        <v>126</v>
      </c>
      <c r="I12273" t="s">
        <v>29347</v>
      </c>
    </row>
    <row r="12274" spans="1:9" ht="32" x14ac:dyDescent="0.2">
      <c r="A12274" t="s">
        <v>29348</v>
      </c>
      <c r="B12274" t="s">
        <v>29349</v>
      </c>
      <c r="C12274">
        <v>1</v>
      </c>
      <c r="D12274">
        <f>400</f>
        <v>400</v>
      </c>
      <c r="E12274" t="s">
        <v>12</v>
      </c>
      <c r="F12274" s="3" t="s">
        <v>5128</v>
      </c>
      <c r="G12274">
        <v>2021</v>
      </c>
      <c r="H12274" t="s">
        <v>140</v>
      </c>
      <c r="I12274" t="s">
        <v>29350</v>
      </c>
    </row>
    <row r="12275" spans="1:9" ht="32" x14ac:dyDescent="0.2">
      <c r="A12275" t="s">
        <v>29348</v>
      </c>
      <c r="B12275" t="s">
        <v>29351</v>
      </c>
      <c r="C12275">
        <v>2</v>
      </c>
      <c r="D12275">
        <f>400</f>
        <v>400</v>
      </c>
      <c r="E12275" t="s">
        <v>12</v>
      </c>
      <c r="F12275" s="3" t="s">
        <v>5128</v>
      </c>
      <c r="G12275">
        <v>2021</v>
      </c>
      <c r="H12275" t="s">
        <v>140</v>
      </c>
      <c r="I12275" t="s">
        <v>29350</v>
      </c>
    </row>
    <row r="12276" spans="1:9" ht="16" x14ac:dyDescent="0.2">
      <c r="A12276" t="s">
        <v>29352</v>
      </c>
      <c r="B12276" t="s">
        <v>29353</v>
      </c>
      <c r="C12276">
        <v>1</v>
      </c>
      <c r="D12276">
        <f>184</f>
        <v>184</v>
      </c>
      <c r="E12276" t="s">
        <v>12</v>
      </c>
      <c r="F12276" s="3" t="s">
        <v>3298</v>
      </c>
      <c r="G12276">
        <v>2021</v>
      </c>
      <c r="H12276" t="s">
        <v>137</v>
      </c>
      <c r="I12276" t="s">
        <v>29354</v>
      </c>
    </row>
    <row r="12277" spans="1:9" ht="16" x14ac:dyDescent="0.2">
      <c r="A12277" t="s">
        <v>29355</v>
      </c>
      <c r="B12277" t="s">
        <v>29356</v>
      </c>
      <c r="C12277">
        <v>1</v>
      </c>
      <c r="D12277" t="s">
        <v>12</v>
      </c>
      <c r="E12277" t="s">
        <v>12</v>
      </c>
      <c r="F12277" s="3" t="s">
        <v>29357</v>
      </c>
      <c r="G12277">
        <v>2021</v>
      </c>
      <c r="H12277" t="s">
        <v>438</v>
      </c>
      <c r="I12277" t="s">
        <v>29358</v>
      </c>
    </row>
    <row r="12278" spans="1:9" ht="16" x14ac:dyDescent="0.2">
      <c r="A12278" t="s">
        <v>29359</v>
      </c>
      <c r="B12278" t="s">
        <v>29360</v>
      </c>
      <c r="C12278">
        <v>1</v>
      </c>
      <c r="D12278">
        <f>358</f>
        <v>358</v>
      </c>
      <c r="E12278" t="s">
        <v>26264</v>
      </c>
      <c r="F12278" s="3" t="s">
        <v>26265</v>
      </c>
      <c r="G12278">
        <v>2021</v>
      </c>
      <c r="H12278" t="s">
        <v>267</v>
      </c>
      <c r="I12278" t="s">
        <v>29361</v>
      </c>
    </row>
    <row r="12279" spans="1:9" ht="16" x14ac:dyDescent="0.2">
      <c r="A12279" t="s">
        <v>29362</v>
      </c>
      <c r="B12279" t="s">
        <v>25438</v>
      </c>
      <c r="C12279">
        <v>1</v>
      </c>
      <c r="D12279" t="s">
        <v>2296</v>
      </c>
      <c r="E12279" t="s">
        <v>12</v>
      </c>
      <c r="F12279" s="3" t="s">
        <v>2297</v>
      </c>
      <c r="G12279">
        <v>2021</v>
      </c>
      <c r="H12279" t="s">
        <v>267</v>
      </c>
      <c r="I12279" t="s">
        <v>29363</v>
      </c>
    </row>
    <row r="12280" spans="1:9" ht="32" x14ac:dyDescent="0.2">
      <c r="A12280" t="s">
        <v>29364</v>
      </c>
      <c r="B12280" t="s">
        <v>29365</v>
      </c>
      <c r="C12280">
        <v>1</v>
      </c>
      <c r="D12280" t="s">
        <v>12</v>
      </c>
      <c r="E12280" t="s">
        <v>12</v>
      </c>
      <c r="F12280" s="3" t="s">
        <v>29366</v>
      </c>
      <c r="G12280">
        <v>2021</v>
      </c>
      <c r="H12280" t="s">
        <v>832</v>
      </c>
      <c r="I12280" t="s">
        <v>29367</v>
      </c>
    </row>
    <row r="12281" spans="1:9" ht="16" x14ac:dyDescent="0.2">
      <c r="A12281" t="s">
        <v>29364</v>
      </c>
      <c r="B12281" t="s">
        <v>29368</v>
      </c>
      <c r="C12281">
        <v>2</v>
      </c>
      <c r="D12281" t="s">
        <v>12</v>
      </c>
      <c r="E12281" t="s">
        <v>12</v>
      </c>
      <c r="F12281" s="3" t="s">
        <v>29369</v>
      </c>
      <c r="G12281">
        <v>2021</v>
      </c>
      <c r="H12281" t="s">
        <v>832</v>
      </c>
      <c r="I12281" t="s">
        <v>29367</v>
      </c>
    </row>
    <row r="12282" spans="1:9" ht="32" x14ac:dyDescent="0.2">
      <c r="A12282" t="s">
        <v>29370</v>
      </c>
      <c r="B12282" t="s">
        <v>29371</v>
      </c>
      <c r="C12282">
        <v>1</v>
      </c>
      <c r="D12282">
        <f>130</f>
        <v>130</v>
      </c>
      <c r="E12282" t="s">
        <v>12</v>
      </c>
      <c r="F12282" s="3" t="s">
        <v>29372</v>
      </c>
      <c r="G12282">
        <v>2021</v>
      </c>
      <c r="H12282" t="s">
        <v>2316</v>
      </c>
      <c r="I12282" t="s">
        <v>29373</v>
      </c>
    </row>
    <row r="12283" spans="1:9" ht="32" x14ac:dyDescent="0.2">
      <c r="A12283" t="s">
        <v>29374</v>
      </c>
      <c r="B12283" t="s">
        <v>29375</v>
      </c>
      <c r="C12283">
        <v>1</v>
      </c>
      <c r="D12283">
        <f>404</f>
        <v>404</v>
      </c>
      <c r="E12283" t="s">
        <v>12</v>
      </c>
      <c r="F12283" s="3" t="s">
        <v>29376</v>
      </c>
      <c r="G12283">
        <v>2021</v>
      </c>
      <c r="H12283" t="s">
        <v>313</v>
      </c>
      <c r="I12283" t="s">
        <v>29377</v>
      </c>
    </row>
    <row r="12284" spans="1:9" ht="32" x14ac:dyDescent="0.2">
      <c r="A12284" t="s">
        <v>29374</v>
      </c>
      <c r="B12284" t="s">
        <v>8591</v>
      </c>
      <c r="C12284">
        <v>2</v>
      </c>
      <c r="D12284" t="s">
        <v>1020</v>
      </c>
      <c r="E12284" t="s">
        <v>12</v>
      </c>
      <c r="F12284" s="3" t="s">
        <v>29378</v>
      </c>
      <c r="G12284">
        <v>2021</v>
      </c>
      <c r="H12284" t="s">
        <v>1022</v>
      </c>
      <c r="I12284" t="s">
        <v>29377</v>
      </c>
    </row>
    <row r="12285" spans="1:9" ht="16" x14ac:dyDescent="0.2">
      <c r="A12285" t="s">
        <v>29379</v>
      </c>
      <c r="B12285" t="s">
        <v>29380</v>
      </c>
      <c r="C12285">
        <v>1</v>
      </c>
      <c r="D12285" t="s">
        <v>12</v>
      </c>
      <c r="E12285" t="s">
        <v>12</v>
      </c>
      <c r="F12285" s="3" t="s">
        <v>29381</v>
      </c>
      <c r="G12285">
        <v>2021</v>
      </c>
      <c r="H12285" t="s">
        <v>14</v>
      </c>
      <c r="I12285" t="s">
        <v>29382</v>
      </c>
    </row>
    <row r="12286" spans="1:9" ht="32" x14ac:dyDescent="0.2">
      <c r="A12286" t="s">
        <v>29383</v>
      </c>
      <c r="B12286" t="s">
        <v>7165</v>
      </c>
      <c r="C12286">
        <v>1</v>
      </c>
      <c r="D12286" t="s">
        <v>12</v>
      </c>
      <c r="E12286" t="s">
        <v>12</v>
      </c>
      <c r="F12286" s="3" t="s">
        <v>29384</v>
      </c>
      <c r="G12286">
        <v>2021</v>
      </c>
      <c r="H12286" t="s">
        <v>256</v>
      </c>
      <c r="I12286" t="s">
        <v>29385</v>
      </c>
    </row>
    <row r="12287" spans="1:9" ht="16" x14ac:dyDescent="0.2">
      <c r="A12287" t="s">
        <v>29386</v>
      </c>
      <c r="B12287" t="s">
        <v>29387</v>
      </c>
      <c r="C12287">
        <v>1</v>
      </c>
      <c r="D12287" t="s">
        <v>12</v>
      </c>
      <c r="E12287" t="s">
        <v>12</v>
      </c>
      <c r="F12287" s="3" t="s">
        <v>29388</v>
      </c>
      <c r="G12287">
        <v>2021</v>
      </c>
      <c r="H12287" t="s">
        <v>250</v>
      </c>
      <c r="I12287" t="s">
        <v>29389</v>
      </c>
    </row>
    <row r="12288" spans="1:9" ht="32" x14ac:dyDescent="0.2">
      <c r="A12288" t="s">
        <v>29390</v>
      </c>
      <c r="B12288" t="s">
        <v>29391</v>
      </c>
      <c r="C12288">
        <v>1</v>
      </c>
      <c r="D12288" t="s">
        <v>2738</v>
      </c>
      <c r="E12288" t="s">
        <v>12</v>
      </c>
      <c r="F12288" s="3" t="s">
        <v>29392</v>
      </c>
      <c r="G12288">
        <v>2021</v>
      </c>
      <c r="H12288" t="s">
        <v>318</v>
      </c>
      <c r="I12288" t="s">
        <v>29393</v>
      </c>
    </row>
    <row r="12289" spans="1:9" ht="32" x14ac:dyDescent="0.2">
      <c r="A12289" t="s">
        <v>29394</v>
      </c>
      <c r="B12289" t="s">
        <v>29395</v>
      </c>
      <c r="C12289">
        <v>1</v>
      </c>
      <c r="D12289" t="s">
        <v>12</v>
      </c>
      <c r="E12289" t="s">
        <v>12</v>
      </c>
      <c r="F12289" s="3" t="s">
        <v>29396</v>
      </c>
      <c r="G12289">
        <v>2021</v>
      </c>
      <c r="H12289" t="s">
        <v>239</v>
      </c>
      <c r="I12289" t="s">
        <v>29397</v>
      </c>
    </row>
    <row r="12290" spans="1:9" ht="32" x14ac:dyDescent="0.2">
      <c r="A12290" t="s">
        <v>29398</v>
      </c>
      <c r="B12290" t="s">
        <v>29399</v>
      </c>
      <c r="C12290">
        <v>1</v>
      </c>
      <c r="D12290" t="s">
        <v>12</v>
      </c>
      <c r="E12290" t="s">
        <v>12</v>
      </c>
      <c r="F12290" s="3" t="s">
        <v>29400</v>
      </c>
      <c r="G12290">
        <v>2021</v>
      </c>
      <c r="H12290" t="s">
        <v>126</v>
      </c>
      <c r="I12290" t="s">
        <v>29401</v>
      </c>
    </row>
    <row r="12291" spans="1:9" ht="16" x14ac:dyDescent="0.2">
      <c r="A12291" t="s">
        <v>29398</v>
      </c>
      <c r="B12291" t="s">
        <v>29402</v>
      </c>
      <c r="C12291">
        <v>2</v>
      </c>
      <c r="D12291">
        <f>491</f>
        <v>491</v>
      </c>
      <c r="E12291" t="s">
        <v>12</v>
      </c>
      <c r="F12291" s="3" t="s">
        <v>2119</v>
      </c>
      <c r="G12291">
        <v>2021</v>
      </c>
      <c r="H12291" t="s">
        <v>140</v>
      </c>
      <c r="I12291" t="s">
        <v>29401</v>
      </c>
    </row>
    <row r="12292" spans="1:9" ht="16" x14ac:dyDescent="0.2">
      <c r="A12292" t="s">
        <v>29403</v>
      </c>
      <c r="B12292" t="s">
        <v>29404</v>
      </c>
      <c r="C12292">
        <v>1</v>
      </c>
      <c r="D12292" t="s">
        <v>12</v>
      </c>
      <c r="E12292" t="s">
        <v>12</v>
      </c>
      <c r="F12292" s="3" t="s">
        <v>29405</v>
      </c>
      <c r="G12292">
        <v>2021</v>
      </c>
      <c r="H12292" t="s">
        <v>226</v>
      </c>
      <c r="I12292" t="s">
        <v>29406</v>
      </c>
    </row>
    <row r="12293" spans="1:9" ht="16" x14ac:dyDescent="0.2">
      <c r="A12293" t="s">
        <v>29403</v>
      </c>
      <c r="B12293" t="s">
        <v>29407</v>
      </c>
      <c r="C12293">
        <v>2</v>
      </c>
      <c r="D12293" t="s">
        <v>12</v>
      </c>
      <c r="E12293" t="s">
        <v>4681</v>
      </c>
      <c r="F12293" s="7" t="s">
        <v>29408</v>
      </c>
      <c r="G12293">
        <v>2021</v>
      </c>
      <c r="H12293" t="s">
        <v>226</v>
      </c>
      <c r="I12293" t="s">
        <v>29406</v>
      </c>
    </row>
    <row r="12294" spans="1:9" ht="32" x14ac:dyDescent="0.2">
      <c r="A12294" t="s">
        <v>29409</v>
      </c>
      <c r="B12294" t="s">
        <v>2823</v>
      </c>
      <c r="C12294">
        <v>1</v>
      </c>
      <c r="D12294" t="s">
        <v>344</v>
      </c>
      <c r="E12294" t="s">
        <v>12</v>
      </c>
      <c r="F12294" s="3" t="s">
        <v>29410</v>
      </c>
      <c r="G12294">
        <v>2021</v>
      </c>
      <c r="H12294" t="s">
        <v>37</v>
      </c>
      <c r="I12294" t="s">
        <v>29411</v>
      </c>
    </row>
    <row r="12295" spans="1:9" ht="16" x14ac:dyDescent="0.2">
      <c r="A12295" t="s">
        <v>29409</v>
      </c>
      <c r="B12295" t="s">
        <v>29412</v>
      </c>
      <c r="C12295">
        <v>2</v>
      </c>
      <c r="D12295" s="5" t="s">
        <v>12</v>
      </c>
      <c r="E12295" t="s">
        <v>12</v>
      </c>
      <c r="F12295" s="7" t="s">
        <v>165</v>
      </c>
      <c r="G12295">
        <v>2021</v>
      </c>
      <c r="H12295" t="s">
        <v>37</v>
      </c>
      <c r="I12295" t="s">
        <v>29411</v>
      </c>
    </row>
    <row r="12296" spans="1:9" ht="16" x14ac:dyDescent="0.2">
      <c r="A12296" t="s">
        <v>29413</v>
      </c>
      <c r="B12296" t="s">
        <v>2854</v>
      </c>
      <c r="C12296">
        <v>1</v>
      </c>
      <c r="D12296" t="s">
        <v>12</v>
      </c>
      <c r="E12296" t="s">
        <v>12</v>
      </c>
      <c r="F12296" s="3" t="s">
        <v>27362</v>
      </c>
      <c r="G12296">
        <v>2021</v>
      </c>
      <c r="H12296" t="s">
        <v>14</v>
      </c>
      <c r="I12296" t="s">
        <v>29414</v>
      </c>
    </row>
    <row r="12297" spans="1:9" ht="16" x14ac:dyDescent="0.2">
      <c r="A12297" t="s">
        <v>29415</v>
      </c>
      <c r="B12297" t="s">
        <v>2454</v>
      </c>
      <c r="C12297">
        <v>1</v>
      </c>
      <c r="D12297" t="s">
        <v>5327</v>
      </c>
      <c r="E12297" t="s">
        <v>12</v>
      </c>
      <c r="F12297" s="3" t="s">
        <v>20185</v>
      </c>
      <c r="G12297">
        <v>2021</v>
      </c>
      <c r="H12297" t="s">
        <v>368</v>
      </c>
      <c r="I12297" t="s">
        <v>29416</v>
      </c>
    </row>
    <row r="12298" spans="1:9" ht="16" x14ac:dyDescent="0.2">
      <c r="A12298" t="s">
        <v>29415</v>
      </c>
      <c r="B12298" t="s">
        <v>29417</v>
      </c>
      <c r="C12298">
        <v>2</v>
      </c>
      <c r="D12298" t="s">
        <v>5327</v>
      </c>
      <c r="E12298" t="s">
        <v>12</v>
      </c>
      <c r="F12298" s="3" t="s">
        <v>20185</v>
      </c>
      <c r="G12298">
        <v>2021</v>
      </c>
      <c r="H12298" t="s">
        <v>368</v>
      </c>
      <c r="I12298" t="s">
        <v>29416</v>
      </c>
    </row>
    <row r="12299" spans="1:9" ht="16" x14ac:dyDescent="0.2">
      <c r="A12299" t="s">
        <v>29418</v>
      </c>
      <c r="B12299" t="s">
        <v>29419</v>
      </c>
      <c r="C12299">
        <v>1</v>
      </c>
      <c r="D12299" t="s">
        <v>12</v>
      </c>
      <c r="E12299" t="s">
        <v>12</v>
      </c>
      <c r="F12299" s="3" t="s">
        <v>29420</v>
      </c>
      <c r="G12299">
        <v>2021</v>
      </c>
      <c r="H12299" t="s">
        <v>140</v>
      </c>
      <c r="I12299" t="s">
        <v>29421</v>
      </c>
    </row>
    <row r="12300" spans="1:9" ht="16" x14ac:dyDescent="0.2">
      <c r="A12300" t="s">
        <v>29418</v>
      </c>
      <c r="B12300" t="s">
        <v>29422</v>
      </c>
      <c r="C12300">
        <v>2</v>
      </c>
      <c r="D12300">
        <f>340</f>
        <v>340</v>
      </c>
      <c r="E12300" t="s">
        <v>12</v>
      </c>
      <c r="F12300" s="3" t="s">
        <v>18862</v>
      </c>
      <c r="G12300">
        <v>2021</v>
      </c>
      <c r="H12300" t="s">
        <v>140</v>
      </c>
      <c r="I12300" t="s">
        <v>29421</v>
      </c>
    </row>
    <row r="12301" spans="1:9" ht="16" x14ac:dyDescent="0.2">
      <c r="A12301" t="s">
        <v>29418</v>
      </c>
      <c r="B12301" t="s">
        <v>29423</v>
      </c>
      <c r="C12301">
        <v>3</v>
      </c>
      <c r="D12301">
        <f>340</f>
        <v>340</v>
      </c>
      <c r="E12301" t="s">
        <v>12</v>
      </c>
      <c r="F12301" s="3" t="s">
        <v>18862</v>
      </c>
      <c r="G12301">
        <v>2021</v>
      </c>
      <c r="H12301" t="s">
        <v>140</v>
      </c>
      <c r="I12301" t="s">
        <v>29421</v>
      </c>
    </row>
    <row r="12302" spans="1:9" ht="16" x14ac:dyDescent="0.2">
      <c r="A12302" t="s">
        <v>29424</v>
      </c>
      <c r="B12302" t="s">
        <v>29425</v>
      </c>
      <c r="C12302">
        <v>1</v>
      </c>
      <c r="D12302" t="s">
        <v>90</v>
      </c>
      <c r="E12302" t="s">
        <v>12</v>
      </c>
      <c r="F12302" s="3" t="s">
        <v>29306</v>
      </c>
      <c r="G12302">
        <v>2021</v>
      </c>
      <c r="H12302" t="s">
        <v>832</v>
      </c>
      <c r="I12302" t="s">
        <v>29426</v>
      </c>
    </row>
    <row r="12303" spans="1:9" ht="32" x14ac:dyDescent="0.2">
      <c r="A12303" t="s">
        <v>29427</v>
      </c>
      <c r="B12303" t="s">
        <v>29428</v>
      </c>
      <c r="C12303">
        <v>1</v>
      </c>
      <c r="D12303" t="s">
        <v>12</v>
      </c>
      <c r="E12303" t="s">
        <v>12</v>
      </c>
      <c r="F12303" s="3" t="s">
        <v>29429</v>
      </c>
      <c r="G12303">
        <v>2021</v>
      </c>
      <c r="H12303" t="s">
        <v>140</v>
      </c>
      <c r="I12303" t="s">
        <v>29430</v>
      </c>
    </row>
    <row r="12304" spans="1:9" ht="32" x14ac:dyDescent="0.2">
      <c r="A12304" t="s">
        <v>29427</v>
      </c>
      <c r="B12304" t="s">
        <v>29431</v>
      </c>
      <c r="C12304">
        <v>2</v>
      </c>
      <c r="D12304">
        <f>264</f>
        <v>264</v>
      </c>
      <c r="E12304" t="s">
        <v>12</v>
      </c>
      <c r="F12304" s="3" t="s">
        <v>29432</v>
      </c>
      <c r="G12304">
        <v>2021</v>
      </c>
      <c r="H12304" t="s">
        <v>318</v>
      </c>
      <c r="I12304" t="s">
        <v>29430</v>
      </c>
    </row>
    <row r="12305" spans="1:9" ht="32" x14ac:dyDescent="0.2">
      <c r="A12305" t="s">
        <v>29433</v>
      </c>
      <c r="B12305" t="s">
        <v>23035</v>
      </c>
      <c r="C12305">
        <v>1</v>
      </c>
      <c r="D12305" t="s">
        <v>52</v>
      </c>
      <c r="E12305" t="s">
        <v>12</v>
      </c>
      <c r="F12305" s="3" t="s">
        <v>15999</v>
      </c>
      <c r="G12305">
        <v>2021</v>
      </c>
      <c r="H12305" t="s">
        <v>323</v>
      </c>
      <c r="I12305" t="s">
        <v>29434</v>
      </c>
    </row>
    <row r="12306" spans="1:9" ht="16" x14ac:dyDescent="0.2">
      <c r="A12306" t="s">
        <v>29433</v>
      </c>
      <c r="B12306" t="s">
        <v>17952</v>
      </c>
      <c r="C12306">
        <v>2</v>
      </c>
      <c r="D12306" t="s">
        <v>12</v>
      </c>
      <c r="E12306" t="s">
        <v>12</v>
      </c>
      <c r="F12306" s="3" t="s">
        <v>23037</v>
      </c>
      <c r="G12306">
        <v>2021</v>
      </c>
      <c r="H12306" t="s">
        <v>368</v>
      </c>
      <c r="I12306" t="s">
        <v>29434</v>
      </c>
    </row>
    <row r="12307" spans="1:9" ht="32" x14ac:dyDescent="0.2">
      <c r="A12307" t="s">
        <v>29435</v>
      </c>
      <c r="B12307" t="s">
        <v>14252</v>
      </c>
      <c r="C12307">
        <v>1</v>
      </c>
      <c r="D12307">
        <f>514</f>
        <v>514</v>
      </c>
      <c r="E12307" t="s">
        <v>12</v>
      </c>
      <c r="F12307" s="3" t="s">
        <v>453</v>
      </c>
      <c r="G12307">
        <v>2021</v>
      </c>
      <c r="H12307" t="s">
        <v>140</v>
      </c>
      <c r="I12307" t="s">
        <v>29436</v>
      </c>
    </row>
    <row r="12308" spans="1:9" ht="32" x14ac:dyDescent="0.2">
      <c r="A12308" t="s">
        <v>29435</v>
      </c>
      <c r="B12308" t="s">
        <v>1004</v>
      </c>
      <c r="C12308">
        <v>2</v>
      </c>
      <c r="D12308" t="s">
        <v>12</v>
      </c>
      <c r="E12308" t="s">
        <v>12</v>
      </c>
      <c r="F12308" s="3" t="s">
        <v>29437</v>
      </c>
      <c r="G12308">
        <v>2021</v>
      </c>
      <c r="H12308" t="s">
        <v>602</v>
      </c>
      <c r="I12308" t="s">
        <v>29436</v>
      </c>
    </row>
    <row r="12309" spans="1:9" ht="32" x14ac:dyDescent="0.2">
      <c r="A12309" t="s">
        <v>29438</v>
      </c>
      <c r="B12309" t="s">
        <v>21816</v>
      </c>
      <c r="C12309">
        <v>1</v>
      </c>
      <c r="D12309" t="s">
        <v>52</v>
      </c>
      <c r="E12309" t="s">
        <v>12</v>
      </c>
      <c r="F12309" s="3" t="s">
        <v>29439</v>
      </c>
      <c r="G12309">
        <v>2021</v>
      </c>
      <c r="H12309" t="s">
        <v>323</v>
      </c>
      <c r="I12309" t="s">
        <v>29440</v>
      </c>
    </row>
    <row r="12310" spans="1:9" ht="16" x14ac:dyDescent="0.2">
      <c r="A12310" t="s">
        <v>29438</v>
      </c>
      <c r="B12310" t="s">
        <v>29441</v>
      </c>
      <c r="C12310">
        <v>2</v>
      </c>
      <c r="D12310" t="s">
        <v>408</v>
      </c>
      <c r="E12310" t="s">
        <v>12</v>
      </c>
      <c r="F12310" s="3" t="s">
        <v>7480</v>
      </c>
      <c r="G12310">
        <v>2021</v>
      </c>
      <c r="H12310" t="s">
        <v>323</v>
      </c>
      <c r="I12310" t="s">
        <v>29440</v>
      </c>
    </row>
    <row r="12311" spans="1:9" ht="32" x14ac:dyDescent="0.2">
      <c r="A12311" t="s">
        <v>29442</v>
      </c>
      <c r="B12311" t="s">
        <v>29443</v>
      </c>
      <c r="C12311">
        <v>1</v>
      </c>
      <c r="D12311" t="s">
        <v>52</v>
      </c>
      <c r="E12311" t="s">
        <v>12</v>
      </c>
      <c r="F12311" s="3" t="s">
        <v>7690</v>
      </c>
      <c r="G12311">
        <v>2021</v>
      </c>
      <c r="H12311" t="s">
        <v>21</v>
      </c>
      <c r="I12311" t="s">
        <v>29444</v>
      </c>
    </row>
    <row r="12312" spans="1:9" ht="32" x14ac:dyDescent="0.2">
      <c r="A12312" t="s">
        <v>29442</v>
      </c>
      <c r="B12312" t="s">
        <v>29445</v>
      </c>
      <c r="C12312">
        <v>2</v>
      </c>
      <c r="D12312" t="s">
        <v>52</v>
      </c>
      <c r="E12312" t="s">
        <v>12</v>
      </c>
      <c r="F12312" s="3" t="s">
        <v>4017</v>
      </c>
      <c r="G12312">
        <v>2021</v>
      </c>
      <c r="H12312" t="s">
        <v>21</v>
      </c>
      <c r="I12312" t="s">
        <v>29444</v>
      </c>
    </row>
    <row r="12313" spans="1:9" ht="16" x14ac:dyDescent="0.2">
      <c r="A12313" t="s">
        <v>29442</v>
      </c>
      <c r="B12313" t="s">
        <v>19074</v>
      </c>
      <c r="C12313">
        <v>3</v>
      </c>
      <c r="D12313" t="s">
        <v>52</v>
      </c>
      <c r="E12313" t="s">
        <v>12</v>
      </c>
      <c r="F12313" s="3" t="s">
        <v>3667</v>
      </c>
      <c r="G12313">
        <v>2021</v>
      </c>
      <c r="H12313" t="s">
        <v>21</v>
      </c>
      <c r="I12313" t="s">
        <v>29444</v>
      </c>
    </row>
    <row r="12314" spans="1:9" ht="16" x14ac:dyDescent="0.2">
      <c r="A12314" t="s">
        <v>29446</v>
      </c>
      <c r="B12314" t="s">
        <v>840</v>
      </c>
      <c r="C12314">
        <v>1</v>
      </c>
      <c r="D12314" t="s">
        <v>12</v>
      </c>
      <c r="E12314" t="s">
        <v>12</v>
      </c>
      <c r="F12314" s="3" t="s">
        <v>25875</v>
      </c>
      <c r="G12314">
        <v>2021</v>
      </c>
      <c r="H12314" t="s">
        <v>3976</v>
      </c>
      <c r="I12314" t="s">
        <v>29447</v>
      </c>
    </row>
    <row r="12315" spans="1:9" ht="32" x14ac:dyDescent="0.2">
      <c r="A12315" t="s">
        <v>29448</v>
      </c>
      <c r="B12315" t="s">
        <v>29449</v>
      </c>
      <c r="C12315">
        <v>1</v>
      </c>
      <c r="D12315" t="s">
        <v>52</v>
      </c>
      <c r="E12315" t="s">
        <v>12</v>
      </c>
      <c r="F12315" s="3" t="s">
        <v>29450</v>
      </c>
      <c r="G12315">
        <v>2021</v>
      </c>
      <c r="H12315" t="s">
        <v>1157</v>
      </c>
      <c r="I12315" t="s">
        <v>29451</v>
      </c>
    </row>
    <row r="12316" spans="1:9" ht="32" x14ac:dyDescent="0.2">
      <c r="A12316" t="s">
        <v>29448</v>
      </c>
      <c r="B12316" t="s">
        <v>29452</v>
      </c>
      <c r="C12316">
        <v>2</v>
      </c>
      <c r="D12316" t="s">
        <v>12</v>
      </c>
      <c r="E12316" t="s">
        <v>12</v>
      </c>
      <c r="F12316" s="3" t="s">
        <v>29453</v>
      </c>
      <c r="G12316">
        <v>2021</v>
      </c>
      <c r="H12316" t="s">
        <v>1248</v>
      </c>
      <c r="I12316" t="s">
        <v>29451</v>
      </c>
    </row>
    <row r="12317" spans="1:9" ht="16" x14ac:dyDescent="0.2">
      <c r="A12317" t="s">
        <v>29454</v>
      </c>
      <c r="B12317" t="s">
        <v>29455</v>
      </c>
      <c r="C12317">
        <v>1</v>
      </c>
      <c r="D12317">
        <f>542</f>
        <v>542</v>
      </c>
      <c r="E12317" t="s">
        <v>12</v>
      </c>
      <c r="F12317" s="3" t="s">
        <v>29456</v>
      </c>
      <c r="G12317">
        <v>2021</v>
      </c>
      <c r="H12317" t="s">
        <v>126</v>
      </c>
      <c r="I12317" t="s">
        <v>29457</v>
      </c>
    </row>
    <row r="12318" spans="1:9" ht="16" x14ac:dyDescent="0.2">
      <c r="A12318" t="s">
        <v>29454</v>
      </c>
      <c r="B12318" t="s">
        <v>29458</v>
      </c>
      <c r="C12318">
        <v>2</v>
      </c>
      <c r="D12318" t="s">
        <v>344</v>
      </c>
      <c r="E12318" t="s">
        <v>12</v>
      </c>
      <c r="F12318" s="3" t="s">
        <v>29459</v>
      </c>
      <c r="G12318">
        <v>2021</v>
      </c>
      <c r="H12318" t="s">
        <v>553</v>
      </c>
      <c r="I12318" t="s">
        <v>29457</v>
      </c>
    </row>
    <row r="12319" spans="1:9" ht="32" x14ac:dyDescent="0.2">
      <c r="A12319" t="s">
        <v>29454</v>
      </c>
      <c r="B12319" t="s">
        <v>29460</v>
      </c>
      <c r="C12319">
        <v>3</v>
      </c>
      <c r="D12319" t="s">
        <v>17666</v>
      </c>
      <c r="E12319" t="s">
        <v>29461</v>
      </c>
      <c r="F12319" s="3" t="s">
        <v>29462</v>
      </c>
      <c r="G12319">
        <v>2021</v>
      </c>
      <c r="H12319" t="s">
        <v>1248</v>
      </c>
      <c r="I12319" t="s">
        <v>29457</v>
      </c>
    </row>
    <row r="12320" spans="1:9" ht="16" x14ac:dyDescent="0.2">
      <c r="A12320" t="s">
        <v>29463</v>
      </c>
      <c r="B12320" t="s">
        <v>29464</v>
      </c>
      <c r="C12320">
        <v>1</v>
      </c>
      <c r="D12320" t="s">
        <v>12</v>
      </c>
      <c r="E12320" t="s">
        <v>12</v>
      </c>
      <c r="F12320" s="3" t="s">
        <v>29465</v>
      </c>
      <c r="G12320">
        <v>2021</v>
      </c>
      <c r="H12320" t="s">
        <v>423</v>
      </c>
      <c r="I12320" t="s">
        <v>29466</v>
      </c>
    </row>
    <row r="12321" spans="1:9" ht="16" x14ac:dyDescent="0.2">
      <c r="A12321" t="s">
        <v>29467</v>
      </c>
      <c r="B12321" t="s">
        <v>29468</v>
      </c>
      <c r="C12321">
        <v>1</v>
      </c>
      <c r="D12321" t="s">
        <v>12</v>
      </c>
      <c r="E12321" t="s">
        <v>12</v>
      </c>
      <c r="F12321" s="3" t="s">
        <v>29469</v>
      </c>
      <c r="G12321">
        <v>2021</v>
      </c>
      <c r="H12321" t="s">
        <v>140</v>
      </c>
      <c r="I12321" t="s">
        <v>29470</v>
      </c>
    </row>
    <row r="12322" spans="1:9" ht="32" x14ac:dyDescent="0.2">
      <c r="A12322" t="s">
        <v>29471</v>
      </c>
      <c r="B12322" t="s">
        <v>29472</v>
      </c>
      <c r="C12322">
        <v>1</v>
      </c>
      <c r="D12322">
        <f>590</f>
        <v>590</v>
      </c>
      <c r="E12322" t="s">
        <v>10844</v>
      </c>
      <c r="F12322" s="3" t="s">
        <v>29473</v>
      </c>
      <c r="G12322">
        <v>2021</v>
      </c>
      <c r="H12322" t="s">
        <v>86</v>
      </c>
      <c r="I12322" t="s">
        <v>29474</v>
      </c>
    </row>
    <row r="12323" spans="1:9" ht="16" x14ac:dyDescent="0.2">
      <c r="A12323" t="s">
        <v>29475</v>
      </c>
      <c r="B12323" t="s">
        <v>27422</v>
      </c>
      <c r="C12323">
        <v>1</v>
      </c>
      <c r="D12323" t="s">
        <v>31</v>
      </c>
      <c r="E12323" t="s">
        <v>12</v>
      </c>
      <c r="F12323" s="3" t="s">
        <v>29299</v>
      </c>
      <c r="G12323">
        <v>2021</v>
      </c>
      <c r="H12323" t="s">
        <v>140</v>
      </c>
      <c r="I12323" t="s">
        <v>29476</v>
      </c>
    </row>
    <row r="12324" spans="1:9" ht="16" x14ac:dyDescent="0.2">
      <c r="A12324" t="s">
        <v>29477</v>
      </c>
      <c r="B12324" t="s">
        <v>16163</v>
      </c>
      <c r="C12324">
        <v>1</v>
      </c>
      <c r="D12324" t="s">
        <v>52</v>
      </c>
      <c r="E12324" t="s">
        <v>12</v>
      </c>
      <c r="F12324" s="3" t="s">
        <v>16164</v>
      </c>
      <c r="G12324">
        <v>2021</v>
      </c>
      <c r="H12324" t="s">
        <v>140</v>
      </c>
      <c r="I12324" t="s">
        <v>29478</v>
      </c>
    </row>
    <row r="12325" spans="1:9" ht="16" x14ac:dyDescent="0.2">
      <c r="A12325" t="s">
        <v>29479</v>
      </c>
      <c r="B12325" t="s">
        <v>11577</v>
      </c>
      <c r="C12325">
        <v>1</v>
      </c>
      <c r="D12325" t="s">
        <v>1142</v>
      </c>
      <c r="E12325" t="s">
        <v>334</v>
      </c>
      <c r="F12325" s="3" t="s">
        <v>1225</v>
      </c>
      <c r="G12325">
        <v>2021</v>
      </c>
      <c r="H12325" t="s">
        <v>368</v>
      </c>
      <c r="I12325" t="s">
        <v>29480</v>
      </c>
    </row>
    <row r="12326" spans="1:9" ht="16" x14ac:dyDescent="0.2">
      <c r="A12326" t="s">
        <v>29479</v>
      </c>
      <c r="B12326" t="s">
        <v>29481</v>
      </c>
      <c r="C12326">
        <v>2</v>
      </c>
      <c r="D12326" t="s">
        <v>996</v>
      </c>
      <c r="E12326" t="s">
        <v>12</v>
      </c>
      <c r="F12326" s="3" t="s">
        <v>4547</v>
      </c>
      <c r="G12326">
        <v>2021</v>
      </c>
      <c r="H12326" t="s">
        <v>998</v>
      </c>
      <c r="I12326" t="s">
        <v>29480</v>
      </c>
    </row>
    <row r="12327" spans="1:9" ht="16" x14ac:dyDescent="0.2">
      <c r="A12327" t="s">
        <v>29482</v>
      </c>
      <c r="B12327" t="s">
        <v>22119</v>
      </c>
      <c r="C12327">
        <v>1</v>
      </c>
      <c r="D12327" t="s">
        <v>1085</v>
      </c>
      <c r="E12327" t="s">
        <v>12</v>
      </c>
      <c r="F12327" s="3" t="s">
        <v>22120</v>
      </c>
      <c r="G12327">
        <v>2021</v>
      </c>
      <c r="H12327" t="s">
        <v>998</v>
      </c>
      <c r="I12327" t="s">
        <v>29483</v>
      </c>
    </row>
    <row r="12328" spans="1:9" ht="16" x14ac:dyDescent="0.2">
      <c r="A12328" t="s">
        <v>29482</v>
      </c>
      <c r="B12328" t="s">
        <v>22122</v>
      </c>
      <c r="C12328">
        <v>2</v>
      </c>
      <c r="D12328" t="s">
        <v>996</v>
      </c>
      <c r="E12328" t="s">
        <v>17283</v>
      </c>
      <c r="F12328" s="3" t="s">
        <v>22123</v>
      </c>
      <c r="G12328">
        <v>2021</v>
      </c>
      <c r="H12328" t="s">
        <v>998</v>
      </c>
      <c r="I12328" t="s">
        <v>29483</v>
      </c>
    </row>
    <row r="12329" spans="1:9" ht="16" x14ac:dyDescent="0.2">
      <c r="A12329" t="s">
        <v>29484</v>
      </c>
      <c r="B12329" t="s">
        <v>29485</v>
      </c>
      <c r="C12329">
        <v>1</v>
      </c>
      <c r="D12329" t="s">
        <v>12</v>
      </c>
      <c r="E12329" t="s">
        <v>12</v>
      </c>
      <c r="F12329" s="3" t="s">
        <v>8840</v>
      </c>
      <c r="G12329">
        <v>2021</v>
      </c>
      <c r="H12329" t="s">
        <v>571</v>
      </c>
      <c r="I12329" t="s">
        <v>29486</v>
      </c>
    </row>
    <row r="12330" spans="1:9" ht="32" x14ac:dyDescent="0.2">
      <c r="A12330" t="s">
        <v>29487</v>
      </c>
      <c r="B12330" t="s">
        <v>29488</v>
      </c>
      <c r="C12330">
        <v>1</v>
      </c>
      <c r="D12330">
        <f>419</f>
        <v>419</v>
      </c>
      <c r="E12330" t="s">
        <v>12</v>
      </c>
      <c r="F12330" s="3" t="s">
        <v>29489</v>
      </c>
      <c r="G12330">
        <v>2021</v>
      </c>
      <c r="H12330" t="s">
        <v>140</v>
      </c>
      <c r="I12330" t="s">
        <v>29490</v>
      </c>
    </row>
    <row r="12331" spans="1:9" ht="16" x14ac:dyDescent="0.2">
      <c r="A12331" t="s">
        <v>29491</v>
      </c>
      <c r="B12331" t="s">
        <v>27422</v>
      </c>
      <c r="C12331">
        <v>3</v>
      </c>
      <c r="D12331" t="s">
        <v>31</v>
      </c>
      <c r="E12331" t="s">
        <v>12</v>
      </c>
      <c r="F12331" s="3" t="s">
        <v>29299</v>
      </c>
      <c r="G12331">
        <v>2021</v>
      </c>
      <c r="H12331" t="s">
        <v>140</v>
      </c>
      <c r="I12331" t="s">
        <v>7912</v>
      </c>
    </row>
    <row r="12332" spans="1:9" ht="16" x14ac:dyDescent="0.2">
      <c r="A12332" t="s">
        <v>29492</v>
      </c>
      <c r="B12332" t="s">
        <v>29493</v>
      </c>
      <c r="C12332">
        <v>1</v>
      </c>
      <c r="D12332" t="s">
        <v>52</v>
      </c>
      <c r="E12332" t="s">
        <v>12</v>
      </c>
      <c r="F12332" s="3" t="s">
        <v>29494</v>
      </c>
      <c r="G12332">
        <v>2021</v>
      </c>
      <c r="H12332" t="s">
        <v>140</v>
      </c>
      <c r="I12332" t="s">
        <v>29495</v>
      </c>
    </row>
    <row r="12333" spans="1:9" ht="16" x14ac:dyDescent="0.2">
      <c r="A12333" t="s">
        <v>29492</v>
      </c>
      <c r="B12333" t="s">
        <v>29496</v>
      </c>
      <c r="C12333">
        <v>2</v>
      </c>
      <c r="D12333" t="s">
        <v>316</v>
      </c>
      <c r="E12333" t="s">
        <v>12</v>
      </c>
      <c r="F12333" s="3" t="s">
        <v>29497</v>
      </c>
      <c r="G12333">
        <v>2021</v>
      </c>
      <c r="H12333" t="s">
        <v>140</v>
      </c>
      <c r="I12333" t="s">
        <v>29495</v>
      </c>
    </row>
    <row r="12334" spans="1:9" ht="32" x14ac:dyDescent="0.2">
      <c r="A12334" t="s">
        <v>29498</v>
      </c>
      <c r="B12334" t="s">
        <v>29499</v>
      </c>
      <c r="C12334">
        <v>1</v>
      </c>
      <c r="D12334">
        <f>575</f>
        <v>575</v>
      </c>
      <c r="E12334" t="s">
        <v>12</v>
      </c>
      <c r="F12334" s="3" t="s">
        <v>29500</v>
      </c>
      <c r="G12334">
        <v>2021</v>
      </c>
      <c r="H12334" t="s">
        <v>140</v>
      </c>
      <c r="I12334" t="s">
        <v>29501</v>
      </c>
    </row>
    <row r="12335" spans="1:9" ht="16" x14ac:dyDescent="0.2">
      <c r="A12335" t="s">
        <v>29498</v>
      </c>
      <c r="B12335" t="s">
        <v>3004</v>
      </c>
      <c r="C12335">
        <v>2</v>
      </c>
      <c r="D12335" t="s">
        <v>316</v>
      </c>
      <c r="E12335" t="s">
        <v>12</v>
      </c>
      <c r="F12335" s="3" t="s">
        <v>6859</v>
      </c>
      <c r="G12335">
        <v>2021</v>
      </c>
      <c r="H12335" t="s">
        <v>140</v>
      </c>
      <c r="I12335" t="s">
        <v>29501</v>
      </c>
    </row>
    <row r="12336" spans="1:9" ht="16" x14ac:dyDescent="0.2">
      <c r="A12336" t="s">
        <v>29498</v>
      </c>
      <c r="B12336" t="s">
        <v>29502</v>
      </c>
      <c r="C12336">
        <v>3</v>
      </c>
      <c r="D12336" t="s">
        <v>3674</v>
      </c>
      <c r="E12336" t="s">
        <v>12</v>
      </c>
      <c r="F12336" s="3" t="s">
        <v>21477</v>
      </c>
      <c r="G12336">
        <v>2021</v>
      </c>
      <c r="H12336" t="s">
        <v>140</v>
      </c>
      <c r="I12336" t="s">
        <v>29501</v>
      </c>
    </row>
    <row r="12337" spans="1:9" ht="16" x14ac:dyDescent="0.2">
      <c r="A12337" t="s">
        <v>29498</v>
      </c>
      <c r="B12337" t="s">
        <v>29503</v>
      </c>
      <c r="C12337">
        <v>4</v>
      </c>
      <c r="D12337" t="s">
        <v>316</v>
      </c>
      <c r="E12337" t="s">
        <v>12</v>
      </c>
      <c r="F12337" s="3" t="s">
        <v>6859</v>
      </c>
      <c r="G12337">
        <v>2021</v>
      </c>
      <c r="H12337" t="s">
        <v>140</v>
      </c>
      <c r="I12337" t="s">
        <v>29501</v>
      </c>
    </row>
    <row r="12338" spans="1:9" ht="16" x14ac:dyDescent="0.2">
      <c r="A12338" t="s">
        <v>29504</v>
      </c>
      <c r="B12338" t="s">
        <v>27422</v>
      </c>
      <c r="C12338">
        <v>1</v>
      </c>
      <c r="D12338" t="s">
        <v>31</v>
      </c>
      <c r="E12338" t="s">
        <v>12</v>
      </c>
      <c r="F12338" s="3" t="s">
        <v>29299</v>
      </c>
      <c r="G12338">
        <v>2021</v>
      </c>
      <c r="H12338" t="s">
        <v>140</v>
      </c>
      <c r="I12338" t="s">
        <v>29505</v>
      </c>
    </row>
    <row r="12339" spans="1:9" ht="16" x14ac:dyDescent="0.2">
      <c r="A12339" t="s">
        <v>29506</v>
      </c>
      <c r="B12339" t="s">
        <v>23049</v>
      </c>
      <c r="C12339">
        <v>1</v>
      </c>
      <c r="D12339">
        <f>203</f>
        <v>203</v>
      </c>
      <c r="E12339" t="s">
        <v>28682</v>
      </c>
      <c r="F12339" s="3" t="s">
        <v>28683</v>
      </c>
      <c r="G12339">
        <v>2021</v>
      </c>
      <c r="H12339" t="s">
        <v>998</v>
      </c>
      <c r="I12339" t="s">
        <v>29507</v>
      </c>
    </row>
    <row r="12340" spans="1:9" ht="16" x14ac:dyDescent="0.2">
      <c r="A12340" t="s">
        <v>29508</v>
      </c>
      <c r="B12340" t="s">
        <v>27081</v>
      </c>
      <c r="C12340">
        <v>1</v>
      </c>
      <c r="D12340" t="s">
        <v>90</v>
      </c>
      <c r="E12340" t="s">
        <v>12</v>
      </c>
      <c r="F12340" s="3" t="s">
        <v>7087</v>
      </c>
      <c r="G12340">
        <v>2021</v>
      </c>
      <c r="H12340" t="s">
        <v>832</v>
      </c>
      <c r="I12340" t="s">
        <v>29509</v>
      </c>
    </row>
    <row r="12341" spans="1:9" ht="32" x14ac:dyDescent="0.2">
      <c r="A12341" t="s">
        <v>29508</v>
      </c>
      <c r="B12341" t="s">
        <v>29510</v>
      </c>
      <c r="C12341">
        <v>2</v>
      </c>
      <c r="D12341">
        <f>173</f>
        <v>173</v>
      </c>
      <c r="E12341" t="s">
        <v>12</v>
      </c>
      <c r="F12341" s="3" t="s">
        <v>16845</v>
      </c>
      <c r="G12341">
        <v>2021</v>
      </c>
      <c r="H12341" t="s">
        <v>318</v>
      </c>
      <c r="I12341" t="s">
        <v>29509</v>
      </c>
    </row>
    <row r="12342" spans="1:9" ht="32" x14ac:dyDescent="0.2">
      <c r="A12342" t="s">
        <v>29508</v>
      </c>
      <c r="B12342" t="s">
        <v>29511</v>
      </c>
      <c r="C12342">
        <v>3</v>
      </c>
      <c r="D12342">
        <f>511</f>
        <v>511</v>
      </c>
      <c r="E12342" t="s">
        <v>12</v>
      </c>
      <c r="F12342" s="3" t="s">
        <v>29512</v>
      </c>
      <c r="G12342">
        <v>2021</v>
      </c>
      <c r="H12342" t="s">
        <v>86</v>
      </c>
      <c r="I12342" t="s">
        <v>29509</v>
      </c>
    </row>
    <row r="12343" spans="1:9" ht="16" x14ac:dyDescent="0.2">
      <c r="A12343" t="s">
        <v>29513</v>
      </c>
      <c r="B12343" t="s">
        <v>29514</v>
      </c>
      <c r="C12343">
        <v>1</v>
      </c>
      <c r="D12343">
        <f>237</f>
        <v>237</v>
      </c>
      <c r="E12343" t="s">
        <v>12</v>
      </c>
      <c r="F12343" s="3" t="s">
        <v>2516</v>
      </c>
      <c r="G12343">
        <v>2021</v>
      </c>
      <c r="H12343" t="s">
        <v>21</v>
      </c>
      <c r="I12343" t="s">
        <v>29515</v>
      </c>
    </row>
    <row r="12344" spans="1:9" ht="16" x14ac:dyDescent="0.2">
      <c r="A12344" t="s">
        <v>29513</v>
      </c>
      <c r="B12344" t="s">
        <v>29516</v>
      </c>
      <c r="C12344">
        <v>2</v>
      </c>
      <c r="D12344" t="s">
        <v>12</v>
      </c>
      <c r="E12344" t="s">
        <v>12</v>
      </c>
      <c r="F12344" s="3" t="s">
        <v>9695</v>
      </c>
      <c r="G12344">
        <v>2021</v>
      </c>
      <c r="H12344" t="s">
        <v>368</v>
      </c>
      <c r="I12344" t="s">
        <v>29515</v>
      </c>
    </row>
    <row r="12345" spans="1:9" ht="16" x14ac:dyDescent="0.2">
      <c r="A12345" t="s">
        <v>29517</v>
      </c>
      <c r="B12345" t="s">
        <v>29518</v>
      </c>
      <c r="C12345">
        <v>4</v>
      </c>
      <c r="D12345" t="s">
        <v>1977</v>
      </c>
      <c r="E12345" t="s">
        <v>12</v>
      </c>
      <c r="F12345" s="3" t="s">
        <v>16649</v>
      </c>
      <c r="G12345">
        <v>2021</v>
      </c>
      <c r="H12345" t="s">
        <v>267</v>
      </c>
      <c r="I12345" t="s">
        <v>7912</v>
      </c>
    </row>
    <row r="12346" spans="1:9" ht="16" x14ac:dyDescent="0.2">
      <c r="A12346" t="s">
        <v>29517</v>
      </c>
      <c r="B12346" t="s">
        <v>13124</v>
      </c>
      <c r="C12346">
        <v>5</v>
      </c>
      <c r="D12346" t="s">
        <v>12</v>
      </c>
      <c r="E12346" t="s">
        <v>12</v>
      </c>
      <c r="F12346" s="3" t="s">
        <v>29519</v>
      </c>
      <c r="G12346">
        <v>2021</v>
      </c>
      <c r="H12346" t="s">
        <v>267</v>
      </c>
      <c r="I12346" t="s">
        <v>7912</v>
      </c>
    </row>
    <row r="12347" spans="1:9" ht="16" x14ac:dyDescent="0.2">
      <c r="A12347" t="s">
        <v>29520</v>
      </c>
      <c r="B12347" t="s">
        <v>29518</v>
      </c>
      <c r="C12347">
        <v>1</v>
      </c>
      <c r="D12347" t="s">
        <v>1977</v>
      </c>
      <c r="E12347" t="s">
        <v>12</v>
      </c>
      <c r="F12347" s="3" t="s">
        <v>16649</v>
      </c>
      <c r="G12347">
        <v>2021</v>
      </c>
      <c r="H12347" t="s">
        <v>267</v>
      </c>
      <c r="I12347" t="s">
        <v>29521</v>
      </c>
    </row>
    <row r="12348" spans="1:9" ht="16" x14ac:dyDescent="0.2">
      <c r="A12348" t="s">
        <v>29520</v>
      </c>
      <c r="B12348" t="s">
        <v>13124</v>
      </c>
      <c r="C12348">
        <v>2</v>
      </c>
      <c r="D12348" t="s">
        <v>12</v>
      </c>
      <c r="E12348" t="s">
        <v>12</v>
      </c>
      <c r="F12348" s="3" t="s">
        <v>29519</v>
      </c>
      <c r="G12348">
        <v>2021</v>
      </c>
      <c r="H12348" t="s">
        <v>267</v>
      </c>
      <c r="I12348" t="s">
        <v>29521</v>
      </c>
    </row>
    <row r="12349" spans="1:9" ht="16" x14ac:dyDescent="0.2">
      <c r="A12349" t="s">
        <v>29520</v>
      </c>
      <c r="B12349" t="s">
        <v>29522</v>
      </c>
      <c r="C12349">
        <v>3</v>
      </c>
      <c r="D12349">
        <f>489</f>
        <v>489</v>
      </c>
      <c r="E12349" t="s">
        <v>2574</v>
      </c>
      <c r="F12349" s="3" t="s">
        <v>5206</v>
      </c>
      <c r="G12349">
        <v>2021</v>
      </c>
      <c r="H12349" t="s">
        <v>267</v>
      </c>
      <c r="I12349" t="s">
        <v>29521</v>
      </c>
    </row>
    <row r="12350" spans="1:9" ht="16" x14ac:dyDescent="0.2">
      <c r="A12350" t="s">
        <v>29520</v>
      </c>
      <c r="B12350" t="s">
        <v>29523</v>
      </c>
      <c r="C12350">
        <v>4</v>
      </c>
      <c r="D12350">
        <f>530</f>
        <v>530</v>
      </c>
      <c r="E12350" t="s">
        <v>12</v>
      </c>
      <c r="F12350" s="3" t="s">
        <v>29524</v>
      </c>
      <c r="G12350">
        <v>2021</v>
      </c>
      <c r="H12350" t="s">
        <v>267</v>
      </c>
      <c r="I12350" t="s">
        <v>29521</v>
      </c>
    </row>
    <row r="12351" spans="1:9" ht="16" x14ac:dyDescent="0.2">
      <c r="A12351" t="s">
        <v>29525</v>
      </c>
      <c r="B12351" t="s">
        <v>29526</v>
      </c>
      <c r="C12351">
        <v>1</v>
      </c>
      <c r="D12351">
        <f>469</f>
        <v>469</v>
      </c>
      <c r="E12351" t="s">
        <v>16860</v>
      </c>
      <c r="F12351" s="3" t="s">
        <v>29527</v>
      </c>
      <c r="G12351">
        <v>2021</v>
      </c>
      <c r="H12351" t="s">
        <v>267</v>
      </c>
      <c r="I12351" t="s">
        <v>29528</v>
      </c>
    </row>
    <row r="12352" spans="1:9" ht="16" x14ac:dyDescent="0.2">
      <c r="A12352" t="s">
        <v>29529</v>
      </c>
      <c r="B12352" t="s">
        <v>29530</v>
      </c>
      <c r="C12352">
        <v>1</v>
      </c>
      <c r="D12352" t="s">
        <v>12</v>
      </c>
      <c r="E12352" t="s">
        <v>12</v>
      </c>
      <c r="F12352" s="3" t="s">
        <v>29531</v>
      </c>
      <c r="G12352">
        <v>2021</v>
      </c>
      <c r="H12352" t="s">
        <v>267</v>
      </c>
      <c r="I12352" t="s">
        <v>29532</v>
      </c>
    </row>
    <row r="12353" spans="1:9" ht="32" x14ac:dyDescent="0.2">
      <c r="A12353" t="s">
        <v>29533</v>
      </c>
      <c r="B12353" t="s">
        <v>29534</v>
      </c>
      <c r="C12353">
        <v>1</v>
      </c>
      <c r="D12353" t="s">
        <v>1128</v>
      </c>
      <c r="E12353" t="s">
        <v>12</v>
      </c>
      <c r="F12353" s="3" t="s">
        <v>29535</v>
      </c>
      <c r="G12353">
        <v>2021</v>
      </c>
      <c r="H12353" t="s">
        <v>140</v>
      </c>
      <c r="I12353" t="s">
        <v>29536</v>
      </c>
    </row>
    <row r="12354" spans="1:9" ht="32" x14ac:dyDescent="0.2">
      <c r="A12354" t="s">
        <v>29537</v>
      </c>
      <c r="B12354" t="s">
        <v>28570</v>
      </c>
      <c r="C12354">
        <v>1</v>
      </c>
      <c r="D12354" t="s">
        <v>12</v>
      </c>
      <c r="E12354" t="s">
        <v>12</v>
      </c>
      <c r="F12354" s="3" t="s">
        <v>3981</v>
      </c>
      <c r="G12354">
        <v>2021</v>
      </c>
      <c r="H12354" t="s">
        <v>140</v>
      </c>
      <c r="I12354" t="s">
        <v>29538</v>
      </c>
    </row>
    <row r="12355" spans="1:9" ht="16" x14ac:dyDescent="0.2">
      <c r="A12355" t="s">
        <v>29537</v>
      </c>
      <c r="B12355" t="s">
        <v>28574</v>
      </c>
      <c r="C12355">
        <v>2</v>
      </c>
      <c r="D12355" t="s">
        <v>408</v>
      </c>
      <c r="E12355" t="s">
        <v>12</v>
      </c>
      <c r="F12355" s="3" t="s">
        <v>2260</v>
      </c>
      <c r="G12355">
        <v>2021</v>
      </c>
      <c r="H12355" t="s">
        <v>140</v>
      </c>
      <c r="I12355" t="s">
        <v>29538</v>
      </c>
    </row>
    <row r="12356" spans="1:9" ht="16" x14ac:dyDescent="0.2">
      <c r="A12356" t="s">
        <v>29539</v>
      </c>
      <c r="B12356" t="s">
        <v>13124</v>
      </c>
      <c r="C12356">
        <v>1</v>
      </c>
      <c r="D12356">
        <f>489</f>
        <v>489</v>
      </c>
      <c r="E12356" t="s">
        <v>2574</v>
      </c>
      <c r="F12356" s="3" t="s">
        <v>5206</v>
      </c>
      <c r="G12356">
        <v>2021</v>
      </c>
      <c r="H12356" t="s">
        <v>267</v>
      </c>
      <c r="I12356" t="s">
        <v>29540</v>
      </c>
    </row>
    <row r="12357" spans="1:9" ht="16" x14ac:dyDescent="0.2">
      <c r="A12357" t="s">
        <v>29539</v>
      </c>
      <c r="B12357" t="s">
        <v>24090</v>
      </c>
      <c r="C12357">
        <v>2</v>
      </c>
      <c r="D12357" t="s">
        <v>966</v>
      </c>
      <c r="E12357" t="s">
        <v>29541</v>
      </c>
      <c r="F12357" s="3" t="s">
        <v>29542</v>
      </c>
      <c r="G12357">
        <v>2021</v>
      </c>
      <c r="H12357" t="s">
        <v>267</v>
      </c>
      <c r="I12357" t="s">
        <v>29540</v>
      </c>
    </row>
    <row r="12358" spans="1:9" ht="16" x14ac:dyDescent="0.2">
      <c r="A12358" t="s">
        <v>29543</v>
      </c>
      <c r="B12358" t="s">
        <v>21703</v>
      </c>
      <c r="C12358">
        <v>1</v>
      </c>
      <c r="D12358" t="s">
        <v>12</v>
      </c>
      <c r="E12358" t="s">
        <v>12</v>
      </c>
      <c r="F12358" s="3" t="s">
        <v>2890</v>
      </c>
      <c r="G12358">
        <v>2021</v>
      </c>
      <c r="H12358" t="s">
        <v>267</v>
      </c>
      <c r="I12358" t="s">
        <v>29544</v>
      </c>
    </row>
    <row r="12359" spans="1:9" ht="16" x14ac:dyDescent="0.2">
      <c r="A12359" t="s">
        <v>29545</v>
      </c>
      <c r="B12359" t="s">
        <v>29546</v>
      </c>
      <c r="C12359">
        <v>1</v>
      </c>
      <c r="D12359" t="s">
        <v>12</v>
      </c>
      <c r="E12359" t="s">
        <v>3093</v>
      </c>
      <c r="F12359" s="3" t="s">
        <v>3094</v>
      </c>
      <c r="G12359">
        <v>2021</v>
      </c>
      <c r="H12359" t="s">
        <v>267</v>
      </c>
      <c r="I12359" t="s">
        <v>29547</v>
      </c>
    </row>
    <row r="12360" spans="1:9" ht="16" x14ac:dyDescent="0.2">
      <c r="A12360" t="s">
        <v>29545</v>
      </c>
      <c r="B12360" t="s">
        <v>29548</v>
      </c>
      <c r="C12360">
        <v>2</v>
      </c>
      <c r="D12360" t="s">
        <v>408</v>
      </c>
      <c r="E12360" t="s">
        <v>12</v>
      </c>
      <c r="F12360" s="3" t="s">
        <v>29549</v>
      </c>
      <c r="G12360">
        <v>2021</v>
      </c>
      <c r="H12360" t="s">
        <v>267</v>
      </c>
      <c r="I12360" t="s">
        <v>29547</v>
      </c>
    </row>
    <row r="12361" spans="1:9" ht="16" x14ac:dyDescent="0.2">
      <c r="A12361" t="s">
        <v>29550</v>
      </c>
      <c r="B12361" t="s">
        <v>29551</v>
      </c>
      <c r="C12361">
        <v>1</v>
      </c>
      <c r="D12361">
        <f>134</f>
        <v>134</v>
      </c>
      <c r="E12361" t="s">
        <v>12</v>
      </c>
      <c r="F12361" s="3" t="s">
        <v>27598</v>
      </c>
      <c r="G12361">
        <v>2021</v>
      </c>
      <c r="H12361" t="s">
        <v>267</v>
      </c>
      <c r="I12361" t="s">
        <v>29552</v>
      </c>
    </row>
    <row r="12362" spans="1:9" ht="32" x14ac:dyDescent="0.2">
      <c r="A12362" t="s">
        <v>29550</v>
      </c>
      <c r="B12362" t="s">
        <v>29553</v>
      </c>
      <c r="C12362">
        <v>2</v>
      </c>
      <c r="D12362" t="s">
        <v>12</v>
      </c>
      <c r="E12362" t="s">
        <v>12</v>
      </c>
      <c r="F12362" s="3" t="s">
        <v>29554</v>
      </c>
      <c r="G12362">
        <v>2021</v>
      </c>
      <c r="H12362" t="s">
        <v>1248</v>
      </c>
      <c r="I12362" t="s">
        <v>29552</v>
      </c>
    </row>
    <row r="12363" spans="1:9" ht="16" x14ac:dyDescent="0.2">
      <c r="A12363" t="s">
        <v>29550</v>
      </c>
      <c r="B12363" t="s">
        <v>29555</v>
      </c>
      <c r="C12363">
        <v>3</v>
      </c>
      <c r="D12363" t="s">
        <v>6121</v>
      </c>
      <c r="E12363" t="s">
        <v>12</v>
      </c>
      <c r="F12363" s="3" t="s">
        <v>7095</v>
      </c>
      <c r="G12363">
        <v>2021</v>
      </c>
      <c r="H12363" t="s">
        <v>140</v>
      </c>
      <c r="I12363" t="s">
        <v>29552</v>
      </c>
    </row>
    <row r="12364" spans="1:9" ht="16" x14ac:dyDescent="0.2">
      <c r="A12364" t="s">
        <v>29556</v>
      </c>
      <c r="B12364" t="s">
        <v>29557</v>
      </c>
      <c r="C12364">
        <v>1</v>
      </c>
      <c r="D12364" t="s">
        <v>7053</v>
      </c>
      <c r="E12364" t="s">
        <v>12</v>
      </c>
      <c r="F12364" s="3" t="s">
        <v>29558</v>
      </c>
      <c r="G12364">
        <v>2021</v>
      </c>
      <c r="H12364" t="s">
        <v>998</v>
      </c>
      <c r="I12364" t="s">
        <v>29559</v>
      </c>
    </row>
    <row r="12365" spans="1:9" ht="32" x14ac:dyDescent="0.2">
      <c r="A12365" t="s">
        <v>29556</v>
      </c>
      <c r="B12365" t="s">
        <v>19914</v>
      </c>
      <c r="C12365">
        <v>2</v>
      </c>
      <c r="D12365">
        <f>276</f>
        <v>276</v>
      </c>
      <c r="E12365" t="s">
        <v>12</v>
      </c>
      <c r="F12365" s="3" t="s">
        <v>29560</v>
      </c>
      <c r="G12365">
        <v>2021</v>
      </c>
      <c r="H12365" t="s">
        <v>267</v>
      </c>
      <c r="I12365" t="s">
        <v>29559</v>
      </c>
    </row>
    <row r="12366" spans="1:9" ht="16" x14ac:dyDescent="0.2">
      <c r="A12366" t="s">
        <v>29556</v>
      </c>
      <c r="B12366" t="s">
        <v>29561</v>
      </c>
      <c r="C12366">
        <v>3</v>
      </c>
      <c r="D12366">
        <f>276</f>
        <v>276</v>
      </c>
      <c r="E12366" t="s">
        <v>12</v>
      </c>
      <c r="F12366" s="3" t="s">
        <v>2900</v>
      </c>
      <c r="G12366">
        <v>2021</v>
      </c>
      <c r="H12366" t="s">
        <v>267</v>
      </c>
      <c r="I12366" t="s">
        <v>29559</v>
      </c>
    </row>
    <row r="12367" spans="1:9" ht="16" x14ac:dyDescent="0.2">
      <c r="A12367" t="s">
        <v>29556</v>
      </c>
      <c r="B12367" t="s">
        <v>19919</v>
      </c>
      <c r="C12367">
        <v>4</v>
      </c>
      <c r="D12367">
        <f>276</f>
        <v>276</v>
      </c>
      <c r="E12367" t="s">
        <v>464</v>
      </c>
      <c r="F12367" s="3" t="s">
        <v>29562</v>
      </c>
      <c r="G12367">
        <v>2021</v>
      </c>
      <c r="H12367" t="s">
        <v>267</v>
      </c>
      <c r="I12367" t="s">
        <v>29559</v>
      </c>
    </row>
    <row r="12368" spans="1:9" ht="16" x14ac:dyDescent="0.2">
      <c r="A12368" t="s">
        <v>29563</v>
      </c>
      <c r="B12368" t="s">
        <v>29522</v>
      </c>
      <c r="C12368">
        <v>1</v>
      </c>
      <c r="D12368">
        <f>530</f>
        <v>530</v>
      </c>
      <c r="E12368" t="s">
        <v>12</v>
      </c>
      <c r="F12368" s="3" t="s">
        <v>29524</v>
      </c>
      <c r="G12368">
        <v>2021</v>
      </c>
      <c r="H12368" t="s">
        <v>267</v>
      </c>
      <c r="I12368" t="s">
        <v>29564</v>
      </c>
    </row>
    <row r="12369" spans="1:9" ht="16" x14ac:dyDescent="0.2">
      <c r="A12369" t="s">
        <v>29563</v>
      </c>
      <c r="B12369" t="s">
        <v>29523</v>
      </c>
      <c r="C12369">
        <v>2</v>
      </c>
      <c r="D12369" t="s">
        <v>12</v>
      </c>
      <c r="E12369" t="s">
        <v>12</v>
      </c>
      <c r="F12369" s="3" t="s">
        <v>29565</v>
      </c>
      <c r="G12369">
        <v>2021</v>
      </c>
      <c r="H12369" t="s">
        <v>126</v>
      </c>
      <c r="I12369" t="s">
        <v>29564</v>
      </c>
    </row>
    <row r="12370" spans="1:9" ht="32" x14ac:dyDescent="0.2">
      <c r="A12370" t="s">
        <v>29566</v>
      </c>
      <c r="B12370" t="s">
        <v>29567</v>
      </c>
      <c r="C12370">
        <v>1</v>
      </c>
      <c r="D12370">
        <f>276</f>
        <v>276</v>
      </c>
      <c r="E12370" t="s">
        <v>12</v>
      </c>
      <c r="F12370" s="3" t="s">
        <v>3935</v>
      </c>
      <c r="G12370">
        <v>2021</v>
      </c>
      <c r="H12370" t="s">
        <v>267</v>
      </c>
      <c r="I12370" t="s">
        <v>29568</v>
      </c>
    </row>
    <row r="12371" spans="1:9" ht="16" x14ac:dyDescent="0.2">
      <c r="A12371" t="s">
        <v>29569</v>
      </c>
      <c r="B12371" t="s">
        <v>29570</v>
      </c>
      <c r="C12371">
        <v>1</v>
      </c>
      <c r="D12371" t="s">
        <v>12</v>
      </c>
      <c r="E12371" t="s">
        <v>12</v>
      </c>
      <c r="F12371" s="3" t="s">
        <v>2890</v>
      </c>
      <c r="G12371">
        <v>2021</v>
      </c>
      <c r="H12371" t="s">
        <v>267</v>
      </c>
      <c r="I12371" t="s">
        <v>29571</v>
      </c>
    </row>
    <row r="12372" spans="1:9" ht="32" x14ac:dyDescent="0.2">
      <c r="A12372" t="s">
        <v>29572</v>
      </c>
      <c r="B12372" t="s">
        <v>4037</v>
      </c>
      <c r="C12372">
        <v>1</v>
      </c>
      <c r="D12372" t="s">
        <v>12</v>
      </c>
      <c r="E12372" t="s">
        <v>12</v>
      </c>
      <c r="F12372" s="3" t="s">
        <v>29573</v>
      </c>
      <c r="G12372">
        <v>2021</v>
      </c>
      <c r="H12372" t="s">
        <v>14</v>
      </c>
      <c r="I12372" t="s">
        <v>29574</v>
      </c>
    </row>
    <row r="12373" spans="1:9" ht="16" x14ac:dyDescent="0.2">
      <c r="A12373" t="s">
        <v>29575</v>
      </c>
      <c r="B12373" t="s">
        <v>29576</v>
      </c>
      <c r="C12373">
        <v>1</v>
      </c>
      <c r="D12373" t="s">
        <v>31</v>
      </c>
      <c r="E12373" t="s">
        <v>12</v>
      </c>
      <c r="F12373" s="3" t="s">
        <v>9788</v>
      </c>
      <c r="G12373">
        <v>2021</v>
      </c>
      <c r="H12373" t="s">
        <v>215</v>
      </c>
      <c r="I12373" t="s">
        <v>29577</v>
      </c>
    </row>
    <row r="12374" spans="1:9" ht="16" x14ac:dyDescent="0.2">
      <c r="A12374" t="s">
        <v>29578</v>
      </c>
      <c r="B12374" t="s">
        <v>29579</v>
      </c>
      <c r="C12374">
        <v>1</v>
      </c>
      <c r="D12374" t="s">
        <v>52</v>
      </c>
      <c r="E12374" t="s">
        <v>12</v>
      </c>
      <c r="F12374" s="3" t="s">
        <v>3260</v>
      </c>
      <c r="G12374">
        <v>2021</v>
      </c>
      <c r="H12374" t="s">
        <v>137</v>
      </c>
      <c r="I12374" t="s">
        <v>29580</v>
      </c>
    </row>
    <row r="12375" spans="1:9" ht="16" x14ac:dyDescent="0.2">
      <c r="A12375" t="s">
        <v>29581</v>
      </c>
      <c r="B12375" t="s">
        <v>29582</v>
      </c>
      <c r="C12375">
        <v>1</v>
      </c>
      <c r="D12375" t="s">
        <v>31</v>
      </c>
      <c r="E12375" t="s">
        <v>12</v>
      </c>
      <c r="F12375" s="3" t="s">
        <v>29583</v>
      </c>
      <c r="G12375">
        <v>2021</v>
      </c>
      <c r="H12375" t="s">
        <v>420</v>
      </c>
      <c r="I12375" t="s">
        <v>29584</v>
      </c>
    </row>
    <row r="12376" spans="1:9" ht="32" x14ac:dyDescent="0.2">
      <c r="A12376" t="s">
        <v>29581</v>
      </c>
      <c r="B12376" t="s">
        <v>29585</v>
      </c>
      <c r="C12376">
        <v>2</v>
      </c>
      <c r="D12376">
        <f>246</f>
        <v>246</v>
      </c>
      <c r="E12376" t="s">
        <v>12</v>
      </c>
      <c r="F12376" s="3" t="s">
        <v>29586</v>
      </c>
      <c r="G12376">
        <v>2021</v>
      </c>
      <c r="H12376" t="s">
        <v>126</v>
      </c>
      <c r="I12376" t="s">
        <v>29584</v>
      </c>
    </row>
    <row r="12377" spans="1:9" ht="32" x14ac:dyDescent="0.2">
      <c r="A12377" t="s">
        <v>29581</v>
      </c>
      <c r="B12377" t="s">
        <v>29587</v>
      </c>
      <c r="C12377">
        <v>3</v>
      </c>
      <c r="D12377" t="s">
        <v>31</v>
      </c>
      <c r="E12377" t="s">
        <v>12</v>
      </c>
      <c r="F12377" s="3" t="s">
        <v>29588</v>
      </c>
      <c r="G12377">
        <v>2021</v>
      </c>
      <c r="H12377" t="s">
        <v>420</v>
      </c>
      <c r="I12377" t="s">
        <v>29584</v>
      </c>
    </row>
    <row r="12378" spans="1:9" ht="16" x14ac:dyDescent="0.2">
      <c r="A12378" t="s">
        <v>29589</v>
      </c>
      <c r="B12378" t="s">
        <v>29590</v>
      </c>
      <c r="C12378">
        <v>1</v>
      </c>
      <c r="D12378">
        <f>248</f>
        <v>248</v>
      </c>
      <c r="E12378" t="s">
        <v>12</v>
      </c>
      <c r="F12378" s="3" t="s">
        <v>14432</v>
      </c>
      <c r="G12378">
        <v>2021</v>
      </c>
      <c r="H12378" t="s">
        <v>423</v>
      </c>
      <c r="I12378" t="s">
        <v>29591</v>
      </c>
    </row>
    <row r="12379" spans="1:9" ht="32" x14ac:dyDescent="0.2">
      <c r="A12379" t="s">
        <v>29592</v>
      </c>
      <c r="B12379" t="s">
        <v>29593</v>
      </c>
      <c r="C12379">
        <v>1</v>
      </c>
      <c r="D12379" t="s">
        <v>12</v>
      </c>
      <c r="E12379" t="s">
        <v>12</v>
      </c>
      <c r="F12379" s="3" t="s">
        <v>29594</v>
      </c>
      <c r="G12379">
        <v>2021</v>
      </c>
      <c r="H12379" t="s">
        <v>29595</v>
      </c>
      <c r="I12379" t="s">
        <v>29596</v>
      </c>
    </row>
    <row r="12380" spans="1:9" ht="32" x14ac:dyDescent="0.2">
      <c r="A12380" t="s">
        <v>29592</v>
      </c>
      <c r="B12380" t="s">
        <v>29597</v>
      </c>
      <c r="C12380">
        <v>2</v>
      </c>
      <c r="D12380" t="s">
        <v>12</v>
      </c>
      <c r="E12380" t="s">
        <v>12</v>
      </c>
      <c r="F12380" s="3" t="s">
        <v>29598</v>
      </c>
      <c r="G12380">
        <v>2021</v>
      </c>
      <c r="H12380" t="s">
        <v>29595</v>
      </c>
      <c r="I12380" t="s">
        <v>29596</v>
      </c>
    </row>
    <row r="12381" spans="1:9" ht="16" x14ac:dyDescent="0.2">
      <c r="A12381" t="s">
        <v>29599</v>
      </c>
      <c r="B12381" t="s">
        <v>29600</v>
      </c>
      <c r="C12381">
        <v>1</v>
      </c>
      <c r="D12381" t="s">
        <v>90</v>
      </c>
      <c r="E12381" t="s">
        <v>12</v>
      </c>
      <c r="F12381" s="3" t="s">
        <v>2104</v>
      </c>
      <c r="G12381">
        <v>2021</v>
      </c>
      <c r="H12381" t="s">
        <v>2105</v>
      </c>
      <c r="I12381" t="s">
        <v>29601</v>
      </c>
    </row>
    <row r="12382" spans="1:9" ht="32" x14ac:dyDescent="0.2">
      <c r="A12382" t="s">
        <v>29599</v>
      </c>
      <c r="B12382" t="s">
        <v>29602</v>
      </c>
      <c r="C12382">
        <v>2</v>
      </c>
      <c r="D12382" t="s">
        <v>90</v>
      </c>
      <c r="E12382" t="s">
        <v>12</v>
      </c>
      <c r="F12382" s="3" t="s">
        <v>29603</v>
      </c>
      <c r="G12382">
        <v>2021</v>
      </c>
      <c r="H12382" t="s">
        <v>2105</v>
      </c>
      <c r="I12382" t="s">
        <v>29601</v>
      </c>
    </row>
    <row r="12383" spans="1:9" ht="16" x14ac:dyDescent="0.2">
      <c r="A12383" t="s">
        <v>29599</v>
      </c>
      <c r="B12383" t="s">
        <v>29604</v>
      </c>
      <c r="C12383">
        <v>3</v>
      </c>
      <c r="D12383" t="s">
        <v>12</v>
      </c>
      <c r="E12383" t="s">
        <v>12</v>
      </c>
      <c r="F12383" s="3" t="s">
        <v>29605</v>
      </c>
      <c r="G12383">
        <v>2021</v>
      </c>
      <c r="H12383" t="s">
        <v>2105</v>
      </c>
      <c r="I12383" t="s">
        <v>29601</v>
      </c>
    </row>
    <row r="12384" spans="1:9" ht="16" x14ac:dyDescent="0.2">
      <c r="A12384" t="s">
        <v>29599</v>
      </c>
      <c r="B12384" t="s">
        <v>29606</v>
      </c>
      <c r="C12384">
        <v>4</v>
      </c>
      <c r="D12384" t="s">
        <v>90</v>
      </c>
      <c r="E12384" t="s">
        <v>12</v>
      </c>
      <c r="F12384" s="3" t="s">
        <v>2104</v>
      </c>
      <c r="G12384">
        <v>2021</v>
      </c>
      <c r="H12384" t="s">
        <v>2105</v>
      </c>
      <c r="I12384" t="s">
        <v>29601</v>
      </c>
    </row>
    <row r="12385" spans="1:9" ht="16" x14ac:dyDescent="0.2">
      <c r="A12385" t="s">
        <v>29607</v>
      </c>
      <c r="B12385" t="s">
        <v>29608</v>
      </c>
      <c r="C12385">
        <v>1</v>
      </c>
      <c r="D12385">
        <f>285</f>
        <v>285</v>
      </c>
      <c r="E12385" t="s">
        <v>12</v>
      </c>
      <c r="F12385" s="3" t="s">
        <v>15315</v>
      </c>
      <c r="G12385">
        <v>2021</v>
      </c>
      <c r="H12385" t="s">
        <v>14</v>
      </c>
      <c r="I12385" t="s">
        <v>29609</v>
      </c>
    </row>
    <row r="12386" spans="1:9" ht="32" x14ac:dyDescent="0.2">
      <c r="A12386" t="s">
        <v>29610</v>
      </c>
      <c r="B12386" t="s">
        <v>892</v>
      </c>
      <c r="C12386">
        <v>1</v>
      </c>
      <c r="D12386" t="s">
        <v>12</v>
      </c>
      <c r="E12386" t="s">
        <v>12</v>
      </c>
      <c r="F12386" s="3" t="s">
        <v>29611</v>
      </c>
      <c r="G12386">
        <v>2021</v>
      </c>
      <c r="H12386" t="s">
        <v>14</v>
      </c>
      <c r="I12386" t="s">
        <v>29612</v>
      </c>
    </row>
    <row r="12387" spans="1:9" ht="16" x14ac:dyDescent="0.2">
      <c r="A12387" t="s">
        <v>29613</v>
      </c>
      <c r="B12387" t="s">
        <v>10264</v>
      </c>
      <c r="C12387">
        <v>1</v>
      </c>
      <c r="D12387" t="s">
        <v>52</v>
      </c>
      <c r="E12387" t="s">
        <v>12</v>
      </c>
      <c r="F12387" s="3" t="s">
        <v>10265</v>
      </c>
      <c r="G12387">
        <v>2021</v>
      </c>
      <c r="H12387" t="s">
        <v>140</v>
      </c>
      <c r="I12387" t="s">
        <v>29614</v>
      </c>
    </row>
    <row r="12388" spans="1:9" ht="16" x14ac:dyDescent="0.2">
      <c r="A12388" t="s">
        <v>29613</v>
      </c>
      <c r="B12388" t="s">
        <v>29615</v>
      </c>
      <c r="C12388">
        <v>2</v>
      </c>
      <c r="D12388">
        <f>169</f>
        <v>169</v>
      </c>
      <c r="E12388" t="s">
        <v>12</v>
      </c>
      <c r="F12388" s="3" t="s">
        <v>5594</v>
      </c>
      <c r="G12388">
        <v>2021</v>
      </c>
      <c r="H12388" t="s">
        <v>140</v>
      </c>
      <c r="I12388" t="s">
        <v>29614</v>
      </c>
    </row>
    <row r="12389" spans="1:9" ht="16" x14ac:dyDescent="0.2">
      <c r="A12389" t="s">
        <v>29616</v>
      </c>
      <c r="B12389" t="s">
        <v>29617</v>
      </c>
      <c r="C12389">
        <v>1</v>
      </c>
      <c r="D12389" t="s">
        <v>316</v>
      </c>
      <c r="E12389" t="s">
        <v>12</v>
      </c>
      <c r="F12389" s="3" t="s">
        <v>6859</v>
      </c>
      <c r="G12389">
        <v>2021</v>
      </c>
      <c r="H12389" t="s">
        <v>140</v>
      </c>
      <c r="I12389" t="s">
        <v>29618</v>
      </c>
    </row>
    <row r="12390" spans="1:9" ht="16" x14ac:dyDescent="0.2">
      <c r="A12390" t="s">
        <v>29616</v>
      </c>
      <c r="B12390" t="s">
        <v>29619</v>
      </c>
      <c r="C12390">
        <v>2</v>
      </c>
      <c r="D12390" t="s">
        <v>408</v>
      </c>
      <c r="E12390" t="s">
        <v>12</v>
      </c>
      <c r="F12390" s="3" t="s">
        <v>2260</v>
      </c>
      <c r="G12390">
        <v>2021</v>
      </c>
      <c r="H12390" t="s">
        <v>140</v>
      </c>
      <c r="I12390" t="s">
        <v>29618</v>
      </c>
    </row>
    <row r="12391" spans="1:9" ht="16" x14ac:dyDescent="0.2">
      <c r="A12391" t="s">
        <v>29616</v>
      </c>
      <c r="B12391" t="s">
        <v>12723</v>
      </c>
      <c r="C12391">
        <v>3</v>
      </c>
      <c r="D12391">
        <f>514</f>
        <v>514</v>
      </c>
      <c r="E12391" t="s">
        <v>12</v>
      </c>
      <c r="F12391" s="3" t="s">
        <v>501</v>
      </c>
      <c r="G12391">
        <v>2021</v>
      </c>
      <c r="H12391" t="s">
        <v>140</v>
      </c>
      <c r="I12391" t="s">
        <v>29618</v>
      </c>
    </row>
    <row r="12392" spans="1:9" ht="32" x14ac:dyDescent="0.2">
      <c r="A12392" t="s">
        <v>29620</v>
      </c>
      <c r="B12392" t="s">
        <v>29621</v>
      </c>
      <c r="C12392">
        <v>1</v>
      </c>
      <c r="D12392" t="s">
        <v>12</v>
      </c>
      <c r="E12392" t="s">
        <v>12</v>
      </c>
      <c r="F12392" s="3" t="s">
        <v>29622</v>
      </c>
      <c r="G12392">
        <v>2021</v>
      </c>
      <c r="H12392" t="s">
        <v>1157</v>
      </c>
      <c r="I12392" t="s">
        <v>29623</v>
      </c>
    </row>
    <row r="12393" spans="1:9" ht="16" x14ac:dyDescent="0.2">
      <c r="A12393" t="s">
        <v>29624</v>
      </c>
      <c r="B12393" t="s">
        <v>29625</v>
      </c>
      <c r="C12393">
        <v>1</v>
      </c>
      <c r="D12393" t="s">
        <v>12</v>
      </c>
      <c r="E12393" t="s">
        <v>12</v>
      </c>
      <c r="F12393" s="3" t="s">
        <v>29626</v>
      </c>
      <c r="G12393">
        <v>2021</v>
      </c>
      <c r="H12393" t="s">
        <v>1950</v>
      </c>
      <c r="I12393" t="s">
        <v>29627</v>
      </c>
    </row>
    <row r="12394" spans="1:9" ht="16" x14ac:dyDescent="0.2">
      <c r="A12394" t="s">
        <v>29628</v>
      </c>
      <c r="B12394" t="s">
        <v>26100</v>
      </c>
      <c r="C12394">
        <v>1</v>
      </c>
      <c r="D12394" t="s">
        <v>344</v>
      </c>
      <c r="E12394" t="s">
        <v>12</v>
      </c>
      <c r="F12394" s="3" t="s">
        <v>26101</v>
      </c>
      <c r="G12394">
        <v>2021</v>
      </c>
      <c r="H12394" t="s">
        <v>859</v>
      </c>
      <c r="I12394" t="s">
        <v>29629</v>
      </c>
    </row>
    <row r="12395" spans="1:9" ht="16" x14ac:dyDescent="0.2">
      <c r="A12395" t="s">
        <v>29630</v>
      </c>
      <c r="B12395" t="s">
        <v>29631</v>
      </c>
      <c r="C12395">
        <v>1</v>
      </c>
      <c r="D12395" t="s">
        <v>12</v>
      </c>
      <c r="E12395" t="s">
        <v>12</v>
      </c>
      <c r="F12395" s="3" t="s">
        <v>10598</v>
      </c>
      <c r="G12395">
        <v>2021</v>
      </c>
      <c r="H12395" t="s">
        <v>239</v>
      </c>
      <c r="I12395" t="s">
        <v>29632</v>
      </c>
    </row>
    <row r="12396" spans="1:9" ht="16" x14ac:dyDescent="0.2">
      <c r="A12396" t="s">
        <v>29633</v>
      </c>
      <c r="B12396" t="s">
        <v>1958</v>
      </c>
      <c r="C12396">
        <v>1</v>
      </c>
      <c r="D12396" t="s">
        <v>52</v>
      </c>
      <c r="E12396" t="s">
        <v>12</v>
      </c>
      <c r="F12396" s="3" t="s">
        <v>29634</v>
      </c>
      <c r="G12396">
        <v>2021</v>
      </c>
      <c r="H12396" t="s">
        <v>438</v>
      </c>
      <c r="I12396" t="s">
        <v>29635</v>
      </c>
    </row>
    <row r="12397" spans="1:9" ht="16" x14ac:dyDescent="0.2">
      <c r="A12397" t="s">
        <v>29636</v>
      </c>
      <c r="B12397" t="s">
        <v>29637</v>
      </c>
      <c r="C12397">
        <v>1</v>
      </c>
      <c r="D12397" t="s">
        <v>52</v>
      </c>
      <c r="E12397" t="s">
        <v>12</v>
      </c>
      <c r="F12397" s="3" t="s">
        <v>4010</v>
      </c>
      <c r="G12397">
        <v>2021</v>
      </c>
      <c r="H12397" t="s">
        <v>226</v>
      </c>
      <c r="I12397" t="s">
        <v>29638</v>
      </c>
    </row>
    <row r="12398" spans="1:9" ht="16" x14ac:dyDescent="0.2">
      <c r="A12398" t="s">
        <v>29636</v>
      </c>
      <c r="B12398" t="s">
        <v>29639</v>
      </c>
      <c r="C12398">
        <v>2</v>
      </c>
      <c r="D12398" t="s">
        <v>12</v>
      </c>
      <c r="E12398" t="s">
        <v>12</v>
      </c>
      <c r="F12398" s="3" t="s">
        <v>29640</v>
      </c>
      <c r="G12398">
        <v>2021</v>
      </c>
      <c r="H12398" t="s">
        <v>226</v>
      </c>
      <c r="I12398" t="s">
        <v>29638</v>
      </c>
    </row>
    <row r="12399" spans="1:9" ht="16" x14ac:dyDescent="0.2">
      <c r="A12399" t="s">
        <v>29636</v>
      </c>
      <c r="B12399" t="s">
        <v>29641</v>
      </c>
      <c r="C12399">
        <v>3</v>
      </c>
      <c r="D12399" t="s">
        <v>12</v>
      </c>
      <c r="E12399" t="s">
        <v>12</v>
      </c>
      <c r="F12399" s="3" t="s">
        <v>29642</v>
      </c>
      <c r="G12399">
        <v>2021</v>
      </c>
      <c r="H12399" t="s">
        <v>267</v>
      </c>
      <c r="I12399" t="s">
        <v>29638</v>
      </c>
    </row>
    <row r="12400" spans="1:9" ht="16" x14ac:dyDescent="0.2">
      <c r="A12400" t="s">
        <v>29636</v>
      </c>
      <c r="B12400" t="s">
        <v>29643</v>
      </c>
      <c r="C12400">
        <v>4</v>
      </c>
      <c r="D12400" t="s">
        <v>316</v>
      </c>
      <c r="E12400" t="s">
        <v>12</v>
      </c>
      <c r="F12400" s="3" t="s">
        <v>29644</v>
      </c>
      <c r="G12400">
        <v>2021</v>
      </c>
      <c r="H12400" t="s">
        <v>1322</v>
      </c>
      <c r="I12400" t="s">
        <v>29638</v>
      </c>
    </row>
    <row r="12401" spans="1:9" ht="16" x14ac:dyDescent="0.2">
      <c r="A12401" t="s">
        <v>29636</v>
      </c>
      <c r="B12401" t="s">
        <v>29645</v>
      </c>
      <c r="C12401">
        <v>5</v>
      </c>
      <c r="D12401" t="s">
        <v>12</v>
      </c>
      <c r="E12401" t="s">
        <v>12</v>
      </c>
      <c r="F12401" s="3" t="s">
        <v>16695</v>
      </c>
      <c r="G12401">
        <v>2021</v>
      </c>
      <c r="H12401" t="s">
        <v>571</v>
      </c>
      <c r="I12401" t="s">
        <v>29638</v>
      </c>
    </row>
    <row r="12402" spans="1:9" ht="16" x14ac:dyDescent="0.2">
      <c r="A12402" t="s">
        <v>29636</v>
      </c>
      <c r="B12402" t="s">
        <v>29646</v>
      </c>
      <c r="C12402">
        <v>6</v>
      </c>
      <c r="D12402" t="s">
        <v>12</v>
      </c>
      <c r="E12402" t="s">
        <v>12</v>
      </c>
      <c r="F12402" s="3" t="s">
        <v>29647</v>
      </c>
      <c r="G12402">
        <v>2021</v>
      </c>
      <c r="H12402" t="s">
        <v>801</v>
      </c>
      <c r="I12402" t="s">
        <v>29638</v>
      </c>
    </row>
    <row r="12403" spans="1:9" ht="16" x14ac:dyDescent="0.2">
      <c r="A12403" t="s">
        <v>29636</v>
      </c>
      <c r="B12403" t="s">
        <v>29648</v>
      </c>
      <c r="C12403">
        <v>7</v>
      </c>
      <c r="D12403" t="s">
        <v>12</v>
      </c>
      <c r="E12403" t="s">
        <v>12</v>
      </c>
      <c r="F12403" s="3" t="s">
        <v>29649</v>
      </c>
      <c r="G12403">
        <v>2021</v>
      </c>
      <c r="H12403" t="s">
        <v>527</v>
      </c>
      <c r="I12403" t="s">
        <v>29638</v>
      </c>
    </row>
    <row r="12404" spans="1:9" ht="16" x14ac:dyDescent="0.2">
      <c r="A12404" t="s">
        <v>29636</v>
      </c>
      <c r="B12404" t="s">
        <v>29650</v>
      </c>
      <c r="C12404">
        <v>8</v>
      </c>
      <c r="D12404" t="s">
        <v>12</v>
      </c>
      <c r="E12404" t="s">
        <v>12</v>
      </c>
      <c r="F12404" s="3" t="s">
        <v>29651</v>
      </c>
      <c r="G12404">
        <v>2021</v>
      </c>
      <c r="H12404" t="s">
        <v>522</v>
      </c>
      <c r="I12404" t="s">
        <v>29638</v>
      </c>
    </row>
    <row r="12405" spans="1:9" ht="16" x14ac:dyDescent="0.2">
      <c r="A12405" t="s">
        <v>29652</v>
      </c>
      <c r="B12405" t="s">
        <v>24079</v>
      </c>
      <c r="C12405">
        <v>1</v>
      </c>
      <c r="D12405" t="s">
        <v>316</v>
      </c>
      <c r="E12405" t="s">
        <v>12</v>
      </c>
      <c r="F12405" s="3" t="s">
        <v>29653</v>
      </c>
      <c r="G12405">
        <v>2021</v>
      </c>
      <c r="H12405" t="s">
        <v>518</v>
      </c>
      <c r="I12405" t="s">
        <v>29654</v>
      </c>
    </row>
    <row r="12406" spans="1:9" ht="32" x14ac:dyDescent="0.2">
      <c r="A12406" t="s">
        <v>29652</v>
      </c>
      <c r="B12406" t="s">
        <v>24075</v>
      </c>
      <c r="C12406">
        <v>2</v>
      </c>
      <c r="D12406" t="s">
        <v>316</v>
      </c>
      <c r="E12406" t="s">
        <v>12</v>
      </c>
      <c r="F12406" s="3" t="s">
        <v>24078</v>
      </c>
      <c r="G12406">
        <v>2021</v>
      </c>
      <c r="H12406" t="s">
        <v>518</v>
      </c>
      <c r="I12406" t="s">
        <v>29654</v>
      </c>
    </row>
    <row r="12407" spans="1:9" ht="32" x14ac:dyDescent="0.2">
      <c r="A12407" t="s">
        <v>29655</v>
      </c>
      <c r="B12407" t="s">
        <v>29656</v>
      </c>
      <c r="C12407">
        <v>1</v>
      </c>
      <c r="D12407" t="s">
        <v>12</v>
      </c>
      <c r="E12407" t="s">
        <v>12</v>
      </c>
      <c r="F12407" s="3" t="s">
        <v>21399</v>
      </c>
      <c r="G12407">
        <v>2021</v>
      </c>
      <c r="H12407" t="s">
        <v>239</v>
      </c>
      <c r="I12407" t="s">
        <v>29657</v>
      </c>
    </row>
    <row r="12408" spans="1:9" ht="32" x14ac:dyDescent="0.2">
      <c r="A12408" t="s">
        <v>29658</v>
      </c>
      <c r="B12408" t="s">
        <v>29659</v>
      </c>
      <c r="C12408">
        <v>1</v>
      </c>
      <c r="D12408" t="s">
        <v>12</v>
      </c>
      <c r="E12408" t="s">
        <v>12</v>
      </c>
      <c r="F12408" s="3" t="s">
        <v>29660</v>
      </c>
      <c r="G12408">
        <v>2021</v>
      </c>
      <c r="H12408" t="s">
        <v>21</v>
      </c>
      <c r="I12408" t="s">
        <v>29661</v>
      </c>
    </row>
    <row r="12409" spans="1:9" ht="16" x14ac:dyDescent="0.2">
      <c r="A12409" t="s">
        <v>29662</v>
      </c>
      <c r="B12409" t="s">
        <v>29663</v>
      </c>
      <c r="C12409">
        <v>1</v>
      </c>
      <c r="D12409" t="s">
        <v>12</v>
      </c>
      <c r="E12409" t="s">
        <v>12</v>
      </c>
      <c r="F12409" s="3" t="s">
        <v>29664</v>
      </c>
      <c r="G12409">
        <v>2021</v>
      </c>
      <c r="H12409" t="s">
        <v>859</v>
      </c>
      <c r="I12409" t="s">
        <v>29665</v>
      </c>
    </row>
    <row r="12410" spans="1:9" ht="16" x14ac:dyDescent="0.2">
      <c r="A12410" t="s">
        <v>29666</v>
      </c>
      <c r="B12410" t="s">
        <v>29667</v>
      </c>
      <c r="C12410">
        <v>1</v>
      </c>
      <c r="D12410" t="s">
        <v>101</v>
      </c>
      <c r="E12410" t="s">
        <v>12</v>
      </c>
      <c r="F12410" s="3" t="s">
        <v>29668</v>
      </c>
      <c r="G12410">
        <v>2021</v>
      </c>
      <c r="H12410" t="s">
        <v>37</v>
      </c>
      <c r="I12410" t="s">
        <v>29669</v>
      </c>
    </row>
    <row r="12411" spans="1:9" ht="32" x14ac:dyDescent="0.2">
      <c r="A12411" t="s">
        <v>29666</v>
      </c>
      <c r="B12411" t="s">
        <v>10092</v>
      </c>
      <c r="C12411">
        <v>2</v>
      </c>
      <c r="D12411" t="s">
        <v>12</v>
      </c>
      <c r="E12411" t="s">
        <v>12</v>
      </c>
      <c r="F12411" s="3" t="s">
        <v>23925</v>
      </c>
      <c r="G12411">
        <v>2021</v>
      </c>
      <c r="H12411" t="s">
        <v>37</v>
      </c>
      <c r="I12411" t="s">
        <v>29669</v>
      </c>
    </row>
    <row r="12412" spans="1:9" ht="16" x14ac:dyDescent="0.2">
      <c r="A12412" t="s">
        <v>29670</v>
      </c>
      <c r="B12412" t="s">
        <v>3299</v>
      </c>
      <c r="C12412">
        <v>1</v>
      </c>
      <c r="D12412" t="s">
        <v>12</v>
      </c>
      <c r="E12412" t="s">
        <v>12</v>
      </c>
      <c r="F12412" s="3" t="s">
        <v>1722</v>
      </c>
      <c r="G12412">
        <v>2021</v>
      </c>
      <c r="H12412" t="s">
        <v>137</v>
      </c>
      <c r="I12412" t="s">
        <v>29671</v>
      </c>
    </row>
    <row r="12413" spans="1:9" ht="16" x14ac:dyDescent="0.2">
      <c r="A12413" t="s">
        <v>29670</v>
      </c>
      <c r="B12413" t="s">
        <v>29672</v>
      </c>
      <c r="C12413">
        <v>2</v>
      </c>
      <c r="D12413">
        <f>184</f>
        <v>184</v>
      </c>
      <c r="E12413" t="s">
        <v>12</v>
      </c>
      <c r="F12413" s="3" t="s">
        <v>29673</v>
      </c>
      <c r="G12413">
        <v>2021</v>
      </c>
      <c r="H12413" t="s">
        <v>137</v>
      </c>
      <c r="I12413" t="s">
        <v>29671</v>
      </c>
    </row>
    <row r="12414" spans="1:9" ht="16" x14ac:dyDescent="0.2">
      <c r="A12414" t="s">
        <v>29670</v>
      </c>
      <c r="B12414" t="s">
        <v>3301</v>
      </c>
      <c r="C12414">
        <v>3</v>
      </c>
      <c r="D12414" t="s">
        <v>142</v>
      </c>
      <c r="E12414" t="s">
        <v>12</v>
      </c>
      <c r="F12414" s="3" t="s">
        <v>3300</v>
      </c>
      <c r="G12414">
        <v>2021</v>
      </c>
      <c r="H12414" t="s">
        <v>140</v>
      </c>
      <c r="I12414" t="s">
        <v>29671</v>
      </c>
    </row>
    <row r="12415" spans="1:9" ht="32" x14ac:dyDescent="0.2">
      <c r="A12415" t="s">
        <v>29670</v>
      </c>
      <c r="B12415" t="s">
        <v>29674</v>
      </c>
      <c r="C12415">
        <v>4</v>
      </c>
      <c r="D12415" t="s">
        <v>12</v>
      </c>
      <c r="E12415" t="s">
        <v>12</v>
      </c>
      <c r="F12415" s="3" t="s">
        <v>3302</v>
      </c>
      <c r="G12415">
        <v>2021</v>
      </c>
      <c r="H12415" t="s">
        <v>239</v>
      </c>
      <c r="I12415" t="s">
        <v>29671</v>
      </c>
    </row>
    <row r="12416" spans="1:9" ht="16" x14ac:dyDescent="0.2">
      <c r="A12416" t="s">
        <v>29675</v>
      </c>
      <c r="B12416" t="s">
        <v>29676</v>
      </c>
      <c r="C12416">
        <v>1</v>
      </c>
      <c r="D12416" t="s">
        <v>12</v>
      </c>
      <c r="E12416" t="s">
        <v>12</v>
      </c>
      <c r="F12416" s="3" t="s">
        <v>15210</v>
      </c>
      <c r="G12416">
        <v>2021</v>
      </c>
      <c r="H12416" t="s">
        <v>21</v>
      </c>
      <c r="I12416" t="s">
        <v>29677</v>
      </c>
    </row>
    <row r="12417" spans="1:9" ht="16" x14ac:dyDescent="0.2">
      <c r="A12417" t="s">
        <v>29678</v>
      </c>
      <c r="B12417" t="s">
        <v>29679</v>
      </c>
      <c r="C12417">
        <v>1</v>
      </c>
      <c r="D12417">
        <f>538</f>
        <v>538</v>
      </c>
      <c r="E12417" t="s">
        <v>12</v>
      </c>
      <c r="F12417" s="7" t="s">
        <v>4250</v>
      </c>
      <c r="G12417">
        <v>2021</v>
      </c>
      <c r="H12417" t="s">
        <v>323</v>
      </c>
      <c r="I12417" t="s">
        <v>29680</v>
      </c>
    </row>
    <row r="12418" spans="1:9" ht="16" x14ac:dyDescent="0.2">
      <c r="A12418" t="s">
        <v>29681</v>
      </c>
      <c r="B12418" t="s">
        <v>29682</v>
      </c>
      <c r="C12418">
        <v>1</v>
      </c>
      <c r="D12418" t="s">
        <v>12</v>
      </c>
      <c r="E12418" t="s">
        <v>12</v>
      </c>
      <c r="F12418" s="3" t="s">
        <v>29683</v>
      </c>
      <c r="G12418">
        <v>2021</v>
      </c>
      <c r="H12418" t="s">
        <v>239</v>
      </c>
      <c r="I12418" t="s">
        <v>29684</v>
      </c>
    </row>
    <row r="12419" spans="1:9" ht="32" x14ac:dyDescent="0.2">
      <c r="A12419" t="s">
        <v>29681</v>
      </c>
      <c r="B12419" t="s">
        <v>29685</v>
      </c>
      <c r="C12419">
        <v>2</v>
      </c>
      <c r="D12419" t="s">
        <v>12</v>
      </c>
      <c r="E12419" t="s">
        <v>12</v>
      </c>
      <c r="F12419" s="3" t="s">
        <v>29686</v>
      </c>
      <c r="G12419">
        <v>2021</v>
      </c>
      <c r="H12419" t="s">
        <v>239</v>
      </c>
      <c r="I12419" t="s">
        <v>29684</v>
      </c>
    </row>
    <row r="12420" spans="1:9" ht="32" x14ac:dyDescent="0.2">
      <c r="A12420" t="s">
        <v>29681</v>
      </c>
      <c r="B12420" t="s">
        <v>29687</v>
      </c>
      <c r="C12420">
        <v>3</v>
      </c>
      <c r="D12420" t="s">
        <v>12</v>
      </c>
      <c r="E12420" t="s">
        <v>12</v>
      </c>
      <c r="F12420" s="3" t="s">
        <v>20161</v>
      </c>
      <c r="G12420">
        <v>2021</v>
      </c>
      <c r="H12420" t="s">
        <v>239</v>
      </c>
      <c r="I12420" t="s">
        <v>29684</v>
      </c>
    </row>
    <row r="12421" spans="1:9" ht="32" x14ac:dyDescent="0.2">
      <c r="A12421" t="s">
        <v>29681</v>
      </c>
      <c r="B12421" t="s">
        <v>29688</v>
      </c>
      <c r="C12421">
        <v>4</v>
      </c>
      <c r="D12421" t="s">
        <v>12</v>
      </c>
      <c r="E12421" t="s">
        <v>12</v>
      </c>
      <c r="F12421" s="3" t="s">
        <v>29689</v>
      </c>
      <c r="G12421">
        <v>2021</v>
      </c>
      <c r="H12421" t="s">
        <v>239</v>
      </c>
      <c r="I12421" t="s">
        <v>29684</v>
      </c>
    </row>
    <row r="12422" spans="1:9" ht="32" x14ac:dyDescent="0.2">
      <c r="A12422" t="s">
        <v>29690</v>
      </c>
      <c r="B12422" t="s">
        <v>29691</v>
      </c>
      <c r="C12422">
        <v>1</v>
      </c>
      <c r="D12422" t="s">
        <v>52</v>
      </c>
      <c r="E12422" t="s">
        <v>12</v>
      </c>
      <c r="F12422" s="3" t="s">
        <v>29692</v>
      </c>
      <c r="G12422">
        <v>2021</v>
      </c>
      <c r="H12422" t="s">
        <v>804</v>
      </c>
      <c r="I12422" t="s">
        <v>29693</v>
      </c>
    </row>
    <row r="12423" spans="1:9" ht="32" x14ac:dyDescent="0.2">
      <c r="A12423" t="s">
        <v>29690</v>
      </c>
      <c r="B12423" t="s">
        <v>29694</v>
      </c>
      <c r="C12423">
        <v>2</v>
      </c>
      <c r="D12423" t="s">
        <v>52</v>
      </c>
      <c r="E12423" t="s">
        <v>12</v>
      </c>
      <c r="F12423" s="3" t="s">
        <v>29695</v>
      </c>
      <c r="G12423">
        <v>2021</v>
      </c>
      <c r="H12423" t="s">
        <v>804</v>
      </c>
      <c r="I12423" t="s">
        <v>29693</v>
      </c>
    </row>
    <row r="12424" spans="1:9" ht="32" x14ac:dyDescent="0.2">
      <c r="A12424" t="s">
        <v>29696</v>
      </c>
      <c r="B12424" t="s">
        <v>4779</v>
      </c>
      <c r="C12424">
        <v>1</v>
      </c>
      <c r="D12424" t="s">
        <v>90</v>
      </c>
      <c r="E12424" t="s">
        <v>12</v>
      </c>
      <c r="F12424" s="3" t="s">
        <v>4780</v>
      </c>
      <c r="G12424">
        <v>2021</v>
      </c>
      <c r="H12424" t="s">
        <v>323</v>
      </c>
      <c r="I12424" t="s">
        <v>29697</v>
      </c>
    </row>
    <row r="12425" spans="1:9" ht="32" x14ac:dyDescent="0.2">
      <c r="A12425" t="s">
        <v>29696</v>
      </c>
      <c r="B12425" t="s">
        <v>29698</v>
      </c>
      <c r="C12425">
        <v>2</v>
      </c>
      <c r="D12425" t="s">
        <v>2828</v>
      </c>
      <c r="E12425" t="s">
        <v>12</v>
      </c>
      <c r="F12425" s="3" t="s">
        <v>29699</v>
      </c>
      <c r="G12425">
        <v>2021</v>
      </c>
      <c r="H12425" t="s">
        <v>323</v>
      </c>
      <c r="I12425" t="s">
        <v>29697</v>
      </c>
    </row>
    <row r="12426" spans="1:9" ht="16" x14ac:dyDescent="0.2">
      <c r="A12426" t="s">
        <v>29700</v>
      </c>
      <c r="B12426" t="s">
        <v>29701</v>
      </c>
      <c r="C12426">
        <v>1</v>
      </c>
      <c r="D12426" t="s">
        <v>1818</v>
      </c>
      <c r="E12426" t="s">
        <v>12</v>
      </c>
      <c r="F12426" s="3" t="s">
        <v>29702</v>
      </c>
      <c r="G12426">
        <v>2021</v>
      </c>
      <c r="H12426" t="s">
        <v>323</v>
      </c>
      <c r="I12426" t="s">
        <v>29703</v>
      </c>
    </row>
    <row r="12427" spans="1:9" ht="16" x14ac:dyDescent="0.2">
      <c r="A12427" t="s">
        <v>29704</v>
      </c>
      <c r="B12427" t="s">
        <v>25438</v>
      </c>
      <c r="C12427">
        <v>2</v>
      </c>
      <c r="D12427" t="s">
        <v>2296</v>
      </c>
      <c r="E12427" t="s">
        <v>12</v>
      </c>
      <c r="F12427" s="3" t="s">
        <v>2297</v>
      </c>
      <c r="G12427">
        <v>2021</v>
      </c>
      <c r="H12427" t="s">
        <v>267</v>
      </c>
      <c r="I12427" t="s">
        <v>29363</v>
      </c>
    </row>
    <row r="12428" spans="1:9" ht="32" x14ac:dyDescent="0.2">
      <c r="A12428" t="s">
        <v>29705</v>
      </c>
      <c r="B12428" t="s">
        <v>29706</v>
      </c>
      <c r="C12428">
        <v>1</v>
      </c>
      <c r="D12428" t="s">
        <v>12</v>
      </c>
      <c r="E12428" t="s">
        <v>12</v>
      </c>
      <c r="F12428" s="3" t="s">
        <v>29707</v>
      </c>
      <c r="G12428">
        <v>2021</v>
      </c>
      <c r="H12428" t="s">
        <v>3795</v>
      </c>
      <c r="I12428" t="s">
        <v>29708</v>
      </c>
    </row>
    <row r="12429" spans="1:9" ht="32" x14ac:dyDescent="0.2">
      <c r="A12429" t="s">
        <v>29709</v>
      </c>
      <c r="B12429" t="s">
        <v>29710</v>
      </c>
      <c r="C12429">
        <v>1</v>
      </c>
      <c r="D12429" t="s">
        <v>12</v>
      </c>
      <c r="E12429" t="s">
        <v>12</v>
      </c>
      <c r="F12429" s="3" t="s">
        <v>11703</v>
      </c>
      <c r="G12429">
        <v>2021</v>
      </c>
      <c r="H12429" t="s">
        <v>235</v>
      </c>
      <c r="I12429" t="s">
        <v>29711</v>
      </c>
    </row>
    <row r="12430" spans="1:9" ht="16" x14ac:dyDescent="0.2">
      <c r="A12430" t="s">
        <v>29712</v>
      </c>
      <c r="B12430" t="s">
        <v>21309</v>
      </c>
      <c r="C12430">
        <v>1</v>
      </c>
      <c r="D12430" t="s">
        <v>12</v>
      </c>
      <c r="E12430" t="s">
        <v>12</v>
      </c>
      <c r="F12430" s="3" t="s">
        <v>5407</v>
      </c>
      <c r="G12430">
        <v>2021</v>
      </c>
      <c r="H12430" t="s">
        <v>137</v>
      </c>
      <c r="I12430" t="s">
        <v>29713</v>
      </c>
    </row>
    <row r="12431" spans="1:9" ht="16" x14ac:dyDescent="0.2">
      <c r="A12431" t="s">
        <v>29712</v>
      </c>
      <c r="B12431" t="s">
        <v>3299</v>
      </c>
      <c r="C12431">
        <v>2</v>
      </c>
      <c r="D12431">
        <f>184</f>
        <v>184</v>
      </c>
      <c r="E12431" t="s">
        <v>12</v>
      </c>
      <c r="F12431" s="3" t="s">
        <v>29714</v>
      </c>
      <c r="G12431">
        <v>2021</v>
      </c>
      <c r="H12431" t="s">
        <v>137</v>
      </c>
      <c r="I12431" t="s">
        <v>29713</v>
      </c>
    </row>
    <row r="12432" spans="1:9" ht="48" x14ac:dyDescent="0.2">
      <c r="A12432" t="s">
        <v>29715</v>
      </c>
      <c r="B12432" t="s">
        <v>29716</v>
      </c>
      <c r="C12432">
        <v>1</v>
      </c>
      <c r="D12432" t="s">
        <v>12</v>
      </c>
      <c r="E12432" t="s">
        <v>12</v>
      </c>
      <c r="F12432" s="3" t="s">
        <v>29717</v>
      </c>
      <c r="G12432">
        <v>2021</v>
      </c>
      <c r="H12432" t="s">
        <v>239</v>
      </c>
      <c r="I12432" t="s">
        <v>29718</v>
      </c>
    </row>
    <row r="12433" spans="1:9" ht="32" x14ac:dyDescent="0.2">
      <c r="A12433" t="s">
        <v>29719</v>
      </c>
      <c r="B12433" t="s">
        <v>26815</v>
      </c>
      <c r="C12433">
        <v>1</v>
      </c>
      <c r="D12433" t="s">
        <v>52</v>
      </c>
      <c r="E12433" t="s">
        <v>12</v>
      </c>
      <c r="F12433" s="3" t="s">
        <v>26813</v>
      </c>
      <c r="G12433">
        <v>2021</v>
      </c>
      <c r="H12433" t="s">
        <v>423</v>
      </c>
      <c r="I12433" t="s">
        <v>29720</v>
      </c>
    </row>
    <row r="12434" spans="1:9" ht="32" x14ac:dyDescent="0.2">
      <c r="A12434" t="s">
        <v>29719</v>
      </c>
      <c r="B12434" t="s">
        <v>26812</v>
      </c>
      <c r="C12434">
        <v>2</v>
      </c>
      <c r="D12434" t="s">
        <v>12</v>
      </c>
      <c r="E12434" t="s">
        <v>12</v>
      </c>
      <c r="F12434" s="3" t="s">
        <v>29721</v>
      </c>
      <c r="G12434">
        <v>2021</v>
      </c>
      <c r="H12434" t="s">
        <v>423</v>
      </c>
      <c r="I12434" t="s">
        <v>29720</v>
      </c>
    </row>
    <row r="12435" spans="1:9" ht="32" x14ac:dyDescent="0.2">
      <c r="A12435" t="s">
        <v>29719</v>
      </c>
      <c r="B12435" t="s">
        <v>29722</v>
      </c>
      <c r="C12435">
        <v>3</v>
      </c>
      <c r="D12435" t="s">
        <v>12</v>
      </c>
      <c r="E12435" t="s">
        <v>12</v>
      </c>
      <c r="F12435" s="3" t="s">
        <v>11946</v>
      </c>
      <c r="G12435">
        <v>2021</v>
      </c>
      <c r="H12435" t="s">
        <v>1810</v>
      </c>
      <c r="I12435" t="s">
        <v>29720</v>
      </c>
    </row>
    <row r="12436" spans="1:9" ht="32" x14ac:dyDescent="0.2">
      <c r="A12436" t="s">
        <v>29723</v>
      </c>
      <c r="B12436" t="s">
        <v>29724</v>
      </c>
      <c r="C12436">
        <v>1</v>
      </c>
      <c r="D12436" t="s">
        <v>12</v>
      </c>
      <c r="E12436" t="s">
        <v>12</v>
      </c>
      <c r="F12436" s="3" t="s">
        <v>29725</v>
      </c>
      <c r="G12436">
        <v>2021</v>
      </c>
      <c r="H12436" t="s">
        <v>239</v>
      </c>
      <c r="I12436" t="s">
        <v>29726</v>
      </c>
    </row>
    <row r="12437" spans="1:9" ht="32" x14ac:dyDescent="0.2">
      <c r="A12437" t="s">
        <v>29727</v>
      </c>
      <c r="B12437" t="s">
        <v>29728</v>
      </c>
      <c r="C12437">
        <v>1</v>
      </c>
      <c r="D12437" t="s">
        <v>344</v>
      </c>
      <c r="E12437" t="s">
        <v>12</v>
      </c>
      <c r="F12437" s="3" t="s">
        <v>29729</v>
      </c>
      <c r="G12437">
        <v>2021</v>
      </c>
      <c r="H12437" t="s">
        <v>553</v>
      </c>
      <c r="I12437" t="s">
        <v>29730</v>
      </c>
    </row>
    <row r="12438" spans="1:9" ht="32" x14ac:dyDescent="0.2">
      <c r="A12438" t="s">
        <v>29727</v>
      </c>
      <c r="B12438" t="s">
        <v>29731</v>
      </c>
      <c r="C12438">
        <v>2</v>
      </c>
      <c r="D12438" t="s">
        <v>12</v>
      </c>
      <c r="E12438" t="s">
        <v>12</v>
      </c>
      <c r="F12438" s="3" t="s">
        <v>29732</v>
      </c>
      <c r="G12438">
        <v>2021</v>
      </c>
      <c r="H12438" t="s">
        <v>553</v>
      </c>
      <c r="I12438" t="s">
        <v>29730</v>
      </c>
    </row>
    <row r="12439" spans="1:9" ht="32" x14ac:dyDescent="0.2">
      <c r="A12439" t="s">
        <v>29733</v>
      </c>
      <c r="B12439" t="s">
        <v>29734</v>
      </c>
      <c r="C12439">
        <v>1</v>
      </c>
      <c r="D12439" t="s">
        <v>3743</v>
      </c>
      <c r="E12439" t="s">
        <v>12</v>
      </c>
      <c r="F12439" s="3" t="s">
        <v>29735</v>
      </c>
      <c r="G12439">
        <v>2021</v>
      </c>
      <c r="H12439" t="s">
        <v>2773</v>
      </c>
      <c r="I12439" t="s">
        <v>29736</v>
      </c>
    </row>
    <row r="12440" spans="1:9" ht="32" x14ac:dyDescent="0.2">
      <c r="A12440" t="s">
        <v>29733</v>
      </c>
      <c r="B12440" t="s">
        <v>29737</v>
      </c>
      <c r="C12440">
        <v>2</v>
      </c>
      <c r="D12440" t="s">
        <v>12</v>
      </c>
      <c r="E12440" t="s">
        <v>12</v>
      </c>
      <c r="F12440" s="3" t="s">
        <v>29738</v>
      </c>
      <c r="G12440">
        <v>2021</v>
      </c>
      <c r="H12440" t="s">
        <v>2773</v>
      </c>
      <c r="I12440" t="s">
        <v>29736</v>
      </c>
    </row>
    <row r="12441" spans="1:9" ht="32" x14ac:dyDescent="0.2">
      <c r="A12441" t="s">
        <v>29733</v>
      </c>
      <c r="B12441" t="s">
        <v>29739</v>
      </c>
      <c r="C12441">
        <v>3</v>
      </c>
      <c r="D12441" t="s">
        <v>12</v>
      </c>
      <c r="E12441" t="s">
        <v>12</v>
      </c>
      <c r="F12441" s="3" t="s">
        <v>29740</v>
      </c>
      <c r="G12441">
        <v>2021</v>
      </c>
      <c r="H12441" t="s">
        <v>2773</v>
      </c>
      <c r="I12441" t="s">
        <v>29736</v>
      </c>
    </row>
    <row r="12442" spans="1:9" ht="32" x14ac:dyDescent="0.2">
      <c r="A12442" t="s">
        <v>29741</v>
      </c>
      <c r="B12442" t="s">
        <v>29742</v>
      </c>
      <c r="C12442">
        <v>1</v>
      </c>
      <c r="D12442" t="s">
        <v>31</v>
      </c>
      <c r="E12442" t="s">
        <v>12</v>
      </c>
      <c r="F12442" s="3" t="s">
        <v>29743</v>
      </c>
      <c r="G12442">
        <v>2021</v>
      </c>
      <c r="H12442" t="s">
        <v>420</v>
      </c>
      <c r="I12442" t="s">
        <v>29744</v>
      </c>
    </row>
    <row r="12443" spans="1:9" ht="32" x14ac:dyDescent="0.2">
      <c r="A12443" t="s">
        <v>29745</v>
      </c>
      <c r="B12443" t="s">
        <v>29746</v>
      </c>
      <c r="C12443">
        <v>1</v>
      </c>
      <c r="D12443">
        <f>302</f>
        <v>302</v>
      </c>
      <c r="E12443" t="s">
        <v>12</v>
      </c>
      <c r="F12443" s="3" t="s">
        <v>29747</v>
      </c>
      <c r="G12443">
        <v>2021</v>
      </c>
      <c r="H12443" t="s">
        <v>140</v>
      </c>
      <c r="I12443" t="s">
        <v>29748</v>
      </c>
    </row>
    <row r="12444" spans="1:9" ht="16" x14ac:dyDescent="0.2">
      <c r="A12444" t="s">
        <v>29745</v>
      </c>
      <c r="B12444" t="s">
        <v>20803</v>
      </c>
      <c r="C12444">
        <v>2</v>
      </c>
      <c r="D12444">
        <f>514</f>
        <v>514</v>
      </c>
      <c r="E12444" t="s">
        <v>12</v>
      </c>
      <c r="F12444" s="3" t="s">
        <v>501</v>
      </c>
      <c r="G12444">
        <v>2021</v>
      </c>
      <c r="H12444" t="s">
        <v>140</v>
      </c>
      <c r="I12444" t="s">
        <v>29748</v>
      </c>
    </row>
    <row r="12445" spans="1:9" ht="16" x14ac:dyDescent="0.2">
      <c r="A12445" t="s">
        <v>29745</v>
      </c>
      <c r="B12445" t="s">
        <v>29749</v>
      </c>
      <c r="C12445">
        <v>3</v>
      </c>
      <c r="D12445">
        <f>441</f>
        <v>441</v>
      </c>
      <c r="E12445" t="s">
        <v>12</v>
      </c>
      <c r="F12445" s="3" t="s">
        <v>29750</v>
      </c>
      <c r="G12445">
        <v>2021</v>
      </c>
      <c r="H12445" t="s">
        <v>140</v>
      </c>
      <c r="I12445" t="s">
        <v>29748</v>
      </c>
    </row>
    <row r="12446" spans="1:9" ht="16" x14ac:dyDescent="0.2">
      <c r="A12446" t="s">
        <v>29751</v>
      </c>
      <c r="B12446" t="s">
        <v>29752</v>
      </c>
      <c r="C12446">
        <v>1</v>
      </c>
      <c r="D12446">
        <v>1401</v>
      </c>
      <c r="E12446" t="s">
        <v>12</v>
      </c>
      <c r="F12446" s="7" t="s">
        <v>29753</v>
      </c>
      <c r="G12446">
        <v>2021</v>
      </c>
      <c r="H12446" t="s">
        <v>140</v>
      </c>
      <c r="I12446" t="s">
        <v>29754</v>
      </c>
    </row>
    <row r="12447" spans="1:9" ht="32" x14ac:dyDescent="0.2">
      <c r="A12447" t="s">
        <v>29755</v>
      </c>
      <c r="B12447" t="s">
        <v>29756</v>
      </c>
      <c r="C12447">
        <v>1</v>
      </c>
      <c r="D12447" t="s">
        <v>12</v>
      </c>
      <c r="E12447" t="s">
        <v>12</v>
      </c>
      <c r="F12447" s="3" t="s">
        <v>23182</v>
      </c>
      <c r="G12447">
        <v>2021</v>
      </c>
      <c r="H12447" t="s">
        <v>420</v>
      </c>
      <c r="I12447" t="s">
        <v>29757</v>
      </c>
    </row>
    <row r="12448" spans="1:9" ht="32" x14ac:dyDescent="0.2">
      <c r="A12448" t="s">
        <v>29755</v>
      </c>
      <c r="B12448" t="s">
        <v>29758</v>
      </c>
      <c r="C12448">
        <v>2</v>
      </c>
      <c r="D12448" t="s">
        <v>12</v>
      </c>
      <c r="E12448" t="s">
        <v>12</v>
      </c>
      <c r="F12448" s="3" t="s">
        <v>23182</v>
      </c>
      <c r="G12448">
        <v>2021</v>
      </c>
      <c r="H12448" t="s">
        <v>420</v>
      </c>
      <c r="I12448" t="s">
        <v>29757</v>
      </c>
    </row>
    <row r="12449" spans="1:9" ht="32" x14ac:dyDescent="0.2">
      <c r="A12449" t="s">
        <v>29759</v>
      </c>
      <c r="B12449" t="s">
        <v>29760</v>
      </c>
      <c r="C12449">
        <v>1</v>
      </c>
      <c r="D12449" t="s">
        <v>12</v>
      </c>
      <c r="E12449" t="s">
        <v>12</v>
      </c>
      <c r="F12449" s="3" t="s">
        <v>29761</v>
      </c>
      <c r="G12449">
        <v>2021</v>
      </c>
      <c r="H12449" t="s">
        <v>2026</v>
      </c>
      <c r="I12449" t="s">
        <v>29762</v>
      </c>
    </row>
    <row r="12450" spans="1:9" ht="32" x14ac:dyDescent="0.2">
      <c r="A12450" t="s">
        <v>29759</v>
      </c>
      <c r="B12450" t="s">
        <v>29763</v>
      </c>
      <c r="C12450">
        <v>2</v>
      </c>
      <c r="D12450" t="s">
        <v>12</v>
      </c>
      <c r="E12450" t="s">
        <v>12</v>
      </c>
      <c r="F12450" s="3" t="s">
        <v>29764</v>
      </c>
      <c r="G12450">
        <v>2021</v>
      </c>
      <c r="H12450" t="s">
        <v>2026</v>
      </c>
      <c r="I12450" t="s">
        <v>29762</v>
      </c>
    </row>
    <row r="12451" spans="1:9" ht="32" x14ac:dyDescent="0.2">
      <c r="A12451" t="s">
        <v>29759</v>
      </c>
      <c r="B12451" t="s">
        <v>29765</v>
      </c>
      <c r="C12451">
        <v>3</v>
      </c>
      <c r="D12451" t="s">
        <v>12</v>
      </c>
      <c r="E12451" t="s">
        <v>12</v>
      </c>
      <c r="F12451" s="3" t="s">
        <v>29766</v>
      </c>
      <c r="G12451">
        <v>2021</v>
      </c>
      <c r="H12451" t="s">
        <v>2026</v>
      </c>
      <c r="I12451" t="s">
        <v>29762</v>
      </c>
    </row>
    <row r="12452" spans="1:9" ht="32" x14ac:dyDescent="0.2">
      <c r="A12452" t="s">
        <v>29759</v>
      </c>
      <c r="B12452" t="s">
        <v>29767</v>
      </c>
      <c r="C12452">
        <v>4</v>
      </c>
      <c r="D12452" t="s">
        <v>52</v>
      </c>
      <c r="E12452" t="s">
        <v>12</v>
      </c>
      <c r="F12452" s="3" t="s">
        <v>29768</v>
      </c>
      <c r="G12452">
        <v>2021</v>
      </c>
      <c r="H12452" t="s">
        <v>2026</v>
      </c>
      <c r="I12452" t="s">
        <v>29762</v>
      </c>
    </row>
    <row r="12453" spans="1:9" ht="32" x14ac:dyDescent="0.2">
      <c r="A12453" t="s">
        <v>29769</v>
      </c>
      <c r="B12453" t="s">
        <v>29770</v>
      </c>
      <c r="C12453">
        <v>1</v>
      </c>
      <c r="D12453">
        <f>164</f>
        <v>164</v>
      </c>
      <c r="E12453" t="s">
        <v>12</v>
      </c>
      <c r="F12453" s="7" t="s">
        <v>29771</v>
      </c>
      <c r="G12453">
        <v>2021</v>
      </c>
      <c r="H12453" t="s">
        <v>226</v>
      </c>
      <c r="I12453" t="s">
        <v>29772</v>
      </c>
    </row>
    <row r="12454" spans="1:9" ht="16" x14ac:dyDescent="0.2">
      <c r="A12454" t="s">
        <v>29769</v>
      </c>
      <c r="B12454" t="s">
        <v>29773</v>
      </c>
      <c r="C12454">
        <v>2</v>
      </c>
      <c r="D12454">
        <f>159</f>
        <v>159</v>
      </c>
      <c r="E12454" t="s">
        <v>12</v>
      </c>
      <c r="F12454" s="3" t="s">
        <v>10717</v>
      </c>
      <c r="G12454">
        <v>2021</v>
      </c>
      <c r="H12454" t="s">
        <v>1524</v>
      </c>
      <c r="I12454" t="s">
        <v>29772</v>
      </c>
    </row>
    <row r="12455" spans="1:9" ht="32" x14ac:dyDescent="0.2">
      <c r="A12455" t="s">
        <v>29769</v>
      </c>
      <c r="B12455" t="s">
        <v>29773</v>
      </c>
      <c r="C12455">
        <v>3</v>
      </c>
      <c r="D12455">
        <f>159</f>
        <v>159</v>
      </c>
      <c r="E12455" t="s">
        <v>12</v>
      </c>
      <c r="F12455" s="3" t="s">
        <v>29774</v>
      </c>
      <c r="G12455">
        <v>2021</v>
      </c>
      <c r="H12455" t="s">
        <v>1524</v>
      </c>
      <c r="I12455" t="s">
        <v>29772</v>
      </c>
    </row>
    <row r="12456" spans="1:9" ht="16" x14ac:dyDescent="0.2">
      <c r="A12456" t="s">
        <v>29775</v>
      </c>
      <c r="B12456" t="s">
        <v>29776</v>
      </c>
      <c r="C12456">
        <v>1</v>
      </c>
      <c r="D12456" t="s">
        <v>12</v>
      </c>
      <c r="E12456" t="s">
        <v>12</v>
      </c>
      <c r="F12456" s="3" t="s">
        <v>11069</v>
      </c>
      <c r="G12456">
        <v>2021</v>
      </c>
      <c r="H12456" t="s">
        <v>239</v>
      </c>
      <c r="I12456" t="s">
        <v>29777</v>
      </c>
    </row>
    <row r="12457" spans="1:9" ht="32" x14ac:dyDescent="0.2">
      <c r="A12457" t="s">
        <v>29778</v>
      </c>
      <c r="B12457" t="s">
        <v>29779</v>
      </c>
      <c r="C12457">
        <v>1</v>
      </c>
      <c r="D12457" t="s">
        <v>12</v>
      </c>
      <c r="E12457" t="s">
        <v>12</v>
      </c>
      <c r="F12457" s="3" t="s">
        <v>29780</v>
      </c>
      <c r="G12457">
        <v>2021</v>
      </c>
      <c r="H12457" t="s">
        <v>140</v>
      </c>
      <c r="I12457" t="s">
        <v>29781</v>
      </c>
    </row>
    <row r="12458" spans="1:9" ht="32" x14ac:dyDescent="0.2">
      <c r="A12458" t="s">
        <v>29778</v>
      </c>
      <c r="B12458" t="s">
        <v>29782</v>
      </c>
      <c r="C12458">
        <v>2</v>
      </c>
      <c r="D12458" t="s">
        <v>12</v>
      </c>
      <c r="E12458" t="s">
        <v>12</v>
      </c>
      <c r="F12458" s="3" t="s">
        <v>29783</v>
      </c>
      <c r="G12458">
        <v>2021</v>
      </c>
      <c r="H12458" t="s">
        <v>140</v>
      </c>
      <c r="I12458" t="s">
        <v>29781</v>
      </c>
    </row>
    <row r="12459" spans="1:9" ht="16" x14ac:dyDescent="0.2">
      <c r="A12459" t="s">
        <v>29784</v>
      </c>
      <c r="B12459" t="s">
        <v>29785</v>
      </c>
      <c r="C12459">
        <v>1</v>
      </c>
      <c r="D12459" t="s">
        <v>966</v>
      </c>
      <c r="E12459" t="s">
        <v>12</v>
      </c>
      <c r="F12459" s="3" t="s">
        <v>15235</v>
      </c>
      <c r="G12459">
        <v>2021</v>
      </c>
      <c r="H12459" t="s">
        <v>137</v>
      </c>
      <c r="I12459" t="s">
        <v>29786</v>
      </c>
    </row>
    <row r="12460" spans="1:9" ht="32" x14ac:dyDescent="0.2">
      <c r="A12460" t="s">
        <v>29784</v>
      </c>
      <c r="B12460" t="s">
        <v>29787</v>
      </c>
      <c r="C12460">
        <v>2</v>
      </c>
      <c r="D12460" t="s">
        <v>469</v>
      </c>
      <c r="E12460" t="s">
        <v>12</v>
      </c>
      <c r="F12460" s="3" t="s">
        <v>29788</v>
      </c>
      <c r="G12460">
        <v>2021</v>
      </c>
      <c r="H12460" t="s">
        <v>137</v>
      </c>
      <c r="I12460" t="s">
        <v>29786</v>
      </c>
    </row>
    <row r="12461" spans="1:9" ht="16" x14ac:dyDescent="0.2">
      <c r="A12461" t="s">
        <v>29789</v>
      </c>
      <c r="B12461" t="s">
        <v>26346</v>
      </c>
      <c r="C12461">
        <v>1</v>
      </c>
      <c r="D12461" t="s">
        <v>12</v>
      </c>
      <c r="E12461" t="s">
        <v>12</v>
      </c>
      <c r="F12461" s="3" t="s">
        <v>26347</v>
      </c>
      <c r="G12461">
        <v>2021</v>
      </c>
      <c r="H12461" t="s">
        <v>37</v>
      </c>
      <c r="I12461" t="s">
        <v>29790</v>
      </c>
    </row>
    <row r="12462" spans="1:9" ht="32" x14ac:dyDescent="0.2">
      <c r="A12462" t="s">
        <v>29789</v>
      </c>
      <c r="B12462" t="s">
        <v>18070</v>
      </c>
      <c r="C12462">
        <v>2</v>
      </c>
      <c r="D12462" t="s">
        <v>12</v>
      </c>
      <c r="E12462" t="s">
        <v>12</v>
      </c>
      <c r="F12462" s="3" t="s">
        <v>1936</v>
      </c>
      <c r="G12462">
        <v>2021</v>
      </c>
      <c r="H12462" t="s">
        <v>37</v>
      </c>
      <c r="I12462" t="s">
        <v>29790</v>
      </c>
    </row>
    <row r="12463" spans="1:9" ht="16" x14ac:dyDescent="0.2">
      <c r="A12463" t="s">
        <v>29791</v>
      </c>
      <c r="B12463" t="s">
        <v>26346</v>
      </c>
      <c r="C12463">
        <v>1</v>
      </c>
      <c r="D12463" t="s">
        <v>12</v>
      </c>
      <c r="E12463" t="s">
        <v>12</v>
      </c>
      <c r="F12463" s="3" t="s">
        <v>26347</v>
      </c>
      <c r="G12463">
        <v>2021</v>
      </c>
      <c r="H12463" t="s">
        <v>37</v>
      </c>
      <c r="I12463" t="s">
        <v>29792</v>
      </c>
    </row>
    <row r="12464" spans="1:9" ht="16" x14ac:dyDescent="0.2">
      <c r="A12464" t="s">
        <v>29793</v>
      </c>
      <c r="B12464" t="s">
        <v>29794</v>
      </c>
      <c r="C12464">
        <v>1</v>
      </c>
      <c r="D12464">
        <f>159</f>
        <v>159</v>
      </c>
      <c r="E12464" t="s">
        <v>12</v>
      </c>
      <c r="F12464" s="3" t="s">
        <v>10717</v>
      </c>
      <c r="G12464">
        <v>2021</v>
      </c>
      <c r="H12464" t="s">
        <v>1524</v>
      </c>
      <c r="I12464" t="s">
        <v>29795</v>
      </c>
    </row>
    <row r="12465" spans="1:9" ht="32" x14ac:dyDescent="0.2">
      <c r="A12465" t="s">
        <v>29793</v>
      </c>
      <c r="B12465" t="s">
        <v>29796</v>
      </c>
      <c r="C12465">
        <v>2</v>
      </c>
      <c r="D12465">
        <f>159</f>
        <v>159</v>
      </c>
      <c r="E12465" t="s">
        <v>12</v>
      </c>
      <c r="F12465" s="3" t="s">
        <v>29797</v>
      </c>
      <c r="G12465">
        <v>2021</v>
      </c>
      <c r="H12465" t="s">
        <v>1524</v>
      </c>
      <c r="I12465" t="s">
        <v>29795</v>
      </c>
    </row>
    <row r="12466" spans="1:9" ht="32" x14ac:dyDescent="0.2">
      <c r="A12466" t="s">
        <v>29798</v>
      </c>
      <c r="B12466" t="s">
        <v>29799</v>
      </c>
      <c r="C12466">
        <v>1</v>
      </c>
      <c r="D12466" t="s">
        <v>12</v>
      </c>
      <c r="E12466" t="s">
        <v>12</v>
      </c>
      <c r="F12466" s="3" t="s">
        <v>29800</v>
      </c>
      <c r="G12466">
        <v>2021</v>
      </c>
      <c r="H12466" t="s">
        <v>21</v>
      </c>
      <c r="I12466" t="s">
        <v>29801</v>
      </c>
    </row>
    <row r="12467" spans="1:9" ht="32" x14ac:dyDescent="0.2">
      <c r="A12467" t="s">
        <v>29802</v>
      </c>
      <c r="B12467" t="s">
        <v>3299</v>
      </c>
      <c r="C12467">
        <v>1</v>
      </c>
      <c r="D12467" t="s">
        <v>12</v>
      </c>
      <c r="E12467" t="s">
        <v>12</v>
      </c>
      <c r="F12467" s="3" t="s">
        <v>29803</v>
      </c>
      <c r="G12467">
        <v>2021</v>
      </c>
      <c r="H12467" t="s">
        <v>137</v>
      </c>
      <c r="I12467" t="s">
        <v>29804</v>
      </c>
    </row>
    <row r="12468" spans="1:9" ht="16" x14ac:dyDescent="0.2">
      <c r="A12468" t="s">
        <v>29802</v>
      </c>
      <c r="B12468" t="s">
        <v>29805</v>
      </c>
      <c r="C12468">
        <v>2</v>
      </c>
      <c r="D12468" t="s">
        <v>142</v>
      </c>
      <c r="E12468" t="s">
        <v>12</v>
      </c>
      <c r="F12468" s="3" t="s">
        <v>3300</v>
      </c>
      <c r="G12468">
        <v>2021</v>
      </c>
      <c r="H12468" t="s">
        <v>140</v>
      </c>
      <c r="I12468" t="s">
        <v>29804</v>
      </c>
    </row>
    <row r="12469" spans="1:9" ht="32" x14ac:dyDescent="0.2">
      <c r="A12469" t="s">
        <v>29802</v>
      </c>
      <c r="B12469" t="s">
        <v>3301</v>
      </c>
      <c r="C12469">
        <v>3</v>
      </c>
      <c r="D12469" t="s">
        <v>12</v>
      </c>
      <c r="E12469" t="s">
        <v>12</v>
      </c>
      <c r="F12469" s="3" t="s">
        <v>3302</v>
      </c>
      <c r="G12469">
        <v>2021</v>
      </c>
      <c r="H12469" t="s">
        <v>239</v>
      </c>
      <c r="I12469" t="s">
        <v>29804</v>
      </c>
    </row>
    <row r="12470" spans="1:9" ht="32" x14ac:dyDescent="0.2">
      <c r="A12470" t="s">
        <v>29806</v>
      </c>
      <c r="B12470" t="s">
        <v>29807</v>
      </c>
      <c r="C12470">
        <v>1</v>
      </c>
      <c r="D12470" t="s">
        <v>52</v>
      </c>
      <c r="E12470" t="s">
        <v>12</v>
      </c>
      <c r="F12470" s="3" t="s">
        <v>29439</v>
      </c>
      <c r="G12470">
        <v>2021</v>
      </c>
      <c r="H12470" t="s">
        <v>323</v>
      </c>
      <c r="I12470" t="s">
        <v>29808</v>
      </c>
    </row>
    <row r="12471" spans="1:9" ht="16" x14ac:dyDescent="0.2">
      <c r="A12471" t="s">
        <v>29806</v>
      </c>
      <c r="B12471" t="s">
        <v>21816</v>
      </c>
      <c r="C12471">
        <v>2</v>
      </c>
      <c r="D12471" t="s">
        <v>408</v>
      </c>
      <c r="E12471" t="s">
        <v>12</v>
      </c>
      <c r="F12471" s="3" t="s">
        <v>7480</v>
      </c>
      <c r="G12471">
        <v>2021</v>
      </c>
      <c r="H12471" t="s">
        <v>323</v>
      </c>
      <c r="I12471" t="s">
        <v>29808</v>
      </c>
    </row>
    <row r="12472" spans="1:9" ht="16" x14ac:dyDescent="0.2">
      <c r="A12472" t="s">
        <v>29809</v>
      </c>
      <c r="B12472" t="s">
        <v>29810</v>
      </c>
      <c r="C12472">
        <v>1</v>
      </c>
      <c r="D12472" t="s">
        <v>2621</v>
      </c>
      <c r="E12472" t="s">
        <v>12</v>
      </c>
      <c r="F12472" s="3" t="s">
        <v>29811</v>
      </c>
      <c r="G12472">
        <v>2021</v>
      </c>
      <c r="H12472" t="s">
        <v>140</v>
      </c>
      <c r="I12472" t="s">
        <v>29812</v>
      </c>
    </row>
    <row r="12473" spans="1:9" ht="32" x14ac:dyDescent="0.2">
      <c r="A12473" t="s">
        <v>29809</v>
      </c>
      <c r="B12473" t="s">
        <v>29813</v>
      </c>
      <c r="C12473">
        <v>2</v>
      </c>
      <c r="D12473" t="s">
        <v>31</v>
      </c>
      <c r="E12473" t="s">
        <v>12</v>
      </c>
      <c r="F12473" s="3" t="s">
        <v>17578</v>
      </c>
      <c r="G12473">
        <v>2021</v>
      </c>
      <c r="H12473" t="s">
        <v>140</v>
      </c>
      <c r="I12473" t="s">
        <v>29812</v>
      </c>
    </row>
    <row r="12474" spans="1:9" ht="32" x14ac:dyDescent="0.2">
      <c r="A12474" t="s">
        <v>29809</v>
      </c>
      <c r="B12474" t="s">
        <v>29814</v>
      </c>
      <c r="C12474">
        <v>3</v>
      </c>
      <c r="D12474" t="s">
        <v>12</v>
      </c>
      <c r="E12474" t="s">
        <v>12</v>
      </c>
      <c r="F12474" s="3" t="s">
        <v>29815</v>
      </c>
      <c r="G12474">
        <v>2021</v>
      </c>
      <c r="H12474" t="s">
        <v>140</v>
      </c>
      <c r="I12474" t="s">
        <v>29812</v>
      </c>
    </row>
    <row r="12475" spans="1:9" ht="32" x14ac:dyDescent="0.2">
      <c r="A12475" t="s">
        <v>29816</v>
      </c>
      <c r="B12475" t="s">
        <v>13583</v>
      </c>
      <c r="C12475">
        <v>1</v>
      </c>
      <c r="D12475" t="s">
        <v>31</v>
      </c>
      <c r="E12475" t="s">
        <v>1171</v>
      </c>
      <c r="F12475" s="3" t="s">
        <v>9074</v>
      </c>
      <c r="G12475">
        <v>2021</v>
      </c>
      <c r="H12475" t="s">
        <v>553</v>
      </c>
      <c r="I12475" t="s">
        <v>29817</v>
      </c>
    </row>
    <row r="12476" spans="1:9" ht="32" x14ac:dyDescent="0.2">
      <c r="A12476" t="s">
        <v>29816</v>
      </c>
      <c r="B12476" t="s">
        <v>9069</v>
      </c>
      <c r="C12476">
        <v>2</v>
      </c>
      <c r="D12476" t="s">
        <v>31</v>
      </c>
      <c r="E12476" t="s">
        <v>12</v>
      </c>
      <c r="F12476" s="3" t="s">
        <v>29818</v>
      </c>
      <c r="G12476">
        <v>2021</v>
      </c>
      <c r="H12476" t="s">
        <v>553</v>
      </c>
      <c r="I12476" t="s">
        <v>29817</v>
      </c>
    </row>
    <row r="12477" spans="1:9" ht="16" x14ac:dyDescent="0.2">
      <c r="A12477" t="s">
        <v>29816</v>
      </c>
      <c r="B12477" t="s">
        <v>29819</v>
      </c>
      <c r="C12477">
        <v>3</v>
      </c>
      <c r="D12477">
        <f>387</f>
        <v>387</v>
      </c>
      <c r="E12477" t="s">
        <v>12</v>
      </c>
      <c r="F12477" s="3" t="s">
        <v>29820</v>
      </c>
      <c r="G12477">
        <v>2021</v>
      </c>
      <c r="H12477" t="s">
        <v>998</v>
      </c>
      <c r="I12477" t="s">
        <v>29817</v>
      </c>
    </row>
    <row r="12478" spans="1:9" ht="32" x14ac:dyDescent="0.2">
      <c r="A12478" t="s">
        <v>29816</v>
      </c>
      <c r="B12478" t="s">
        <v>29821</v>
      </c>
      <c r="C12478">
        <v>4</v>
      </c>
      <c r="D12478" t="s">
        <v>996</v>
      </c>
      <c r="E12478" t="s">
        <v>12</v>
      </c>
      <c r="F12478" s="3" t="s">
        <v>29822</v>
      </c>
      <c r="G12478">
        <v>2021</v>
      </c>
      <c r="H12478" t="s">
        <v>998</v>
      </c>
      <c r="I12478" t="s">
        <v>29817</v>
      </c>
    </row>
    <row r="12479" spans="1:9" ht="16" x14ac:dyDescent="0.2">
      <c r="A12479" t="s">
        <v>29816</v>
      </c>
      <c r="B12479" t="s">
        <v>29823</v>
      </c>
      <c r="C12479">
        <v>5</v>
      </c>
      <c r="D12479" t="s">
        <v>469</v>
      </c>
      <c r="E12479" t="s">
        <v>12</v>
      </c>
      <c r="F12479" s="3" t="s">
        <v>1000</v>
      </c>
      <c r="G12479">
        <v>2021</v>
      </c>
      <c r="H12479" t="s">
        <v>462</v>
      </c>
      <c r="I12479" t="s">
        <v>29817</v>
      </c>
    </row>
    <row r="12480" spans="1:9" ht="32" x14ac:dyDescent="0.2">
      <c r="A12480" t="s">
        <v>29824</v>
      </c>
      <c r="B12480" t="s">
        <v>29825</v>
      </c>
      <c r="C12480">
        <v>1</v>
      </c>
      <c r="D12480" t="s">
        <v>3753</v>
      </c>
      <c r="E12480" t="s">
        <v>12</v>
      </c>
      <c r="F12480" s="3" t="s">
        <v>29826</v>
      </c>
      <c r="G12480">
        <v>2021</v>
      </c>
      <c r="H12480" t="s">
        <v>323</v>
      </c>
      <c r="I12480" t="s">
        <v>29827</v>
      </c>
    </row>
    <row r="12481" spans="1:9" ht="32" x14ac:dyDescent="0.2">
      <c r="A12481" t="s">
        <v>29828</v>
      </c>
      <c r="B12481" t="s">
        <v>29829</v>
      </c>
      <c r="C12481">
        <v>1</v>
      </c>
      <c r="D12481" t="s">
        <v>759</v>
      </c>
      <c r="E12481" t="s">
        <v>12</v>
      </c>
      <c r="F12481" s="3" t="s">
        <v>29830</v>
      </c>
      <c r="G12481">
        <v>2021</v>
      </c>
      <c r="H12481" t="s">
        <v>761</v>
      </c>
      <c r="I12481" t="s">
        <v>29831</v>
      </c>
    </row>
    <row r="12482" spans="1:9" ht="16" x14ac:dyDescent="0.2">
      <c r="A12482" t="s">
        <v>29828</v>
      </c>
      <c r="B12482" t="s">
        <v>29832</v>
      </c>
      <c r="C12482">
        <v>2</v>
      </c>
      <c r="D12482" t="s">
        <v>12</v>
      </c>
      <c r="E12482" t="s">
        <v>2283</v>
      </c>
      <c r="F12482" s="3" t="s">
        <v>20679</v>
      </c>
      <c r="G12482">
        <v>2021</v>
      </c>
      <c r="H12482" t="s">
        <v>998</v>
      </c>
      <c r="I12482" t="s">
        <v>29831</v>
      </c>
    </row>
    <row r="12483" spans="1:9" ht="32" x14ac:dyDescent="0.2">
      <c r="A12483" t="s">
        <v>29828</v>
      </c>
      <c r="B12483" t="s">
        <v>29833</v>
      </c>
      <c r="C12483">
        <v>3</v>
      </c>
      <c r="D12483" t="s">
        <v>12</v>
      </c>
      <c r="E12483" t="s">
        <v>12</v>
      </c>
      <c r="F12483" s="3" t="s">
        <v>29834</v>
      </c>
      <c r="G12483">
        <v>2021</v>
      </c>
      <c r="H12483" t="s">
        <v>761</v>
      </c>
      <c r="I12483" t="s">
        <v>29831</v>
      </c>
    </row>
    <row r="12484" spans="1:9" ht="32" x14ac:dyDescent="0.2">
      <c r="A12484" t="s">
        <v>29835</v>
      </c>
      <c r="B12484" t="s">
        <v>29836</v>
      </c>
      <c r="C12484">
        <v>1</v>
      </c>
      <c r="D12484" t="s">
        <v>90</v>
      </c>
      <c r="E12484" t="s">
        <v>12</v>
      </c>
      <c r="F12484" s="3" t="s">
        <v>22616</v>
      </c>
      <c r="G12484">
        <v>2021</v>
      </c>
      <c r="H12484" t="s">
        <v>832</v>
      </c>
      <c r="I12484" t="s">
        <v>29837</v>
      </c>
    </row>
    <row r="12485" spans="1:9" ht="16" x14ac:dyDescent="0.2">
      <c r="A12485" t="s">
        <v>29835</v>
      </c>
      <c r="B12485" t="s">
        <v>29838</v>
      </c>
      <c r="C12485">
        <v>2</v>
      </c>
      <c r="D12485" t="s">
        <v>90</v>
      </c>
      <c r="E12485" t="s">
        <v>12</v>
      </c>
      <c r="F12485" s="3" t="s">
        <v>29839</v>
      </c>
      <c r="G12485">
        <v>2021</v>
      </c>
      <c r="H12485" t="s">
        <v>832</v>
      </c>
      <c r="I12485" t="s">
        <v>29837</v>
      </c>
    </row>
    <row r="12486" spans="1:9" ht="32" x14ac:dyDescent="0.2">
      <c r="A12486" t="s">
        <v>29835</v>
      </c>
      <c r="B12486" t="s">
        <v>29840</v>
      </c>
      <c r="C12486">
        <v>3</v>
      </c>
      <c r="D12486" t="s">
        <v>90</v>
      </c>
      <c r="E12486" t="s">
        <v>12</v>
      </c>
      <c r="F12486" s="3" t="s">
        <v>29841</v>
      </c>
      <c r="G12486">
        <v>2021</v>
      </c>
      <c r="H12486" t="s">
        <v>832</v>
      </c>
      <c r="I12486" t="s">
        <v>29837</v>
      </c>
    </row>
    <row r="12487" spans="1:9" ht="16" x14ac:dyDescent="0.2">
      <c r="A12487" t="s">
        <v>29842</v>
      </c>
      <c r="B12487" t="s">
        <v>29843</v>
      </c>
      <c r="C12487">
        <v>1</v>
      </c>
      <c r="D12487">
        <f>159</f>
        <v>159</v>
      </c>
      <c r="E12487" t="s">
        <v>12</v>
      </c>
      <c r="F12487" s="3" t="s">
        <v>29844</v>
      </c>
      <c r="G12487">
        <v>2021</v>
      </c>
      <c r="H12487" t="s">
        <v>1524</v>
      </c>
      <c r="I12487" t="s">
        <v>29845</v>
      </c>
    </row>
    <row r="12488" spans="1:9" ht="16" x14ac:dyDescent="0.2">
      <c r="A12488" t="s">
        <v>29846</v>
      </c>
      <c r="B12488" t="s">
        <v>29847</v>
      </c>
      <c r="C12488">
        <v>1</v>
      </c>
      <c r="D12488" t="s">
        <v>12</v>
      </c>
      <c r="E12488" t="s">
        <v>12</v>
      </c>
      <c r="F12488" s="3" t="s">
        <v>29848</v>
      </c>
      <c r="G12488">
        <v>2021</v>
      </c>
      <c r="H12488" t="s">
        <v>140</v>
      </c>
      <c r="I12488" t="s">
        <v>29849</v>
      </c>
    </row>
    <row r="12489" spans="1:9" ht="16" x14ac:dyDescent="0.2">
      <c r="A12489" t="s">
        <v>29850</v>
      </c>
      <c r="B12489" t="s">
        <v>16435</v>
      </c>
      <c r="C12489">
        <v>1</v>
      </c>
      <c r="D12489" t="s">
        <v>52</v>
      </c>
      <c r="E12489" t="s">
        <v>12</v>
      </c>
      <c r="F12489" s="3" t="s">
        <v>24737</v>
      </c>
      <c r="G12489">
        <v>2021</v>
      </c>
      <c r="H12489" t="s">
        <v>21</v>
      </c>
      <c r="I12489" t="s">
        <v>29851</v>
      </c>
    </row>
    <row r="12490" spans="1:9" ht="16" x14ac:dyDescent="0.2">
      <c r="A12490" t="s">
        <v>29852</v>
      </c>
      <c r="B12490" t="s">
        <v>20803</v>
      </c>
      <c r="C12490">
        <v>1</v>
      </c>
      <c r="D12490">
        <f>514</f>
        <v>514</v>
      </c>
      <c r="E12490" t="s">
        <v>12</v>
      </c>
      <c r="F12490" s="3" t="s">
        <v>501</v>
      </c>
      <c r="G12490">
        <v>2021</v>
      </c>
      <c r="H12490" t="s">
        <v>140</v>
      </c>
      <c r="I12490" t="s">
        <v>29853</v>
      </c>
    </row>
    <row r="12491" spans="1:9" ht="16" x14ac:dyDescent="0.2">
      <c r="A12491" t="s">
        <v>29852</v>
      </c>
      <c r="B12491" t="s">
        <v>26589</v>
      </c>
      <c r="C12491">
        <v>2</v>
      </c>
      <c r="D12491" t="s">
        <v>1020</v>
      </c>
      <c r="E12491" t="s">
        <v>12</v>
      </c>
      <c r="F12491" s="3" t="s">
        <v>29854</v>
      </c>
      <c r="G12491">
        <v>2021</v>
      </c>
      <c r="H12491" t="s">
        <v>1022</v>
      </c>
      <c r="I12491" t="s">
        <v>29853</v>
      </c>
    </row>
    <row r="12492" spans="1:9" ht="32" x14ac:dyDescent="0.2">
      <c r="A12492" t="s">
        <v>29855</v>
      </c>
      <c r="B12492" t="s">
        <v>29856</v>
      </c>
      <c r="C12492">
        <v>1</v>
      </c>
      <c r="D12492">
        <f>237</f>
        <v>237</v>
      </c>
      <c r="E12492" t="s">
        <v>12</v>
      </c>
      <c r="F12492" s="3" t="s">
        <v>29857</v>
      </c>
      <c r="G12492">
        <v>2021</v>
      </c>
      <c r="H12492" t="s">
        <v>21</v>
      </c>
      <c r="I12492" t="s">
        <v>29858</v>
      </c>
    </row>
    <row r="12493" spans="1:9" ht="16" x14ac:dyDescent="0.2">
      <c r="A12493" t="s">
        <v>29859</v>
      </c>
      <c r="B12493" t="s">
        <v>18812</v>
      </c>
      <c r="C12493">
        <v>1</v>
      </c>
      <c r="D12493" t="s">
        <v>31</v>
      </c>
      <c r="E12493" t="s">
        <v>12</v>
      </c>
      <c r="F12493" s="3" t="s">
        <v>29860</v>
      </c>
      <c r="G12493">
        <v>2021</v>
      </c>
      <c r="H12493" t="s">
        <v>140</v>
      </c>
      <c r="I12493" t="s">
        <v>29861</v>
      </c>
    </row>
    <row r="12494" spans="1:9" ht="16" x14ac:dyDescent="0.2">
      <c r="A12494" t="s">
        <v>29859</v>
      </c>
      <c r="B12494" t="s">
        <v>29813</v>
      </c>
      <c r="C12494">
        <v>2</v>
      </c>
      <c r="D12494" t="s">
        <v>31</v>
      </c>
      <c r="E12494" t="s">
        <v>12</v>
      </c>
      <c r="F12494" s="3" t="s">
        <v>29299</v>
      </c>
      <c r="G12494">
        <v>2021</v>
      </c>
      <c r="H12494" t="s">
        <v>140</v>
      </c>
      <c r="I12494" t="s">
        <v>29861</v>
      </c>
    </row>
    <row r="12495" spans="1:9" ht="16" x14ac:dyDescent="0.2">
      <c r="A12495" t="s">
        <v>29859</v>
      </c>
      <c r="B12495" t="s">
        <v>17580</v>
      </c>
      <c r="C12495">
        <v>3</v>
      </c>
      <c r="D12495">
        <f>446</f>
        <v>446</v>
      </c>
      <c r="E12495" t="s">
        <v>12</v>
      </c>
      <c r="F12495" s="3" t="s">
        <v>29862</v>
      </c>
      <c r="G12495">
        <v>2021</v>
      </c>
      <c r="H12495" t="s">
        <v>140</v>
      </c>
      <c r="I12495" t="s">
        <v>29861</v>
      </c>
    </row>
    <row r="12496" spans="1:9" ht="16" x14ac:dyDescent="0.2">
      <c r="A12496" t="s">
        <v>29859</v>
      </c>
      <c r="B12496" t="s">
        <v>29863</v>
      </c>
      <c r="C12496">
        <v>4</v>
      </c>
      <c r="D12496" t="s">
        <v>12</v>
      </c>
      <c r="E12496" t="s">
        <v>12</v>
      </c>
      <c r="F12496" s="3" t="s">
        <v>29864</v>
      </c>
      <c r="G12496">
        <v>2021</v>
      </c>
      <c r="H12496" t="s">
        <v>140</v>
      </c>
      <c r="I12496" t="s">
        <v>29861</v>
      </c>
    </row>
    <row r="12497" spans="1:9" ht="16" x14ac:dyDescent="0.2">
      <c r="A12497" t="s">
        <v>29865</v>
      </c>
      <c r="B12497" t="s">
        <v>29866</v>
      </c>
      <c r="C12497">
        <v>1</v>
      </c>
      <c r="D12497">
        <f>85</f>
        <v>85</v>
      </c>
      <c r="E12497" t="s">
        <v>1171</v>
      </c>
      <c r="F12497" s="3" t="s">
        <v>21335</v>
      </c>
      <c r="G12497">
        <v>2021</v>
      </c>
      <c r="H12497" t="s">
        <v>174</v>
      </c>
      <c r="I12497" t="s">
        <v>29867</v>
      </c>
    </row>
    <row r="12498" spans="1:9" ht="32" x14ac:dyDescent="0.2">
      <c r="A12498" t="s">
        <v>29868</v>
      </c>
      <c r="B12498" t="s">
        <v>29869</v>
      </c>
      <c r="C12498">
        <v>1</v>
      </c>
      <c r="D12498" t="s">
        <v>344</v>
      </c>
      <c r="E12498" t="s">
        <v>12</v>
      </c>
      <c r="F12498" s="3" t="s">
        <v>29870</v>
      </c>
      <c r="G12498">
        <v>2021</v>
      </c>
      <c r="H12498" t="s">
        <v>1696</v>
      </c>
      <c r="I12498" t="s">
        <v>29871</v>
      </c>
    </row>
    <row r="12499" spans="1:9" ht="32" x14ac:dyDescent="0.2">
      <c r="A12499" t="s">
        <v>29868</v>
      </c>
      <c r="B12499" t="s">
        <v>29872</v>
      </c>
      <c r="C12499">
        <v>2</v>
      </c>
      <c r="D12499" t="s">
        <v>344</v>
      </c>
      <c r="E12499" t="s">
        <v>12</v>
      </c>
      <c r="F12499" s="3" t="s">
        <v>29873</v>
      </c>
      <c r="G12499">
        <v>2021</v>
      </c>
      <c r="H12499" t="s">
        <v>1696</v>
      </c>
      <c r="I12499" t="s">
        <v>29871</v>
      </c>
    </row>
    <row r="12500" spans="1:9" ht="32" x14ac:dyDescent="0.2">
      <c r="A12500" t="s">
        <v>29874</v>
      </c>
      <c r="B12500" t="s">
        <v>18301</v>
      </c>
      <c r="C12500">
        <v>1</v>
      </c>
      <c r="D12500">
        <f>538</f>
        <v>538</v>
      </c>
      <c r="E12500" t="s">
        <v>12</v>
      </c>
      <c r="F12500" s="7" t="s">
        <v>17820</v>
      </c>
      <c r="G12500">
        <v>2021</v>
      </c>
      <c r="H12500" t="s">
        <v>323</v>
      </c>
      <c r="I12500" t="s">
        <v>29875</v>
      </c>
    </row>
    <row r="12501" spans="1:9" ht="16" x14ac:dyDescent="0.2">
      <c r="A12501" t="s">
        <v>29876</v>
      </c>
      <c r="B12501" t="s">
        <v>29877</v>
      </c>
      <c r="C12501">
        <v>1</v>
      </c>
      <c r="D12501">
        <f>469</f>
        <v>469</v>
      </c>
      <c r="E12501" t="s">
        <v>12</v>
      </c>
      <c r="F12501" s="3" t="s">
        <v>29878</v>
      </c>
      <c r="G12501">
        <v>2021</v>
      </c>
      <c r="H12501" t="s">
        <v>267</v>
      </c>
      <c r="I12501" t="s">
        <v>29879</v>
      </c>
    </row>
    <row r="12502" spans="1:9" ht="16" x14ac:dyDescent="0.2">
      <c r="A12502" t="s">
        <v>29876</v>
      </c>
      <c r="B12502" t="s">
        <v>6739</v>
      </c>
      <c r="C12502">
        <v>2</v>
      </c>
      <c r="D12502">
        <f>469</f>
        <v>469</v>
      </c>
      <c r="E12502" t="s">
        <v>1171</v>
      </c>
      <c r="F12502" s="3" t="s">
        <v>29880</v>
      </c>
      <c r="G12502">
        <v>2021</v>
      </c>
      <c r="H12502" t="s">
        <v>267</v>
      </c>
      <c r="I12502" t="s">
        <v>29879</v>
      </c>
    </row>
    <row r="12503" spans="1:9" ht="16" x14ac:dyDescent="0.2">
      <c r="A12503" t="s">
        <v>29881</v>
      </c>
      <c r="B12503" t="s">
        <v>26706</v>
      </c>
      <c r="C12503">
        <v>1</v>
      </c>
      <c r="D12503" t="s">
        <v>469</v>
      </c>
      <c r="E12503" t="s">
        <v>12</v>
      </c>
      <c r="F12503" s="3" t="s">
        <v>29882</v>
      </c>
      <c r="G12503">
        <v>2021</v>
      </c>
      <c r="H12503" t="s">
        <v>859</v>
      </c>
      <c r="I12503" t="s">
        <v>29883</v>
      </c>
    </row>
    <row r="12504" spans="1:9" ht="32" x14ac:dyDescent="0.2">
      <c r="A12504" t="s">
        <v>29884</v>
      </c>
      <c r="B12504" t="s">
        <v>28438</v>
      </c>
      <c r="C12504">
        <v>1</v>
      </c>
      <c r="D12504" t="s">
        <v>52</v>
      </c>
      <c r="E12504" t="s">
        <v>12</v>
      </c>
      <c r="F12504" s="3" t="s">
        <v>26930</v>
      </c>
      <c r="G12504">
        <v>2021</v>
      </c>
      <c r="H12504" t="s">
        <v>859</v>
      </c>
      <c r="I12504" t="s">
        <v>29885</v>
      </c>
    </row>
    <row r="12505" spans="1:9" ht="16" x14ac:dyDescent="0.2">
      <c r="A12505" t="s">
        <v>29886</v>
      </c>
      <c r="B12505" t="s">
        <v>29887</v>
      </c>
      <c r="C12505">
        <v>1</v>
      </c>
      <c r="D12505" t="s">
        <v>2828</v>
      </c>
      <c r="E12505" t="s">
        <v>12</v>
      </c>
      <c r="F12505" s="3" t="s">
        <v>8548</v>
      </c>
      <c r="G12505">
        <v>2021</v>
      </c>
      <c r="H12505" t="s">
        <v>323</v>
      </c>
      <c r="I12505" t="s">
        <v>29888</v>
      </c>
    </row>
    <row r="12506" spans="1:9" ht="16" x14ac:dyDescent="0.2">
      <c r="A12506" t="s">
        <v>29886</v>
      </c>
      <c r="B12506" t="s">
        <v>29889</v>
      </c>
      <c r="C12506">
        <v>2</v>
      </c>
      <c r="D12506" t="s">
        <v>52</v>
      </c>
      <c r="E12506" t="s">
        <v>12</v>
      </c>
      <c r="F12506" s="3" t="s">
        <v>2815</v>
      </c>
      <c r="G12506">
        <v>2021</v>
      </c>
      <c r="H12506" t="s">
        <v>323</v>
      </c>
      <c r="I12506" t="s">
        <v>29888</v>
      </c>
    </row>
    <row r="12507" spans="1:9" ht="32" x14ac:dyDescent="0.2">
      <c r="A12507" t="s">
        <v>29886</v>
      </c>
      <c r="B12507" t="s">
        <v>25242</v>
      </c>
      <c r="C12507">
        <v>3</v>
      </c>
      <c r="D12507" t="s">
        <v>2828</v>
      </c>
      <c r="E12507" t="s">
        <v>12</v>
      </c>
      <c r="F12507" s="3" t="s">
        <v>9327</v>
      </c>
      <c r="G12507">
        <v>2021</v>
      </c>
      <c r="H12507" t="s">
        <v>323</v>
      </c>
      <c r="I12507" t="s">
        <v>29888</v>
      </c>
    </row>
    <row r="12508" spans="1:9" ht="16" x14ac:dyDescent="0.2">
      <c r="A12508" t="s">
        <v>29890</v>
      </c>
      <c r="B12508" t="s">
        <v>2766</v>
      </c>
      <c r="C12508">
        <v>1</v>
      </c>
      <c r="D12508">
        <f>237</f>
        <v>237</v>
      </c>
      <c r="E12508" t="s">
        <v>12</v>
      </c>
      <c r="F12508" s="3" t="s">
        <v>2763</v>
      </c>
      <c r="G12508">
        <v>2021</v>
      </c>
      <c r="H12508" t="s">
        <v>21</v>
      </c>
      <c r="I12508" t="s">
        <v>29891</v>
      </c>
    </row>
    <row r="12509" spans="1:9" ht="16" x14ac:dyDescent="0.2">
      <c r="A12509" t="s">
        <v>29890</v>
      </c>
      <c r="B12509" t="s">
        <v>14365</v>
      </c>
      <c r="C12509">
        <v>2</v>
      </c>
      <c r="D12509">
        <f>237</f>
        <v>237</v>
      </c>
      <c r="E12509" t="s">
        <v>12</v>
      </c>
      <c r="F12509" s="3" t="s">
        <v>2704</v>
      </c>
      <c r="G12509">
        <v>2021</v>
      </c>
      <c r="H12509" t="s">
        <v>21</v>
      </c>
      <c r="I12509" t="s">
        <v>29891</v>
      </c>
    </row>
    <row r="12510" spans="1:9" ht="16" x14ac:dyDescent="0.2">
      <c r="A12510" t="s">
        <v>29890</v>
      </c>
      <c r="B12510" t="s">
        <v>29892</v>
      </c>
      <c r="C12510">
        <v>3</v>
      </c>
      <c r="D12510">
        <f>237</f>
        <v>237</v>
      </c>
      <c r="E12510" t="s">
        <v>12</v>
      </c>
      <c r="F12510" s="3" t="s">
        <v>2704</v>
      </c>
      <c r="G12510">
        <v>2021</v>
      </c>
      <c r="H12510" t="s">
        <v>21</v>
      </c>
      <c r="I12510" t="s">
        <v>29891</v>
      </c>
    </row>
    <row r="12511" spans="1:9" ht="16" x14ac:dyDescent="0.2">
      <c r="A12511" t="s">
        <v>29893</v>
      </c>
      <c r="B12511" t="s">
        <v>29894</v>
      </c>
      <c r="C12511">
        <v>1</v>
      </c>
      <c r="D12511" t="s">
        <v>12</v>
      </c>
      <c r="E12511" t="s">
        <v>12</v>
      </c>
      <c r="F12511" s="3" t="s">
        <v>29895</v>
      </c>
      <c r="G12511">
        <v>2021</v>
      </c>
      <c r="H12511" t="s">
        <v>998</v>
      </c>
      <c r="I12511" t="s">
        <v>29896</v>
      </c>
    </row>
    <row r="12512" spans="1:9" ht="32" x14ac:dyDescent="0.2">
      <c r="A12512" t="s">
        <v>29893</v>
      </c>
      <c r="B12512" t="s">
        <v>29897</v>
      </c>
      <c r="C12512">
        <v>2</v>
      </c>
      <c r="D12512">
        <f>203</f>
        <v>203</v>
      </c>
      <c r="E12512" t="s">
        <v>14204</v>
      </c>
      <c r="F12512" s="3" t="s">
        <v>29898</v>
      </c>
      <c r="G12512">
        <v>2021</v>
      </c>
      <c r="H12512" t="s">
        <v>998</v>
      </c>
      <c r="I12512" t="s">
        <v>29896</v>
      </c>
    </row>
    <row r="12513" spans="1:9" ht="16" x14ac:dyDescent="0.2">
      <c r="A12513" t="s">
        <v>29893</v>
      </c>
      <c r="B12513" t="s">
        <v>29899</v>
      </c>
      <c r="C12513">
        <v>3</v>
      </c>
      <c r="D12513" t="s">
        <v>12</v>
      </c>
      <c r="E12513" t="s">
        <v>12</v>
      </c>
      <c r="F12513" s="3" t="s">
        <v>11061</v>
      </c>
      <c r="G12513">
        <v>2021</v>
      </c>
      <c r="H12513" t="s">
        <v>998</v>
      </c>
      <c r="I12513" t="s">
        <v>29896</v>
      </c>
    </row>
    <row r="12514" spans="1:9" ht="16" x14ac:dyDescent="0.2">
      <c r="A12514" t="s">
        <v>29900</v>
      </c>
      <c r="B12514" t="s">
        <v>15469</v>
      </c>
      <c r="C12514">
        <v>1</v>
      </c>
      <c r="D12514" t="s">
        <v>12</v>
      </c>
      <c r="E12514" t="s">
        <v>12</v>
      </c>
      <c r="F12514" s="3" t="s">
        <v>29901</v>
      </c>
      <c r="G12514">
        <v>2021</v>
      </c>
      <c r="H12514" t="s">
        <v>162</v>
      </c>
      <c r="I12514" t="s">
        <v>29902</v>
      </c>
    </row>
    <row r="12515" spans="1:9" ht="32" x14ac:dyDescent="0.2">
      <c r="A12515" t="s">
        <v>29900</v>
      </c>
      <c r="B12515" t="s">
        <v>15466</v>
      </c>
      <c r="C12515">
        <v>2</v>
      </c>
      <c r="D12515" t="s">
        <v>12</v>
      </c>
      <c r="E12515" t="s">
        <v>12</v>
      </c>
      <c r="F12515" s="3" t="s">
        <v>15467</v>
      </c>
      <c r="G12515">
        <v>2021</v>
      </c>
      <c r="H12515" t="s">
        <v>162</v>
      </c>
      <c r="I12515" t="s">
        <v>29902</v>
      </c>
    </row>
    <row r="12516" spans="1:9" ht="32" x14ac:dyDescent="0.2">
      <c r="A12516" t="s">
        <v>29903</v>
      </c>
      <c r="B12516" t="s">
        <v>29904</v>
      </c>
      <c r="C12516">
        <v>1</v>
      </c>
      <c r="D12516">
        <f>461</f>
        <v>461</v>
      </c>
      <c r="E12516" t="s">
        <v>12</v>
      </c>
      <c r="F12516" s="3" t="s">
        <v>29905</v>
      </c>
      <c r="G12516">
        <v>2021</v>
      </c>
      <c r="H12516" t="s">
        <v>126</v>
      </c>
      <c r="I12516" t="s">
        <v>29906</v>
      </c>
    </row>
    <row r="12517" spans="1:9" ht="32" x14ac:dyDescent="0.2">
      <c r="A12517" t="s">
        <v>29903</v>
      </c>
      <c r="B12517" t="s">
        <v>29907</v>
      </c>
      <c r="C12517">
        <v>2</v>
      </c>
      <c r="D12517" t="s">
        <v>12</v>
      </c>
      <c r="E12517" t="s">
        <v>12</v>
      </c>
      <c r="F12517" s="3" t="s">
        <v>29908</v>
      </c>
      <c r="G12517">
        <v>2021</v>
      </c>
      <c r="H12517" t="s">
        <v>126</v>
      </c>
      <c r="I12517" t="s">
        <v>29906</v>
      </c>
    </row>
    <row r="12518" spans="1:9" ht="16" x14ac:dyDescent="0.2">
      <c r="A12518" t="s">
        <v>29909</v>
      </c>
      <c r="B12518" t="s">
        <v>20948</v>
      </c>
      <c r="C12518">
        <v>1</v>
      </c>
      <c r="D12518" t="s">
        <v>12</v>
      </c>
      <c r="E12518" t="s">
        <v>3798</v>
      </c>
      <c r="F12518" s="3" t="s">
        <v>29910</v>
      </c>
      <c r="G12518">
        <v>2021</v>
      </c>
      <c r="H12518" t="s">
        <v>998</v>
      </c>
      <c r="I12518" t="s">
        <v>29911</v>
      </c>
    </row>
    <row r="12519" spans="1:9" ht="16" x14ac:dyDescent="0.2">
      <c r="A12519" t="s">
        <v>29909</v>
      </c>
      <c r="B12519" t="s">
        <v>13360</v>
      </c>
      <c r="C12519">
        <v>2</v>
      </c>
      <c r="D12519" t="s">
        <v>12</v>
      </c>
      <c r="E12519" t="s">
        <v>3798</v>
      </c>
      <c r="F12519" s="3" t="s">
        <v>13361</v>
      </c>
      <c r="G12519">
        <v>2021</v>
      </c>
      <c r="H12519" t="s">
        <v>998</v>
      </c>
      <c r="I12519" t="s">
        <v>29911</v>
      </c>
    </row>
    <row r="12520" spans="1:9" ht="16" x14ac:dyDescent="0.2">
      <c r="A12520" t="s">
        <v>29909</v>
      </c>
      <c r="B12520" t="s">
        <v>29912</v>
      </c>
      <c r="C12520">
        <v>3</v>
      </c>
      <c r="D12520" t="s">
        <v>996</v>
      </c>
      <c r="E12520" t="s">
        <v>12</v>
      </c>
      <c r="F12520" s="3" t="s">
        <v>29913</v>
      </c>
      <c r="G12520">
        <v>2021</v>
      </c>
      <c r="H12520" t="s">
        <v>998</v>
      </c>
      <c r="I12520" t="s">
        <v>29911</v>
      </c>
    </row>
    <row r="12521" spans="1:9" ht="32" x14ac:dyDescent="0.2">
      <c r="A12521" t="s">
        <v>29909</v>
      </c>
      <c r="B12521" t="s">
        <v>11808</v>
      </c>
      <c r="C12521">
        <v>4</v>
      </c>
      <c r="D12521" t="s">
        <v>12</v>
      </c>
      <c r="E12521" t="s">
        <v>12</v>
      </c>
      <c r="F12521" s="3" t="s">
        <v>4706</v>
      </c>
      <c r="G12521">
        <v>2021</v>
      </c>
      <c r="H12521" t="s">
        <v>14</v>
      </c>
      <c r="I12521" t="s">
        <v>29911</v>
      </c>
    </row>
    <row r="12522" spans="1:9" ht="32" x14ac:dyDescent="0.2">
      <c r="A12522" t="s">
        <v>29914</v>
      </c>
      <c r="B12522" t="s">
        <v>29915</v>
      </c>
      <c r="C12522">
        <v>1</v>
      </c>
      <c r="D12522" t="s">
        <v>12</v>
      </c>
      <c r="E12522" t="s">
        <v>12</v>
      </c>
      <c r="F12522" s="3" t="s">
        <v>29916</v>
      </c>
      <c r="G12522">
        <v>2021</v>
      </c>
      <c r="H12522" t="s">
        <v>779</v>
      </c>
      <c r="I12522" t="s">
        <v>29917</v>
      </c>
    </row>
    <row r="12523" spans="1:9" ht="16" x14ac:dyDescent="0.2">
      <c r="A12523" t="s">
        <v>29918</v>
      </c>
      <c r="B12523" t="s">
        <v>29919</v>
      </c>
      <c r="C12523">
        <v>1</v>
      </c>
      <c r="D12523" t="s">
        <v>1818</v>
      </c>
      <c r="E12523" t="s">
        <v>12</v>
      </c>
      <c r="F12523" s="3" t="s">
        <v>29920</v>
      </c>
      <c r="G12523">
        <v>2021</v>
      </c>
      <c r="H12523" t="s">
        <v>323</v>
      </c>
      <c r="I12523" t="s">
        <v>29921</v>
      </c>
    </row>
    <row r="12524" spans="1:9" ht="16" x14ac:dyDescent="0.2">
      <c r="A12524" t="s">
        <v>29918</v>
      </c>
      <c r="B12524" t="s">
        <v>862</v>
      </c>
      <c r="C12524">
        <v>2</v>
      </c>
      <c r="D12524" t="s">
        <v>52</v>
      </c>
      <c r="E12524" t="s">
        <v>12</v>
      </c>
      <c r="F12524" s="3" t="s">
        <v>9907</v>
      </c>
      <c r="G12524">
        <v>2021</v>
      </c>
      <c r="H12524" t="s">
        <v>323</v>
      </c>
      <c r="I12524" t="s">
        <v>29921</v>
      </c>
    </row>
    <row r="12525" spans="1:9" ht="32" x14ac:dyDescent="0.2">
      <c r="A12525" t="s">
        <v>29918</v>
      </c>
      <c r="B12525" t="s">
        <v>29922</v>
      </c>
      <c r="C12525">
        <v>3</v>
      </c>
      <c r="D12525" t="s">
        <v>52</v>
      </c>
      <c r="E12525" t="s">
        <v>12</v>
      </c>
      <c r="F12525" s="3" t="s">
        <v>26930</v>
      </c>
      <c r="G12525">
        <v>2021</v>
      </c>
      <c r="H12525" t="s">
        <v>859</v>
      </c>
      <c r="I12525" t="s">
        <v>29921</v>
      </c>
    </row>
    <row r="12526" spans="1:9" ht="16" x14ac:dyDescent="0.2">
      <c r="A12526" t="s">
        <v>29923</v>
      </c>
      <c r="B12526" t="s">
        <v>29924</v>
      </c>
      <c r="C12526">
        <v>1</v>
      </c>
      <c r="D12526" t="s">
        <v>12</v>
      </c>
      <c r="E12526" t="s">
        <v>12</v>
      </c>
      <c r="F12526" s="3" t="s">
        <v>29925</v>
      </c>
      <c r="G12526">
        <v>2021</v>
      </c>
      <c r="H12526" t="s">
        <v>37</v>
      </c>
      <c r="I12526" t="s">
        <v>29926</v>
      </c>
    </row>
    <row r="12527" spans="1:9" ht="16" x14ac:dyDescent="0.2">
      <c r="A12527" t="s">
        <v>29923</v>
      </c>
      <c r="B12527" t="s">
        <v>4736</v>
      </c>
      <c r="C12527">
        <v>2</v>
      </c>
      <c r="D12527" t="s">
        <v>469</v>
      </c>
      <c r="E12527" t="s">
        <v>12</v>
      </c>
      <c r="F12527" s="3" t="s">
        <v>7749</v>
      </c>
      <c r="G12527">
        <v>2021</v>
      </c>
      <c r="H12527" t="s">
        <v>37</v>
      </c>
      <c r="I12527" t="s">
        <v>29926</v>
      </c>
    </row>
    <row r="12528" spans="1:9" ht="16" x14ac:dyDescent="0.2">
      <c r="A12528" t="s">
        <v>29927</v>
      </c>
      <c r="B12528" t="s">
        <v>29928</v>
      </c>
      <c r="C12528">
        <v>1</v>
      </c>
      <c r="D12528" t="s">
        <v>311</v>
      </c>
      <c r="E12528" t="s">
        <v>12</v>
      </c>
      <c r="F12528" s="3" t="s">
        <v>13879</v>
      </c>
      <c r="G12528">
        <v>2021</v>
      </c>
      <c r="H12528" t="s">
        <v>313</v>
      </c>
      <c r="I12528" t="s">
        <v>29929</v>
      </c>
    </row>
    <row r="12529" spans="1:9" ht="16" x14ac:dyDescent="0.2">
      <c r="A12529" t="s">
        <v>29927</v>
      </c>
      <c r="B12529" t="s">
        <v>29930</v>
      </c>
      <c r="C12529">
        <v>2</v>
      </c>
      <c r="D12529" t="s">
        <v>12</v>
      </c>
      <c r="E12529" t="s">
        <v>12</v>
      </c>
      <c r="F12529" s="3" t="s">
        <v>29931</v>
      </c>
      <c r="G12529">
        <v>2021</v>
      </c>
      <c r="H12529" t="s">
        <v>313</v>
      </c>
      <c r="I12529" t="s">
        <v>29929</v>
      </c>
    </row>
    <row r="12530" spans="1:9" ht="16" x14ac:dyDescent="0.2">
      <c r="A12530" t="s">
        <v>29932</v>
      </c>
      <c r="B12530" t="s">
        <v>28234</v>
      </c>
      <c r="C12530">
        <v>1</v>
      </c>
      <c r="D12530" t="s">
        <v>1148</v>
      </c>
      <c r="E12530" t="s">
        <v>12</v>
      </c>
      <c r="F12530" s="3" t="s">
        <v>4576</v>
      </c>
      <c r="G12530">
        <v>2021</v>
      </c>
      <c r="H12530" t="s">
        <v>368</v>
      </c>
      <c r="I12530" t="s">
        <v>29933</v>
      </c>
    </row>
    <row r="12531" spans="1:9" ht="16" x14ac:dyDescent="0.2">
      <c r="A12531" t="s">
        <v>29932</v>
      </c>
      <c r="B12531" t="s">
        <v>29934</v>
      </c>
      <c r="C12531">
        <v>2</v>
      </c>
      <c r="D12531" t="s">
        <v>12</v>
      </c>
      <c r="E12531" t="s">
        <v>12</v>
      </c>
      <c r="F12531" s="3" t="s">
        <v>29935</v>
      </c>
      <c r="G12531">
        <v>2021</v>
      </c>
      <c r="H12531" t="s">
        <v>368</v>
      </c>
      <c r="I12531" t="s">
        <v>29933</v>
      </c>
    </row>
    <row r="12532" spans="1:9" ht="16" x14ac:dyDescent="0.2">
      <c r="A12532" t="s">
        <v>29932</v>
      </c>
      <c r="B12532" t="s">
        <v>29936</v>
      </c>
      <c r="C12532">
        <v>3</v>
      </c>
      <c r="D12532" t="s">
        <v>1148</v>
      </c>
      <c r="E12532" t="s">
        <v>12</v>
      </c>
      <c r="F12532" s="3" t="s">
        <v>4576</v>
      </c>
      <c r="G12532">
        <v>2021</v>
      </c>
      <c r="H12532" t="s">
        <v>368</v>
      </c>
      <c r="I12532" t="s">
        <v>29933</v>
      </c>
    </row>
    <row r="12533" spans="1:9" ht="32" x14ac:dyDescent="0.2">
      <c r="A12533" t="s">
        <v>29937</v>
      </c>
      <c r="B12533" t="s">
        <v>29938</v>
      </c>
      <c r="C12533">
        <v>1</v>
      </c>
      <c r="D12533" t="s">
        <v>12</v>
      </c>
      <c r="E12533" t="s">
        <v>12</v>
      </c>
      <c r="F12533" s="3" t="s">
        <v>4792</v>
      </c>
      <c r="G12533">
        <v>2021</v>
      </c>
      <c r="H12533" t="s">
        <v>14</v>
      </c>
      <c r="I12533" t="s">
        <v>29939</v>
      </c>
    </row>
    <row r="12534" spans="1:9" ht="16" x14ac:dyDescent="0.2">
      <c r="A12534" t="s">
        <v>29937</v>
      </c>
      <c r="B12534" t="s">
        <v>29940</v>
      </c>
      <c r="C12534">
        <v>2</v>
      </c>
      <c r="D12534">
        <f>534</f>
        <v>534</v>
      </c>
      <c r="E12534" t="s">
        <v>464</v>
      </c>
      <c r="F12534" s="3" t="s">
        <v>7213</v>
      </c>
      <c r="G12534">
        <v>2021</v>
      </c>
      <c r="H12534" t="s">
        <v>14</v>
      </c>
      <c r="I12534" t="s">
        <v>29939</v>
      </c>
    </row>
    <row r="12535" spans="1:9" ht="32" x14ac:dyDescent="0.2">
      <c r="A12535" t="s">
        <v>29937</v>
      </c>
      <c r="B12535" t="s">
        <v>22722</v>
      </c>
      <c r="C12535">
        <v>3</v>
      </c>
      <c r="D12535" t="s">
        <v>12</v>
      </c>
      <c r="E12535" t="s">
        <v>12</v>
      </c>
      <c r="F12535" s="3" t="s">
        <v>5058</v>
      </c>
      <c r="G12535">
        <v>2021</v>
      </c>
      <c r="H12535" t="s">
        <v>14</v>
      </c>
      <c r="I12535" t="s">
        <v>29939</v>
      </c>
    </row>
    <row r="12536" spans="1:9" ht="32" x14ac:dyDescent="0.2">
      <c r="A12536" t="s">
        <v>29937</v>
      </c>
      <c r="B12536" t="s">
        <v>4033</v>
      </c>
      <c r="C12536">
        <v>4</v>
      </c>
      <c r="D12536" t="s">
        <v>90</v>
      </c>
      <c r="E12536" t="s">
        <v>12</v>
      </c>
      <c r="F12536" s="3" t="s">
        <v>29941</v>
      </c>
      <c r="G12536">
        <v>2021</v>
      </c>
      <c r="H12536" t="s">
        <v>832</v>
      </c>
      <c r="I12536" t="s">
        <v>29939</v>
      </c>
    </row>
    <row r="12537" spans="1:9" ht="32" x14ac:dyDescent="0.2">
      <c r="A12537" t="s">
        <v>29942</v>
      </c>
      <c r="B12537" t="s">
        <v>29943</v>
      </c>
      <c r="C12537">
        <v>1</v>
      </c>
      <c r="D12537" t="s">
        <v>12</v>
      </c>
      <c r="E12537" t="s">
        <v>12</v>
      </c>
      <c r="F12537" s="3" t="s">
        <v>29944</v>
      </c>
      <c r="G12537">
        <v>2021</v>
      </c>
      <c r="H12537" t="s">
        <v>239</v>
      </c>
      <c r="I12537" t="s">
        <v>29945</v>
      </c>
    </row>
    <row r="12538" spans="1:9" ht="16" x14ac:dyDescent="0.2">
      <c r="A12538" t="s">
        <v>29946</v>
      </c>
      <c r="B12538" t="s">
        <v>29579</v>
      </c>
      <c r="C12538">
        <v>1</v>
      </c>
      <c r="D12538" t="s">
        <v>52</v>
      </c>
      <c r="E12538" t="s">
        <v>12</v>
      </c>
      <c r="F12538" s="3" t="s">
        <v>3260</v>
      </c>
      <c r="G12538">
        <v>2021</v>
      </c>
      <c r="H12538" t="s">
        <v>137</v>
      </c>
      <c r="I12538" t="s">
        <v>29947</v>
      </c>
    </row>
    <row r="12539" spans="1:9" ht="32" x14ac:dyDescent="0.2">
      <c r="A12539" t="s">
        <v>29948</v>
      </c>
      <c r="B12539" t="s">
        <v>29949</v>
      </c>
      <c r="C12539">
        <v>1</v>
      </c>
      <c r="D12539" t="s">
        <v>1903</v>
      </c>
      <c r="E12539" t="s">
        <v>12</v>
      </c>
      <c r="F12539" s="3" t="s">
        <v>7827</v>
      </c>
      <c r="G12539">
        <v>2021</v>
      </c>
      <c r="H12539" t="s">
        <v>323</v>
      </c>
      <c r="I12539" t="s">
        <v>29950</v>
      </c>
    </row>
    <row r="12540" spans="1:9" ht="32" x14ac:dyDescent="0.2">
      <c r="A12540" t="s">
        <v>29948</v>
      </c>
      <c r="B12540" t="s">
        <v>7826</v>
      </c>
      <c r="C12540">
        <v>2</v>
      </c>
      <c r="D12540" t="s">
        <v>1903</v>
      </c>
      <c r="E12540" t="s">
        <v>12</v>
      </c>
      <c r="F12540" s="3" t="s">
        <v>1904</v>
      </c>
      <c r="G12540">
        <v>2021</v>
      </c>
      <c r="H12540" t="s">
        <v>323</v>
      </c>
      <c r="I12540" t="s">
        <v>29950</v>
      </c>
    </row>
    <row r="12541" spans="1:9" ht="32" x14ac:dyDescent="0.2">
      <c r="A12541" t="s">
        <v>29951</v>
      </c>
      <c r="B12541" t="s">
        <v>3106</v>
      </c>
      <c r="C12541">
        <v>1</v>
      </c>
      <c r="D12541" t="s">
        <v>344</v>
      </c>
      <c r="E12541" t="s">
        <v>12</v>
      </c>
      <c r="F12541" s="3" t="s">
        <v>3107</v>
      </c>
      <c r="G12541">
        <v>2021</v>
      </c>
      <c r="H12541" t="s">
        <v>1157</v>
      </c>
      <c r="I12541" t="s">
        <v>29952</v>
      </c>
    </row>
    <row r="12542" spans="1:9" ht="32" x14ac:dyDescent="0.2">
      <c r="A12542" t="s">
        <v>29953</v>
      </c>
      <c r="B12542" t="s">
        <v>24006</v>
      </c>
      <c r="C12542">
        <v>1</v>
      </c>
      <c r="D12542" t="s">
        <v>1903</v>
      </c>
      <c r="E12542" t="s">
        <v>12</v>
      </c>
      <c r="F12542" s="3" t="s">
        <v>7827</v>
      </c>
      <c r="G12542">
        <v>2021</v>
      </c>
      <c r="H12542" t="s">
        <v>323</v>
      </c>
      <c r="I12542" t="s">
        <v>29954</v>
      </c>
    </row>
    <row r="12543" spans="1:9" ht="32" x14ac:dyDescent="0.2">
      <c r="A12543" t="s">
        <v>29953</v>
      </c>
      <c r="B12543" t="s">
        <v>7826</v>
      </c>
      <c r="C12543">
        <v>2</v>
      </c>
      <c r="D12543">
        <f>65</f>
        <v>65</v>
      </c>
      <c r="E12543" t="s">
        <v>12</v>
      </c>
      <c r="F12543" s="3" t="s">
        <v>11298</v>
      </c>
      <c r="G12543">
        <v>2021</v>
      </c>
      <c r="H12543" t="s">
        <v>323</v>
      </c>
      <c r="I12543" t="s">
        <v>29954</v>
      </c>
    </row>
    <row r="12544" spans="1:9" ht="16" x14ac:dyDescent="0.2">
      <c r="A12544" t="s">
        <v>29953</v>
      </c>
      <c r="B12544" t="s">
        <v>28314</v>
      </c>
      <c r="C12544">
        <v>3</v>
      </c>
      <c r="D12544">
        <f>65</f>
        <v>65</v>
      </c>
      <c r="E12544" t="s">
        <v>12</v>
      </c>
      <c r="F12544" s="3" t="s">
        <v>29955</v>
      </c>
      <c r="G12544">
        <v>2021</v>
      </c>
      <c r="H12544" t="s">
        <v>323</v>
      </c>
      <c r="I12544" t="s">
        <v>29954</v>
      </c>
    </row>
    <row r="12545" spans="1:9" ht="32" x14ac:dyDescent="0.2">
      <c r="A12545" t="s">
        <v>29953</v>
      </c>
      <c r="B12545" t="s">
        <v>29956</v>
      </c>
      <c r="C12545">
        <v>4</v>
      </c>
      <c r="D12545">
        <f>159</f>
        <v>159</v>
      </c>
      <c r="E12545" t="s">
        <v>12</v>
      </c>
      <c r="F12545" s="3" t="s">
        <v>29957</v>
      </c>
      <c r="G12545">
        <v>2021</v>
      </c>
      <c r="H12545" t="s">
        <v>323</v>
      </c>
      <c r="I12545" t="s">
        <v>29954</v>
      </c>
    </row>
    <row r="12546" spans="1:9" ht="32" x14ac:dyDescent="0.2">
      <c r="A12546" t="s">
        <v>29958</v>
      </c>
      <c r="B12546" t="s">
        <v>29959</v>
      </c>
      <c r="C12546">
        <v>1</v>
      </c>
      <c r="D12546" t="s">
        <v>1512</v>
      </c>
      <c r="E12546" t="s">
        <v>12</v>
      </c>
      <c r="F12546" s="3" t="s">
        <v>29960</v>
      </c>
      <c r="G12546">
        <v>2021</v>
      </c>
      <c r="H12546" t="s">
        <v>323</v>
      </c>
      <c r="I12546" t="s">
        <v>29961</v>
      </c>
    </row>
    <row r="12547" spans="1:9" ht="32" x14ac:dyDescent="0.2">
      <c r="A12547" t="s">
        <v>29958</v>
      </c>
      <c r="B12547" t="s">
        <v>29962</v>
      </c>
      <c r="C12547">
        <v>2</v>
      </c>
      <c r="D12547" t="s">
        <v>1512</v>
      </c>
      <c r="E12547" t="s">
        <v>12</v>
      </c>
      <c r="F12547" s="3" t="s">
        <v>29963</v>
      </c>
      <c r="G12547">
        <v>2021</v>
      </c>
      <c r="H12547" t="s">
        <v>323</v>
      </c>
      <c r="I12547" t="s">
        <v>29961</v>
      </c>
    </row>
    <row r="12548" spans="1:9" ht="32" x14ac:dyDescent="0.2">
      <c r="A12548" t="s">
        <v>29964</v>
      </c>
      <c r="B12548" t="s">
        <v>29965</v>
      </c>
      <c r="C12548">
        <v>1</v>
      </c>
      <c r="D12548">
        <f>419</f>
        <v>419</v>
      </c>
      <c r="E12548" t="s">
        <v>12</v>
      </c>
      <c r="F12548" s="3" t="s">
        <v>29966</v>
      </c>
      <c r="G12548">
        <v>2021</v>
      </c>
      <c r="H12548" t="s">
        <v>140</v>
      </c>
      <c r="I12548" t="s">
        <v>29967</v>
      </c>
    </row>
    <row r="12549" spans="1:9" ht="32" x14ac:dyDescent="0.2">
      <c r="A12549" t="s">
        <v>29964</v>
      </c>
      <c r="B12549" t="s">
        <v>29968</v>
      </c>
      <c r="C12549">
        <v>2</v>
      </c>
      <c r="D12549" t="s">
        <v>1219</v>
      </c>
      <c r="E12549" t="s">
        <v>12</v>
      </c>
      <c r="F12549" s="3" t="s">
        <v>29969</v>
      </c>
      <c r="G12549">
        <v>2021</v>
      </c>
      <c r="H12549" t="s">
        <v>140</v>
      </c>
      <c r="I12549" t="s">
        <v>29967</v>
      </c>
    </row>
    <row r="12550" spans="1:9" ht="32" x14ac:dyDescent="0.2">
      <c r="A12550" t="s">
        <v>29970</v>
      </c>
      <c r="B12550" t="s">
        <v>27655</v>
      </c>
      <c r="C12550">
        <v>1</v>
      </c>
      <c r="D12550" t="s">
        <v>12</v>
      </c>
      <c r="E12550" t="s">
        <v>12</v>
      </c>
      <c r="F12550" s="3" t="s">
        <v>19262</v>
      </c>
      <c r="G12550">
        <v>2021</v>
      </c>
      <c r="H12550" t="s">
        <v>37</v>
      </c>
      <c r="I12550" t="s">
        <v>29971</v>
      </c>
    </row>
    <row r="12551" spans="1:9" ht="32" x14ac:dyDescent="0.2">
      <c r="A12551" t="s">
        <v>29970</v>
      </c>
      <c r="B12551" t="s">
        <v>155</v>
      </c>
      <c r="C12551">
        <v>2</v>
      </c>
      <c r="D12551" t="s">
        <v>12</v>
      </c>
      <c r="E12551" t="s">
        <v>12</v>
      </c>
      <c r="F12551" s="3" t="s">
        <v>19262</v>
      </c>
      <c r="G12551">
        <v>2021</v>
      </c>
      <c r="H12551" t="s">
        <v>37</v>
      </c>
      <c r="I12551" t="s">
        <v>29971</v>
      </c>
    </row>
    <row r="12552" spans="1:9" ht="16" x14ac:dyDescent="0.2">
      <c r="A12552" t="s">
        <v>29972</v>
      </c>
      <c r="B12552" t="s">
        <v>2170</v>
      </c>
      <c r="C12552">
        <v>1</v>
      </c>
      <c r="D12552" t="s">
        <v>12</v>
      </c>
      <c r="E12552" t="s">
        <v>12</v>
      </c>
      <c r="F12552" s="3" t="s">
        <v>583</v>
      </c>
      <c r="G12552">
        <v>2021</v>
      </c>
      <c r="H12552" t="s">
        <v>140</v>
      </c>
      <c r="I12552" t="s">
        <v>29973</v>
      </c>
    </row>
    <row r="12553" spans="1:9" ht="32" x14ac:dyDescent="0.2">
      <c r="A12553" t="s">
        <v>29972</v>
      </c>
      <c r="B12553" t="s">
        <v>9188</v>
      </c>
      <c r="C12553">
        <v>2</v>
      </c>
      <c r="D12553">
        <f>400</f>
        <v>400</v>
      </c>
      <c r="E12553" t="s">
        <v>12</v>
      </c>
      <c r="F12553" s="3" t="s">
        <v>20270</v>
      </c>
      <c r="G12553">
        <v>2021</v>
      </c>
      <c r="H12553" t="s">
        <v>140</v>
      </c>
      <c r="I12553" t="s">
        <v>29973</v>
      </c>
    </row>
    <row r="12554" spans="1:9" ht="16" x14ac:dyDescent="0.2">
      <c r="A12554" t="s">
        <v>29972</v>
      </c>
      <c r="B12554" t="s">
        <v>5936</v>
      </c>
      <c r="C12554">
        <v>3</v>
      </c>
      <c r="D12554" t="s">
        <v>1020</v>
      </c>
      <c r="E12554" t="s">
        <v>12</v>
      </c>
      <c r="F12554" s="3" t="s">
        <v>5937</v>
      </c>
      <c r="G12554">
        <v>2021</v>
      </c>
      <c r="H12554" t="s">
        <v>1022</v>
      </c>
      <c r="I12554" t="s">
        <v>29973</v>
      </c>
    </row>
    <row r="12555" spans="1:9" ht="32" x14ac:dyDescent="0.2">
      <c r="A12555" t="s">
        <v>29974</v>
      </c>
      <c r="B12555" t="s">
        <v>3529</v>
      </c>
      <c r="C12555">
        <v>1</v>
      </c>
      <c r="D12555" t="s">
        <v>12</v>
      </c>
      <c r="E12555" t="s">
        <v>12</v>
      </c>
      <c r="F12555" s="3" t="s">
        <v>29975</v>
      </c>
      <c r="G12555">
        <v>2021</v>
      </c>
      <c r="H12555" t="s">
        <v>474</v>
      </c>
      <c r="I12555" t="s">
        <v>29976</v>
      </c>
    </row>
    <row r="12556" spans="1:9" ht="16" x14ac:dyDescent="0.2">
      <c r="A12556" t="s">
        <v>29977</v>
      </c>
      <c r="B12556" t="s">
        <v>28723</v>
      </c>
      <c r="C12556">
        <v>1</v>
      </c>
      <c r="D12556" t="s">
        <v>5245</v>
      </c>
      <c r="E12556" t="s">
        <v>12</v>
      </c>
      <c r="F12556" s="3" t="s">
        <v>11799</v>
      </c>
      <c r="G12556">
        <v>2021</v>
      </c>
      <c r="H12556" t="s">
        <v>140</v>
      </c>
      <c r="I12556" t="s">
        <v>29978</v>
      </c>
    </row>
    <row r="12557" spans="1:9" ht="16" x14ac:dyDescent="0.2">
      <c r="A12557" t="s">
        <v>29977</v>
      </c>
      <c r="B12557" t="s">
        <v>29979</v>
      </c>
      <c r="C12557">
        <v>2</v>
      </c>
      <c r="D12557" t="s">
        <v>5245</v>
      </c>
      <c r="E12557" t="s">
        <v>12</v>
      </c>
      <c r="F12557" s="3" t="s">
        <v>11799</v>
      </c>
      <c r="G12557">
        <v>2021</v>
      </c>
      <c r="H12557" t="s">
        <v>140</v>
      </c>
      <c r="I12557" t="s">
        <v>29978</v>
      </c>
    </row>
    <row r="12558" spans="1:9" ht="16" x14ac:dyDescent="0.2">
      <c r="A12558" t="s">
        <v>29977</v>
      </c>
      <c r="B12558" t="s">
        <v>29980</v>
      </c>
      <c r="C12558">
        <v>3</v>
      </c>
      <c r="D12558" t="s">
        <v>5245</v>
      </c>
      <c r="E12558" t="s">
        <v>12</v>
      </c>
      <c r="F12558" s="3" t="s">
        <v>11799</v>
      </c>
      <c r="G12558">
        <v>2021</v>
      </c>
      <c r="H12558" t="s">
        <v>140</v>
      </c>
      <c r="I12558" t="s">
        <v>29978</v>
      </c>
    </row>
    <row r="12559" spans="1:9" ht="32" x14ac:dyDescent="0.2">
      <c r="A12559" t="s">
        <v>29977</v>
      </c>
      <c r="B12559" t="s">
        <v>29981</v>
      </c>
      <c r="C12559">
        <v>4</v>
      </c>
      <c r="D12559" t="s">
        <v>5245</v>
      </c>
      <c r="E12559" t="s">
        <v>12</v>
      </c>
      <c r="F12559" s="3" t="s">
        <v>29982</v>
      </c>
      <c r="G12559">
        <v>2021</v>
      </c>
      <c r="H12559" t="s">
        <v>140</v>
      </c>
      <c r="I12559" t="s">
        <v>29978</v>
      </c>
    </row>
    <row r="12560" spans="1:9" ht="16" x14ac:dyDescent="0.2">
      <c r="A12560" t="s">
        <v>29977</v>
      </c>
      <c r="B12560" t="s">
        <v>29983</v>
      </c>
      <c r="C12560">
        <v>5</v>
      </c>
      <c r="D12560" t="s">
        <v>5245</v>
      </c>
      <c r="E12560" t="s">
        <v>12</v>
      </c>
      <c r="F12560" s="3" t="s">
        <v>11799</v>
      </c>
      <c r="G12560">
        <v>2021</v>
      </c>
      <c r="H12560" t="s">
        <v>140</v>
      </c>
      <c r="I12560" t="s">
        <v>29978</v>
      </c>
    </row>
    <row r="12561" spans="1:9" ht="32" x14ac:dyDescent="0.2">
      <c r="A12561" t="s">
        <v>29984</v>
      </c>
      <c r="B12561" t="s">
        <v>1006</v>
      </c>
      <c r="C12561">
        <v>1</v>
      </c>
      <c r="D12561" t="s">
        <v>1049</v>
      </c>
      <c r="E12561" t="s">
        <v>12</v>
      </c>
      <c r="F12561" s="3" t="s">
        <v>24957</v>
      </c>
      <c r="G12561">
        <v>2021</v>
      </c>
      <c r="H12561" t="s">
        <v>140</v>
      </c>
      <c r="I12561" t="s">
        <v>29985</v>
      </c>
    </row>
    <row r="12562" spans="1:9" ht="32" x14ac:dyDescent="0.2">
      <c r="A12562" t="s">
        <v>29984</v>
      </c>
      <c r="B12562" t="s">
        <v>13694</v>
      </c>
      <c r="C12562">
        <v>2</v>
      </c>
      <c r="D12562" t="s">
        <v>52</v>
      </c>
      <c r="E12562" t="s">
        <v>12</v>
      </c>
      <c r="F12562" s="3" t="s">
        <v>29986</v>
      </c>
      <c r="G12562">
        <v>2021</v>
      </c>
      <c r="H12562" t="s">
        <v>140</v>
      </c>
      <c r="I12562" t="s">
        <v>29985</v>
      </c>
    </row>
    <row r="12563" spans="1:9" ht="16" x14ac:dyDescent="0.2">
      <c r="A12563" t="s">
        <v>29987</v>
      </c>
      <c r="B12563" t="s">
        <v>29988</v>
      </c>
      <c r="C12563">
        <v>1</v>
      </c>
      <c r="D12563">
        <f>237</f>
        <v>237</v>
      </c>
      <c r="E12563" t="s">
        <v>12</v>
      </c>
      <c r="F12563" s="3" t="s">
        <v>29989</v>
      </c>
      <c r="G12563">
        <v>2021</v>
      </c>
      <c r="H12563" t="s">
        <v>21</v>
      </c>
      <c r="I12563" t="s">
        <v>29990</v>
      </c>
    </row>
    <row r="12564" spans="1:9" ht="16" x14ac:dyDescent="0.2">
      <c r="A12564" t="s">
        <v>29987</v>
      </c>
      <c r="B12564" t="s">
        <v>29991</v>
      </c>
      <c r="C12564">
        <v>2</v>
      </c>
      <c r="D12564" t="s">
        <v>52</v>
      </c>
      <c r="E12564" t="s">
        <v>12</v>
      </c>
      <c r="F12564" s="3" t="s">
        <v>29992</v>
      </c>
      <c r="G12564">
        <v>2021</v>
      </c>
      <c r="H12564" t="s">
        <v>21</v>
      </c>
      <c r="I12564" t="s">
        <v>29990</v>
      </c>
    </row>
    <row r="12565" spans="1:9" ht="32" x14ac:dyDescent="0.2">
      <c r="A12565" t="s">
        <v>29993</v>
      </c>
      <c r="B12565" t="s">
        <v>29994</v>
      </c>
      <c r="C12565">
        <v>1</v>
      </c>
      <c r="D12565" t="s">
        <v>12</v>
      </c>
      <c r="E12565" t="s">
        <v>12</v>
      </c>
      <c r="F12565" s="3" t="s">
        <v>29995</v>
      </c>
      <c r="G12565">
        <v>2021</v>
      </c>
      <c r="H12565" t="s">
        <v>779</v>
      </c>
      <c r="I12565" t="s">
        <v>29996</v>
      </c>
    </row>
    <row r="12566" spans="1:9" ht="16" x14ac:dyDescent="0.2">
      <c r="A12566" t="s">
        <v>29993</v>
      </c>
      <c r="B12566" t="s">
        <v>12327</v>
      </c>
      <c r="C12566">
        <v>2</v>
      </c>
      <c r="D12566" t="s">
        <v>90</v>
      </c>
      <c r="E12566" t="s">
        <v>12</v>
      </c>
      <c r="F12566" s="3" t="s">
        <v>6883</v>
      </c>
      <c r="G12566">
        <v>2021</v>
      </c>
      <c r="H12566" t="s">
        <v>779</v>
      </c>
      <c r="I12566" t="s">
        <v>29996</v>
      </c>
    </row>
    <row r="12567" spans="1:9" ht="32" x14ac:dyDescent="0.2">
      <c r="A12567" t="s">
        <v>29993</v>
      </c>
      <c r="B12567" t="s">
        <v>29997</v>
      </c>
      <c r="C12567">
        <v>3</v>
      </c>
      <c r="D12567" t="s">
        <v>344</v>
      </c>
      <c r="E12567" t="s">
        <v>12</v>
      </c>
      <c r="F12567" s="3" t="s">
        <v>29998</v>
      </c>
      <c r="G12567">
        <v>2021</v>
      </c>
      <c r="H12567" t="s">
        <v>779</v>
      </c>
      <c r="I12567" t="s">
        <v>29996</v>
      </c>
    </row>
    <row r="12568" spans="1:9" ht="32" x14ac:dyDescent="0.2">
      <c r="A12568" t="s">
        <v>29993</v>
      </c>
      <c r="B12568" t="s">
        <v>29999</v>
      </c>
      <c r="C12568">
        <v>4</v>
      </c>
      <c r="D12568" t="s">
        <v>12</v>
      </c>
      <c r="E12568" t="s">
        <v>12</v>
      </c>
      <c r="F12568" s="3" t="s">
        <v>30000</v>
      </c>
      <c r="G12568">
        <v>2021</v>
      </c>
      <c r="H12568" t="s">
        <v>11444</v>
      </c>
      <c r="I12568" t="s">
        <v>29996</v>
      </c>
    </row>
    <row r="12569" spans="1:9" ht="16" x14ac:dyDescent="0.2">
      <c r="A12569" t="s">
        <v>30001</v>
      </c>
      <c r="B12569" t="s">
        <v>30002</v>
      </c>
      <c r="C12569">
        <v>1</v>
      </c>
      <c r="D12569" t="s">
        <v>52</v>
      </c>
      <c r="E12569" t="s">
        <v>12</v>
      </c>
      <c r="F12569" s="3" t="s">
        <v>24737</v>
      </c>
      <c r="G12569">
        <v>2021</v>
      </c>
      <c r="H12569" t="s">
        <v>21</v>
      </c>
      <c r="I12569" t="s">
        <v>30003</v>
      </c>
    </row>
    <row r="12570" spans="1:9" ht="16" x14ac:dyDescent="0.2">
      <c r="A12570" t="s">
        <v>30001</v>
      </c>
      <c r="B12570" t="s">
        <v>16435</v>
      </c>
      <c r="C12570">
        <v>2</v>
      </c>
      <c r="D12570" t="s">
        <v>12</v>
      </c>
      <c r="E12570" t="s">
        <v>12</v>
      </c>
      <c r="F12570" s="3" t="s">
        <v>30004</v>
      </c>
      <c r="G12570">
        <v>2021</v>
      </c>
      <c r="H12570" t="s">
        <v>21</v>
      </c>
      <c r="I12570" t="s">
        <v>30003</v>
      </c>
    </row>
    <row r="12571" spans="1:9" ht="16" x14ac:dyDescent="0.2">
      <c r="A12571" t="s">
        <v>30005</v>
      </c>
      <c r="B12571" t="s">
        <v>30006</v>
      </c>
      <c r="C12571">
        <v>1</v>
      </c>
      <c r="D12571" t="s">
        <v>52</v>
      </c>
      <c r="E12571" t="s">
        <v>12</v>
      </c>
      <c r="F12571" s="3" t="s">
        <v>24737</v>
      </c>
      <c r="G12571">
        <v>2021</v>
      </c>
      <c r="H12571" t="s">
        <v>21</v>
      </c>
      <c r="I12571" t="s">
        <v>30007</v>
      </c>
    </row>
    <row r="12572" spans="1:9" ht="16" x14ac:dyDescent="0.2">
      <c r="A12572" t="s">
        <v>30005</v>
      </c>
      <c r="B12572" t="s">
        <v>16435</v>
      </c>
      <c r="C12572">
        <v>2</v>
      </c>
      <c r="D12572" t="s">
        <v>12</v>
      </c>
      <c r="E12572" t="s">
        <v>12</v>
      </c>
      <c r="F12572" s="3" t="s">
        <v>30008</v>
      </c>
      <c r="G12572">
        <v>2021</v>
      </c>
      <c r="H12572" t="s">
        <v>21</v>
      </c>
      <c r="I12572" t="s">
        <v>30007</v>
      </c>
    </row>
    <row r="12573" spans="1:9" ht="16" x14ac:dyDescent="0.2">
      <c r="A12573" t="s">
        <v>30009</v>
      </c>
      <c r="B12573" t="s">
        <v>19099</v>
      </c>
      <c r="C12573">
        <v>1</v>
      </c>
      <c r="D12573" t="s">
        <v>30010</v>
      </c>
      <c r="E12573" t="s">
        <v>12</v>
      </c>
      <c r="F12573" s="3" t="s">
        <v>30011</v>
      </c>
      <c r="G12573">
        <v>2021</v>
      </c>
      <c r="H12573" t="s">
        <v>37</v>
      </c>
      <c r="I12573" t="s">
        <v>30012</v>
      </c>
    </row>
    <row r="12574" spans="1:9" ht="16" x14ac:dyDescent="0.2">
      <c r="A12574" t="s">
        <v>30013</v>
      </c>
      <c r="B12574" t="s">
        <v>30014</v>
      </c>
      <c r="C12574">
        <v>1</v>
      </c>
      <c r="D12574" t="s">
        <v>12</v>
      </c>
      <c r="E12574" t="s">
        <v>12</v>
      </c>
      <c r="F12574" s="3" t="s">
        <v>30015</v>
      </c>
      <c r="G12574">
        <v>2021</v>
      </c>
      <c r="H12574" t="s">
        <v>423</v>
      </c>
      <c r="I12574" t="s">
        <v>30016</v>
      </c>
    </row>
    <row r="12575" spans="1:9" ht="32" x14ac:dyDescent="0.2">
      <c r="A12575" t="s">
        <v>30017</v>
      </c>
      <c r="B12575" t="s">
        <v>30018</v>
      </c>
      <c r="C12575">
        <v>1</v>
      </c>
      <c r="D12575" t="s">
        <v>344</v>
      </c>
      <c r="E12575" t="s">
        <v>12</v>
      </c>
      <c r="F12575" s="3" t="s">
        <v>30019</v>
      </c>
      <c r="G12575">
        <v>2021</v>
      </c>
      <c r="H12575" t="s">
        <v>1696</v>
      </c>
      <c r="I12575" t="s">
        <v>30020</v>
      </c>
    </row>
    <row r="12576" spans="1:9" ht="32" x14ac:dyDescent="0.2">
      <c r="A12576" t="s">
        <v>30017</v>
      </c>
      <c r="B12576" t="s">
        <v>30021</v>
      </c>
      <c r="C12576">
        <v>2</v>
      </c>
      <c r="D12576" t="s">
        <v>344</v>
      </c>
      <c r="E12576" t="s">
        <v>12</v>
      </c>
      <c r="F12576" s="3" t="s">
        <v>30022</v>
      </c>
      <c r="G12576">
        <v>2021</v>
      </c>
      <c r="H12576" t="s">
        <v>1696</v>
      </c>
      <c r="I12576" t="s">
        <v>30020</v>
      </c>
    </row>
    <row r="12577" spans="1:9" ht="32" x14ac:dyDescent="0.2">
      <c r="A12577" t="s">
        <v>30017</v>
      </c>
      <c r="B12577" t="s">
        <v>30023</v>
      </c>
      <c r="C12577">
        <v>3</v>
      </c>
      <c r="D12577" t="s">
        <v>344</v>
      </c>
      <c r="E12577" t="s">
        <v>12</v>
      </c>
      <c r="F12577" s="3" t="s">
        <v>30024</v>
      </c>
      <c r="G12577">
        <v>2021</v>
      </c>
      <c r="H12577" t="s">
        <v>1696</v>
      </c>
      <c r="I12577" t="s">
        <v>30020</v>
      </c>
    </row>
    <row r="12578" spans="1:9" ht="16" x14ac:dyDescent="0.2">
      <c r="A12578" t="s">
        <v>30025</v>
      </c>
      <c r="B12578" t="s">
        <v>30026</v>
      </c>
      <c r="C12578">
        <v>1</v>
      </c>
      <c r="D12578">
        <f>237</f>
        <v>237</v>
      </c>
      <c r="E12578" t="s">
        <v>12</v>
      </c>
      <c r="F12578" s="3" t="s">
        <v>30027</v>
      </c>
      <c r="G12578">
        <v>2021</v>
      </c>
      <c r="H12578" t="s">
        <v>21</v>
      </c>
      <c r="I12578" t="s">
        <v>30028</v>
      </c>
    </row>
    <row r="12579" spans="1:9" ht="16" x14ac:dyDescent="0.2">
      <c r="A12579" t="s">
        <v>30029</v>
      </c>
      <c r="B12579" t="s">
        <v>30030</v>
      </c>
      <c r="C12579">
        <v>1</v>
      </c>
      <c r="D12579">
        <f>237</f>
        <v>237</v>
      </c>
      <c r="E12579" t="s">
        <v>12</v>
      </c>
      <c r="F12579" s="3" t="s">
        <v>30027</v>
      </c>
      <c r="G12579">
        <v>2021</v>
      </c>
      <c r="H12579" t="s">
        <v>21</v>
      </c>
      <c r="I12579" t="s">
        <v>30031</v>
      </c>
    </row>
    <row r="12580" spans="1:9" ht="32" x14ac:dyDescent="0.2">
      <c r="A12580" t="s">
        <v>30032</v>
      </c>
      <c r="B12580" t="s">
        <v>30033</v>
      </c>
      <c r="C12580">
        <v>1</v>
      </c>
      <c r="D12580" t="s">
        <v>12</v>
      </c>
      <c r="E12580" t="s">
        <v>12</v>
      </c>
      <c r="F12580" s="3" t="s">
        <v>30034</v>
      </c>
      <c r="G12580">
        <v>2021</v>
      </c>
      <c r="H12580" t="s">
        <v>239</v>
      </c>
      <c r="I12580" t="s">
        <v>30035</v>
      </c>
    </row>
    <row r="12581" spans="1:9" ht="32" x14ac:dyDescent="0.2">
      <c r="A12581" t="s">
        <v>30036</v>
      </c>
      <c r="B12581" t="s">
        <v>30037</v>
      </c>
      <c r="C12581">
        <v>1</v>
      </c>
      <c r="D12581">
        <f>336</f>
        <v>336</v>
      </c>
      <c r="E12581" t="s">
        <v>12</v>
      </c>
      <c r="F12581" s="3" t="s">
        <v>30038</v>
      </c>
      <c r="G12581">
        <v>2021</v>
      </c>
      <c r="H12581" t="s">
        <v>2868</v>
      </c>
      <c r="I12581" t="s">
        <v>30039</v>
      </c>
    </row>
    <row r="12582" spans="1:9" ht="16" x14ac:dyDescent="0.2">
      <c r="A12582" t="s">
        <v>30036</v>
      </c>
      <c r="B12582" t="s">
        <v>30040</v>
      </c>
      <c r="C12582">
        <v>2</v>
      </c>
      <c r="D12582" t="s">
        <v>408</v>
      </c>
      <c r="E12582" t="s">
        <v>12</v>
      </c>
      <c r="F12582" s="3" t="s">
        <v>30041</v>
      </c>
      <c r="G12582">
        <v>2021</v>
      </c>
      <c r="H12582" t="s">
        <v>174</v>
      </c>
      <c r="I12582" t="s">
        <v>30039</v>
      </c>
    </row>
    <row r="12583" spans="1:9" ht="32" x14ac:dyDescent="0.2">
      <c r="A12583" t="s">
        <v>30036</v>
      </c>
      <c r="B12583" t="s">
        <v>30042</v>
      </c>
      <c r="C12583">
        <v>3</v>
      </c>
      <c r="D12583">
        <f>336</f>
        <v>336</v>
      </c>
      <c r="E12583" t="s">
        <v>12</v>
      </c>
      <c r="F12583" s="3" t="s">
        <v>30043</v>
      </c>
      <c r="G12583">
        <v>2021</v>
      </c>
      <c r="H12583" t="s">
        <v>2868</v>
      </c>
      <c r="I12583" t="s">
        <v>30039</v>
      </c>
    </row>
    <row r="12584" spans="1:9" ht="16" x14ac:dyDescent="0.2">
      <c r="A12584" t="s">
        <v>30044</v>
      </c>
      <c r="B12584" t="s">
        <v>6586</v>
      </c>
      <c r="C12584">
        <v>1</v>
      </c>
      <c r="D12584" t="s">
        <v>863</v>
      </c>
      <c r="E12584" t="s">
        <v>334</v>
      </c>
      <c r="F12584" s="3" t="s">
        <v>12430</v>
      </c>
      <c r="G12584">
        <v>2021</v>
      </c>
      <c r="H12584" t="s">
        <v>318</v>
      </c>
      <c r="I12584" t="s">
        <v>30045</v>
      </c>
    </row>
    <row r="12585" spans="1:9" ht="16" x14ac:dyDescent="0.2">
      <c r="A12585" t="s">
        <v>30044</v>
      </c>
      <c r="B12585" t="s">
        <v>30046</v>
      </c>
      <c r="C12585">
        <v>2</v>
      </c>
      <c r="D12585" t="s">
        <v>12</v>
      </c>
      <c r="E12585" t="s">
        <v>12</v>
      </c>
      <c r="F12585" s="3" t="s">
        <v>30047</v>
      </c>
      <c r="G12585">
        <v>2021</v>
      </c>
      <c r="H12585" t="s">
        <v>30047</v>
      </c>
      <c r="I12585" t="s">
        <v>30045</v>
      </c>
    </row>
    <row r="12586" spans="1:9" ht="16" x14ac:dyDescent="0.2">
      <c r="A12586" t="s">
        <v>30048</v>
      </c>
      <c r="B12586" t="s">
        <v>30049</v>
      </c>
      <c r="C12586">
        <v>1</v>
      </c>
      <c r="D12586" t="s">
        <v>408</v>
      </c>
      <c r="E12586" t="s">
        <v>12</v>
      </c>
      <c r="F12586" s="3" t="s">
        <v>15933</v>
      </c>
      <c r="G12586">
        <v>2021</v>
      </c>
      <c r="H12586" t="s">
        <v>174</v>
      </c>
      <c r="I12586" t="s">
        <v>30050</v>
      </c>
    </row>
    <row r="12587" spans="1:9" ht="32" x14ac:dyDescent="0.2">
      <c r="A12587" t="s">
        <v>30051</v>
      </c>
      <c r="B12587" t="s">
        <v>30049</v>
      </c>
      <c r="C12587">
        <v>1</v>
      </c>
      <c r="D12587" t="s">
        <v>408</v>
      </c>
      <c r="E12587" t="s">
        <v>12</v>
      </c>
      <c r="F12587" s="3" t="s">
        <v>15928</v>
      </c>
      <c r="G12587">
        <v>2021</v>
      </c>
      <c r="H12587" t="s">
        <v>174</v>
      </c>
      <c r="I12587" t="s">
        <v>30052</v>
      </c>
    </row>
    <row r="12588" spans="1:9" ht="16" x14ac:dyDescent="0.2">
      <c r="A12588" t="s">
        <v>30053</v>
      </c>
      <c r="B12588" t="s">
        <v>30054</v>
      </c>
      <c r="C12588">
        <v>1</v>
      </c>
      <c r="D12588" t="s">
        <v>311</v>
      </c>
      <c r="E12588" t="s">
        <v>12</v>
      </c>
      <c r="F12588" s="3" t="s">
        <v>21759</v>
      </c>
      <c r="G12588">
        <v>2021</v>
      </c>
      <c r="H12588" t="s">
        <v>140</v>
      </c>
      <c r="I12588" t="s">
        <v>30055</v>
      </c>
    </row>
    <row r="12589" spans="1:9" ht="32" x14ac:dyDescent="0.2">
      <c r="A12589" t="s">
        <v>30056</v>
      </c>
      <c r="B12589" t="s">
        <v>30057</v>
      </c>
      <c r="C12589">
        <v>1</v>
      </c>
      <c r="D12589" t="s">
        <v>31</v>
      </c>
      <c r="E12589" t="s">
        <v>12</v>
      </c>
      <c r="F12589" s="3" t="s">
        <v>30058</v>
      </c>
      <c r="G12589">
        <v>2021</v>
      </c>
      <c r="H12589" t="s">
        <v>420</v>
      </c>
      <c r="I12589" t="s">
        <v>30059</v>
      </c>
    </row>
    <row r="12590" spans="1:9" ht="32" x14ac:dyDescent="0.2">
      <c r="A12590" t="s">
        <v>30056</v>
      </c>
      <c r="B12590" t="s">
        <v>30060</v>
      </c>
      <c r="C12590">
        <v>2</v>
      </c>
      <c r="D12590" t="s">
        <v>101</v>
      </c>
      <c r="E12590" t="s">
        <v>12</v>
      </c>
      <c r="F12590" s="3" t="s">
        <v>26230</v>
      </c>
      <c r="G12590">
        <v>2021</v>
      </c>
      <c r="H12590" t="s">
        <v>37</v>
      </c>
      <c r="I12590" t="s">
        <v>30059</v>
      </c>
    </row>
    <row r="12591" spans="1:9" ht="16" x14ac:dyDescent="0.2">
      <c r="A12591" t="s">
        <v>30061</v>
      </c>
      <c r="B12591" t="s">
        <v>30062</v>
      </c>
      <c r="C12591">
        <v>1</v>
      </c>
      <c r="D12591" t="s">
        <v>344</v>
      </c>
      <c r="E12591" t="s">
        <v>12</v>
      </c>
      <c r="F12591" s="7" t="s">
        <v>3829</v>
      </c>
      <c r="G12591">
        <v>2021</v>
      </c>
      <c r="H12591" t="s">
        <v>174</v>
      </c>
      <c r="I12591" t="s">
        <v>30063</v>
      </c>
    </row>
    <row r="12592" spans="1:9" ht="32" x14ac:dyDescent="0.2">
      <c r="A12592" t="s">
        <v>30061</v>
      </c>
      <c r="B12592" t="s">
        <v>30064</v>
      </c>
      <c r="C12592">
        <v>2</v>
      </c>
      <c r="D12592">
        <f>85</f>
        <v>85</v>
      </c>
      <c r="E12592" t="s">
        <v>1171</v>
      </c>
      <c r="F12592" s="3" t="s">
        <v>15183</v>
      </c>
      <c r="G12592">
        <v>2021</v>
      </c>
      <c r="H12592" t="s">
        <v>174</v>
      </c>
      <c r="I12592" t="s">
        <v>30063</v>
      </c>
    </row>
    <row r="12593" spans="1:9" ht="16" x14ac:dyDescent="0.2">
      <c r="A12593" t="s">
        <v>30061</v>
      </c>
      <c r="B12593" t="s">
        <v>15185</v>
      </c>
      <c r="C12593">
        <v>3</v>
      </c>
      <c r="D12593">
        <f>85</f>
        <v>85</v>
      </c>
      <c r="E12593" t="s">
        <v>1171</v>
      </c>
      <c r="F12593" s="3" t="s">
        <v>16825</v>
      </c>
      <c r="G12593">
        <v>2021</v>
      </c>
      <c r="H12593" t="s">
        <v>174</v>
      </c>
      <c r="I12593" t="s">
        <v>30063</v>
      </c>
    </row>
    <row r="12594" spans="1:9" ht="16" x14ac:dyDescent="0.2">
      <c r="A12594" t="s">
        <v>30065</v>
      </c>
      <c r="B12594" t="s">
        <v>30066</v>
      </c>
      <c r="C12594">
        <v>1</v>
      </c>
      <c r="D12594" t="s">
        <v>90</v>
      </c>
      <c r="E12594" t="s">
        <v>12</v>
      </c>
      <c r="F12594" s="3" t="s">
        <v>23264</v>
      </c>
      <c r="G12594">
        <v>2021</v>
      </c>
      <c r="H12594" t="s">
        <v>779</v>
      </c>
      <c r="I12594" t="s">
        <v>30067</v>
      </c>
    </row>
    <row r="12595" spans="1:9" ht="16" x14ac:dyDescent="0.2">
      <c r="A12595" t="s">
        <v>30065</v>
      </c>
      <c r="B12595" t="s">
        <v>30068</v>
      </c>
      <c r="C12595">
        <v>2</v>
      </c>
      <c r="D12595" t="s">
        <v>142</v>
      </c>
      <c r="E12595" t="s">
        <v>12</v>
      </c>
      <c r="F12595" s="3" t="s">
        <v>3300</v>
      </c>
      <c r="G12595">
        <v>2021</v>
      </c>
      <c r="H12595" t="s">
        <v>140</v>
      </c>
      <c r="I12595" t="s">
        <v>30067</v>
      </c>
    </row>
    <row r="12596" spans="1:9" ht="32" x14ac:dyDescent="0.2">
      <c r="A12596" t="s">
        <v>30065</v>
      </c>
      <c r="B12596" t="s">
        <v>30069</v>
      </c>
      <c r="C12596">
        <v>3</v>
      </c>
      <c r="D12596" t="s">
        <v>12</v>
      </c>
      <c r="E12596" t="s">
        <v>12</v>
      </c>
      <c r="F12596" s="3" t="s">
        <v>3302</v>
      </c>
      <c r="G12596">
        <v>2021</v>
      </c>
      <c r="H12596" t="s">
        <v>239</v>
      </c>
      <c r="I12596" t="s">
        <v>30067</v>
      </c>
    </row>
    <row r="12597" spans="1:9" ht="32" x14ac:dyDescent="0.2">
      <c r="A12597" t="s">
        <v>30070</v>
      </c>
      <c r="B12597" t="s">
        <v>22559</v>
      </c>
      <c r="C12597">
        <v>1</v>
      </c>
      <c r="D12597">
        <f>237</f>
        <v>237</v>
      </c>
      <c r="E12597" t="s">
        <v>12</v>
      </c>
      <c r="F12597" s="3" t="s">
        <v>22560</v>
      </c>
      <c r="G12597">
        <v>2021</v>
      </c>
      <c r="H12597" t="s">
        <v>21</v>
      </c>
      <c r="I12597" t="s">
        <v>30071</v>
      </c>
    </row>
    <row r="12598" spans="1:9" ht="32" x14ac:dyDescent="0.2">
      <c r="A12598" t="s">
        <v>30072</v>
      </c>
      <c r="B12598" t="s">
        <v>4300</v>
      </c>
      <c r="C12598">
        <v>1</v>
      </c>
      <c r="D12598" t="s">
        <v>12</v>
      </c>
      <c r="E12598" t="s">
        <v>12</v>
      </c>
      <c r="F12598" s="3" t="s">
        <v>30073</v>
      </c>
      <c r="G12598">
        <v>2021</v>
      </c>
      <c r="H12598" t="s">
        <v>37</v>
      </c>
      <c r="I12598" t="s">
        <v>30074</v>
      </c>
    </row>
    <row r="12599" spans="1:9" ht="32" x14ac:dyDescent="0.2">
      <c r="A12599" t="s">
        <v>30072</v>
      </c>
      <c r="B12599" t="s">
        <v>22294</v>
      </c>
      <c r="C12599">
        <v>2</v>
      </c>
      <c r="D12599" t="s">
        <v>8708</v>
      </c>
      <c r="E12599" t="s">
        <v>12</v>
      </c>
      <c r="F12599" s="3" t="s">
        <v>8709</v>
      </c>
      <c r="G12599">
        <v>2021</v>
      </c>
      <c r="H12599" t="s">
        <v>37</v>
      </c>
      <c r="I12599" t="s">
        <v>30074</v>
      </c>
    </row>
    <row r="12600" spans="1:9" ht="32" x14ac:dyDescent="0.2">
      <c r="A12600" t="s">
        <v>30075</v>
      </c>
      <c r="B12600" t="s">
        <v>30076</v>
      </c>
      <c r="C12600">
        <v>1</v>
      </c>
      <c r="D12600" t="s">
        <v>12</v>
      </c>
      <c r="E12600" t="s">
        <v>12</v>
      </c>
      <c r="F12600" s="3" t="s">
        <v>30077</v>
      </c>
      <c r="G12600">
        <v>2021</v>
      </c>
      <c r="H12600" t="s">
        <v>2797</v>
      </c>
      <c r="I12600" t="s">
        <v>30078</v>
      </c>
    </row>
    <row r="12601" spans="1:9" ht="32" x14ac:dyDescent="0.2">
      <c r="A12601" t="s">
        <v>30079</v>
      </c>
      <c r="B12601" t="s">
        <v>8054</v>
      </c>
      <c r="C12601">
        <v>1</v>
      </c>
      <c r="D12601">
        <f>371</f>
        <v>371</v>
      </c>
      <c r="E12601" t="s">
        <v>12</v>
      </c>
      <c r="F12601" s="3" t="s">
        <v>30080</v>
      </c>
      <c r="G12601">
        <v>2021</v>
      </c>
      <c r="H12601" t="s">
        <v>174</v>
      </c>
      <c r="I12601" t="s">
        <v>30081</v>
      </c>
    </row>
    <row r="12602" spans="1:9" ht="16" x14ac:dyDescent="0.2">
      <c r="A12602" t="s">
        <v>30082</v>
      </c>
      <c r="B12602" t="s">
        <v>30083</v>
      </c>
      <c r="C12602">
        <v>1</v>
      </c>
      <c r="D12602" t="s">
        <v>12</v>
      </c>
      <c r="E12602" t="s">
        <v>12</v>
      </c>
      <c r="F12602" s="3" t="s">
        <v>30084</v>
      </c>
      <c r="G12602">
        <v>2021</v>
      </c>
      <c r="H12602" t="s">
        <v>140</v>
      </c>
      <c r="I12602" t="s">
        <v>30085</v>
      </c>
    </row>
    <row r="12603" spans="1:9" ht="16" x14ac:dyDescent="0.2">
      <c r="A12603" t="s">
        <v>30082</v>
      </c>
      <c r="B12603" t="s">
        <v>30086</v>
      </c>
      <c r="C12603">
        <v>2</v>
      </c>
      <c r="D12603" t="s">
        <v>12</v>
      </c>
      <c r="E12603" t="s">
        <v>12</v>
      </c>
      <c r="F12603" s="3" t="s">
        <v>30087</v>
      </c>
      <c r="G12603">
        <v>2021</v>
      </c>
      <c r="H12603" t="s">
        <v>140</v>
      </c>
      <c r="I12603" t="s">
        <v>30085</v>
      </c>
    </row>
    <row r="12604" spans="1:9" ht="16" x14ac:dyDescent="0.2">
      <c r="A12604" t="s">
        <v>30082</v>
      </c>
      <c r="B12604" t="s">
        <v>30088</v>
      </c>
      <c r="C12604">
        <v>3</v>
      </c>
      <c r="D12604" t="s">
        <v>12</v>
      </c>
      <c r="E12604" t="s">
        <v>12</v>
      </c>
      <c r="F12604" s="3" t="s">
        <v>26973</v>
      </c>
      <c r="G12604">
        <v>2021</v>
      </c>
      <c r="H12604" t="s">
        <v>140</v>
      </c>
      <c r="I12604" t="s">
        <v>30085</v>
      </c>
    </row>
    <row r="12605" spans="1:9" ht="32" x14ac:dyDescent="0.2">
      <c r="A12605" t="s">
        <v>30082</v>
      </c>
      <c r="B12605" t="s">
        <v>30089</v>
      </c>
      <c r="C12605">
        <v>4</v>
      </c>
      <c r="D12605" t="s">
        <v>12</v>
      </c>
      <c r="E12605" t="s">
        <v>12</v>
      </c>
      <c r="F12605" s="3" t="s">
        <v>30090</v>
      </c>
      <c r="G12605">
        <v>2021</v>
      </c>
      <c r="H12605" t="s">
        <v>296</v>
      </c>
      <c r="I12605" t="s">
        <v>30085</v>
      </c>
    </row>
    <row r="12606" spans="1:9" ht="16" x14ac:dyDescent="0.2">
      <c r="A12606" t="s">
        <v>30082</v>
      </c>
      <c r="B12606" t="s">
        <v>30091</v>
      </c>
      <c r="C12606">
        <v>5</v>
      </c>
      <c r="D12606" t="s">
        <v>12</v>
      </c>
      <c r="E12606" t="s">
        <v>12</v>
      </c>
      <c r="F12606" s="3" t="s">
        <v>30092</v>
      </c>
      <c r="G12606">
        <v>2021</v>
      </c>
      <c r="H12606" t="s">
        <v>296</v>
      </c>
      <c r="I12606" t="s">
        <v>30085</v>
      </c>
    </row>
    <row r="12607" spans="1:9" ht="16" x14ac:dyDescent="0.2">
      <c r="A12607" t="s">
        <v>30082</v>
      </c>
      <c r="B12607" t="s">
        <v>30093</v>
      </c>
      <c r="C12607">
        <v>6</v>
      </c>
      <c r="D12607" t="s">
        <v>12</v>
      </c>
      <c r="E12607" t="s">
        <v>12</v>
      </c>
      <c r="F12607" s="3" t="s">
        <v>30094</v>
      </c>
      <c r="G12607">
        <v>2021</v>
      </c>
      <c r="H12607" t="s">
        <v>30094</v>
      </c>
      <c r="I12607" t="s">
        <v>30085</v>
      </c>
    </row>
    <row r="12608" spans="1:9" ht="32" x14ac:dyDescent="0.2">
      <c r="A12608" t="s">
        <v>30095</v>
      </c>
      <c r="B12608" t="s">
        <v>30096</v>
      </c>
      <c r="C12608">
        <v>1</v>
      </c>
      <c r="D12608">
        <f>237</f>
        <v>237</v>
      </c>
      <c r="E12608" t="s">
        <v>12</v>
      </c>
      <c r="F12608" s="7" t="s">
        <v>16871</v>
      </c>
      <c r="G12608">
        <v>2021</v>
      </c>
      <c r="H12608" t="s">
        <v>21</v>
      </c>
      <c r="I12608" t="s">
        <v>30097</v>
      </c>
    </row>
    <row r="12609" spans="1:9" ht="16" x14ac:dyDescent="0.2">
      <c r="A12609" t="s">
        <v>30095</v>
      </c>
      <c r="B12609" t="s">
        <v>30098</v>
      </c>
      <c r="C12609">
        <v>2</v>
      </c>
      <c r="D12609" t="s">
        <v>12</v>
      </c>
      <c r="E12609" t="s">
        <v>12</v>
      </c>
      <c r="F12609" s="3" t="s">
        <v>30099</v>
      </c>
      <c r="G12609">
        <v>2021</v>
      </c>
      <c r="H12609" t="s">
        <v>21</v>
      </c>
      <c r="I12609" t="s">
        <v>30097</v>
      </c>
    </row>
    <row r="12610" spans="1:9" ht="16" x14ac:dyDescent="0.2">
      <c r="A12610" t="s">
        <v>30100</v>
      </c>
      <c r="B12610" t="s">
        <v>30101</v>
      </c>
      <c r="C12610">
        <v>1</v>
      </c>
      <c r="D12610">
        <f>315</f>
        <v>315</v>
      </c>
      <c r="E12610" t="s">
        <v>12</v>
      </c>
      <c r="F12610" s="3" t="s">
        <v>30102</v>
      </c>
      <c r="G12610">
        <v>2021</v>
      </c>
      <c r="H12610" t="s">
        <v>462</v>
      </c>
      <c r="I12610" t="s">
        <v>30103</v>
      </c>
    </row>
    <row r="12611" spans="1:9" ht="16" x14ac:dyDescent="0.2">
      <c r="A12611" t="s">
        <v>30100</v>
      </c>
      <c r="B12611" t="s">
        <v>30104</v>
      </c>
      <c r="C12611">
        <v>2</v>
      </c>
      <c r="D12611" t="s">
        <v>12</v>
      </c>
      <c r="E12611" t="s">
        <v>12</v>
      </c>
      <c r="F12611" s="3" t="s">
        <v>30105</v>
      </c>
      <c r="G12611">
        <v>2021</v>
      </c>
      <c r="H12611" t="s">
        <v>462</v>
      </c>
      <c r="I12611" t="s">
        <v>30103</v>
      </c>
    </row>
    <row r="12612" spans="1:9" ht="16" x14ac:dyDescent="0.2">
      <c r="A12612" t="s">
        <v>30106</v>
      </c>
      <c r="B12612" t="s">
        <v>30107</v>
      </c>
      <c r="C12612">
        <v>1</v>
      </c>
      <c r="D12612" t="s">
        <v>52</v>
      </c>
      <c r="E12612" t="s">
        <v>12</v>
      </c>
      <c r="F12612" s="3" t="s">
        <v>30108</v>
      </c>
      <c r="G12612">
        <v>2021</v>
      </c>
      <c r="H12612" t="s">
        <v>438</v>
      </c>
      <c r="I12612" t="s">
        <v>30109</v>
      </c>
    </row>
    <row r="12613" spans="1:9" ht="16" x14ac:dyDescent="0.2">
      <c r="A12613" t="s">
        <v>30110</v>
      </c>
      <c r="B12613" t="s">
        <v>30111</v>
      </c>
      <c r="C12613">
        <v>1</v>
      </c>
      <c r="D12613" t="s">
        <v>12</v>
      </c>
      <c r="E12613" t="s">
        <v>12</v>
      </c>
      <c r="F12613" s="3" t="s">
        <v>30112</v>
      </c>
      <c r="G12613">
        <v>2021</v>
      </c>
      <c r="H12613" t="s">
        <v>37</v>
      </c>
      <c r="I12613" t="s">
        <v>30113</v>
      </c>
    </row>
    <row r="12614" spans="1:9" ht="32" x14ac:dyDescent="0.2">
      <c r="A12614" t="s">
        <v>30114</v>
      </c>
      <c r="B12614" t="s">
        <v>30115</v>
      </c>
      <c r="C12614">
        <v>1</v>
      </c>
      <c r="D12614">
        <f>237</f>
        <v>237</v>
      </c>
      <c r="E12614" t="s">
        <v>12</v>
      </c>
      <c r="F12614" s="3" t="s">
        <v>13941</v>
      </c>
      <c r="G12614">
        <v>2021</v>
      </c>
      <c r="H12614" t="s">
        <v>21</v>
      </c>
      <c r="I12614" t="s">
        <v>30116</v>
      </c>
    </row>
    <row r="12615" spans="1:9" ht="16" x14ac:dyDescent="0.2">
      <c r="A12615" t="s">
        <v>30117</v>
      </c>
      <c r="B12615" t="s">
        <v>30118</v>
      </c>
      <c r="C12615">
        <v>1</v>
      </c>
      <c r="D12615" t="s">
        <v>52</v>
      </c>
      <c r="E12615" t="s">
        <v>12</v>
      </c>
      <c r="F12615" s="3" t="s">
        <v>30119</v>
      </c>
      <c r="G12615">
        <v>2021</v>
      </c>
      <c r="H12615" t="s">
        <v>377</v>
      </c>
      <c r="I12615" t="s">
        <v>30120</v>
      </c>
    </row>
    <row r="12616" spans="1:9" ht="16" x14ac:dyDescent="0.2">
      <c r="A12616" t="s">
        <v>30117</v>
      </c>
      <c r="B12616" t="s">
        <v>30121</v>
      </c>
      <c r="C12616">
        <v>2</v>
      </c>
      <c r="D12616" t="s">
        <v>12</v>
      </c>
      <c r="E12616" t="s">
        <v>12</v>
      </c>
      <c r="F12616" s="3" t="s">
        <v>30122</v>
      </c>
      <c r="G12616">
        <v>2021</v>
      </c>
      <c r="H12616" t="s">
        <v>377</v>
      </c>
      <c r="I12616" t="s">
        <v>30120</v>
      </c>
    </row>
    <row r="12617" spans="1:9" ht="16" x14ac:dyDescent="0.2">
      <c r="A12617" t="s">
        <v>30123</v>
      </c>
      <c r="B12617" t="s">
        <v>13676</v>
      </c>
      <c r="C12617">
        <v>1</v>
      </c>
      <c r="D12617" t="s">
        <v>316</v>
      </c>
      <c r="E12617" t="s">
        <v>12</v>
      </c>
      <c r="F12617" s="3" t="s">
        <v>13677</v>
      </c>
      <c r="G12617">
        <v>2021</v>
      </c>
      <c r="H12617" t="s">
        <v>318</v>
      </c>
      <c r="I12617" t="s">
        <v>30124</v>
      </c>
    </row>
    <row r="12618" spans="1:9" ht="16" x14ac:dyDescent="0.2">
      <c r="A12618" t="s">
        <v>30125</v>
      </c>
      <c r="B12618" t="s">
        <v>21987</v>
      </c>
      <c r="C12618">
        <v>1</v>
      </c>
      <c r="D12618" t="s">
        <v>12</v>
      </c>
      <c r="E12618" t="s">
        <v>12</v>
      </c>
      <c r="F12618" s="3" t="s">
        <v>21988</v>
      </c>
      <c r="G12618">
        <v>2021</v>
      </c>
      <c r="H12618" t="s">
        <v>859</v>
      </c>
      <c r="I12618" t="s">
        <v>30126</v>
      </c>
    </row>
    <row r="12619" spans="1:9" ht="16" x14ac:dyDescent="0.2">
      <c r="A12619" t="s">
        <v>30127</v>
      </c>
      <c r="B12619" t="s">
        <v>30128</v>
      </c>
      <c r="C12619">
        <v>1</v>
      </c>
      <c r="D12619">
        <f>441</f>
        <v>441</v>
      </c>
      <c r="E12619" t="s">
        <v>12</v>
      </c>
      <c r="F12619" s="3" t="s">
        <v>30129</v>
      </c>
      <c r="G12619">
        <v>2021</v>
      </c>
      <c r="H12619" t="s">
        <v>140</v>
      </c>
      <c r="I12619" t="s">
        <v>30130</v>
      </c>
    </row>
    <row r="12620" spans="1:9" ht="16" x14ac:dyDescent="0.2">
      <c r="A12620" t="s">
        <v>30131</v>
      </c>
      <c r="B12620" t="s">
        <v>26604</v>
      </c>
      <c r="C12620">
        <v>1</v>
      </c>
      <c r="D12620">
        <f>237</f>
        <v>237</v>
      </c>
      <c r="E12620" t="s">
        <v>12</v>
      </c>
      <c r="F12620" s="3" t="s">
        <v>22490</v>
      </c>
      <c r="G12620">
        <v>2021</v>
      </c>
      <c r="H12620" t="s">
        <v>21</v>
      </c>
      <c r="I12620" t="s">
        <v>30132</v>
      </c>
    </row>
    <row r="12621" spans="1:9" ht="32" x14ac:dyDescent="0.2">
      <c r="A12621" t="s">
        <v>30131</v>
      </c>
      <c r="B12621" t="s">
        <v>12747</v>
      </c>
      <c r="C12621">
        <v>2</v>
      </c>
      <c r="D12621" t="s">
        <v>2828</v>
      </c>
      <c r="E12621" t="s">
        <v>12</v>
      </c>
      <c r="F12621" s="3" t="s">
        <v>2829</v>
      </c>
      <c r="G12621">
        <v>2021</v>
      </c>
      <c r="H12621" t="s">
        <v>323</v>
      </c>
      <c r="I12621" t="s">
        <v>30132</v>
      </c>
    </row>
    <row r="12622" spans="1:9" ht="16" x14ac:dyDescent="0.2">
      <c r="A12622" t="s">
        <v>30133</v>
      </c>
      <c r="B12622" t="s">
        <v>30134</v>
      </c>
      <c r="C12622">
        <v>1</v>
      </c>
      <c r="D12622" t="s">
        <v>469</v>
      </c>
      <c r="E12622" t="s">
        <v>12</v>
      </c>
      <c r="F12622" s="3" t="s">
        <v>8230</v>
      </c>
      <c r="G12622">
        <v>2021</v>
      </c>
      <c r="H12622" t="s">
        <v>859</v>
      </c>
      <c r="I12622" t="s">
        <v>30135</v>
      </c>
    </row>
    <row r="12623" spans="1:9" ht="16" x14ac:dyDescent="0.2">
      <c r="A12623" t="s">
        <v>30136</v>
      </c>
      <c r="B12623" t="s">
        <v>21166</v>
      </c>
      <c r="C12623">
        <v>1</v>
      </c>
      <c r="D12623" t="s">
        <v>712</v>
      </c>
      <c r="E12623" t="s">
        <v>12</v>
      </c>
      <c r="F12623" s="3" t="s">
        <v>21167</v>
      </c>
      <c r="G12623">
        <v>2021</v>
      </c>
      <c r="H12623" t="s">
        <v>318</v>
      </c>
      <c r="I12623" t="s">
        <v>30137</v>
      </c>
    </row>
    <row r="12624" spans="1:9" x14ac:dyDescent="0.2">
      <c r="A12624" t="s">
        <v>30136</v>
      </c>
      <c r="B12624" t="s">
        <v>30138</v>
      </c>
      <c r="C12624">
        <v>2</v>
      </c>
      <c r="D12624" t="s">
        <v>316</v>
      </c>
      <c r="E12624" t="s">
        <v>12</v>
      </c>
      <c r="F12624" t="s">
        <v>12</v>
      </c>
      <c r="G12624">
        <v>2021</v>
      </c>
      <c r="H12624" t="s">
        <v>318</v>
      </c>
      <c r="I12624" t="s">
        <v>30137</v>
      </c>
    </row>
    <row r="12625" spans="1:9" ht="16" x14ac:dyDescent="0.2">
      <c r="A12625" t="s">
        <v>30139</v>
      </c>
      <c r="B12625" t="s">
        <v>26100</v>
      </c>
      <c r="C12625">
        <v>1</v>
      </c>
      <c r="D12625" t="s">
        <v>344</v>
      </c>
      <c r="E12625" t="s">
        <v>12</v>
      </c>
      <c r="F12625" s="3" t="s">
        <v>26101</v>
      </c>
      <c r="G12625">
        <v>2021</v>
      </c>
      <c r="H12625" t="s">
        <v>859</v>
      </c>
      <c r="I12625" t="s">
        <v>30140</v>
      </c>
    </row>
    <row r="12626" spans="1:9" ht="32" x14ac:dyDescent="0.2">
      <c r="A12626" t="s">
        <v>30141</v>
      </c>
      <c r="B12626" t="s">
        <v>28785</v>
      </c>
      <c r="C12626">
        <v>1</v>
      </c>
      <c r="D12626" t="s">
        <v>12</v>
      </c>
      <c r="E12626" t="s">
        <v>12</v>
      </c>
      <c r="F12626" s="3" t="s">
        <v>28786</v>
      </c>
      <c r="G12626">
        <v>2021</v>
      </c>
      <c r="H12626" t="s">
        <v>239</v>
      </c>
      <c r="I12626" t="s">
        <v>30142</v>
      </c>
    </row>
    <row r="12627" spans="1:9" ht="32" x14ac:dyDescent="0.2">
      <c r="A12627" t="s">
        <v>30141</v>
      </c>
      <c r="B12627" t="s">
        <v>30143</v>
      </c>
      <c r="C12627">
        <v>2</v>
      </c>
      <c r="D12627" t="s">
        <v>12</v>
      </c>
      <c r="E12627" t="s">
        <v>12</v>
      </c>
      <c r="F12627" s="3" t="s">
        <v>30144</v>
      </c>
      <c r="G12627">
        <v>2021</v>
      </c>
      <c r="H12627" t="s">
        <v>239</v>
      </c>
      <c r="I12627" t="s">
        <v>30142</v>
      </c>
    </row>
    <row r="12628" spans="1:9" ht="16" x14ac:dyDescent="0.2">
      <c r="A12628" t="s">
        <v>30145</v>
      </c>
      <c r="B12628" t="s">
        <v>30146</v>
      </c>
      <c r="C12628">
        <v>1</v>
      </c>
      <c r="D12628" t="s">
        <v>52</v>
      </c>
      <c r="E12628" t="s">
        <v>12</v>
      </c>
      <c r="F12628" s="3" t="s">
        <v>25390</v>
      </c>
      <c r="G12628">
        <v>2021</v>
      </c>
      <c r="H12628" t="s">
        <v>323</v>
      </c>
      <c r="I12628" t="s">
        <v>30147</v>
      </c>
    </row>
    <row r="12629" spans="1:9" ht="32" x14ac:dyDescent="0.2">
      <c r="A12629" t="s">
        <v>30148</v>
      </c>
      <c r="B12629" t="s">
        <v>30149</v>
      </c>
      <c r="C12629">
        <v>1</v>
      </c>
      <c r="D12629" t="s">
        <v>12</v>
      </c>
      <c r="E12629" t="s">
        <v>12</v>
      </c>
      <c r="F12629" s="3" t="s">
        <v>30150</v>
      </c>
      <c r="G12629">
        <v>2021</v>
      </c>
      <c r="H12629" t="s">
        <v>423</v>
      </c>
      <c r="I12629" t="s">
        <v>30151</v>
      </c>
    </row>
    <row r="12630" spans="1:9" ht="16" x14ac:dyDescent="0.2">
      <c r="A12630" t="s">
        <v>30152</v>
      </c>
      <c r="B12630" t="s">
        <v>30153</v>
      </c>
      <c r="C12630">
        <v>1</v>
      </c>
      <c r="D12630" t="s">
        <v>101</v>
      </c>
      <c r="E12630" t="s">
        <v>12</v>
      </c>
      <c r="F12630" s="3" t="s">
        <v>14673</v>
      </c>
      <c r="G12630">
        <v>2021</v>
      </c>
      <c r="H12630" t="s">
        <v>37</v>
      </c>
      <c r="I12630" t="s">
        <v>30154</v>
      </c>
    </row>
    <row r="12631" spans="1:9" ht="32" x14ac:dyDescent="0.2">
      <c r="A12631" t="s">
        <v>30152</v>
      </c>
      <c r="B12631" t="s">
        <v>30155</v>
      </c>
      <c r="C12631">
        <v>2</v>
      </c>
      <c r="D12631" t="s">
        <v>101</v>
      </c>
      <c r="E12631" t="s">
        <v>12</v>
      </c>
      <c r="F12631" s="3" t="s">
        <v>30156</v>
      </c>
      <c r="G12631">
        <v>2021</v>
      </c>
      <c r="H12631" t="s">
        <v>37</v>
      </c>
      <c r="I12631" t="s">
        <v>30154</v>
      </c>
    </row>
    <row r="12632" spans="1:9" ht="16" x14ac:dyDescent="0.2">
      <c r="A12632" t="s">
        <v>30152</v>
      </c>
      <c r="B12632" t="s">
        <v>30157</v>
      </c>
      <c r="C12632">
        <v>3</v>
      </c>
      <c r="D12632">
        <f>407</f>
        <v>407</v>
      </c>
      <c r="E12632" t="s">
        <v>12</v>
      </c>
      <c r="F12632" s="3" t="s">
        <v>30158</v>
      </c>
      <c r="G12632">
        <v>2021</v>
      </c>
      <c r="H12632" t="s">
        <v>37</v>
      </c>
      <c r="I12632" t="s">
        <v>30154</v>
      </c>
    </row>
    <row r="12633" spans="1:9" ht="32" x14ac:dyDescent="0.2">
      <c r="A12633" t="s">
        <v>30159</v>
      </c>
      <c r="B12633" t="s">
        <v>18387</v>
      </c>
      <c r="C12633">
        <v>1</v>
      </c>
      <c r="D12633" t="s">
        <v>12</v>
      </c>
      <c r="E12633" t="s">
        <v>12</v>
      </c>
      <c r="F12633" s="3" t="s">
        <v>19262</v>
      </c>
      <c r="G12633">
        <v>2021</v>
      </c>
      <c r="H12633" t="s">
        <v>37</v>
      </c>
      <c r="I12633" t="s">
        <v>30160</v>
      </c>
    </row>
    <row r="12634" spans="1:9" ht="16" x14ac:dyDescent="0.2">
      <c r="A12634" t="s">
        <v>30159</v>
      </c>
      <c r="B12634" t="s">
        <v>155</v>
      </c>
      <c r="C12634">
        <v>2</v>
      </c>
      <c r="D12634" t="s">
        <v>12</v>
      </c>
      <c r="E12634" t="s">
        <v>12</v>
      </c>
      <c r="F12634" s="3" t="s">
        <v>30161</v>
      </c>
      <c r="G12634">
        <v>2021</v>
      </c>
      <c r="H12634" t="s">
        <v>37</v>
      </c>
      <c r="I12634" t="s">
        <v>30160</v>
      </c>
    </row>
    <row r="12635" spans="1:9" ht="32" x14ac:dyDescent="0.2">
      <c r="A12635" t="s">
        <v>30159</v>
      </c>
      <c r="B12635" t="s">
        <v>30162</v>
      </c>
      <c r="C12635">
        <v>3</v>
      </c>
      <c r="D12635">
        <f>326</f>
        <v>326</v>
      </c>
      <c r="E12635" t="s">
        <v>12</v>
      </c>
      <c r="F12635" s="3" t="s">
        <v>30163</v>
      </c>
      <c r="G12635">
        <v>2021</v>
      </c>
      <c r="H12635" t="s">
        <v>368</v>
      </c>
      <c r="I12635" t="s">
        <v>30160</v>
      </c>
    </row>
    <row r="12636" spans="1:9" ht="32" x14ac:dyDescent="0.2">
      <c r="A12636" t="s">
        <v>30159</v>
      </c>
      <c r="B12636" t="s">
        <v>30164</v>
      </c>
      <c r="C12636">
        <v>4</v>
      </c>
      <c r="D12636" t="s">
        <v>12</v>
      </c>
      <c r="E12636" t="s">
        <v>12</v>
      </c>
      <c r="F12636" s="3" t="s">
        <v>30165</v>
      </c>
      <c r="G12636">
        <v>2021</v>
      </c>
      <c r="H12636" t="s">
        <v>37</v>
      </c>
      <c r="I12636" t="s">
        <v>30160</v>
      </c>
    </row>
    <row r="12637" spans="1:9" ht="32" x14ac:dyDescent="0.2">
      <c r="A12637" t="s">
        <v>30166</v>
      </c>
      <c r="B12637" t="s">
        <v>10125</v>
      </c>
      <c r="C12637">
        <v>1</v>
      </c>
      <c r="D12637" t="s">
        <v>52</v>
      </c>
      <c r="E12637" t="s">
        <v>12</v>
      </c>
      <c r="F12637" s="3" t="s">
        <v>26930</v>
      </c>
      <c r="G12637">
        <v>2021</v>
      </c>
      <c r="H12637" t="s">
        <v>859</v>
      </c>
      <c r="I12637" t="s">
        <v>30167</v>
      </c>
    </row>
    <row r="12638" spans="1:9" ht="16" x14ac:dyDescent="0.2">
      <c r="A12638" t="s">
        <v>30166</v>
      </c>
      <c r="B12638" t="s">
        <v>20294</v>
      </c>
      <c r="C12638">
        <v>2</v>
      </c>
      <c r="D12638" t="s">
        <v>863</v>
      </c>
      <c r="E12638" t="s">
        <v>334</v>
      </c>
      <c r="F12638" s="3" t="s">
        <v>864</v>
      </c>
      <c r="G12638">
        <v>2021</v>
      </c>
      <c r="H12638" t="s">
        <v>318</v>
      </c>
      <c r="I12638" t="s">
        <v>30167</v>
      </c>
    </row>
    <row r="12639" spans="1:9" ht="32" x14ac:dyDescent="0.2">
      <c r="A12639" t="s">
        <v>30166</v>
      </c>
      <c r="B12639" t="s">
        <v>30168</v>
      </c>
      <c r="C12639">
        <v>3</v>
      </c>
      <c r="D12639" t="s">
        <v>12</v>
      </c>
      <c r="E12639" t="s">
        <v>12</v>
      </c>
      <c r="F12639" s="3" t="s">
        <v>30169</v>
      </c>
      <c r="G12639">
        <v>2021</v>
      </c>
      <c r="H12639" t="s">
        <v>859</v>
      </c>
      <c r="I12639" t="s">
        <v>30167</v>
      </c>
    </row>
    <row r="12640" spans="1:9" ht="32" x14ac:dyDescent="0.2">
      <c r="A12640" t="s">
        <v>30166</v>
      </c>
      <c r="B12640" t="s">
        <v>10127</v>
      </c>
      <c r="C12640">
        <v>4</v>
      </c>
      <c r="D12640" t="s">
        <v>12</v>
      </c>
      <c r="E12640" t="s">
        <v>12</v>
      </c>
      <c r="F12640" s="3" t="s">
        <v>30169</v>
      </c>
      <c r="G12640">
        <v>2021</v>
      </c>
      <c r="H12640" t="s">
        <v>859</v>
      </c>
      <c r="I12640" t="s">
        <v>30167</v>
      </c>
    </row>
    <row r="12641" spans="1:9" ht="32" x14ac:dyDescent="0.2">
      <c r="A12641" t="s">
        <v>30166</v>
      </c>
      <c r="B12641" t="s">
        <v>22700</v>
      </c>
      <c r="C12641">
        <v>5</v>
      </c>
      <c r="D12641" t="s">
        <v>469</v>
      </c>
      <c r="E12641" t="s">
        <v>12</v>
      </c>
      <c r="F12641" s="3" t="s">
        <v>20326</v>
      </c>
      <c r="G12641">
        <v>2021</v>
      </c>
      <c r="H12641" t="s">
        <v>859</v>
      </c>
      <c r="I12641" t="s">
        <v>30167</v>
      </c>
    </row>
    <row r="12642" spans="1:9" ht="32" x14ac:dyDescent="0.2">
      <c r="A12642" t="s">
        <v>30166</v>
      </c>
      <c r="B12642" t="s">
        <v>30170</v>
      </c>
      <c r="C12642">
        <v>6</v>
      </c>
      <c r="D12642" t="s">
        <v>12</v>
      </c>
      <c r="E12642" t="s">
        <v>12</v>
      </c>
      <c r="F12642" s="3" t="s">
        <v>30171</v>
      </c>
      <c r="G12642">
        <v>2021</v>
      </c>
      <c r="H12642" t="s">
        <v>859</v>
      </c>
      <c r="I12642" t="s">
        <v>30167</v>
      </c>
    </row>
    <row r="12643" spans="1:9" ht="16" x14ac:dyDescent="0.2">
      <c r="A12643" t="s">
        <v>30172</v>
      </c>
      <c r="B12643" t="s">
        <v>30173</v>
      </c>
      <c r="C12643">
        <v>1</v>
      </c>
      <c r="D12643" t="s">
        <v>344</v>
      </c>
      <c r="E12643" t="s">
        <v>12</v>
      </c>
      <c r="F12643" s="3" t="s">
        <v>30174</v>
      </c>
      <c r="G12643">
        <v>2021</v>
      </c>
      <c r="H12643" t="s">
        <v>137</v>
      </c>
      <c r="I12643" t="s">
        <v>30175</v>
      </c>
    </row>
    <row r="12644" spans="1:9" ht="16" x14ac:dyDescent="0.2">
      <c r="A12644" t="s">
        <v>30172</v>
      </c>
      <c r="B12644" t="s">
        <v>30176</v>
      </c>
      <c r="C12644">
        <v>2</v>
      </c>
      <c r="D12644" t="s">
        <v>12</v>
      </c>
      <c r="E12644" t="s">
        <v>12</v>
      </c>
      <c r="F12644" s="3" t="s">
        <v>30177</v>
      </c>
      <c r="G12644">
        <v>2021</v>
      </c>
      <c r="H12644" t="s">
        <v>174</v>
      </c>
      <c r="I12644" t="s">
        <v>30175</v>
      </c>
    </row>
    <row r="12645" spans="1:9" ht="32" x14ac:dyDescent="0.2">
      <c r="A12645" t="s">
        <v>30178</v>
      </c>
      <c r="B12645" t="s">
        <v>30179</v>
      </c>
      <c r="C12645">
        <v>1</v>
      </c>
      <c r="D12645" t="s">
        <v>31</v>
      </c>
      <c r="E12645" t="s">
        <v>12</v>
      </c>
      <c r="F12645" s="3" t="s">
        <v>25274</v>
      </c>
      <c r="G12645">
        <v>2021</v>
      </c>
      <c r="H12645" t="s">
        <v>1404</v>
      </c>
      <c r="I12645" t="s">
        <v>30180</v>
      </c>
    </row>
    <row r="12646" spans="1:9" ht="16" x14ac:dyDescent="0.2">
      <c r="A12646" t="s">
        <v>30178</v>
      </c>
      <c r="B12646" t="s">
        <v>30181</v>
      </c>
      <c r="C12646">
        <v>2</v>
      </c>
      <c r="D12646" t="s">
        <v>3743</v>
      </c>
      <c r="E12646" t="s">
        <v>12</v>
      </c>
      <c r="F12646" s="3" t="s">
        <v>30182</v>
      </c>
      <c r="G12646">
        <v>2021</v>
      </c>
      <c r="H12646" t="s">
        <v>2773</v>
      </c>
      <c r="I12646" t="s">
        <v>30180</v>
      </c>
    </row>
    <row r="12647" spans="1:9" ht="16" x14ac:dyDescent="0.2">
      <c r="A12647" t="s">
        <v>30183</v>
      </c>
      <c r="B12647" t="s">
        <v>30184</v>
      </c>
      <c r="C12647">
        <v>1</v>
      </c>
      <c r="D12647" t="s">
        <v>4221</v>
      </c>
      <c r="E12647" t="s">
        <v>11012</v>
      </c>
      <c r="F12647" s="3" t="s">
        <v>11018</v>
      </c>
      <c r="G12647">
        <v>2021</v>
      </c>
      <c r="H12647" t="s">
        <v>4191</v>
      </c>
      <c r="I12647" t="s">
        <v>30185</v>
      </c>
    </row>
    <row r="12648" spans="1:9" ht="32" x14ac:dyDescent="0.2">
      <c r="A12648" t="s">
        <v>30186</v>
      </c>
      <c r="B12648" t="s">
        <v>30187</v>
      </c>
      <c r="C12648">
        <v>1</v>
      </c>
      <c r="D12648" t="s">
        <v>52</v>
      </c>
      <c r="E12648" t="s">
        <v>12</v>
      </c>
      <c r="F12648" s="3" t="s">
        <v>15062</v>
      </c>
      <c r="G12648">
        <v>2021</v>
      </c>
      <c r="H12648" t="s">
        <v>37</v>
      </c>
      <c r="I12648" t="s">
        <v>30188</v>
      </c>
    </row>
    <row r="12649" spans="1:9" ht="32" x14ac:dyDescent="0.2">
      <c r="A12649" t="s">
        <v>30186</v>
      </c>
      <c r="B12649" t="s">
        <v>15061</v>
      </c>
      <c r="C12649">
        <v>2</v>
      </c>
      <c r="D12649" t="s">
        <v>12</v>
      </c>
      <c r="E12649" t="s">
        <v>12</v>
      </c>
      <c r="F12649" s="3" t="s">
        <v>30189</v>
      </c>
      <c r="G12649">
        <v>2021</v>
      </c>
      <c r="H12649" t="s">
        <v>37</v>
      </c>
      <c r="I12649" t="s">
        <v>30188</v>
      </c>
    </row>
    <row r="12650" spans="1:9" ht="16" x14ac:dyDescent="0.2">
      <c r="A12650" t="s">
        <v>30190</v>
      </c>
      <c r="B12650" t="s">
        <v>30191</v>
      </c>
      <c r="C12650">
        <v>1</v>
      </c>
      <c r="D12650">
        <f>65</f>
        <v>65</v>
      </c>
      <c r="E12650" t="s">
        <v>12</v>
      </c>
      <c r="F12650" s="3" t="s">
        <v>30192</v>
      </c>
      <c r="G12650">
        <v>2021</v>
      </c>
      <c r="H12650" t="s">
        <v>323</v>
      </c>
      <c r="I12650" t="s">
        <v>30193</v>
      </c>
    </row>
    <row r="12651" spans="1:9" ht="32" x14ac:dyDescent="0.2">
      <c r="A12651" t="s">
        <v>30190</v>
      </c>
      <c r="B12651" t="s">
        <v>30194</v>
      </c>
      <c r="C12651">
        <v>2</v>
      </c>
      <c r="D12651">
        <f>65</f>
        <v>65</v>
      </c>
      <c r="E12651" t="s">
        <v>12</v>
      </c>
      <c r="F12651" s="3" t="s">
        <v>30195</v>
      </c>
      <c r="G12651">
        <v>2021</v>
      </c>
      <c r="H12651" t="s">
        <v>323</v>
      </c>
      <c r="I12651" t="s">
        <v>30193</v>
      </c>
    </row>
    <row r="12652" spans="1:9" ht="32" x14ac:dyDescent="0.2">
      <c r="A12652" t="s">
        <v>30196</v>
      </c>
      <c r="B12652" t="s">
        <v>30197</v>
      </c>
      <c r="C12652">
        <v>1</v>
      </c>
      <c r="D12652" t="s">
        <v>12</v>
      </c>
      <c r="E12652" t="s">
        <v>12</v>
      </c>
      <c r="F12652" s="3" t="s">
        <v>30198</v>
      </c>
      <c r="G12652">
        <v>2021</v>
      </c>
      <c r="H12652" t="s">
        <v>323</v>
      </c>
      <c r="I12652" t="s">
        <v>30199</v>
      </c>
    </row>
    <row r="12653" spans="1:9" ht="32" x14ac:dyDescent="0.2">
      <c r="A12653" t="s">
        <v>30200</v>
      </c>
      <c r="B12653" t="s">
        <v>30201</v>
      </c>
      <c r="C12653">
        <v>1</v>
      </c>
      <c r="D12653" t="s">
        <v>12</v>
      </c>
      <c r="E12653" t="s">
        <v>12</v>
      </c>
      <c r="F12653" s="3" t="s">
        <v>28565</v>
      </c>
      <c r="G12653">
        <v>2021</v>
      </c>
      <c r="H12653" t="s">
        <v>239</v>
      </c>
      <c r="I12653" t="s">
        <v>30202</v>
      </c>
    </row>
    <row r="12654" spans="1:9" ht="32" x14ac:dyDescent="0.2">
      <c r="A12654" t="s">
        <v>30203</v>
      </c>
      <c r="B12654" t="s">
        <v>30204</v>
      </c>
      <c r="C12654">
        <v>1</v>
      </c>
      <c r="D12654" t="s">
        <v>12</v>
      </c>
      <c r="E12654" t="s">
        <v>12</v>
      </c>
      <c r="F12654" s="3" t="s">
        <v>28807</v>
      </c>
      <c r="G12654">
        <v>2021</v>
      </c>
      <c r="H12654" t="s">
        <v>239</v>
      </c>
      <c r="I12654" t="s">
        <v>30205</v>
      </c>
    </row>
    <row r="12655" spans="1:9" ht="32" x14ac:dyDescent="0.2">
      <c r="A12655" t="s">
        <v>30206</v>
      </c>
      <c r="B12655" t="s">
        <v>1006</v>
      </c>
      <c r="C12655">
        <v>1</v>
      </c>
      <c r="D12655" t="s">
        <v>1049</v>
      </c>
      <c r="E12655" t="s">
        <v>12</v>
      </c>
      <c r="F12655" s="3" t="s">
        <v>24957</v>
      </c>
      <c r="G12655">
        <v>2021</v>
      </c>
      <c r="H12655" t="s">
        <v>140</v>
      </c>
      <c r="I12655" t="s">
        <v>30207</v>
      </c>
    </row>
    <row r="12656" spans="1:9" ht="32" x14ac:dyDescent="0.2">
      <c r="A12656" t="s">
        <v>30208</v>
      </c>
      <c r="B12656" t="s">
        <v>30209</v>
      </c>
      <c r="C12656">
        <v>1</v>
      </c>
      <c r="D12656" t="s">
        <v>12</v>
      </c>
      <c r="E12656" t="s">
        <v>12</v>
      </c>
      <c r="F12656" s="3" t="s">
        <v>30210</v>
      </c>
      <c r="G12656">
        <v>2021</v>
      </c>
      <c r="H12656" t="s">
        <v>140</v>
      </c>
      <c r="I12656" t="s">
        <v>30211</v>
      </c>
    </row>
    <row r="12657" spans="1:9" ht="32" x14ac:dyDescent="0.2">
      <c r="A12657" t="s">
        <v>30208</v>
      </c>
      <c r="B12657" t="s">
        <v>30212</v>
      </c>
      <c r="C12657">
        <v>2</v>
      </c>
      <c r="D12657" t="s">
        <v>12</v>
      </c>
      <c r="E12657" t="s">
        <v>12</v>
      </c>
      <c r="F12657" s="3" t="s">
        <v>30210</v>
      </c>
      <c r="G12657">
        <v>2021</v>
      </c>
      <c r="H12657" t="s">
        <v>140</v>
      </c>
      <c r="I12657" t="s">
        <v>30211</v>
      </c>
    </row>
    <row r="12658" spans="1:9" ht="16" x14ac:dyDescent="0.2">
      <c r="A12658" t="s">
        <v>30213</v>
      </c>
      <c r="B12658" t="s">
        <v>3940</v>
      </c>
      <c r="C12658">
        <v>1</v>
      </c>
      <c r="D12658" t="s">
        <v>12</v>
      </c>
      <c r="E12658" t="s">
        <v>12</v>
      </c>
      <c r="F12658" s="3" t="s">
        <v>30214</v>
      </c>
      <c r="G12658">
        <v>2021</v>
      </c>
      <c r="H12658" t="s">
        <v>318</v>
      </c>
      <c r="I12658" t="s">
        <v>30215</v>
      </c>
    </row>
    <row r="12659" spans="1:9" ht="32" x14ac:dyDescent="0.2">
      <c r="A12659" t="s">
        <v>30213</v>
      </c>
      <c r="B12659" t="s">
        <v>29619</v>
      </c>
      <c r="C12659">
        <v>2</v>
      </c>
      <c r="D12659" t="s">
        <v>316</v>
      </c>
      <c r="E12659" t="s">
        <v>12</v>
      </c>
      <c r="F12659" s="3" t="s">
        <v>30216</v>
      </c>
      <c r="G12659">
        <v>2021</v>
      </c>
      <c r="H12659" t="s">
        <v>140</v>
      </c>
      <c r="I12659" t="s">
        <v>30215</v>
      </c>
    </row>
    <row r="12660" spans="1:9" ht="16" x14ac:dyDescent="0.2">
      <c r="A12660" t="s">
        <v>30217</v>
      </c>
      <c r="B12660" t="s">
        <v>30218</v>
      </c>
      <c r="C12660">
        <v>1</v>
      </c>
      <c r="D12660" t="s">
        <v>1128</v>
      </c>
      <c r="E12660" t="s">
        <v>12</v>
      </c>
      <c r="F12660" s="3" t="s">
        <v>30219</v>
      </c>
      <c r="G12660">
        <v>2021</v>
      </c>
      <c r="H12660" t="s">
        <v>140</v>
      </c>
      <c r="I12660" t="s">
        <v>30220</v>
      </c>
    </row>
    <row r="12661" spans="1:9" ht="16" x14ac:dyDescent="0.2">
      <c r="A12661" t="s">
        <v>30217</v>
      </c>
      <c r="B12661" t="s">
        <v>30221</v>
      </c>
      <c r="C12661">
        <v>2</v>
      </c>
      <c r="D12661" t="s">
        <v>316</v>
      </c>
      <c r="E12661" t="s">
        <v>12</v>
      </c>
      <c r="F12661" s="3" t="s">
        <v>6859</v>
      </c>
      <c r="G12661">
        <v>2021</v>
      </c>
      <c r="H12661" t="s">
        <v>140</v>
      </c>
      <c r="I12661" t="s">
        <v>30220</v>
      </c>
    </row>
    <row r="12662" spans="1:9" ht="16" x14ac:dyDescent="0.2">
      <c r="A12662" t="s">
        <v>30217</v>
      </c>
      <c r="B12662" t="s">
        <v>30222</v>
      </c>
      <c r="C12662">
        <v>3</v>
      </c>
      <c r="D12662" t="s">
        <v>316</v>
      </c>
      <c r="E12662" t="s">
        <v>12</v>
      </c>
      <c r="F12662" s="3" t="s">
        <v>6859</v>
      </c>
      <c r="G12662">
        <v>2021</v>
      </c>
      <c r="H12662" t="s">
        <v>140</v>
      </c>
      <c r="I12662" t="s">
        <v>30220</v>
      </c>
    </row>
    <row r="12663" spans="1:9" ht="32" x14ac:dyDescent="0.2">
      <c r="A12663" t="s">
        <v>30223</v>
      </c>
      <c r="B12663" t="s">
        <v>4106</v>
      </c>
      <c r="C12663">
        <v>1</v>
      </c>
      <c r="D12663">
        <f>441</f>
        <v>441</v>
      </c>
      <c r="E12663" t="s">
        <v>12</v>
      </c>
      <c r="F12663" s="3" t="s">
        <v>30224</v>
      </c>
      <c r="G12663">
        <v>2021</v>
      </c>
      <c r="H12663" t="s">
        <v>140</v>
      </c>
      <c r="I12663" t="s">
        <v>30225</v>
      </c>
    </row>
    <row r="12664" spans="1:9" ht="32" x14ac:dyDescent="0.2">
      <c r="A12664" t="s">
        <v>30223</v>
      </c>
      <c r="B12664" t="s">
        <v>4103</v>
      </c>
      <c r="C12664">
        <v>2</v>
      </c>
      <c r="D12664" t="s">
        <v>316</v>
      </c>
      <c r="E12664" t="s">
        <v>12</v>
      </c>
      <c r="F12664" s="3" t="s">
        <v>30226</v>
      </c>
      <c r="G12664">
        <v>2021</v>
      </c>
      <c r="H12664" t="s">
        <v>140</v>
      </c>
      <c r="I12664" t="s">
        <v>30225</v>
      </c>
    </row>
    <row r="12665" spans="1:9" ht="16" x14ac:dyDescent="0.2">
      <c r="A12665" t="s">
        <v>30227</v>
      </c>
      <c r="B12665" t="s">
        <v>30228</v>
      </c>
      <c r="C12665">
        <v>1</v>
      </c>
      <c r="D12665" t="s">
        <v>344</v>
      </c>
      <c r="E12665" t="s">
        <v>12</v>
      </c>
      <c r="F12665" s="3" t="s">
        <v>30229</v>
      </c>
      <c r="G12665">
        <v>2021</v>
      </c>
      <c r="H12665" t="s">
        <v>438</v>
      </c>
      <c r="I12665" t="s">
        <v>30230</v>
      </c>
    </row>
    <row r="12666" spans="1:9" ht="32" x14ac:dyDescent="0.2">
      <c r="A12666" t="s">
        <v>30231</v>
      </c>
      <c r="B12666" t="s">
        <v>30232</v>
      </c>
      <c r="C12666">
        <v>1</v>
      </c>
      <c r="D12666" t="s">
        <v>12</v>
      </c>
      <c r="E12666" t="s">
        <v>12</v>
      </c>
      <c r="F12666" s="3" t="s">
        <v>19134</v>
      </c>
      <c r="G12666">
        <v>2021</v>
      </c>
      <c r="H12666" t="s">
        <v>1087</v>
      </c>
      <c r="I12666" t="s">
        <v>30233</v>
      </c>
    </row>
    <row r="12667" spans="1:9" ht="16" x14ac:dyDescent="0.2">
      <c r="A12667" t="s">
        <v>30234</v>
      </c>
      <c r="B12667" t="s">
        <v>23169</v>
      </c>
      <c r="C12667">
        <v>1</v>
      </c>
      <c r="D12667" t="s">
        <v>10222</v>
      </c>
      <c r="E12667" t="s">
        <v>12</v>
      </c>
      <c r="F12667" s="3" t="s">
        <v>25663</v>
      </c>
      <c r="G12667">
        <v>2021</v>
      </c>
      <c r="H12667" t="s">
        <v>67</v>
      </c>
      <c r="I12667" t="s">
        <v>30235</v>
      </c>
    </row>
    <row r="12668" spans="1:9" ht="32" x14ac:dyDescent="0.2">
      <c r="A12668" t="s">
        <v>30236</v>
      </c>
      <c r="B12668" t="s">
        <v>30237</v>
      </c>
      <c r="C12668">
        <v>1</v>
      </c>
      <c r="D12668" t="s">
        <v>1020</v>
      </c>
      <c r="E12668" t="s">
        <v>12</v>
      </c>
      <c r="F12668" s="3" t="s">
        <v>30238</v>
      </c>
      <c r="G12668">
        <v>2021</v>
      </c>
      <c r="H12668" t="s">
        <v>1022</v>
      </c>
      <c r="I12668" t="s">
        <v>30239</v>
      </c>
    </row>
    <row r="12669" spans="1:9" ht="16" x14ac:dyDescent="0.2">
      <c r="A12669" t="s">
        <v>30236</v>
      </c>
      <c r="B12669" t="s">
        <v>30240</v>
      </c>
      <c r="C12669">
        <v>2</v>
      </c>
      <c r="D12669">
        <f>400</f>
        <v>400</v>
      </c>
      <c r="E12669" t="s">
        <v>12</v>
      </c>
      <c r="F12669" s="3" t="s">
        <v>30241</v>
      </c>
      <c r="G12669">
        <v>2021</v>
      </c>
      <c r="H12669" t="s">
        <v>140</v>
      </c>
      <c r="I12669" t="s">
        <v>30239</v>
      </c>
    </row>
    <row r="12670" spans="1:9" ht="16" x14ac:dyDescent="0.2">
      <c r="A12670" t="s">
        <v>30242</v>
      </c>
      <c r="B12670" t="s">
        <v>30243</v>
      </c>
      <c r="C12670">
        <v>1</v>
      </c>
      <c r="D12670" t="s">
        <v>1741</v>
      </c>
      <c r="E12670" t="s">
        <v>12</v>
      </c>
      <c r="F12670" s="3" t="s">
        <v>19890</v>
      </c>
      <c r="G12670">
        <v>2021</v>
      </c>
      <c r="H12670" t="s">
        <v>368</v>
      </c>
      <c r="I12670" t="s">
        <v>30244</v>
      </c>
    </row>
    <row r="12671" spans="1:9" ht="16" x14ac:dyDescent="0.2">
      <c r="A12671" t="s">
        <v>30242</v>
      </c>
      <c r="B12671" t="s">
        <v>30245</v>
      </c>
      <c r="C12671">
        <v>2</v>
      </c>
      <c r="D12671" t="s">
        <v>12</v>
      </c>
      <c r="E12671" t="s">
        <v>12</v>
      </c>
      <c r="F12671" s="3" t="s">
        <v>30246</v>
      </c>
      <c r="G12671">
        <v>2021</v>
      </c>
      <c r="H12671" t="s">
        <v>368</v>
      </c>
      <c r="I12671" t="s">
        <v>30244</v>
      </c>
    </row>
    <row r="12672" spans="1:9" ht="16" x14ac:dyDescent="0.2">
      <c r="A12672" t="s">
        <v>30247</v>
      </c>
      <c r="B12672" t="s">
        <v>11232</v>
      </c>
      <c r="C12672">
        <v>1</v>
      </c>
      <c r="D12672" t="s">
        <v>344</v>
      </c>
      <c r="E12672" t="s">
        <v>12</v>
      </c>
      <c r="F12672" s="3" t="s">
        <v>30248</v>
      </c>
      <c r="G12672">
        <v>2021</v>
      </c>
      <c r="H12672" t="s">
        <v>37</v>
      </c>
      <c r="I12672" t="s">
        <v>30249</v>
      </c>
    </row>
    <row r="12673" spans="1:9" ht="32" x14ac:dyDescent="0.2">
      <c r="A12673" t="s">
        <v>30247</v>
      </c>
      <c r="B12673" t="s">
        <v>14344</v>
      </c>
      <c r="C12673">
        <v>2</v>
      </c>
      <c r="D12673" t="s">
        <v>344</v>
      </c>
      <c r="E12673" t="s">
        <v>12</v>
      </c>
      <c r="F12673" s="3" t="s">
        <v>14342</v>
      </c>
      <c r="G12673">
        <v>2021</v>
      </c>
      <c r="H12673" t="s">
        <v>37</v>
      </c>
      <c r="I12673" t="s">
        <v>30249</v>
      </c>
    </row>
    <row r="12674" spans="1:9" ht="16" x14ac:dyDescent="0.2">
      <c r="A12674" t="s">
        <v>30247</v>
      </c>
      <c r="B12674" t="s">
        <v>30250</v>
      </c>
      <c r="C12674">
        <v>3</v>
      </c>
      <c r="D12674" t="s">
        <v>344</v>
      </c>
      <c r="E12674" t="s">
        <v>12</v>
      </c>
      <c r="F12674" s="3" t="s">
        <v>11845</v>
      </c>
      <c r="G12674">
        <v>2021</v>
      </c>
      <c r="H12674" t="s">
        <v>37</v>
      </c>
      <c r="I12674" t="s">
        <v>30249</v>
      </c>
    </row>
    <row r="12675" spans="1:9" ht="16" x14ac:dyDescent="0.2">
      <c r="A12675" t="s">
        <v>30251</v>
      </c>
      <c r="B12675" t="s">
        <v>30252</v>
      </c>
      <c r="C12675">
        <v>1</v>
      </c>
      <c r="D12675" t="s">
        <v>101</v>
      </c>
      <c r="E12675" t="s">
        <v>12</v>
      </c>
      <c r="F12675" s="3" t="s">
        <v>3032</v>
      </c>
      <c r="G12675">
        <v>2021</v>
      </c>
      <c r="H12675" t="s">
        <v>37</v>
      </c>
      <c r="I12675" t="s">
        <v>30253</v>
      </c>
    </row>
    <row r="12676" spans="1:9" ht="16" x14ac:dyDescent="0.2">
      <c r="A12676" t="s">
        <v>30251</v>
      </c>
      <c r="B12676" t="s">
        <v>30254</v>
      </c>
      <c r="C12676">
        <v>2</v>
      </c>
      <c r="D12676" t="s">
        <v>101</v>
      </c>
      <c r="E12676" t="s">
        <v>12</v>
      </c>
      <c r="F12676" s="3" t="s">
        <v>30255</v>
      </c>
      <c r="G12676">
        <v>2021</v>
      </c>
      <c r="H12676" t="s">
        <v>37</v>
      </c>
      <c r="I12676" t="s">
        <v>30253</v>
      </c>
    </row>
    <row r="12677" spans="1:9" ht="32" x14ac:dyDescent="0.2">
      <c r="A12677" t="s">
        <v>30256</v>
      </c>
      <c r="B12677" t="s">
        <v>30257</v>
      </c>
      <c r="C12677">
        <v>1</v>
      </c>
      <c r="D12677">
        <f>237</f>
        <v>237</v>
      </c>
      <c r="E12677" t="s">
        <v>12</v>
      </c>
      <c r="F12677" s="3" t="s">
        <v>11952</v>
      </c>
      <c r="G12677">
        <v>2021</v>
      </c>
      <c r="H12677" t="s">
        <v>21</v>
      </c>
      <c r="I12677" t="s">
        <v>30258</v>
      </c>
    </row>
    <row r="12678" spans="1:9" ht="32" x14ac:dyDescent="0.2">
      <c r="A12678" t="s">
        <v>30256</v>
      </c>
      <c r="B12678" t="s">
        <v>30259</v>
      </c>
      <c r="C12678">
        <v>2</v>
      </c>
      <c r="D12678">
        <f>237</f>
        <v>237</v>
      </c>
      <c r="E12678" t="s">
        <v>12</v>
      </c>
      <c r="F12678" s="3" t="s">
        <v>30260</v>
      </c>
      <c r="G12678">
        <v>2021</v>
      </c>
      <c r="H12678" t="s">
        <v>21</v>
      </c>
      <c r="I12678" t="s">
        <v>30258</v>
      </c>
    </row>
    <row r="12679" spans="1:9" ht="32" x14ac:dyDescent="0.2">
      <c r="A12679" t="s">
        <v>30261</v>
      </c>
      <c r="B12679" t="s">
        <v>649</v>
      </c>
      <c r="C12679">
        <v>1</v>
      </c>
      <c r="D12679" t="s">
        <v>12</v>
      </c>
      <c r="E12679" t="s">
        <v>12</v>
      </c>
      <c r="F12679" s="3" t="s">
        <v>30262</v>
      </c>
      <c r="G12679">
        <v>2021</v>
      </c>
      <c r="H12679" t="s">
        <v>37</v>
      </c>
      <c r="I12679" t="s">
        <v>30263</v>
      </c>
    </row>
    <row r="12680" spans="1:9" ht="32" x14ac:dyDescent="0.2">
      <c r="A12680" t="s">
        <v>30264</v>
      </c>
      <c r="B12680" t="s">
        <v>30265</v>
      </c>
      <c r="C12680">
        <v>1</v>
      </c>
      <c r="D12680" t="s">
        <v>52</v>
      </c>
      <c r="E12680" t="s">
        <v>12</v>
      </c>
      <c r="F12680" s="3" t="s">
        <v>16784</v>
      </c>
      <c r="G12680">
        <v>2021</v>
      </c>
      <c r="H12680" t="s">
        <v>462</v>
      </c>
      <c r="I12680" t="s">
        <v>30266</v>
      </c>
    </row>
    <row r="12681" spans="1:9" ht="32" x14ac:dyDescent="0.2">
      <c r="A12681" t="s">
        <v>30264</v>
      </c>
      <c r="B12681" t="s">
        <v>30267</v>
      </c>
      <c r="C12681">
        <v>2</v>
      </c>
      <c r="D12681" t="s">
        <v>90</v>
      </c>
      <c r="E12681" t="s">
        <v>12</v>
      </c>
      <c r="F12681" s="3" t="s">
        <v>16787</v>
      </c>
      <c r="G12681">
        <v>2021</v>
      </c>
      <c r="H12681" t="s">
        <v>518</v>
      </c>
      <c r="I12681" t="s">
        <v>30266</v>
      </c>
    </row>
    <row r="12682" spans="1:9" ht="32" x14ac:dyDescent="0.2">
      <c r="A12682" t="s">
        <v>30268</v>
      </c>
      <c r="B12682" t="s">
        <v>30269</v>
      </c>
      <c r="C12682">
        <v>1</v>
      </c>
      <c r="D12682" t="s">
        <v>12</v>
      </c>
      <c r="E12682" t="s">
        <v>12</v>
      </c>
      <c r="F12682" s="3" t="s">
        <v>30270</v>
      </c>
      <c r="G12682">
        <v>2021</v>
      </c>
      <c r="H12682" t="s">
        <v>646</v>
      </c>
      <c r="I12682" t="s">
        <v>30271</v>
      </c>
    </row>
    <row r="12683" spans="1:9" ht="32" x14ac:dyDescent="0.2">
      <c r="A12683" t="s">
        <v>30272</v>
      </c>
      <c r="B12683" t="s">
        <v>30273</v>
      </c>
      <c r="C12683">
        <v>1</v>
      </c>
      <c r="D12683">
        <f>237</f>
        <v>237</v>
      </c>
      <c r="E12683" t="s">
        <v>12</v>
      </c>
      <c r="F12683" s="7" t="s">
        <v>30274</v>
      </c>
      <c r="G12683">
        <v>2021</v>
      </c>
      <c r="H12683" t="s">
        <v>21</v>
      </c>
      <c r="I12683" t="s">
        <v>30275</v>
      </c>
    </row>
    <row r="12684" spans="1:9" ht="16" x14ac:dyDescent="0.2">
      <c r="A12684" t="s">
        <v>30276</v>
      </c>
      <c r="B12684" t="s">
        <v>30277</v>
      </c>
      <c r="C12684">
        <v>1</v>
      </c>
      <c r="D12684" t="s">
        <v>2828</v>
      </c>
      <c r="E12684" t="s">
        <v>12</v>
      </c>
      <c r="F12684" s="3" t="s">
        <v>8548</v>
      </c>
      <c r="G12684">
        <v>2021</v>
      </c>
      <c r="H12684" t="s">
        <v>323</v>
      </c>
      <c r="I12684" t="s">
        <v>30278</v>
      </c>
    </row>
    <row r="12685" spans="1:9" ht="16" x14ac:dyDescent="0.2">
      <c r="A12685" t="s">
        <v>30276</v>
      </c>
      <c r="B12685" t="s">
        <v>20358</v>
      </c>
      <c r="C12685">
        <v>2</v>
      </c>
      <c r="D12685" t="s">
        <v>12</v>
      </c>
      <c r="E12685" t="s">
        <v>12</v>
      </c>
      <c r="F12685" s="3" t="s">
        <v>30279</v>
      </c>
      <c r="G12685">
        <v>2021</v>
      </c>
      <c r="H12685" t="s">
        <v>323</v>
      </c>
      <c r="I12685" t="s">
        <v>30278</v>
      </c>
    </row>
    <row r="12686" spans="1:9" ht="32" x14ac:dyDescent="0.2">
      <c r="A12686" t="s">
        <v>30280</v>
      </c>
      <c r="B12686" t="s">
        <v>30281</v>
      </c>
      <c r="C12686">
        <v>1</v>
      </c>
      <c r="D12686" t="s">
        <v>12</v>
      </c>
      <c r="E12686" t="s">
        <v>12</v>
      </c>
      <c r="F12686" s="3" t="s">
        <v>7659</v>
      </c>
      <c r="G12686">
        <v>2021</v>
      </c>
      <c r="H12686" t="s">
        <v>571</v>
      </c>
      <c r="I12686" t="s">
        <v>30282</v>
      </c>
    </row>
    <row r="12687" spans="1:9" ht="16" x14ac:dyDescent="0.2">
      <c r="A12687" t="s">
        <v>30280</v>
      </c>
      <c r="B12687" t="s">
        <v>30283</v>
      </c>
      <c r="C12687">
        <v>2</v>
      </c>
      <c r="D12687" t="s">
        <v>12</v>
      </c>
      <c r="E12687" t="s">
        <v>12</v>
      </c>
      <c r="F12687" s="3" t="s">
        <v>30284</v>
      </c>
      <c r="G12687">
        <v>2021</v>
      </c>
      <c r="H12687" t="s">
        <v>3976</v>
      </c>
      <c r="I12687" t="s">
        <v>30282</v>
      </c>
    </row>
    <row r="12688" spans="1:9" ht="16" x14ac:dyDescent="0.2">
      <c r="A12688" t="s">
        <v>30285</v>
      </c>
      <c r="B12688" t="s">
        <v>26826</v>
      </c>
      <c r="C12688">
        <v>1</v>
      </c>
      <c r="D12688" t="s">
        <v>12</v>
      </c>
      <c r="E12688" t="s">
        <v>12</v>
      </c>
      <c r="F12688" s="3" t="s">
        <v>30286</v>
      </c>
      <c r="G12688">
        <v>2021</v>
      </c>
      <c r="H12688" t="s">
        <v>140</v>
      </c>
      <c r="I12688" t="s">
        <v>30287</v>
      </c>
    </row>
    <row r="12689" spans="1:9" ht="32" x14ac:dyDescent="0.2">
      <c r="A12689" t="s">
        <v>30288</v>
      </c>
      <c r="B12689" t="s">
        <v>30289</v>
      </c>
      <c r="C12689">
        <v>1</v>
      </c>
      <c r="D12689" t="s">
        <v>12</v>
      </c>
      <c r="E12689" t="s">
        <v>12</v>
      </c>
      <c r="F12689" s="3" t="s">
        <v>30290</v>
      </c>
      <c r="G12689">
        <v>2021</v>
      </c>
      <c r="H12689" t="s">
        <v>126</v>
      </c>
      <c r="I12689" t="s">
        <v>30291</v>
      </c>
    </row>
    <row r="12690" spans="1:9" ht="32" x14ac:dyDescent="0.2">
      <c r="A12690" t="s">
        <v>30292</v>
      </c>
      <c r="B12690" t="s">
        <v>30293</v>
      </c>
      <c r="C12690">
        <v>1</v>
      </c>
      <c r="D12690" t="s">
        <v>52</v>
      </c>
      <c r="E12690" t="s">
        <v>12</v>
      </c>
      <c r="F12690" s="3" t="s">
        <v>30294</v>
      </c>
      <c r="G12690">
        <v>2021</v>
      </c>
      <c r="H12690" t="s">
        <v>37</v>
      </c>
      <c r="I12690" t="s">
        <v>30295</v>
      </c>
    </row>
    <row r="12691" spans="1:9" ht="32" x14ac:dyDescent="0.2">
      <c r="A12691" t="s">
        <v>30296</v>
      </c>
      <c r="B12691" t="s">
        <v>30297</v>
      </c>
      <c r="C12691">
        <v>1</v>
      </c>
      <c r="D12691" t="s">
        <v>2738</v>
      </c>
      <c r="E12691" t="s">
        <v>12071</v>
      </c>
      <c r="F12691" s="3" t="s">
        <v>12072</v>
      </c>
      <c r="G12691">
        <v>2021</v>
      </c>
      <c r="H12691" t="s">
        <v>318</v>
      </c>
      <c r="I12691" t="s">
        <v>30298</v>
      </c>
    </row>
    <row r="12692" spans="1:9" ht="32" x14ac:dyDescent="0.2">
      <c r="A12692" t="s">
        <v>30296</v>
      </c>
      <c r="B12692" t="s">
        <v>30299</v>
      </c>
      <c r="C12692">
        <v>2</v>
      </c>
      <c r="D12692" t="s">
        <v>2738</v>
      </c>
      <c r="E12692" t="s">
        <v>12</v>
      </c>
      <c r="F12692" s="3" t="s">
        <v>30300</v>
      </c>
      <c r="G12692">
        <v>2021</v>
      </c>
      <c r="H12692" t="s">
        <v>318</v>
      </c>
      <c r="I12692" t="s">
        <v>30298</v>
      </c>
    </row>
    <row r="12693" spans="1:9" ht="32" x14ac:dyDescent="0.2">
      <c r="A12693" t="s">
        <v>30301</v>
      </c>
      <c r="B12693" t="s">
        <v>7083</v>
      </c>
      <c r="C12693">
        <v>1</v>
      </c>
      <c r="D12693" t="s">
        <v>90</v>
      </c>
      <c r="E12693" t="s">
        <v>12</v>
      </c>
      <c r="F12693" s="3" t="s">
        <v>7084</v>
      </c>
      <c r="G12693">
        <v>2021</v>
      </c>
      <c r="H12693" t="s">
        <v>832</v>
      </c>
      <c r="I12693" t="s">
        <v>30302</v>
      </c>
    </row>
    <row r="12694" spans="1:9" ht="16" x14ac:dyDescent="0.2">
      <c r="A12694" t="s">
        <v>30301</v>
      </c>
      <c r="B12694" t="s">
        <v>30303</v>
      </c>
      <c r="C12694">
        <v>2</v>
      </c>
      <c r="D12694" t="s">
        <v>90</v>
      </c>
      <c r="E12694" t="s">
        <v>12</v>
      </c>
      <c r="F12694" s="3" t="s">
        <v>22901</v>
      </c>
      <c r="G12694">
        <v>2021</v>
      </c>
      <c r="H12694" t="s">
        <v>832</v>
      </c>
      <c r="I12694" t="s">
        <v>30302</v>
      </c>
    </row>
    <row r="12695" spans="1:9" ht="16" x14ac:dyDescent="0.2">
      <c r="A12695" t="s">
        <v>30304</v>
      </c>
      <c r="B12695" t="s">
        <v>7826</v>
      </c>
      <c r="C12695">
        <v>1</v>
      </c>
      <c r="D12695" t="s">
        <v>1903</v>
      </c>
      <c r="E12695" t="s">
        <v>12</v>
      </c>
      <c r="F12695" s="3" t="s">
        <v>1909</v>
      </c>
      <c r="G12695">
        <v>2021</v>
      </c>
      <c r="H12695" t="s">
        <v>323</v>
      </c>
      <c r="I12695" t="s">
        <v>30305</v>
      </c>
    </row>
    <row r="12696" spans="1:9" ht="16" x14ac:dyDescent="0.2">
      <c r="A12696" t="s">
        <v>30304</v>
      </c>
      <c r="B12696" t="s">
        <v>30306</v>
      </c>
      <c r="C12696">
        <v>2</v>
      </c>
      <c r="D12696" t="s">
        <v>52</v>
      </c>
      <c r="E12696" t="s">
        <v>12</v>
      </c>
      <c r="F12696" s="3" t="s">
        <v>4023</v>
      </c>
      <c r="G12696">
        <v>2021</v>
      </c>
      <c r="H12696" t="s">
        <v>21</v>
      </c>
      <c r="I12696" t="s">
        <v>30305</v>
      </c>
    </row>
    <row r="12697" spans="1:9" ht="32" x14ac:dyDescent="0.2">
      <c r="A12697" t="s">
        <v>30307</v>
      </c>
      <c r="B12697" t="s">
        <v>30308</v>
      </c>
      <c r="C12697">
        <v>1</v>
      </c>
      <c r="D12697" t="s">
        <v>1207</v>
      </c>
      <c r="E12697" t="s">
        <v>12</v>
      </c>
      <c r="F12697" s="3" t="s">
        <v>7539</v>
      </c>
      <c r="G12697">
        <v>2021</v>
      </c>
      <c r="H12697" t="s">
        <v>323</v>
      </c>
      <c r="I12697" t="s">
        <v>30309</v>
      </c>
    </row>
    <row r="12698" spans="1:9" ht="16" x14ac:dyDescent="0.2">
      <c r="A12698" t="s">
        <v>30310</v>
      </c>
      <c r="B12698" t="s">
        <v>30311</v>
      </c>
      <c r="C12698">
        <v>1</v>
      </c>
      <c r="D12698">
        <f>586</f>
        <v>586</v>
      </c>
      <c r="E12698" t="s">
        <v>12</v>
      </c>
      <c r="F12698" s="3" t="s">
        <v>6252</v>
      </c>
      <c r="G12698">
        <v>2021</v>
      </c>
      <c r="H12698" t="s">
        <v>323</v>
      </c>
      <c r="I12698" t="s">
        <v>30312</v>
      </c>
    </row>
    <row r="12699" spans="1:9" ht="32" x14ac:dyDescent="0.2">
      <c r="A12699" t="s">
        <v>30310</v>
      </c>
      <c r="B12699" t="s">
        <v>30313</v>
      </c>
      <c r="C12699">
        <v>2</v>
      </c>
      <c r="D12699">
        <f>100</f>
        <v>100</v>
      </c>
      <c r="E12699" t="s">
        <v>12</v>
      </c>
      <c r="F12699" s="3" t="s">
        <v>3566</v>
      </c>
      <c r="G12699">
        <v>2021</v>
      </c>
      <c r="H12699" t="s">
        <v>86</v>
      </c>
      <c r="I12699" t="s">
        <v>30312</v>
      </c>
    </row>
    <row r="12700" spans="1:9" ht="16" x14ac:dyDescent="0.2">
      <c r="A12700" t="s">
        <v>30314</v>
      </c>
      <c r="B12700" t="s">
        <v>30315</v>
      </c>
      <c r="C12700">
        <v>1</v>
      </c>
      <c r="D12700">
        <f>237</f>
        <v>237</v>
      </c>
      <c r="E12700" t="s">
        <v>12</v>
      </c>
      <c r="F12700" s="3" t="s">
        <v>2763</v>
      </c>
      <c r="G12700">
        <v>2021</v>
      </c>
      <c r="H12700" t="s">
        <v>21</v>
      </c>
      <c r="I12700" t="s">
        <v>30316</v>
      </c>
    </row>
    <row r="12701" spans="1:9" ht="32" x14ac:dyDescent="0.2">
      <c r="A12701" t="s">
        <v>30317</v>
      </c>
      <c r="B12701" t="s">
        <v>28409</v>
      </c>
      <c r="C12701">
        <v>1</v>
      </c>
      <c r="D12701" t="s">
        <v>193</v>
      </c>
      <c r="E12701" t="s">
        <v>12</v>
      </c>
      <c r="F12701" s="3" t="s">
        <v>9599</v>
      </c>
      <c r="G12701">
        <v>2021</v>
      </c>
      <c r="H12701" t="s">
        <v>195</v>
      </c>
      <c r="I12701" t="s">
        <v>30318</v>
      </c>
    </row>
    <row r="12702" spans="1:9" ht="16" x14ac:dyDescent="0.2">
      <c r="A12702" t="s">
        <v>30317</v>
      </c>
      <c r="B12702" t="s">
        <v>30319</v>
      </c>
      <c r="C12702">
        <v>2</v>
      </c>
      <c r="D12702" t="s">
        <v>193</v>
      </c>
      <c r="E12702" t="s">
        <v>12</v>
      </c>
      <c r="F12702" s="3" t="s">
        <v>30320</v>
      </c>
      <c r="G12702">
        <v>2021</v>
      </c>
      <c r="H12702" t="s">
        <v>195</v>
      </c>
      <c r="I12702" t="s">
        <v>30318</v>
      </c>
    </row>
    <row r="12703" spans="1:9" ht="16" x14ac:dyDescent="0.2">
      <c r="A12703" t="s">
        <v>30317</v>
      </c>
      <c r="B12703" t="s">
        <v>30321</v>
      </c>
      <c r="C12703">
        <v>3</v>
      </c>
      <c r="D12703" t="s">
        <v>193</v>
      </c>
      <c r="E12703" t="s">
        <v>12</v>
      </c>
      <c r="F12703" s="3" t="s">
        <v>26032</v>
      </c>
      <c r="G12703">
        <v>2021</v>
      </c>
      <c r="H12703" t="s">
        <v>195</v>
      </c>
      <c r="I12703" t="s">
        <v>30318</v>
      </c>
    </row>
    <row r="12704" spans="1:9" ht="16" x14ac:dyDescent="0.2">
      <c r="A12704" t="s">
        <v>30322</v>
      </c>
      <c r="B12704" t="s">
        <v>20190</v>
      </c>
      <c r="C12704">
        <v>1</v>
      </c>
      <c r="D12704">
        <f>159</f>
        <v>159</v>
      </c>
      <c r="E12704" t="s">
        <v>12</v>
      </c>
      <c r="F12704" s="3" t="s">
        <v>20191</v>
      </c>
      <c r="G12704">
        <v>2021</v>
      </c>
      <c r="H12704" t="s">
        <v>1524</v>
      </c>
      <c r="I12704" t="s">
        <v>30323</v>
      </c>
    </row>
    <row r="12705" spans="1:9" ht="16" x14ac:dyDescent="0.2">
      <c r="A12705" t="s">
        <v>30324</v>
      </c>
      <c r="B12705" t="s">
        <v>14773</v>
      </c>
      <c r="C12705">
        <v>1</v>
      </c>
      <c r="D12705">
        <f>237</f>
        <v>237</v>
      </c>
      <c r="E12705" t="s">
        <v>12</v>
      </c>
      <c r="F12705" s="3" t="s">
        <v>2704</v>
      </c>
      <c r="G12705">
        <v>2021</v>
      </c>
      <c r="H12705" t="s">
        <v>21</v>
      </c>
      <c r="I12705" t="s">
        <v>30325</v>
      </c>
    </row>
    <row r="12706" spans="1:9" ht="16" x14ac:dyDescent="0.2">
      <c r="A12706" t="s">
        <v>30326</v>
      </c>
      <c r="B12706" t="s">
        <v>30327</v>
      </c>
      <c r="C12706">
        <v>1</v>
      </c>
      <c r="D12706" t="s">
        <v>52</v>
      </c>
      <c r="E12706" t="s">
        <v>12</v>
      </c>
      <c r="F12706" s="3" t="s">
        <v>24737</v>
      </c>
      <c r="G12706">
        <v>2021</v>
      </c>
      <c r="H12706" t="s">
        <v>21</v>
      </c>
      <c r="I12706" t="s">
        <v>30328</v>
      </c>
    </row>
    <row r="12707" spans="1:9" ht="32" x14ac:dyDescent="0.2">
      <c r="A12707" t="s">
        <v>30329</v>
      </c>
      <c r="B12707" t="s">
        <v>4268</v>
      </c>
      <c r="C12707">
        <v>1</v>
      </c>
      <c r="D12707" t="s">
        <v>1085</v>
      </c>
      <c r="E12707" t="s">
        <v>12</v>
      </c>
      <c r="F12707" s="3" t="s">
        <v>4269</v>
      </c>
      <c r="G12707">
        <v>2021</v>
      </c>
      <c r="H12707" t="s">
        <v>1663</v>
      </c>
      <c r="I12707" t="s">
        <v>30330</v>
      </c>
    </row>
    <row r="12708" spans="1:9" ht="16" x14ac:dyDescent="0.2">
      <c r="A12708" t="s">
        <v>30331</v>
      </c>
      <c r="B12708" t="s">
        <v>30332</v>
      </c>
      <c r="C12708">
        <v>1</v>
      </c>
      <c r="D12708">
        <f>237</f>
        <v>237</v>
      </c>
      <c r="E12708" t="s">
        <v>12</v>
      </c>
      <c r="F12708" s="3" t="s">
        <v>2704</v>
      </c>
      <c r="G12708">
        <v>2021</v>
      </c>
      <c r="H12708" t="s">
        <v>21</v>
      </c>
      <c r="I12708" t="s">
        <v>30333</v>
      </c>
    </row>
    <row r="12709" spans="1:9" ht="32" x14ac:dyDescent="0.2">
      <c r="A12709" t="s">
        <v>30334</v>
      </c>
      <c r="B12709" t="s">
        <v>29371</v>
      </c>
      <c r="C12709">
        <v>1</v>
      </c>
      <c r="D12709">
        <f>130</f>
        <v>130</v>
      </c>
      <c r="E12709" t="s">
        <v>12</v>
      </c>
      <c r="F12709" s="3" t="s">
        <v>29372</v>
      </c>
      <c r="G12709">
        <v>2021</v>
      </c>
      <c r="H12709" t="s">
        <v>2316</v>
      </c>
      <c r="I12709" t="s">
        <v>30335</v>
      </c>
    </row>
    <row r="12710" spans="1:9" ht="16" x14ac:dyDescent="0.2">
      <c r="A12710" t="s">
        <v>30336</v>
      </c>
      <c r="B12710" t="s">
        <v>30337</v>
      </c>
      <c r="C12710">
        <v>1</v>
      </c>
      <c r="D12710" t="s">
        <v>12</v>
      </c>
      <c r="E12710" t="s">
        <v>12</v>
      </c>
      <c r="F12710" s="3" t="s">
        <v>11069</v>
      </c>
      <c r="G12710">
        <v>2021</v>
      </c>
      <c r="H12710" t="s">
        <v>239</v>
      </c>
      <c r="I12710" t="s">
        <v>30338</v>
      </c>
    </row>
    <row r="12711" spans="1:9" ht="16" x14ac:dyDescent="0.2">
      <c r="A12711" t="s">
        <v>30339</v>
      </c>
      <c r="B12711" t="s">
        <v>30340</v>
      </c>
      <c r="C12711">
        <v>1</v>
      </c>
      <c r="D12711" t="s">
        <v>12</v>
      </c>
      <c r="E12711" t="s">
        <v>12</v>
      </c>
      <c r="F12711" s="3" t="s">
        <v>30341</v>
      </c>
      <c r="G12711">
        <v>2021</v>
      </c>
      <c r="H12711" t="s">
        <v>239</v>
      </c>
      <c r="I12711" t="s">
        <v>30342</v>
      </c>
    </row>
    <row r="12712" spans="1:9" ht="32" x14ac:dyDescent="0.2">
      <c r="A12712" t="s">
        <v>30343</v>
      </c>
      <c r="B12712" t="s">
        <v>30344</v>
      </c>
      <c r="C12712">
        <v>1</v>
      </c>
      <c r="D12712" t="s">
        <v>408</v>
      </c>
      <c r="E12712" t="s">
        <v>12</v>
      </c>
      <c r="F12712" s="3" t="s">
        <v>3190</v>
      </c>
      <c r="G12712">
        <v>2021</v>
      </c>
      <c r="H12712" t="s">
        <v>323</v>
      </c>
      <c r="I12712" t="s">
        <v>30345</v>
      </c>
    </row>
    <row r="12713" spans="1:9" ht="32" x14ac:dyDescent="0.2">
      <c r="A12713" t="s">
        <v>30343</v>
      </c>
      <c r="B12713" t="s">
        <v>30346</v>
      </c>
      <c r="C12713">
        <v>2</v>
      </c>
      <c r="D12713">
        <f>65</f>
        <v>65</v>
      </c>
      <c r="E12713" t="s">
        <v>464</v>
      </c>
      <c r="F12713" s="3" t="s">
        <v>26513</v>
      </c>
      <c r="G12713">
        <v>2021</v>
      </c>
      <c r="H12713" t="s">
        <v>323</v>
      </c>
      <c r="I12713" t="s">
        <v>30345</v>
      </c>
    </row>
    <row r="12714" spans="1:9" ht="32" x14ac:dyDescent="0.2">
      <c r="A12714" t="s">
        <v>30343</v>
      </c>
      <c r="B12714" t="s">
        <v>30347</v>
      </c>
      <c r="C12714">
        <v>3</v>
      </c>
      <c r="D12714">
        <f>65</f>
        <v>65</v>
      </c>
      <c r="E12714" t="s">
        <v>464</v>
      </c>
      <c r="F12714" s="3" t="s">
        <v>26513</v>
      </c>
      <c r="G12714">
        <v>2021</v>
      </c>
      <c r="H12714" t="s">
        <v>323</v>
      </c>
      <c r="I12714" t="s">
        <v>30345</v>
      </c>
    </row>
    <row r="12715" spans="1:9" ht="32" x14ac:dyDescent="0.2">
      <c r="A12715" t="s">
        <v>30343</v>
      </c>
      <c r="B12715" t="s">
        <v>30348</v>
      </c>
      <c r="C12715">
        <v>4</v>
      </c>
      <c r="D12715" t="s">
        <v>2828</v>
      </c>
      <c r="E12715" t="s">
        <v>12</v>
      </c>
      <c r="F12715" s="3" t="s">
        <v>6214</v>
      </c>
      <c r="G12715">
        <v>2021</v>
      </c>
      <c r="H12715" t="s">
        <v>323</v>
      </c>
      <c r="I12715" t="s">
        <v>30345</v>
      </c>
    </row>
    <row r="12716" spans="1:9" ht="16" x14ac:dyDescent="0.2">
      <c r="A12716" t="s">
        <v>30349</v>
      </c>
      <c r="B12716" t="s">
        <v>30350</v>
      </c>
      <c r="C12716">
        <v>1</v>
      </c>
      <c r="D12716" t="s">
        <v>12</v>
      </c>
      <c r="E12716" t="s">
        <v>12</v>
      </c>
      <c r="F12716" s="3" t="s">
        <v>30351</v>
      </c>
      <c r="G12716">
        <v>2021</v>
      </c>
      <c r="H12716" t="s">
        <v>235</v>
      </c>
      <c r="I12716" t="s">
        <v>30352</v>
      </c>
    </row>
    <row r="12717" spans="1:9" ht="32" x14ac:dyDescent="0.2">
      <c r="A12717" t="s">
        <v>30353</v>
      </c>
      <c r="B12717" t="s">
        <v>30354</v>
      </c>
      <c r="C12717">
        <v>1</v>
      </c>
      <c r="D12717">
        <f>441</f>
        <v>441</v>
      </c>
      <c r="E12717" t="s">
        <v>12</v>
      </c>
      <c r="F12717" s="3" t="s">
        <v>30355</v>
      </c>
      <c r="G12717">
        <v>2021</v>
      </c>
      <c r="H12717" t="s">
        <v>140</v>
      </c>
      <c r="I12717" t="s">
        <v>30356</v>
      </c>
    </row>
    <row r="12718" spans="1:9" ht="32" x14ac:dyDescent="0.2">
      <c r="A12718" t="s">
        <v>30353</v>
      </c>
      <c r="B12718" t="s">
        <v>30357</v>
      </c>
      <c r="C12718">
        <v>2</v>
      </c>
      <c r="D12718">
        <f>441</f>
        <v>441</v>
      </c>
      <c r="E12718" t="s">
        <v>12</v>
      </c>
      <c r="F12718" s="3" t="s">
        <v>30358</v>
      </c>
      <c r="G12718">
        <v>2021</v>
      </c>
      <c r="H12718" t="s">
        <v>140</v>
      </c>
      <c r="I12718" t="s">
        <v>30356</v>
      </c>
    </row>
    <row r="12719" spans="1:9" ht="32" x14ac:dyDescent="0.2">
      <c r="A12719" t="s">
        <v>30353</v>
      </c>
      <c r="B12719" t="s">
        <v>30359</v>
      </c>
      <c r="C12719">
        <v>3</v>
      </c>
      <c r="D12719">
        <f>441</f>
        <v>441</v>
      </c>
      <c r="E12719" t="s">
        <v>12</v>
      </c>
      <c r="F12719" s="3" t="s">
        <v>30360</v>
      </c>
      <c r="G12719">
        <v>2021</v>
      </c>
      <c r="H12719" t="s">
        <v>140</v>
      </c>
      <c r="I12719" t="s">
        <v>30356</v>
      </c>
    </row>
    <row r="12720" spans="1:9" ht="32" x14ac:dyDescent="0.2">
      <c r="A12720" t="s">
        <v>30353</v>
      </c>
      <c r="B12720" t="s">
        <v>30361</v>
      </c>
      <c r="C12720">
        <v>4</v>
      </c>
      <c r="D12720">
        <f>400</f>
        <v>400</v>
      </c>
      <c r="E12720" t="s">
        <v>12</v>
      </c>
      <c r="F12720" s="3" t="s">
        <v>30362</v>
      </c>
      <c r="G12720">
        <v>2021</v>
      </c>
      <c r="H12720" t="s">
        <v>140</v>
      </c>
      <c r="I12720" t="s">
        <v>30356</v>
      </c>
    </row>
    <row r="12721" spans="1:9" ht="32" x14ac:dyDescent="0.2">
      <c r="A12721" t="s">
        <v>30353</v>
      </c>
      <c r="B12721" t="s">
        <v>30363</v>
      </c>
      <c r="C12721">
        <v>5</v>
      </c>
      <c r="D12721">
        <f>400</f>
        <v>400</v>
      </c>
      <c r="E12721" t="s">
        <v>12</v>
      </c>
      <c r="F12721" s="3" t="s">
        <v>30364</v>
      </c>
      <c r="G12721">
        <v>2021</v>
      </c>
      <c r="H12721" t="s">
        <v>140</v>
      </c>
      <c r="I12721" t="s">
        <v>30356</v>
      </c>
    </row>
    <row r="12722" spans="1:9" ht="32" x14ac:dyDescent="0.2">
      <c r="A12722" t="s">
        <v>30365</v>
      </c>
      <c r="B12722" t="s">
        <v>30366</v>
      </c>
      <c r="C12722">
        <v>1</v>
      </c>
      <c r="D12722" t="s">
        <v>1818</v>
      </c>
      <c r="E12722" t="s">
        <v>12</v>
      </c>
      <c r="F12722" s="3" t="s">
        <v>30367</v>
      </c>
      <c r="G12722">
        <v>2021</v>
      </c>
      <c r="H12722" t="s">
        <v>323</v>
      </c>
      <c r="I12722" t="s">
        <v>30368</v>
      </c>
    </row>
    <row r="12723" spans="1:9" ht="16" x14ac:dyDescent="0.2">
      <c r="A12723" t="s">
        <v>30365</v>
      </c>
      <c r="B12723" t="s">
        <v>30369</v>
      </c>
      <c r="C12723">
        <v>2</v>
      </c>
      <c r="D12723" t="s">
        <v>12</v>
      </c>
      <c r="E12723" t="s">
        <v>12</v>
      </c>
      <c r="F12723" s="3" t="s">
        <v>17157</v>
      </c>
      <c r="G12723">
        <v>2021</v>
      </c>
      <c r="H12723" t="s">
        <v>21</v>
      </c>
      <c r="I12723" t="s">
        <v>30368</v>
      </c>
    </row>
    <row r="12724" spans="1:9" ht="48" x14ac:dyDescent="0.2">
      <c r="A12724" t="s">
        <v>30370</v>
      </c>
      <c r="B12724" t="s">
        <v>13983</v>
      </c>
      <c r="C12724">
        <v>1</v>
      </c>
      <c r="D12724" t="s">
        <v>12</v>
      </c>
      <c r="E12724" t="s">
        <v>12</v>
      </c>
      <c r="F12724" s="3" t="s">
        <v>13984</v>
      </c>
      <c r="G12724">
        <v>2021</v>
      </c>
      <c r="H12724" t="s">
        <v>239</v>
      </c>
      <c r="I12724" t="s">
        <v>30371</v>
      </c>
    </row>
    <row r="12725" spans="1:9" ht="16" x14ac:dyDescent="0.2">
      <c r="A12725" t="s">
        <v>30372</v>
      </c>
      <c r="B12725" t="s">
        <v>30373</v>
      </c>
      <c r="C12725">
        <v>1</v>
      </c>
      <c r="D12725">
        <f>371</f>
        <v>371</v>
      </c>
      <c r="E12725" t="s">
        <v>12</v>
      </c>
      <c r="F12725" s="3" t="s">
        <v>30374</v>
      </c>
      <c r="G12725">
        <v>2021</v>
      </c>
      <c r="H12725" t="s">
        <v>804</v>
      </c>
      <c r="I12725" t="s">
        <v>30375</v>
      </c>
    </row>
    <row r="12726" spans="1:9" ht="16" x14ac:dyDescent="0.2">
      <c r="A12726" t="s">
        <v>30376</v>
      </c>
      <c r="B12726" t="s">
        <v>23632</v>
      </c>
      <c r="C12726">
        <v>1</v>
      </c>
      <c r="D12726">
        <f>151</f>
        <v>151</v>
      </c>
      <c r="E12726" t="s">
        <v>12</v>
      </c>
      <c r="F12726" s="3" t="s">
        <v>20648</v>
      </c>
      <c r="G12726">
        <v>2021</v>
      </c>
      <c r="H12726" t="s">
        <v>140</v>
      </c>
      <c r="I12726" t="s">
        <v>30377</v>
      </c>
    </row>
    <row r="12727" spans="1:9" ht="16" x14ac:dyDescent="0.2">
      <c r="A12727" t="s">
        <v>30378</v>
      </c>
      <c r="B12727" t="s">
        <v>30379</v>
      </c>
      <c r="C12727">
        <v>1</v>
      </c>
      <c r="D12727">
        <f>134</f>
        <v>134</v>
      </c>
      <c r="E12727" t="s">
        <v>12</v>
      </c>
      <c r="F12727" s="3" t="s">
        <v>6863</v>
      </c>
      <c r="G12727">
        <v>2021</v>
      </c>
      <c r="H12727" t="s">
        <v>140</v>
      </c>
      <c r="I12727" t="s">
        <v>30380</v>
      </c>
    </row>
    <row r="12728" spans="1:9" ht="16" x14ac:dyDescent="0.2">
      <c r="A12728" t="s">
        <v>30378</v>
      </c>
      <c r="B12728" t="s">
        <v>30381</v>
      </c>
      <c r="C12728">
        <v>2</v>
      </c>
      <c r="D12728" t="s">
        <v>11398</v>
      </c>
      <c r="E12728" t="s">
        <v>12</v>
      </c>
      <c r="F12728" s="3" t="s">
        <v>13355</v>
      </c>
      <c r="G12728">
        <v>2021</v>
      </c>
      <c r="H12728" t="s">
        <v>140</v>
      </c>
      <c r="I12728" t="s">
        <v>30380</v>
      </c>
    </row>
    <row r="12729" spans="1:9" ht="16" x14ac:dyDescent="0.2">
      <c r="A12729" t="s">
        <v>30378</v>
      </c>
      <c r="B12729" t="s">
        <v>23632</v>
      </c>
      <c r="C12729">
        <v>3</v>
      </c>
      <c r="D12729">
        <f>151</f>
        <v>151</v>
      </c>
      <c r="E12729" t="s">
        <v>12</v>
      </c>
      <c r="F12729" s="3" t="s">
        <v>20648</v>
      </c>
      <c r="G12729">
        <v>2021</v>
      </c>
      <c r="H12729" t="s">
        <v>140</v>
      </c>
      <c r="I12729" t="s">
        <v>30380</v>
      </c>
    </row>
    <row r="12730" spans="1:9" ht="32" x14ac:dyDescent="0.2">
      <c r="A12730" t="s">
        <v>30382</v>
      </c>
      <c r="B12730" t="s">
        <v>30383</v>
      </c>
      <c r="C12730">
        <v>1</v>
      </c>
      <c r="D12730" t="s">
        <v>2245</v>
      </c>
      <c r="E12730" t="s">
        <v>12</v>
      </c>
      <c r="F12730" s="3" t="s">
        <v>30384</v>
      </c>
      <c r="G12730">
        <v>2021</v>
      </c>
      <c r="H12730" t="s">
        <v>86</v>
      </c>
      <c r="I12730" t="s">
        <v>30385</v>
      </c>
    </row>
    <row r="12731" spans="1:9" ht="16" x14ac:dyDescent="0.2">
      <c r="A12731" t="s">
        <v>30382</v>
      </c>
      <c r="B12731" t="s">
        <v>30386</v>
      </c>
      <c r="C12731">
        <v>2</v>
      </c>
      <c r="D12731" t="s">
        <v>12</v>
      </c>
      <c r="E12731" t="s">
        <v>12</v>
      </c>
      <c r="F12731" s="3" t="s">
        <v>3863</v>
      </c>
      <c r="G12731">
        <v>2021</v>
      </c>
      <c r="H12731" t="s">
        <v>1524</v>
      </c>
      <c r="I12731" t="s">
        <v>30385</v>
      </c>
    </row>
    <row r="12732" spans="1:9" ht="32" x14ac:dyDescent="0.2">
      <c r="A12732" t="s">
        <v>30382</v>
      </c>
      <c r="B12732" t="s">
        <v>3857</v>
      </c>
      <c r="C12732">
        <v>3</v>
      </c>
      <c r="D12732">
        <f>159</f>
        <v>159</v>
      </c>
      <c r="E12732" t="s">
        <v>12</v>
      </c>
      <c r="F12732" s="3" t="s">
        <v>30387</v>
      </c>
      <c r="G12732">
        <v>2021</v>
      </c>
      <c r="H12732" t="s">
        <v>1524</v>
      </c>
      <c r="I12732" t="s">
        <v>30385</v>
      </c>
    </row>
    <row r="12733" spans="1:9" ht="32" x14ac:dyDescent="0.2">
      <c r="A12733" t="s">
        <v>30382</v>
      </c>
      <c r="B12733" t="s">
        <v>30388</v>
      </c>
      <c r="C12733">
        <v>4</v>
      </c>
      <c r="D12733">
        <f>159</f>
        <v>159</v>
      </c>
      <c r="E12733" t="s">
        <v>12</v>
      </c>
      <c r="F12733" s="3" t="s">
        <v>30389</v>
      </c>
      <c r="G12733">
        <v>2021</v>
      </c>
      <c r="H12733" t="s">
        <v>1524</v>
      </c>
      <c r="I12733" t="s">
        <v>30385</v>
      </c>
    </row>
    <row r="12734" spans="1:9" ht="32" x14ac:dyDescent="0.2">
      <c r="A12734" t="s">
        <v>30390</v>
      </c>
      <c r="B12734" t="s">
        <v>30391</v>
      </c>
      <c r="C12734">
        <v>1</v>
      </c>
      <c r="D12734" t="s">
        <v>1085</v>
      </c>
      <c r="E12734" t="s">
        <v>12</v>
      </c>
      <c r="F12734" s="3" t="s">
        <v>30392</v>
      </c>
      <c r="G12734">
        <v>2021</v>
      </c>
      <c r="H12734" t="s">
        <v>1087</v>
      </c>
      <c r="I12734" t="s">
        <v>30393</v>
      </c>
    </row>
    <row r="12735" spans="1:9" ht="16" x14ac:dyDescent="0.2">
      <c r="A12735" t="s">
        <v>30394</v>
      </c>
      <c r="B12735" t="s">
        <v>10187</v>
      </c>
      <c r="C12735">
        <v>1</v>
      </c>
      <c r="D12735" t="s">
        <v>12</v>
      </c>
      <c r="E12735" t="s">
        <v>12</v>
      </c>
      <c r="F12735" s="3" t="s">
        <v>10188</v>
      </c>
      <c r="G12735">
        <v>2021</v>
      </c>
      <c r="H12735" t="s">
        <v>5763</v>
      </c>
      <c r="I12735" t="s">
        <v>30395</v>
      </c>
    </row>
    <row r="12736" spans="1:9" ht="16" x14ac:dyDescent="0.2">
      <c r="A12736" t="s">
        <v>30394</v>
      </c>
      <c r="B12736" t="s">
        <v>2334</v>
      </c>
      <c r="C12736">
        <v>2</v>
      </c>
      <c r="D12736" t="s">
        <v>12</v>
      </c>
      <c r="E12736" t="s">
        <v>12</v>
      </c>
      <c r="F12736" s="3" t="s">
        <v>30396</v>
      </c>
      <c r="G12736">
        <v>2021</v>
      </c>
      <c r="H12736" t="s">
        <v>11444</v>
      </c>
      <c r="I12736" t="s">
        <v>30395</v>
      </c>
    </row>
    <row r="12737" spans="1:9" ht="32" x14ac:dyDescent="0.2">
      <c r="A12737" t="s">
        <v>30397</v>
      </c>
      <c r="B12737" t="s">
        <v>8091</v>
      </c>
      <c r="C12737">
        <v>1</v>
      </c>
      <c r="D12737" t="s">
        <v>4550</v>
      </c>
      <c r="E12737" t="s">
        <v>12</v>
      </c>
      <c r="F12737" s="3" t="s">
        <v>30398</v>
      </c>
      <c r="G12737">
        <v>2021</v>
      </c>
      <c r="H12737" t="s">
        <v>86</v>
      </c>
      <c r="I12737" t="s">
        <v>30399</v>
      </c>
    </row>
    <row r="12738" spans="1:9" ht="16" x14ac:dyDescent="0.2">
      <c r="A12738" t="s">
        <v>30397</v>
      </c>
      <c r="B12738" t="s">
        <v>30400</v>
      </c>
      <c r="C12738">
        <v>2</v>
      </c>
      <c r="D12738" t="s">
        <v>31</v>
      </c>
      <c r="E12738" t="s">
        <v>12</v>
      </c>
      <c r="F12738" s="3" t="s">
        <v>3461</v>
      </c>
      <c r="G12738">
        <v>2021</v>
      </c>
      <c r="H12738" t="s">
        <v>420</v>
      </c>
      <c r="I12738" t="s">
        <v>30399</v>
      </c>
    </row>
    <row r="12739" spans="1:9" ht="32" x14ac:dyDescent="0.2">
      <c r="A12739" t="s">
        <v>30397</v>
      </c>
      <c r="B12739" t="s">
        <v>30401</v>
      </c>
      <c r="C12739">
        <v>3</v>
      </c>
      <c r="D12739" t="s">
        <v>90</v>
      </c>
      <c r="E12739" t="s">
        <v>12</v>
      </c>
      <c r="F12739" s="3" t="s">
        <v>29206</v>
      </c>
      <c r="G12739">
        <v>2021</v>
      </c>
      <c r="H12739" t="s">
        <v>832</v>
      </c>
      <c r="I12739" t="s">
        <v>30399</v>
      </c>
    </row>
    <row r="12740" spans="1:9" ht="32" x14ac:dyDescent="0.2">
      <c r="A12740" t="s">
        <v>30397</v>
      </c>
      <c r="B12740" t="s">
        <v>18021</v>
      </c>
      <c r="C12740">
        <v>4</v>
      </c>
      <c r="D12740" t="s">
        <v>12</v>
      </c>
      <c r="E12740" t="s">
        <v>334</v>
      </c>
      <c r="F12740" s="3" t="s">
        <v>19707</v>
      </c>
      <c r="G12740">
        <v>2021</v>
      </c>
      <c r="H12740" t="s">
        <v>235</v>
      </c>
      <c r="I12740" t="s">
        <v>30399</v>
      </c>
    </row>
    <row r="12741" spans="1:9" ht="32" x14ac:dyDescent="0.2">
      <c r="A12741" t="s">
        <v>30397</v>
      </c>
      <c r="B12741" t="s">
        <v>30402</v>
      </c>
      <c r="C12741">
        <v>5</v>
      </c>
      <c r="D12741" t="s">
        <v>12</v>
      </c>
      <c r="E12741" t="s">
        <v>334</v>
      </c>
      <c r="F12741" s="3" t="s">
        <v>30403</v>
      </c>
      <c r="G12741">
        <v>2021</v>
      </c>
      <c r="H12741" t="s">
        <v>235</v>
      </c>
      <c r="I12741" t="s">
        <v>30399</v>
      </c>
    </row>
    <row r="12742" spans="1:9" ht="16" x14ac:dyDescent="0.2">
      <c r="A12742" t="s">
        <v>30397</v>
      </c>
      <c r="B12742" t="s">
        <v>30404</v>
      </c>
      <c r="C12742">
        <v>6</v>
      </c>
      <c r="D12742" t="s">
        <v>12</v>
      </c>
      <c r="E12742" t="s">
        <v>12</v>
      </c>
      <c r="F12742" s="3" t="s">
        <v>30405</v>
      </c>
      <c r="G12742">
        <v>2021</v>
      </c>
      <c r="H12742" t="s">
        <v>998</v>
      </c>
      <c r="I12742" t="s">
        <v>30399</v>
      </c>
    </row>
    <row r="12743" spans="1:9" ht="32" x14ac:dyDescent="0.2">
      <c r="A12743" t="s">
        <v>30406</v>
      </c>
      <c r="B12743" t="s">
        <v>30407</v>
      </c>
      <c r="C12743">
        <v>1</v>
      </c>
      <c r="D12743">
        <f>323</f>
        <v>323</v>
      </c>
      <c r="E12743" t="s">
        <v>12</v>
      </c>
      <c r="F12743" s="3" t="s">
        <v>30408</v>
      </c>
      <c r="G12743">
        <v>2021</v>
      </c>
      <c r="H12743" t="s">
        <v>318</v>
      </c>
      <c r="I12743" t="s">
        <v>30409</v>
      </c>
    </row>
    <row r="12744" spans="1:9" ht="32" x14ac:dyDescent="0.2">
      <c r="A12744" t="s">
        <v>30410</v>
      </c>
      <c r="B12744" t="s">
        <v>30411</v>
      </c>
      <c r="C12744">
        <v>1</v>
      </c>
      <c r="D12744" t="s">
        <v>1903</v>
      </c>
      <c r="E12744" t="s">
        <v>12</v>
      </c>
      <c r="F12744" s="3" t="s">
        <v>7827</v>
      </c>
      <c r="G12744">
        <v>2021</v>
      </c>
      <c r="H12744" t="s">
        <v>323</v>
      </c>
      <c r="I12744" t="s">
        <v>30412</v>
      </c>
    </row>
    <row r="12745" spans="1:9" ht="32" x14ac:dyDescent="0.2">
      <c r="A12745" t="s">
        <v>30410</v>
      </c>
      <c r="B12745" t="s">
        <v>7826</v>
      </c>
      <c r="C12745">
        <v>2</v>
      </c>
      <c r="D12745" t="s">
        <v>1903</v>
      </c>
      <c r="E12745" t="s">
        <v>12</v>
      </c>
      <c r="F12745" s="3" t="s">
        <v>9688</v>
      </c>
      <c r="G12745">
        <v>2021</v>
      </c>
      <c r="H12745" t="s">
        <v>323</v>
      </c>
      <c r="I12745" t="s">
        <v>30412</v>
      </c>
    </row>
    <row r="12746" spans="1:9" ht="32" x14ac:dyDescent="0.2">
      <c r="A12746" t="s">
        <v>30410</v>
      </c>
      <c r="B12746" t="s">
        <v>24006</v>
      </c>
      <c r="C12746">
        <v>3</v>
      </c>
      <c r="D12746" t="s">
        <v>1903</v>
      </c>
      <c r="E12746" t="s">
        <v>12</v>
      </c>
      <c r="F12746" s="3" t="s">
        <v>7827</v>
      </c>
      <c r="G12746">
        <v>2021</v>
      </c>
      <c r="H12746" t="s">
        <v>323</v>
      </c>
      <c r="I12746" t="s">
        <v>30412</v>
      </c>
    </row>
    <row r="12747" spans="1:9" ht="32" x14ac:dyDescent="0.2">
      <c r="A12747" t="s">
        <v>30410</v>
      </c>
      <c r="B12747" t="s">
        <v>28314</v>
      </c>
      <c r="C12747">
        <v>4</v>
      </c>
      <c r="D12747" t="s">
        <v>1903</v>
      </c>
      <c r="E12747" t="s">
        <v>12</v>
      </c>
      <c r="F12747" s="3" t="s">
        <v>7827</v>
      </c>
      <c r="G12747">
        <v>2021</v>
      </c>
      <c r="H12747" t="s">
        <v>323</v>
      </c>
      <c r="I12747" t="s">
        <v>30412</v>
      </c>
    </row>
    <row r="12748" spans="1:9" ht="32" x14ac:dyDescent="0.2">
      <c r="A12748" t="s">
        <v>30413</v>
      </c>
      <c r="B12748" t="s">
        <v>30414</v>
      </c>
      <c r="C12748">
        <v>1</v>
      </c>
      <c r="D12748" t="s">
        <v>12</v>
      </c>
      <c r="E12748" t="s">
        <v>12</v>
      </c>
      <c r="F12748" s="3" t="s">
        <v>5426</v>
      </c>
      <c r="G12748">
        <v>2021</v>
      </c>
      <c r="H12748" t="s">
        <v>239</v>
      </c>
      <c r="I12748" t="s">
        <v>30415</v>
      </c>
    </row>
    <row r="12749" spans="1:9" ht="16" x14ac:dyDescent="0.2">
      <c r="A12749" t="s">
        <v>30416</v>
      </c>
      <c r="B12749" t="s">
        <v>30153</v>
      </c>
      <c r="C12749">
        <v>1</v>
      </c>
      <c r="D12749" t="s">
        <v>101</v>
      </c>
      <c r="E12749" t="s">
        <v>12</v>
      </c>
      <c r="F12749" s="3" t="s">
        <v>14673</v>
      </c>
      <c r="G12749">
        <v>2021</v>
      </c>
      <c r="H12749" t="s">
        <v>37</v>
      </c>
      <c r="I12749" t="s">
        <v>30417</v>
      </c>
    </row>
    <row r="12750" spans="1:9" ht="32" x14ac:dyDescent="0.2">
      <c r="A12750" t="s">
        <v>30416</v>
      </c>
      <c r="B12750" t="s">
        <v>30155</v>
      </c>
      <c r="C12750">
        <v>2</v>
      </c>
      <c r="D12750" t="s">
        <v>101</v>
      </c>
      <c r="E12750" t="s">
        <v>12</v>
      </c>
      <c r="F12750" s="3" t="s">
        <v>30156</v>
      </c>
      <c r="G12750">
        <v>2021</v>
      </c>
      <c r="H12750" t="s">
        <v>37</v>
      </c>
      <c r="I12750" t="s">
        <v>30417</v>
      </c>
    </row>
    <row r="12751" spans="1:9" ht="16" x14ac:dyDescent="0.2">
      <c r="A12751" t="s">
        <v>30416</v>
      </c>
      <c r="B12751" t="s">
        <v>30157</v>
      </c>
      <c r="C12751">
        <v>3</v>
      </c>
      <c r="D12751">
        <f>407</f>
        <v>407</v>
      </c>
      <c r="E12751" t="s">
        <v>12</v>
      </c>
      <c r="F12751" s="3" t="s">
        <v>30158</v>
      </c>
      <c r="G12751">
        <v>2021</v>
      </c>
      <c r="H12751" t="s">
        <v>37</v>
      </c>
      <c r="I12751" t="s">
        <v>30417</v>
      </c>
    </row>
    <row r="12752" spans="1:9" ht="32" x14ac:dyDescent="0.2">
      <c r="A12752" t="s">
        <v>30418</v>
      </c>
      <c r="B12752" t="s">
        <v>30419</v>
      </c>
      <c r="C12752">
        <v>1</v>
      </c>
      <c r="D12752" t="s">
        <v>12</v>
      </c>
      <c r="E12752" t="s">
        <v>12</v>
      </c>
      <c r="F12752" s="3" t="s">
        <v>6229</v>
      </c>
      <c r="G12752">
        <v>2021</v>
      </c>
      <c r="H12752" t="s">
        <v>2747</v>
      </c>
      <c r="I12752" t="s">
        <v>30420</v>
      </c>
    </row>
    <row r="12753" spans="1:9" ht="16" x14ac:dyDescent="0.2">
      <c r="A12753" t="s">
        <v>30421</v>
      </c>
      <c r="B12753" t="s">
        <v>11353</v>
      </c>
      <c r="C12753">
        <v>1</v>
      </c>
      <c r="D12753" t="s">
        <v>12</v>
      </c>
      <c r="E12753" t="s">
        <v>3093</v>
      </c>
      <c r="F12753" s="3" t="s">
        <v>30422</v>
      </c>
      <c r="G12753">
        <v>2021</v>
      </c>
      <c r="H12753" t="s">
        <v>267</v>
      </c>
      <c r="I12753" t="s">
        <v>30423</v>
      </c>
    </row>
    <row r="12754" spans="1:9" ht="16" x14ac:dyDescent="0.2">
      <c r="A12754" t="s">
        <v>30421</v>
      </c>
      <c r="B12754" t="s">
        <v>30424</v>
      </c>
      <c r="C12754">
        <v>2</v>
      </c>
      <c r="D12754" t="s">
        <v>428</v>
      </c>
      <c r="E12754" t="s">
        <v>12</v>
      </c>
      <c r="F12754" s="3" t="s">
        <v>11350</v>
      </c>
      <c r="G12754">
        <v>2021</v>
      </c>
      <c r="H12754" t="s">
        <v>267</v>
      </c>
      <c r="I12754" t="s">
        <v>30423</v>
      </c>
    </row>
    <row r="12755" spans="1:9" ht="16" x14ac:dyDescent="0.2">
      <c r="A12755" t="s">
        <v>30421</v>
      </c>
      <c r="B12755" t="s">
        <v>30425</v>
      </c>
      <c r="C12755">
        <v>3</v>
      </c>
      <c r="D12755" t="s">
        <v>12</v>
      </c>
      <c r="E12755" t="s">
        <v>12</v>
      </c>
      <c r="F12755" s="3" t="s">
        <v>11356</v>
      </c>
      <c r="G12755">
        <v>2021</v>
      </c>
      <c r="H12755" t="s">
        <v>2316</v>
      </c>
      <c r="I12755" t="s">
        <v>30423</v>
      </c>
    </row>
    <row r="12756" spans="1:9" ht="16" x14ac:dyDescent="0.2">
      <c r="A12756" t="s">
        <v>30421</v>
      </c>
      <c r="B12756" t="s">
        <v>11355</v>
      </c>
      <c r="C12756">
        <v>4</v>
      </c>
      <c r="D12756" t="s">
        <v>2245</v>
      </c>
      <c r="E12756" t="s">
        <v>12</v>
      </c>
      <c r="F12756" s="3" t="s">
        <v>2246</v>
      </c>
      <c r="G12756">
        <v>2021</v>
      </c>
      <c r="H12756" t="s">
        <v>86</v>
      </c>
      <c r="I12756" t="s">
        <v>30423</v>
      </c>
    </row>
    <row r="12757" spans="1:9" ht="32" x14ac:dyDescent="0.2">
      <c r="A12757" t="s">
        <v>30426</v>
      </c>
      <c r="B12757" t="s">
        <v>30427</v>
      </c>
      <c r="C12757">
        <v>1</v>
      </c>
      <c r="D12757">
        <f>184</f>
        <v>184</v>
      </c>
      <c r="E12757" t="s">
        <v>12</v>
      </c>
      <c r="F12757" s="3" t="s">
        <v>30428</v>
      </c>
      <c r="G12757">
        <v>2021</v>
      </c>
      <c r="H12757" t="s">
        <v>1248</v>
      </c>
      <c r="I12757" t="s">
        <v>30429</v>
      </c>
    </row>
    <row r="12758" spans="1:9" ht="16" x14ac:dyDescent="0.2">
      <c r="A12758" t="s">
        <v>30426</v>
      </c>
      <c r="B12758" t="s">
        <v>30430</v>
      </c>
      <c r="C12758">
        <v>2</v>
      </c>
      <c r="D12758" t="s">
        <v>1929</v>
      </c>
      <c r="E12758" t="s">
        <v>3964</v>
      </c>
      <c r="F12758" s="3" t="s">
        <v>30431</v>
      </c>
      <c r="G12758">
        <v>2021</v>
      </c>
      <c r="H12758" t="s">
        <v>86</v>
      </c>
      <c r="I12758" t="s">
        <v>30429</v>
      </c>
    </row>
    <row r="12759" spans="1:9" ht="16" x14ac:dyDescent="0.2">
      <c r="A12759" t="s">
        <v>30432</v>
      </c>
      <c r="B12759" t="s">
        <v>30433</v>
      </c>
      <c r="C12759">
        <v>1</v>
      </c>
      <c r="D12759" t="s">
        <v>12</v>
      </c>
      <c r="E12759" t="s">
        <v>12</v>
      </c>
      <c r="F12759" s="3" t="s">
        <v>30434</v>
      </c>
      <c r="G12759">
        <v>2021</v>
      </c>
      <c r="H12759" t="s">
        <v>420</v>
      </c>
      <c r="I12759" t="s">
        <v>30435</v>
      </c>
    </row>
    <row r="12760" spans="1:9" ht="16" x14ac:dyDescent="0.2">
      <c r="A12760" t="s">
        <v>30436</v>
      </c>
      <c r="B12760" t="s">
        <v>30437</v>
      </c>
      <c r="C12760">
        <v>1</v>
      </c>
      <c r="D12760" t="s">
        <v>628</v>
      </c>
      <c r="E12760" t="s">
        <v>12</v>
      </c>
      <c r="F12760" s="3" t="s">
        <v>4888</v>
      </c>
      <c r="G12760">
        <v>2021</v>
      </c>
      <c r="H12760" t="s">
        <v>2026</v>
      </c>
      <c r="I12760" t="s">
        <v>30438</v>
      </c>
    </row>
    <row r="12761" spans="1:9" ht="32" x14ac:dyDescent="0.2">
      <c r="A12761" t="s">
        <v>30439</v>
      </c>
      <c r="B12761" t="s">
        <v>30440</v>
      </c>
      <c r="C12761">
        <v>1</v>
      </c>
      <c r="D12761" t="s">
        <v>4450</v>
      </c>
      <c r="E12761" t="s">
        <v>30441</v>
      </c>
      <c r="F12761" s="3" t="s">
        <v>30442</v>
      </c>
      <c r="G12761">
        <v>2021</v>
      </c>
      <c r="H12761" t="s">
        <v>522</v>
      </c>
      <c r="I12761" t="s">
        <v>30443</v>
      </c>
    </row>
    <row r="12762" spans="1:9" ht="16" x14ac:dyDescent="0.2">
      <c r="A12762" t="s">
        <v>30439</v>
      </c>
      <c r="B12762" t="s">
        <v>28976</v>
      </c>
      <c r="C12762">
        <v>2</v>
      </c>
      <c r="D12762" t="s">
        <v>13082</v>
      </c>
      <c r="E12762" t="s">
        <v>12</v>
      </c>
      <c r="F12762" s="3" t="s">
        <v>13083</v>
      </c>
      <c r="G12762">
        <v>2021</v>
      </c>
      <c r="H12762" t="s">
        <v>250</v>
      </c>
      <c r="I12762" t="s">
        <v>30443</v>
      </c>
    </row>
    <row r="12763" spans="1:9" ht="16" x14ac:dyDescent="0.2">
      <c r="A12763" t="s">
        <v>30439</v>
      </c>
      <c r="B12763" t="s">
        <v>30444</v>
      </c>
      <c r="C12763">
        <v>3</v>
      </c>
      <c r="D12763">
        <f>328</f>
        <v>328</v>
      </c>
      <c r="E12763" t="s">
        <v>12</v>
      </c>
      <c r="F12763" s="3" t="s">
        <v>13086</v>
      </c>
      <c r="G12763">
        <v>2021</v>
      </c>
      <c r="H12763" t="s">
        <v>250</v>
      </c>
      <c r="I12763" t="s">
        <v>30443</v>
      </c>
    </row>
    <row r="12764" spans="1:9" ht="32" x14ac:dyDescent="0.2">
      <c r="A12764" t="s">
        <v>30445</v>
      </c>
      <c r="B12764" t="s">
        <v>1141</v>
      </c>
      <c r="C12764">
        <v>1</v>
      </c>
      <c r="D12764" t="s">
        <v>90</v>
      </c>
      <c r="E12764" t="s">
        <v>12</v>
      </c>
      <c r="F12764" s="3" t="s">
        <v>19990</v>
      </c>
      <c r="G12764">
        <v>2021</v>
      </c>
      <c r="H12764" t="s">
        <v>368</v>
      </c>
      <c r="I12764" t="s">
        <v>30446</v>
      </c>
    </row>
    <row r="12765" spans="1:9" ht="32" x14ac:dyDescent="0.2">
      <c r="A12765" t="s">
        <v>30445</v>
      </c>
      <c r="B12765" t="s">
        <v>15225</v>
      </c>
      <c r="C12765">
        <v>2</v>
      </c>
      <c r="D12765" t="s">
        <v>12</v>
      </c>
      <c r="E12765" t="s">
        <v>12</v>
      </c>
      <c r="F12765" s="3" t="s">
        <v>19992</v>
      </c>
      <c r="G12765">
        <v>2021</v>
      </c>
      <c r="H12765" t="s">
        <v>832</v>
      </c>
      <c r="I12765" t="s">
        <v>30446</v>
      </c>
    </row>
    <row r="12766" spans="1:9" ht="32" x14ac:dyDescent="0.2">
      <c r="A12766" t="s">
        <v>30447</v>
      </c>
      <c r="B12766" t="s">
        <v>2337</v>
      </c>
      <c r="C12766">
        <v>1</v>
      </c>
      <c r="D12766" t="s">
        <v>12</v>
      </c>
      <c r="E12766" t="s">
        <v>12</v>
      </c>
      <c r="F12766" s="3" t="s">
        <v>12565</v>
      </c>
      <c r="G12766">
        <v>2021</v>
      </c>
      <c r="H12766" t="s">
        <v>14</v>
      </c>
      <c r="I12766" t="s">
        <v>30448</v>
      </c>
    </row>
    <row r="12767" spans="1:9" ht="16" x14ac:dyDescent="0.2">
      <c r="A12767" t="s">
        <v>30447</v>
      </c>
      <c r="B12767" t="s">
        <v>13492</v>
      </c>
      <c r="C12767">
        <v>2</v>
      </c>
      <c r="D12767">
        <f>44</f>
        <v>44</v>
      </c>
      <c r="E12767" t="s">
        <v>1171</v>
      </c>
      <c r="F12767" s="3" t="s">
        <v>30449</v>
      </c>
      <c r="G12767">
        <v>2021</v>
      </c>
      <c r="H12767" t="s">
        <v>14</v>
      </c>
      <c r="I12767" t="s">
        <v>30448</v>
      </c>
    </row>
    <row r="12768" spans="1:9" ht="32" x14ac:dyDescent="0.2">
      <c r="A12768" t="s">
        <v>30450</v>
      </c>
      <c r="B12768" t="s">
        <v>18491</v>
      </c>
      <c r="C12768">
        <v>1</v>
      </c>
      <c r="D12768" t="s">
        <v>408</v>
      </c>
      <c r="E12768" t="s">
        <v>12</v>
      </c>
      <c r="F12768" s="3" t="s">
        <v>24129</v>
      </c>
      <c r="G12768">
        <v>2021</v>
      </c>
      <c r="H12768" t="s">
        <v>518</v>
      </c>
      <c r="I12768" t="s">
        <v>30451</v>
      </c>
    </row>
    <row r="12769" spans="1:9" ht="32" x14ac:dyDescent="0.2">
      <c r="A12769" t="s">
        <v>30452</v>
      </c>
      <c r="B12769" t="s">
        <v>30453</v>
      </c>
      <c r="C12769">
        <v>1</v>
      </c>
      <c r="D12769">
        <f>431</f>
        <v>431</v>
      </c>
      <c r="E12769" t="s">
        <v>12</v>
      </c>
      <c r="F12769" s="3" t="s">
        <v>30454</v>
      </c>
      <c r="G12769">
        <v>2021</v>
      </c>
      <c r="H12769" t="s">
        <v>438</v>
      </c>
      <c r="I12769" t="s">
        <v>30455</v>
      </c>
    </row>
    <row r="12770" spans="1:9" ht="32" x14ac:dyDescent="0.2">
      <c r="A12770" t="s">
        <v>30452</v>
      </c>
      <c r="B12770" t="s">
        <v>30456</v>
      </c>
      <c r="C12770">
        <v>2</v>
      </c>
      <c r="D12770" t="s">
        <v>52</v>
      </c>
      <c r="E12770" t="s">
        <v>12</v>
      </c>
      <c r="F12770" s="3" t="s">
        <v>30457</v>
      </c>
      <c r="G12770">
        <v>2021</v>
      </c>
      <c r="H12770" t="s">
        <v>438</v>
      </c>
      <c r="I12770" t="s">
        <v>30455</v>
      </c>
    </row>
    <row r="12771" spans="1:9" ht="16" x14ac:dyDescent="0.2">
      <c r="A12771" t="s">
        <v>30458</v>
      </c>
      <c r="B12771" t="s">
        <v>26837</v>
      </c>
      <c r="C12771">
        <v>1</v>
      </c>
      <c r="D12771" t="s">
        <v>12</v>
      </c>
      <c r="E12771" t="s">
        <v>12</v>
      </c>
      <c r="F12771" s="3" t="s">
        <v>26838</v>
      </c>
      <c r="G12771">
        <v>2021</v>
      </c>
      <c r="H12771" t="s">
        <v>21</v>
      </c>
      <c r="I12771" t="s">
        <v>30459</v>
      </c>
    </row>
    <row r="12772" spans="1:9" ht="32" x14ac:dyDescent="0.2">
      <c r="A12772" t="s">
        <v>30458</v>
      </c>
      <c r="B12772" t="s">
        <v>26840</v>
      </c>
      <c r="C12772">
        <v>2</v>
      </c>
      <c r="D12772">
        <f>237</f>
        <v>237</v>
      </c>
      <c r="E12772" t="s">
        <v>12</v>
      </c>
      <c r="F12772" s="3" t="s">
        <v>15014</v>
      </c>
      <c r="G12772">
        <v>2021</v>
      </c>
      <c r="H12772" t="s">
        <v>21</v>
      </c>
      <c r="I12772" t="s">
        <v>30459</v>
      </c>
    </row>
    <row r="12773" spans="1:9" ht="16" x14ac:dyDescent="0.2">
      <c r="A12773" t="s">
        <v>30458</v>
      </c>
      <c r="B12773" t="s">
        <v>26842</v>
      </c>
      <c r="C12773">
        <v>3</v>
      </c>
      <c r="D12773">
        <f>237</f>
        <v>237</v>
      </c>
      <c r="E12773" t="s">
        <v>12</v>
      </c>
      <c r="F12773" s="3" t="s">
        <v>30460</v>
      </c>
      <c r="G12773">
        <v>2021</v>
      </c>
      <c r="H12773" t="s">
        <v>21</v>
      </c>
      <c r="I12773" t="s">
        <v>30459</v>
      </c>
    </row>
    <row r="12774" spans="1:9" ht="16" x14ac:dyDescent="0.2">
      <c r="A12774" t="s">
        <v>30461</v>
      </c>
      <c r="B12774" t="s">
        <v>30462</v>
      </c>
      <c r="C12774">
        <v>1</v>
      </c>
      <c r="D12774" t="s">
        <v>12</v>
      </c>
      <c r="E12774" t="s">
        <v>12</v>
      </c>
      <c r="F12774" s="3" t="s">
        <v>30463</v>
      </c>
      <c r="G12774">
        <v>2021</v>
      </c>
      <c r="H12774" t="s">
        <v>21</v>
      </c>
      <c r="I12774" t="s">
        <v>30464</v>
      </c>
    </row>
    <row r="12775" spans="1:9" ht="32" x14ac:dyDescent="0.2">
      <c r="A12775" t="s">
        <v>30465</v>
      </c>
      <c r="B12775" t="s">
        <v>30466</v>
      </c>
      <c r="C12775">
        <v>1</v>
      </c>
      <c r="D12775" t="s">
        <v>12</v>
      </c>
      <c r="E12775" t="s">
        <v>12</v>
      </c>
      <c r="F12775" s="3" t="s">
        <v>30467</v>
      </c>
      <c r="G12775">
        <v>2021</v>
      </c>
      <c r="H12775" t="s">
        <v>67</v>
      </c>
      <c r="I12775" t="s">
        <v>30468</v>
      </c>
    </row>
    <row r="12776" spans="1:9" ht="32" x14ac:dyDescent="0.2">
      <c r="A12776" t="s">
        <v>30469</v>
      </c>
      <c r="B12776" t="s">
        <v>22227</v>
      </c>
      <c r="C12776">
        <v>1</v>
      </c>
      <c r="D12776" t="s">
        <v>795</v>
      </c>
      <c r="E12776" t="s">
        <v>12</v>
      </c>
      <c r="F12776" s="3" t="s">
        <v>30470</v>
      </c>
      <c r="G12776">
        <v>2021</v>
      </c>
      <c r="H12776" t="s">
        <v>1087</v>
      </c>
      <c r="I12776" t="s">
        <v>30471</v>
      </c>
    </row>
    <row r="12777" spans="1:9" ht="32" x14ac:dyDescent="0.2">
      <c r="A12777" t="s">
        <v>30469</v>
      </c>
      <c r="B12777" t="s">
        <v>30472</v>
      </c>
      <c r="C12777">
        <v>2</v>
      </c>
      <c r="D12777" t="s">
        <v>12</v>
      </c>
      <c r="E12777" t="s">
        <v>12</v>
      </c>
      <c r="F12777" s="3" t="s">
        <v>30473</v>
      </c>
      <c r="G12777">
        <v>2021</v>
      </c>
      <c r="H12777" t="s">
        <v>1087</v>
      </c>
      <c r="I12777" t="s">
        <v>30471</v>
      </c>
    </row>
    <row r="12778" spans="1:9" ht="16" x14ac:dyDescent="0.2">
      <c r="A12778" t="s">
        <v>30469</v>
      </c>
      <c r="B12778" t="s">
        <v>30474</v>
      </c>
      <c r="C12778">
        <v>3</v>
      </c>
      <c r="D12778">
        <f>571</f>
        <v>571</v>
      </c>
      <c r="E12778" t="s">
        <v>12</v>
      </c>
      <c r="F12778" s="3" t="s">
        <v>30475</v>
      </c>
      <c r="G12778">
        <v>2021</v>
      </c>
      <c r="H12778" t="s">
        <v>86</v>
      </c>
      <c r="I12778" t="s">
        <v>30471</v>
      </c>
    </row>
    <row r="12779" spans="1:9" ht="32" x14ac:dyDescent="0.2">
      <c r="A12779" t="s">
        <v>30469</v>
      </c>
      <c r="B12779" t="s">
        <v>30476</v>
      </c>
      <c r="C12779">
        <v>4</v>
      </c>
      <c r="D12779" t="s">
        <v>795</v>
      </c>
      <c r="E12779" t="s">
        <v>12</v>
      </c>
      <c r="F12779" s="3" t="s">
        <v>30477</v>
      </c>
      <c r="G12779">
        <v>2021</v>
      </c>
      <c r="H12779" t="s">
        <v>1087</v>
      </c>
      <c r="I12779" t="s">
        <v>30471</v>
      </c>
    </row>
    <row r="12780" spans="1:9" ht="16" x14ac:dyDescent="0.2">
      <c r="A12780" t="s">
        <v>30469</v>
      </c>
      <c r="B12780" t="s">
        <v>30478</v>
      </c>
      <c r="C12780">
        <v>5</v>
      </c>
      <c r="D12780" t="s">
        <v>10222</v>
      </c>
      <c r="E12780" t="s">
        <v>16169</v>
      </c>
      <c r="F12780" s="3" t="s">
        <v>16170</v>
      </c>
      <c r="G12780">
        <v>2021</v>
      </c>
      <c r="H12780" t="s">
        <v>67</v>
      </c>
      <c r="I12780" t="s">
        <v>30471</v>
      </c>
    </row>
    <row r="12781" spans="1:9" ht="32" x14ac:dyDescent="0.2">
      <c r="A12781" t="s">
        <v>30479</v>
      </c>
      <c r="B12781" t="s">
        <v>30480</v>
      </c>
      <c r="C12781">
        <v>1</v>
      </c>
      <c r="D12781" t="s">
        <v>12</v>
      </c>
      <c r="E12781" t="s">
        <v>12</v>
      </c>
      <c r="F12781" s="3" t="s">
        <v>29554</v>
      </c>
      <c r="G12781">
        <v>2021</v>
      </c>
      <c r="H12781" t="s">
        <v>1248</v>
      </c>
      <c r="I12781" t="s">
        <v>30481</v>
      </c>
    </row>
    <row r="12782" spans="1:9" ht="16" x14ac:dyDescent="0.2">
      <c r="A12782" t="s">
        <v>30482</v>
      </c>
      <c r="B12782" t="s">
        <v>30483</v>
      </c>
      <c r="C12782">
        <v>1</v>
      </c>
      <c r="D12782" t="s">
        <v>712</v>
      </c>
      <c r="E12782" t="s">
        <v>12</v>
      </c>
      <c r="F12782" s="3" t="s">
        <v>18753</v>
      </c>
      <c r="G12782">
        <v>2021</v>
      </c>
      <c r="H12782" t="s">
        <v>438</v>
      </c>
      <c r="I12782" t="s">
        <v>30484</v>
      </c>
    </row>
    <row r="12783" spans="1:9" ht="16" x14ac:dyDescent="0.2">
      <c r="A12783" t="s">
        <v>30482</v>
      </c>
      <c r="B12783" t="s">
        <v>30485</v>
      </c>
      <c r="C12783">
        <v>2</v>
      </c>
      <c r="D12783" t="s">
        <v>12</v>
      </c>
      <c r="E12783" t="s">
        <v>12</v>
      </c>
      <c r="F12783" s="3" t="s">
        <v>30486</v>
      </c>
      <c r="G12783">
        <v>2021</v>
      </c>
      <c r="H12783" t="s">
        <v>140</v>
      </c>
      <c r="I12783" t="s">
        <v>30484</v>
      </c>
    </row>
    <row r="12784" spans="1:9" ht="16" x14ac:dyDescent="0.2">
      <c r="A12784" t="s">
        <v>30482</v>
      </c>
      <c r="B12784" t="s">
        <v>30487</v>
      </c>
      <c r="C12784">
        <v>3</v>
      </c>
      <c r="D12784" t="s">
        <v>12</v>
      </c>
      <c r="E12784" t="s">
        <v>12</v>
      </c>
      <c r="F12784" s="3" t="s">
        <v>30488</v>
      </c>
      <c r="G12784">
        <v>2021</v>
      </c>
      <c r="H12784" t="s">
        <v>140</v>
      </c>
      <c r="I12784" t="s">
        <v>30484</v>
      </c>
    </row>
    <row r="12785" spans="1:9" ht="16" x14ac:dyDescent="0.2">
      <c r="A12785" t="s">
        <v>30482</v>
      </c>
      <c r="B12785" t="s">
        <v>30489</v>
      </c>
      <c r="C12785">
        <v>4</v>
      </c>
      <c r="D12785" t="s">
        <v>12</v>
      </c>
      <c r="E12785" t="s">
        <v>3798</v>
      </c>
      <c r="F12785" s="3" t="s">
        <v>13361</v>
      </c>
      <c r="G12785">
        <v>2021</v>
      </c>
      <c r="H12785" t="s">
        <v>998</v>
      </c>
      <c r="I12785" t="s">
        <v>30484</v>
      </c>
    </row>
    <row r="12786" spans="1:9" ht="16" x14ac:dyDescent="0.2">
      <c r="A12786" t="s">
        <v>30490</v>
      </c>
      <c r="B12786" t="s">
        <v>30491</v>
      </c>
      <c r="C12786">
        <v>1</v>
      </c>
      <c r="D12786" t="s">
        <v>344</v>
      </c>
      <c r="E12786" t="s">
        <v>12</v>
      </c>
      <c r="F12786" s="3" t="s">
        <v>30492</v>
      </c>
      <c r="G12786">
        <v>2021</v>
      </c>
      <c r="H12786" t="s">
        <v>137</v>
      </c>
      <c r="I12786" t="s">
        <v>30493</v>
      </c>
    </row>
    <row r="12787" spans="1:9" ht="16" x14ac:dyDescent="0.2">
      <c r="A12787" t="s">
        <v>30490</v>
      </c>
      <c r="B12787" t="s">
        <v>30494</v>
      </c>
      <c r="C12787">
        <v>2</v>
      </c>
      <c r="D12787" t="s">
        <v>52</v>
      </c>
      <c r="E12787" t="s">
        <v>12</v>
      </c>
      <c r="F12787" s="3" t="s">
        <v>5988</v>
      </c>
      <c r="G12787">
        <v>2021</v>
      </c>
      <c r="H12787" t="s">
        <v>137</v>
      </c>
      <c r="I12787" t="s">
        <v>30493</v>
      </c>
    </row>
    <row r="12788" spans="1:9" ht="32" x14ac:dyDescent="0.2">
      <c r="A12788" t="s">
        <v>30495</v>
      </c>
      <c r="B12788" t="s">
        <v>30496</v>
      </c>
      <c r="C12788">
        <v>1</v>
      </c>
      <c r="D12788" t="s">
        <v>1219</v>
      </c>
      <c r="E12788" t="s">
        <v>12</v>
      </c>
      <c r="F12788" s="3" t="s">
        <v>24607</v>
      </c>
      <c r="G12788">
        <v>2021</v>
      </c>
      <c r="H12788" t="s">
        <v>462</v>
      </c>
      <c r="I12788" t="s">
        <v>30497</v>
      </c>
    </row>
    <row r="12789" spans="1:9" ht="48" x14ac:dyDescent="0.2">
      <c r="A12789" t="s">
        <v>30495</v>
      </c>
      <c r="B12789" t="s">
        <v>27439</v>
      </c>
      <c r="C12789">
        <v>2</v>
      </c>
      <c r="D12789" t="s">
        <v>1219</v>
      </c>
      <c r="E12789" t="s">
        <v>12</v>
      </c>
      <c r="F12789" s="3" t="s">
        <v>27437</v>
      </c>
      <c r="G12789">
        <v>2021</v>
      </c>
      <c r="H12789" t="s">
        <v>462</v>
      </c>
      <c r="I12789" t="s">
        <v>30497</v>
      </c>
    </row>
    <row r="12790" spans="1:9" ht="48" x14ac:dyDescent="0.2">
      <c r="A12790" t="s">
        <v>30495</v>
      </c>
      <c r="B12790" t="s">
        <v>5963</v>
      </c>
      <c r="C12790">
        <v>3</v>
      </c>
      <c r="D12790" t="s">
        <v>1219</v>
      </c>
      <c r="E12790" t="s">
        <v>12</v>
      </c>
      <c r="F12790" s="3" t="s">
        <v>27437</v>
      </c>
      <c r="G12790">
        <v>2021</v>
      </c>
      <c r="H12790" t="s">
        <v>462</v>
      </c>
      <c r="I12790" t="s">
        <v>30497</v>
      </c>
    </row>
    <row r="12791" spans="1:9" ht="48" x14ac:dyDescent="0.2">
      <c r="A12791" t="s">
        <v>30495</v>
      </c>
      <c r="B12791" t="s">
        <v>30498</v>
      </c>
      <c r="C12791">
        <v>4</v>
      </c>
      <c r="D12791" t="s">
        <v>1219</v>
      </c>
      <c r="E12791" t="s">
        <v>12</v>
      </c>
      <c r="F12791" s="3" t="s">
        <v>27443</v>
      </c>
      <c r="G12791">
        <v>2021</v>
      </c>
      <c r="H12791" t="s">
        <v>462</v>
      </c>
      <c r="I12791" t="s">
        <v>30497</v>
      </c>
    </row>
    <row r="12792" spans="1:9" ht="48" x14ac:dyDescent="0.2">
      <c r="A12792" t="s">
        <v>30495</v>
      </c>
      <c r="B12792" t="s">
        <v>30499</v>
      </c>
      <c r="C12792">
        <v>5</v>
      </c>
      <c r="D12792" t="s">
        <v>1219</v>
      </c>
      <c r="E12792" t="s">
        <v>12</v>
      </c>
      <c r="F12792" s="3" t="s">
        <v>27443</v>
      </c>
      <c r="G12792">
        <v>2021</v>
      </c>
      <c r="H12792" t="s">
        <v>462</v>
      </c>
      <c r="I12792" t="s">
        <v>30497</v>
      </c>
    </row>
    <row r="12793" spans="1:9" ht="48" x14ac:dyDescent="0.2">
      <c r="A12793" t="s">
        <v>30495</v>
      </c>
      <c r="B12793" t="s">
        <v>30500</v>
      </c>
      <c r="C12793">
        <v>6</v>
      </c>
      <c r="D12793" t="s">
        <v>1219</v>
      </c>
      <c r="E12793" t="s">
        <v>12</v>
      </c>
      <c r="F12793" s="3" t="s">
        <v>27437</v>
      </c>
      <c r="G12793">
        <v>2021</v>
      </c>
      <c r="H12793" t="s">
        <v>462</v>
      </c>
      <c r="I12793" t="s">
        <v>30497</v>
      </c>
    </row>
    <row r="12794" spans="1:9" ht="16" x14ac:dyDescent="0.2">
      <c r="A12794" t="s">
        <v>30501</v>
      </c>
      <c r="B12794" t="s">
        <v>30502</v>
      </c>
      <c r="C12794">
        <v>1</v>
      </c>
      <c r="D12794" t="s">
        <v>31</v>
      </c>
      <c r="E12794" t="s">
        <v>12</v>
      </c>
      <c r="F12794" s="3" t="s">
        <v>30503</v>
      </c>
      <c r="G12794">
        <v>2021</v>
      </c>
      <c r="H12794" t="s">
        <v>2773</v>
      </c>
      <c r="I12794" t="s">
        <v>30504</v>
      </c>
    </row>
    <row r="12795" spans="1:9" ht="16" x14ac:dyDescent="0.2">
      <c r="A12795" t="s">
        <v>30505</v>
      </c>
      <c r="B12795" t="s">
        <v>30506</v>
      </c>
      <c r="C12795">
        <v>1</v>
      </c>
      <c r="D12795" t="s">
        <v>12</v>
      </c>
      <c r="E12795" t="s">
        <v>12</v>
      </c>
      <c r="F12795" s="3" t="s">
        <v>30507</v>
      </c>
      <c r="G12795">
        <v>2021</v>
      </c>
      <c r="H12795" t="s">
        <v>571</v>
      </c>
      <c r="I12795" t="s">
        <v>30508</v>
      </c>
    </row>
    <row r="12796" spans="1:9" ht="32" x14ac:dyDescent="0.2">
      <c r="A12796" t="s">
        <v>30505</v>
      </c>
      <c r="B12796" t="s">
        <v>30509</v>
      </c>
      <c r="C12796">
        <v>2</v>
      </c>
      <c r="D12796">
        <f>436</f>
        <v>436</v>
      </c>
      <c r="E12796" t="s">
        <v>12</v>
      </c>
      <c r="F12796" s="3" t="s">
        <v>30510</v>
      </c>
      <c r="G12796">
        <v>2021</v>
      </c>
      <c r="H12796" t="s">
        <v>571</v>
      </c>
      <c r="I12796" t="s">
        <v>30508</v>
      </c>
    </row>
    <row r="12797" spans="1:9" ht="32" x14ac:dyDescent="0.2">
      <c r="A12797" t="s">
        <v>30511</v>
      </c>
      <c r="B12797" t="s">
        <v>5584</v>
      </c>
      <c r="C12797">
        <v>1</v>
      </c>
      <c r="D12797" t="s">
        <v>52</v>
      </c>
      <c r="E12797" t="s">
        <v>12</v>
      </c>
      <c r="F12797" s="3" t="s">
        <v>5585</v>
      </c>
      <c r="G12797">
        <v>2021</v>
      </c>
      <c r="H12797" t="s">
        <v>140</v>
      </c>
      <c r="I12797" t="s">
        <v>30512</v>
      </c>
    </row>
    <row r="12798" spans="1:9" ht="16" x14ac:dyDescent="0.2">
      <c r="A12798" t="s">
        <v>30513</v>
      </c>
      <c r="B12798" t="s">
        <v>30514</v>
      </c>
      <c r="C12798">
        <v>1</v>
      </c>
      <c r="D12798" t="s">
        <v>12</v>
      </c>
      <c r="E12798" t="s">
        <v>12</v>
      </c>
      <c r="F12798" s="3" t="s">
        <v>30515</v>
      </c>
      <c r="G12798">
        <v>2021</v>
      </c>
      <c r="H12798" t="s">
        <v>21</v>
      </c>
      <c r="I12798" t="s">
        <v>30516</v>
      </c>
    </row>
    <row r="12799" spans="1:9" ht="16" x14ac:dyDescent="0.2">
      <c r="A12799" t="s">
        <v>30517</v>
      </c>
      <c r="B12799" t="s">
        <v>30518</v>
      </c>
      <c r="C12799">
        <v>1</v>
      </c>
      <c r="D12799" t="s">
        <v>52</v>
      </c>
      <c r="E12799" t="s">
        <v>12</v>
      </c>
      <c r="F12799" s="3" t="s">
        <v>25727</v>
      </c>
      <c r="G12799">
        <v>2021</v>
      </c>
      <c r="H12799" t="s">
        <v>226</v>
      </c>
      <c r="I12799" t="s">
        <v>30519</v>
      </c>
    </row>
    <row r="12800" spans="1:9" ht="16" x14ac:dyDescent="0.2">
      <c r="A12800" t="s">
        <v>30520</v>
      </c>
      <c r="B12800" t="s">
        <v>19816</v>
      </c>
      <c r="C12800">
        <v>1</v>
      </c>
      <c r="D12800" t="s">
        <v>52</v>
      </c>
      <c r="E12800" t="s">
        <v>12</v>
      </c>
      <c r="F12800" s="3" t="s">
        <v>16739</v>
      </c>
      <c r="G12800">
        <v>2021</v>
      </c>
      <c r="H12800" t="s">
        <v>462</v>
      </c>
      <c r="I12800" t="s">
        <v>30521</v>
      </c>
    </row>
    <row r="12801" spans="1:9" ht="32" x14ac:dyDescent="0.2">
      <c r="A12801" t="s">
        <v>30520</v>
      </c>
      <c r="B12801" t="s">
        <v>30522</v>
      </c>
      <c r="C12801">
        <v>2</v>
      </c>
      <c r="D12801" t="s">
        <v>408</v>
      </c>
      <c r="E12801" t="s">
        <v>12</v>
      </c>
      <c r="F12801" s="3" t="s">
        <v>30523</v>
      </c>
      <c r="G12801">
        <v>2021</v>
      </c>
      <c r="H12801" t="s">
        <v>518</v>
      </c>
      <c r="I12801" t="s">
        <v>30521</v>
      </c>
    </row>
    <row r="12802" spans="1:9" ht="16" x14ac:dyDescent="0.2">
      <c r="A12802" t="s">
        <v>30520</v>
      </c>
      <c r="B12802" t="s">
        <v>30524</v>
      </c>
      <c r="C12802">
        <v>3</v>
      </c>
      <c r="D12802" t="s">
        <v>12</v>
      </c>
      <c r="E12802" t="s">
        <v>12</v>
      </c>
      <c r="F12802" s="3" t="s">
        <v>19010</v>
      </c>
      <c r="G12802">
        <v>2021</v>
      </c>
      <c r="H12802" t="s">
        <v>323</v>
      </c>
      <c r="I12802" t="s">
        <v>30521</v>
      </c>
    </row>
    <row r="12803" spans="1:9" ht="16" x14ac:dyDescent="0.2">
      <c r="A12803" t="s">
        <v>30525</v>
      </c>
      <c r="B12803" t="s">
        <v>30526</v>
      </c>
      <c r="C12803">
        <v>1</v>
      </c>
      <c r="D12803" t="s">
        <v>52</v>
      </c>
      <c r="E12803" t="s">
        <v>12</v>
      </c>
      <c r="F12803" s="3" t="s">
        <v>2076</v>
      </c>
      <c r="G12803">
        <v>2021</v>
      </c>
      <c r="H12803" t="s">
        <v>140</v>
      </c>
      <c r="I12803" t="s">
        <v>30527</v>
      </c>
    </row>
    <row r="12804" spans="1:9" ht="32" x14ac:dyDescent="0.2">
      <c r="A12804" t="s">
        <v>30525</v>
      </c>
      <c r="B12804" t="s">
        <v>30528</v>
      </c>
      <c r="C12804">
        <v>2</v>
      </c>
      <c r="D12804" t="s">
        <v>12</v>
      </c>
      <c r="E12804" t="s">
        <v>12</v>
      </c>
      <c r="F12804" s="3" t="s">
        <v>30529</v>
      </c>
      <c r="G12804">
        <v>2021</v>
      </c>
      <c r="H12804" t="s">
        <v>140</v>
      </c>
      <c r="I12804" t="s">
        <v>30527</v>
      </c>
    </row>
    <row r="12805" spans="1:9" ht="32" x14ac:dyDescent="0.2">
      <c r="A12805" t="s">
        <v>30525</v>
      </c>
      <c r="B12805" t="s">
        <v>30530</v>
      </c>
      <c r="C12805">
        <v>3</v>
      </c>
      <c r="D12805" t="s">
        <v>52</v>
      </c>
      <c r="E12805" t="s">
        <v>12</v>
      </c>
      <c r="F12805" s="3" t="s">
        <v>30531</v>
      </c>
      <c r="G12805">
        <v>2021</v>
      </c>
      <c r="H12805" t="s">
        <v>140</v>
      </c>
      <c r="I12805" t="s">
        <v>30527</v>
      </c>
    </row>
    <row r="12806" spans="1:9" ht="16" x14ac:dyDescent="0.2">
      <c r="A12806" t="s">
        <v>30532</v>
      </c>
      <c r="B12806" t="s">
        <v>27422</v>
      </c>
      <c r="C12806">
        <v>1</v>
      </c>
      <c r="D12806" t="s">
        <v>31</v>
      </c>
      <c r="E12806" t="s">
        <v>12</v>
      </c>
      <c r="F12806" s="3" t="s">
        <v>29299</v>
      </c>
      <c r="G12806">
        <v>2021</v>
      </c>
      <c r="H12806" t="s">
        <v>140</v>
      </c>
      <c r="I12806" t="s">
        <v>30533</v>
      </c>
    </row>
    <row r="12807" spans="1:9" ht="16" x14ac:dyDescent="0.2">
      <c r="A12807" t="s">
        <v>30532</v>
      </c>
      <c r="B12807" t="s">
        <v>30534</v>
      </c>
      <c r="C12807">
        <v>2</v>
      </c>
      <c r="D12807">
        <f>441</f>
        <v>441</v>
      </c>
      <c r="E12807" t="s">
        <v>12</v>
      </c>
      <c r="F12807" s="3" t="s">
        <v>30535</v>
      </c>
      <c r="G12807">
        <v>2021</v>
      </c>
      <c r="H12807" t="s">
        <v>140</v>
      </c>
      <c r="I12807" t="s">
        <v>30533</v>
      </c>
    </row>
    <row r="12808" spans="1:9" ht="16" x14ac:dyDescent="0.2">
      <c r="A12808" t="s">
        <v>30536</v>
      </c>
      <c r="B12808" t="s">
        <v>30537</v>
      </c>
      <c r="C12808">
        <v>1</v>
      </c>
      <c r="D12808" t="s">
        <v>344</v>
      </c>
      <c r="E12808" t="s">
        <v>12</v>
      </c>
      <c r="F12808" s="3" t="s">
        <v>30538</v>
      </c>
      <c r="G12808">
        <v>2021</v>
      </c>
      <c r="H12808" t="s">
        <v>140</v>
      </c>
      <c r="I12808" t="s">
        <v>30539</v>
      </c>
    </row>
    <row r="12809" spans="1:9" ht="32" x14ac:dyDescent="0.2">
      <c r="A12809" t="s">
        <v>30536</v>
      </c>
      <c r="B12809" t="s">
        <v>30540</v>
      </c>
      <c r="C12809">
        <v>2</v>
      </c>
      <c r="D12809" t="s">
        <v>12</v>
      </c>
      <c r="E12809" t="s">
        <v>12</v>
      </c>
      <c r="F12809" s="3" t="s">
        <v>30541</v>
      </c>
      <c r="G12809">
        <v>2021</v>
      </c>
      <c r="H12809" t="s">
        <v>359</v>
      </c>
      <c r="I12809" t="s">
        <v>30539</v>
      </c>
    </row>
    <row r="12810" spans="1:9" ht="32" x14ac:dyDescent="0.2">
      <c r="A12810" t="s">
        <v>30536</v>
      </c>
      <c r="B12810" t="s">
        <v>30542</v>
      </c>
      <c r="C12810">
        <v>3</v>
      </c>
      <c r="D12810" t="s">
        <v>12</v>
      </c>
      <c r="E12810" t="s">
        <v>12</v>
      </c>
      <c r="F12810" s="3" t="s">
        <v>30543</v>
      </c>
      <c r="G12810">
        <v>2021</v>
      </c>
      <c r="H12810" t="s">
        <v>359</v>
      </c>
      <c r="I12810" t="s">
        <v>30539</v>
      </c>
    </row>
    <row r="12811" spans="1:9" ht="16" x14ac:dyDescent="0.2">
      <c r="A12811" t="s">
        <v>30544</v>
      </c>
      <c r="B12811" t="s">
        <v>30545</v>
      </c>
      <c r="C12811">
        <v>1</v>
      </c>
      <c r="D12811" t="s">
        <v>12</v>
      </c>
      <c r="E12811" t="s">
        <v>12</v>
      </c>
      <c r="F12811" s="3" t="s">
        <v>30546</v>
      </c>
      <c r="G12811">
        <v>2021</v>
      </c>
      <c r="H12811" t="s">
        <v>37</v>
      </c>
      <c r="I12811" t="s">
        <v>30547</v>
      </c>
    </row>
    <row r="12812" spans="1:9" ht="16" x14ac:dyDescent="0.2">
      <c r="A12812" t="s">
        <v>30544</v>
      </c>
      <c r="B12812" t="s">
        <v>30548</v>
      </c>
      <c r="C12812">
        <v>2</v>
      </c>
      <c r="D12812" t="s">
        <v>1818</v>
      </c>
      <c r="E12812" t="s">
        <v>12</v>
      </c>
      <c r="F12812" s="3" t="s">
        <v>30549</v>
      </c>
      <c r="G12812">
        <v>2021</v>
      </c>
      <c r="H12812" t="s">
        <v>323</v>
      </c>
      <c r="I12812" t="s">
        <v>30547</v>
      </c>
    </row>
    <row r="12813" spans="1:9" ht="16" x14ac:dyDescent="0.2">
      <c r="A12813" t="s">
        <v>30550</v>
      </c>
      <c r="B12813" t="s">
        <v>10269</v>
      </c>
      <c r="C12813">
        <v>1</v>
      </c>
      <c r="D12813" t="s">
        <v>712</v>
      </c>
      <c r="E12813" t="s">
        <v>12</v>
      </c>
      <c r="F12813" s="3" t="s">
        <v>26870</v>
      </c>
      <c r="G12813">
        <v>2021</v>
      </c>
      <c r="H12813" t="s">
        <v>140</v>
      </c>
      <c r="I12813" t="s">
        <v>30551</v>
      </c>
    </row>
    <row r="12814" spans="1:9" ht="32" x14ac:dyDescent="0.2">
      <c r="A12814" t="s">
        <v>30550</v>
      </c>
      <c r="B12814" t="s">
        <v>19785</v>
      </c>
      <c r="C12814">
        <v>2</v>
      </c>
      <c r="D12814" t="s">
        <v>1735</v>
      </c>
      <c r="E12814" t="s">
        <v>334</v>
      </c>
      <c r="F12814" s="3" t="s">
        <v>19786</v>
      </c>
      <c r="G12814">
        <v>2021</v>
      </c>
      <c r="H12814" t="s">
        <v>140</v>
      </c>
      <c r="I12814" t="s">
        <v>30551</v>
      </c>
    </row>
    <row r="12815" spans="1:9" ht="16" x14ac:dyDescent="0.2">
      <c r="A12815" t="s">
        <v>30552</v>
      </c>
      <c r="B12815" t="s">
        <v>30553</v>
      </c>
      <c r="C12815">
        <v>1</v>
      </c>
      <c r="D12815" t="s">
        <v>12</v>
      </c>
      <c r="E12815" t="s">
        <v>12</v>
      </c>
      <c r="F12815" s="3" t="s">
        <v>30554</v>
      </c>
      <c r="G12815">
        <v>2021</v>
      </c>
      <c r="H12815" t="s">
        <v>239</v>
      </c>
      <c r="I12815" t="s">
        <v>30555</v>
      </c>
    </row>
    <row r="12816" spans="1:9" ht="32" x14ac:dyDescent="0.2">
      <c r="A12816" t="s">
        <v>30556</v>
      </c>
      <c r="B12816" t="s">
        <v>30557</v>
      </c>
      <c r="C12816">
        <v>1</v>
      </c>
      <c r="D12816" t="s">
        <v>316</v>
      </c>
      <c r="E12816" t="s">
        <v>12</v>
      </c>
      <c r="F12816" s="3" t="s">
        <v>30558</v>
      </c>
      <c r="G12816">
        <v>2021</v>
      </c>
      <c r="H12816" t="s">
        <v>318</v>
      </c>
      <c r="I12816" t="s">
        <v>30559</v>
      </c>
    </row>
    <row r="12817" spans="1:9" ht="32" x14ac:dyDescent="0.2">
      <c r="A12817" t="s">
        <v>30560</v>
      </c>
      <c r="B12817" t="s">
        <v>30561</v>
      </c>
      <c r="C12817">
        <v>1</v>
      </c>
      <c r="D12817" t="s">
        <v>12</v>
      </c>
      <c r="E12817" t="s">
        <v>12</v>
      </c>
      <c r="F12817" s="3" t="s">
        <v>30562</v>
      </c>
      <c r="G12817">
        <v>2021</v>
      </c>
      <c r="H12817" t="s">
        <v>420</v>
      </c>
      <c r="I12817" t="s">
        <v>30563</v>
      </c>
    </row>
    <row r="12818" spans="1:9" ht="16" x14ac:dyDescent="0.2">
      <c r="A12818" t="s">
        <v>30564</v>
      </c>
      <c r="B12818" t="s">
        <v>14272</v>
      </c>
      <c r="C12818">
        <v>1</v>
      </c>
      <c r="D12818" t="s">
        <v>52</v>
      </c>
      <c r="E12818" t="s">
        <v>12</v>
      </c>
      <c r="F12818" s="3" t="s">
        <v>30565</v>
      </c>
      <c r="G12818">
        <v>2021</v>
      </c>
      <c r="H12818" t="s">
        <v>226</v>
      </c>
      <c r="I12818" t="s">
        <v>30566</v>
      </c>
    </row>
    <row r="12819" spans="1:9" ht="16" x14ac:dyDescent="0.2">
      <c r="A12819" t="s">
        <v>30564</v>
      </c>
      <c r="B12819" t="s">
        <v>30567</v>
      </c>
      <c r="C12819">
        <v>2</v>
      </c>
      <c r="D12819" t="s">
        <v>52</v>
      </c>
      <c r="E12819" t="s">
        <v>12</v>
      </c>
      <c r="F12819" s="3" t="s">
        <v>30568</v>
      </c>
      <c r="G12819">
        <v>2021</v>
      </c>
      <c r="H12819" t="s">
        <v>226</v>
      </c>
      <c r="I12819" t="s">
        <v>30566</v>
      </c>
    </row>
    <row r="12820" spans="1:9" ht="32" x14ac:dyDescent="0.2">
      <c r="A12820" t="s">
        <v>30564</v>
      </c>
      <c r="B12820" t="s">
        <v>30569</v>
      </c>
      <c r="C12820">
        <v>3</v>
      </c>
      <c r="D12820" t="s">
        <v>52</v>
      </c>
      <c r="E12820" t="s">
        <v>12</v>
      </c>
      <c r="F12820" s="3" t="s">
        <v>3545</v>
      </c>
      <c r="G12820">
        <v>2021</v>
      </c>
      <c r="H12820" t="s">
        <v>226</v>
      </c>
      <c r="I12820" t="s">
        <v>30566</v>
      </c>
    </row>
    <row r="12821" spans="1:9" ht="16" x14ac:dyDescent="0.2">
      <c r="A12821" t="s">
        <v>30570</v>
      </c>
      <c r="B12821" t="s">
        <v>30571</v>
      </c>
      <c r="C12821">
        <v>1</v>
      </c>
      <c r="D12821" t="s">
        <v>2245</v>
      </c>
      <c r="E12821" t="s">
        <v>12</v>
      </c>
      <c r="F12821" s="3" t="s">
        <v>2246</v>
      </c>
      <c r="G12821">
        <v>2021</v>
      </c>
      <c r="H12821" t="s">
        <v>86</v>
      </c>
      <c r="I12821" t="s">
        <v>30572</v>
      </c>
    </row>
    <row r="12822" spans="1:9" ht="32" x14ac:dyDescent="0.2">
      <c r="A12822" t="s">
        <v>30570</v>
      </c>
      <c r="B12822" t="s">
        <v>30573</v>
      </c>
      <c r="C12822">
        <v>2</v>
      </c>
      <c r="D12822" t="s">
        <v>12</v>
      </c>
      <c r="E12822" t="s">
        <v>12</v>
      </c>
      <c r="F12822" s="3" t="s">
        <v>30574</v>
      </c>
      <c r="G12822">
        <v>2021</v>
      </c>
      <c r="H12822" t="s">
        <v>296</v>
      </c>
      <c r="I12822" t="s">
        <v>30572</v>
      </c>
    </row>
    <row r="12823" spans="1:9" ht="16" x14ac:dyDescent="0.2">
      <c r="A12823" t="s">
        <v>30575</v>
      </c>
      <c r="B12823" t="s">
        <v>30576</v>
      </c>
      <c r="C12823">
        <v>1</v>
      </c>
      <c r="D12823" t="s">
        <v>12</v>
      </c>
      <c r="E12823" t="s">
        <v>12</v>
      </c>
      <c r="F12823" s="3" t="s">
        <v>30577</v>
      </c>
      <c r="G12823">
        <v>2021</v>
      </c>
      <c r="H12823" t="s">
        <v>140</v>
      </c>
      <c r="I12823" t="s">
        <v>30578</v>
      </c>
    </row>
    <row r="12824" spans="1:9" ht="16" x14ac:dyDescent="0.2">
      <c r="A12824" t="s">
        <v>30575</v>
      </c>
      <c r="B12824" t="s">
        <v>30579</v>
      </c>
      <c r="C12824">
        <v>2</v>
      </c>
      <c r="D12824" t="s">
        <v>3898</v>
      </c>
      <c r="E12824" t="s">
        <v>12</v>
      </c>
      <c r="F12824" s="3" t="s">
        <v>30580</v>
      </c>
      <c r="G12824">
        <v>2021</v>
      </c>
      <c r="H12824" t="s">
        <v>1248</v>
      </c>
      <c r="I12824" t="s">
        <v>30578</v>
      </c>
    </row>
    <row r="12825" spans="1:9" ht="32" x14ac:dyDescent="0.2">
      <c r="A12825" t="s">
        <v>30581</v>
      </c>
      <c r="B12825" t="s">
        <v>30582</v>
      </c>
      <c r="C12825">
        <v>1</v>
      </c>
      <c r="D12825" t="s">
        <v>408</v>
      </c>
      <c r="E12825" t="s">
        <v>12</v>
      </c>
      <c r="F12825" s="3" t="s">
        <v>23479</v>
      </c>
      <c r="G12825">
        <v>2021</v>
      </c>
      <c r="H12825" t="s">
        <v>267</v>
      </c>
      <c r="I12825" t="s">
        <v>30583</v>
      </c>
    </row>
    <row r="12826" spans="1:9" ht="16" x14ac:dyDescent="0.2">
      <c r="A12826" t="s">
        <v>30581</v>
      </c>
      <c r="B12826" t="s">
        <v>30584</v>
      </c>
      <c r="C12826">
        <v>2</v>
      </c>
      <c r="D12826" t="s">
        <v>12</v>
      </c>
      <c r="E12826" t="s">
        <v>11432</v>
      </c>
      <c r="F12826" s="3" t="s">
        <v>26487</v>
      </c>
      <c r="G12826">
        <v>2021</v>
      </c>
      <c r="H12826" t="s">
        <v>86</v>
      </c>
      <c r="I12826" t="s">
        <v>30583</v>
      </c>
    </row>
    <row r="12827" spans="1:9" ht="16" x14ac:dyDescent="0.2">
      <c r="A12827" t="s">
        <v>30581</v>
      </c>
      <c r="B12827" t="s">
        <v>30585</v>
      </c>
      <c r="C12827">
        <v>3</v>
      </c>
      <c r="D12827" t="s">
        <v>12</v>
      </c>
      <c r="E12827" t="s">
        <v>12</v>
      </c>
      <c r="F12827" s="3" t="s">
        <v>30586</v>
      </c>
      <c r="G12827">
        <v>2021</v>
      </c>
      <c r="H12827" t="s">
        <v>126</v>
      </c>
      <c r="I12827" t="s">
        <v>30583</v>
      </c>
    </row>
    <row r="12828" spans="1:9" ht="16" x14ac:dyDescent="0.2">
      <c r="A12828" t="s">
        <v>30581</v>
      </c>
      <c r="B12828" t="s">
        <v>30587</v>
      </c>
      <c r="C12828">
        <v>4</v>
      </c>
      <c r="D12828" t="s">
        <v>7494</v>
      </c>
      <c r="E12828" t="s">
        <v>28999</v>
      </c>
      <c r="F12828" s="3" t="s">
        <v>29000</v>
      </c>
      <c r="G12828">
        <v>2021</v>
      </c>
      <c r="H12828" t="s">
        <v>126</v>
      </c>
      <c r="I12828" t="s">
        <v>30583</v>
      </c>
    </row>
    <row r="12829" spans="1:9" ht="32" x14ac:dyDescent="0.2">
      <c r="A12829" t="s">
        <v>30588</v>
      </c>
      <c r="B12829" t="s">
        <v>30589</v>
      </c>
      <c r="C12829">
        <v>1</v>
      </c>
      <c r="D12829">
        <f>237</f>
        <v>237</v>
      </c>
      <c r="E12829" t="s">
        <v>12</v>
      </c>
      <c r="F12829" s="3" t="s">
        <v>21349</v>
      </c>
      <c r="G12829">
        <v>2021</v>
      </c>
      <c r="H12829" t="s">
        <v>21</v>
      </c>
      <c r="I12829" t="s">
        <v>30590</v>
      </c>
    </row>
    <row r="12830" spans="1:9" ht="32" x14ac:dyDescent="0.2">
      <c r="A12830" t="s">
        <v>30588</v>
      </c>
      <c r="B12830" t="s">
        <v>30591</v>
      </c>
      <c r="C12830">
        <v>2</v>
      </c>
      <c r="D12830">
        <f>237</f>
        <v>237</v>
      </c>
      <c r="E12830" t="s">
        <v>12</v>
      </c>
      <c r="F12830" s="3" t="s">
        <v>30592</v>
      </c>
      <c r="G12830">
        <v>2021</v>
      </c>
      <c r="H12830" t="s">
        <v>21</v>
      </c>
      <c r="I12830" t="s">
        <v>30590</v>
      </c>
    </row>
    <row r="12831" spans="1:9" ht="32" x14ac:dyDescent="0.2">
      <c r="A12831" t="s">
        <v>30593</v>
      </c>
      <c r="B12831" t="s">
        <v>30594</v>
      </c>
      <c r="C12831">
        <v>1</v>
      </c>
      <c r="D12831" t="s">
        <v>12</v>
      </c>
      <c r="E12831" t="s">
        <v>12</v>
      </c>
      <c r="F12831" s="3" t="s">
        <v>5774</v>
      </c>
      <c r="G12831">
        <v>2021</v>
      </c>
      <c r="H12831" t="s">
        <v>1157</v>
      </c>
      <c r="I12831" t="s">
        <v>30595</v>
      </c>
    </row>
    <row r="12832" spans="1:9" ht="32" x14ac:dyDescent="0.2">
      <c r="A12832" t="s">
        <v>30593</v>
      </c>
      <c r="B12832" t="s">
        <v>30596</v>
      </c>
      <c r="C12832">
        <v>2</v>
      </c>
      <c r="D12832" t="s">
        <v>12</v>
      </c>
      <c r="E12832" t="s">
        <v>12</v>
      </c>
      <c r="F12832" s="3" t="s">
        <v>30597</v>
      </c>
      <c r="G12832">
        <v>2021</v>
      </c>
      <c r="H12832" t="s">
        <v>2797</v>
      </c>
      <c r="I12832" t="s">
        <v>30595</v>
      </c>
    </row>
    <row r="12833" spans="1:9" ht="32" x14ac:dyDescent="0.2">
      <c r="A12833" t="s">
        <v>30598</v>
      </c>
      <c r="B12833" t="s">
        <v>25874</v>
      </c>
      <c r="C12833">
        <v>1</v>
      </c>
      <c r="D12833" t="s">
        <v>12</v>
      </c>
      <c r="E12833" t="s">
        <v>12</v>
      </c>
      <c r="F12833" s="3" t="s">
        <v>27313</v>
      </c>
      <c r="G12833">
        <v>2021</v>
      </c>
      <c r="H12833" t="s">
        <v>3976</v>
      </c>
      <c r="I12833" t="s">
        <v>30599</v>
      </c>
    </row>
    <row r="12834" spans="1:9" ht="32" x14ac:dyDescent="0.2">
      <c r="A12834" t="s">
        <v>30600</v>
      </c>
      <c r="B12834" t="s">
        <v>18860</v>
      </c>
      <c r="C12834">
        <v>1</v>
      </c>
      <c r="D12834" t="s">
        <v>6121</v>
      </c>
      <c r="E12834" t="s">
        <v>12</v>
      </c>
      <c r="F12834" s="3" t="s">
        <v>15588</v>
      </c>
      <c r="G12834">
        <v>2021</v>
      </c>
      <c r="H12834" t="s">
        <v>140</v>
      </c>
      <c r="I12834" t="s">
        <v>30601</v>
      </c>
    </row>
    <row r="12835" spans="1:9" ht="16" x14ac:dyDescent="0.2">
      <c r="A12835" t="s">
        <v>30600</v>
      </c>
      <c r="B12835" t="s">
        <v>30602</v>
      </c>
      <c r="C12835">
        <v>2</v>
      </c>
      <c r="D12835" t="s">
        <v>12</v>
      </c>
      <c r="E12835" t="s">
        <v>12</v>
      </c>
      <c r="F12835" s="3" t="s">
        <v>29269</v>
      </c>
      <c r="G12835">
        <v>2021</v>
      </c>
      <c r="H12835" t="s">
        <v>140</v>
      </c>
      <c r="I12835" t="s">
        <v>30601</v>
      </c>
    </row>
    <row r="12836" spans="1:9" ht="32" x14ac:dyDescent="0.2">
      <c r="A12836" t="s">
        <v>30603</v>
      </c>
      <c r="B12836" t="s">
        <v>18070</v>
      </c>
      <c r="C12836">
        <v>1</v>
      </c>
      <c r="D12836" t="s">
        <v>12</v>
      </c>
      <c r="E12836" t="s">
        <v>12</v>
      </c>
      <c r="F12836" s="3" t="s">
        <v>30604</v>
      </c>
      <c r="G12836">
        <v>2021</v>
      </c>
      <c r="H12836" t="s">
        <v>37</v>
      </c>
      <c r="I12836" t="s">
        <v>30605</v>
      </c>
    </row>
    <row r="12837" spans="1:9" ht="16" x14ac:dyDescent="0.2">
      <c r="A12837" t="s">
        <v>30606</v>
      </c>
      <c r="B12837" t="s">
        <v>18535</v>
      </c>
      <c r="C12837">
        <v>1</v>
      </c>
      <c r="D12837" t="s">
        <v>1128</v>
      </c>
      <c r="E12837" t="s">
        <v>12</v>
      </c>
      <c r="F12837" s="3" t="s">
        <v>20676</v>
      </c>
      <c r="G12837">
        <v>2021</v>
      </c>
      <c r="H12837" t="s">
        <v>140</v>
      </c>
      <c r="I12837" t="s">
        <v>30607</v>
      </c>
    </row>
    <row r="12838" spans="1:9" ht="16" x14ac:dyDescent="0.2">
      <c r="A12838" t="s">
        <v>30608</v>
      </c>
      <c r="B12838" t="s">
        <v>30609</v>
      </c>
      <c r="C12838">
        <v>1</v>
      </c>
      <c r="D12838" t="s">
        <v>12</v>
      </c>
      <c r="E12838" t="s">
        <v>12</v>
      </c>
      <c r="F12838" s="3" t="s">
        <v>15283</v>
      </c>
      <c r="G12838">
        <v>2021</v>
      </c>
      <c r="H12838" t="s">
        <v>239</v>
      </c>
      <c r="I12838" t="s">
        <v>30610</v>
      </c>
    </row>
    <row r="12839" spans="1:9" ht="32" x14ac:dyDescent="0.2">
      <c r="A12839" t="s">
        <v>30608</v>
      </c>
      <c r="B12839" t="s">
        <v>30611</v>
      </c>
      <c r="C12839">
        <v>2</v>
      </c>
      <c r="D12839" t="s">
        <v>12</v>
      </c>
      <c r="E12839" t="s">
        <v>12</v>
      </c>
      <c r="F12839" s="3" t="s">
        <v>30612</v>
      </c>
      <c r="G12839">
        <v>2021</v>
      </c>
      <c r="H12839" t="s">
        <v>239</v>
      </c>
      <c r="I12839" t="s">
        <v>30610</v>
      </c>
    </row>
    <row r="12840" spans="1:9" ht="32" x14ac:dyDescent="0.2">
      <c r="A12840" t="s">
        <v>30613</v>
      </c>
      <c r="B12840" t="s">
        <v>30614</v>
      </c>
      <c r="C12840">
        <v>1</v>
      </c>
      <c r="D12840" t="s">
        <v>52</v>
      </c>
      <c r="E12840" t="s">
        <v>12</v>
      </c>
      <c r="F12840" s="7" t="s">
        <v>30615</v>
      </c>
      <c r="G12840">
        <v>2021</v>
      </c>
      <c r="H12840" t="s">
        <v>140</v>
      </c>
      <c r="I12840" t="s">
        <v>30616</v>
      </c>
    </row>
    <row r="12841" spans="1:9" ht="16" x14ac:dyDescent="0.2">
      <c r="A12841" t="s">
        <v>30613</v>
      </c>
      <c r="B12841" t="s">
        <v>25882</v>
      </c>
      <c r="C12841">
        <v>2</v>
      </c>
      <c r="D12841" t="s">
        <v>6121</v>
      </c>
      <c r="E12841" t="s">
        <v>12</v>
      </c>
      <c r="F12841" s="3" t="s">
        <v>7095</v>
      </c>
      <c r="G12841">
        <v>2021</v>
      </c>
      <c r="H12841" t="s">
        <v>140</v>
      </c>
      <c r="I12841" t="s">
        <v>30616</v>
      </c>
    </row>
    <row r="12842" spans="1:9" ht="16" x14ac:dyDescent="0.2">
      <c r="A12842" t="s">
        <v>30617</v>
      </c>
      <c r="B12842" t="s">
        <v>23143</v>
      </c>
      <c r="C12842">
        <v>1</v>
      </c>
      <c r="D12842" t="s">
        <v>12</v>
      </c>
      <c r="E12842" t="s">
        <v>12</v>
      </c>
      <c r="F12842" s="3" t="s">
        <v>12806</v>
      </c>
      <c r="G12842">
        <v>2021</v>
      </c>
      <c r="H12842" t="s">
        <v>527</v>
      </c>
      <c r="I12842" t="s">
        <v>30618</v>
      </c>
    </row>
    <row r="12843" spans="1:9" ht="16" x14ac:dyDescent="0.2">
      <c r="A12843" t="s">
        <v>30617</v>
      </c>
      <c r="B12843" t="s">
        <v>4593</v>
      </c>
      <c r="C12843">
        <v>2</v>
      </c>
      <c r="D12843" t="s">
        <v>525</v>
      </c>
      <c r="E12843" t="s">
        <v>12</v>
      </c>
      <c r="F12843" s="3" t="s">
        <v>24909</v>
      </c>
      <c r="G12843">
        <v>2021</v>
      </c>
      <c r="H12843" t="s">
        <v>527</v>
      </c>
      <c r="I12843" t="s">
        <v>30618</v>
      </c>
    </row>
    <row r="12844" spans="1:9" ht="32" x14ac:dyDescent="0.2">
      <c r="A12844" t="s">
        <v>30617</v>
      </c>
      <c r="B12844" t="s">
        <v>23147</v>
      </c>
      <c r="C12844">
        <v>3</v>
      </c>
      <c r="D12844" t="s">
        <v>12</v>
      </c>
      <c r="E12844" t="s">
        <v>12</v>
      </c>
      <c r="F12844" s="3" t="s">
        <v>25093</v>
      </c>
      <c r="G12844">
        <v>2021</v>
      </c>
      <c r="H12844" t="s">
        <v>527</v>
      </c>
      <c r="I12844" t="s">
        <v>30618</v>
      </c>
    </row>
    <row r="12845" spans="1:9" ht="16" x14ac:dyDescent="0.2">
      <c r="A12845" t="s">
        <v>30619</v>
      </c>
      <c r="B12845" t="s">
        <v>26815</v>
      </c>
      <c r="C12845">
        <v>1</v>
      </c>
      <c r="D12845" t="s">
        <v>52</v>
      </c>
      <c r="E12845" t="s">
        <v>12</v>
      </c>
      <c r="F12845" s="3" t="s">
        <v>12837</v>
      </c>
      <c r="G12845">
        <v>2021</v>
      </c>
      <c r="H12845" t="s">
        <v>423</v>
      </c>
      <c r="I12845" t="s">
        <v>30620</v>
      </c>
    </row>
    <row r="12846" spans="1:9" ht="32" x14ac:dyDescent="0.2">
      <c r="A12846" t="s">
        <v>30619</v>
      </c>
      <c r="B12846" t="s">
        <v>26812</v>
      </c>
      <c r="C12846">
        <v>2</v>
      </c>
      <c r="D12846" t="s">
        <v>12</v>
      </c>
      <c r="E12846" t="s">
        <v>12</v>
      </c>
      <c r="F12846" s="3" t="s">
        <v>30621</v>
      </c>
      <c r="G12846">
        <v>2021</v>
      </c>
      <c r="H12846" t="s">
        <v>1031</v>
      </c>
      <c r="I12846" t="s">
        <v>30620</v>
      </c>
    </row>
    <row r="12847" spans="1:9" ht="32" x14ac:dyDescent="0.2">
      <c r="A12847" t="s">
        <v>30619</v>
      </c>
      <c r="B12847" t="s">
        <v>30622</v>
      </c>
      <c r="C12847">
        <v>3</v>
      </c>
      <c r="D12847" t="s">
        <v>7578</v>
      </c>
      <c r="E12847" t="s">
        <v>12</v>
      </c>
      <c r="F12847" s="3" t="s">
        <v>30623</v>
      </c>
      <c r="G12847">
        <v>2021</v>
      </c>
      <c r="H12847" t="s">
        <v>86</v>
      </c>
      <c r="I12847" t="s">
        <v>30620</v>
      </c>
    </row>
    <row r="12848" spans="1:9" ht="32" x14ac:dyDescent="0.2">
      <c r="A12848" t="s">
        <v>30619</v>
      </c>
      <c r="B12848" t="s">
        <v>30624</v>
      </c>
      <c r="C12848">
        <v>4</v>
      </c>
      <c r="D12848">
        <f>454</f>
        <v>454</v>
      </c>
      <c r="E12848" t="s">
        <v>12</v>
      </c>
      <c r="F12848" s="3" t="s">
        <v>30625</v>
      </c>
      <c r="G12848">
        <v>2021</v>
      </c>
      <c r="H12848" t="s">
        <v>423</v>
      </c>
      <c r="I12848" t="s">
        <v>30620</v>
      </c>
    </row>
    <row r="12849" spans="1:9" ht="32" x14ac:dyDescent="0.2">
      <c r="A12849" t="s">
        <v>30626</v>
      </c>
      <c r="B12849" t="s">
        <v>30627</v>
      </c>
      <c r="C12849">
        <v>1</v>
      </c>
      <c r="D12849" t="s">
        <v>12</v>
      </c>
      <c r="E12849" t="s">
        <v>12</v>
      </c>
      <c r="F12849" s="3" t="s">
        <v>30628</v>
      </c>
      <c r="G12849">
        <v>2021</v>
      </c>
      <c r="H12849" t="s">
        <v>602</v>
      </c>
      <c r="I12849" t="s">
        <v>30629</v>
      </c>
    </row>
    <row r="12850" spans="1:9" ht="32" x14ac:dyDescent="0.2">
      <c r="A12850" t="s">
        <v>30626</v>
      </c>
      <c r="B12850" t="s">
        <v>30630</v>
      </c>
      <c r="C12850">
        <v>2</v>
      </c>
      <c r="D12850" t="s">
        <v>12</v>
      </c>
      <c r="E12850" t="s">
        <v>12</v>
      </c>
      <c r="F12850" s="3" t="s">
        <v>30631</v>
      </c>
      <c r="G12850">
        <v>2021</v>
      </c>
      <c r="H12850" t="s">
        <v>602</v>
      </c>
      <c r="I12850" t="s">
        <v>30629</v>
      </c>
    </row>
    <row r="12851" spans="1:9" ht="32" x14ac:dyDescent="0.2">
      <c r="A12851" t="s">
        <v>30626</v>
      </c>
      <c r="B12851" t="s">
        <v>30632</v>
      </c>
      <c r="C12851">
        <v>3</v>
      </c>
      <c r="D12851" t="s">
        <v>12</v>
      </c>
      <c r="E12851" t="s">
        <v>12</v>
      </c>
      <c r="F12851" s="3" t="s">
        <v>30633</v>
      </c>
      <c r="G12851">
        <v>2021</v>
      </c>
      <c r="H12851" t="s">
        <v>602</v>
      </c>
      <c r="I12851" t="s">
        <v>30629</v>
      </c>
    </row>
    <row r="12852" spans="1:9" ht="32" x14ac:dyDescent="0.2">
      <c r="A12852" t="s">
        <v>30626</v>
      </c>
      <c r="B12852" t="s">
        <v>30634</v>
      </c>
      <c r="C12852">
        <v>4</v>
      </c>
      <c r="D12852" t="s">
        <v>12</v>
      </c>
      <c r="E12852" t="s">
        <v>12</v>
      </c>
      <c r="F12852" s="3" t="s">
        <v>30635</v>
      </c>
      <c r="G12852">
        <v>2021</v>
      </c>
      <c r="H12852" t="s">
        <v>602</v>
      </c>
      <c r="I12852" t="s">
        <v>30629</v>
      </c>
    </row>
    <row r="12853" spans="1:9" ht="32" x14ac:dyDescent="0.2">
      <c r="A12853" t="s">
        <v>30636</v>
      </c>
      <c r="B12853" t="s">
        <v>30637</v>
      </c>
      <c r="C12853">
        <v>1</v>
      </c>
      <c r="D12853">
        <f>404</f>
        <v>404</v>
      </c>
      <c r="E12853" t="s">
        <v>12</v>
      </c>
      <c r="F12853" s="3" t="s">
        <v>30638</v>
      </c>
      <c r="G12853">
        <v>2021</v>
      </c>
      <c r="H12853" t="s">
        <v>313</v>
      </c>
      <c r="I12853" t="s">
        <v>30639</v>
      </c>
    </row>
    <row r="12854" spans="1:9" ht="32" x14ac:dyDescent="0.2">
      <c r="A12854" t="s">
        <v>30636</v>
      </c>
      <c r="B12854" t="s">
        <v>30640</v>
      </c>
      <c r="C12854">
        <v>2</v>
      </c>
      <c r="D12854">
        <f>404</f>
        <v>404</v>
      </c>
      <c r="E12854" t="s">
        <v>12</v>
      </c>
      <c r="F12854" s="3" t="s">
        <v>30641</v>
      </c>
      <c r="G12854">
        <v>2021</v>
      </c>
      <c r="H12854" t="s">
        <v>313</v>
      </c>
      <c r="I12854" t="s">
        <v>30639</v>
      </c>
    </row>
    <row r="12855" spans="1:9" ht="32" x14ac:dyDescent="0.2">
      <c r="A12855" t="s">
        <v>30642</v>
      </c>
      <c r="B12855" t="s">
        <v>30643</v>
      </c>
      <c r="C12855">
        <v>1</v>
      </c>
      <c r="D12855" t="s">
        <v>12</v>
      </c>
      <c r="E12855" t="s">
        <v>12</v>
      </c>
      <c r="F12855" s="3" t="s">
        <v>30644</v>
      </c>
      <c r="G12855">
        <v>2021</v>
      </c>
      <c r="H12855" t="s">
        <v>37</v>
      </c>
      <c r="I12855" t="s">
        <v>30645</v>
      </c>
    </row>
    <row r="12856" spans="1:9" ht="32" x14ac:dyDescent="0.2">
      <c r="A12856" t="s">
        <v>30646</v>
      </c>
      <c r="B12856" t="s">
        <v>5770</v>
      </c>
      <c r="C12856">
        <v>1</v>
      </c>
      <c r="D12856" t="s">
        <v>12</v>
      </c>
      <c r="E12856" t="s">
        <v>12</v>
      </c>
      <c r="F12856" s="3" t="s">
        <v>28654</v>
      </c>
      <c r="G12856">
        <v>2021</v>
      </c>
      <c r="H12856" t="s">
        <v>1157</v>
      </c>
      <c r="I12856" t="s">
        <v>30647</v>
      </c>
    </row>
    <row r="12857" spans="1:9" ht="32" x14ac:dyDescent="0.2">
      <c r="A12857" t="s">
        <v>30646</v>
      </c>
      <c r="B12857" t="s">
        <v>28656</v>
      </c>
      <c r="C12857">
        <v>2</v>
      </c>
      <c r="D12857" t="s">
        <v>12</v>
      </c>
      <c r="E12857" t="s">
        <v>12</v>
      </c>
      <c r="F12857" s="3" t="s">
        <v>5778</v>
      </c>
      <c r="G12857">
        <v>2021</v>
      </c>
      <c r="H12857" t="s">
        <v>1157</v>
      </c>
      <c r="I12857" t="s">
        <v>30647</v>
      </c>
    </row>
    <row r="12858" spans="1:9" ht="32" x14ac:dyDescent="0.2">
      <c r="A12858" t="s">
        <v>30646</v>
      </c>
      <c r="B12858" t="s">
        <v>30648</v>
      </c>
      <c r="C12858">
        <v>3</v>
      </c>
      <c r="D12858" t="s">
        <v>12</v>
      </c>
      <c r="E12858" t="s">
        <v>12</v>
      </c>
      <c r="F12858" s="3" t="s">
        <v>30649</v>
      </c>
      <c r="G12858">
        <v>2021</v>
      </c>
      <c r="H12858" t="s">
        <v>126</v>
      </c>
      <c r="I12858" t="s">
        <v>30647</v>
      </c>
    </row>
    <row r="12859" spans="1:9" ht="16" x14ac:dyDescent="0.2">
      <c r="A12859" t="s">
        <v>30650</v>
      </c>
      <c r="B12859" t="s">
        <v>10269</v>
      </c>
      <c r="C12859">
        <v>1</v>
      </c>
      <c r="D12859" t="s">
        <v>712</v>
      </c>
      <c r="E12859" t="s">
        <v>12</v>
      </c>
      <c r="F12859" s="3" t="s">
        <v>4942</v>
      </c>
      <c r="G12859">
        <v>2021</v>
      </c>
      <c r="H12859" t="s">
        <v>140</v>
      </c>
      <c r="I12859" t="s">
        <v>30651</v>
      </c>
    </row>
    <row r="12860" spans="1:9" ht="16" x14ac:dyDescent="0.2">
      <c r="A12860" t="s">
        <v>30652</v>
      </c>
      <c r="B12860" t="s">
        <v>30653</v>
      </c>
      <c r="C12860">
        <v>1</v>
      </c>
      <c r="D12860">
        <f>469</f>
        <v>469</v>
      </c>
      <c r="E12860" t="s">
        <v>12</v>
      </c>
      <c r="F12860" s="3" t="s">
        <v>30654</v>
      </c>
      <c r="G12860">
        <v>2021</v>
      </c>
      <c r="H12860" t="s">
        <v>267</v>
      </c>
      <c r="I12860" t="s">
        <v>30655</v>
      </c>
    </row>
    <row r="12861" spans="1:9" ht="32" x14ac:dyDescent="0.2">
      <c r="A12861" t="s">
        <v>30656</v>
      </c>
      <c r="B12861" t="s">
        <v>18387</v>
      </c>
      <c r="C12861">
        <v>1</v>
      </c>
      <c r="D12861" t="s">
        <v>12</v>
      </c>
      <c r="E12861" t="s">
        <v>12</v>
      </c>
      <c r="F12861" s="3" t="s">
        <v>19262</v>
      </c>
      <c r="G12861">
        <v>2021</v>
      </c>
      <c r="H12861" t="s">
        <v>37</v>
      </c>
      <c r="I12861" t="s">
        <v>30657</v>
      </c>
    </row>
    <row r="12862" spans="1:9" ht="32" x14ac:dyDescent="0.2">
      <c r="A12862" t="s">
        <v>30658</v>
      </c>
      <c r="B12862" t="s">
        <v>1238</v>
      </c>
      <c r="C12862">
        <v>1</v>
      </c>
      <c r="D12862" t="s">
        <v>12</v>
      </c>
      <c r="E12862" t="s">
        <v>12</v>
      </c>
      <c r="F12862" s="3" t="s">
        <v>30659</v>
      </c>
      <c r="G12862">
        <v>2021</v>
      </c>
      <c r="H12862" t="s">
        <v>140</v>
      </c>
      <c r="I12862" t="s">
        <v>30660</v>
      </c>
    </row>
    <row r="12863" spans="1:9" ht="32" x14ac:dyDescent="0.2">
      <c r="A12863" t="s">
        <v>30658</v>
      </c>
      <c r="B12863" t="s">
        <v>3106</v>
      </c>
      <c r="C12863">
        <v>2</v>
      </c>
      <c r="D12863" t="s">
        <v>52</v>
      </c>
      <c r="E12863" t="s">
        <v>12</v>
      </c>
      <c r="F12863" s="3" t="s">
        <v>27352</v>
      </c>
      <c r="G12863">
        <v>2021</v>
      </c>
      <c r="H12863" t="s">
        <v>1157</v>
      </c>
      <c r="I12863" t="s">
        <v>30660</v>
      </c>
    </row>
    <row r="12864" spans="1:9" ht="16" x14ac:dyDescent="0.2">
      <c r="A12864" t="s">
        <v>30658</v>
      </c>
      <c r="B12864" t="s">
        <v>30661</v>
      </c>
      <c r="C12864">
        <v>3</v>
      </c>
      <c r="D12864" t="s">
        <v>344</v>
      </c>
      <c r="E12864" t="s">
        <v>12</v>
      </c>
      <c r="F12864" s="3" t="s">
        <v>30662</v>
      </c>
      <c r="G12864">
        <v>2021</v>
      </c>
      <c r="H12864" t="s">
        <v>1157</v>
      </c>
      <c r="I12864" t="s">
        <v>30660</v>
      </c>
    </row>
    <row r="12865" spans="1:9" ht="32" x14ac:dyDescent="0.2">
      <c r="A12865" t="s">
        <v>30663</v>
      </c>
      <c r="B12865" t="s">
        <v>30664</v>
      </c>
      <c r="C12865">
        <v>1</v>
      </c>
      <c r="D12865" t="s">
        <v>12</v>
      </c>
      <c r="E12865" t="s">
        <v>12</v>
      </c>
      <c r="F12865" s="3" t="s">
        <v>30665</v>
      </c>
      <c r="G12865">
        <v>2021</v>
      </c>
      <c r="H12865" t="s">
        <v>126</v>
      </c>
      <c r="I12865" t="s">
        <v>30666</v>
      </c>
    </row>
    <row r="12866" spans="1:9" ht="16" x14ac:dyDescent="0.2">
      <c r="A12866" t="s">
        <v>30663</v>
      </c>
      <c r="B12866" t="s">
        <v>30667</v>
      </c>
      <c r="C12866">
        <v>2</v>
      </c>
      <c r="D12866" t="s">
        <v>12</v>
      </c>
      <c r="E12866" t="s">
        <v>12</v>
      </c>
      <c r="F12866" s="3" t="s">
        <v>18767</v>
      </c>
      <c r="G12866">
        <v>2021</v>
      </c>
      <c r="H12866" t="s">
        <v>267</v>
      </c>
      <c r="I12866" t="s">
        <v>30666</v>
      </c>
    </row>
    <row r="12867" spans="1:9" ht="16" x14ac:dyDescent="0.2">
      <c r="A12867" t="s">
        <v>30663</v>
      </c>
      <c r="B12867" t="s">
        <v>30668</v>
      </c>
      <c r="C12867">
        <v>3</v>
      </c>
      <c r="D12867" t="s">
        <v>966</v>
      </c>
      <c r="E12867" t="s">
        <v>12</v>
      </c>
      <c r="F12867" s="3" t="s">
        <v>30669</v>
      </c>
      <c r="G12867">
        <v>2021</v>
      </c>
      <c r="H12867" t="s">
        <v>267</v>
      </c>
      <c r="I12867" t="s">
        <v>30666</v>
      </c>
    </row>
    <row r="12868" spans="1:9" ht="16" x14ac:dyDescent="0.2">
      <c r="A12868" t="s">
        <v>30670</v>
      </c>
      <c r="B12868" t="s">
        <v>30671</v>
      </c>
      <c r="C12868">
        <v>1</v>
      </c>
      <c r="D12868">
        <f>514</f>
        <v>514</v>
      </c>
      <c r="E12868" t="s">
        <v>12</v>
      </c>
      <c r="F12868" s="3" t="s">
        <v>30672</v>
      </c>
      <c r="G12868">
        <v>2021</v>
      </c>
      <c r="H12868" t="s">
        <v>140</v>
      </c>
      <c r="I12868" t="s">
        <v>30673</v>
      </c>
    </row>
    <row r="12869" spans="1:9" ht="16" x14ac:dyDescent="0.2">
      <c r="A12869" t="s">
        <v>30670</v>
      </c>
      <c r="B12869" t="s">
        <v>10269</v>
      </c>
      <c r="C12869">
        <v>2</v>
      </c>
      <c r="D12869" t="s">
        <v>712</v>
      </c>
      <c r="E12869" t="s">
        <v>12</v>
      </c>
      <c r="F12869" s="3" t="s">
        <v>26870</v>
      </c>
      <c r="G12869">
        <v>2021</v>
      </c>
      <c r="H12869" t="s">
        <v>140</v>
      </c>
      <c r="I12869" t="s">
        <v>30673</v>
      </c>
    </row>
    <row r="12870" spans="1:9" ht="32" x14ac:dyDescent="0.2">
      <c r="A12870" t="s">
        <v>30674</v>
      </c>
      <c r="B12870" t="s">
        <v>30675</v>
      </c>
      <c r="C12870">
        <v>1</v>
      </c>
      <c r="D12870">
        <f>237</f>
        <v>237</v>
      </c>
      <c r="E12870" t="s">
        <v>12</v>
      </c>
      <c r="F12870" s="3" t="s">
        <v>22560</v>
      </c>
      <c r="G12870">
        <v>2021</v>
      </c>
      <c r="H12870" t="s">
        <v>21</v>
      </c>
      <c r="I12870" t="s">
        <v>30676</v>
      </c>
    </row>
    <row r="12871" spans="1:9" ht="32" x14ac:dyDescent="0.2">
      <c r="A12871" t="s">
        <v>30677</v>
      </c>
      <c r="B12871" t="s">
        <v>30678</v>
      </c>
      <c r="C12871">
        <v>1</v>
      </c>
      <c r="D12871">
        <f>237</f>
        <v>237</v>
      </c>
      <c r="E12871" t="s">
        <v>12</v>
      </c>
      <c r="F12871" s="3" t="s">
        <v>17227</v>
      </c>
      <c r="G12871">
        <v>2021</v>
      </c>
      <c r="H12871" t="s">
        <v>21</v>
      </c>
      <c r="I12871" t="s">
        <v>30679</v>
      </c>
    </row>
    <row r="12872" spans="1:9" ht="32" x14ac:dyDescent="0.2">
      <c r="A12872" t="s">
        <v>30677</v>
      </c>
      <c r="B12872" t="s">
        <v>30680</v>
      </c>
      <c r="C12872">
        <v>2</v>
      </c>
      <c r="D12872" t="s">
        <v>2828</v>
      </c>
      <c r="E12872" t="s">
        <v>12</v>
      </c>
      <c r="F12872" s="3" t="s">
        <v>2829</v>
      </c>
      <c r="G12872">
        <v>2021</v>
      </c>
      <c r="H12872" t="s">
        <v>323</v>
      </c>
      <c r="I12872" t="s">
        <v>30679</v>
      </c>
    </row>
    <row r="12873" spans="1:9" ht="32" x14ac:dyDescent="0.2">
      <c r="A12873" t="s">
        <v>30681</v>
      </c>
      <c r="B12873" t="s">
        <v>30682</v>
      </c>
      <c r="C12873">
        <v>1</v>
      </c>
      <c r="D12873" t="s">
        <v>344</v>
      </c>
      <c r="E12873" t="s">
        <v>12</v>
      </c>
      <c r="F12873" s="3" t="s">
        <v>30683</v>
      </c>
      <c r="G12873">
        <v>2021</v>
      </c>
      <c r="H12873" t="s">
        <v>438</v>
      </c>
      <c r="I12873" t="s">
        <v>30684</v>
      </c>
    </row>
    <row r="12874" spans="1:9" ht="16" x14ac:dyDescent="0.2">
      <c r="A12874" t="s">
        <v>30685</v>
      </c>
      <c r="B12874" t="s">
        <v>30686</v>
      </c>
      <c r="C12874">
        <v>1</v>
      </c>
      <c r="D12874" t="s">
        <v>12</v>
      </c>
      <c r="E12874" t="s">
        <v>12</v>
      </c>
      <c r="F12874" s="3" t="s">
        <v>30687</v>
      </c>
      <c r="G12874">
        <v>2021</v>
      </c>
      <c r="H12874" t="s">
        <v>140</v>
      </c>
      <c r="I12874" t="s">
        <v>30688</v>
      </c>
    </row>
    <row r="12875" spans="1:9" ht="16" x14ac:dyDescent="0.2">
      <c r="A12875" t="s">
        <v>30685</v>
      </c>
      <c r="B12875" t="s">
        <v>30689</v>
      </c>
      <c r="C12875">
        <v>2</v>
      </c>
      <c r="D12875" t="s">
        <v>12</v>
      </c>
      <c r="E12875" t="s">
        <v>12</v>
      </c>
      <c r="F12875" s="3" t="s">
        <v>30690</v>
      </c>
      <c r="G12875">
        <v>2021</v>
      </c>
      <c r="H12875" t="s">
        <v>140</v>
      </c>
      <c r="I12875" t="s">
        <v>30688</v>
      </c>
    </row>
    <row r="12876" spans="1:9" ht="32" x14ac:dyDescent="0.2">
      <c r="A12876" t="s">
        <v>30685</v>
      </c>
      <c r="B12876" t="s">
        <v>30691</v>
      </c>
      <c r="C12876">
        <v>3</v>
      </c>
      <c r="D12876" t="s">
        <v>12</v>
      </c>
      <c r="E12876" t="s">
        <v>12</v>
      </c>
      <c r="F12876" s="3" t="s">
        <v>30692</v>
      </c>
      <c r="G12876">
        <v>2021</v>
      </c>
      <c r="H12876" t="s">
        <v>140</v>
      </c>
      <c r="I12876" t="s">
        <v>30688</v>
      </c>
    </row>
    <row r="12877" spans="1:9" ht="32" x14ac:dyDescent="0.2">
      <c r="A12877" t="s">
        <v>30693</v>
      </c>
      <c r="B12877" t="s">
        <v>30694</v>
      </c>
      <c r="C12877">
        <v>1</v>
      </c>
      <c r="D12877" t="s">
        <v>12</v>
      </c>
      <c r="E12877" t="s">
        <v>12</v>
      </c>
      <c r="F12877" s="3" t="s">
        <v>30695</v>
      </c>
      <c r="G12877">
        <v>2021</v>
      </c>
      <c r="H12877" t="s">
        <v>1663</v>
      </c>
      <c r="I12877" t="s">
        <v>30696</v>
      </c>
    </row>
    <row r="12878" spans="1:9" ht="16" x14ac:dyDescent="0.2">
      <c r="A12878" t="s">
        <v>30693</v>
      </c>
      <c r="B12878" t="s">
        <v>30697</v>
      </c>
      <c r="C12878">
        <v>2</v>
      </c>
      <c r="D12878" t="s">
        <v>1085</v>
      </c>
      <c r="E12878" t="s">
        <v>12</v>
      </c>
      <c r="F12878" s="3" t="s">
        <v>4274</v>
      </c>
      <c r="G12878">
        <v>2021</v>
      </c>
      <c r="H12878" t="s">
        <v>1663</v>
      </c>
      <c r="I12878" t="s">
        <v>30696</v>
      </c>
    </row>
    <row r="12879" spans="1:9" ht="16" x14ac:dyDescent="0.2">
      <c r="A12879" t="s">
        <v>30698</v>
      </c>
      <c r="B12879" t="s">
        <v>30699</v>
      </c>
      <c r="C12879">
        <v>1</v>
      </c>
      <c r="D12879" t="s">
        <v>12</v>
      </c>
      <c r="E12879" t="s">
        <v>12</v>
      </c>
      <c r="F12879" s="3" t="s">
        <v>1160</v>
      </c>
      <c r="G12879">
        <v>2021</v>
      </c>
      <c r="H12879" t="s">
        <v>14</v>
      </c>
      <c r="I12879" t="s">
        <v>30700</v>
      </c>
    </row>
    <row r="12880" spans="1:9" ht="16" x14ac:dyDescent="0.2">
      <c r="A12880" t="s">
        <v>30698</v>
      </c>
      <c r="B12880" t="s">
        <v>840</v>
      </c>
      <c r="C12880">
        <v>2</v>
      </c>
      <c r="D12880" t="s">
        <v>12</v>
      </c>
      <c r="E12880" t="s">
        <v>4003</v>
      </c>
      <c r="F12880" s="3" t="s">
        <v>11465</v>
      </c>
      <c r="G12880">
        <v>2021</v>
      </c>
      <c r="H12880" t="s">
        <v>14</v>
      </c>
      <c r="I12880" t="s">
        <v>30700</v>
      </c>
    </row>
    <row r="12881" spans="1:9" ht="32" x14ac:dyDescent="0.2">
      <c r="A12881" t="s">
        <v>30701</v>
      </c>
      <c r="B12881" t="s">
        <v>840</v>
      </c>
      <c r="C12881">
        <v>1</v>
      </c>
      <c r="D12881" t="s">
        <v>12</v>
      </c>
      <c r="E12881" t="s">
        <v>12</v>
      </c>
      <c r="F12881" s="3" t="s">
        <v>887</v>
      </c>
      <c r="G12881">
        <v>2021</v>
      </c>
      <c r="H12881" t="s">
        <v>14</v>
      </c>
      <c r="I12881" t="s">
        <v>30702</v>
      </c>
    </row>
    <row r="12882" spans="1:9" ht="32" x14ac:dyDescent="0.2">
      <c r="A12882" t="s">
        <v>30703</v>
      </c>
      <c r="B12882" t="s">
        <v>30704</v>
      </c>
      <c r="C12882">
        <v>1</v>
      </c>
      <c r="D12882" t="s">
        <v>2188</v>
      </c>
      <c r="E12882" t="s">
        <v>12</v>
      </c>
      <c r="F12882" s="3" t="s">
        <v>30705</v>
      </c>
      <c r="G12882">
        <v>2021</v>
      </c>
      <c r="H12882" t="s">
        <v>86</v>
      </c>
      <c r="I12882" t="s">
        <v>30706</v>
      </c>
    </row>
    <row r="12883" spans="1:9" ht="32" x14ac:dyDescent="0.2">
      <c r="A12883" t="s">
        <v>30703</v>
      </c>
      <c r="B12883" t="s">
        <v>30707</v>
      </c>
      <c r="C12883">
        <v>2</v>
      </c>
      <c r="D12883" t="s">
        <v>2188</v>
      </c>
      <c r="E12883" t="s">
        <v>30708</v>
      </c>
      <c r="F12883" s="3" t="s">
        <v>30709</v>
      </c>
      <c r="G12883">
        <v>2021</v>
      </c>
      <c r="H12883" t="s">
        <v>86</v>
      </c>
      <c r="I12883" t="s">
        <v>30706</v>
      </c>
    </row>
    <row r="12884" spans="1:9" ht="32" x14ac:dyDescent="0.2">
      <c r="A12884" t="s">
        <v>30703</v>
      </c>
      <c r="B12884" t="s">
        <v>30710</v>
      </c>
      <c r="C12884">
        <v>3</v>
      </c>
      <c r="D12884" t="s">
        <v>12</v>
      </c>
      <c r="E12884" t="s">
        <v>12</v>
      </c>
      <c r="F12884" s="3" t="s">
        <v>30711</v>
      </c>
      <c r="G12884">
        <v>2021</v>
      </c>
      <c r="H12884" t="s">
        <v>522</v>
      </c>
      <c r="I12884" t="s">
        <v>30706</v>
      </c>
    </row>
    <row r="12885" spans="1:9" ht="16" x14ac:dyDescent="0.2">
      <c r="A12885" t="s">
        <v>30703</v>
      </c>
      <c r="B12885" t="s">
        <v>30712</v>
      </c>
      <c r="C12885">
        <v>4</v>
      </c>
      <c r="D12885">
        <f>248</f>
        <v>248</v>
      </c>
      <c r="E12885" t="s">
        <v>12</v>
      </c>
      <c r="F12885" s="3" t="s">
        <v>30713</v>
      </c>
      <c r="G12885">
        <v>2021</v>
      </c>
      <c r="H12885" t="s">
        <v>423</v>
      </c>
      <c r="I12885" t="s">
        <v>30706</v>
      </c>
    </row>
    <row r="12886" spans="1:9" ht="32" x14ac:dyDescent="0.2">
      <c r="A12886" t="s">
        <v>30703</v>
      </c>
      <c r="B12886" t="s">
        <v>4393</v>
      </c>
      <c r="C12886">
        <v>5</v>
      </c>
      <c r="D12886" t="s">
        <v>12</v>
      </c>
      <c r="E12886" t="s">
        <v>334</v>
      </c>
      <c r="F12886" s="3" t="s">
        <v>30714</v>
      </c>
      <c r="G12886">
        <v>2021</v>
      </c>
      <c r="H12886" t="s">
        <v>140</v>
      </c>
      <c r="I12886" t="s">
        <v>30706</v>
      </c>
    </row>
    <row r="12887" spans="1:9" ht="16" x14ac:dyDescent="0.2">
      <c r="A12887" t="s">
        <v>30715</v>
      </c>
      <c r="B12887" t="s">
        <v>4946</v>
      </c>
      <c r="C12887">
        <v>1</v>
      </c>
      <c r="D12887" t="s">
        <v>712</v>
      </c>
      <c r="E12887" t="s">
        <v>12</v>
      </c>
      <c r="F12887" s="3" t="s">
        <v>4942</v>
      </c>
      <c r="G12887">
        <v>2021</v>
      </c>
      <c r="H12887" t="s">
        <v>140</v>
      </c>
      <c r="I12887" t="s">
        <v>30716</v>
      </c>
    </row>
    <row r="12888" spans="1:9" ht="16" x14ac:dyDescent="0.2">
      <c r="A12888" t="s">
        <v>30715</v>
      </c>
      <c r="B12888" t="s">
        <v>19054</v>
      </c>
      <c r="C12888">
        <v>2</v>
      </c>
      <c r="D12888">
        <f>154</f>
        <v>154</v>
      </c>
      <c r="E12888" t="s">
        <v>12</v>
      </c>
      <c r="F12888" s="3" t="s">
        <v>2230</v>
      </c>
      <c r="G12888">
        <v>2021</v>
      </c>
      <c r="H12888" t="s">
        <v>140</v>
      </c>
      <c r="I12888" t="s">
        <v>30716</v>
      </c>
    </row>
    <row r="12889" spans="1:9" ht="16" x14ac:dyDescent="0.2">
      <c r="A12889" t="s">
        <v>30715</v>
      </c>
      <c r="B12889" t="s">
        <v>13820</v>
      </c>
      <c r="C12889">
        <v>3</v>
      </c>
      <c r="D12889">
        <f>154</f>
        <v>154</v>
      </c>
      <c r="E12889" t="s">
        <v>12</v>
      </c>
      <c r="F12889" s="3" t="s">
        <v>2230</v>
      </c>
      <c r="G12889">
        <v>2021</v>
      </c>
      <c r="H12889" t="s">
        <v>140</v>
      </c>
      <c r="I12889" t="s">
        <v>30716</v>
      </c>
    </row>
    <row r="12890" spans="1:9" ht="16" x14ac:dyDescent="0.2">
      <c r="A12890" t="s">
        <v>30715</v>
      </c>
      <c r="B12890" t="s">
        <v>10269</v>
      </c>
      <c r="C12890">
        <v>4</v>
      </c>
      <c r="D12890" t="s">
        <v>712</v>
      </c>
      <c r="E12890" t="s">
        <v>12</v>
      </c>
      <c r="F12890" s="3" t="s">
        <v>4942</v>
      </c>
      <c r="G12890">
        <v>2021</v>
      </c>
      <c r="H12890" t="s">
        <v>140</v>
      </c>
      <c r="I12890" t="s">
        <v>30716</v>
      </c>
    </row>
    <row r="12891" spans="1:9" ht="16" x14ac:dyDescent="0.2">
      <c r="A12891" t="s">
        <v>30715</v>
      </c>
      <c r="B12891" t="s">
        <v>10267</v>
      </c>
      <c r="C12891">
        <v>5</v>
      </c>
      <c r="D12891" t="s">
        <v>142</v>
      </c>
      <c r="E12891" t="s">
        <v>12</v>
      </c>
      <c r="F12891" s="3" t="s">
        <v>10268</v>
      </c>
      <c r="G12891">
        <v>2021</v>
      </c>
      <c r="H12891" t="s">
        <v>140</v>
      </c>
      <c r="I12891" t="s">
        <v>30716</v>
      </c>
    </row>
    <row r="12892" spans="1:9" ht="32" x14ac:dyDescent="0.2">
      <c r="A12892" t="s">
        <v>30715</v>
      </c>
      <c r="B12892" t="s">
        <v>30717</v>
      </c>
      <c r="C12892">
        <v>6</v>
      </c>
      <c r="D12892" t="s">
        <v>52</v>
      </c>
      <c r="E12892" t="s">
        <v>12</v>
      </c>
      <c r="F12892" s="3" t="s">
        <v>30718</v>
      </c>
      <c r="G12892">
        <v>2021</v>
      </c>
      <c r="H12892" t="s">
        <v>140</v>
      </c>
      <c r="I12892" t="s">
        <v>30716</v>
      </c>
    </row>
    <row r="12893" spans="1:9" ht="16" x14ac:dyDescent="0.2">
      <c r="A12893" t="s">
        <v>30719</v>
      </c>
      <c r="B12893" t="s">
        <v>10269</v>
      </c>
      <c r="C12893">
        <v>1</v>
      </c>
      <c r="D12893" t="s">
        <v>712</v>
      </c>
      <c r="E12893" t="s">
        <v>12</v>
      </c>
      <c r="F12893" s="3" t="s">
        <v>4942</v>
      </c>
      <c r="G12893">
        <v>2021</v>
      </c>
      <c r="H12893" t="s">
        <v>140</v>
      </c>
      <c r="I12893" t="s">
        <v>30720</v>
      </c>
    </row>
    <row r="12894" spans="1:9" ht="16" x14ac:dyDescent="0.2">
      <c r="A12894" t="s">
        <v>30719</v>
      </c>
      <c r="B12894" t="s">
        <v>30721</v>
      </c>
      <c r="C12894">
        <v>2</v>
      </c>
      <c r="D12894" t="s">
        <v>1025</v>
      </c>
      <c r="E12894" t="s">
        <v>12</v>
      </c>
      <c r="F12894" s="3" t="s">
        <v>30722</v>
      </c>
      <c r="G12894">
        <v>2021</v>
      </c>
      <c r="H12894" t="s">
        <v>140</v>
      </c>
      <c r="I12894" t="s">
        <v>30720</v>
      </c>
    </row>
    <row r="12895" spans="1:9" ht="16" x14ac:dyDescent="0.2">
      <c r="A12895" t="s">
        <v>30719</v>
      </c>
      <c r="B12895" t="s">
        <v>27084</v>
      </c>
      <c r="C12895">
        <v>3</v>
      </c>
      <c r="D12895">
        <f>169</f>
        <v>169</v>
      </c>
      <c r="E12895" t="s">
        <v>12</v>
      </c>
      <c r="F12895" s="3" t="s">
        <v>5594</v>
      </c>
      <c r="G12895">
        <v>2021</v>
      </c>
      <c r="H12895" t="s">
        <v>140</v>
      </c>
      <c r="I12895" t="s">
        <v>30720</v>
      </c>
    </row>
    <row r="12896" spans="1:9" ht="16" x14ac:dyDescent="0.2">
      <c r="A12896" t="s">
        <v>30719</v>
      </c>
      <c r="B12896" t="s">
        <v>30717</v>
      </c>
      <c r="C12896">
        <v>4</v>
      </c>
      <c r="D12896" t="s">
        <v>52</v>
      </c>
      <c r="E12896" t="s">
        <v>12</v>
      </c>
      <c r="F12896" s="3" t="s">
        <v>10265</v>
      </c>
      <c r="G12896">
        <v>2021</v>
      </c>
      <c r="H12896" t="s">
        <v>140</v>
      </c>
      <c r="I12896" t="s">
        <v>30720</v>
      </c>
    </row>
    <row r="12897" spans="1:9" ht="32" x14ac:dyDescent="0.2">
      <c r="A12897" t="s">
        <v>30723</v>
      </c>
      <c r="B12897" t="s">
        <v>28859</v>
      </c>
      <c r="C12897">
        <v>1</v>
      </c>
      <c r="D12897" t="s">
        <v>1416</v>
      </c>
      <c r="E12897" t="s">
        <v>12</v>
      </c>
      <c r="F12897" s="3" t="s">
        <v>1417</v>
      </c>
      <c r="G12897">
        <v>2021</v>
      </c>
      <c r="H12897" t="s">
        <v>67</v>
      </c>
      <c r="I12897" t="s">
        <v>30724</v>
      </c>
    </row>
    <row r="12898" spans="1:9" ht="32" x14ac:dyDescent="0.2">
      <c r="A12898" t="s">
        <v>30723</v>
      </c>
      <c r="B12898" t="s">
        <v>20769</v>
      </c>
      <c r="C12898">
        <v>2</v>
      </c>
      <c r="D12898" t="s">
        <v>12</v>
      </c>
      <c r="E12898" t="s">
        <v>12</v>
      </c>
      <c r="F12898" s="3" t="s">
        <v>3077</v>
      </c>
      <c r="G12898">
        <v>2021</v>
      </c>
      <c r="H12898" t="s">
        <v>67</v>
      </c>
      <c r="I12898" t="s">
        <v>30724</v>
      </c>
    </row>
    <row r="12899" spans="1:9" ht="16" x14ac:dyDescent="0.2">
      <c r="A12899" t="s">
        <v>30725</v>
      </c>
      <c r="B12899" t="s">
        <v>30726</v>
      </c>
      <c r="C12899">
        <v>1</v>
      </c>
      <c r="D12899" t="s">
        <v>12</v>
      </c>
      <c r="E12899" t="s">
        <v>12</v>
      </c>
      <c r="F12899" s="3" t="s">
        <v>30727</v>
      </c>
      <c r="G12899">
        <v>2021</v>
      </c>
      <c r="H12899" t="s">
        <v>368</v>
      </c>
      <c r="I12899" t="s">
        <v>30728</v>
      </c>
    </row>
    <row r="12900" spans="1:9" ht="32" x14ac:dyDescent="0.2">
      <c r="A12900" t="s">
        <v>30725</v>
      </c>
      <c r="B12900" t="s">
        <v>30729</v>
      </c>
      <c r="C12900">
        <v>2</v>
      </c>
      <c r="D12900">
        <f>237</f>
        <v>237</v>
      </c>
      <c r="E12900" t="s">
        <v>12</v>
      </c>
      <c r="F12900" s="3" t="s">
        <v>30730</v>
      </c>
      <c r="G12900">
        <v>2021</v>
      </c>
      <c r="H12900" t="s">
        <v>21</v>
      </c>
      <c r="I12900" t="s">
        <v>30728</v>
      </c>
    </row>
    <row r="12901" spans="1:9" ht="16" x14ac:dyDescent="0.2">
      <c r="A12901" t="s">
        <v>30731</v>
      </c>
      <c r="B12901" t="s">
        <v>30732</v>
      </c>
      <c r="C12901">
        <v>1</v>
      </c>
      <c r="D12901">
        <f>410</f>
        <v>410</v>
      </c>
      <c r="E12901" t="s">
        <v>12</v>
      </c>
      <c r="F12901" s="3" t="s">
        <v>13197</v>
      </c>
      <c r="G12901">
        <v>2021</v>
      </c>
      <c r="H12901" t="s">
        <v>140</v>
      </c>
      <c r="I12901" t="s">
        <v>30733</v>
      </c>
    </row>
    <row r="12902" spans="1:9" ht="16" x14ac:dyDescent="0.2">
      <c r="A12902" t="s">
        <v>30731</v>
      </c>
      <c r="B12902" t="s">
        <v>30734</v>
      </c>
      <c r="C12902">
        <v>2</v>
      </c>
      <c r="D12902" t="s">
        <v>2877</v>
      </c>
      <c r="E12902" t="s">
        <v>12</v>
      </c>
      <c r="F12902" s="3" t="s">
        <v>30735</v>
      </c>
      <c r="G12902">
        <v>2021</v>
      </c>
      <c r="H12902" t="s">
        <v>140</v>
      </c>
      <c r="I12902" t="s">
        <v>30733</v>
      </c>
    </row>
    <row r="12903" spans="1:9" ht="16" x14ac:dyDescent="0.2">
      <c r="A12903" t="s">
        <v>30731</v>
      </c>
      <c r="B12903" t="s">
        <v>30736</v>
      </c>
      <c r="C12903">
        <v>3</v>
      </c>
      <c r="D12903">
        <f>278</f>
        <v>278</v>
      </c>
      <c r="E12903" t="s">
        <v>12</v>
      </c>
      <c r="F12903" s="3" t="s">
        <v>30737</v>
      </c>
      <c r="G12903">
        <v>2021</v>
      </c>
      <c r="H12903" t="s">
        <v>140</v>
      </c>
      <c r="I12903" t="s">
        <v>30733</v>
      </c>
    </row>
    <row r="12904" spans="1:9" ht="32" x14ac:dyDescent="0.2">
      <c r="A12904" t="s">
        <v>30738</v>
      </c>
      <c r="B12904" t="s">
        <v>5732</v>
      </c>
      <c r="C12904">
        <v>1</v>
      </c>
      <c r="D12904" t="s">
        <v>12</v>
      </c>
      <c r="E12904" t="s">
        <v>12</v>
      </c>
      <c r="F12904" s="3" t="s">
        <v>30739</v>
      </c>
      <c r="G12904">
        <v>2021</v>
      </c>
      <c r="H12904" t="s">
        <v>420</v>
      </c>
      <c r="I12904" t="s">
        <v>30740</v>
      </c>
    </row>
    <row r="12905" spans="1:9" ht="32" x14ac:dyDescent="0.2">
      <c r="A12905" t="s">
        <v>30741</v>
      </c>
      <c r="B12905" t="s">
        <v>30742</v>
      </c>
      <c r="C12905">
        <v>1</v>
      </c>
      <c r="D12905" t="s">
        <v>90</v>
      </c>
      <c r="E12905" t="s">
        <v>12</v>
      </c>
      <c r="F12905" s="3" t="s">
        <v>30743</v>
      </c>
      <c r="G12905">
        <v>2021</v>
      </c>
      <c r="H12905" t="s">
        <v>832</v>
      </c>
      <c r="I12905" t="s">
        <v>30744</v>
      </c>
    </row>
    <row r="12906" spans="1:9" ht="16" x14ac:dyDescent="0.2">
      <c r="A12906" t="s">
        <v>30741</v>
      </c>
      <c r="B12906" t="s">
        <v>30745</v>
      </c>
      <c r="C12906">
        <v>2</v>
      </c>
      <c r="D12906" t="s">
        <v>90</v>
      </c>
      <c r="E12906" t="s">
        <v>12</v>
      </c>
      <c r="F12906" s="3" t="s">
        <v>29839</v>
      </c>
      <c r="G12906">
        <v>2021</v>
      </c>
      <c r="H12906" t="s">
        <v>832</v>
      </c>
      <c r="I12906" t="s">
        <v>30744</v>
      </c>
    </row>
    <row r="12907" spans="1:9" ht="32" x14ac:dyDescent="0.2">
      <c r="A12907" t="s">
        <v>30746</v>
      </c>
      <c r="B12907" t="s">
        <v>2320</v>
      </c>
      <c r="C12907">
        <v>1</v>
      </c>
      <c r="D12907" t="s">
        <v>12</v>
      </c>
      <c r="E12907" t="s">
        <v>12</v>
      </c>
      <c r="F12907" s="3" t="s">
        <v>30747</v>
      </c>
      <c r="G12907">
        <v>2021</v>
      </c>
      <c r="H12907" t="s">
        <v>14</v>
      </c>
      <c r="I12907" t="s">
        <v>30748</v>
      </c>
    </row>
    <row r="12908" spans="1:9" ht="32" x14ac:dyDescent="0.2">
      <c r="A12908" t="s">
        <v>30746</v>
      </c>
      <c r="B12908" t="s">
        <v>30749</v>
      </c>
      <c r="C12908">
        <v>2</v>
      </c>
      <c r="D12908" t="s">
        <v>12</v>
      </c>
      <c r="E12908" t="s">
        <v>12</v>
      </c>
      <c r="F12908" s="3" t="s">
        <v>30750</v>
      </c>
      <c r="G12908">
        <v>2021</v>
      </c>
      <c r="H12908" t="s">
        <v>140</v>
      </c>
      <c r="I12908" t="s">
        <v>30748</v>
      </c>
    </row>
    <row r="12909" spans="1:9" ht="32" x14ac:dyDescent="0.2">
      <c r="A12909" t="s">
        <v>30751</v>
      </c>
      <c r="B12909" t="s">
        <v>30752</v>
      </c>
      <c r="C12909">
        <v>1</v>
      </c>
      <c r="D12909" t="s">
        <v>90</v>
      </c>
      <c r="E12909" t="s">
        <v>12</v>
      </c>
      <c r="F12909" s="3" t="s">
        <v>22616</v>
      </c>
      <c r="G12909">
        <v>2021</v>
      </c>
      <c r="H12909" t="s">
        <v>832</v>
      </c>
      <c r="I12909" t="s">
        <v>30753</v>
      </c>
    </row>
    <row r="12910" spans="1:9" ht="16" x14ac:dyDescent="0.2">
      <c r="A12910" t="s">
        <v>30754</v>
      </c>
      <c r="B12910" t="s">
        <v>17600</v>
      </c>
      <c r="C12910">
        <v>1</v>
      </c>
      <c r="D12910" t="s">
        <v>12</v>
      </c>
      <c r="E12910" t="s">
        <v>12</v>
      </c>
      <c r="F12910" s="3" t="s">
        <v>17601</v>
      </c>
      <c r="G12910">
        <v>2021</v>
      </c>
      <c r="H12910" t="s">
        <v>140</v>
      </c>
      <c r="I12910" t="s">
        <v>30755</v>
      </c>
    </row>
    <row r="12911" spans="1:9" ht="32" x14ac:dyDescent="0.2">
      <c r="A12911" t="s">
        <v>30754</v>
      </c>
      <c r="B12911" t="s">
        <v>17602</v>
      </c>
      <c r="C12911">
        <v>2</v>
      </c>
      <c r="D12911" t="s">
        <v>3561</v>
      </c>
      <c r="E12911" t="s">
        <v>12</v>
      </c>
      <c r="F12911" s="3" t="s">
        <v>30756</v>
      </c>
      <c r="G12911">
        <v>2021</v>
      </c>
      <c r="H12911" t="s">
        <v>140</v>
      </c>
      <c r="I12911" t="s">
        <v>30755</v>
      </c>
    </row>
    <row r="12912" spans="1:9" ht="32" x14ac:dyDescent="0.2">
      <c r="A12912" t="s">
        <v>30754</v>
      </c>
      <c r="B12912" t="s">
        <v>6854</v>
      </c>
      <c r="C12912">
        <v>3</v>
      </c>
      <c r="D12912" t="s">
        <v>3561</v>
      </c>
      <c r="E12912" t="s">
        <v>12</v>
      </c>
      <c r="F12912" s="3" t="s">
        <v>30757</v>
      </c>
      <c r="G12912">
        <v>2021</v>
      </c>
      <c r="H12912" t="s">
        <v>140</v>
      </c>
      <c r="I12912" t="s">
        <v>30755</v>
      </c>
    </row>
    <row r="12913" spans="1:9" ht="16" x14ac:dyDescent="0.2">
      <c r="A12913" t="s">
        <v>30758</v>
      </c>
      <c r="B12913" t="s">
        <v>30759</v>
      </c>
      <c r="C12913">
        <v>1</v>
      </c>
      <c r="D12913" t="s">
        <v>12</v>
      </c>
      <c r="E12913" t="s">
        <v>12</v>
      </c>
      <c r="F12913" s="3" t="s">
        <v>30760</v>
      </c>
      <c r="G12913">
        <v>2021</v>
      </c>
      <c r="H12913" t="s">
        <v>14</v>
      </c>
      <c r="I12913" t="s">
        <v>30761</v>
      </c>
    </row>
    <row r="12914" spans="1:9" ht="32" x14ac:dyDescent="0.2">
      <c r="A12914" t="s">
        <v>30758</v>
      </c>
      <c r="B12914" t="s">
        <v>2337</v>
      </c>
      <c r="C12914">
        <v>2</v>
      </c>
      <c r="D12914" t="s">
        <v>12</v>
      </c>
      <c r="E12914" t="s">
        <v>12</v>
      </c>
      <c r="F12914" s="3" t="s">
        <v>30762</v>
      </c>
      <c r="G12914">
        <v>2021</v>
      </c>
      <c r="H12914" t="s">
        <v>14</v>
      </c>
      <c r="I12914" t="s">
        <v>30761</v>
      </c>
    </row>
    <row r="12915" spans="1:9" ht="32" x14ac:dyDescent="0.2">
      <c r="A12915" t="s">
        <v>30758</v>
      </c>
      <c r="B12915" t="s">
        <v>30763</v>
      </c>
      <c r="C12915">
        <v>3</v>
      </c>
      <c r="D12915" t="s">
        <v>12</v>
      </c>
      <c r="E12915" t="s">
        <v>1171</v>
      </c>
      <c r="F12915" s="3" t="s">
        <v>30764</v>
      </c>
      <c r="G12915">
        <v>2021</v>
      </c>
      <c r="H12915" t="s">
        <v>14</v>
      </c>
      <c r="I12915" t="s">
        <v>30761</v>
      </c>
    </row>
    <row r="12916" spans="1:9" ht="32" x14ac:dyDescent="0.2">
      <c r="A12916" t="s">
        <v>30758</v>
      </c>
      <c r="B12916" t="s">
        <v>13371</v>
      </c>
      <c r="C12916">
        <v>4</v>
      </c>
      <c r="D12916">
        <f>362</f>
        <v>362</v>
      </c>
      <c r="E12916" t="s">
        <v>3798</v>
      </c>
      <c r="F12916" s="3" t="s">
        <v>30765</v>
      </c>
      <c r="G12916">
        <v>2021</v>
      </c>
      <c r="H12916" t="s">
        <v>4191</v>
      </c>
      <c r="I12916" t="s">
        <v>30761</v>
      </c>
    </row>
    <row r="12917" spans="1:9" ht="32" x14ac:dyDescent="0.2">
      <c r="A12917" t="s">
        <v>30766</v>
      </c>
      <c r="B12917" t="s">
        <v>30767</v>
      </c>
      <c r="C12917">
        <v>1</v>
      </c>
      <c r="D12917">
        <f>545</f>
        <v>545</v>
      </c>
      <c r="E12917" t="s">
        <v>12</v>
      </c>
      <c r="F12917" s="3" t="s">
        <v>30768</v>
      </c>
      <c r="G12917">
        <v>2021</v>
      </c>
      <c r="H12917" t="s">
        <v>140</v>
      </c>
      <c r="I12917" t="s">
        <v>30769</v>
      </c>
    </row>
    <row r="12918" spans="1:9" ht="32" x14ac:dyDescent="0.2">
      <c r="A12918" t="s">
        <v>30770</v>
      </c>
      <c r="B12918" t="s">
        <v>30771</v>
      </c>
      <c r="C12918">
        <v>1</v>
      </c>
      <c r="D12918" t="s">
        <v>4550</v>
      </c>
      <c r="E12918" t="s">
        <v>14204</v>
      </c>
      <c r="F12918" s="3" t="s">
        <v>30772</v>
      </c>
      <c r="G12918">
        <v>2021</v>
      </c>
      <c r="H12918" t="s">
        <v>998</v>
      </c>
      <c r="I12918" t="s">
        <v>30773</v>
      </c>
    </row>
    <row r="12919" spans="1:9" ht="16" x14ac:dyDescent="0.2">
      <c r="A12919" t="s">
        <v>30770</v>
      </c>
      <c r="B12919" t="s">
        <v>30774</v>
      </c>
      <c r="C12919">
        <v>2</v>
      </c>
      <c r="D12919" t="s">
        <v>12</v>
      </c>
      <c r="E12919" t="s">
        <v>12</v>
      </c>
      <c r="F12919" s="3" t="s">
        <v>30775</v>
      </c>
      <c r="G12919">
        <v>2021</v>
      </c>
      <c r="H12919" t="s">
        <v>998</v>
      </c>
      <c r="I12919" t="s">
        <v>30773</v>
      </c>
    </row>
    <row r="12920" spans="1:9" ht="32" x14ac:dyDescent="0.2">
      <c r="A12920" t="s">
        <v>30776</v>
      </c>
      <c r="B12920" t="s">
        <v>24945</v>
      </c>
      <c r="C12920">
        <v>1</v>
      </c>
      <c r="D12920" t="s">
        <v>292</v>
      </c>
      <c r="E12920" t="s">
        <v>996</v>
      </c>
      <c r="F12920" s="7" t="s">
        <v>24946</v>
      </c>
      <c r="G12920">
        <v>2021</v>
      </c>
      <c r="H12920" t="s">
        <v>140</v>
      </c>
      <c r="I12920" t="s">
        <v>30777</v>
      </c>
    </row>
    <row r="12921" spans="1:9" ht="32" x14ac:dyDescent="0.2">
      <c r="A12921" t="s">
        <v>30776</v>
      </c>
      <c r="B12921" t="s">
        <v>24942</v>
      </c>
      <c r="C12921">
        <v>2</v>
      </c>
      <c r="D12921" t="s">
        <v>1512</v>
      </c>
      <c r="E12921" t="s">
        <v>12</v>
      </c>
      <c r="F12921" s="3" t="s">
        <v>30778</v>
      </c>
      <c r="G12921">
        <v>2021</v>
      </c>
      <c r="H12921" t="s">
        <v>2445</v>
      </c>
      <c r="I12921" t="s">
        <v>30777</v>
      </c>
    </row>
    <row r="12922" spans="1:9" ht="32" x14ac:dyDescent="0.2">
      <c r="A12922" t="s">
        <v>30779</v>
      </c>
      <c r="B12922" t="s">
        <v>30780</v>
      </c>
      <c r="C12922">
        <v>1</v>
      </c>
      <c r="D12922" t="s">
        <v>12</v>
      </c>
      <c r="E12922" t="s">
        <v>12</v>
      </c>
      <c r="F12922" s="3" t="s">
        <v>30781</v>
      </c>
      <c r="G12922">
        <v>2021</v>
      </c>
      <c r="H12922" t="s">
        <v>2154</v>
      </c>
      <c r="I12922" t="s">
        <v>30782</v>
      </c>
    </row>
    <row r="12923" spans="1:9" ht="16" x14ac:dyDescent="0.2">
      <c r="A12923" t="s">
        <v>30779</v>
      </c>
      <c r="B12923" t="s">
        <v>30783</v>
      </c>
      <c r="C12923">
        <v>2</v>
      </c>
      <c r="D12923" t="s">
        <v>344</v>
      </c>
      <c r="E12923" t="s">
        <v>12</v>
      </c>
      <c r="F12923" s="3" t="s">
        <v>9060</v>
      </c>
      <c r="G12923">
        <v>2021</v>
      </c>
      <c r="H12923" t="s">
        <v>2154</v>
      </c>
      <c r="I12923" t="s">
        <v>30782</v>
      </c>
    </row>
    <row r="12924" spans="1:9" ht="16" x14ac:dyDescent="0.2">
      <c r="A12924" t="s">
        <v>30784</v>
      </c>
      <c r="B12924" t="s">
        <v>30785</v>
      </c>
      <c r="C12924">
        <v>1</v>
      </c>
      <c r="D12924">
        <f>446</f>
        <v>446</v>
      </c>
      <c r="E12924" t="s">
        <v>12</v>
      </c>
      <c r="F12924" s="3" t="s">
        <v>30786</v>
      </c>
      <c r="G12924">
        <v>2021</v>
      </c>
      <c r="H12924" t="s">
        <v>86</v>
      </c>
      <c r="I12924" t="s">
        <v>30787</v>
      </c>
    </row>
    <row r="12925" spans="1:9" ht="16" x14ac:dyDescent="0.2">
      <c r="A12925" t="s">
        <v>30788</v>
      </c>
      <c r="B12925" t="s">
        <v>23263</v>
      </c>
      <c r="C12925">
        <v>1</v>
      </c>
      <c r="D12925" t="s">
        <v>90</v>
      </c>
      <c r="E12925" t="s">
        <v>12</v>
      </c>
      <c r="F12925" s="3" t="s">
        <v>23264</v>
      </c>
      <c r="G12925">
        <v>2021</v>
      </c>
      <c r="H12925" t="s">
        <v>779</v>
      </c>
      <c r="I12925" t="s">
        <v>30789</v>
      </c>
    </row>
    <row r="12926" spans="1:9" ht="32" x14ac:dyDescent="0.2">
      <c r="A12926" t="s">
        <v>30788</v>
      </c>
      <c r="B12926" t="s">
        <v>30790</v>
      </c>
      <c r="C12926">
        <v>2</v>
      </c>
      <c r="D12926" t="s">
        <v>12</v>
      </c>
      <c r="E12926" t="s">
        <v>12</v>
      </c>
      <c r="F12926" s="3" t="s">
        <v>30791</v>
      </c>
      <c r="G12926">
        <v>2021</v>
      </c>
      <c r="H12926" t="s">
        <v>779</v>
      </c>
      <c r="I12926" t="s">
        <v>30789</v>
      </c>
    </row>
    <row r="12927" spans="1:9" ht="16" x14ac:dyDescent="0.2">
      <c r="A12927" t="s">
        <v>30792</v>
      </c>
      <c r="B12927" t="s">
        <v>30793</v>
      </c>
      <c r="C12927">
        <v>1</v>
      </c>
      <c r="D12927" t="s">
        <v>101</v>
      </c>
      <c r="E12927" t="s">
        <v>12</v>
      </c>
      <c r="F12927" s="3" t="s">
        <v>30794</v>
      </c>
      <c r="G12927">
        <v>2021</v>
      </c>
      <c r="H12927" t="s">
        <v>37</v>
      </c>
      <c r="I12927" t="s">
        <v>30795</v>
      </c>
    </row>
    <row r="12928" spans="1:9" ht="32" x14ac:dyDescent="0.2">
      <c r="A12928" t="s">
        <v>30796</v>
      </c>
      <c r="B12928" t="s">
        <v>30797</v>
      </c>
      <c r="C12928">
        <v>1</v>
      </c>
      <c r="D12928" t="s">
        <v>12</v>
      </c>
      <c r="E12928" t="s">
        <v>12</v>
      </c>
      <c r="F12928" s="3" t="s">
        <v>30798</v>
      </c>
      <c r="G12928">
        <v>2021</v>
      </c>
      <c r="H12928" t="s">
        <v>21</v>
      </c>
      <c r="I12928" t="s">
        <v>30799</v>
      </c>
    </row>
    <row r="12929" spans="1:9" ht="32" x14ac:dyDescent="0.2">
      <c r="A12929" t="s">
        <v>30796</v>
      </c>
      <c r="B12929" t="s">
        <v>30800</v>
      </c>
      <c r="C12929">
        <v>2</v>
      </c>
      <c r="D12929" t="s">
        <v>12</v>
      </c>
      <c r="E12929" t="s">
        <v>12</v>
      </c>
      <c r="F12929" s="3" t="s">
        <v>30801</v>
      </c>
      <c r="G12929">
        <v>2021</v>
      </c>
      <c r="H12929" t="s">
        <v>21</v>
      </c>
      <c r="I12929" t="s">
        <v>30799</v>
      </c>
    </row>
    <row r="12930" spans="1:9" ht="16" x14ac:dyDescent="0.2">
      <c r="A12930" t="s">
        <v>30802</v>
      </c>
      <c r="B12930" t="s">
        <v>30803</v>
      </c>
      <c r="C12930">
        <v>1</v>
      </c>
      <c r="D12930" t="s">
        <v>12</v>
      </c>
      <c r="E12930" t="s">
        <v>12</v>
      </c>
      <c r="F12930" s="3" t="s">
        <v>30804</v>
      </c>
      <c r="G12930">
        <v>2021</v>
      </c>
      <c r="H12930" t="s">
        <v>497</v>
      </c>
      <c r="I12930" t="s">
        <v>30805</v>
      </c>
    </row>
    <row r="12931" spans="1:9" ht="16" x14ac:dyDescent="0.2">
      <c r="A12931" t="s">
        <v>30806</v>
      </c>
      <c r="B12931" t="s">
        <v>30807</v>
      </c>
      <c r="C12931">
        <v>2</v>
      </c>
      <c r="D12931" t="s">
        <v>12</v>
      </c>
      <c r="E12931" t="s">
        <v>12</v>
      </c>
      <c r="F12931" s="3" t="s">
        <v>422</v>
      </c>
      <c r="G12931">
        <v>2021</v>
      </c>
      <c r="H12931" t="s">
        <v>423</v>
      </c>
      <c r="I12931" t="s">
        <v>21145</v>
      </c>
    </row>
    <row r="12932" spans="1:9" ht="32" x14ac:dyDescent="0.2">
      <c r="A12932" t="s">
        <v>30808</v>
      </c>
      <c r="B12932" t="s">
        <v>30809</v>
      </c>
      <c r="C12932">
        <v>1</v>
      </c>
      <c r="D12932" t="s">
        <v>12</v>
      </c>
      <c r="E12932" t="s">
        <v>12</v>
      </c>
      <c r="F12932" s="3" t="s">
        <v>30810</v>
      </c>
      <c r="G12932">
        <v>2020</v>
      </c>
      <c r="H12932" t="s">
        <v>21</v>
      </c>
      <c r="I12932" t="s">
        <v>30811</v>
      </c>
    </row>
    <row r="12933" spans="1:9" ht="32" x14ac:dyDescent="0.2">
      <c r="A12933" t="s">
        <v>30808</v>
      </c>
      <c r="B12933" t="s">
        <v>30812</v>
      </c>
      <c r="C12933">
        <v>2</v>
      </c>
      <c r="D12933" t="s">
        <v>12</v>
      </c>
      <c r="E12933" t="s">
        <v>12</v>
      </c>
      <c r="F12933" s="3" t="s">
        <v>30813</v>
      </c>
      <c r="G12933">
        <v>2020</v>
      </c>
      <c r="H12933" t="s">
        <v>21</v>
      </c>
      <c r="I12933" t="s">
        <v>30811</v>
      </c>
    </row>
    <row r="12934" spans="1:9" ht="32" x14ac:dyDescent="0.2">
      <c r="A12934" t="s">
        <v>30808</v>
      </c>
      <c r="B12934" t="s">
        <v>30814</v>
      </c>
      <c r="C12934">
        <v>3</v>
      </c>
      <c r="D12934" t="s">
        <v>12</v>
      </c>
      <c r="E12934" t="s">
        <v>12</v>
      </c>
      <c r="F12934" s="3" t="s">
        <v>30815</v>
      </c>
      <c r="G12934">
        <v>2020</v>
      </c>
      <c r="H12934" t="s">
        <v>21</v>
      </c>
      <c r="I12934" t="s">
        <v>30811</v>
      </c>
    </row>
    <row r="12935" spans="1:9" ht="32" x14ac:dyDescent="0.2">
      <c r="A12935" t="s">
        <v>30816</v>
      </c>
      <c r="B12935" t="s">
        <v>30817</v>
      </c>
      <c r="C12935">
        <v>1</v>
      </c>
      <c r="D12935" t="s">
        <v>469</v>
      </c>
      <c r="E12935" t="s">
        <v>12</v>
      </c>
      <c r="F12935" s="3" t="s">
        <v>30818</v>
      </c>
      <c r="G12935">
        <v>2020</v>
      </c>
      <c r="H12935" t="s">
        <v>462</v>
      </c>
      <c r="I12935" t="s">
        <v>30819</v>
      </c>
    </row>
    <row r="12936" spans="1:9" ht="32" x14ac:dyDescent="0.2">
      <c r="A12936" t="s">
        <v>30820</v>
      </c>
      <c r="B12936" t="s">
        <v>30821</v>
      </c>
      <c r="C12936">
        <v>1</v>
      </c>
      <c r="D12936" t="s">
        <v>90</v>
      </c>
      <c r="E12936" t="s">
        <v>12</v>
      </c>
      <c r="F12936" s="3" t="s">
        <v>30822</v>
      </c>
      <c r="G12936">
        <v>2020</v>
      </c>
      <c r="H12936" t="s">
        <v>779</v>
      </c>
      <c r="I12936" t="s">
        <v>30823</v>
      </c>
    </row>
    <row r="12937" spans="1:9" ht="32" x14ac:dyDescent="0.2">
      <c r="A12937" t="s">
        <v>30820</v>
      </c>
      <c r="B12937" t="s">
        <v>30824</v>
      </c>
      <c r="C12937">
        <v>2</v>
      </c>
      <c r="D12937" t="s">
        <v>90</v>
      </c>
      <c r="E12937" t="s">
        <v>12</v>
      </c>
      <c r="F12937" s="3" t="s">
        <v>30822</v>
      </c>
      <c r="G12937">
        <v>2020</v>
      </c>
      <c r="H12937" t="s">
        <v>779</v>
      </c>
      <c r="I12937" t="s">
        <v>30823</v>
      </c>
    </row>
    <row r="12938" spans="1:9" ht="16" x14ac:dyDescent="0.2">
      <c r="A12938" t="s">
        <v>30825</v>
      </c>
      <c r="B12938" t="s">
        <v>30826</v>
      </c>
      <c r="C12938">
        <v>1</v>
      </c>
      <c r="D12938" t="s">
        <v>12</v>
      </c>
      <c r="E12938" t="s">
        <v>12</v>
      </c>
      <c r="F12938" s="3" t="s">
        <v>30827</v>
      </c>
      <c r="G12938">
        <v>2020</v>
      </c>
      <c r="H12938" t="s">
        <v>602</v>
      </c>
      <c r="I12938" t="s">
        <v>30828</v>
      </c>
    </row>
    <row r="12939" spans="1:9" ht="16" x14ac:dyDescent="0.2">
      <c r="A12939" t="s">
        <v>30825</v>
      </c>
      <c r="B12939" t="s">
        <v>30829</v>
      </c>
      <c r="C12939">
        <v>2</v>
      </c>
      <c r="D12939" t="s">
        <v>12</v>
      </c>
      <c r="E12939" t="s">
        <v>12</v>
      </c>
      <c r="F12939" s="3" t="s">
        <v>30830</v>
      </c>
      <c r="G12939">
        <v>2020</v>
      </c>
      <c r="H12939" t="s">
        <v>602</v>
      </c>
      <c r="I12939" t="s">
        <v>30828</v>
      </c>
    </row>
    <row r="12940" spans="1:9" ht="16" x14ac:dyDescent="0.2">
      <c r="A12940" t="s">
        <v>30831</v>
      </c>
      <c r="B12940" t="s">
        <v>840</v>
      </c>
      <c r="C12940">
        <v>1</v>
      </c>
      <c r="D12940" t="s">
        <v>12</v>
      </c>
      <c r="E12940" t="s">
        <v>12</v>
      </c>
      <c r="F12940" s="3" t="s">
        <v>30832</v>
      </c>
      <c r="G12940">
        <v>2020</v>
      </c>
      <c r="H12940" t="s">
        <v>14</v>
      </c>
      <c r="I12940" t="s">
        <v>30833</v>
      </c>
    </row>
    <row r="12941" spans="1:9" ht="16" x14ac:dyDescent="0.2">
      <c r="A12941" t="s">
        <v>30834</v>
      </c>
      <c r="B12941" t="s">
        <v>30835</v>
      </c>
      <c r="C12941">
        <v>1</v>
      </c>
      <c r="D12941">
        <f>498</f>
        <v>498</v>
      </c>
      <c r="E12941" t="s">
        <v>12</v>
      </c>
      <c r="F12941" s="3" t="s">
        <v>18621</v>
      </c>
      <c r="G12941">
        <v>2020</v>
      </c>
      <c r="H12941" t="s">
        <v>215</v>
      </c>
      <c r="I12941" t="s">
        <v>30836</v>
      </c>
    </row>
    <row r="12942" spans="1:9" ht="16" x14ac:dyDescent="0.2">
      <c r="A12942" t="s">
        <v>30834</v>
      </c>
      <c r="B12942" t="s">
        <v>30837</v>
      </c>
      <c r="C12942">
        <v>2</v>
      </c>
      <c r="D12942" t="s">
        <v>193</v>
      </c>
      <c r="E12942" t="s">
        <v>3798</v>
      </c>
      <c r="F12942" s="3" t="s">
        <v>30838</v>
      </c>
      <c r="G12942">
        <v>2020</v>
      </c>
      <c r="H12942" t="s">
        <v>195</v>
      </c>
      <c r="I12942" t="s">
        <v>30836</v>
      </c>
    </row>
    <row r="12943" spans="1:9" ht="16" x14ac:dyDescent="0.2">
      <c r="A12943" t="s">
        <v>30834</v>
      </c>
      <c r="B12943" t="s">
        <v>18624</v>
      </c>
      <c r="C12943">
        <v>3</v>
      </c>
      <c r="D12943" t="s">
        <v>12</v>
      </c>
      <c r="E12943" t="s">
        <v>12</v>
      </c>
      <c r="F12943" s="3" t="s">
        <v>30839</v>
      </c>
      <c r="G12943">
        <v>2020</v>
      </c>
      <c r="H12943" t="s">
        <v>6537</v>
      </c>
      <c r="I12943" t="s">
        <v>30836</v>
      </c>
    </row>
    <row r="12944" spans="1:9" ht="16" x14ac:dyDescent="0.2">
      <c r="A12944" t="s">
        <v>30840</v>
      </c>
      <c r="B12944" t="s">
        <v>3330</v>
      </c>
      <c r="C12944">
        <v>1</v>
      </c>
      <c r="D12944" t="s">
        <v>90</v>
      </c>
      <c r="E12944" t="s">
        <v>12</v>
      </c>
      <c r="F12944" s="3" t="s">
        <v>3824</v>
      </c>
      <c r="G12944">
        <v>2020</v>
      </c>
      <c r="H12944" t="s">
        <v>296</v>
      </c>
      <c r="I12944" t="s">
        <v>30841</v>
      </c>
    </row>
    <row r="12945" spans="1:9" ht="16" x14ac:dyDescent="0.2">
      <c r="A12945" t="s">
        <v>30842</v>
      </c>
      <c r="B12945" t="s">
        <v>30118</v>
      </c>
      <c r="C12945">
        <v>1</v>
      </c>
      <c r="D12945" t="s">
        <v>52</v>
      </c>
      <c r="E12945" t="s">
        <v>12</v>
      </c>
      <c r="F12945" s="3" t="s">
        <v>30843</v>
      </c>
      <c r="G12945">
        <v>2020</v>
      </c>
      <c r="H12945" t="s">
        <v>377</v>
      </c>
      <c r="I12945" t="s">
        <v>30844</v>
      </c>
    </row>
    <row r="12946" spans="1:9" ht="32" x14ac:dyDescent="0.2">
      <c r="A12946" t="s">
        <v>30842</v>
      </c>
      <c r="B12946" t="s">
        <v>30845</v>
      </c>
      <c r="C12946">
        <v>2</v>
      </c>
      <c r="D12946" t="s">
        <v>408</v>
      </c>
      <c r="E12946" t="s">
        <v>12</v>
      </c>
      <c r="F12946" s="3" t="s">
        <v>30846</v>
      </c>
      <c r="G12946">
        <v>2020</v>
      </c>
      <c r="H12946" t="s">
        <v>518</v>
      </c>
      <c r="I12946" t="s">
        <v>30844</v>
      </c>
    </row>
    <row r="12947" spans="1:9" ht="16" x14ac:dyDescent="0.2">
      <c r="A12947" t="s">
        <v>30842</v>
      </c>
      <c r="B12947" t="s">
        <v>30847</v>
      </c>
      <c r="C12947">
        <v>3</v>
      </c>
      <c r="D12947" t="s">
        <v>52</v>
      </c>
      <c r="E12947" t="s">
        <v>12</v>
      </c>
      <c r="F12947" s="3" t="s">
        <v>30848</v>
      </c>
      <c r="G12947">
        <v>2020</v>
      </c>
      <c r="H12947" t="s">
        <v>377</v>
      </c>
      <c r="I12947" t="s">
        <v>30844</v>
      </c>
    </row>
    <row r="12948" spans="1:9" ht="16" x14ac:dyDescent="0.2">
      <c r="A12948" t="s">
        <v>30849</v>
      </c>
      <c r="B12948" t="s">
        <v>30850</v>
      </c>
      <c r="C12948">
        <v>1</v>
      </c>
      <c r="D12948">
        <f>17</f>
        <v>17</v>
      </c>
      <c r="E12948" t="s">
        <v>334</v>
      </c>
      <c r="F12948" s="3" t="s">
        <v>3907</v>
      </c>
      <c r="G12948">
        <v>2020</v>
      </c>
      <c r="H12948" t="s">
        <v>14</v>
      </c>
      <c r="I12948" t="s">
        <v>30851</v>
      </c>
    </row>
    <row r="12949" spans="1:9" ht="16" x14ac:dyDescent="0.2">
      <c r="A12949" t="s">
        <v>30849</v>
      </c>
      <c r="B12949" t="s">
        <v>23712</v>
      </c>
      <c r="C12949">
        <v>2</v>
      </c>
      <c r="D12949">
        <f>17</f>
        <v>17</v>
      </c>
      <c r="E12949" t="s">
        <v>5851</v>
      </c>
      <c r="F12949" s="3" t="s">
        <v>5852</v>
      </c>
      <c r="G12949">
        <v>2020</v>
      </c>
      <c r="H12949" t="s">
        <v>14</v>
      </c>
      <c r="I12949" t="s">
        <v>30851</v>
      </c>
    </row>
    <row r="12950" spans="1:9" ht="16" x14ac:dyDescent="0.2">
      <c r="A12950" t="s">
        <v>30849</v>
      </c>
      <c r="B12950" t="s">
        <v>1201</v>
      </c>
      <c r="C12950">
        <v>3</v>
      </c>
      <c r="D12950">
        <f>17</f>
        <v>17</v>
      </c>
      <c r="E12950" t="s">
        <v>5851</v>
      </c>
      <c r="F12950" s="3" t="s">
        <v>5852</v>
      </c>
      <c r="G12950">
        <v>2020</v>
      </c>
      <c r="H12950" t="s">
        <v>14</v>
      </c>
      <c r="I12950" t="s">
        <v>30851</v>
      </c>
    </row>
    <row r="12951" spans="1:9" ht="32" x14ac:dyDescent="0.2">
      <c r="A12951" t="s">
        <v>30852</v>
      </c>
      <c r="B12951" t="s">
        <v>30853</v>
      </c>
      <c r="C12951">
        <v>1</v>
      </c>
      <c r="D12951" t="s">
        <v>344</v>
      </c>
      <c r="E12951" t="s">
        <v>12</v>
      </c>
      <c r="F12951" s="3" t="s">
        <v>7373</v>
      </c>
      <c r="G12951">
        <v>2020</v>
      </c>
      <c r="H12951" t="s">
        <v>1157</v>
      </c>
      <c r="I12951" t="s">
        <v>30854</v>
      </c>
    </row>
    <row r="12952" spans="1:9" ht="16" x14ac:dyDescent="0.2">
      <c r="A12952" t="s">
        <v>30855</v>
      </c>
      <c r="B12952" t="s">
        <v>30856</v>
      </c>
      <c r="C12952">
        <v>1</v>
      </c>
      <c r="D12952" t="s">
        <v>1512</v>
      </c>
      <c r="E12952" t="s">
        <v>12</v>
      </c>
      <c r="F12952" s="3" t="s">
        <v>18146</v>
      </c>
      <c r="G12952">
        <v>2020</v>
      </c>
      <c r="H12952" t="s">
        <v>323</v>
      </c>
      <c r="I12952" t="s">
        <v>30857</v>
      </c>
    </row>
    <row r="12953" spans="1:9" ht="16" x14ac:dyDescent="0.2">
      <c r="A12953" t="s">
        <v>30855</v>
      </c>
      <c r="B12953" t="s">
        <v>30858</v>
      </c>
      <c r="C12953">
        <v>2</v>
      </c>
      <c r="D12953">
        <f>237</f>
        <v>237</v>
      </c>
      <c r="E12953" t="s">
        <v>12</v>
      </c>
      <c r="F12953" s="3" t="s">
        <v>6211</v>
      </c>
      <c r="G12953">
        <v>2020</v>
      </c>
      <c r="H12953" t="s">
        <v>21</v>
      </c>
      <c r="I12953" t="s">
        <v>30857</v>
      </c>
    </row>
    <row r="12954" spans="1:9" ht="16" x14ac:dyDescent="0.2">
      <c r="A12954" t="s">
        <v>30859</v>
      </c>
      <c r="B12954" t="s">
        <v>22714</v>
      </c>
      <c r="C12954">
        <v>1</v>
      </c>
      <c r="D12954" t="s">
        <v>52</v>
      </c>
      <c r="E12954" t="s">
        <v>12</v>
      </c>
      <c r="F12954" s="3" t="s">
        <v>4685</v>
      </c>
      <c r="G12954">
        <v>2020</v>
      </c>
      <c r="H12954" t="s">
        <v>226</v>
      </c>
      <c r="I12954" t="s">
        <v>30860</v>
      </c>
    </row>
    <row r="12955" spans="1:9" ht="16" x14ac:dyDescent="0.2">
      <c r="A12955" t="s">
        <v>30859</v>
      </c>
      <c r="B12955" t="s">
        <v>22717</v>
      </c>
      <c r="C12955">
        <v>2</v>
      </c>
      <c r="D12955" t="s">
        <v>12</v>
      </c>
      <c r="E12955" t="s">
        <v>4681</v>
      </c>
      <c r="F12955" s="7" t="s">
        <v>29408</v>
      </c>
      <c r="G12955">
        <v>2020</v>
      </c>
      <c r="H12955" t="s">
        <v>226</v>
      </c>
      <c r="I12955" t="s">
        <v>30860</v>
      </c>
    </row>
    <row r="12956" spans="1:9" ht="16" x14ac:dyDescent="0.2">
      <c r="A12956" t="s">
        <v>30859</v>
      </c>
      <c r="B12956" t="s">
        <v>30861</v>
      </c>
      <c r="C12956">
        <v>3</v>
      </c>
      <c r="D12956" t="s">
        <v>3968</v>
      </c>
      <c r="E12956" t="s">
        <v>12</v>
      </c>
      <c r="F12956" s="3" t="s">
        <v>30862</v>
      </c>
      <c r="G12956">
        <v>2020</v>
      </c>
      <c r="H12956" t="s">
        <v>226</v>
      </c>
      <c r="I12956" t="s">
        <v>30860</v>
      </c>
    </row>
    <row r="12957" spans="1:9" ht="16" x14ac:dyDescent="0.2">
      <c r="A12957" t="s">
        <v>30863</v>
      </c>
      <c r="B12957" t="s">
        <v>30864</v>
      </c>
      <c r="C12957">
        <v>1</v>
      </c>
      <c r="D12957">
        <f>461</f>
        <v>461</v>
      </c>
      <c r="E12957" t="s">
        <v>12</v>
      </c>
      <c r="F12957" s="3" t="s">
        <v>30865</v>
      </c>
      <c r="G12957">
        <v>2020</v>
      </c>
      <c r="H12957" t="s">
        <v>126</v>
      </c>
      <c r="I12957" t="s">
        <v>30866</v>
      </c>
    </row>
    <row r="12958" spans="1:9" ht="32" x14ac:dyDescent="0.2">
      <c r="A12958" t="s">
        <v>30867</v>
      </c>
      <c r="B12958" t="s">
        <v>7112</v>
      </c>
      <c r="C12958">
        <v>1</v>
      </c>
      <c r="D12958">
        <f>407</f>
        <v>407</v>
      </c>
      <c r="E12958" t="s">
        <v>12</v>
      </c>
      <c r="F12958" s="3" t="s">
        <v>30868</v>
      </c>
      <c r="G12958">
        <v>2020</v>
      </c>
      <c r="H12958" t="s">
        <v>37</v>
      </c>
      <c r="I12958" t="s">
        <v>30869</v>
      </c>
    </row>
    <row r="12959" spans="1:9" ht="32" x14ac:dyDescent="0.2">
      <c r="A12959" t="s">
        <v>30867</v>
      </c>
      <c r="B12959" t="s">
        <v>116</v>
      </c>
      <c r="C12959">
        <v>2</v>
      </c>
      <c r="D12959" t="s">
        <v>12</v>
      </c>
      <c r="E12959" t="s">
        <v>12</v>
      </c>
      <c r="F12959" s="3" t="s">
        <v>30870</v>
      </c>
      <c r="G12959">
        <v>2020</v>
      </c>
      <c r="H12959" t="s">
        <v>37</v>
      </c>
      <c r="I12959" t="s">
        <v>30869</v>
      </c>
    </row>
    <row r="12960" spans="1:9" ht="16" x14ac:dyDescent="0.2">
      <c r="A12960" t="s">
        <v>30871</v>
      </c>
      <c r="B12960" t="s">
        <v>30872</v>
      </c>
      <c r="C12960">
        <v>1</v>
      </c>
      <c r="D12960" t="s">
        <v>316</v>
      </c>
      <c r="E12960" t="s">
        <v>12</v>
      </c>
      <c r="F12960" s="3" t="s">
        <v>552</v>
      </c>
      <c r="G12960">
        <v>2020</v>
      </c>
      <c r="H12960" t="s">
        <v>553</v>
      </c>
      <c r="I12960" t="s">
        <v>30873</v>
      </c>
    </row>
    <row r="12961" spans="1:9" ht="16" x14ac:dyDescent="0.2">
      <c r="A12961" t="s">
        <v>30874</v>
      </c>
      <c r="B12961" t="s">
        <v>30875</v>
      </c>
      <c r="C12961">
        <v>1</v>
      </c>
      <c r="D12961" t="s">
        <v>12</v>
      </c>
      <c r="E12961" t="s">
        <v>12</v>
      </c>
      <c r="F12961" s="3" t="s">
        <v>30876</v>
      </c>
      <c r="G12961">
        <v>2020</v>
      </c>
      <c r="H12961" t="s">
        <v>162</v>
      </c>
      <c r="I12961" t="s">
        <v>30877</v>
      </c>
    </row>
    <row r="12962" spans="1:9" ht="32" x14ac:dyDescent="0.2">
      <c r="A12962" t="s">
        <v>30874</v>
      </c>
      <c r="B12962" t="s">
        <v>30878</v>
      </c>
      <c r="C12962">
        <v>2</v>
      </c>
      <c r="D12962" t="s">
        <v>12</v>
      </c>
      <c r="E12962" t="s">
        <v>12</v>
      </c>
      <c r="F12962" s="3" t="s">
        <v>30879</v>
      </c>
      <c r="G12962">
        <v>2020</v>
      </c>
      <c r="H12962" t="s">
        <v>162</v>
      </c>
      <c r="I12962" t="s">
        <v>30877</v>
      </c>
    </row>
    <row r="12963" spans="1:9" ht="64" x14ac:dyDescent="0.2">
      <c r="A12963" t="s">
        <v>30880</v>
      </c>
      <c r="B12963" t="s">
        <v>30881</v>
      </c>
      <c r="C12963">
        <v>1</v>
      </c>
      <c r="D12963" t="s">
        <v>12</v>
      </c>
      <c r="E12963" t="s">
        <v>12</v>
      </c>
      <c r="F12963" s="3" t="s">
        <v>30882</v>
      </c>
      <c r="G12963">
        <v>2020</v>
      </c>
      <c r="H12963" t="s">
        <v>779</v>
      </c>
      <c r="I12963" t="s">
        <v>30883</v>
      </c>
    </row>
    <row r="12964" spans="1:9" ht="32" x14ac:dyDescent="0.2">
      <c r="A12964" t="s">
        <v>30880</v>
      </c>
      <c r="B12964" t="s">
        <v>30884</v>
      </c>
      <c r="C12964">
        <v>2</v>
      </c>
      <c r="D12964" t="s">
        <v>12</v>
      </c>
      <c r="E12964" t="s">
        <v>12</v>
      </c>
      <c r="F12964" s="3" t="s">
        <v>30885</v>
      </c>
      <c r="G12964">
        <v>2020</v>
      </c>
      <c r="H12964" t="s">
        <v>779</v>
      </c>
      <c r="I12964" t="s">
        <v>30883</v>
      </c>
    </row>
    <row r="12965" spans="1:9" ht="16" x14ac:dyDescent="0.2">
      <c r="A12965" t="s">
        <v>30886</v>
      </c>
      <c r="B12965" t="s">
        <v>30887</v>
      </c>
      <c r="C12965">
        <v>1</v>
      </c>
      <c r="D12965" t="s">
        <v>408</v>
      </c>
      <c r="E12965" t="s">
        <v>12</v>
      </c>
      <c r="F12965" s="3" t="s">
        <v>30888</v>
      </c>
      <c r="G12965">
        <v>2020</v>
      </c>
      <c r="H12965" t="s">
        <v>174</v>
      </c>
      <c r="I12965" t="s">
        <v>30889</v>
      </c>
    </row>
    <row r="12966" spans="1:9" ht="16" x14ac:dyDescent="0.2">
      <c r="A12966" t="s">
        <v>30886</v>
      </c>
      <c r="B12966" t="s">
        <v>30890</v>
      </c>
      <c r="C12966">
        <v>2</v>
      </c>
      <c r="D12966" t="s">
        <v>12</v>
      </c>
      <c r="E12966" t="s">
        <v>1171</v>
      </c>
      <c r="F12966" s="3" t="s">
        <v>30891</v>
      </c>
      <c r="G12966">
        <v>2020</v>
      </c>
      <c r="H12966" t="s">
        <v>174</v>
      </c>
      <c r="I12966" t="s">
        <v>30889</v>
      </c>
    </row>
    <row r="12967" spans="1:9" ht="32" x14ac:dyDescent="0.2">
      <c r="A12967" t="s">
        <v>30892</v>
      </c>
      <c r="B12967" t="s">
        <v>30893</v>
      </c>
      <c r="C12967">
        <v>1</v>
      </c>
      <c r="D12967">
        <f>404</f>
        <v>404</v>
      </c>
      <c r="E12967" t="s">
        <v>12</v>
      </c>
      <c r="F12967" s="3" t="s">
        <v>30894</v>
      </c>
      <c r="G12967">
        <v>2020</v>
      </c>
      <c r="H12967" t="s">
        <v>313</v>
      </c>
      <c r="I12967" t="s">
        <v>30895</v>
      </c>
    </row>
    <row r="12968" spans="1:9" ht="32" x14ac:dyDescent="0.2">
      <c r="A12968" t="s">
        <v>30896</v>
      </c>
      <c r="B12968" t="s">
        <v>13948</v>
      </c>
      <c r="C12968">
        <v>1</v>
      </c>
      <c r="D12968" t="s">
        <v>712</v>
      </c>
      <c r="E12968" t="s">
        <v>12</v>
      </c>
      <c r="F12968" s="3" t="s">
        <v>13949</v>
      </c>
      <c r="G12968">
        <v>2020</v>
      </c>
      <c r="H12968" t="s">
        <v>1087</v>
      </c>
      <c r="I12968" t="s">
        <v>30897</v>
      </c>
    </row>
    <row r="12969" spans="1:9" ht="32" x14ac:dyDescent="0.2">
      <c r="A12969" t="s">
        <v>30896</v>
      </c>
      <c r="B12969" t="s">
        <v>21670</v>
      </c>
      <c r="C12969">
        <v>2</v>
      </c>
      <c r="D12969" t="s">
        <v>12</v>
      </c>
      <c r="E12969" t="s">
        <v>12</v>
      </c>
      <c r="F12969" s="3" t="s">
        <v>19134</v>
      </c>
      <c r="G12969">
        <v>2020</v>
      </c>
      <c r="H12969" t="s">
        <v>1087</v>
      </c>
      <c r="I12969" t="s">
        <v>30897</v>
      </c>
    </row>
    <row r="12970" spans="1:9" ht="32" x14ac:dyDescent="0.2">
      <c r="A12970" t="s">
        <v>30898</v>
      </c>
      <c r="B12970" t="s">
        <v>30899</v>
      </c>
      <c r="C12970">
        <v>1</v>
      </c>
      <c r="D12970" t="s">
        <v>12</v>
      </c>
      <c r="E12970" t="s">
        <v>12</v>
      </c>
      <c r="F12970" s="3" t="s">
        <v>30900</v>
      </c>
      <c r="G12970">
        <v>2020</v>
      </c>
      <c r="H12970" t="s">
        <v>21</v>
      </c>
      <c r="I12970" t="s">
        <v>30901</v>
      </c>
    </row>
    <row r="12971" spans="1:9" ht="32" x14ac:dyDescent="0.2">
      <c r="A12971" t="s">
        <v>30898</v>
      </c>
      <c r="B12971" t="s">
        <v>30902</v>
      </c>
      <c r="C12971">
        <v>2</v>
      </c>
      <c r="D12971" t="s">
        <v>31</v>
      </c>
      <c r="E12971" t="s">
        <v>12</v>
      </c>
      <c r="F12971" s="3" t="s">
        <v>26770</v>
      </c>
      <c r="G12971">
        <v>2020</v>
      </c>
      <c r="H12971" t="s">
        <v>21</v>
      </c>
      <c r="I12971" t="s">
        <v>30901</v>
      </c>
    </row>
    <row r="12972" spans="1:9" ht="16" x14ac:dyDescent="0.2">
      <c r="A12972" t="s">
        <v>30898</v>
      </c>
      <c r="B12972" t="s">
        <v>30903</v>
      </c>
      <c r="C12972">
        <v>3</v>
      </c>
      <c r="D12972" t="s">
        <v>12</v>
      </c>
      <c r="E12972" t="s">
        <v>12</v>
      </c>
      <c r="F12972" s="3" t="s">
        <v>30904</v>
      </c>
      <c r="G12972">
        <v>2020</v>
      </c>
      <c r="H12972" t="s">
        <v>21</v>
      </c>
      <c r="I12972" t="s">
        <v>30901</v>
      </c>
    </row>
    <row r="12973" spans="1:9" ht="16" x14ac:dyDescent="0.2">
      <c r="A12973" t="s">
        <v>30905</v>
      </c>
      <c r="B12973" t="s">
        <v>30906</v>
      </c>
      <c r="C12973">
        <v>1</v>
      </c>
      <c r="D12973" t="s">
        <v>12</v>
      </c>
      <c r="E12973" t="s">
        <v>12</v>
      </c>
      <c r="F12973" s="3" t="s">
        <v>8737</v>
      </c>
      <c r="G12973">
        <v>2020</v>
      </c>
      <c r="H12973" t="s">
        <v>6820</v>
      </c>
      <c r="I12973" t="s">
        <v>30907</v>
      </c>
    </row>
    <row r="12974" spans="1:9" ht="16" x14ac:dyDescent="0.2">
      <c r="A12974" t="s">
        <v>30908</v>
      </c>
      <c r="B12974" t="s">
        <v>30909</v>
      </c>
      <c r="C12974">
        <v>1</v>
      </c>
      <c r="D12974" t="s">
        <v>2738</v>
      </c>
      <c r="E12974" t="s">
        <v>12</v>
      </c>
      <c r="F12974" s="3" t="s">
        <v>2936</v>
      </c>
      <c r="G12974">
        <v>2020</v>
      </c>
      <c r="H12974" t="s">
        <v>318</v>
      </c>
      <c r="I12974" t="s">
        <v>30910</v>
      </c>
    </row>
    <row r="12975" spans="1:9" ht="16" x14ac:dyDescent="0.2">
      <c r="A12975" t="s">
        <v>30911</v>
      </c>
      <c r="B12975" t="s">
        <v>2172</v>
      </c>
      <c r="C12975">
        <v>1</v>
      </c>
      <c r="D12975">
        <f>151</f>
        <v>151</v>
      </c>
      <c r="E12975" t="s">
        <v>12</v>
      </c>
      <c r="F12975" s="3" t="s">
        <v>20648</v>
      </c>
      <c r="G12975">
        <v>2020</v>
      </c>
      <c r="H12975" t="s">
        <v>140</v>
      </c>
      <c r="I12975" t="s">
        <v>30912</v>
      </c>
    </row>
    <row r="12976" spans="1:9" ht="16" x14ac:dyDescent="0.2">
      <c r="A12976" t="s">
        <v>30911</v>
      </c>
      <c r="B12976" t="s">
        <v>2170</v>
      </c>
      <c r="C12976">
        <v>2</v>
      </c>
      <c r="D12976" t="s">
        <v>712</v>
      </c>
      <c r="E12976" t="s">
        <v>12</v>
      </c>
      <c r="F12976" s="3" t="s">
        <v>30913</v>
      </c>
      <c r="G12976">
        <v>2020</v>
      </c>
      <c r="H12976" t="s">
        <v>140</v>
      </c>
      <c r="I12976" t="s">
        <v>30912</v>
      </c>
    </row>
    <row r="12977" spans="1:9" ht="32" x14ac:dyDescent="0.2">
      <c r="A12977" t="s">
        <v>30914</v>
      </c>
      <c r="B12977" t="s">
        <v>30915</v>
      </c>
      <c r="C12977">
        <v>1</v>
      </c>
      <c r="D12977" t="s">
        <v>2738</v>
      </c>
      <c r="E12977" t="s">
        <v>12</v>
      </c>
      <c r="F12977" s="3" t="s">
        <v>30916</v>
      </c>
      <c r="G12977">
        <v>2020</v>
      </c>
      <c r="H12977" t="s">
        <v>21</v>
      </c>
      <c r="I12977" t="s">
        <v>30917</v>
      </c>
    </row>
    <row r="12978" spans="1:9" ht="32" x14ac:dyDescent="0.2">
      <c r="A12978" t="s">
        <v>30914</v>
      </c>
      <c r="B12978" t="s">
        <v>30918</v>
      </c>
      <c r="C12978">
        <v>2</v>
      </c>
      <c r="D12978" t="s">
        <v>2738</v>
      </c>
      <c r="E12978" t="s">
        <v>12</v>
      </c>
      <c r="F12978" s="3" t="s">
        <v>26057</v>
      </c>
      <c r="G12978">
        <v>2020</v>
      </c>
      <c r="H12978" t="s">
        <v>21</v>
      </c>
      <c r="I12978" t="s">
        <v>30917</v>
      </c>
    </row>
    <row r="12979" spans="1:9" ht="32" x14ac:dyDescent="0.2">
      <c r="A12979" t="s">
        <v>30914</v>
      </c>
      <c r="B12979" t="s">
        <v>15899</v>
      </c>
      <c r="C12979">
        <v>3</v>
      </c>
      <c r="D12979">
        <f>237</f>
        <v>237</v>
      </c>
      <c r="E12979" t="s">
        <v>12</v>
      </c>
      <c r="F12979" s="3" t="s">
        <v>30919</v>
      </c>
      <c r="G12979">
        <v>2020</v>
      </c>
      <c r="H12979" t="s">
        <v>21</v>
      </c>
      <c r="I12979" t="s">
        <v>30917</v>
      </c>
    </row>
    <row r="12980" spans="1:9" ht="32" x14ac:dyDescent="0.2">
      <c r="A12980" t="s">
        <v>30914</v>
      </c>
      <c r="B12980" t="s">
        <v>30920</v>
      </c>
      <c r="C12980">
        <v>4</v>
      </c>
      <c r="D12980">
        <f>237</f>
        <v>237</v>
      </c>
      <c r="E12980" t="s">
        <v>12</v>
      </c>
      <c r="F12980" s="3" t="s">
        <v>30919</v>
      </c>
      <c r="G12980">
        <v>2020</v>
      </c>
      <c r="H12980" t="s">
        <v>21</v>
      </c>
      <c r="I12980" t="s">
        <v>30917</v>
      </c>
    </row>
    <row r="12981" spans="1:9" ht="16" x14ac:dyDescent="0.2">
      <c r="A12981" t="s">
        <v>30921</v>
      </c>
      <c r="B12981" t="s">
        <v>30922</v>
      </c>
      <c r="C12981">
        <v>1</v>
      </c>
      <c r="D12981" t="s">
        <v>12</v>
      </c>
      <c r="E12981" t="s">
        <v>12</v>
      </c>
      <c r="F12981" s="3" t="s">
        <v>30923</v>
      </c>
      <c r="G12981">
        <v>2020</v>
      </c>
      <c r="H12981" t="s">
        <v>21</v>
      </c>
      <c r="I12981" t="s">
        <v>30924</v>
      </c>
    </row>
    <row r="12982" spans="1:9" ht="16" x14ac:dyDescent="0.2">
      <c r="A12982" t="s">
        <v>30921</v>
      </c>
      <c r="B12982" t="s">
        <v>30925</v>
      </c>
      <c r="C12982">
        <v>2</v>
      </c>
      <c r="D12982">
        <f>237</f>
        <v>237</v>
      </c>
      <c r="E12982" t="s">
        <v>12</v>
      </c>
      <c r="F12982" s="3" t="s">
        <v>12171</v>
      </c>
      <c r="G12982">
        <v>2020</v>
      </c>
      <c r="H12982" t="s">
        <v>21</v>
      </c>
      <c r="I12982" t="s">
        <v>30924</v>
      </c>
    </row>
    <row r="12983" spans="1:9" ht="32" x14ac:dyDescent="0.2">
      <c r="A12983" t="s">
        <v>30926</v>
      </c>
      <c r="B12983" t="s">
        <v>189</v>
      </c>
      <c r="C12983">
        <v>1</v>
      </c>
      <c r="D12983">
        <v>302</v>
      </c>
      <c r="E12983" t="s">
        <v>12</v>
      </c>
      <c r="F12983" s="7" t="s">
        <v>3130</v>
      </c>
      <c r="G12983">
        <v>2020</v>
      </c>
      <c r="H12983" t="s">
        <v>126</v>
      </c>
      <c r="I12983" t="s">
        <v>30927</v>
      </c>
    </row>
    <row r="12984" spans="1:9" ht="16" x14ac:dyDescent="0.2">
      <c r="A12984" t="s">
        <v>30926</v>
      </c>
      <c r="B12984" t="s">
        <v>27481</v>
      </c>
      <c r="C12984">
        <v>2</v>
      </c>
      <c r="D12984">
        <f>454</f>
        <v>454</v>
      </c>
      <c r="E12984" t="s">
        <v>12</v>
      </c>
      <c r="F12984" s="7" t="s">
        <v>183</v>
      </c>
      <c r="G12984">
        <v>2020</v>
      </c>
      <c r="H12984" t="s">
        <v>126</v>
      </c>
      <c r="I12984" t="s">
        <v>30927</v>
      </c>
    </row>
    <row r="12985" spans="1:9" ht="16" x14ac:dyDescent="0.2">
      <c r="A12985" t="s">
        <v>30928</v>
      </c>
      <c r="B12985" t="s">
        <v>30929</v>
      </c>
      <c r="C12985">
        <v>1</v>
      </c>
      <c r="D12985" t="s">
        <v>7998</v>
      </c>
      <c r="E12985" t="s">
        <v>12</v>
      </c>
      <c r="F12985" s="3" t="s">
        <v>30930</v>
      </c>
      <c r="G12985">
        <v>2020</v>
      </c>
      <c r="H12985" t="s">
        <v>368</v>
      </c>
      <c r="I12985" t="s">
        <v>30931</v>
      </c>
    </row>
    <row r="12986" spans="1:9" ht="16" x14ac:dyDescent="0.2">
      <c r="A12986" t="s">
        <v>30928</v>
      </c>
      <c r="B12986" t="s">
        <v>21013</v>
      </c>
      <c r="C12986">
        <v>2</v>
      </c>
      <c r="D12986" t="s">
        <v>12</v>
      </c>
      <c r="E12986" t="s">
        <v>12</v>
      </c>
      <c r="F12986" s="3" t="s">
        <v>30932</v>
      </c>
      <c r="G12986">
        <v>2020</v>
      </c>
      <c r="H12986" t="s">
        <v>368</v>
      </c>
      <c r="I12986" t="s">
        <v>30931</v>
      </c>
    </row>
    <row r="12987" spans="1:9" ht="16" x14ac:dyDescent="0.2">
      <c r="A12987" t="s">
        <v>30933</v>
      </c>
      <c r="B12987" t="s">
        <v>30934</v>
      </c>
      <c r="C12987">
        <v>1</v>
      </c>
      <c r="D12987" t="s">
        <v>12</v>
      </c>
      <c r="E12987" t="s">
        <v>12</v>
      </c>
      <c r="F12987" s="3" t="s">
        <v>30935</v>
      </c>
      <c r="G12987">
        <v>2020</v>
      </c>
      <c r="H12987" t="s">
        <v>1327</v>
      </c>
      <c r="I12987" t="s">
        <v>30936</v>
      </c>
    </row>
    <row r="12988" spans="1:9" ht="16" x14ac:dyDescent="0.2">
      <c r="A12988" t="s">
        <v>30933</v>
      </c>
      <c r="B12988" t="s">
        <v>30937</v>
      </c>
      <c r="C12988">
        <v>2</v>
      </c>
      <c r="D12988" t="s">
        <v>12</v>
      </c>
      <c r="E12988" t="s">
        <v>12</v>
      </c>
      <c r="F12988" s="3" t="s">
        <v>30935</v>
      </c>
      <c r="G12988">
        <v>2020</v>
      </c>
      <c r="H12988" t="s">
        <v>1327</v>
      </c>
      <c r="I12988" t="s">
        <v>30936</v>
      </c>
    </row>
    <row r="12989" spans="1:9" ht="32" x14ac:dyDescent="0.2">
      <c r="A12989" t="s">
        <v>30938</v>
      </c>
      <c r="B12989" t="s">
        <v>1016</v>
      </c>
      <c r="C12989">
        <v>1</v>
      </c>
      <c r="D12989" t="s">
        <v>52</v>
      </c>
      <c r="E12989" t="s">
        <v>12</v>
      </c>
      <c r="F12989" s="3" t="s">
        <v>18289</v>
      </c>
      <c r="G12989">
        <v>2020</v>
      </c>
      <c r="H12989" t="s">
        <v>140</v>
      </c>
      <c r="I12989" t="s">
        <v>30939</v>
      </c>
    </row>
    <row r="12990" spans="1:9" ht="16" x14ac:dyDescent="0.2">
      <c r="A12990" t="s">
        <v>30940</v>
      </c>
      <c r="B12990" t="s">
        <v>741</v>
      </c>
      <c r="C12990">
        <v>1</v>
      </c>
      <c r="D12990" t="s">
        <v>12</v>
      </c>
      <c r="E12990" t="s">
        <v>12</v>
      </c>
      <c r="F12990" s="3" t="s">
        <v>30941</v>
      </c>
      <c r="G12990">
        <v>2020</v>
      </c>
      <c r="H12990" t="s">
        <v>14</v>
      </c>
      <c r="I12990" t="s">
        <v>30942</v>
      </c>
    </row>
    <row r="12991" spans="1:9" ht="32" x14ac:dyDescent="0.2">
      <c r="A12991" t="s">
        <v>30943</v>
      </c>
      <c r="B12991" t="s">
        <v>22227</v>
      </c>
      <c r="C12991">
        <v>1</v>
      </c>
      <c r="D12991" t="s">
        <v>795</v>
      </c>
      <c r="E12991" t="s">
        <v>12</v>
      </c>
      <c r="F12991" s="3" t="s">
        <v>30944</v>
      </c>
      <c r="G12991">
        <v>2020</v>
      </c>
      <c r="H12991" t="s">
        <v>1087</v>
      </c>
      <c r="I12991" t="s">
        <v>30945</v>
      </c>
    </row>
    <row r="12992" spans="1:9" ht="32" x14ac:dyDescent="0.2">
      <c r="A12992" t="s">
        <v>30943</v>
      </c>
      <c r="B12992" t="s">
        <v>30472</v>
      </c>
      <c r="C12992">
        <v>2</v>
      </c>
      <c r="D12992" t="s">
        <v>12</v>
      </c>
      <c r="E12992" t="s">
        <v>12</v>
      </c>
      <c r="F12992" s="3" t="s">
        <v>30473</v>
      </c>
      <c r="G12992">
        <v>2020</v>
      </c>
      <c r="H12992" t="s">
        <v>1087</v>
      </c>
      <c r="I12992" t="s">
        <v>30945</v>
      </c>
    </row>
    <row r="12993" spans="1:9" ht="32" x14ac:dyDescent="0.2">
      <c r="A12993" t="s">
        <v>30943</v>
      </c>
      <c r="B12993" t="s">
        <v>30474</v>
      </c>
      <c r="C12993">
        <v>3</v>
      </c>
      <c r="D12993" t="s">
        <v>795</v>
      </c>
      <c r="E12993" t="s">
        <v>12</v>
      </c>
      <c r="F12993" s="3" t="s">
        <v>30946</v>
      </c>
      <c r="G12993">
        <v>2020</v>
      </c>
      <c r="H12993" t="s">
        <v>1087</v>
      </c>
      <c r="I12993" t="s">
        <v>30945</v>
      </c>
    </row>
    <row r="12994" spans="1:9" ht="32" x14ac:dyDescent="0.2">
      <c r="A12994" t="s">
        <v>30943</v>
      </c>
      <c r="B12994" t="s">
        <v>30476</v>
      </c>
      <c r="C12994">
        <v>4</v>
      </c>
      <c r="D12994" t="s">
        <v>12</v>
      </c>
      <c r="E12994" t="s">
        <v>12</v>
      </c>
      <c r="F12994" s="3" t="s">
        <v>30947</v>
      </c>
      <c r="G12994">
        <v>2020</v>
      </c>
      <c r="H12994" t="s">
        <v>1087</v>
      </c>
      <c r="I12994" t="s">
        <v>30945</v>
      </c>
    </row>
    <row r="12995" spans="1:9" ht="32" x14ac:dyDescent="0.2">
      <c r="A12995" t="s">
        <v>30943</v>
      </c>
      <c r="B12995" t="s">
        <v>30478</v>
      </c>
      <c r="C12995">
        <v>5</v>
      </c>
      <c r="D12995" t="s">
        <v>12</v>
      </c>
      <c r="E12995" t="s">
        <v>12</v>
      </c>
      <c r="F12995" s="3" t="s">
        <v>30948</v>
      </c>
      <c r="G12995">
        <v>2020</v>
      </c>
      <c r="H12995" t="s">
        <v>1087</v>
      </c>
      <c r="I12995" t="s">
        <v>30945</v>
      </c>
    </row>
    <row r="12996" spans="1:9" ht="32" x14ac:dyDescent="0.2">
      <c r="A12996" t="s">
        <v>30949</v>
      </c>
      <c r="B12996" t="s">
        <v>1374</v>
      </c>
      <c r="C12996">
        <v>1</v>
      </c>
      <c r="D12996" t="s">
        <v>344</v>
      </c>
      <c r="E12996" t="s">
        <v>12</v>
      </c>
      <c r="F12996" s="7" t="s">
        <v>412</v>
      </c>
      <c r="G12996">
        <v>2020</v>
      </c>
      <c r="H12996" t="s">
        <v>174</v>
      </c>
      <c r="I12996" t="s">
        <v>30950</v>
      </c>
    </row>
    <row r="12997" spans="1:9" ht="32" x14ac:dyDescent="0.2">
      <c r="A12997" t="s">
        <v>30949</v>
      </c>
      <c r="B12997" t="s">
        <v>411</v>
      </c>
      <c r="C12997">
        <v>2</v>
      </c>
      <c r="D12997" t="s">
        <v>408</v>
      </c>
      <c r="E12997" t="s">
        <v>12</v>
      </c>
      <c r="F12997" s="7" t="s">
        <v>409</v>
      </c>
      <c r="G12997">
        <v>2020</v>
      </c>
      <c r="H12997" t="s">
        <v>174</v>
      </c>
      <c r="I12997" t="s">
        <v>30950</v>
      </c>
    </row>
    <row r="12998" spans="1:9" ht="16" x14ac:dyDescent="0.2">
      <c r="A12998" t="s">
        <v>30949</v>
      </c>
      <c r="B12998" t="s">
        <v>20940</v>
      </c>
      <c r="C12998">
        <v>3</v>
      </c>
      <c r="D12998" t="s">
        <v>576</v>
      </c>
      <c r="E12998" t="s">
        <v>12</v>
      </c>
      <c r="F12998" s="3" t="s">
        <v>14060</v>
      </c>
      <c r="G12998">
        <v>2020</v>
      </c>
      <c r="H12998" t="s">
        <v>174</v>
      </c>
      <c r="I12998" t="s">
        <v>30950</v>
      </c>
    </row>
    <row r="12999" spans="1:9" ht="16" x14ac:dyDescent="0.2">
      <c r="A12999" t="s">
        <v>30951</v>
      </c>
      <c r="B12999" t="s">
        <v>30952</v>
      </c>
      <c r="C12999">
        <v>1</v>
      </c>
      <c r="D12999" t="s">
        <v>6469</v>
      </c>
      <c r="E12999" t="s">
        <v>12</v>
      </c>
      <c r="F12999" s="3" t="s">
        <v>30953</v>
      </c>
      <c r="G12999">
        <v>2020</v>
      </c>
      <c r="H12999" t="s">
        <v>368</v>
      </c>
      <c r="I12999" t="s">
        <v>30954</v>
      </c>
    </row>
    <row r="13000" spans="1:9" ht="32" x14ac:dyDescent="0.2">
      <c r="A13000" t="s">
        <v>30955</v>
      </c>
      <c r="B13000" t="s">
        <v>25971</v>
      </c>
      <c r="C13000">
        <v>1</v>
      </c>
      <c r="D13000">
        <f>429</f>
        <v>429</v>
      </c>
      <c r="E13000" t="s">
        <v>12</v>
      </c>
      <c r="F13000" s="3" t="s">
        <v>30956</v>
      </c>
      <c r="G13000">
        <v>2020</v>
      </c>
      <c r="H13000" t="s">
        <v>371</v>
      </c>
      <c r="I13000" t="s">
        <v>30957</v>
      </c>
    </row>
    <row r="13001" spans="1:9" ht="16" x14ac:dyDescent="0.2">
      <c r="A13001" t="s">
        <v>30958</v>
      </c>
      <c r="B13001" t="s">
        <v>23169</v>
      </c>
      <c r="C13001">
        <v>1</v>
      </c>
      <c r="D13001" t="s">
        <v>10222</v>
      </c>
      <c r="E13001" t="s">
        <v>12</v>
      </c>
      <c r="F13001" s="3" t="s">
        <v>23170</v>
      </c>
      <c r="G13001">
        <v>2020</v>
      </c>
      <c r="H13001" t="s">
        <v>67</v>
      </c>
      <c r="I13001" t="s">
        <v>30959</v>
      </c>
    </row>
    <row r="13002" spans="1:9" ht="16" x14ac:dyDescent="0.2">
      <c r="A13002" t="s">
        <v>30960</v>
      </c>
      <c r="B13002" t="s">
        <v>30961</v>
      </c>
      <c r="C13002">
        <v>1</v>
      </c>
      <c r="D13002" t="s">
        <v>12</v>
      </c>
      <c r="E13002" t="s">
        <v>12</v>
      </c>
      <c r="F13002" s="3" t="s">
        <v>30962</v>
      </c>
      <c r="G13002">
        <v>2020</v>
      </c>
      <c r="H13002" t="s">
        <v>368</v>
      </c>
      <c r="I13002" t="s">
        <v>30963</v>
      </c>
    </row>
    <row r="13003" spans="1:9" ht="16" x14ac:dyDescent="0.2">
      <c r="A13003" t="s">
        <v>30960</v>
      </c>
      <c r="B13003" t="s">
        <v>30964</v>
      </c>
      <c r="C13003">
        <v>2</v>
      </c>
      <c r="D13003" t="s">
        <v>12</v>
      </c>
      <c r="E13003" t="s">
        <v>816</v>
      </c>
      <c r="F13003" s="3" t="s">
        <v>5210</v>
      </c>
      <c r="G13003">
        <v>2020</v>
      </c>
      <c r="H13003" t="s">
        <v>368</v>
      </c>
      <c r="I13003" t="s">
        <v>30963</v>
      </c>
    </row>
    <row r="13004" spans="1:9" ht="16" x14ac:dyDescent="0.2">
      <c r="A13004" t="s">
        <v>30965</v>
      </c>
      <c r="B13004" t="s">
        <v>26815</v>
      </c>
      <c r="C13004">
        <v>1</v>
      </c>
      <c r="D13004" t="s">
        <v>52</v>
      </c>
      <c r="E13004" t="s">
        <v>12</v>
      </c>
      <c r="F13004" s="3" t="s">
        <v>12837</v>
      </c>
      <c r="G13004">
        <v>2020</v>
      </c>
      <c r="H13004" t="s">
        <v>423</v>
      </c>
      <c r="I13004" t="s">
        <v>30966</v>
      </c>
    </row>
    <row r="13005" spans="1:9" ht="16" x14ac:dyDescent="0.2">
      <c r="A13005" t="s">
        <v>30965</v>
      </c>
      <c r="B13005" t="s">
        <v>26812</v>
      </c>
      <c r="C13005">
        <v>2</v>
      </c>
      <c r="D13005" t="s">
        <v>12</v>
      </c>
      <c r="E13005" t="s">
        <v>12</v>
      </c>
      <c r="F13005" s="3" t="s">
        <v>7259</v>
      </c>
      <c r="G13005">
        <v>2020</v>
      </c>
      <c r="H13005" t="s">
        <v>1031</v>
      </c>
      <c r="I13005" t="s">
        <v>30966</v>
      </c>
    </row>
    <row r="13006" spans="1:9" ht="16" x14ac:dyDescent="0.2">
      <c r="A13006" t="s">
        <v>30965</v>
      </c>
      <c r="B13006" t="s">
        <v>30967</v>
      </c>
      <c r="C13006">
        <v>3</v>
      </c>
      <c r="D13006" t="s">
        <v>5139</v>
      </c>
      <c r="E13006" t="s">
        <v>16225</v>
      </c>
      <c r="F13006" s="3" t="s">
        <v>16226</v>
      </c>
      <c r="G13006">
        <v>2020</v>
      </c>
      <c r="H13006" t="s">
        <v>1810</v>
      </c>
      <c r="I13006" t="s">
        <v>30966</v>
      </c>
    </row>
    <row r="13007" spans="1:9" ht="16" x14ac:dyDescent="0.2">
      <c r="A13007" t="s">
        <v>30968</v>
      </c>
      <c r="B13007" t="s">
        <v>30969</v>
      </c>
      <c r="C13007">
        <v>1</v>
      </c>
      <c r="D13007" t="s">
        <v>12</v>
      </c>
      <c r="E13007" t="s">
        <v>12</v>
      </c>
      <c r="F13007" s="3" t="s">
        <v>30970</v>
      </c>
      <c r="G13007">
        <v>2020</v>
      </c>
      <c r="H13007" t="s">
        <v>368</v>
      </c>
      <c r="I13007" t="s">
        <v>30971</v>
      </c>
    </row>
    <row r="13008" spans="1:9" ht="16" x14ac:dyDescent="0.2">
      <c r="A13008" t="s">
        <v>30968</v>
      </c>
      <c r="B13008" t="s">
        <v>30972</v>
      </c>
      <c r="C13008">
        <v>2</v>
      </c>
      <c r="D13008" t="s">
        <v>6469</v>
      </c>
      <c r="E13008" t="s">
        <v>12</v>
      </c>
      <c r="F13008" s="3" t="s">
        <v>30953</v>
      </c>
      <c r="G13008">
        <v>2020</v>
      </c>
      <c r="H13008" t="s">
        <v>368</v>
      </c>
      <c r="I13008" t="s">
        <v>30971</v>
      </c>
    </row>
    <row r="13009" spans="1:9" ht="16" x14ac:dyDescent="0.2">
      <c r="A13009" t="s">
        <v>30968</v>
      </c>
      <c r="B13009" t="s">
        <v>30973</v>
      </c>
      <c r="C13009">
        <v>3</v>
      </c>
      <c r="D13009" t="s">
        <v>7243</v>
      </c>
      <c r="E13009" t="s">
        <v>4409</v>
      </c>
      <c r="F13009" s="3" t="s">
        <v>7244</v>
      </c>
      <c r="G13009">
        <v>2020</v>
      </c>
      <c r="H13009" t="s">
        <v>368</v>
      </c>
      <c r="I13009" t="s">
        <v>30971</v>
      </c>
    </row>
    <row r="13010" spans="1:9" ht="32" x14ac:dyDescent="0.2">
      <c r="A13010" t="s">
        <v>30974</v>
      </c>
      <c r="B13010" t="s">
        <v>30975</v>
      </c>
      <c r="C13010">
        <v>1</v>
      </c>
      <c r="D13010" t="s">
        <v>12</v>
      </c>
      <c r="E13010" t="s">
        <v>12</v>
      </c>
      <c r="F13010" s="3" t="s">
        <v>30976</v>
      </c>
      <c r="G13010">
        <v>2020</v>
      </c>
      <c r="H13010" t="s">
        <v>140</v>
      </c>
      <c r="I13010" t="s">
        <v>30977</v>
      </c>
    </row>
    <row r="13011" spans="1:9" ht="32" x14ac:dyDescent="0.2">
      <c r="A13011" t="s">
        <v>30974</v>
      </c>
      <c r="B13011" t="s">
        <v>30978</v>
      </c>
      <c r="C13011">
        <v>2</v>
      </c>
      <c r="D13011" t="s">
        <v>12</v>
      </c>
      <c r="E13011" t="s">
        <v>12</v>
      </c>
      <c r="F13011" s="3" t="s">
        <v>30979</v>
      </c>
      <c r="G13011">
        <v>2020</v>
      </c>
      <c r="H13011" t="s">
        <v>140</v>
      </c>
      <c r="I13011" t="s">
        <v>30977</v>
      </c>
    </row>
    <row r="13012" spans="1:9" ht="32" x14ac:dyDescent="0.2">
      <c r="A13012" t="s">
        <v>30980</v>
      </c>
      <c r="B13012" t="s">
        <v>30981</v>
      </c>
      <c r="C13012">
        <v>1</v>
      </c>
      <c r="D13012" t="s">
        <v>4601</v>
      </c>
      <c r="E13012" t="s">
        <v>12</v>
      </c>
      <c r="F13012" s="3" t="s">
        <v>30982</v>
      </c>
      <c r="G13012">
        <v>2020</v>
      </c>
      <c r="H13012" t="s">
        <v>368</v>
      </c>
      <c r="I13012" t="s">
        <v>30983</v>
      </c>
    </row>
    <row r="13013" spans="1:9" ht="32" x14ac:dyDescent="0.2">
      <c r="A13013" t="s">
        <v>30984</v>
      </c>
      <c r="B13013" t="s">
        <v>30985</v>
      </c>
      <c r="C13013">
        <v>1</v>
      </c>
      <c r="D13013" t="s">
        <v>12</v>
      </c>
      <c r="E13013" t="s">
        <v>12</v>
      </c>
      <c r="F13013" s="3" t="s">
        <v>30986</v>
      </c>
      <c r="G13013">
        <v>2020</v>
      </c>
      <c r="H13013" t="s">
        <v>4897</v>
      </c>
      <c r="I13013" t="s">
        <v>30987</v>
      </c>
    </row>
    <row r="13014" spans="1:9" ht="16" x14ac:dyDescent="0.2">
      <c r="A13014" t="s">
        <v>30988</v>
      </c>
      <c r="B13014" t="s">
        <v>30989</v>
      </c>
      <c r="C13014">
        <v>1</v>
      </c>
      <c r="D13014" t="s">
        <v>12</v>
      </c>
      <c r="E13014" t="s">
        <v>12</v>
      </c>
      <c r="F13014" s="3" t="s">
        <v>30990</v>
      </c>
      <c r="G13014">
        <v>2020</v>
      </c>
      <c r="H13014" t="s">
        <v>21</v>
      </c>
      <c r="I13014" t="s">
        <v>30991</v>
      </c>
    </row>
    <row r="13015" spans="1:9" ht="32" x14ac:dyDescent="0.2">
      <c r="A13015" t="s">
        <v>30988</v>
      </c>
      <c r="B13015" t="s">
        <v>30992</v>
      </c>
      <c r="C13015">
        <v>2</v>
      </c>
      <c r="D13015" t="s">
        <v>52</v>
      </c>
      <c r="E13015" t="s">
        <v>12</v>
      </c>
      <c r="F13015" s="3" t="s">
        <v>30993</v>
      </c>
      <c r="G13015">
        <v>2020</v>
      </c>
      <c r="H13015" t="s">
        <v>21</v>
      </c>
      <c r="I13015" t="s">
        <v>30991</v>
      </c>
    </row>
    <row r="13016" spans="1:9" ht="16" x14ac:dyDescent="0.2">
      <c r="A13016" t="s">
        <v>30988</v>
      </c>
      <c r="B13016" t="s">
        <v>30994</v>
      </c>
      <c r="C13016">
        <v>3</v>
      </c>
      <c r="D13016">
        <f>237</f>
        <v>237</v>
      </c>
      <c r="E13016" t="s">
        <v>12</v>
      </c>
      <c r="F13016" s="3" t="s">
        <v>6331</v>
      </c>
      <c r="G13016">
        <v>2020</v>
      </c>
      <c r="H13016" t="s">
        <v>21</v>
      </c>
      <c r="I13016" t="s">
        <v>30991</v>
      </c>
    </row>
    <row r="13017" spans="1:9" x14ac:dyDescent="0.2">
      <c r="A13017" t="s">
        <v>30995</v>
      </c>
      <c r="B13017" t="s">
        <v>30996</v>
      </c>
      <c r="C13017">
        <v>1</v>
      </c>
      <c r="D13017">
        <v>1401</v>
      </c>
      <c r="E13017" t="s">
        <v>12</v>
      </c>
      <c r="F13017" s="8" t="s">
        <v>45810</v>
      </c>
      <c r="G13017">
        <v>2020</v>
      </c>
      <c r="H13017" t="s">
        <v>140</v>
      </c>
      <c r="I13017" t="s">
        <v>30997</v>
      </c>
    </row>
    <row r="13018" spans="1:9" ht="16" x14ac:dyDescent="0.2">
      <c r="A13018" t="s">
        <v>30998</v>
      </c>
      <c r="B13018" t="s">
        <v>30999</v>
      </c>
      <c r="C13018">
        <v>1</v>
      </c>
      <c r="D13018" t="s">
        <v>52</v>
      </c>
      <c r="E13018" t="s">
        <v>12</v>
      </c>
      <c r="F13018" s="3" t="s">
        <v>31000</v>
      </c>
      <c r="G13018">
        <v>2020</v>
      </c>
      <c r="H13018" t="s">
        <v>140</v>
      </c>
      <c r="I13018" t="s">
        <v>31001</v>
      </c>
    </row>
    <row r="13019" spans="1:9" ht="32" x14ac:dyDescent="0.2">
      <c r="A13019" t="s">
        <v>30998</v>
      </c>
      <c r="B13019" t="s">
        <v>25138</v>
      </c>
      <c r="C13019">
        <v>2</v>
      </c>
      <c r="D13019" t="s">
        <v>52</v>
      </c>
      <c r="E13019" t="s">
        <v>12</v>
      </c>
      <c r="F13019" s="3" t="s">
        <v>31002</v>
      </c>
      <c r="G13019">
        <v>2020</v>
      </c>
      <c r="H13019" t="s">
        <v>140</v>
      </c>
      <c r="I13019" t="s">
        <v>31001</v>
      </c>
    </row>
    <row r="13020" spans="1:9" ht="16" x14ac:dyDescent="0.2">
      <c r="A13020" t="s">
        <v>30998</v>
      </c>
      <c r="B13020" t="s">
        <v>31003</v>
      </c>
      <c r="C13020">
        <v>3</v>
      </c>
      <c r="D13020" t="s">
        <v>12</v>
      </c>
      <c r="E13020" t="s">
        <v>12</v>
      </c>
      <c r="F13020" s="3" t="s">
        <v>31004</v>
      </c>
      <c r="G13020">
        <v>2020</v>
      </c>
      <c r="H13020" t="s">
        <v>140</v>
      </c>
      <c r="I13020" t="s">
        <v>31001</v>
      </c>
    </row>
    <row r="13021" spans="1:9" ht="16" x14ac:dyDescent="0.2">
      <c r="A13021" t="s">
        <v>31005</v>
      </c>
      <c r="B13021" t="s">
        <v>7748</v>
      </c>
      <c r="C13021">
        <v>1</v>
      </c>
      <c r="D13021" t="s">
        <v>469</v>
      </c>
      <c r="E13021" t="s">
        <v>12</v>
      </c>
      <c r="F13021" s="3" t="s">
        <v>7749</v>
      </c>
      <c r="G13021">
        <v>2020</v>
      </c>
      <c r="H13021" t="s">
        <v>37</v>
      </c>
      <c r="I13021" t="s">
        <v>31006</v>
      </c>
    </row>
    <row r="13022" spans="1:9" ht="32" x14ac:dyDescent="0.2">
      <c r="A13022" t="s">
        <v>31007</v>
      </c>
      <c r="B13022" t="s">
        <v>27553</v>
      </c>
      <c r="C13022">
        <v>1</v>
      </c>
      <c r="D13022" t="s">
        <v>12</v>
      </c>
      <c r="E13022" t="s">
        <v>12</v>
      </c>
      <c r="F13022" s="3" t="s">
        <v>5084</v>
      </c>
      <c r="G13022">
        <v>2020</v>
      </c>
      <c r="H13022" t="s">
        <v>3976</v>
      </c>
      <c r="I13022" t="s">
        <v>31008</v>
      </c>
    </row>
    <row r="13023" spans="1:9" ht="32" x14ac:dyDescent="0.2">
      <c r="A13023" t="s">
        <v>31007</v>
      </c>
      <c r="B13023" t="s">
        <v>12456</v>
      </c>
      <c r="C13023">
        <v>2</v>
      </c>
      <c r="D13023" t="s">
        <v>12</v>
      </c>
      <c r="E13023" t="s">
        <v>12</v>
      </c>
      <c r="F13023" s="3" t="s">
        <v>13028</v>
      </c>
      <c r="G13023">
        <v>2020</v>
      </c>
      <c r="H13023" t="s">
        <v>3976</v>
      </c>
      <c r="I13023" t="s">
        <v>31008</v>
      </c>
    </row>
    <row r="13024" spans="1:9" ht="16" x14ac:dyDescent="0.2">
      <c r="A13024" t="s">
        <v>31007</v>
      </c>
      <c r="B13024" t="s">
        <v>5083</v>
      </c>
      <c r="C13024">
        <v>3</v>
      </c>
      <c r="D13024" t="s">
        <v>12</v>
      </c>
      <c r="E13024" t="s">
        <v>12</v>
      </c>
      <c r="F13024" s="3" t="s">
        <v>24884</v>
      </c>
      <c r="G13024">
        <v>2020</v>
      </c>
      <c r="H13024" t="s">
        <v>140</v>
      </c>
      <c r="I13024" t="s">
        <v>31008</v>
      </c>
    </row>
    <row r="13025" spans="1:9" ht="32" x14ac:dyDescent="0.2">
      <c r="A13025" t="s">
        <v>31007</v>
      </c>
      <c r="B13025" t="s">
        <v>31009</v>
      </c>
      <c r="C13025">
        <v>4</v>
      </c>
      <c r="D13025" t="s">
        <v>12</v>
      </c>
      <c r="E13025" t="s">
        <v>12</v>
      </c>
      <c r="F13025" s="3" t="s">
        <v>31010</v>
      </c>
      <c r="G13025">
        <v>2020</v>
      </c>
      <c r="H13025" t="s">
        <v>3976</v>
      </c>
      <c r="I13025" t="s">
        <v>31008</v>
      </c>
    </row>
    <row r="13026" spans="1:9" ht="16" x14ac:dyDescent="0.2">
      <c r="A13026" t="s">
        <v>31011</v>
      </c>
      <c r="B13026" t="s">
        <v>11107</v>
      </c>
      <c r="C13026">
        <v>1</v>
      </c>
      <c r="D13026" t="s">
        <v>3753</v>
      </c>
      <c r="E13026" t="s">
        <v>12</v>
      </c>
      <c r="F13026" s="3" t="s">
        <v>18078</v>
      </c>
      <c r="G13026">
        <v>2020</v>
      </c>
      <c r="H13026" t="s">
        <v>323</v>
      </c>
      <c r="I13026" t="s">
        <v>31012</v>
      </c>
    </row>
    <row r="13027" spans="1:9" ht="32" x14ac:dyDescent="0.2">
      <c r="A13027" t="s">
        <v>31011</v>
      </c>
      <c r="B13027" t="s">
        <v>31013</v>
      </c>
      <c r="C13027">
        <v>2</v>
      </c>
      <c r="D13027" t="s">
        <v>1818</v>
      </c>
      <c r="E13027" t="s">
        <v>12</v>
      </c>
      <c r="F13027" s="3" t="s">
        <v>31014</v>
      </c>
      <c r="G13027">
        <v>2020</v>
      </c>
      <c r="H13027" t="s">
        <v>323</v>
      </c>
      <c r="I13027" t="s">
        <v>31012</v>
      </c>
    </row>
    <row r="13028" spans="1:9" ht="32" x14ac:dyDescent="0.2">
      <c r="A13028" t="s">
        <v>31011</v>
      </c>
      <c r="B13028" t="s">
        <v>25678</v>
      </c>
      <c r="C13028">
        <v>3</v>
      </c>
      <c r="D13028" t="s">
        <v>2738</v>
      </c>
      <c r="E13028" t="s">
        <v>12</v>
      </c>
      <c r="F13028" s="3" t="s">
        <v>31015</v>
      </c>
      <c r="G13028">
        <v>2020</v>
      </c>
      <c r="H13028" t="s">
        <v>323</v>
      </c>
      <c r="I13028" t="s">
        <v>31012</v>
      </c>
    </row>
    <row r="13029" spans="1:9" ht="32" x14ac:dyDescent="0.2">
      <c r="A13029" t="s">
        <v>31016</v>
      </c>
      <c r="B13029" t="s">
        <v>18469</v>
      </c>
      <c r="C13029">
        <v>1</v>
      </c>
      <c r="D13029" t="s">
        <v>12</v>
      </c>
      <c r="E13029" t="s">
        <v>12</v>
      </c>
      <c r="F13029" s="3" t="s">
        <v>31017</v>
      </c>
      <c r="G13029">
        <v>2020</v>
      </c>
      <c r="H13029" t="s">
        <v>86</v>
      </c>
      <c r="I13029" t="s">
        <v>31018</v>
      </c>
    </row>
    <row r="13030" spans="1:9" ht="32" x14ac:dyDescent="0.2">
      <c r="A13030" t="s">
        <v>31016</v>
      </c>
      <c r="B13030" t="s">
        <v>31019</v>
      </c>
      <c r="C13030">
        <v>2</v>
      </c>
      <c r="D13030">
        <f>461</f>
        <v>461</v>
      </c>
      <c r="E13030" t="s">
        <v>12</v>
      </c>
      <c r="F13030" s="3" t="s">
        <v>31020</v>
      </c>
      <c r="G13030">
        <v>2020</v>
      </c>
      <c r="H13030" t="s">
        <v>126</v>
      </c>
      <c r="I13030" t="s">
        <v>31018</v>
      </c>
    </row>
    <row r="13031" spans="1:9" ht="32" x14ac:dyDescent="0.2">
      <c r="A13031" t="s">
        <v>31016</v>
      </c>
      <c r="B13031" t="s">
        <v>31021</v>
      </c>
      <c r="C13031">
        <v>3</v>
      </c>
      <c r="D13031">
        <f>173</f>
        <v>173</v>
      </c>
      <c r="E13031" t="s">
        <v>12</v>
      </c>
      <c r="F13031" s="3" t="s">
        <v>31022</v>
      </c>
      <c r="G13031">
        <v>2020</v>
      </c>
      <c r="H13031" t="s">
        <v>318</v>
      </c>
      <c r="I13031" t="s">
        <v>31018</v>
      </c>
    </row>
    <row r="13032" spans="1:9" ht="32" x14ac:dyDescent="0.2">
      <c r="A13032" t="s">
        <v>31016</v>
      </c>
      <c r="B13032" t="s">
        <v>31023</v>
      </c>
      <c r="C13032">
        <v>4</v>
      </c>
      <c r="D13032" t="s">
        <v>1421</v>
      </c>
      <c r="E13032" t="s">
        <v>12</v>
      </c>
      <c r="F13032" s="3" t="s">
        <v>31024</v>
      </c>
      <c r="G13032">
        <v>2020</v>
      </c>
      <c r="H13032" t="s">
        <v>86</v>
      </c>
      <c r="I13032" t="s">
        <v>31018</v>
      </c>
    </row>
    <row r="13033" spans="1:9" ht="32" x14ac:dyDescent="0.2">
      <c r="A13033" t="s">
        <v>31016</v>
      </c>
      <c r="B13033" t="s">
        <v>31025</v>
      </c>
      <c r="C13033">
        <v>5</v>
      </c>
      <c r="D13033" t="s">
        <v>408</v>
      </c>
      <c r="E13033" t="s">
        <v>12</v>
      </c>
      <c r="F13033" s="3" t="s">
        <v>31026</v>
      </c>
      <c r="G13033">
        <v>2020</v>
      </c>
      <c r="H13033" t="s">
        <v>318</v>
      </c>
      <c r="I13033" t="s">
        <v>31018</v>
      </c>
    </row>
    <row r="13034" spans="1:9" ht="16" x14ac:dyDescent="0.2">
      <c r="A13034" t="s">
        <v>31027</v>
      </c>
      <c r="B13034" t="s">
        <v>31028</v>
      </c>
      <c r="C13034">
        <v>1</v>
      </c>
      <c r="D13034">
        <f>351</f>
        <v>351</v>
      </c>
      <c r="E13034" t="s">
        <v>592</v>
      </c>
      <c r="F13034" s="3" t="s">
        <v>28073</v>
      </c>
      <c r="G13034">
        <v>2020</v>
      </c>
      <c r="H13034" t="s">
        <v>1810</v>
      </c>
      <c r="I13034" t="s">
        <v>31029</v>
      </c>
    </row>
    <row r="13035" spans="1:9" ht="16" x14ac:dyDescent="0.2">
      <c r="A13035" t="s">
        <v>31030</v>
      </c>
      <c r="B13035" t="s">
        <v>24623</v>
      </c>
      <c r="C13035">
        <v>1</v>
      </c>
      <c r="D13035" t="s">
        <v>12</v>
      </c>
      <c r="E13035" t="s">
        <v>12</v>
      </c>
      <c r="F13035" s="3" t="s">
        <v>4846</v>
      </c>
      <c r="G13035">
        <v>2020</v>
      </c>
      <c r="H13035" t="s">
        <v>571</v>
      </c>
      <c r="I13035" t="s">
        <v>31031</v>
      </c>
    </row>
    <row r="13036" spans="1:9" ht="32" x14ac:dyDescent="0.2">
      <c r="A13036" t="s">
        <v>31030</v>
      </c>
      <c r="B13036" t="s">
        <v>31032</v>
      </c>
      <c r="C13036">
        <v>2</v>
      </c>
      <c r="D13036">
        <f>436</f>
        <v>436</v>
      </c>
      <c r="E13036" t="s">
        <v>12</v>
      </c>
      <c r="F13036" s="3" t="s">
        <v>31033</v>
      </c>
      <c r="G13036">
        <v>2020</v>
      </c>
      <c r="H13036" t="s">
        <v>571</v>
      </c>
      <c r="I13036" t="s">
        <v>31031</v>
      </c>
    </row>
    <row r="13037" spans="1:9" ht="32" x14ac:dyDescent="0.2">
      <c r="A13037" t="s">
        <v>31030</v>
      </c>
      <c r="B13037" t="s">
        <v>31034</v>
      </c>
      <c r="C13037">
        <v>3</v>
      </c>
      <c r="D13037">
        <f>313</f>
        <v>313</v>
      </c>
      <c r="E13037" t="s">
        <v>12</v>
      </c>
      <c r="F13037" s="3" t="s">
        <v>31035</v>
      </c>
      <c r="G13037">
        <v>2020</v>
      </c>
      <c r="H13037" t="s">
        <v>140</v>
      </c>
      <c r="I13037" t="s">
        <v>31031</v>
      </c>
    </row>
    <row r="13038" spans="1:9" ht="16" x14ac:dyDescent="0.2">
      <c r="A13038" t="s">
        <v>31036</v>
      </c>
      <c r="B13038" t="s">
        <v>31037</v>
      </c>
      <c r="C13038">
        <v>1</v>
      </c>
      <c r="D13038">
        <f>184</f>
        <v>184</v>
      </c>
      <c r="E13038" t="s">
        <v>12</v>
      </c>
      <c r="F13038" s="3" t="s">
        <v>31038</v>
      </c>
      <c r="G13038">
        <v>2020</v>
      </c>
      <c r="H13038" t="s">
        <v>2316</v>
      </c>
      <c r="I13038" t="s">
        <v>31039</v>
      </c>
    </row>
    <row r="13039" spans="1:9" ht="16" x14ac:dyDescent="0.2">
      <c r="A13039" t="s">
        <v>31036</v>
      </c>
      <c r="B13039" t="s">
        <v>5229</v>
      </c>
      <c r="C13039">
        <v>2</v>
      </c>
      <c r="D13039" t="s">
        <v>12</v>
      </c>
      <c r="E13039" t="s">
        <v>12</v>
      </c>
      <c r="F13039" s="3" t="s">
        <v>31040</v>
      </c>
      <c r="G13039">
        <v>2020</v>
      </c>
      <c r="H13039" t="s">
        <v>3795</v>
      </c>
      <c r="I13039" t="s">
        <v>31039</v>
      </c>
    </row>
    <row r="13040" spans="1:9" ht="32" x14ac:dyDescent="0.2">
      <c r="A13040" t="s">
        <v>31036</v>
      </c>
      <c r="B13040" t="s">
        <v>31041</v>
      </c>
      <c r="C13040">
        <v>3</v>
      </c>
      <c r="D13040">
        <f>400</f>
        <v>400</v>
      </c>
      <c r="E13040" t="s">
        <v>12</v>
      </c>
      <c r="F13040" s="3" t="s">
        <v>5624</v>
      </c>
      <c r="G13040">
        <v>2020</v>
      </c>
      <c r="H13040" t="s">
        <v>140</v>
      </c>
      <c r="I13040" t="s">
        <v>31039</v>
      </c>
    </row>
    <row r="13041" spans="1:9" ht="16" x14ac:dyDescent="0.2">
      <c r="A13041" t="s">
        <v>31042</v>
      </c>
      <c r="B13041" t="s">
        <v>17499</v>
      </c>
      <c r="C13041">
        <v>1</v>
      </c>
      <c r="D13041">
        <f>130</f>
        <v>130</v>
      </c>
      <c r="E13041" t="s">
        <v>334</v>
      </c>
      <c r="F13041" s="3" t="s">
        <v>24177</v>
      </c>
      <c r="G13041">
        <v>2020</v>
      </c>
      <c r="H13041" t="s">
        <v>368</v>
      </c>
      <c r="I13041" t="s">
        <v>31043</v>
      </c>
    </row>
    <row r="13042" spans="1:9" ht="16" x14ac:dyDescent="0.2">
      <c r="A13042" t="s">
        <v>31042</v>
      </c>
      <c r="B13042" t="s">
        <v>17496</v>
      </c>
      <c r="C13042">
        <v>2</v>
      </c>
      <c r="D13042" t="s">
        <v>12</v>
      </c>
      <c r="E13042" t="s">
        <v>12</v>
      </c>
      <c r="F13042" s="3" t="s">
        <v>17497</v>
      </c>
      <c r="G13042">
        <v>2020</v>
      </c>
      <c r="H13042" t="s">
        <v>368</v>
      </c>
      <c r="I13042" t="s">
        <v>31043</v>
      </c>
    </row>
    <row r="13043" spans="1:9" ht="32" x14ac:dyDescent="0.2">
      <c r="A13043" t="s">
        <v>31044</v>
      </c>
      <c r="B13043" t="s">
        <v>11394</v>
      </c>
      <c r="C13043">
        <v>1</v>
      </c>
      <c r="D13043" t="s">
        <v>5574</v>
      </c>
      <c r="E13043" t="s">
        <v>12</v>
      </c>
      <c r="F13043" s="3" t="s">
        <v>5575</v>
      </c>
      <c r="G13043">
        <v>2020</v>
      </c>
      <c r="H13043" t="s">
        <v>140</v>
      </c>
      <c r="I13043" t="s">
        <v>31045</v>
      </c>
    </row>
    <row r="13044" spans="1:9" ht="16" x14ac:dyDescent="0.2">
      <c r="A13044" t="s">
        <v>31044</v>
      </c>
      <c r="B13044" t="s">
        <v>31046</v>
      </c>
      <c r="C13044">
        <v>2</v>
      </c>
      <c r="D13044" t="s">
        <v>12</v>
      </c>
      <c r="E13044" t="s">
        <v>12</v>
      </c>
      <c r="F13044" s="3" t="s">
        <v>31047</v>
      </c>
      <c r="G13044">
        <v>2020</v>
      </c>
      <c r="H13044" t="s">
        <v>140</v>
      </c>
      <c r="I13044" t="s">
        <v>31045</v>
      </c>
    </row>
    <row r="13045" spans="1:9" ht="32" x14ac:dyDescent="0.2">
      <c r="A13045" t="s">
        <v>31044</v>
      </c>
      <c r="B13045" t="s">
        <v>24292</v>
      </c>
      <c r="C13045">
        <v>3</v>
      </c>
      <c r="D13045" t="s">
        <v>12</v>
      </c>
      <c r="E13045" t="s">
        <v>12</v>
      </c>
      <c r="F13045" s="3" t="s">
        <v>31048</v>
      </c>
      <c r="G13045">
        <v>2020</v>
      </c>
      <c r="H13045" t="s">
        <v>140</v>
      </c>
      <c r="I13045" t="s">
        <v>31045</v>
      </c>
    </row>
    <row r="13046" spans="1:9" ht="32" x14ac:dyDescent="0.2">
      <c r="A13046" t="s">
        <v>31044</v>
      </c>
      <c r="B13046" t="s">
        <v>27266</v>
      </c>
      <c r="C13046">
        <v>4</v>
      </c>
      <c r="D13046" t="s">
        <v>1010</v>
      </c>
      <c r="E13046" t="s">
        <v>12</v>
      </c>
      <c r="F13046" s="3" t="s">
        <v>18928</v>
      </c>
      <c r="G13046">
        <v>2020</v>
      </c>
      <c r="H13046" t="s">
        <v>140</v>
      </c>
      <c r="I13046" t="s">
        <v>31045</v>
      </c>
    </row>
    <row r="13047" spans="1:9" ht="32" x14ac:dyDescent="0.2">
      <c r="A13047" t="s">
        <v>31049</v>
      </c>
      <c r="B13047" t="s">
        <v>31050</v>
      </c>
      <c r="C13047">
        <v>1</v>
      </c>
      <c r="D13047" t="s">
        <v>12</v>
      </c>
      <c r="E13047" t="s">
        <v>12</v>
      </c>
      <c r="F13047" s="3" t="s">
        <v>31051</v>
      </c>
      <c r="G13047">
        <v>2020</v>
      </c>
      <c r="H13047" t="s">
        <v>804</v>
      </c>
      <c r="I13047" t="s">
        <v>31052</v>
      </c>
    </row>
    <row r="13048" spans="1:9" ht="32" x14ac:dyDescent="0.2">
      <c r="A13048" t="s">
        <v>31053</v>
      </c>
      <c r="B13048" t="s">
        <v>31054</v>
      </c>
      <c r="C13048">
        <v>1</v>
      </c>
      <c r="D13048" t="s">
        <v>408</v>
      </c>
      <c r="E13048" t="s">
        <v>12</v>
      </c>
      <c r="F13048" s="3" t="s">
        <v>31055</v>
      </c>
      <c r="G13048">
        <v>2020</v>
      </c>
      <c r="H13048" t="s">
        <v>318</v>
      </c>
      <c r="I13048" t="s">
        <v>31056</v>
      </c>
    </row>
    <row r="13049" spans="1:9" ht="32" x14ac:dyDescent="0.2">
      <c r="A13049" t="s">
        <v>31057</v>
      </c>
      <c r="B13049" t="s">
        <v>31058</v>
      </c>
      <c r="C13049">
        <v>1</v>
      </c>
      <c r="D13049" t="s">
        <v>12</v>
      </c>
      <c r="E13049" t="s">
        <v>12</v>
      </c>
      <c r="F13049" s="3" t="s">
        <v>31059</v>
      </c>
      <c r="G13049">
        <v>2020</v>
      </c>
      <c r="H13049" t="s">
        <v>2773</v>
      </c>
      <c r="I13049" t="s">
        <v>31060</v>
      </c>
    </row>
    <row r="13050" spans="1:9" ht="16" x14ac:dyDescent="0.2">
      <c r="A13050" t="s">
        <v>31057</v>
      </c>
      <c r="B13050" t="s">
        <v>31061</v>
      </c>
      <c r="C13050">
        <v>2</v>
      </c>
      <c r="D13050">
        <f>347</f>
        <v>347</v>
      </c>
      <c r="E13050" t="s">
        <v>12</v>
      </c>
      <c r="F13050" s="3" t="s">
        <v>31062</v>
      </c>
      <c r="G13050">
        <v>2020</v>
      </c>
      <c r="H13050" t="s">
        <v>2773</v>
      </c>
      <c r="I13050" t="s">
        <v>31060</v>
      </c>
    </row>
    <row r="13051" spans="1:9" ht="32" x14ac:dyDescent="0.2">
      <c r="A13051" t="s">
        <v>31057</v>
      </c>
      <c r="B13051" t="s">
        <v>31063</v>
      </c>
      <c r="C13051">
        <v>3</v>
      </c>
      <c r="D13051" t="s">
        <v>31</v>
      </c>
      <c r="E13051" t="s">
        <v>12</v>
      </c>
      <c r="F13051" s="3" t="s">
        <v>31064</v>
      </c>
      <c r="G13051">
        <v>2020</v>
      </c>
      <c r="H13051" t="s">
        <v>2773</v>
      </c>
      <c r="I13051" t="s">
        <v>31060</v>
      </c>
    </row>
    <row r="13052" spans="1:9" ht="32" x14ac:dyDescent="0.2">
      <c r="A13052" t="s">
        <v>31057</v>
      </c>
      <c r="B13052" t="s">
        <v>31065</v>
      </c>
      <c r="C13052">
        <v>4</v>
      </c>
      <c r="D13052" t="s">
        <v>12</v>
      </c>
      <c r="E13052" t="s">
        <v>12</v>
      </c>
      <c r="F13052" s="3" t="s">
        <v>31059</v>
      </c>
      <c r="G13052">
        <v>2020</v>
      </c>
      <c r="H13052" t="s">
        <v>2773</v>
      </c>
      <c r="I13052" t="s">
        <v>31060</v>
      </c>
    </row>
    <row r="13053" spans="1:9" ht="32" x14ac:dyDescent="0.2">
      <c r="A13053" t="s">
        <v>31057</v>
      </c>
      <c r="B13053" t="s">
        <v>31066</v>
      </c>
      <c r="C13053">
        <v>5</v>
      </c>
      <c r="D13053" t="s">
        <v>12</v>
      </c>
      <c r="E13053" t="s">
        <v>12</v>
      </c>
      <c r="F13053" s="3" t="s">
        <v>31067</v>
      </c>
      <c r="G13053">
        <v>2020</v>
      </c>
      <c r="H13053" t="s">
        <v>2773</v>
      </c>
      <c r="I13053" t="s">
        <v>31060</v>
      </c>
    </row>
    <row r="13054" spans="1:9" ht="32" x14ac:dyDescent="0.2">
      <c r="A13054" t="s">
        <v>31068</v>
      </c>
      <c r="B13054" t="s">
        <v>31069</v>
      </c>
      <c r="C13054">
        <v>1</v>
      </c>
      <c r="D13054">
        <f>237</f>
        <v>237</v>
      </c>
      <c r="E13054" t="s">
        <v>12</v>
      </c>
      <c r="F13054" s="7" t="s">
        <v>31070</v>
      </c>
      <c r="G13054">
        <v>2020</v>
      </c>
      <c r="H13054" t="s">
        <v>21</v>
      </c>
      <c r="I13054" t="s">
        <v>31071</v>
      </c>
    </row>
    <row r="13055" spans="1:9" ht="16" x14ac:dyDescent="0.2">
      <c r="A13055" t="s">
        <v>31068</v>
      </c>
      <c r="B13055" t="s">
        <v>31072</v>
      </c>
      <c r="C13055">
        <v>2</v>
      </c>
      <c r="D13055">
        <f>237</f>
        <v>237</v>
      </c>
      <c r="E13055" t="s">
        <v>12</v>
      </c>
      <c r="F13055" s="7" t="s">
        <v>61</v>
      </c>
      <c r="G13055">
        <v>2020</v>
      </c>
      <c r="H13055" t="s">
        <v>21</v>
      </c>
      <c r="I13055" t="s">
        <v>31071</v>
      </c>
    </row>
    <row r="13056" spans="1:9" ht="32" x14ac:dyDescent="0.2">
      <c r="A13056" t="s">
        <v>31068</v>
      </c>
      <c r="B13056" t="s">
        <v>31073</v>
      </c>
      <c r="C13056">
        <v>3</v>
      </c>
      <c r="D13056">
        <f>237</f>
        <v>237</v>
      </c>
      <c r="E13056" t="s">
        <v>12</v>
      </c>
      <c r="F13056" s="3" t="s">
        <v>31074</v>
      </c>
      <c r="G13056">
        <v>2020</v>
      </c>
      <c r="H13056" t="s">
        <v>21</v>
      </c>
      <c r="I13056" t="s">
        <v>31071</v>
      </c>
    </row>
    <row r="13057" spans="1:9" ht="32" x14ac:dyDescent="0.2">
      <c r="A13057" t="s">
        <v>31075</v>
      </c>
      <c r="B13057" t="s">
        <v>31076</v>
      </c>
      <c r="C13057">
        <v>1</v>
      </c>
      <c r="D13057">
        <f>237</f>
        <v>237</v>
      </c>
      <c r="E13057" t="s">
        <v>12</v>
      </c>
      <c r="F13057" s="3" t="s">
        <v>31077</v>
      </c>
      <c r="G13057">
        <v>2020</v>
      </c>
      <c r="H13057" t="s">
        <v>21</v>
      </c>
      <c r="I13057" t="s">
        <v>31078</v>
      </c>
    </row>
    <row r="13058" spans="1:9" ht="16" x14ac:dyDescent="0.2">
      <c r="A13058" t="s">
        <v>31079</v>
      </c>
      <c r="B13058" t="s">
        <v>3700</v>
      </c>
      <c r="C13058">
        <v>1</v>
      </c>
      <c r="D13058">
        <f>419</f>
        <v>419</v>
      </c>
      <c r="E13058" t="s">
        <v>12</v>
      </c>
      <c r="F13058" s="3" t="s">
        <v>20454</v>
      </c>
      <c r="G13058">
        <v>2020</v>
      </c>
      <c r="H13058" t="s">
        <v>140</v>
      </c>
      <c r="I13058" t="s">
        <v>31080</v>
      </c>
    </row>
    <row r="13059" spans="1:9" ht="16" x14ac:dyDescent="0.2">
      <c r="A13059" t="s">
        <v>31079</v>
      </c>
      <c r="B13059" t="s">
        <v>1578</v>
      </c>
      <c r="C13059">
        <v>2</v>
      </c>
      <c r="D13059" t="s">
        <v>12</v>
      </c>
      <c r="E13059" t="s">
        <v>12</v>
      </c>
      <c r="F13059" s="3" t="s">
        <v>31081</v>
      </c>
      <c r="G13059">
        <v>2020</v>
      </c>
      <c r="H13059" t="s">
        <v>140</v>
      </c>
      <c r="I13059" t="s">
        <v>31080</v>
      </c>
    </row>
    <row r="13060" spans="1:9" ht="32" x14ac:dyDescent="0.2">
      <c r="A13060" t="s">
        <v>31079</v>
      </c>
      <c r="B13060" t="s">
        <v>9007</v>
      </c>
      <c r="C13060">
        <v>3</v>
      </c>
      <c r="D13060" t="s">
        <v>12</v>
      </c>
      <c r="E13060" t="s">
        <v>12</v>
      </c>
      <c r="F13060" s="3" t="s">
        <v>31082</v>
      </c>
      <c r="G13060">
        <v>2020</v>
      </c>
      <c r="H13060" t="s">
        <v>140</v>
      </c>
      <c r="I13060" t="s">
        <v>31080</v>
      </c>
    </row>
    <row r="13061" spans="1:9" ht="16" x14ac:dyDescent="0.2">
      <c r="A13061" t="s">
        <v>31083</v>
      </c>
      <c r="B13061" t="s">
        <v>4612</v>
      </c>
      <c r="C13061">
        <v>1</v>
      </c>
      <c r="D13061" t="s">
        <v>12</v>
      </c>
      <c r="E13061" t="s">
        <v>12</v>
      </c>
      <c r="F13061" s="3" t="s">
        <v>4613</v>
      </c>
      <c r="G13061">
        <v>2020</v>
      </c>
      <c r="H13061" t="s">
        <v>140</v>
      </c>
      <c r="I13061" t="s">
        <v>31084</v>
      </c>
    </row>
    <row r="13062" spans="1:9" ht="16" x14ac:dyDescent="0.2">
      <c r="A13062" t="s">
        <v>31083</v>
      </c>
      <c r="B13062" t="s">
        <v>837</v>
      </c>
      <c r="C13062">
        <v>2</v>
      </c>
      <c r="D13062" t="s">
        <v>12</v>
      </c>
      <c r="E13062" t="s">
        <v>12</v>
      </c>
      <c r="F13062" s="3" t="s">
        <v>18780</v>
      </c>
      <c r="G13062">
        <v>2020</v>
      </c>
      <c r="H13062" t="s">
        <v>140</v>
      </c>
      <c r="I13062" t="s">
        <v>31084</v>
      </c>
    </row>
    <row r="13063" spans="1:9" ht="32" x14ac:dyDescent="0.2">
      <c r="A13063" t="s">
        <v>31085</v>
      </c>
      <c r="B13063" t="s">
        <v>31086</v>
      </c>
      <c r="C13063">
        <v>1</v>
      </c>
      <c r="D13063" t="s">
        <v>12</v>
      </c>
      <c r="E13063" t="s">
        <v>12</v>
      </c>
      <c r="F13063" s="3" t="s">
        <v>31087</v>
      </c>
      <c r="G13063">
        <v>2020</v>
      </c>
      <c r="H13063" t="s">
        <v>323</v>
      </c>
      <c r="I13063" t="s">
        <v>31088</v>
      </c>
    </row>
    <row r="13064" spans="1:9" ht="16" x14ac:dyDescent="0.2">
      <c r="A13064" t="s">
        <v>31085</v>
      </c>
      <c r="B13064" t="s">
        <v>31089</v>
      </c>
      <c r="C13064">
        <v>2</v>
      </c>
      <c r="D13064" t="s">
        <v>1219</v>
      </c>
      <c r="E13064" t="s">
        <v>12</v>
      </c>
      <c r="F13064" s="3" t="s">
        <v>31090</v>
      </c>
      <c r="G13064">
        <v>2020</v>
      </c>
      <c r="H13064" t="s">
        <v>140</v>
      </c>
      <c r="I13064" t="s">
        <v>31088</v>
      </c>
    </row>
    <row r="13065" spans="1:9" ht="48" x14ac:dyDescent="0.2">
      <c r="A13065" t="s">
        <v>31091</v>
      </c>
      <c r="B13065" t="s">
        <v>31092</v>
      </c>
      <c r="C13065">
        <v>1</v>
      </c>
      <c r="D13065" t="s">
        <v>12</v>
      </c>
      <c r="E13065" t="s">
        <v>12</v>
      </c>
      <c r="F13065" s="3" t="s">
        <v>31093</v>
      </c>
      <c r="G13065">
        <v>2020</v>
      </c>
      <c r="H13065" t="s">
        <v>239</v>
      </c>
      <c r="I13065" t="s">
        <v>31094</v>
      </c>
    </row>
    <row r="13066" spans="1:9" ht="32" x14ac:dyDescent="0.2">
      <c r="A13066" t="s">
        <v>31095</v>
      </c>
      <c r="B13066" t="s">
        <v>31096</v>
      </c>
      <c r="C13066">
        <v>1</v>
      </c>
      <c r="D13066" t="s">
        <v>12</v>
      </c>
      <c r="E13066" t="s">
        <v>12</v>
      </c>
      <c r="F13066" s="3" t="s">
        <v>31097</v>
      </c>
      <c r="G13066">
        <v>2020</v>
      </c>
      <c r="H13066" t="s">
        <v>14</v>
      </c>
      <c r="I13066" t="s">
        <v>31098</v>
      </c>
    </row>
    <row r="13067" spans="1:9" ht="16" x14ac:dyDescent="0.2">
      <c r="A13067" t="s">
        <v>31095</v>
      </c>
      <c r="B13067" t="s">
        <v>31099</v>
      </c>
      <c r="C13067">
        <v>2</v>
      </c>
      <c r="D13067" t="s">
        <v>389</v>
      </c>
      <c r="E13067" t="s">
        <v>12</v>
      </c>
      <c r="F13067" s="7" t="s">
        <v>31100</v>
      </c>
      <c r="G13067">
        <v>2020</v>
      </c>
      <c r="H13067" t="s">
        <v>368</v>
      </c>
      <c r="I13067" t="s">
        <v>31098</v>
      </c>
    </row>
    <row r="13068" spans="1:9" ht="32" x14ac:dyDescent="0.2">
      <c r="A13068" t="s">
        <v>31095</v>
      </c>
      <c r="B13068" t="s">
        <v>31101</v>
      </c>
      <c r="C13068">
        <v>3</v>
      </c>
      <c r="D13068" t="s">
        <v>90</v>
      </c>
      <c r="E13068" t="s">
        <v>12</v>
      </c>
      <c r="F13068" s="3" t="s">
        <v>31102</v>
      </c>
      <c r="G13068">
        <v>2020</v>
      </c>
      <c r="H13068" t="s">
        <v>832</v>
      </c>
      <c r="I13068" t="s">
        <v>31098</v>
      </c>
    </row>
    <row r="13069" spans="1:9" ht="16" x14ac:dyDescent="0.2">
      <c r="A13069" t="s">
        <v>31095</v>
      </c>
      <c r="B13069" t="s">
        <v>31103</v>
      </c>
      <c r="C13069">
        <v>4</v>
      </c>
      <c r="D13069" t="s">
        <v>90</v>
      </c>
      <c r="E13069" t="s">
        <v>12</v>
      </c>
      <c r="F13069" s="3" t="s">
        <v>31104</v>
      </c>
      <c r="G13069">
        <v>2020</v>
      </c>
      <c r="H13069" t="s">
        <v>832</v>
      </c>
      <c r="I13069" t="s">
        <v>31098</v>
      </c>
    </row>
    <row r="13070" spans="1:9" ht="16" x14ac:dyDescent="0.2">
      <c r="A13070" t="s">
        <v>31095</v>
      </c>
      <c r="B13070" t="s">
        <v>31105</v>
      </c>
      <c r="C13070">
        <v>5</v>
      </c>
      <c r="D13070" t="s">
        <v>12</v>
      </c>
      <c r="E13070" t="s">
        <v>12</v>
      </c>
      <c r="F13070" s="3" t="s">
        <v>31106</v>
      </c>
      <c r="G13070">
        <v>2020</v>
      </c>
      <c r="H13070" t="s">
        <v>832</v>
      </c>
      <c r="I13070" t="s">
        <v>31098</v>
      </c>
    </row>
    <row r="13071" spans="1:9" ht="32" x14ac:dyDescent="0.2">
      <c r="A13071" t="s">
        <v>31107</v>
      </c>
      <c r="B13071" t="s">
        <v>31108</v>
      </c>
      <c r="C13071">
        <v>1</v>
      </c>
      <c r="D13071">
        <f>237</f>
        <v>237</v>
      </c>
      <c r="E13071" t="s">
        <v>12</v>
      </c>
      <c r="F13071" s="3" t="s">
        <v>31109</v>
      </c>
      <c r="G13071">
        <v>2020</v>
      </c>
      <c r="H13071" t="s">
        <v>21</v>
      </c>
      <c r="I13071" t="s">
        <v>31110</v>
      </c>
    </row>
    <row r="13072" spans="1:9" ht="32" x14ac:dyDescent="0.2">
      <c r="A13072" t="s">
        <v>31107</v>
      </c>
      <c r="B13072" t="s">
        <v>31111</v>
      </c>
      <c r="C13072">
        <v>2</v>
      </c>
      <c r="D13072">
        <f>237</f>
        <v>237</v>
      </c>
      <c r="E13072" t="s">
        <v>12</v>
      </c>
      <c r="F13072" s="3" t="s">
        <v>31109</v>
      </c>
      <c r="G13072">
        <v>2020</v>
      </c>
      <c r="H13072" t="s">
        <v>21</v>
      </c>
      <c r="I13072" t="s">
        <v>31110</v>
      </c>
    </row>
    <row r="13073" spans="1:9" ht="32" x14ac:dyDescent="0.2">
      <c r="A13073" t="s">
        <v>31112</v>
      </c>
      <c r="B13073" t="s">
        <v>31113</v>
      </c>
      <c r="C13073">
        <v>1</v>
      </c>
      <c r="D13073" t="s">
        <v>52</v>
      </c>
      <c r="E13073" t="s">
        <v>31114</v>
      </c>
      <c r="F13073" s="3" t="s">
        <v>31115</v>
      </c>
      <c r="G13073">
        <v>2020</v>
      </c>
      <c r="H13073" t="s">
        <v>140</v>
      </c>
      <c r="I13073" t="s">
        <v>31116</v>
      </c>
    </row>
    <row r="13074" spans="1:9" ht="32" x14ac:dyDescent="0.2">
      <c r="A13074" t="s">
        <v>31117</v>
      </c>
      <c r="B13074" t="s">
        <v>31118</v>
      </c>
      <c r="C13074">
        <v>1</v>
      </c>
      <c r="D13074" t="s">
        <v>576</v>
      </c>
      <c r="E13074" t="s">
        <v>12</v>
      </c>
      <c r="F13074" s="3" t="s">
        <v>31119</v>
      </c>
      <c r="G13074">
        <v>2020</v>
      </c>
      <c r="H13074" t="s">
        <v>174</v>
      </c>
      <c r="I13074" t="s">
        <v>31120</v>
      </c>
    </row>
    <row r="13075" spans="1:9" ht="32" x14ac:dyDescent="0.2">
      <c r="A13075" t="s">
        <v>31117</v>
      </c>
      <c r="B13075" t="s">
        <v>31121</v>
      </c>
      <c r="C13075">
        <v>2</v>
      </c>
      <c r="D13075" t="s">
        <v>408</v>
      </c>
      <c r="E13075" t="s">
        <v>12</v>
      </c>
      <c r="F13075" s="3" t="s">
        <v>31122</v>
      </c>
      <c r="G13075">
        <v>2020</v>
      </c>
      <c r="H13075" t="s">
        <v>174</v>
      </c>
      <c r="I13075" t="s">
        <v>31120</v>
      </c>
    </row>
    <row r="13076" spans="1:9" ht="32" x14ac:dyDescent="0.2">
      <c r="A13076" t="s">
        <v>31123</v>
      </c>
      <c r="B13076" t="s">
        <v>26361</v>
      </c>
      <c r="C13076">
        <v>1</v>
      </c>
      <c r="D13076" t="s">
        <v>408</v>
      </c>
      <c r="E13076" t="s">
        <v>12</v>
      </c>
      <c r="F13076" s="7" t="s">
        <v>31124</v>
      </c>
      <c r="G13076">
        <v>2020</v>
      </c>
      <c r="H13076" t="s">
        <v>174</v>
      </c>
      <c r="I13076" t="s">
        <v>31125</v>
      </c>
    </row>
    <row r="13077" spans="1:9" ht="32" x14ac:dyDescent="0.2">
      <c r="A13077" t="s">
        <v>31123</v>
      </c>
      <c r="B13077" t="s">
        <v>31126</v>
      </c>
      <c r="C13077">
        <v>2</v>
      </c>
      <c r="D13077" t="s">
        <v>408</v>
      </c>
      <c r="E13077" t="s">
        <v>12</v>
      </c>
      <c r="F13077" s="7" t="s">
        <v>31127</v>
      </c>
      <c r="G13077">
        <v>2020</v>
      </c>
      <c r="H13077" t="s">
        <v>174</v>
      </c>
      <c r="I13077" t="s">
        <v>31125</v>
      </c>
    </row>
    <row r="13078" spans="1:9" ht="32" x14ac:dyDescent="0.2">
      <c r="A13078" t="s">
        <v>31128</v>
      </c>
      <c r="B13078" t="s">
        <v>31129</v>
      </c>
      <c r="C13078">
        <v>1</v>
      </c>
      <c r="D13078" t="s">
        <v>52</v>
      </c>
      <c r="E13078" t="s">
        <v>12</v>
      </c>
      <c r="F13078" s="3" t="s">
        <v>22603</v>
      </c>
      <c r="G13078">
        <v>2020</v>
      </c>
      <c r="H13078" t="s">
        <v>323</v>
      </c>
      <c r="I13078" t="s">
        <v>31130</v>
      </c>
    </row>
    <row r="13079" spans="1:9" ht="16" x14ac:dyDescent="0.2">
      <c r="A13079" t="s">
        <v>31128</v>
      </c>
      <c r="B13079" t="s">
        <v>31131</v>
      </c>
      <c r="C13079">
        <v>2</v>
      </c>
      <c r="D13079" t="s">
        <v>1818</v>
      </c>
      <c r="E13079" t="s">
        <v>12</v>
      </c>
      <c r="F13079" s="3" t="s">
        <v>6041</v>
      </c>
      <c r="G13079">
        <v>2020</v>
      </c>
      <c r="H13079" t="s">
        <v>323</v>
      </c>
      <c r="I13079" t="s">
        <v>31130</v>
      </c>
    </row>
    <row r="13080" spans="1:9" ht="32" x14ac:dyDescent="0.2">
      <c r="A13080" t="s">
        <v>31128</v>
      </c>
      <c r="B13080" t="s">
        <v>23087</v>
      </c>
      <c r="C13080">
        <v>3</v>
      </c>
      <c r="D13080" t="s">
        <v>1818</v>
      </c>
      <c r="E13080" t="s">
        <v>12</v>
      </c>
      <c r="F13080" s="3" t="s">
        <v>31132</v>
      </c>
      <c r="G13080">
        <v>2020</v>
      </c>
      <c r="H13080" t="s">
        <v>323</v>
      </c>
      <c r="I13080" t="s">
        <v>31130</v>
      </c>
    </row>
    <row r="13081" spans="1:9" ht="32" x14ac:dyDescent="0.2">
      <c r="A13081" t="s">
        <v>31133</v>
      </c>
      <c r="B13081" t="s">
        <v>31134</v>
      </c>
      <c r="C13081">
        <v>1</v>
      </c>
      <c r="D13081">
        <f>410</f>
        <v>410</v>
      </c>
      <c r="E13081" t="s">
        <v>12</v>
      </c>
      <c r="F13081" s="3" t="s">
        <v>31135</v>
      </c>
      <c r="G13081">
        <v>2020</v>
      </c>
      <c r="H13081" t="s">
        <v>140</v>
      </c>
      <c r="I13081" t="s">
        <v>31136</v>
      </c>
    </row>
    <row r="13082" spans="1:9" ht="32" x14ac:dyDescent="0.2">
      <c r="A13082" t="s">
        <v>31133</v>
      </c>
      <c r="B13082" t="s">
        <v>31137</v>
      </c>
      <c r="C13082">
        <v>2</v>
      </c>
      <c r="D13082">
        <f>410</f>
        <v>410</v>
      </c>
      <c r="E13082" t="s">
        <v>12</v>
      </c>
      <c r="F13082" s="3" t="s">
        <v>31138</v>
      </c>
      <c r="G13082">
        <v>2020</v>
      </c>
      <c r="H13082" t="s">
        <v>140</v>
      </c>
      <c r="I13082" t="s">
        <v>31136</v>
      </c>
    </row>
    <row r="13083" spans="1:9" ht="32" x14ac:dyDescent="0.2">
      <c r="A13083" t="s">
        <v>31133</v>
      </c>
      <c r="B13083" t="s">
        <v>31139</v>
      </c>
      <c r="C13083">
        <v>3</v>
      </c>
      <c r="D13083" t="s">
        <v>344</v>
      </c>
      <c r="E13083" t="s">
        <v>12</v>
      </c>
      <c r="F13083" s="3" t="s">
        <v>31140</v>
      </c>
      <c r="G13083">
        <v>2020</v>
      </c>
      <c r="H13083" t="s">
        <v>140</v>
      </c>
      <c r="I13083" t="s">
        <v>31136</v>
      </c>
    </row>
    <row r="13084" spans="1:9" ht="32" x14ac:dyDescent="0.2">
      <c r="A13084" t="s">
        <v>31133</v>
      </c>
      <c r="B13084" t="s">
        <v>31141</v>
      </c>
      <c r="C13084">
        <v>4</v>
      </c>
      <c r="D13084">
        <f>441</f>
        <v>441</v>
      </c>
      <c r="E13084" t="s">
        <v>12</v>
      </c>
      <c r="F13084" s="3" t="s">
        <v>31142</v>
      </c>
      <c r="G13084">
        <v>2020</v>
      </c>
      <c r="H13084" t="s">
        <v>140</v>
      </c>
      <c r="I13084" t="s">
        <v>31136</v>
      </c>
    </row>
    <row r="13085" spans="1:9" ht="32" x14ac:dyDescent="0.2">
      <c r="A13085" t="s">
        <v>31133</v>
      </c>
      <c r="B13085" t="s">
        <v>31143</v>
      </c>
      <c r="C13085">
        <v>5</v>
      </c>
      <c r="D13085">
        <f>441</f>
        <v>441</v>
      </c>
      <c r="E13085" t="s">
        <v>12</v>
      </c>
      <c r="F13085" s="3" t="s">
        <v>24961</v>
      </c>
      <c r="G13085">
        <v>2020</v>
      </c>
      <c r="H13085" t="s">
        <v>140</v>
      </c>
      <c r="I13085" t="s">
        <v>31136</v>
      </c>
    </row>
    <row r="13086" spans="1:9" ht="16" x14ac:dyDescent="0.2">
      <c r="A13086" t="s">
        <v>31144</v>
      </c>
      <c r="B13086" t="s">
        <v>5582</v>
      </c>
      <c r="C13086">
        <v>1</v>
      </c>
      <c r="D13086">
        <f>276</f>
        <v>276</v>
      </c>
      <c r="E13086" t="s">
        <v>12</v>
      </c>
      <c r="F13086" s="3" t="s">
        <v>16651</v>
      </c>
      <c r="G13086">
        <v>2020</v>
      </c>
      <c r="H13086" t="s">
        <v>267</v>
      </c>
      <c r="I13086" t="s">
        <v>31145</v>
      </c>
    </row>
    <row r="13087" spans="1:9" ht="16" x14ac:dyDescent="0.2">
      <c r="A13087" t="s">
        <v>31144</v>
      </c>
      <c r="B13087" t="s">
        <v>25638</v>
      </c>
      <c r="C13087">
        <v>2</v>
      </c>
      <c r="D13087">
        <f>473</f>
        <v>473</v>
      </c>
      <c r="E13087" t="s">
        <v>12</v>
      </c>
      <c r="F13087" s="3" t="s">
        <v>31146</v>
      </c>
      <c r="G13087">
        <v>2020</v>
      </c>
      <c r="H13087" t="s">
        <v>5857</v>
      </c>
      <c r="I13087" t="s">
        <v>31145</v>
      </c>
    </row>
    <row r="13088" spans="1:9" ht="16" x14ac:dyDescent="0.2">
      <c r="A13088" t="s">
        <v>31144</v>
      </c>
      <c r="B13088" t="s">
        <v>31147</v>
      </c>
      <c r="C13088">
        <v>3</v>
      </c>
      <c r="D13088" t="s">
        <v>5574</v>
      </c>
      <c r="E13088" t="s">
        <v>12</v>
      </c>
      <c r="F13088" s="3" t="s">
        <v>8020</v>
      </c>
      <c r="G13088">
        <v>2020</v>
      </c>
      <c r="H13088" t="s">
        <v>140</v>
      </c>
      <c r="I13088" t="s">
        <v>31145</v>
      </c>
    </row>
    <row r="13089" spans="1:9" ht="16" x14ac:dyDescent="0.2">
      <c r="A13089" t="s">
        <v>31144</v>
      </c>
      <c r="B13089" t="s">
        <v>11394</v>
      </c>
      <c r="C13089">
        <v>4</v>
      </c>
      <c r="D13089" t="s">
        <v>1010</v>
      </c>
      <c r="E13089" t="s">
        <v>12</v>
      </c>
      <c r="F13089" s="3" t="s">
        <v>6865</v>
      </c>
      <c r="G13089">
        <v>2020</v>
      </c>
      <c r="H13089" t="s">
        <v>140</v>
      </c>
      <c r="I13089" t="s">
        <v>31145</v>
      </c>
    </row>
    <row r="13090" spans="1:9" ht="16" x14ac:dyDescent="0.2">
      <c r="A13090" t="s">
        <v>31148</v>
      </c>
      <c r="B13090" t="s">
        <v>11258</v>
      </c>
      <c r="C13090">
        <v>1</v>
      </c>
      <c r="D13090" t="s">
        <v>12</v>
      </c>
      <c r="E13090" t="s">
        <v>12</v>
      </c>
      <c r="F13090" s="3" t="s">
        <v>4908</v>
      </c>
      <c r="G13090">
        <v>2020</v>
      </c>
      <c r="H13090" t="s">
        <v>37</v>
      </c>
      <c r="I13090" t="s">
        <v>31149</v>
      </c>
    </row>
    <row r="13091" spans="1:9" ht="16" x14ac:dyDescent="0.2">
      <c r="A13091" t="s">
        <v>31148</v>
      </c>
      <c r="B13091" t="s">
        <v>3921</v>
      </c>
      <c r="C13091">
        <v>2</v>
      </c>
      <c r="D13091" t="s">
        <v>12</v>
      </c>
      <c r="E13091" t="s">
        <v>12</v>
      </c>
      <c r="F13091" s="3" t="s">
        <v>30161</v>
      </c>
      <c r="G13091">
        <v>2020</v>
      </c>
      <c r="H13091" t="s">
        <v>37</v>
      </c>
      <c r="I13091" t="s">
        <v>31149</v>
      </c>
    </row>
    <row r="13092" spans="1:9" ht="16" x14ac:dyDescent="0.2">
      <c r="A13092" t="s">
        <v>31148</v>
      </c>
      <c r="B13092" t="s">
        <v>31150</v>
      </c>
      <c r="C13092">
        <v>3</v>
      </c>
      <c r="D13092" t="s">
        <v>12</v>
      </c>
      <c r="E13092" t="s">
        <v>12</v>
      </c>
      <c r="F13092" s="3" t="s">
        <v>24133</v>
      </c>
      <c r="G13092">
        <v>2020</v>
      </c>
      <c r="H13092" t="s">
        <v>1248</v>
      </c>
      <c r="I13092" t="s">
        <v>31149</v>
      </c>
    </row>
    <row r="13093" spans="1:9" ht="16" x14ac:dyDescent="0.2">
      <c r="A13093" t="s">
        <v>31151</v>
      </c>
      <c r="B13093" t="s">
        <v>31152</v>
      </c>
      <c r="C13093">
        <v>1</v>
      </c>
      <c r="D13093" t="s">
        <v>193</v>
      </c>
      <c r="E13093" t="s">
        <v>3798</v>
      </c>
      <c r="F13093" s="3" t="s">
        <v>9225</v>
      </c>
      <c r="G13093">
        <v>2020</v>
      </c>
      <c r="H13093" t="s">
        <v>195</v>
      </c>
      <c r="I13093" t="s">
        <v>31153</v>
      </c>
    </row>
    <row r="13094" spans="1:9" ht="32" x14ac:dyDescent="0.2">
      <c r="A13094" t="s">
        <v>31154</v>
      </c>
      <c r="B13094" t="s">
        <v>23842</v>
      </c>
      <c r="C13094">
        <v>1</v>
      </c>
      <c r="D13094" t="s">
        <v>12</v>
      </c>
      <c r="E13094" t="s">
        <v>12</v>
      </c>
      <c r="F13094" s="3" t="s">
        <v>31155</v>
      </c>
      <c r="G13094">
        <v>2020</v>
      </c>
      <c r="H13094" t="s">
        <v>2316</v>
      </c>
      <c r="I13094" t="s">
        <v>31156</v>
      </c>
    </row>
    <row r="13095" spans="1:9" ht="32" x14ac:dyDescent="0.2">
      <c r="A13095" t="s">
        <v>31154</v>
      </c>
      <c r="B13095" t="s">
        <v>27629</v>
      </c>
      <c r="C13095">
        <v>2</v>
      </c>
      <c r="D13095" t="s">
        <v>12</v>
      </c>
      <c r="E13095" t="s">
        <v>12</v>
      </c>
      <c r="F13095" s="3" t="s">
        <v>31157</v>
      </c>
      <c r="G13095">
        <v>2020</v>
      </c>
      <c r="H13095" t="s">
        <v>2316</v>
      </c>
      <c r="I13095" t="s">
        <v>31156</v>
      </c>
    </row>
    <row r="13096" spans="1:9" ht="32" x14ac:dyDescent="0.2">
      <c r="A13096" t="s">
        <v>31154</v>
      </c>
      <c r="B13096" t="s">
        <v>29980</v>
      </c>
      <c r="C13096">
        <v>3</v>
      </c>
      <c r="D13096" t="s">
        <v>12</v>
      </c>
      <c r="E13096" t="s">
        <v>12</v>
      </c>
      <c r="F13096" s="3" t="s">
        <v>31158</v>
      </c>
      <c r="G13096">
        <v>2020</v>
      </c>
      <c r="H13096" t="s">
        <v>3976</v>
      </c>
      <c r="I13096" t="s">
        <v>31156</v>
      </c>
    </row>
    <row r="13097" spans="1:9" ht="16" x14ac:dyDescent="0.2">
      <c r="A13097" t="s">
        <v>31159</v>
      </c>
      <c r="B13097" t="s">
        <v>31160</v>
      </c>
      <c r="C13097">
        <v>1</v>
      </c>
      <c r="D13097" t="s">
        <v>12</v>
      </c>
      <c r="E13097" t="s">
        <v>12</v>
      </c>
      <c r="F13097" s="3" t="s">
        <v>31161</v>
      </c>
      <c r="G13097">
        <v>2020</v>
      </c>
      <c r="H13097" t="s">
        <v>754</v>
      </c>
      <c r="I13097" t="s">
        <v>31162</v>
      </c>
    </row>
    <row r="13098" spans="1:9" ht="16" x14ac:dyDescent="0.2">
      <c r="A13098" t="s">
        <v>31163</v>
      </c>
      <c r="B13098" t="s">
        <v>31164</v>
      </c>
      <c r="C13098">
        <v>1</v>
      </c>
      <c r="D13098" t="s">
        <v>12</v>
      </c>
      <c r="E13098" t="s">
        <v>12</v>
      </c>
      <c r="F13098" s="3" t="s">
        <v>31165</v>
      </c>
      <c r="G13098">
        <v>2020</v>
      </c>
      <c r="H13098" t="s">
        <v>21</v>
      </c>
      <c r="I13098" t="s">
        <v>31166</v>
      </c>
    </row>
    <row r="13099" spans="1:9" ht="32" x14ac:dyDescent="0.2">
      <c r="A13099" t="s">
        <v>31163</v>
      </c>
      <c r="B13099" t="s">
        <v>31167</v>
      </c>
      <c r="C13099">
        <v>2</v>
      </c>
      <c r="D13099">
        <f>237</f>
        <v>237</v>
      </c>
      <c r="E13099" t="s">
        <v>12</v>
      </c>
      <c r="F13099" s="3" t="s">
        <v>31168</v>
      </c>
      <c r="G13099">
        <v>2020</v>
      </c>
      <c r="H13099" t="s">
        <v>21</v>
      </c>
      <c r="I13099" t="s">
        <v>31166</v>
      </c>
    </row>
    <row r="13100" spans="1:9" ht="32" x14ac:dyDescent="0.2">
      <c r="A13100" t="s">
        <v>31169</v>
      </c>
      <c r="B13100" t="s">
        <v>19635</v>
      </c>
      <c r="C13100">
        <v>1</v>
      </c>
      <c r="D13100" t="s">
        <v>12</v>
      </c>
      <c r="E13100" t="s">
        <v>12</v>
      </c>
      <c r="F13100" s="3" t="s">
        <v>19636</v>
      </c>
      <c r="G13100">
        <v>2020</v>
      </c>
      <c r="H13100" t="s">
        <v>14</v>
      </c>
      <c r="I13100" t="s">
        <v>31170</v>
      </c>
    </row>
    <row r="13101" spans="1:9" ht="32" x14ac:dyDescent="0.2">
      <c r="A13101" t="s">
        <v>31169</v>
      </c>
      <c r="B13101" t="s">
        <v>1911</v>
      </c>
      <c r="C13101">
        <v>2</v>
      </c>
      <c r="D13101" t="s">
        <v>12</v>
      </c>
      <c r="E13101" t="s">
        <v>12</v>
      </c>
      <c r="F13101" s="3" t="s">
        <v>19638</v>
      </c>
      <c r="G13101">
        <v>2020</v>
      </c>
      <c r="H13101" t="s">
        <v>14</v>
      </c>
      <c r="I13101" t="s">
        <v>31170</v>
      </c>
    </row>
    <row r="13102" spans="1:9" ht="16" x14ac:dyDescent="0.2">
      <c r="A13102" t="s">
        <v>31171</v>
      </c>
      <c r="B13102" t="s">
        <v>31172</v>
      </c>
      <c r="C13102">
        <v>1</v>
      </c>
      <c r="D13102" t="s">
        <v>12</v>
      </c>
      <c r="E13102" t="s">
        <v>12</v>
      </c>
      <c r="F13102" s="3" t="s">
        <v>31173</v>
      </c>
      <c r="G13102">
        <v>2020</v>
      </c>
      <c r="H13102" t="s">
        <v>1022</v>
      </c>
      <c r="I13102" t="s">
        <v>31174</v>
      </c>
    </row>
    <row r="13103" spans="1:9" ht="32" x14ac:dyDescent="0.2">
      <c r="A13103" t="s">
        <v>31171</v>
      </c>
      <c r="B13103" t="s">
        <v>31175</v>
      </c>
      <c r="C13103">
        <v>2</v>
      </c>
      <c r="D13103" t="s">
        <v>1735</v>
      </c>
      <c r="E13103" t="s">
        <v>12</v>
      </c>
      <c r="F13103" s="3" t="s">
        <v>31176</v>
      </c>
      <c r="G13103">
        <v>2020</v>
      </c>
      <c r="H13103" t="s">
        <v>140</v>
      </c>
      <c r="I13103" t="s">
        <v>31174</v>
      </c>
    </row>
    <row r="13104" spans="1:9" ht="32" x14ac:dyDescent="0.2">
      <c r="A13104" t="s">
        <v>31171</v>
      </c>
      <c r="B13104" t="s">
        <v>31177</v>
      </c>
      <c r="C13104">
        <v>3</v>
      </c>
      <c r="D13104" t="s">
        <v>1020</v>
      </c>
      <c r="E13104" t="s">
        <v>12</v>
      </c>
      <c r="F13104" s="3" t="s">
        <v>31178</v>
      </c>
      <c r="G13104">
        <v>2020</v>
      </c>
      <c r="H13104" t="s">
        <v>1022</v>
      </c>
      <c r="I13104" t="s">
        <v>31174</v>
      </c>
    </row>
    <row r="13105" spans="1:9" ht="16" x14ac:dyDescent="0.2">
      <c r="A13105" t="s">
        <v>31179</v>
      </c>
      <c r="B13105" t="s">
        <v>31180</v>
      </c>
      <c r="C13105">
        <v>1</v>
      </c>
      <c r="D13105" t="s">
        <v>12</v>
      </c>
      <c r="E13105" t="s">
        <v>12</v>
      </c>
      <c r="F13105" s="3" t="s">
        <v>12803</v>
      </c>
      <c r="G13105">
        <v>2020</v>
      </c>
      <c r="H13105" t="s">
        <v>527</v>
      </c>
      <c r="I13105" t="s">
        <v>31181</v>
      </c>
    </row>
    <row r="13106" spans="1:9" ht="16" x14ac:dyDescent="0.2">
      <c r="A13106" t="s">
        <v>31179</v>
      </c>
      <c r="B13106" t="s">
        <v>24635</v>
      </c>
      <c r="C13106">
        <v>2</v>
      </c>
      <c r="D13106" t="s">
        <v>12</v>
      </c>
      <c r="E13106" t="s">
        <v>12</v>
      </c>
      <c r="F13106" s="3" t="s">
        <v>12803</v>
      </c>
      <c r="G13106">
        <v>2020</v>
      </c>
      <c r="H13106" t="s">
        <v>527</v>
      </c>
      <c r="I13106" t="s">
        <v>31181</v>
      </c>
    </row>
    <row r="13107" spans="1:9" ht="16" x14ac:dyDescent="0.2">
      <c r="A13107" t="s">
        <v>31182</v>
      </c>
      <c r="B13107" t="s">
        <v>31183</v>
      </c>
      <c r="C13107">
        <v>1</v>
      </c>
      <c r="D13107" t="s">
        <v>12</v>
      </c>
      <c r="E13107" t="s">
        <v>12</v>
      </c>
      <c r="F13107" s="3" t="s">
        <v>31184</v>
      </c>
      <c r="G13107">
        <v>2020</v>
      </c>
      <c r="H13107" t="s">
        <v>239</v>
      </c>
      <c r="I13107" t="s">
        <v>31185</v>
      </c>
    </row>
    <row r="13108" spans="1:9" ht="16" x14ac:dyDescent="0.2">
      <c r="A13108" t="s">
        <v>31182</v>
      </c>
      <c r="B13108" t="s">
        <v>31186</v>
      </c>
      <c r="C13108">
        <v>2</v>
      </c>
      <c r="D13108" t="s">
        <v>12</v>
      </c>
      <c r="E13108" t="s">
        <v>12</v>
      </c>
      <c r="F13108" s="3" t="s">
        <v>30341</v>
      </c>
      <c r="G13108">
        <v>2020</v>
      </c>
      <c r="H13108" t="s">
        <v>239</v>
      </c>
      <c r="I13108" t="s">
        <v>31185</v>
      </c>
    </row>
    <row r="13109" spans="1:9" ht="32" x14ac:dyDescent="0.2">
      <c r="A13109" t="s">
        <v>31187</v>
      </c>
      <c r="B13109" t="s">
        <v>31188</v>
      </c>
      <c r="C13109">
        <v>1</v>
      </c>
      <c r="D13109" t="s">
        <v>12</v>
      </c>
      <c r="E13109" t="s">
        <v>12</v>
      </c>
      <c r="F13109" s="3" t="s">
        <v>31189</v>
      </c>
      <c r="G13109">
        <v>2020</v>
      </c>
      <c r="H13109" t="s">
        <v>462</v>
      </c>
      <c r="I13109" t="s">
        <v>31190</v>
      </c>
    </row>
    <row r="13110" spans="1:9" ht="32" x14ac:dyDescent="0.2">
      <c r="A13110" t="s">
        <v>31187</v>
      </c>
      <c r="B13110" t="s">
        <v>31191</v>
      </c>
      <c r="C13110">
        <v>2</v>
      </c>
      <c r="D13110">
        <f>538</f>
        <v>538</v>
      </c>
      <c r="E13110" t="s">
        <v>12</v>
      </c>
      <c r="F13110" s="7" t="s">
        <v>322</v>
      </c>
      <c r="G13110">
        <v>2020</v>
      </c>
      <c r="H13110" t="s">
        <v>323</v>
      </c>
      <c r="I13110" t="s">
        <v>31190</v>
      </c>
    </row>
    <row r="13111" spans="1:9" ht="32" x14ac:dyDescent="0.2">
      <c r="A13111" t="s">
        <v>31187</v>
      </c>
      <c r="B13111" t="s">
        <v>31192</v>
      </c>
      <c r="C13111">
        <v>3</v>
      </c>
      <c r="D13111" t="s">
        <v>12</v>
      </c>
      <c r="E13111" t="s">
        <v>12</v>
      </c>
      <c r="F13111" s="3" t="s">
        <v>21052</v>
      </c>
      <c r="G13111">
        <v>2020</v>
      </c>
      <c r="H13111" t="s">
        <v>239</v>
      </c>
      <c r="I13111" t="s">
        <v>31190</v>
      </c>
    </row>
    <row r="13112" spans="1:9" ht="32" x14ac:dyDescent="0.2">
      <c r="A13112" t="s">
        <v>31187</v>
      </c>
      <c r="B13112" t="s">
        <v>31193</v>
      </c>
      <c r="C13112">
        <v>4</v>
      </c>
      <c r="D13112" t="s">
        <v>12</v>
      </c>
      <c r="E13112" t="s">
        <v>12</v>
      </c>
      <c r="F13112" s="3" t="s">
        <v>31194</v>
      </c>
      <c r="G13112">
        <v>2020</v>
      </c>
      <c r="H13112" t="s">
        <v>14</v>
      </c>
      <c r="I13112" t="s">
        <v>31190</v>
      </c>
    </row>
    <row r="13113" spans="1:9" ht="32" x14ac:dyDescent="0.2">
      <c r="A13113" t="s">
        <v>31195</v>
      </c>
      <c r="B13113" t="s">
        <v>28928</v>
      </c>
      <c r="C13113">
        <v>1</v>
      </c>
      <c r="D13113">
        <f>237</f>
        <v>237</v>
      </c>
      <c r="E13113" t="s">
        <v>12</v>
      </c>
      <c r="F13113" s="7" t="s">
        <v>11080</v>
      </c>
      <c r="G13113">
        <v>2020</v>
      </c>
      <c r="H13113" t="s">
        <v>21</v>
      </c>
      <c r="I13113" t="s">
        <v>31196</v>
      </c>
    </row>
    <row r="13114" spans="1:9" ht="32" x14ac:dyDescent="0.2">
      <c r="A13114" t="s">
        <v>31197</v>
      </c>
      <c r="B13114" t="s">
        <v>18513</v>
      </c>
      <c r="C13114">
        <v>1</v>
      </c>
      <c r="D13114" t="s">
        <v>344</v>
      </c>
      <c r="E13114" t="s">
        <v>12</v>
      </c>
      <c r="F13114" s="3" t="s">
        <v>31198</v>
      </c>
      <c r="G13114">
        <v>2020</v>
      </c>
      <c r="H13114" t="s">
        <v>438</v>
      </c>
      <c r="I13114" t="s">
        <v>31199</v>
      </c>
    </row>
    <row r="13115" spans="1:9" ht="48" x14ac:dyDescent="0.2">
      <c r="A13115" t="s">
        <v>31200</v>
      </c>
      <c r="B13115" t="s">
        <v>24927</v>
      </c>
      <c r="C13115">
        <v>1</v>
      </c>
      <c r="D13115" t="s">
        <v>12</v>
      </c>
      <c r="E13115" t="s">
        <v>12</v>
      </c>
      <c r="F13115" s="3" t="s">
        <v>16367</v>
      </c>
      <c r="G13115">
        <v>2020</v>
      </c>
      <c r="H13115" t="s">
        <v>1810</v>
      </c>
      <c r="I13115" t="s">
        <v>31201</v>
      </c>
    </row>
    <row r="13116" spans="1:9" ht="32" x14ac:dyDescent="0.2">
      <c r="A13116" t="s">
        <v>31200</v>
      </c>
      <c r="B13116" t="s">
        <v>16366</v>
      </c>
      <c r="C13116">
        <v>2</v>
      </c>
      <c r="D13116" t="s">
        <v>12</v>
      </c>
      <c r="E13116" t="s">
        <v>12</v>
      </c>
      <c r="F13116" s="3" t="s">
        <v>11946</v>
      </c>
      <c r="G13116">
        <v>2020</v>
      </c>
      <c r="H13116" t="s">
        <v>1810</v>
      </c>
      <c r="I13116" t="s">
        <v>31201</v>
      </c>
    </row>
    <row r="13117" spans="1:9" ht="32" x14ac:dyDescent="0.2">
      <c r="A13117" t="s">
        <v>31200</v>
      </c>
      <c r="B13117" t="s">
        <v>31202</v>
      </c>
      <c r="C13117">
        <v>3</v>
      </c>
      <c r="D13117" t="s">
        <v>12</v>
      </c>
      <c r="E13117" t="s">
        <v>12</v>
      </c>
      <c r="F13117" s="3" t="s">
        <v>11946</v>
      </c>
      <c r="G13117">
        <v>2020</v>
      </c>
      <c r="H13117" t="s">
        <v>1810</v>
      </c>
      <c r="I13117" t="s">
        <v>31201</v>
      </c>
    </row>
    <row r="13118" spans="1:9" ht="32" x14ac:dyDescent="0.2">
      <c r="A13118" t="s">
        <v>31203</v>
      </c>
      <c r="B13118" t="s">
        <v>31204</v>
      </c>
      <c r="C13118">
        <v>1</v>
      </c>
      <c r="D13118">
        <f>461</f>
        <v>461</v>
      </c>
      <c r="E13118" t="s">
        <v>12</v>
      </c>
      <c r="F13118" s="3" t="s">
        <v>31205</v>
      </c>
      <c r="G13118">
        <v>2020</v>
      </c>
      <c r="H13118" t="s">
        <v>140</v>
      </c>
      <c r="I13118" t="s">
        <v>31206</v>
      </c>
    </row>
    <row r="13119" spans="1:9" ht="16" x14ac:dyDescent="0.2">
      <c r="A13119" t="s">
        <v>31203</v>
      </c>
      <c r="B13119" t="s">
        <v>31207</v>
      </c>
      <c r="C13119">
        <v>2</v>
      </c>
      <c r="D13119" t="s">
        <v>52</v>
      </c>
      <c r="E13119" t="s">
        <v>12</v>
      </c>
      <c r="F13119" s="3" t="s">
        <v>31208</v>
      </c>
      <c r="G13119">
        <v>2020</v>
      </c>
      <c r="H13119" t="s">
        <v>140</v>
      </c>
      <c r="I13119" t="s">
        <v>31206</v>
      </c>
    </row>
    <row r="13120" spans="1:9" ht="16" x14ac:dyDescent="0.2">
      <c r="A13120" t="s">
        <v>31209</v>
      </c>
      <c r="B13120" t="s">
        <v>26935</v>
      </c>
      <c r="C13120">
        <v>1</v>
      </c>
      <c r="D13120" t="s">
        <v>12</v>
      </c>
      <c r="E13120" t="s">
        <v>12</v>
      </c>
      <c r="F13120" s="3" t="s">
        <v>26936</v>
      </c>
      <c r="G13120">
        <v>2020</v>
      </c>
      <c r="H13120" t="s">
        <v>368</v>
      </c>
      <c r="I13120" t="s">
        <v>31210</v>
      </c>
    </row>
    <row r="13121" spans="1:9" ht="32" x14ac:dyDescent="0.2">
      <c r="A13121" t="s">
        <v>31211</v>
      </c>
      <c r="B13121" t="s">
        <v>31212</v>
      </c>
      <c r="C13121">
        <v>1</v>
      </c>
      <c r="D13121" t="s">
        <v>12</v>
      </c>
      <c r="E13121" t="s">
        <v>12</v>
      </c>
      <c r="F13121" s="3" t="s">
        <v>31213</v>
      </c>
      <c r="G13121">
        <v>2020</v>
      </c>
      <c r="H13121" t="s">
        <v>239</v>
      </c>
      <c r="I13121" t="s">
        <v>31214</v>
      </c>
    </row>
    <row r="13122" spans="1:9" ht="32" x14ac:dyDescent="0.2">
      <c r="A13122" t="s">
        <v>31215</v>
      </c>
      <c r="B13122" t="s">
        <v>31216</v>
      </c>
      <c r="C13122">
        <v>1</v>
      </c>
      <c r="D13122" t="s">
        <v>12</v>
      </c>
      <c r="E13122" t="s">
        <v>12</v>
      </c>
      <c r="F13122" s="3" t="s">
        <v>31217</v>
      </c>
      <c r="G13122">
        <v>2020</v>
      </c>
      <c r="H13122" t="s">
        <v>859</v>
      </c>
      <c r="I13122" t="s">
        <v>31218</v>
      </c>
    </row>
    <row r="13123" spans="1:9" ht="32" x14ac:dyDescent="0.2">
      <c r="A13123" t="s">
        <v>31215</v>
      </c>
      <c r="B13123" t="s">
        <v>31219</v>
      </c>
      <c r="C13123">
        <v>2</v>
      </c>
      <c r="D13123" t="s">
        <v>12</v>
      </c>
      <c r="E13123" t="s">
        <v>12</v>
      </c>
      <c r="F13123" s="3" t="s">
        <v>31220</v>
      </c>
      <c r="G13123">
        <v>2020</v>
      </c>
      <c r="H13123" t="s">
        <v>859</v>
      </c>
      <c r="I13123" t="s">
        <v>31218</v>
      </c>
    </row>
    <row r="13124" spans="1:9" ht="16" x14ac:dyDescent="0.2">
      <c r="A13124" t="s">
        <v>31221</v>
      </c>
      <c r="B13124" t="s">
        <v>31222</v>
      </c>
      <c r="C13124">
        <v>1</v>
      </c>
      <c r="D13124">
        <f>237</f>
        <v>237</v>
      </c>
      <c r="E13124" t="s">
        <v>12</v>
      </c>
      <c r="F13124" s="3" t="s">
        <v>2763</v>
      </c>
      <c r="G13124">
        <v>2020</v>
      </c>
      <c r="H13124" t="s">
        <v>21</v>
      </c>
      <c r="I13124" t="s">
        <v>31223</v>
      </c>
    </row>
    <row r="13125" spans="1:9" ht="16" x14ac:dyDescent="0.2">
      <c r="A13125" t="s">
        <v>31221</v>
      </c>
      <c r="B13125" t="s">
        <v>31224</v>
      </c>
      <c r="C13125">
        <v>2</v>
      </c>
      <c r="D13125">
        <f>237</f>
        <v>237</v>
      </c>
      <c r="E13125" t="s">
        <v>12</v>
      </c>
      <c r="F13125" s="3" t="s">
        <v>31225</v>
      </c>
      <c r="G13125">
        <v>2020</v>
      </c>
      <c r="H13125" t="s">
        <v>21</v>
      </c>
      <c r="I13125" t="s">
        <v>31223</v>
      </c>
    </row>
    <row r="13126" spans="1:9" ht="16" x14ac:dyDescent="0.2">
      <c r="A13126" t="s">
        <v>31226</v>
      </c>
      <c r="B13126" t="s">
        <v>31227</v>
      </c>
      <c r="C13126">
        <v>1</v>
      </c>
      <c r="D13126" t="s">
        <v>12</v>
      </c>
      <c r="E13126" t="s">
        <v>12</v>
      </c>
      <c r="F13126" s="3" t="s">
        <v>11439</v>
      </c>
      <c r="G13126">
        <v>2020</v>
      </c>
      <c r="H13126" t="s">
        <v>553</v>
      </c>
      <c r="I13126" t="s">
        <v>31228</v>
      </c>
    </row>
    <row r="13127" spans="1:9" ht="16" x14ac:dyDescent="0.2">
      <c r="A13127" t="s">
        <v>31226</v>
      </c>
      <c r="B13127" t="s">
        <v>31229</v>
      </c>
      <c r="C13127">
        <v>2</v>
      </c>
      <c r="D13127" t="s">
        <v>12</v>
      </c>
      <c r="E13127" t="s">
        <v>12</v>
      </c>
      <c r="F13127" s="3" t="s">
        <v>31230</v>
      </c>
      <c r="G13127">
        <v>2020</v>
      </c>
      <c r="H13127" t="s">
        <v>553</v>
      </c>
      <c r="I13127" t="s">
        <v>31228</v>
      </c>
    </row>
    <row r="13128" spans="1:9" ht="16" x14ac:dyDescent="0.2">
      <c r="A13128" t="s">
        <v>31226</v>
      </c>
      <c r="B13128" t="s">
        <v>31231</v>
      </c>
      <c r="C13128">
        <v>3</v>
      </c>
      <c r="D13128" t="s">
        <v>12</v>
      </c>
      <c r="E13128" t="s">
        <v>12</v>
      </c>
      <c r="F13128" s="3" t="s">
        <v>31230</v>
      </c>
      <c r="G13128">
        <v>2020</v>
      </c>
      <c r="H13128" t="s">
        <v>553</v>
      </c>
      <c r="I13128" t="s">
        <v>31228</v>
      </c>
    </row>
    <row r="13129" spans="1:9" ht="16" x14ac:dyDescent="0.2">
      <c r="A13129" t="s">
        <v>31226</v>
      </c>
      <c r="B13129" t="s">
        <v>31232</v>
      </c>
      <c r="C13129">
        <v>4</v>
      </c>
      <c r="D13129" t="s">
        <v>344</v>
      </c>
      <c r="E13129" t="s">
        <v>12</v>
      </c>
      <c r="F13129" s="3" t="s">
        <v>31233</v>
      </c>
      <c r="G13129">
        <v>2020</v>
      </c>
      <c r="H13129" t="s">
        <v>553</v>
      </c>
      <c r="I13129" t="s">
        <v>31228</v>
      </c>
    </row>
    <row r="13130" spans="1:9" ht="32" x14ac:dyDescent="0.2">
      <c r="A13130" t="s">
        <v>31234</v>
      </c>
      <c r="B13130" t="s">
        <v>7826</v>
      </c>
      <c r="C13130">
        <v>1</v>
      </c>
      <c r="D13130" t="s">
        <v>1903</v>
      </c>
      <c r="E13130" t="s">
        <v>12</v>
      </c>
      <c r="F13130" s="3" t="s">
        <v>9688</v>
      </c>
      <c r="G13130">
        <v>2020</v>
      </c>
      <c r="H13130" t="s">
        <v>323</v>
      </c>
      <c r="I13130" t="s">
        <v>31235</v>
      </c>
    </row>
    <row r="13131" spans="1:9" ht="32" x14ac:dyDescent="0.2">
      <c r="A13131" t="s">
        <v>31234</v>
      </c>
      <c r="B13131" t="s">
        <v>19487</v>
      </c>
      <c r="C13131">
        <v>2</v>
      </c>
      <c r="D13131" t="s">
        <v>1903</v>
      </c>
      <c r="E13131" t="s">
        <v>12</v>
      </c>
      <c r="F13131" s="3" t="s">
        <v>1904</v>
      </c>
      <c r="G13131">
        <v>2020</v>
      </c>
      <c r="H13131" t="s">
        <v>323</v>
      </c>
      <c r="I13131" t="s">
        <v>31235</v>
      </c>
    </row>
    <row r="13132" spans="1:9" ht="32" x14ac:dyDescent="0.2">
      <c r="A13132" t="s">
        <v>31236</v>
      </c>
      <c r="B13132" t="s">
        <v>31237</v>
      </c>
      <c r="C13132">
        <v>1</v>
      </c>
      <c r="D13132" t="s">
        <v>1025</v>
      </c>
      <c r="E13132" t="s">
        <v>12</v>
      </c>
      <c r="F13132" s="3" t="s">
        <v>31238</v>
      </c>
      <c r="G13132">
        <v>2020</v>
      </c>
      <c r="H13132" t="s">
        <v>267</v>
      </c>
      <c r="I13132" t="s">
        <v>31239</v>
      </c>
    </row>
    <row r="13133" spans="1:9" ht="32" x14ac:dyDescent="0.2">
      <c r="A13133" t="s">
        <v>31240</v>
      </c>
      <c r="B13133" t="s">
        <v>31241</v>
      </c>
      <c r="C13133">
        <v>1</v>
      </c>
      <c r="D13133" t="s">
        <v>12</v>
      </c>
      <c r="E13133" t="s">
        <v>12</v>
      </c>
      <c r="F13133" s="3" t="s">
        <v>31242</v>
      </c>
      <c r="G13133">
        <v>2020</v>
      </c>
      <c r="H13133" t="s">
        <v>14</v>
      </c>
      <c r="I13133" t="s">
        <v>31243</v>
      </c>
    </row>
    <row r="13134" spans="1:9" ht="32" x14ac:dyDescent="0.2">
      <c r="A13134" t="s">
        <v>31240</v>
      </c>
      <c r="B13134" t="s">
        <v>31244</v>
      </c>
      <c r="C13134">
        <v>2</v>
      </c>
      <c r="D13134" t="s">
        <v>12</v>
      </c>
      <c r="E13134" t="s">
        <v>12</v>
      </c>
      <c r="F13134" s="3" t="s">
        <v>31245</v>
      </c>
      <c r="G13134">
        <v>2020</v>
      </c>
      <c r="H13134" t="s">
        <v>14</v>
      </c>
      <c r="I13134" t="s">
        <v>31243</v>
      </c>
    </row>
    <row r="13135" spans="1:9" ht="16" x14ac:dyDescent="0.2">
      <c r="A13135" t="s">
        <v>31240</v>
      </c>
      <c r="B13135" t="s">
        <v>31246</v>
      </c>
      <c r="C13135">
        <v>3</v>
      </c>
      <c r="D13135">
        <f>272</f>
        <v>272</v>
      </c>
      <c r="E13135" t="s">
        <v>12</v>
      </c>
      <c r="F13135" s="3" t="s">
        <v>26608</v>
      </c>
      <c r="G13135">
        <v>2020</v>
      </c>
      <c r="H13135" t="s">
        <v>86</v>
      </c>
      <c r="I13135" t="s">
        <v>31243</v>
      </c>
    </row>
    <row r="13136" spans="1:9" ht="16" x14ac:dyDescent="0.2">
      <c r="A13136" t="s">
        <v>31247</v>
      </c>
      <c r="B13136" t="s">
        <v>31248</v>
      </c>
      <c r="C13136">
        <v>1</v>
      </c>
      <c r="D13136" t="s">
        <v>12</v>
      </c>
      <c r="E13136" t="s">
        <v>12</v>
      </c>
      <c r="F13136" s="3" t="s">
        <v>31249</v>
      </c>
      <c r="G13136">
        <v>2020</v>
      </c>
      <c r="H13136" t="s">
        <v>215</v>
      </c>
      <c r="I13136" t="s">
        <v>31250</v>
      </c>
    </row>
    <row r="13137" spans="1:9" ht="16" x14ac:dyDescent="0.2">
      <c r="A13137" t="s">
        <v>31247</v>
      </c>
      <c r="B13137" t="s">
        <v>31251</v>
      </c>
      <c r="C13137">
        <v>2</v>
      </c>
      <c r="D13137" t="s">
        <v>408</v>
      </c>
      <c r="E13137" t="s">
        <v>12</v>
      </c>
      <c r="F13137" s="3" t="s">
        <v>31252</v>
      </c>
      <c r="G13137">
        <v>2020</v>
      </c>
      <c r="H13137" t="s">
        <v>215</v>
      </c>
      <c r="I13137" t="s">
        <v>31250</v>
      </c>
    </row>
    <row r="13138" spans="1:9" ht="32" x14ac:dyDescent="0.2">
      <c r="A13138" t="s">
        <v>31253</v>
      </c>
      <c r="B13138" t="s">
        <v>31254</v>
      </c>
      <c r="C13138">
        <v>1</v>
      </c>
      <c r="D13138" t="s">
        <v>12</v>
      </c>
      <c r="E13138" t="s">
        <v>12</v>
      </c>
      <c r="F13138" s="3" t="s">
        <v>31255</v>
      </c>
      <c r="G13138">
        <v>2020</v>
      </c>
      <c r="H13138" t="s">
        <v>313</v>
      </c>
      <c r="I13138" t="s">
        <v>31256</v>
      </c>
    </row>
    <row r="13139" spans="1:9" ht="32" x14ac:dyDescent="0.2">
      <c r="A13139" t="s">
        <v>31253</v>
      </c>
      <c r="B13139" t="s">
        <v>31257</v>
      </c>
      <c r="C13139">
        <v>2</v>
      </c>
      <c r="D13139">
        <f>404</f>
        <v>404</v>
      </c>
      <c r="E13139" t="s">
        <v>12</v>
      </c>
      <c r="F13139" s="3" t="s">
        <v>31258</v>
      </c>
      <c r="G13139">
        <v>2020</v>
      </c>
      <c r="H13139" t="s">
        <v>313</v>
      </c>
      <c r="I13139" t="s">
        <v>31256</v>
      </c>
    </row>
    <row r="13140" spans="1:9" ht="16" x14ac:dyDescent="0.2">
      <c r="A13140" t="s">
        <v>31259</v>
      </c>
      <c r="B13140" t="s">
        <v>31260</v>
      </c>
      <c r="C13140">
        <v>1</v>
      </c>
      <c r="D13140" t="s">
        <v>12</v>
      </c>
      <c r="E13140" t="s">
        <v>12</v>
      </c>
      <c r="F13140" s="3" t="s">
        <v>31261</v>
      </c>
      <c r="G13140">
        <v>2020</v>
      </c>
      <c r="H13140" t="s">
        <v>140</v>
      </c>
      <c r="I13140" t="s">
        <v>31262</v>
      </c>
    </row>
    <row r="13141" spans="1:9" ht="16" x14ac:dyDescent="0.2">
      <c r="A13141" t="s">
        <v>31259</v>
      </c>
      <c r="B13141" t="s">
        <v>31263</v>
      </c>
      <c r="C13141">
        <v>2</v>
      </c>
      <c r="D13141" t="s">
        <v>12</v>
      </c>
      <c r="E13141" t="s">
        <v>12</v>
      </c>
      <c r="F13141" s="3" t="s">
        <v>31264</v>
      </c>
      <c r="G13141">
        <v>2020</v>
      </c>
      <c r="H13141" t="s">
        <v>140</v>
      </c>
      <c r="I13141" t="s">
        <v>31262</v>
      </c>
    </row>
    <row r="13142" spans="1:9" ht="16" x14ac:dyDescent="0.2">
      <c r="A13142" t="s">
        <v>31259</v>
      </c>
      <c r="B13142" t="s">
        <v>31265</v>
      </c>
      <c r="C13142">
        <v>3</v>
      </c>
      <c r="D13142" t="s">
        <v>12</v>
      </c>
      <c r="E13142" t="s">
        <v>12</v>
      </c>
      <c r="F13142" s="3" t="s">
        <v>31266</v>
      </c>
      <c r="G13142">
        <v>2020</v>
      </c>
      <c r="H13142" t="s">
        <v>140</v>
      </c>
      <c r="I13142" t="s">
        <v>31262</v>
      </c>
    </row>
    <row r="13143" spans="1:9" ht="16" x14ac:dyDescent="0.2">
      <c r="A13143" t="s">
        <v>31259</v>
      </c>
      <c r="B13143" t="s">
        <v>31267</v>
      </c>
      <c r="C13143">
        <v>4</v>
      </c>
      <c r="D13143" t="s">
        <v>12</v>
      </c>
      <c r="E13143" t="s">
        <v>12</v>
      </c>
      <c r="F13143" s="3" t="s">
        <v>31268</v>
      </c>
      <c r="G13143">
        <v>2020</v>
      </c>
      <c r="H13143" t="s">
        <v>140</v>
      </c>
      <c r="I13143" t="s">
        <v>31262</v>
      </c>
    </row>
    <row r="13144" spans="1:9" ht="16" x14ac:dyDescent="0.2">
      <c r="A13144" t="s">
        <v>31259</v>
      </c>
      <c r="B13144" t="s">
        <v>31269</v>
      </c>
      <c r="C13144">
        <v>5</v>
      </c>
      <c r="D13144" t="s">
        <v>12</v>
      </c>
      <c r="E13144" t="s">
        <v>12</v>
      </c>
      <c r="F13144" s="3" t="s">
        <v>31270</v>
      </c>
      <c r="G13144">
        <v>2020</v>
      </c>
      <c r="H13144" t="s">
        <v>140</v>
      </c>
      <c r="I13144" t="s">
        <v>31262</v>
      </c>
    </row>
    <row r="13145" spans="1:9" ht="32" x14ac:dyDescent="0.2">
      <c r="A13145" t="s">
        <v>31259</v>
      </c>
      <c r="B13145" t="s">
        <v>31271</v>
      </c>
      <c r="C13145">
        <v>6</v>
      </c>
      <c r="D13145" t="s">
        <v>142</v>
      </c>
      <c r="E13145" t="s">
        <v>12</v>
      </c>
      <c r="F13145" s="7" t="s">
        <v>31272</v>
      </c>
      <c r="G13145">
        <v>2020</v>
      </c>
      <c r="H13145" t="s">
        <v>140</v>
      </c>
      <c r="I13145" t="s">
        <v>31262</v>
      </c>
    </row>
    <row r="13146" spans="1:9" ht="32" x14ac:dyDescent="0.2">
      <c r="A13146" t="s">
        <v>31273</v>
      </c>
      <c r="B13146" t="s">
        <v>31274</v>
      </c>
      <c r="C13146">
        <v>1</v>
      </c>
      <c r="D13146" t="s">
        <v>1128</v>
      </c>
      <c r="E13146" t="s">
        <v>12</v>
      </c>
      <c r="F13146" s="3" t="s">
        <v>31275</v>
      </c>
      <c r="G13146">
        <v>2020</v>
      </c>
      <c r="H13146" t="s">
        <v>140</v>
      </c>
      <c r="I13146" t="s">
        <v>31276</v>
      </c>
    </row>
    <row r="13147" spans="1:9" ht="32" x14ac:dyDescent="0.2">
      <c r="A13147" t="s">
        <v>31273</v>
      </c>
      <c r="B13147" t="s">
        <v>31277</v>
      </c>
      <c r="C13147">
        <v>2</v>
      </c>
      <c r="D13147" t="s">
        <v>12</v>
      </c>
      <c r="E13147" t="s">
        <v>12</v>
      </c>
      <c r="F13147" s="3" t="s">
        <v>31278</v>
      </c>
      <c r="G13147">
        <v>2020</v>
      </c>
      <c r="H13147" t="s">
        <v>140</v>
      </c>
      <c r="I13147" t="s">
        <v>31276</v>
      </c>
    </row>
    <row r="13148" spans="1:9" ht="16" x14ac:dyDescent="0.2">
      <c r="A13148" t="s">
        <v>31279</v>
      </c>
      <c r="B13148" t="s">
        <v>4106</v>
      </c>
      <c r="C13148">
        <v>1</v>
      </c>
      <c r="D13148">
        <f>441</f>
        <v>441</v>
      </c>
      <c r="E13148" t="s">
        <v>12</v>
      </c>
      <c r="F13148" s="3" t="s">
        <v>2176</v>
      </c>
      <c r="G13148">
        <v>2020</v>
      </c>
      <c r="H13148" t="s">
        <v>140</v>
      </c>
      <c r="I13148" t="s">
        <v>31280</v>
      </c>
    </row>
    <row r="13149" spans="1:9" ht="32" x14ac:dyDescent="0.2">
      <c r="A13149" t="s">
        <v>31279</v>
      </c>
      <c r="B13149" t="s">
        <v>4103</v>
      </c>
      <c r="C13149">
        <v>2</v>
      </c>
      <c r="D13149" t="s">
        <v>316</v>
      </c>
      <c r="E13149" t="s">
        <v>12</v>
      </c>
      <c r="F13149" s="3" t="s">
        <v>30226</v>
      </c>
      <c r="G13149">
        <v>2020</v>
      </c>
      <c r="H13149" t="s">
        <v>140</v>
      </c>
      <c r="I13149" t="s">
        <v>31280</v>
      </c>
    </row>
    <row r="13150" spans="1:9" ht="32" x14ac:dyDescent="0.2">
      <c r="A13150" t="s">
        <v>31281</v>
      </c>
      <c r="B13150" t="s">
        <v>31282</v>
      </c>
      <c r="C13150">
        <v>1</v>
      </c>
      <c r="D13150" t="s">
        <v>31</v>
      </c>
      <c r="E13150" t="s">
        <v>12</v>
      </c>
      <c r="F13150" s="3" t="s">
        <v>31283</v>
      </c>
      <c r="G13150">
        <v>2020</v>
      </c>
      <c r="H13150" t="s">
        <v>21</v>
      </c>
      <c r="I13150" t="s">
        <v>31284</v>
      </c>
    </row>
    <row r="13151" spans="1:9" ht="32" x14ac:dyDescent="0.2">
      <c r="A13151" t="s">
        <v>31285</v>
      </c>
      <c r="B13151" t="s">
        <v>31286</v>
      </c>
      <c r="C13151">
        <v>1</v>
      </c>
      <c r="D13151">
        <f>76</f>
        <v>76</v>
      </c>
      <c r="E13151" t="s">
        <v>12</v>
      </c>
      <c r="F13151" s="7" t="s">
        <v>31287</v>
      </c>
      <c r="G13151">
        <v>2020</v>
      </c>
      <c r="H13151" t="s">
        <v>86</v>
      </c>
      <c r="I13151" t="s">
        <v>31288</v>
      </c>
    </row>
    <row r="13152" spans="1:9" ht="32" x14ac:dyDescent="0.2">
      <c r="A13152" t="s">
        <v>31285</v>
      </c>
      <c r="B13152" t="s">
        <v>31289</v>
      </c>
      <c r="C13152">
        <v>2</v>
      </c>
      <c r="D13152" t="s">
        <v>12</v>
      </c>
      <c r="E13152" t="s">
        <v>12</v>
      </c>
      <c r="F13152" s="3" t="s">
        <v>31290</v>
      </c>
      <c r="G13152">
        <v>2020</v>
      </c>
      <c r="H13152" t="s">
        <v>140</v>
      </c>
      <c r="I13152" t="s">
        <v>31288</v>
      </c>
    </row>
    <row r="13153" spans="1:9" ht="16" x14ac:dyDescent="0.2">
      <c r="A13153" t="s">
        <v>31285</v>
      </c>
      <c r="B13153" t="s">
        <v>31291</v>
      </c>
      <c r="C13153">
        <v>3</v>
      </c>
      <c r="D13153" t="s">
        <v>12</v>
      </c>
      <c r="E13153" t="s">
        <v>12</v>
      </c>
      <c r="F13153" s="3" t="s">
        <v>31292</v>
      </c>
      <c r="G13153">
        <v>2020</v>
      </c>
      <c r="H13153" t="s">
        <v>86</v>
      </c>
      <c r="I13153" t="s">
        <v>31288</v>
      </c>
    </row>
    <row r="13154" spans="1:9" ht="32" x14ac:dyDescent="0.2">
      <c r="A13154" t="s">
        <v>31293</v>
      </c>
      <c r="B13154" t="s">
        <v>31294</v>
      </c>
      <c r="C13154">
        <v>1</v>
      </c>
      <c r="D13154">
        <f>563</f>
        <v>563</v>
      </c>
      <c r="E13154" t="s">
        <v>12</v>
      </c>
      <c r="F13154" s="3" t="s">
        <v>31295</v>
      </c>
      <c r="G13154">
        <v>2020</v>
      </c>
      <c r="H13154" t="s">
        <v>313</v>
      </c>
      <c r="I13154" t="s">
        <v>31296</v>
      </c>
    </row>
    <row r="13155" spans="1:9" ht="32" x14ac:dyDescent="0.2">
      <c r="A13155" t="s">
        <v>31293</v>
      </c>
      <c r="B13155" t="s">
        <v>31297</v>
      </c>
      <c r="C13155">
        <v>2</v>
      </c>
      <c r="D13155">
        <f>404</f>
        <v>404</v>
      </c>
      <c r="E13155" t="s">
        <v>12</v>
      </c>
      <c r="F13155" s="3" t="s">
        <v>31298</v>
      </c>
      <c r="G13155">
        <v>2020</v>
      </c>
      <c r="H13155" t="s">
        <v>313</v>
      </c>
      <c r="I13155" t="s">
        <v>31296</v>
      </c>
    </row>
    <row r="13156" spans="1:9" ht="16" x14ac:dyDescent="0.2">
      <c r="A13156" t="s">
        <v>31299</v>
      </c>
      <c r="B13156" t="s">
        <v>31300</v>
      </c>
      <c r="C13156">
        <v>1</v>
      </c>
      <c r="D13156" t="s">
        <v>12</v>
      </c>
      <c r="E13156" t="s">
        <v>12</v>
      </c>
      <c r="F13156" s="3" t="s">
        <v>4219</v>
      </c>
      <c r="G13156">
        <v>2020</v>
      </c>
      <c r="H13156" t="s">
        <v>140</v>
      </c>
      <c r="I13156" t="s">
        <v>31301</v>
      </c>
    </row>
    <row r="13157" spans="1:9" ht="16" x14ac:dyDescent="0.2">
      <c r="A13157" t="s">
        <v>31299</v>
      </c>
      <c r="B13157" t="s">
        <v>1009</v>
      </c>
      <c r="C13157">
        <v>2</v>
      </c>
      <c r="D13157" t="s">
        <v>1010</v>
      </c>
      <c r="E13157" t="s">
        <v>12</v>
      </c>
      <c r="F13157" s="3" t="s">
        <v>6865</v>
      </c>
      <c r="G13157">
        <v>2020</v>
      </c>
      <c r="H13157" t="s">
        <v>140</v>
      </c>
      <c r="I13157" t="s">
        <v>31301</v>
      </c>
    </row>
    <row r="13158" spans="1:9" ht="32" x14ac:dyDescent="0.2">
      <c r="A13158" t="s">
        <v>31299</v>
      </c>
      <c r="B13158" t="s">
        <v>31302</v>
      </c>
      <c r="C13158">
        <v>3</v>
      </c>
      <c r="D13158" t="s">
        <v>1010</v>
      </c>
      <c r="E13158" t="s">
        <v>12</v>
      </c>
      <c r="F13158" s="3" t="s">
        <v>27736</v>
      </c>
      <c r="G13158">
        <v>2020</v>
      </c>
      <c r="H13158" t="s">
        <v>140</v>
      </c>
      <c r="I13158" t="s">
        <v>31301</v>
      </c>
    </row>
    <row r="13159" spans="1:9" ht="32" x14ac:dyDescent="0.2">
      <c r="A13159" t="s">
        <v>31303</v>
      </c>
      <c r="B13159" t="s">
        <v>8486</v>
      </c>
      <c r="C13159">
        <v>1</v>
      </c>
      <c r="D13159">
        <v>302</v>
      </c>
      <c r="E13159" t="s">
        <v>12</v>
      </c>
      <c r="F13159" s="7" t="s">
        <v>3130</v>
      </c>
      <c r="G13159">
        <v>2020</v>
      </c>
      <c r="H13159" t="s">
        <v>126</v>
      </c>
      <c r="I13159" t="s">
        <v>31304</v>
      </c>
    </row>
    <row r="13160" spans="1:9" ht="32" x14ac:dyDescent="0.2">
      <c r="A13160" t="s">
        <v>31303</v>
      </c>
      <c r="B13160" t="s">
        <v>8483</v>
      </c>
      <c r="C13160">
        <v>2</v>
      </c>
      <c r="D13160">
        <f>545</f>
        <v>545</v>
      </c>
      <c r="E13160" t="s">
        <v>12</v>
      </c>
      <c r="F13160" s="3" t="s">
        <v>8484</v>
      </c>
      <c r="G13160">
        <v>2020</v>
      </c>
      <c r="H13160" t="s">
        <v>140</v>
      </c>
      <c r="I13160" t="s">
        <v>31304</v>
      </c>
    </row>
    <row r="13161" spans="1:9" ht="16" x14ac:dyDescent="0.2">
      <c r="A13161" t="s">
        <v>31305</v>
      </c>
      <c r="B13161" t="s">
        <v>31306</v>
      </c>
      <c r="C13161">
        <v>1</v>
      </c>
      <c r="D13161" t="s">
        <v>4617</v>
      </c>
      <c r="E13161" t="s">
        <v>12</v>
      </c>
      <c r="F13161" s="3" t="s">
        <v>31307</v>
      </c>
      <c r="G13161">
        <v>2020</v>
      </c>
      <c r="H13161" t="s">
        <v>140</v>
      </c>
      <c r="I13161" t="s">
        <v>31308</v>
      </c>
    </row>
    <row r="13162" spans="1:9" ht="32" x14ac:dyDescent="0.2">
      <c r="A13162" t="s">
        <v>31309</v>
      </c>
      <c r="B13162" t="s">
        <v>31310</v>
      </c>
      <c r="C13162">
        <v>1</v>
      </c>
      <c r="D13162">
        <f>176</f>
        <v>176</v>
      </c>
      <c r="E13162" t="s">
        <v>3798</v>
      </c>
      <c r="F13162" s="3" t="s">
        <v>31311</v>
      </c>
      <c r="G13162">
        <v>2020</v>
      </c>
      <c r="H13162" t="s">
        <v>522</v>
      </c>
      <c r="I13162" t="s">
        <v>31312</v>
      </c>
    </row>
    <row r="13163" spans="1:9" ht="16" x14ac:dyDescent="0.2">
      <c r="A13163" t="s">
        <v>31313</v>
      </c>
      <c r="B13163" t="s">
        <v>31314</v>
      </c>
      <c r="C13163">
        <v>1</v>
      </c>
      <c r="D13163" t="s">
        <v>12</v>
      </c>
      <c r="E13163" t="s">
        <v>12</v>
      </c>
      <c r="F13163" s="3" t="s">
        <v>18124</v>
      </c>
      <c r="G13163">
        <v>2020</v>
      </c>
      <c r="H13163" t="s">
        <v>140</v>
      </c>
      <c r="I13163" t="s">
        <v>31315</v>
      </c>
    </row>
    <row r="13164" spans="1:9" ht="16" x14ac:dyDescent="0.2">
      <c r="A13164" t="s">
        <v>31313</v>
      </c>
      <c r="B13164" t="s">
        <v>31316</v>
      </c>
      <c r="C13164">
        <v>2</v>
      </c>
      <c r="D13164">
        <f>93</f>
        <v>93</v>
      </c>
      <c r="E13164" t="s">
        <v>12</v>
      </c>
      <c r="F13164" s="3" t="s">
        <v>2911</v>
      </c>
      <c r="G13164">
        <v>2020</v>
      </c>
      <c r="H13164" t="s">
        <v>140</v>
      </c>
      <c r="I13164" t="s">
        <v>31315</v>
      </c>
    </row>
    <row r="13165" spans="1:9" ht="16" x14ac:dyDescent="0.2">
      <c r="A13165" t="s">
        <v>31317</v>
      </c>
      <c r="B13165" t="s">
        <v>701</v>
      </c>
      <c r="C13165">
        <v>1</v>
      </c>
      <c r="D13165" t="s">
        <v>12</v>
      </c>
      <c r="E13165" t="s">
        <v>12</v>
      </c>
      <c r="F13165" s="3" t="s">
        <v>702</v>
      </c>
      <c r="G13165">
        <v>2020</v>
      </c>
      <c r="H13165" t="s">
        <v>371</v>
      </c>
      <c r="I13165" t="s">
        <v>31318</v>
      </c>
    </row>
    <row r="13166" spans="1:9" ht="32" x14ac:dyDescent="0.2">
      <c r="A13166" t="s">
        <v>31319</v>
      </c>
      <c r="B13166" t="s">
        <v>31320</v>
      </c>
      <c r="C13166">
        <v>1</v>
      </c>
      <c r="D13166" t="s">
        <v>316</v>
      </c>
      <c r="E13166" t="s">
        <v>12</v>
      </c>
      <c r="F13166" s="3" t="s">
        <v>31321</v>
      </c>
      <c r="G13166">
        <v>2020</v>
      </c>
      <c r="H13166" t="s">
        <v>140</v>
      </c>
      <c r="I13166" t="s">
        <v>31322</v>
      </c>
    </row>
    <row r="13167" spans="1:9" ht="32" x14ac:dyDescent="0.2">
      <c r="A13167" t="s">
        <v>31319</v>
      </c>
      <c r="B13167" t="s">
        <v>31323</v>
      </c>
      <c r="C13167">
        <v>2</v>
      </c>
      <c r="D13167">
        <f>400</f>
        <v>400</v>
      </c>
      <c r="E13167" t="s">
        <v>12</v>
      </c>
      <c r="F13167" s="3" t="s">
        <v>31324</v>
      </c>
      <c r="G13167">
        <v>2020</v>
      </c>
      <c r="H13167" t="s">
        <v>140</v>
      </c>
      <c r="I13167" t="s">
        <v>31322</v>
      </c>
    </row>
    <row r="13168" spans="1:9" ht="32" x14ac:dyDescent="0.2">
      <c r="A13168" t="s">
        <v>31325</v>
      </c>
      <c r="B13168" t="s">
        <v>31326</v>
      </c>
      <c r="C13168">
        <v>1</v>
      </c>
      <c r="D13168" t="s">
        <v>12</v>
      </c>
      <c r="E13168" t="s">
        <v>12</v>
      </c>
      <c r="F13168" s="3" t="s">
        <v>31327</v>
      </c>
      <c r="G13168">
        <v>2020</v>
      </c>
      <c r="H13168" t="s">
        <v>140</v>
      </c>
      <c r="I13168" t="s">
        <v>31328</v>
      </c>
    </row>
    <row r="13169" spans="1:9" ht="32" x14ac:dyDescent="0.2">
      <c r="A13169" t="s">
        <v>31325</v>
      </c>
      <c r="B13169" t="s">
        <v>31329</v>
      </c>
      <c r="C13169">
        <v>2</v>
      </c>
      <c r="D13169" t="s">
        <v>1219</v>
      </c>
      <c r="E13169" t="s">
        <v>12</v>
      </c>
      <c r="F13169" s="3" t="s">
        <v>29969</v>
      </c>
      <c r="G13169">
        <v>2020</v>
      </c>
      <c r="H13169" t="s">
        <v>140</v>
      </c>
      <c r="I13169" t="s">
        <v>31328</v>
      </c>
    </row>
    <row r="13170" spans="1:9" ht="32" x14ac:dyDescent="0.2">
      <c r="A13170" t="s">
        <v>31330</v>
      </c>
      <c r="B13170" t="s">
        <v>25091</v>
      </c>
      <c r="C13170">
        <v>1</v>
      </c>
      <c r="D13170" t="s">
        <v>525</v>
      </c>
      <c r="E13170" t="s">
        <v>12</v>
      </c>
      <c r="F13170" s="3" t="s">
        <v>4591</v>
      </c>
      <c r="G13170">
        <v>2020</v>
      </c>
      <c r="H13170" t="s">
        <v>527</v>
      </c>
      <c r="I13170" t="s">
        <v>31331</v>
      </c>
    </row>
    <row r="13171" spans="1:9" ht="48" x14ac:dyDescent="0.2">
      <c r="A13171" t="s">
        <v>31330</v>
      </c>
      <c r="B13171" t="s">
        <v>4593</v>
      </c>
      <c r="C13171">
        <v>2</v>
      </c>
      <c r="D13171">
        <f>256</f>
        <v>256</v>
      </c>
      <c r="E13171" t="s">
        <v>1155</v>
      </c>
      <c r="F13171" s="3" t="s">
        <v>28189</v>
      </c>
      <c r="G13171">
        <v>2020</v>
      </c>
      <c r="H13171" t="s">
        <v>522</v>
      </c>
      <c r="I13171" t="s">
        <v>31331</v>
      </c>
    </row>
    <row r="13172" spans="1:9" ht="16" x14ac:dyDescent="0.2">
      <c r="A13172" t="s">
        <v>31330</v>
      </c>
      <c r="B13172" t="s">
        <v>23146</v>
      </c>
      <c r="C13172">
        <v>3</v>
      </c>
      <c r="D13172" t="s">
        <v>12</v>
      </c>
      <c r="E13172" t="s">
        <v>12</v>
      </c>
      <c r="F13172" s="3" t="s">
        <v>31332</v>
      </c>
      <c r="G13172">
        <v>2020</v>
      </c>
      <c r="H13172" t="s">
        <v>527</v>
      </c>
      <c r="I13172" t="s">
        <v>31331</v>
      </c>
    </row>
    <row r="13173" spans="1:9" ht="32" x14ac:dyDescent="0.2">
      <c r="A13173" t="s">
        <v>31330</v>
      </c>
      <c r="B13173" t="s">
        <v>23147</v>
      </c>
      <c r="C13173">
        <v>4</v>
      </c>
      <c r="D13173" t="s">
        <v>12</v>
      </c>
      <c r="E13173" t="s">
        <v>12</v>
      </c>
      <c r="F13173" s="3" t="s">
        <v>25093</v>
      </c>
      <c r="G13173">
        <v>2020</v>
      </c>
      <c r="H13173" t="s">
        <v>527</v>
      </c>
      <c r="I13173" t="s">
        <v>31331</v>
      </c>
    </row>
    <row r="13174" spans="1:9" ht="16" x14ac:dyDescent="0.2">
      <c r="A13174" t="s">
        <v>31333</v>
      </c>
      <c r="B13174" t="s">
        <v>31334</v>
      </c>
      <c r="C13174">
        <v>1</v>
      </c>
      <c r="D13174" t="s">
        <v>772</v>
      </c>
      <c r="E13174" t="s">
        <v>12</v>
      </c>
      <c r="F13174" s="3" t="s">
        <v>23501</v>
      </c>
      <c r="G13174">
        <v>2020</v>
      </c>
      <c r="H13174" t="s">
        <v>37</v>
      </c>
      <c r="I13174" t="s">
        <v>31335</v>
      </c>
    </row>
    <row r="13175" spans="1:9" ht="16" x14ac:dyDescent="0.2">
      <c r="A13175" t="s">
        <v>31333</v>
      </c>
      <c r="B13175" t="s">
        <v>31336</v>
      </c>
      <c r="C13175">
        <v>2</v>
      </c>
      <c r="D13175" t="s">
        <v>485</v>
      </c>
      <c r="E13175" t="s">
        <v>12</v>
      </c>
      <c r="F13175" s="3" t="s">
        <v>13429</v>
      </c>
      <c r="G13175">
        <v>2020</v>
      </c>
      <c r="H13175" t="s">
        <v>140</v>
      </c>
      <c r="I13175" t="s">
        <v>31335</v>
      </c>
    </row>
    <row r="13176" spans="1:9" ht="32" x14ac:dyDescent="0.2">
      <c r="A13176" t="s">
        <v>31337</v>
      </c>
      <c r="B13176" t="s">
        <v>14236</v>
      </c>
      <c r="C13176">
        <v>1</v>
      </c>
      <c r="D13176" t="s">
        <v>12</v>
      </c>
      <c r="E13176" t="s">
        <v>592</v>
      </c>
      <c r="F13176" s="3" t="s">
        <v>4990</v>
      </c>
      <c r="G13176">
        <v>2020</v>
      </c>
      <c r="H13176" t="s">
        <v>14</v>
      </c>
      <c r="I13176" t="s">
        <v>31338</v>
      </c>
    </row>
    <row r="13177" spans="1:9" ht="16" x14ac:dyDescent="0.2">
      <c r="A13177" t="s">
        <v>31337</v>
      </c>
      <c r="B13177" t="s">
        <v>31339</v>
      </c>
      <c r="C13177">
        <v>2</v>
      </c>
      <c r="D13177" t="s">
        <v>292</v>
      </c>
      <c r="E13177" t="s">
        <v>12</v>
      </c>
      <c r="F13177" s="7" t="s">
        <v>293</v>
      </c>
      <c r="G13177">
        <v>2020</v>
      </c>
      <c r="H13177" t="s">
        <v>140</v>
      </c>
      <c r="I13177" t="s">
        <v>31338</v>
      </c>
    </row>
    <row r="13178" spans="1:9" ht="32" x14ac:dyDescent="0.2">
      <c r="A13178" t="s">
        <v>31337</v>
      </c>
      <c r="B13178" t="s">
        <v>14238</v>
      </c>
      <c r="C13178">
        <v>3</v>
      </c>
      <c r="D13178" t="s">
        <v>12</v>
      </c>
      <c r="E13178" t="s">
        <v>12</v>
      </c>
      <c r="F13178" s="3" t="s">
        <v>31340</v>
      </c>
      <c r="G13178">
        <v>2020</v>
      </c>
      <c r="H13178" t="s">
        <v>14</v>
      </c>
      <c r="I13178" t="s">
        <v>31338</v>
      </c>
    </row>
    <row r="13179" spans="1:9" ht="32" x14ac:dyDescent="0.2">
      <c r="A13179" t="s">
        <v>31341</v>
      </c>
      <c r="B13179" t="s">
        <v>31342</v>
      </c>
      <c r="C13179">
        <v>1</v>
      </c>
      <c r="D13179" t="s">
        <v>5327</v>
      </c>
      <c r="E13179" t="s">
        <v>12</v>
      </c>
      <c r="F13179" s="3" t="s">
        <v>31343</v>
      </c>
      <c r="G13179">
        <v>2020</v>
      </c>
      <c r="H13179" t="s">
        <v>368</v>
      </c>
      <c r="I13179" t="s">
        <v>31344</v>
      </c>
    </row>
    <row r="13180" spans="1:9" ht="16" x14ac:dyDescent="0.2">
      <c r="A13180" t="s">
        <v>31345</v>
      </c>
      <c r="B13180" t="s">
        <v>31336</v>
      </c>
      <c r="C13180">
        <v>1</v>
      </c>
      <c r="D13180" t="s">
        <v>772</v>
      </c>
      <c r="E13180" t="s">
        <v>12</v>
      </c>
      <c r="F13180" s="3" t="s">
        <v>23501</v>
      </c>
      <c r="G13180">
        <v>2020</v>
      </c>
      <c r="H13180" t="s">
        <v>37</v>
      </c>
      <c r="I13180" t="s">
        <v>31346</v>
      </c>
    </row>
    <row r="13181" spans="1:9" ht="32" x14ac:dyDescent="0.2">
      <c r="A13181" t="s">
        <v>31345</v>
      </c>
      <c r="B13181" t="s">
        <v>31347</v>
      </c>
      <c r="C13181">
        <v>2</v>
      </c>
      <c r="D13181" t="s">
        <v>12</v>
      </c>
      <c r="E13181" t="s">
        <v>12</v>
      </c>
      <c r="F13181" s="3" t="s">
        <v>1492</v>
      </c>
      <c r="G13181">
        <v>2020</v>
      </c>
      <c r="H13181" t="s">
        <v>140</v>
      </c>
      <c r="I13181" t="s">
        <v>31346</v>
      </c>
    </row>
    <row r="13182" spans="1:9" ht="16" x14ac:dyDescent="0.2">
      <c r="A13182" t="s">
        <v>31345</v>
      </c>
      <c r="B13182" t="s">
        <v>31348</v>
      </c>
      <c r="C13182">
        <v>3</v>
      </c>
      <c r="D13182" t="s">
        <v>485</v>
      </c>
      <c r="E13182" t="s">
        <v>12</v>
      </c>
      <c r="F13182" s="3" t="s">
        <v>13429</v>
      </c>
      <c r="G13182">
        <v>2020</v>
      </c>
      <c r="H13182" t="s">
        <v>140</v>
      </c>
      <c r="I13182" t="s">
        <v>31346</v>
      </c>
    </row>
    <row r="13183" spans="1:9" ht="16" x14ac:dyDescent="0.2">
      <c r="A13183" t="s">
        <v>31349</v>
      </c>
      <c r="B13183" t="s">
        <v>9217</v>
      </c>
      <c r="C13183">
        <v>1</v>
      </c>
      <c r="D13183" t="s">
        <v>12</v>
      </c>
      <c r="E13183" t="s">
        <v>12</v>
      </c>
      <c r="F13183" s="3" t="s">
        <v>28219</v>
      </c>
      <c r="G13183">
        <v>2020</v>
      </c>
      <c r="H13183" t="s">
        <v>126</v>
      </c>
      <c r="I13183" t="s">
        <v>31350</v>
      </c>
    </row>
    <row r="13184" spans="1:9" ht="16" x14ac:dyDescent="0.2">
      <c r="A13184" t="s">
        <v>31349</v>
      </c>
      <c r="B13184" t="s">
        <v>24496</v>
      </c>
      <c r="C13184">
        <v>2</v>
      </c>
      <c r="D13184" t="s">
        <v>12</v>
      </c>
      <c r="E13184" t="s">
        <v>12</v>
      </c>
      <c r="F13184" s="3" t="s">
        <v>28219</v>
      </c>
      <c r="G13184">
        <v>2020</v>
      </c>
      <c r="H13184" t="s">
        <v>126</v>
      </c>
      <c r="I13184" t="s">
        <v>31350</v>
      </c>
    </row>
    <row r="13185" spans="1:9" ht="16" x14ac:dyDescent="0.2">
      <c r="A13185" t="s">
        <v>31351</v>
      </c>
      <c r="B13185" t="s">
        <v>18940</v>
      </c>
      <c r="C13185">
        <v>1</v>
      </c>
      <c r="D13185" t="s">
        <v>12</v>
      </c>
      <c r="E13185" t="s">
        <v>12</v>
      </c>
      <c r="F13185" s="3" t="s">
        <v>20248</v>
      </c>
      <c r="G13185">
        <v>2020</v>
      </c>
      <c r="H13185" t="s">
        <v>140</v>
      </c>
      <c r="I13185" t="s">
        <v>31352</v>
      </c>
    </row>
    <row r="13186" spans="1:9" ht="16" x14ac:dyDescent="0.2">
      <c r="A13186" t="s">
        <v>31353</v>
      </c>
      <c r="B13186" t="s">
        <v>3700</v>
      </c>
      <c r="C13186">
        <v>1</v>
      </c>
      <c r="D13186">
        <f>340</f>
        <v>340</v>
      </c>
      <c r="E13186" t="s">
        <v>12</v>
      </c>
      <c r="F13186" s="3" t="s">
        <v>18862</v>
      </c>
      <c r="G13186">
        <v>2020</v>
      </c>
      <c r="H13186" t="s">
        <v>140</v>
      </c>
      <c r="I13186" t="s">
        <v>31354</v>
      </c>
    </row>
    <row r="13187" spans="1:9" ht="16" x14ac:dyDescent="0.2">
      <c r="A13187" t="s">
        <v>31353</v>
      </c>
      <c r="B13187" t="s">
        <v>20682</v>
      </c>
      <c r="C13187">
        <v>2</v>
      </c>
      <c r="D13187" t="s">
        <v>12</v>
      </c>
      <c r="E13187" t="s">
        <v>2283</v>
      </c>
      <c r="F13187" s="3" t="s">
        <v>20679</v>
      </c>
      <c r="G13187">
        <v>2020</v>
      </c>
      <c r="H13187" t="s">
        <v>998</v>
      </c>
      <c r="I13187" t="s">
        <v>31354</v>
      </c>
    </row>
    <row r="13188" spans="1:9" ht="32" x14ac:dyDescent="0.2">
      <c r="A13188" t="s">
        <v>31353</v>
      </c>
      <c r="B13188" t="s">
        <v>1578</v>
      </c>
      <c r="C13188">
        <v>3</v>
      </c>
      <c r="D13188" t="s">
        <v>1579</v>
      </c>
      <c r="E13188" t="s">
        <v>12</v>
      </c>
      <c r="F13188" s="3" t="s">
        <v>1580</v>
      </c>
      <c r="G13188">
        <v>2020</v>
      </c>
      <c r="H13188" t="s">
        <v>140</v>
      </c>
      <c r="I13188" t="s">
        <v>31354</v>
      </c>
    </row>
    <row r="13189" spans="1:9" ht="16" x14ac:dyDescent="0.2">
      <c r="A13189" t="s">
        <v>31355</v>
      </c>
      <c r="B13189" t="s">
        <v>25638</v>
      </c>
      <c r="C13189">
        <v>1</v>
      </c>
      <c r="D13189">
        <f>473</f>
        <v>473</v>
      </c>
      <c r="E13189" t="s">
        <v>12</v>
      </c>
      <c r="F13189" s="3" t="s">
        <v>31146</v>
      </c>
      <c r="G13189">
        <v>2020</v>
      </c>
      <c r="H13189" t="s">
        <v>5857</v>
      </c>
      <c r="I13189" t="s">
        <v>31356</v>
      </c>
    </row>
    <row r="13190" spans="1:9" ht="32" x14ac:dyDescent="0.2">
      <c r="A13190" t="s">
        <v>31355</v>
      </c>
      <c r="B13190" t="s">
        <v>31357</v>
      </c>
      <c r="C13190">
        <v>2</v>
      </c>
      <c r="D13190">
        <f>154</f>
        <v>154</v>
      </c>
      <c r="E13190" t="s">
        <v>4409</v>
      </c>
      <c r="F13190" s="3" t="s">
        <v>31358</v>
      </c>
      <c r="G13190">
        <v>2020</v>
      </c>
      <c r="H13190" t="s">
        <v>267</v>
      </c>
      <c r="I13190" t="s">
        <v>31356</v>
      </c>
    </row>
    <row r="13191" spans="1:9" ht="16" x14ac:dyDescent="0.2">
      <c r="A13191" t="s">
        <v>31359</v>
      </c>
      <c r="B13191" t="s">
        <v>31360</v>
      </c>
      <c r="C13191">
        <v>1</v>
      </c>
      <c r="D13191" t="s">
        <v>3778</v>
      </c>
      <c r="E13191" t="s">
        <v>12</v>
      </c>
      <c r="F13191" s="3" t="s">
        <v>31361</v>
      </c>
      <c r="G13191">
        <v>2020</v>
      </c>
      <c r="H13191" t="s">
        <v>140</v>
      </c>
      <c r="I13191" t="s">
        <v>31362</v>
      </c>
    </row>
    <row r="13192" spans="1:9" ht="16" x14ac:dyDescent="0.2">
      <c r="A13192" t="s">
        <v>31359</v>
      </c>
      <c r="B13192" t="s">
        <v>31363</v>
      </c>
      <c r="C13192">
        <v>2</v>
      </c>
      <c r="D13192" t="s">
        <v>12</v>
      </c>
      <c r="E13192" t="s">
        <v>12</v>
      </c>
      <c r="F13192" s="3" t="s">
        <v>31364</v>
      </c>
      <c r="G13192">
        <v>2020</v>
      </c>
      <c r="H13192" t="s">
        <v>140</v>
      </c>
      <c r="I13192" t="s">
        <v>31362</v>
      </c>
    </row>
    <row r="13193" spans="1:9" ht="16" x14ac:dyDescent="0.2">
      <c r="A13193" t="s">
        <v>31359</v>
      </c>
      <c r="B13193" t="s">
        <v>14183</v>
      </c>
      <c r="C13193">
        <v>3</v>
      </c>
      <c r="D13193" t="s">
        <v>712</v>
      </c>
      <c r="E13193" t="s">
        <v>12</v>
      </c>
      <c r="F13193" s="3" t="s">
        <v>4822</v>
      </c>
      <c r="G13193">
        <v>2020</v>
      </c>
      <c r="H13193" t="s">
        <v>140</v>
      </c>
      <c r="I13193" t="s">
        <v>31362</v>
      </c>
    </row>
    <row r="13194" spans="1:9" ht="16" x14ac:dyDescent="0.2">
      <c r="A13194" t="s">
        <v>31365</v>
      </c>
      <c r="B13194" t="s">
        <v>20073</v>
      </c>
      <c r="C13194">
        <v>1</v>
      </c>
      <c r="D13194">
        <f>545</f>
        <v>545</v>
      </c>
      <c r="E13194" t="s">
        <v>7100</v>
      </c>
      <c r="F13194" s="3" t="s">
        <v>7101</v>
      </c>
      <c r="G13194">
        <v>2020</v>
      </c>
      <c r="H13194" t="s">
        <v>371</v>
      </c>
      <c r="I13194" t="s">
        <v>31366</v>
      </c>
    </row>
    <row r="13195" spans="1:9" ht="32" x14ac:dyDescent="0.2">
      <c r="A13195" t="s">
        <v>31365</v>
      </c>
      <c r="B13195" t="s">
        <v>1578</v>
      </c>
      <c r="C13195">
        <v>2</v>
      </c>
      <c r="D13195" t="s">
        <v>1579</v>
      </c>
      <c r="E13195" t="s">
        <v>12</v>
      </c>
      <c r="F13195" s="3" t="s">
        <v>1580</v>
      </c>
      <c r="G13195">
        <v>2020</v>
      </c>
      <c r="H13195" t="s">
        <v>140</v>
      </c>
      <c r="I13195" t="s">
        <v>31366</v>
      </c>
    </row>
    <row r="13196" spans="1:9" ht="16" x14ac:dyDescent="0.2">
      <c r="A13196" t="s">
        <v>31367</v>
      </c>
      <c r="B13196" t="s">
        <v>19436</v>
      </c>
      <c r="C13196">
        <v>1</v>
      </c>
      <c r="D13196">
        <f>400</f>
        <v>400</v>
      </c>
      <c r="E13196" t="s">
        <v>12</v>
      </c>
      <c r="F13196" s="3" t="s">
        <v>19437</v>
      </c>
      <c r="G13196">
        <v>2020</v>
      </c>
      <c r="H13196" t="s">
        <v>140</v>
      </c>
      <c r="I13196" t="s">
        <v>31368</v>
      </c>
    </row>
    <row r="13197" spans="1:9" ht="32" x14ac:dyDescent="0.2">
      <c r="A13197" t="s">
        <v>31367</v>
      </c>
      <c r="B13197" t="s">
        <v>31369</v>
      </c>
      <c r="C13197">
        <v>2</v>
      </c>
      <c r="D13197" t="s">
        <v>12</v>
      </c>
      <c r="E13197" t="s">
        <v>12</v>
      </c>
      <c r="F13197" s="3" t="s">
        <v>31370</v>
      </c>
      <c r="G13197">
        <v>2020</v>
      </c>
      <c r="H13197" t="s">
        <v>140</v>
      </c>
      <c r="I13197" t="s">
        <v>31368</v>
      </c>
    </row>
    <row r="13198" spans="1:9" ht="32" x14ac:dyDescent="0.2">
      <c r="A13198" t="s">
        <v>31367</v>
      </c>
      <c r="B13198" t="s">
        <v>1009</v>
      </c>
      <c r="C13198">
        <v>3</v>
      </c>
      <c r="D13198" t="s">
        <v>1010</v>
      </c>
      <c r="E13198" t="s">
        <v>12</v>
      </c>
      <c r="F13198" s="3" t="s">
        <v>31371</v>
      </c>
      <c r="G13198">
        <v>2020</v>
      </c>
      <c r="H13198" t="s">
        <v>140</v>
      </c>
      <c r="I13198" t="s">
        <v>31368</v>
      </c>
    </row>
    <row r="13199" spans="1:9" ht="32" x14ac:dyDescent="0.2">
      <c r="A13199" t="s">
        <v>31367</v>
      </c>
      <c r="B13199" t="s">
        <v>31372</v>
      </c>
      <c r="C13199">
        <v>4</v>
      </c>
      <c r="D13199">
        <f>441</f>
        <v>441</v>
      </c>
      <c r="E13199" t="s">
        <v>12</v>
      </c>
      <c r="F13199" s="3" t="s">
        <v>31373</v>
      </c>
      <c r="G13199">
        <v>2020</v>
      </c>
      <c r="H13199" t="s">
        <v>140</v>
      </c>
      <c r="I13199" t="s">
        <v>31368</v>
      </c>
    </row>
    <row r="13200" spans="1:9" ht="16" x14ac:dyDescent="0.2">
      <c r="A13200" t="s">
        <v>31374</v>
      </c>
      <c r="B13200" t="s">
        <v>31375</v>
      </c>
      <c r="C13200">
        <v>1</v>
      </c>
      <c r="D13200" t="s">
        <v>12</v>
      </c>
      <c r="E13200" t="s">
        <v>12</v>
      </c>
      <c r="F13200" s="3" t="s">
        <v>31376</v>
      </c>
      <c r="G13200">
        <v>2020</v>
      </c>
      <c r="H13200" t="s">
        <v>420</v>
      </c>
      <c r="I13200" t="s">
        <v>31377</v>
      </c>
    </row>
    <row r="13201" spans="1:9" ht="16" x14ac:dyDescent="0.2">
      <c r="A13201" t="s">
        <v>31378</v>
      </c>
      <c r="B13201" t="s">
        <v>31379</v>
      </c>
      <c r="C13201">
        <v>3</v>
      </c>
      <c r="D13201" t="s">
        <v>5154</v>
      </c>
      <c r="E13201" t="s">
        <v>12</v>
      </c>
      <c r="F13201" s="3" t="s">
        <v>18294</v>
      </c>
      <c r="G13201">
        <v>2020</v>
      </c>
      <c r="H13201" t="s">
        <v>226</v>
      </c>
      <c r="I13201" t="s">
        <v>29350</v>
      </c>
    </row>
    <row r="13202" spans="1:9" ht="16" x14ac:dyDescent="0.2">
      <c r="A13202" t="s">
        <v>31380</v>
      </c>
      <c r="B13202" t="s">
        <v>31381</v>
      </c>
      <c r="C13202">
        <v>1</v>
      </c>
      <c r="D13202" t="s">
        <v>12</v>
      </c>
      <c r="E13202" t="s">
        <v>12</v>
      </c>
      <c r="F13202" s="3" t="s">
        <v>31382</v>
      </c>
      <c r="G13202">
        <v>2020</v>
      </c>
      <c r="H13202" t="s">
        <v>998</v>
      </c>
      <c r="I13202" t="s">
        <v>31383</v>
      </c>
    </row>
    <row r="13203" spans="1:9" ht="32" x14ac:dyDescent="0.2">
      <c r="A13203" t="s">
        <v>31384</v>
      </c>
      <c r="B13203" t="s">
        <v>26812</v>
      </c>
      <c r="C13203">
        <v>1</v>
      </c>
      <c r="D13203" t="s">
        <v>52</v>
      </c>
      <c r="E13203" t="s">
        <v>12</v>
      </c>
      <c r="F13203" s="3" t="s">
        <v>26813</v>
      </c>
      <c r="G13203">
        <v>2020</v>
      </c>
      <c r="H13203" t="s">
        <v>423</v>
      </c>
      <c r="I13203" t="s">
        <v>31385</v>
      </c>
    </row>
    <row r="13204" spans="1:9" ht="16" x14ac:dyDescent="0.2">
      <c r="A13204" t="s">
        <v>31384</v>
      </c>
      <c r="B13204" t="s">
        <v>18273</v>
      </c>
      <c r="C13204">
        <v>2</v>
      </c>
      <c r="D13204" t="s">
        <v>193</v>
      </c>
      <c r="E13204" t="s">
        <v>12</v>
      </c>
      <c r="F13204" s="3" t="s">
        <v>31386</v>
      </c>
      <c r="G13204">
        <v>2020</v>
      </c>
      <c r="H13204" t="s">
        <v>195</v>
      </c>
      <c r="I13204" t="s">
        <v>31385</v>
      </c>
    </row>
    <row r="13205" spans="1:9" ht="32" x14ac:dyDescent="0.2">
      <c r="A13205" t="s">
        <v>31387</v>
      </c>
      <c r="B13205" t="s">
        <v>31388</v>
      </c>
      <c r="C13205">
        <v>1</v>
      </c>
      <c r="D13205" t="s">
        <v>31</v>
      </c>
      <c r="E13205" t="s">
        <v>12</v>
      </c>
      <c r="F13205" s="3" t="s">
        <v>31389</v>
      </c>
      <c r="G13205">
        <v>2020</v>
      </c>
      <c r="H13205" t="s">
        <v>174</v>
      </c>
      <c r="I13205" t="s">
        <v>31390</v>
      </c>
    </row>
    <row r="13206" spans="1:9" ht="16" x14ac:dyDescent="0.2">
      <c r="A13206" t="s">
        <v>31387</v>
      </c>
      <c r="B13206" t="s">
        <v>31391</v>
      </c>
      <c r="C13206">
        <v>2</v>
      </c>
      <c r="D13206" t="s">
        <v>12</v>
      </c>
      <c r="E13206" t="s">
        <v>12</v>
      </c>
      <c r="F13206" s="3" t="s">
        <v>31392</v>
      </c>
      <c r="G13206">
        <v>2020</v>
      </c>
      <c r="H13206" t="s">
        <v>174</v>
      </c>
      <c r="I13206" t="s">
        <v>31390</v>
      </c>
    </row>
    <row r="13207" spans="1:9" ht="32" x14ac:dyDescent="0.2">
      <c r="A13207" t="s">
        <v>31387</v>
      </c>
      <c r="B13207" t="s">
        <v>31393</v>
      </c>
      <c r="C13207">
        <v>3</v>
      </c>
      <c r="D13207">
        <f>476</f>
        <v>476</v>
      </c>
      <c r="E13207" t="s">
        <v>12</v>
      </c>
      <c r="F13207" s="3" t="s">
        <v>31394</v>
      </c>
      <c r="G13207">
        <v>2020</v>
      </c>
      <c r="H13207" t="s">
        <v>226</v>
      </c>
      <c r="I13207" t="s">
        <v>31390</v>
      </c>
    </row>
    <row r="13208" spans="1:9" ht="16" x14ac:dyDescent="0.2">
      <c r="A13208" t="s">
        <v>31387</v>
      </c>
      <c r="B13208" t="s">
        <v>31395</v>
      </c>
      <c r="C13208">
        <v>4</v>
      </c>
      <c r="D13208" t="s">
        <v>12</v>
      </c>
      <c r="E13208" t="s">
        <v>12</v>
      </c>
      <c r="F13208" s="3" t="s">
        <v>31396</v>
      </c>
      <c r="G13208">
        <v>2020</v>
      </c>
      <c r="H13208" t="s">
        <v>267</v>
      </c>
      <c r="I13208" t="s">
        <v>31390</v>
      </c>
    </row>
    <row r="13209" spans="1:9" ht="16" x14ac:dyDescent="0.2">
      <c r="A13209" t="s">
        <v>31387</v>
      </c>
      <c r="B13209" t="s">
        <v>31397</v>
      </c>
      <c r="C13209">
        <v>5</v>
      </c>
      <c r="D13209" t="s">
        <v>12</v>
      </c>
      <c r="E13209" t="s">
        <v>12</v>
      </c>
      <c r="F13209" s="3" t="s">
        <v>31398</v>
      </c>
      <c r="G13209">
        <v>2020</v>
      </c>
      <c r="H13209" t="s">
        <v>140</v>
      </c>
      <c r="I13209" t="s">
        <v>31390</v>
      </c>
    </row>
    <row r="13210" spans="1:9" ht="16" x14ac:dyDescent="0.2">
      <c r="A13210" t="s">
        <v>31387</v>
      </c>
      <c r="B13210" t="s">
        <v>31399</v>
      </c>
      <c r="C13210">
        <v>6</v>
      </c>
      <c r="D13210" t="s">
        <v>31</v>
      </c>
      <c r="E13210" t="s">
        <v>12</v>
      </c>
      <c r="F13210" s="3" t="s">
        <v>31400</v>
      </c>
      <c r="G13210">
        <v>2020</v>
      </c>
      <c r="H13210" t="s">
        <v>174</v>
      </c>
      <c r="I13210" t="s">
        <v>31390</v>
      </c>
    </row>
    <row r="13211" spans="1:9" ht="16" x14ac:dyDescent="0.2">
      <c r="A13211" t="s">
        <v>31387</v>
      </c>
      <c r="B13211" t="s">
        <v>31401</v>
      </c>
      <c r="C13211">
        <v>7</v>
      </c>
      <c r="D13211" t="s">
        <v>12</v>
      </c>
      <c r="E13211" t="s">
        <v>12</v>
      </c>
      <c r="F13211" s="3" t="s">
        <v>31402</v>
      </c>
      <c r="G13211">
        <v>2020</v>
      </c>
      <c r="H13211" t="s">
        <v>174</v>
      </c>
      <c r="I13211" t="s">
        <v>31390</v>
      </c>
    </row>
    <row r="13212" spans="1:9" ht="16" x14ac:dyDescent="0.2">
      <c r="A13212" t="s">
        <v>31387</v>
      </c>
      <c r="B13212" t="s">
        <v>31403</v>
      </c>
      <c r="C13212">
        <v>8</v>
      </c>
      <c r="D13212" t="s">
        <v>31</v>
      </c>
      <c r="E13212" t="s">
        <v>12</v>
      </c>
      <c r="F13212" s="3" t="s">
        <v>31404</v>
      </c>
      <c r="G13212">
        <v>2020</v>
      </c>
      <c r="H13212" t="s">
        <v>174</v>
      </c>
      <c r="I13212" t="s">
        <v>31390</v>
      </c>
    </row>
    <row r="13213" spans="1:9" ht="32" x14ac:dyDescent="0.2">
      <c r="A13213" t="s">
        <v>31405</v>
      </c>
      <c r="B13213" t="s">
        <v>14552</v>
      </c>
      <c r="C13213">
        <v>1</v>
      </c>
      <c r="D13213" t="s">
        <v>12</v>
      </c>
      <c r="E13213" t="s">
        <v>12</v>
      </c>
      <c r="F13213" s="3" t="s">
        <v>31406</v>
      </c>
      <c r="G13213">
        <v>2020</v>
      </c>
      <c r="H13213" t="s">
        <v>21</v>
      </c>
      <c r="I13213" t="s">
        <v>31407</v>
      </c>
    </row>
    <row r="13214" spans="1:9" ht="16" x14ac:dyDescent="0.2">
      <c r="A13214" t="s">
        <v>31405</v>
      </c>
      <c r="B13214" t="s">
        <v>31408</v>
      </c>
      <c r="C13214">
        <v>2</v>
      </c>
      <c r="D13214">
        <f>237</f>
        <v>237</v>
      </c>
      <c r="E13214" t="s">
        <v>12</v>
      </c>
      <c r="F13214" s="3" t="s">
        <v>31409</v>
      </c>
      <c r="G13214">
        <v>2020</v>
      </c>
      <c r="H13214" t="s">
        <v>21</v>
      </c>
      <c r="I13214" t="s">
        <v>31407</v>
      </c>
    </row>
    <row r="13215" spans="1:9" ht="16" x14ac:dyDescent="0.2">
      <c r="A13215" t="s">
        <v>31405</v>
      </c>
      <c r="B13215" t="s">
        <v>31410</v>
      </c>
      <c r="C13215">
        <v>3</v>
      </c>
      <c r="D13215">
        <f>237</f>
        <v>237</v>
      </c>
      <c r="E13215" t="s">
        <v>12</v>
      </c>
      <c r="F13215" s="3" t="s">
        <v>31411</v>
      </c>
      <c r="G13215">
        <v>2020</v>
      </c>
      <c r="H13215" t="s">
        <v>21</v>
      </c>
      <c r="I13215" t="s">
        <v>31407</v>
      </c>
    </row>
    <row r="13216" spans="1:9" ht="16" x14ac:dyDescent="0.2">
      <c r="A13216" t="s">
        <v>31405</v>
      </c>
      <c r="B13216" t="s">
        <v>31412</v>
      </c>
      <c r="C13216">
        <v>4</v>
      </c>
      <c r="D13216" t="s">
        <v>52</v>
      </c>
      <c r="E13216" t="s">
        <v>12</v>
      </c>
      <c r="F13216" s="3" t="s">
        <v>31413</v>
      </c>
      <c r="G13216">
        <v>2020</v>
      </c>
      <c r="H13216" t="s">
        <v>21</v>
      </c>
      <c r="I13216" t="s">
        <v>31407</v>
      </c>
    </row>
    <row r="13217" spans="1:9" ht="32" x14ac:dyDescent="0.2">
      <c r="A13217" t="s">
        <v>31414</v>
      </c>
      <c r="B13217" t="s">
        <v>31415</v>
      </c>
      <c r="C13217">
        <v>1</v>
      </c>
      <c r="D13217">
        <f>237</f>
        <v>237</v>
      </c>
      <c r="E13217" t="s">
        <v>12</v>
      </c>
      <c r="F13217" s="3" t="s">
        <v>31416</v>
      </c>
      <c r="G13217">
        <v>2020</v>
      </c>
      <c r="H13217" t="s">
        <v>21</v>
      </c>
      <c r="I13217" t="s">
        <v>31417</v>
      </c>
    </row>
    <row r="13218" spans="1:9" ht="16" x14ac:dyDescent="0.2">
      <c r="A13218" t="s">
        <v>31418</v>
      </c>
      <c r="B13218" t="s">
        <v>31419</v>
      </c>
      <c r="C13218">
        <v>1</v>
      </c>
      <c r="D13218" t="s">
        <v>316</v>
      </c>
      <c r="E13218" t="s">
        <v>12</v>
      </c>
      <c r="F13218" s="3" t="s">
        <v>6859</v>
      </c>
      <c r="G13218">
        <v>2020</v>
      </c>
      <c r="H13218" t="s">
        <v>140</v>
      </c>
      <c r="I13218" t="s">
        <v>31420</v>
      </c>
    </row>
    <row r="13219" spans="1:9" ht="32" x14ac:dyDescent="0.2">
      <c r="A13219" t="s">
        <v>31421</v>
      </c>
      <c r="B13219" t="s">
        <v>9195</v>
      </c>
      <c r="C13219">
        <v>1</v>
      </c>
      <c r="D13219" t="s">
        <v>1128</v>
      </c>
      <c r="E13219" t="s">
        <v>12</v>
      </c>
      <c r="F13219" s="3" t="s">
        <v>31422</v>
      </c>
      <c r="G13219">
        <v>2020</v>
      </c>
      <c r="H13219" t="s">
        <v>140</v>
      </c>
      <c r="I13219" t="s">
        <v>31423</v>
      </c>
    </row>
    <row r="13220" spans="1:9" ht="32" x14ac:dyDescent="0.2">
      <c r="A13220" t="s">
        <v>31421</v>
      </c>
      <c r="B13220" t="s">
        <v>27750</v>
      </c>
      <c r="C13220">
        <v>2</v>
      </c>
      <c r="D13220" t="s">
        <v>316</v>
      </c>
      <c r="E13220" t="s">
        <v>12</v>
      </c>
      <c r="F13220" s="3" t="s">
        <v>1002</v>
      </c>
      <c r="G13220">
        <v>2020</v>
      </c>
      <c r="H13220" t="s">
        <v>140</v>
      </c>
      <c r="I13220" t="s">
        <v>31423</v>
      </c>
    </row>
    <row r="13221" spans="1:9" ht="16" x14ac:dyDescent="0.2">
      <c r="A13221" t="s">
        <v>31424</v>
      </c>
      <c r="B13221" t="s">
        <v>26826</v>
      </c>
      <c r="C13221">
        <v>1</v>
      </c>
      <c r="D13221" t="s">
        <v>12</v>
      </c>
      <c r="E13221" t="s">
        <v>12</v>
      </c>
      <c r="F13221" s="3" t="s">
        <v>27636</v>
      </c>
      <c r="G13221">
        <v>2020</v>
      </c>
      <c r="H13221" t="s">
        <v>140</v>
      </c>
      <c r="I13221" t="s">
        <v>31425</v>
      </c>
    </row>
    <row r="13222" spans="1:9" ht="32" x14ac:dyDescent="0.2">
      <c r="A13222" t="s">
        <v>31424</v>
      </c>
      <c r="B13222" t="s">
        <v>14231</v>
      </c>
      <c r="C13222">
        <v>2</v>
      </c>
      <c r="D13222" t="s">
        <v>292</v>
      </c>
      <c r="E13222" t="s">
        <v>12</v>
      </c>
      <c r="F13222" s="7" t="s">
        <v>31426</v>
      </c>
      <c r="G13222">
        <v>2020</v>
      </c>
      <c r="H13222" t="s">
        <v>140</v>
      </c>
      <c r="I13222" t="s">
        <v>31425</v>
      </c>
    </row>
    <row r="13223" spans="1:9" ht="32" x14ac:dyDescent="0.2">
      <c r="A13223" t="s">
        <v>31427</v>
      </c>
      <c r="B13223" t="s">
        <v>31428</v>
      </c>
      <c r="C13223">
        <v>1</v>
      </c>
      <c r="D13223" t="s">
        <v>90</v>
      </c>
      <c r="E13223" t="s">
        <v>12</v>
      </c>
      <c r="F13223" s="3" t="s">
        <v>31429</v>
      </c>
      <c r="G13223">
        <v>2020</v>
      </c>
      <c r="H13223" t="s">
        <v>1696</v>
      </c>
      <c r="I13223" t="s">
        <v>31430</v>
      </c>
    </row>
    <row r="13224" spans="1:9" ht="32" x14ac:dyDescent="0.2">
      <c r="A13224" t="s">
        <v>31431</v>
      </c>
      <c r="B13224" t="s">
        <v>31432</v>
      </c>
      <c r="C13224">
        <v>1</v>
      </c>
      <c r="D13224" t="s">
        <v>344</v>
      </c>
      <c r="E13224" t="s">
        <v>12</v>
      </c>
      <c r="F13224" s="3" t="s">
        <v>31433</v>
      </c>
      <c r="G13224">
        <v>2020</v>
      </c>
      <c r="H13224" t="s">
        <v>174</v>
      </c>
      <c r="I13224" t="s">
        <v>31434</v>
      </c>
    </row>
    <row r="13225" spans="1:9" ht="16" x14ac:dyDescent="0.2">
      <c r="A13225" t="s">
        <v>31431</v>
      </c>
      <c r="B13225" t="s">
        <v>31435</v>
      </c>
      <c r="C13225">
        <v>2</v>
      </c>
      <c r="D13225" t="s">
        <v>344</v>
      </c>
      <c r="E13225" t="s">
        <v>12</v>
      </c>
      <c r="F13225" s="3" t="s">
        <v>31436</v>
      </c>
      <c r="G13225">
        <v>2020</v>
      </c>
      <c r="H13225" t="s">
        <v>174</v>
      </c>
      <c r="I13225" t="s">
        <v>31434</v>
      </c>
    </row>
    <row r="13226" spans="1:9" ht="16" x14ac:dyDescent="0.2">
      <c r="A13226" t="s">
        <v>31437</v>
      </c>
      <c r="B13226" t="s">
        <v>27854</v>
      </c>
      <c r="C13226">
        <v>1</v>
      </c>
      <c r="D13226" t="s">
        <v>12</v>
      </c>
      <c r="E13226" t="s">
        <v>12</v>
      </c>
      <c r="F13226" s="3" t="s">
        <v>31438</v>
      </c>
      <c r="G13226">
        <v>2020</v>
      </c>
      <c r="H13226" t="s">
        <v>140</v>
      </c>
      <c r="I13226" t="s">
        <v>31439</v>
      </c>
    </row>
    <row r="13227" spans="1:9" ht="16" x14ac:dyDescent="0.2">
      <c r="A13227" t="s">
        <v>31437</v>
      </c>
      <c r="B13227" t="s">
        <v>3700</v>
      </c>
      <c r="C13227">
        <v>2</v>
      </c>
      <c r="D13227">
        <f>340</f>
        <v>340</v>
      </c>
      <c r="E13227" t="s">
        <v>12</v>
      </c>
      <c r="F13227" s="3" t="s">
        <v>18862</v>
      </c>
      <c r="G13227">
        <v>2020</v>
      </c>
      <c r="H13227" t="s">
        <v>140</v>
      </c>
      <c r="I13227" t="s">
        <v>31439</v>
      </c>
    </row>
    <row r="13228" spans="1:9" ht="32" x14ac:dyDescent="0.2">
      <c r="A13228" t="s">
        <v>31437</v>
      </c>
      <c r="B13228" t="s">
        <v>20453</v>
      </c>
      <c r="C13228">
        <v>3</v>
      </c>
      <c r="D13228" t="s">
        <v>12</v>
      </c>
      <c r="E13228" t="s">
        <v>12</v>
      </c>
      <c r="F13228" s="3" t="s">
        <v>31440</v>
      </c>
      <c r="G13228">
        <v>2020</v>
      </c>
      <c r="H13228" t="s">
        <v>140</v>
      </c>
      <c r="I13228" t="s">
        <v>31439</v>
      </c>
    </row>
    <row r="13229" spans="1:9" ht="16" x14ac:dyDescent="0.2">
      <c r="A13229" t="s">
        <v>31441</v>
      </c>
      <c r="B13229" t="s">
        <v>10980</v>
      </c>
      <c r="C13229">
        <v>1</v>
      </c>
      <c r="D13229" t="s">
        <v>12</v>
      </c>
      <c r="E13229" t="s">
        <v>12</v>
      </c>
      <c r="F13229" s="3" t="s">
        <v>31442</v>
      </c>
      <c r="G13229">
        <v>2020</v>
      </c>
      <c r="H13229" t="s">
        <v>14</v>
      </c>
      <c r="I13229" t="s">
        <v>31443</v>
      </c>
    </row>
    <row r="13230" spans="1:9" ht="16" x14ac:dyDescent="0.2">
      <c r="A13230" t="s">
        <v>31441</v>
      </c>
      <c r="B13230" t="s">
        <v>13739</v>
      </c>
      <c r="C13230">
        <v>2</v>
      </c>
      <c r="D13230" t="s">
        <v>12</v>
      </c>
      <c r="E13230" t="s">
        <v>12</v>
      </c>
      <c r="F13230" s="3" t="s">
        <v>12538</v>
      </c>
      <c r="G13230">
        <v>2020</v>
      </c>
      <c r="H13230" t="s">
        <v>14</v>
      </c>
      <c r="I13230" t="s">
        <v>31443</v>
      </c>
    </row>
    <row r="13231" spans="1:9" ht="16" x14ac:dyDescent="0.2">
      <c r="A13231" t="s">
        <v>31441</v>
      </c>
      <c r="B13231" t="s">
        <v>31444</v>
      </c>
      <c r="C13231">
        <v>3</v>
      </c>
      <c r="D13231">
        <f>285</f>
        <v>285</v>
      </c>
      <c r="E13231" t="s">
        <v>12</v>
      </c>
      <c r="F13231" s="3" t="s">
        <v>15315</v>
      </c>
      <c r="G13231">
        <v>2020</v>
      </c>
      <c r="H13231" t="s">
        <v>14</v>
      </c>
      <c r="I13231" t="s">
        <v>31443</v>
      </c>
    </row>
    <row r="13232" spans="1:9" ht="32" x14ac:dyDescent="0.2">
      <c r="A13232" t="s">
        <v>31445</v>
      </c>
      <c r="B13232" t="s">
        <v>20769</v>
      </c>
      <c r="C13232">
        <v>1</v>
      </c>
      <c r="D13232" t="s">
        <v>1416</v>
      </c>
      <c r="E13232" t="s">
        <v>12</v>
      </c>
      <c r="F13232" s="3" t="s">
        <v>1417</v>
      </c>
      <c r="G13232">
        <v>2020</v>
      </c>
      <c r="H13232" t="s">
        <v>67</v>
      </c>
      <c r="I13232" t="s">
        <v>31446</v>
      </c>
    </row>
    <row r="13233" spans="1:9" ht="32" x14ac:dyDescent="0.2">
      <c r="A13233" t="s">
        <v>31445</v>
      </c>
      <c r="B13233" t="s">
        <v>27769</v>
      </c>
      <c r="C13233">
        <v>2</v>
      </c>
      <c r="D13233" t="s">
        <v>576</v>
      </c>
      <c r="E13233" t="s">
        <v>12</v>
      </c>
      <c r="F13233" s="3" t="s">
        <v>27770</v>
      </c>
      <c r="G13233">
        <v>2020</v>
      </c>
      <c r="H13233" t="s">
        <v>359</v>
      </c>
      <c r="I13233" t="s">
        <v>31446</v>
      </c>
    </row>
    <row r="13234" spans="1:9" ht="32" x14ac:dyDescent="0.2">
      <c r="A13234" t="s">
        <v>31447</v>
      </c>
      <c r="B13234" t="s">
        <v>14252</v>
      </c>
      <c r="C13234">
        <v>1</v>
      </c>
      <c r="D13234" t="s">
        <v>12</v>
      </c>
      <c r="E13234" t="s">
        <v>12</v>
      </c>
      <c r="F13234" s="3" t="s">
        <v>12449</v>
      </c>
      <c r="G13234">
        <v>2020</v>
      </c>
      <c r="H13234" t="s">
        <v>140</v>
      </c>
      <c r="I13234" t="s">
        <v>31448</v>
      </c>
    </row>
    <row r="13235" spans="1:9" ht="32" x14ac:dyDescent="0.2">
      <c r="A13235" t="s">
        <v>31449</v>
      </c>
      <c r="B13235" t="s">
        <v>31450</v>
      </c>
      <c r="C13235">
        <v>1</v>
      </c>
      <c r="D13235" t="s">
        <v>12</v>
      </c>
      <c r="E13235" t="s">
        <v>12</v>
      </c>
      <c r="F13235" s="7" t="s">
        <v>31451</v>
      </c>
      <c r="G13235">
        <v>2020</v>
      </c>
      <c r="H13235" t="s">
        <v>37</v>
      </c>
      <c r="I13235" t="s">
        <v>31452</v>
      </c>
    </row>
    <row r="13236" spans="1:9" ht="32" x14ac:dyDescent="0.2">
      <c r="A13236" t="s">
        <v>31453</v>
      </c>
      <c r="B13236" t="s">
        <v>192</v>
      </c>
      <c r="C13236">
        <v>1</v>
      </c>
      <c r="D13236" t="s">
        <v>12</v>
      </c>
      <c r="E13236" t="s">
        <v>41</v>
      </c>
      <c r="F13236" s="3" t="s">
        <v>2346</v>
      </c>
      <c r="G13236">
        <v>2020</v>
      </c>
      <c r="H13236" t="s">
        <v>14</v>
      </c>
      <c r="I13236" t="s">
        <v>31454</v>
      </c>
    </row>
    <row r="13237" spans="1:9" ht="32" x14ac:dyDescent="0.2">
      <c r="A13237" t="s">
        <v>31453</v>
      </c>
      <c r="B13237" t="s">
        <v>31455</v>
      </c>
      <c r="C13237">
        <v>2</v>
      </c>
      <c r="D13237" t="s">
        <v>12</v>
      </c>
      <c r="E13237" t="s">
        <v>12</v>
      </c>
      <c r="F13237" s="3" t="s">
        <v>31456</v>
      </c>
      <c r="G13237">
        <v>2020</v>
      </c>
      <c r="H13237" t="s">
        <v>462</v>
      </c>
      <c r="I13237" t="s">
        <v>31454</v>
      </c>
    </row>
    <row r="13238" spans="1:9" ht="32" x14ac:dyDescent="0.2">
      <c r="A13238" t="s">
        <v>31457</v>
      </c>
      <c r="B13238" t="s">
        <v>10843</v>
      </c>
      <c r="C13238">
        <v>1</v>
      </c>
      <c r="D13238" t="s">
        <v>12</v>
      </c>
      <c r="E13238" t="s">
        <v>12</v>
      </c>
      <c r="F13238" s="3" t="s">
        <v>31458</v>
      </c>
      <c r="G13238">
        <v>2020</v>
      </c>
      <c r="H13238" t="s">
        <v>140</v>
      </c>
      <c r="I13238" t="s">
        <v>31459</v>
      </c>
    </row>
    <row r="13239" spans="1:9" ht="16" x14ac:dyDescent="0.2">
      <c r="A13239" t="s">
        <v>31460</v>
      </c>
      <c r="B13239" t="s">
        <v>31461</v>
      </c>
      <c r="C13239">
        <v>1</v>
      </c>
      <c r="D13239" t="s">
        <v>31</v>
      </c>
      <c r="E13239" t="s">
        <v>12</v>
      </c>
      <c r="F13239" s="3" t="s">
        <v>31462</v>
      </c>
      <c r="G13239">
        <v>2020</v>
      </c>
      <c r="H13239" t="s">
        <v>21</v>
      </c>
      <c r="I13239" t="s">
        <v>31463</v>
      </c>
    </row>
    <row r="13240" spans="1:9" ht="16" x14ac:dyDescent="0.2">
      <c r="A13240" t="s">
        <v>31464</v>
      </c>
      <c r="B13240" t="s">
        <v>31465</v>
      </c>
      <c r="C13240">
        <v>1</v>
      </c>
      <c r="D13240">
        <v>1401</v>
      </c>
      <c r="E13240" t="s">
        <v>12</v>
      </c>
      <c r="F13240" s="7" t="s">
        <v>29753</v>
      </c>
      <c r="G13240">
        <v>2020</v>
      </c>
      <c r="H13240" t="s">
        <v>140</v>
      </c>
      <c r="I13240" t="s">
        <v>31466</v>
      </c>
    </row>
    <row r="13241" spans="1:9" ht="16" x14ac:dyDescent="0.2">
      <c r="A13241" t="s">
        <v>31464</v>
      </c>
      <c r="B13241" t="s">
        <v>31467</v>
      </c>
      <c r="C13241">
        <v>2</v>
      </c>
      <c r="D13241" t="s">
        <v>3111</v>
      </c>
      <c r="E13241" t="s">
        <v>12</v>
      </c>
      <c r="F13241" s="3" t="s">
        <v>4714</v>
      </c>
      <c r="G13241">
        <v>2020</v>
      </c>
      <c r="H13241" t="s">
        <v>140</v>
      </c>
      <c r="I13241" t="s">
        <v>31466</v>
      </c>
    </row>
    <row r="13242" spans="1:9" ht="16" x14ac:dyDescent="0.2">
      <c r="A13242" t="s">
        <v>31464</v>
      </c>
      <c r="B13242" t="s">
        <v>31468</v>
      </c>
      <c r="C13242">
        <v>3</v>
      </c>
      <c r="D13242" t="s">
        <v>10844</v>
      </c>
      <c r="E13242" t="s">
        <v>12</v>
      </c>
      <c r="F13242" s="3" t="s">
        <v>10845</v>
      </c>
      <c r="G13242">
        <v>2020</v>
      </c>
      <c r="H13242" t="s">
        <v>140</v>
      </c>
      <c r="I13242" t="s">
        <v>31466</v>
      </c>
    </row>
    <row r="13243" spans="1:9" ht="16" x14ac:dyDescent="0.2">
      <c r="A13243" t="s">
        <v>31469</v>
      </c>
      <c r="B13243" t="s">
        <v>15110</v>
      </c>
      <c r="C13243">
        <v>1</v>
      </c>
      <c r="D13243" t="s">
        <v>12</v>
      </c>
      <c r="E13243" t="s">
        <v>12</v>
      </c>
      <c r="F13243" s="3" t="s">
        <v>11061</v>
      </c>
      <c r="G13243">
        <v>2020</v>
      </c>
      <c r="H13243" t="s">
        <v>998</v>
      </c>
      <c r="I13243" t="s">
        <v>31470</v>
      </c>
    </row>
    <row r="13244" spans="1:9" ht="16" x14ac:dyDescent="0.2">
      <c r="A13244" t="s">
        <v>31471</v>
      </c>
      <c r="B13244" t="s">
        <v>23169</v>
      </c>
      <c r="C13244">
        <v>1</v>
      </c>
      <c r="D13244" t="s">
        <v>10222</v>
      </c>
      <c r="E13244" t="s">
        <v>12</v>
      </c>
      <c r="F13244" s="3" t="s">
        <v>25663</v>
      </c>
      <c r="G13244">
        <v>2020</v>
      </c>
      <c r="H13244" t="s">
        <v>67</v>
      </c>
      <c r="I13244" t="s">
        <v>31472</v>
      </c>
    </row>
    <row r="13245" spans="1:9" ht="48" x14ac:dyDescent="0.2">
      <c r="A13245" t="s">
        <v>31473</v>
      </c>
      <c r="B13245" t="s">
        <v>31474</v>
      </c>
      <c r="C13245">
        <v>1</v>
      </c>
      <c r="D13245" t="s">
        <v>12</v>
      </c>
      <c r="E13245" t="s">
        <v>12</v>
      </c>
      <c r="F13245" s="3" t="s">
        <v>31475</v>
      </c>
      <c r="G13245">
        <v>2020</v>
      </c>
      <c r="H13245" t="s">
        <v>368</v>
      </c>
      <c r="I13245" t="s">
        <v>31476</v>
      </c>
    </row>
    <row r="13246" spans="1:9" ht="16" x14ac:dyDescent="0.2">
      <c r="A13246" t="s">
        <v>31473</v>
      </c>
      <c r="B13246" t="s">
        <v>31477</v>
      </c>
      <c r="C13246">
        <v>2</v>
      </c>
      <c r="D13246">
        <f>256</f>
        <v>256</v>
      </c>
      <c r="E13246" t="s">
        <v>12</v>
      </c>
      <c r="F13246" s="3" t="s">
        <v>4041</v>
      </c>
      <c r="G13246">
        <v>2020</v>
      </c>
      <c r="H13246" t="s">
        <v>522</v>
      </c>
      <c r="I13246" t="s">
        <v>31476</v>
      </c>
    </row>
    <row r="13247" spans="1:9" ht="16" x14ac:dyDescent="0.2">
      <c r="A13247" t="s">
        <v>31473</v>
      </c>
      <c r="B13247" t="s">
        <v>31478</v>
      </c>
      <c r="C13247">
        <v>3</v>
      </c>
      <c r="D13247" t="s">
        <v>12</v>
      </c>
      <c r="E13247" t="s">
        <v>12</v>
      </c>
      <c r="F13247" s="3" t="s">
        <v>27561</v>
      </c>
      <c r="G13247">
        <v>2020</v>
      </c>
      <c r="H13247" t="s">
        <v>126</v>
      </c>
      <c r="I13247" t="s">
        <v>31476</v>
      </c>
    </row>
    <row r="13248" spans="1:9" ht="32" x14ac:dyDescent="0.2">
      <c r="A13248" t="s">
        <v>31479</v>
      </c>
      <c r="B13248" t="s">
        <v>31480</v>
      </c>
      <c r="C13248">
        <v>1</v>
      </c>
      <c r="D13248" t="s">
        <v>3575</v>
      </c>
      <c r="E13248" t="s">
        <v>12</v>
      </c>
      <c r="F13248" s="3" t="s">
        <v>27311</v>
      </c>
      <c r="G13248">
        <v>2020</v>
      </c>
      <c r="H13248" t="s">
        <v>86</v>
      </c>
      <c r="I13248" t="s">
        <v>31481</v>
      </c>
    </row>
    <row r="13249" spans="1:9" ht="32" x14ac:dyDescent="0.2">
      <c r="A13249" t="s">
        <v>31479</v>
      </c>
      <c r="B13249" t="s">
        <v>31482</v>
      </c>
      <c r="C13249">
        <v>2</v>
      </c>
      <c r="D13249" t="s">
        <v>12</v>
      </c>
      <c r="E13249" t="s">
        <v>12</v>
      </c>
      <c r="F13249" s="3" t="s">
        <v>31483</v>
      </c>
      <c r="G13249">
        <v>2020</v>
      </c>
      <c r="H13249" t="s">
        <v>86</v>
      </c>
      <c r="I13249" t="s">
        <v>31481</v>
      </c>
    </row>
    <row r="13250" spans="1:9" ht="32" x14ac:dyDescent="0.2">
      <c r="A13250" t="s">
        <v>31479</v>
      </c>
      <c r="B13250" t="s">
        <v>2573</v>
      </c>
      <c r="C13250">
        <v>3</v>
      </c>
      <c r="D13250">
        <f>489</f>
        <v>489</v>
      </c>
      <c r="E13250" t="s">
        <v>2574</v>
      </c>
      <c r="F13250" s="3" t="s">
        <v>2575</v>
      </c>
      <c r="G13250">
        <v>2020</v>
      </c>
      <c r="H13250" t="s">
        <v>267</v>
      </c>
      <c r="I13250" t="s">
        <v>31481</v>
      </c>
    </row>
    <row r="13251" spans="1:9" ht="32" x14ac:dyDescent="0.2">
      <c r="A13251" t="s">
        <v>31479</v>
      </c>
      <c r="B13251" t="s">
        <v>9254</v>
      </c>
      <c r="C13251">
        <v>4</v>
      </c>
      <c r="D13251" t="s">
        <v>9255</v>
      </c>
      <c r="E13251" t="s">
        <v>12</v>
      </c>
      <c r="F13251" s="3" t="s">
        <v>31484</v>
      </c>
      <c r="G13251">
        <v>2020</v>
      </c>
      <c r="H13251" t="s">
        <v>86</v>
      </c>
      <c r="I13251" t="s">
        <v>31481</v>
      </c>
    </row>
    <row r="13252" spans="1:9" ht="16" x14ac:dyDescent="0.2">
      <c r="A13252" t="s">
        <v>31485</v>
      </c>
      <c r="B13252" t="s">
        <v>31486</v>
      </c>
      <c r="C13252">
        <v>1</v>
      </c>
      <c r="D13252" t="s">
        <v>12</v>
      </c>
      <c r="E13252" t="s">
        <v>12</v>
      </c>
      <c r="F13252" s="3" t="s">
        <v>31487</v>
      </c>
      <c r="G13252">
        <v>2020</v>
      </c>
      <c r="H13252" t="s">
        <v>76</v>
      </c>
      <c r="I13252" t="s">
        <v>31488</v>
      </c>
    </row>
    <row r="13253" spans="1:9" ht="16" x14ac:dyDescent="0.2">
      <c r="A13253" t="s">
        <v>31485</v>
      </c>
      <c r="B13253" t="s">
        <v>20740</v>
      </c>
      <c r="C13253">
        <v>2</v>
      </c>
      <c r="D13253" t="s">
        <v>12</v>
      </c>
      <c r="E13253" t="s">
        <v>12</v>
      </c>
      <c r="F13253" s="3" t="s">
        <v>18124</v>
      </c>
      <c r="G13253">
        <v>2020</v>
      </c>
      <c r="H13253" t="s">
        <v>140</v>
      </c>
      <c r="I13253" t="s">
        <v>31488</v>
      </c>
    </row>
    <row r="13254" spans="1:9" ht="32" x14ac:dyDescent="0.2">
      <c r="A13254" t="s">
        <v>31489</v>
      </c>
      <c r="B13254" t="s">
        <v>31490</v>
      </c>
      <c r="C13254">
        <v>1</v>
      </c>
      <c r="D13254" t="s">
        <v>4550</v>
      </c>
      <c r="E13254" t="s">
        <v>12</v>
      </c>
      <c r="F13254" s="3" t="s">
        <v>31491</v>
      </c>
      <c r="G13254">
        <v>2020</v>
      </c>
      <c r="H13254" t="s">
        <v>998</v>
      </c>
      <c r="I13254" t="s">
        <v>31492</v>
      </c>
    </row>
    <row r="13255" spans="1:9" ht="16" x14ac:dyDescent="0.2">
      <c r="A13255" t="s">
        <v>31489</v>
      </c>
      <c r="B13255" t="s">
        <v>31493</v>
      </c>
      <c r="C13255">
        <v>2</v>
      </c>
      <c r="D13255" t="s">
        <v>4550</v>
      </c>
      <c r="E13255" t="s">
        <v>14204</v>
      </c>
      <c r="F13255" s="3" t="s">
        <v>31494</v>
      </c>
      <c r="G13255">
        <v>2020</v>
      </c>
      <c r="H13255" t="s">
        <v>998</v>
      </c>
      <c r="I13255" t="s">
        <v>31492</v>
      </c>
    </row>
    <row r="13256" spans="1:9" ht="16" x14ac:dyDescent="0.2">
      <c r="A13256" t="s">
        <v>31495</v>
      </c>
      <c r="B13256" t="s">
        <v>20869</v>
      </c>
      <c r="C13256">
        <v>1</v>
      </c>
      <c r="D13256" t="s">
        <v>12</v>
      </c>
      <c r="E13256" t="s">
        <v>12</v>
      </c>
      <c r="F13256" s="3" t="s">
        <v>4117</v>
      </c>
      <c r="G13256">
        <v>2020</v>
      </c>
      <c r="H13256" t="s">
        <v>368</v>
      </c>
      <c r="I13256" t="s">
        <v>31496</v>
      </c>
    </row>
    <row r="13257" spans="1:9" ht="32" x14ac:dyDescent="0.2">
      <c r="A13257" t="s">
        <v>31497</v>
      </c>
      <c r="B13257" t="s">
        <v>520</v>
      </c>
      <c r="C13257">
        <v>1</v>
      </c>
      <c r="D13257" t="s">
        <v>525</v>
      </c>
      <c r="E13257" t="s">
        <v>12</v>
      </c>
      <c r="F13257" s="3" t="s">
        <v>11045</v>
      </c>
      <c r="G13257">
        <v>2020</v>
      </c>
      <c r="H13257" t="s">
        <v>527</v>
      </c>
      <c r="I13257" t="s">
        <v>31498</v>
      </c>
    </row>
    <row r="13258" spans="1:9" ht="16" x14ac:dyDescent="0.2">
      <c r="A13258" t="s">
        <v>31497</v>
      </c>
      <c r="B13258" t="s">
        <v>4593</v>
      </c>
      <c r="C13258">
        <v>2</v>
      </c>
      <c r="D13258">
        <f>256</f>
        <v>256</v>
      </c>
      <c r="E13258" t="s">
        <v>12</v>
      </c>
      <c r="F13258" s="3" t="s">
        <v>4041</v>
      </c>
      <c r="G13258">
        <v>2020</v>
      </c>
      <c r="H13258" t="s">
        <v>522</v>
      </c>
      <c r="I13258" t="s">
        <v>31498</v>
      </c>
    </row>
    <row r="13259" spans="1:9" ht="16" x14ac:dyDescent="0.2">
      <c r="A13259" t="s">
        <v>31497</v>
      </c>
      <c r="B13259" t="s">
        <v>28347</v>
      </c>
      <c r="C13259">
        <v>3</v>
      </c>
      <c r="D13259" t="s">
        <v>12</v>
      </c>
      <c r="E13259" t="s">
        <v>12</v>
      </c>
      <c r="F13259" s="3" t="s">
        <v>31499</v>
      </c>
      <c r="G13259">
        <v>2020</v>
      </c>
      <c r="H13259" t="s">
        <v>527</v>
      </c>
      <c r="I13259" t="s">
        <v>31498</v>
      </c>
    </row>
    <row r="13260" spans="1:9" ht="32" x14ac:dyDescent="0.2">
      <c r="A13260" t="s">
        <v>31500</v>
      </c>
      <c r="B13260" t="s">
        <v>31501</v>
      </c>
      <c r="C13260">
        <v>1</v>
      </c>
      <c r="D13260">
        <f>132</f>
        <v>132</v>
      </c>
      <c r="E13260" t="s">
        <v>12</v>
      </c>
      <c r="F13260" s="7" t="s">
        <v>19046</v>
      </c>
      <c r="G13260">
        <v>2020</v>
      </c>
      <c r="H13260" t="s">
        <v>140</v>
      </c>
      <c r="I13260" t="s">
        <v>31502</v>
      </c>
    </row>
    <row r="13261" spans="1:9" ht="32" x14ac:dyDescent="0.2">
      <c r="A13261" t="s">
        <v>31500</v>
      </c>
      <c r="B13261" t="s">
        <v>1843</v>
      </c>
      <c r="C13261">
        <v>2</v>
      </c>
      <c r="D13261">
        <f>132</f>
        <v>132</v>
      </c>
      <c r="E13261" t="s">
        <v>12</v>
      </c>
      <c r="F13261" s="7" t="s">
        <v>17561</v>
      </c>
      <c r="G13261">
        <v>2020</v>
      </c>
      <c r="H13261" t="s">
        <v>140</v>
      </c>
      <c r="I13261" t="s">
        <v>31502</v>
      </c>
    </row>
    <row r="13262" spans="1:9" ht="32" x14ac:dyDescent="0.2">
      <c r="A13262" t="s">
        <v>31500</v>
      </c>
      <c r="B13262" t="s">
        <v>31503</v>
      </c>
      <c r="C13262">
        <v>3</v>
      </c>
      <c r="D13262" t="s">
        <v>863</v>
      </c>
      <c r="E13262" t="s">
        <v>12</v>
      </c>
      <c r="F13262" s="3" t="s">
        <v>15072</v>
      </c>
      <c r="G13262">
        <v>2020</v>
      </c>
      <c r="H13262" t="s">
        <v>318</v>
      </c>
      <c r="I13262" t="s">
        <v>31502</v>
      </c>
    </row>
    <row r="13263" spans="1:9" ht="32" x14ac:dyDescent="0.2">
      <c r="A13263" t="s">
        <v>31504</v>
      </c>
      <c r="B13263" t="s">
        <v>31505</v>
      </c>
      <c r="C13263">
        <v>1</v>
      </c>
      <c r="D13263" t="s">
        <v>12</v>
      </c>
      <c r="E13263" t="s">
        <v>12</v>
      </c>
      <c r="F13263" s="3" t="s">
        <v>31506</v>
      </c>
      <c r="G13263">
        <v>2020</v>
      </c>
      <c r="H13263" t="s">
        <v>1022</v>
      </c>
      <c r="I13263" t="s">
        <v>31507</v>
      </c>
    </row>
    <row r="13264" spans="1:9" ht="32" x14ac:dyDescent="0.2">
      <c r="A13264" t="s">
        <v>31504</v>
      </c>
      <c r="B13264" t="s">
        <v>19785</v>
      </c>
      <c r="C13264">
        <v>2</v>
      </c>
      <c r="D13264" t="s">
        <v>12</v>
      </c>
      <c r="E13264" t="s">
        <v>12</v>
      </c>
      <c r="F13264" s="3" t="s">
        <v>31508</v>
      </c>
      <c r="G13264">
        <v>2020</v>
      </c>
      <c r="H13264" t="s">
        <v>67</v>
      </c>
      <c r="I13264" t="s">
        <v>31507</v>
      </c>
    </row>
    <row r="13265" spans="1:9" ht="32" x14ac:dyDescent="0.2">
      <c r="A13265" t="s">
        <v>31504</v>
      </c>
      <c r="B13265" t="s">
        <v>31509</v>
      </c>
      <c r="C13265">
        <v>3</v>
      </c>
      <c r="D13265" t="s">
        <v>12</v>
      </c>
      <c r="E13265" t="s">
        <v>12</v>
      </c>
      <c r="F13265" s="3" t="s">
        <v>31510</v>
      </c>
      <c r="G13265">
        <v>2020</v>
      </c>
      <c r="H13265" t="s">
        <v>67</v>
      </c>
      <c r="I13265" t="s">
        <v>31507</v>
      </c>
    </row>
    <row r="13266" spans="1:9" ht="32" x14ac:dyDescent="0.2">
      <c r="A13266" t="s">
        <v>31504</v>
      </c>
      <c r="B13266" t="s">
        <v>31511</v>
      </c>
      <c r="C13266">
        <v>4</v>
      </c>
      <c r="D13266" t="s">
        <v>772</v>
      </c>
      <c r="E13266" t="s">
        <v>12</v>
      </c>
      <c r="F13266" s="3" t="s">
        <v>31512</v>
      </c>
      <c r="G13266">
        <v>2020</v>
      </c>
      <c r="H13266" t="s">
        <v>86</v>
      </c>
      <c r="I13266" t="s">
        <v>31507</v>
      </c>
    </row>
    <row r="13267" spans="1:9" ht="32" x14ac:dyDescent="0.2">
      <c r="A13267" t="s">
        <v>31504</v>
      </c>
      <c r="B13267" t="s">
        <v>31513</v>
      </c>
      <c r="C13267">
        <v>5</v>
      </c>
      <c r="D13267" t="s">
        <v>772</v>
      </c>
      <c r="E13267" t="s">
        <v>12</v>
      </c>
      <c r="F13267" s="3" t="s">
        <v>31514</v>
      </c>
      <c r="G13267">
        <v>2020</v>
      </c>
      <c r="H13267" t="s">
        <v>86</v>
      </c>
      <c r="I13267" t="s">
        <v>31507</v>
      </c>
    </row>
    <row r="13268" spans="1:9" ht="32" x14ac:dyDescent="0.2">
      <c r="A13268" t="s">
        <v>31504</v>
      </c>
      <c r="B13268" t="s">
        <v>31515</v>
      </c>
      <c r="C13268">
        <v>6</v>
      </c>
      <c r="D13268" t="s">
        <v>772</v>
      </c>
      <c r="E13268" t="s">
        <v>12</v>
      </c>
      <c r="F13268" s="3" t="s">
        <v>31516</v>
      </c>
      <c r="G13268">
        <v>2020</v>
      </c>
      <c r="H13268" t="s">
        <v>86</v>
      </c>
      <c r="I13268" t="s">
        <v>31507</v>
      </c>
    </row>
    <row r="13269" spans="1:9" ht="32" x14ac:dyDescent="0.2">
      <c r="A13269" t="s">
        <v>31504</v>
      </c>
      <c r="B13269" t="s">
        <v>31517</v>
      </c>
      <c r="C13269">
        <v>7</v>
      </c>
      <c r="D13269" t="s">
        <v>408</v>
      </c>
      <c r="E13269" t="s">
        <v>12</v>
      </c>
      <c r="F13269" s="3" t="s">
        <v>31518</v>
      </c>
      <c r="G13269">
        <v>2020</v>
      </c>
      <c r="H13269" t="s">
        <v>67</v>
      </c>
      <c r="I13269" t="s">
        <v>31507</v>
      </c>
    </row>
    <row r="13270" spans="1:9" ht="32" x14ac:dyDescent="0.2">
      <c r="A13270" t="s">
        <v>31504</v>
      </c>
      <c r="B13270" t="s">
        <v>31519</v>
      </c>
      <c r="C13270">
        <v>8</v>
      </c>
      <c r="D13270">
        <f>355</f>
        <v>355</v>
      </c>
      <c r="E13270" t="s">
        <v>12</v>
      </c>
      <c r="F13270" s="3" t="s">
        <v>31520</v>
      </c>
      <c r="G13270">
        <v>2020</v>
      </c>
      <c r="H13270" t="s">
        <v>67</v>
      </c>
      <c r="I13270" t="s">
        <v>31507</v>
      </c>
    </row>
    <row r="13271" spans="1:9" ht="32" x14ac:dyDescent="0.2">
      <c r="A13271" t="s">
        <v>31521</v>
      </c>
      <c r="B13271" t="s">
        <v>2320</v>
      </c>
      <c r="C13271">
        <v>1</v>
      </c>
      <c r="D13271" t="s">
        <v>12</v>
      </c>
      <c r="E13271" t="s">
        <v>3552</v>
      </c>
      <c r="F13271" s="3" t="s">
        <v>27847</v>
      </c>
      <c r="G13271">
        <v>2020</v>
      </c>
      <c r="H13271" t="s">
        <v>14</v>
      </c>
      <c r="I13271" t="s">
        <v>31522</v>
      </c>
    </row>
    <row r="13272" spans="1:9" ht="16" x14ac:dyDescent="0.2">
      <c r="A13272" t="s">
        <v>31521</v>
      </c>
      <c r="B13272" t="s">
        <v>1528</v>
      </c>
      <c r="C13272">
        <v>2</v>
      </c>
      <c r="D13272" t="s">
        <v>12</v>
      </c>
      <c r="E13272" t="s">
        <v>3798</v>
      </c>
      <c r="F13272" s="3" t="s">
        <v>20558</v>
      </c>
      <c r="G13272">
        <v>2020</v>
      </c>
      <c r="H13272" t="s">
        <v>14</v>
      </c>
      <c r="I13272" t="s">
        <v>31522</v>
      </c>
    </row>
    <row r="13273" spans="1:9" ht="16" x14ac:dyDescent="0.2">
      <c r="A13273" t="s">
        <v>31521</v>
      </c>
      <c r="B13273" t="s">
        <v>31523</v>
      </c>
      <c r="C13273">
        <v>3</v>
      </c>
      <c r="D13273">
        <f>371</f>
        <v>371</v>
      </c>
      <c r="E13273" t="s">
        <v>12</v>
      </c>
      <c r="F13273" s="3" t="s">
        <v>4392</v>
      </c>
      <c r="G13273">
        <v>2020</v>
      </c>
      <c r="H13273" t="s">
        <v>522</v>
      </c>
      <c r="I13273" t="s">
        <v>31522</v>
      </c>
    </row>
    <row r="13274" spans="1:9" ht="32" x14ac:dyDescent="0.2">
      <c r="A13274" t="s">
        <v>31524</v>
      </c>
      <c r="B13274" t="s">
        <v>31525</v>
      </c>
      <c r="C13274">
        <v>1</v>
      </c>
      <c r="D13274" t="s">
        <v>344</v>
      </c>
      <c r="E13274" t="s">
        <v>12</v>
      </c>
      <c r="F13274" s="3" t="s">
        <v>14126</v>
      </c>
      <c r="G13274">
        <v>2020</v>
      </c>
      <c r="H13274" t="s">
        <v>140</v>
      </c>
      <c r="I13274" t="s">
        <v>31526</v>
      </c>
    </row>
    <row r="13275" spans="1:9" ht="32" x14ac:dyDescent="0.2">
      <c r="A13275" t="s">
        <v>31524</v>
      </c>
      <c r="B13275" t="s">
        <v>24795</v>
      </c>
      <c r="C13275">
        <v>2</v>
      </c>
      <c r="D13275" t="s">
        <v>485</v>
      </c>
      <c r="E13275" t="s">
        <v>12</v>
      </c>
      <c r="F13275" s="3" t="s">
        <v>31527</v>
      </c>
      <c r="G13275">
        <v>2020</v>
      </c>
      <c r="H13275" t="s">
        <v>140</v>
      </c>
      <c r="I13275" t="s">
        <v>31526</v>
      </c>
    </row>
    <row r="13276" spans="1:9" ht="32" x14ac:dyDescent="0.2">
      <c r="A13276" t="s">
        <v>31524</v>
      </c>
      <c r="B13276" t="s">
        <v>31528</v>
      </c>
      <c r="C13276">
        <v>3</v>
      </c>
      <c r="D13276">
        <f>441</f>
        <v>441</v>
      </c>
      <c r="E13276" t="s">
        <v>12</v>
      </c>
      <c r="F13276" s="3" t="s">
        <v>31529</v>
      </c>
      <c r="G13276">
        <v>2020</v>
      </c>
      <c r="H13276" t="s">
        <v>140</v>
      </c>
      <c r="I13276" t="s">
        <v>31526</v>
      </c>
    </row>
    <row r="13277" spans="1:9" ht="32" x14ac:dyDescent="0.2">
      <c r="A13277" t="s">
        <v>31530</v>
      </c>
      <c r="B13277" t="s">
        <v>23383</v>
      </c>
      <c r="C13277">
        <v>1</v>
      </c>
      <c r="D13277" t="s">
        <v>12</v>
      </c>
      <c r="E13277" t="s">
        <v>41</v>
      </c>
      <c r="F13277" s="3" t="s">
        <v>10958</v>
      </c>
      <c r="G13277">
        <v>2020</v>
      </c>
      <c r="H13277" t="s">
        <v>14</v>
      </c>
      <c r="I13277" t="s">
        <v>31531</v>
      </c>
    </row>
    <row r="13278" spans="1:9" ht="32" x14ac:dyDescent="0.2">
      <c r="A13278" t="s">
        <v>31530</v>
      </c>
      <c r="B13278" t="s">
        <v>23385</v>
      </c>
      <c r="C13278">
        <v>2</v>
      </c>
      <c r="D13278" t="s">
        <v>12</v>
      </c>
      <c r="E13278" t="s">
        <v>3552</v>
      </c>
      <c r="F13278" s="3" t="s">
        <v>27847</v>
      </c>
      <c r="G13278">
        <v>2020</v>
      </c>
      <c r="H13278" t="s">
        <v>14</v>
      </c>
      <c r="I13278" t="s">
        <v>31531</v>
      </c>
    </row>
    <row r="13279" spans="1:9" ht="16" x14ac:dyDescent="0.2">
      <c r="A13279" t="s">
        <v>31530</v>
      </c>
      <c r="B13279" t="s">
        <v>31532</v>
      </c>
      <c r="C13279">
        <v>3</v>
      </c>
      <c r="D13279" t="s">
        <v>31533</v>
      </c>
      <c r="E13279" t="s">
        <v>334</v>
      </c>
      <c r="F13279" s="3" t="s">
        <v>31534</v>
      </c>
      <c r="G13279">
        <v>2020</v>
      </c>
      <c r="H13279" t="s">
        <v>14</v>
      </c>
      <c r="I13279" t="s">
        <v>31531</v>
      </c>
    </row>
    <row r="13280" spans="1:9" ht="32" x14ac:dyDescent="0.2">
      <c r="A13280" t="s">
        <v>31535</v>
      </c>
      <c r="B13280" t="s">
        <v>21539</v>
      </c>
      <c r="C13280">
        <v>1</v>
      </c>
      <c r="D13280" t="s">
        <v>311</v>
      </c>
      <c r="E13280" t="s">
        <v>12</v>
      </c>
      <c r="F13280" s="3" t="s">
        <v>31536</v>
      </c>
      <c r="G13280">
        <v>2020</v>
      </c>
      <c r="H13280" t="s">
        <v>140</v>
      </c>
      <c r="I13280" t="s">
        <v>31537</v>
      </c>
    </row>
    <row r="13281" spans="1:9" ht="32" x14ac:dyDescent="0.2">
      <c r="A13281" t="s">
        <v>31535</v>
      </c>
      <c r="B13281" t="s">
        <v>31538</v>
      </c>
      <c r="C13281">
        <v>2</v>
      </c>
      <c r="D13281" t="s">
        <v>12</v>
      </c>
      <c r="E13281" t="s">
        <v>12</v>
      </c>
      <c r="F13281" s="3" t="s">
        <v>31539</v>
      </c>
      <c r="G13281">
        <v>2020</v>
      </c>
      <c r="H13281" t="s">
        <v>140</v>
      </c>
      <c r="I13281" t="s">
        <v>31537</v>
      </c>
    </row>
    <row r="13282" spans="1:9" ht="16" x14ac:dyDescent="0.2">
      <c r="A13282" t="s">
        <v>31535</v>
      </c>
      <c r="B13282" t="s">
        <v>31540</v>
      </c>
      <c r="C13282">
        <v>3</v>
      </c>
      <c r="D13282" t="s">
        <v>12</v>
      </c>
      <c r="E13282" t="s">
        <v>31541</v>
      </c>
      <c r="F13282" s="3" t="s">
        <v>31542</v>
      </c>
      <c r="G13282">
        <v>2020</v>
      </c>
      <c r="H13282" t="s">
        <v>140</v>
      </c>
      <c r="I13282" t="s">
        <v>31537</v>
      </c>
    </row>
    <row r="13283" spans="1:9" ht="32" x14ac:dyDescent="0.2">
      <c r="A13283" t="s">
        <v>31543</v>
      </c>
      <c r="B13283" t="s">
        <v>31544</v>
      </c>
      <c r="C13283">
        <v>1</v>
      </c>
      <c r="D13283">
        <f>441</f>
        <v>441</v>
      </c>
      <c r="E13283" t="s">
        <v>12</v>
      </c>
      <c r="F13283" s="3" t="s">
        <v>31545</v>
      </c>
      <c r="G13283">
        <v>2020</v>
      </c>
      <c r="H13283" t="s">
        <v>998</v>
      </c>
      <c r="I13283" t="s">
        <v>31546</v>
      </c>
    </row>
    <row r="13284" spans="1:9" ht="16" x14ac:dyDescent="0.2">
      <c r="A13284" t="s">
        <v>31547</v>
      </c>
      <c r="B13284" t="s">
        <v>31548</v>
      </c>
      <c r="C13284">
        <v>1</v>
      </c>
      <c r="D13284" t="s">
        <v>12</v>
      </c>
      <c r="E13284" t="s">
        <v>12</v>
      </c>
      <c r="F13284" s="3" t="s">
        <v>23877</v>
      </c>
      <c r="G13284">
        <v>2020</v>
      </c>
      <c r="H13284" t="s">
        <v>3976</v>
      </c>
      <c r="I13284" t="s">
        <v>31549</v>
      </c>
    </row>
    <row r="13285" spans="1:9" ht="32" x14ac:dyDescent="0.2">
      <c r="A13285" t="s">
        <v>31547</v>
      </c>
      <c r="B13285" t="s">
        <v>31550</v>
      </c>
      <c r="C13285">
        <v>2</v>
      </c>
      <c r="D13285" t="s">
        <v>12</v>
      </c>
      <c r="E13285" t="s">
        <v>12</v>
      </c>
      <c r="F13285" s="3" t="s">
        <v>31551</v>
      </c>
      <c r="G13285">
        <v>2020</v>
      </c>
      <c r="H13285" t="s">
        <v>3976</v>
      </c>
      <c r="I13285" t="s">
        <v>31549</v>
      </c>
    </row>
    <row r="13286" spans="1:9" ht="16" x14ac:dyDescent="0.2">
      <c r="A13286" t="s">
        <v>31547</v>
      </c>
      <c r="B13286" t="s">
        <v>31552</v>
      </c>
      <c r="C13286">
        <v>3</v>
      </c>
      <c r="D13286" t="s">
        <v>408</v>
      </c>
      <c r="E13286" t="s">
        <v>12</v>
      </c>
      <c r="F13286" s="3" t="s">
        <v>31553</v>
      </c>
      <c r="G13286">
        <v>2020</v>
      </c>
      <c r="H13286" t="s">
        <v>267</v>
      </c>
      <c r="I13286" t="s">
        <v>31549</v>
      </c>
    </row>
    <row r="13287" spans="1:9" ht="16" x14ac:dyDescent="0.2">
      <c r="A13287" t="s">
        <v>31554</v>
      </c>
      <c r="B13287" t="s">
        <v>31555</v>
      </c>
      <c r="C13287">
        <v>1</v>
      </c>
      <c r="D13287" t="s">
        <v>12</v>
      </c>
      <c r="E13287" t="s">
        <v>12</v>
      </c>
      <c r="F13287" s="3" t="s">
        <v>31556</v>
      </c>
      <c r="G13287">
        <v>2020</v>
      </c>
      <c r="H13287" t="s">
        <v>37</v>
      </c>
      <c r="I13287" t="s">
        <v>31557</v>
      </c>
    </row>
    <row r="13288" spans="1:9" ht="32" x14ac:dyDescent="0.2">
      <c r="A13288" t="s">
        <v>31558</v>
      </c>
      <c r="B13288" t="s">
        <v>31559</v>
      </c>
      <c r="C13288">
        <v>1</v>
      </c>
      <c r="D13288" t="s">
        <v>12</v>
      </c>
      <c r="E13288" t="s">
        <v>12</v>
      </c>
      <c r="F13288" s="3" t="s">
        <v>31560</v>
      </c>
      <c r="G13288">
        <v>2020</v>
      </c>
      <c r="H13288" t="s">
        <v>140</v>
      </c>
      <c r="I13288" t="s">
        <v>31561</v>
      </c>
    </row>
    <row r="13289" spans="1:9" ht="32" x14ac:dyDescent="0.2">
      <c r="A13289" t="s">
        <v>31558</v>
      </c>
      <c r="B13289" t="s">
        <v>3700</v>
      </c>
      <c r="C13289">
        <v>2</v>
      </c>
      <c r="D13289" t="s">
        <v>12</v>
      </c>
      <c r="E13289" t="s">
        <v>12</v>
      </c>
      <c r="F13289" s="3" t="s">
        <v>14287</v>
      </c>
      <c r="G13289">
        <v>2020</v>
      </c>
      <c r="H13289" t="s">
        <v>140</v>
      </c>
      <c r="I13289" t="s">
        <v>31561</v>
      </c>
    </row>
    <row r="13290" spans="1:9" ht="16" x14ac:dyDescent="0.2">
      <c r="A13290" t="s">
        <v>31562</v>
      </c>
      <c r="B13290" t="s">
        <v>31563</v>
      </c>
      <c r="C13290">
        <v>1</v>
      </c>
      <c r="D13290">
        <f>446</f>
        <v>446</v>
      </c>
      <c r="E13290" t="s">
        <v>12</v>
      </c>
      <c r="F13290" s="3" t="s">
        <v>29862</v>
      </c>
      <c r="G13290">
        <v>2020</v>
      </c>
      <c r="H13290" t="s">
        <v>140</v>
      </c>
      <c r="I13290" t="s">
        <v>31564</v>
      </c>
    </row>
    <row r="13291" spans="1:9" ht="16" x14ac:dyDescent="0.2">
      <c r="A13291" t="s">
        <v>31562</v>
      </c>
      <c r="B13291" t="s">
        <v>31565</v>
      </c>
      <c r="C13291">
        <v>2</v>
      </c>
      <c r="D13291">
        <f>514</f>
        <v>514</v>
      </c>
      <c r="E13291" t="s">
        <v>12</v>
      </c>
      <c r="F13291" s="3" t="s">
        <v>501</v>
      </c>
      <c r="G13291">
        <v>2020</v>
      </c>
      <c r="H13291" t="s">
        <v>140</v>
      </c>
      <c r="I13291" t="s">
        <v>31564</v>
      </c>
    </row>
    <row r="13292" spans="1:9" ht="32" x14ac:dyDescent="0.2">
      <c r="A13292" t="s">
        <v>31566</v>
      </c>
      <c r="B13292" t="s">
        <v>4285</v>
      </c>
      <c r="C13292">
        <v>1</v>
      </c>
      <c r="D13292" t="s">
        <v>7243</v>
      </c>
      <c r="E13292" t="s">
        <v>4409</v>
      </c>
      <c r="F13292" s="3" t="s">
        <v>31567</v>
      </c>
      <c r="G13292">
        <v>2020</v>
      </c>
      <c r="H13292" t="s">
        <v>368</v>
      </c>
      <c r="I13292" t="s">
        <v>31568</v>
      </c>
    </row>
    <row r="13293" spans="1:9" ht="16" x14ac:dyDescent="0.2">
      <c r="A13293" t="s">
        <v>31569</v>
      </c>
      <c r="B13293" t="s">
        <v>31570</v>
      </c>
      <c r="C13293">
        <v>1</v>
      </c>
      <c r="D13293" t="s">
        <v>52</v>
      </c>
      <c r="E13293" t="s">
        <v>12</v>
      </c>
      <c r="F13293" s="3" t="s">
        <v>12053</v>
      </c>
      <c r="G13293">
        <v>2020</v>
      </c>
      <c r="H13293" t="s">
        <v>21</v>
      </c>
      <c r="I13293" t="s">
        <v>31571</v>
      </c>
    </row>
    <row r="13294" spans="1:9" ht="16" x14ac:dyDescent="0.2">
      <c r="A13294" t="s">
        <v>31572</v>
      </c>
      <c r="B13294" t="s">
        <v>1111</v>
      </c>
      <c r="C13294">
        <v>1</v>
      </c>
      <c r="D13294" t="s">
        <v>101</v>
      </c>
      <c r="E13294" t="s">
        <v>12</v>
      </c>
      <c r="F13294" s="3" t="s">
        <v>31573</v>
      </c>
      <c r="G13294">
        <v>2020</v>
      </c>
      <c r="H13294" t="s">
        <v>37</v>
      </c>
      <c r="I13294" t="s">
        <v>31574</v>
      </c>
    </row>
    <row r="13295" spans="1:9" ht="32" x14ac:dyDescent="0.2">
      <c r="A13295" t="s">
        <v>31572</v>
      </c>
      <c r="B13295" t="s">
        <v>10146</v>
      </c>
      <c r="C13295">
        <v>2</v>
      </c>
      <c r="D13295" t="s">
        <v>12</v>
      </c>
      <c r="E13295" t="s">
        <v>12</v>
      </c>
      <c r="F13295" s="3" t="s">
        <v>31575</v>
      </c>
      <c r="G13295">
        <v>2020</v>
      </c>
      <c r="H13295" t="s">
        <v>37</v>
      </c>
      <c r="I13295" t="s">
        <v>31574</v>
      </c>
    </row>
    <row r="13296" spans="1:9" ht="16" x14ac:dyDescent="0.2">
      <c r="A13296" t="s">
        <v>31576</v>
      </c>
      <c r="B13296" t="s">
        <v>31577</v>
      </c>
      <c r="C13296">
        <v>1</v>
      </c>
      <c r="D13296" t="s">
        <v>12</v>
      </c>
      <c r="E13296" t="s">
        <v>12</v>
      </c>
      <c r="F13296" s="3" t="s">
        <v>26916</v>
      </c>
      <c r="G13296">
        <v>2020</v>
      </c>
      <c r="H13296" t="s">
        <v>2773</v>
      </c>
      <c r="I13296" t="s">
        <v>31578</v>
      </c>
    </row>
    <row r="13297" spans="1:9" ht="32" x14ac:dyDescent="0.2">
      <c r="A13297" t="s">
        <v>31579</v>
      </c>
      <c r="B13297" t="s">
        <v>31580</v>
      </c>
      <c r="C13297">
        <v>1</v>
      </c>
      <c r="D13297">
        <f>556</f>
        <v>556</v>
      </c>
      <c r="E13297" t="s">
        <v>1171</v>
      </c>
      <c r="F13297" s="3" t="s">
        <v>31581</v>
      </c>
      <c r="G13297">
        <v>2020</v>
      </c>
      <c r="H13297" t="s">
        <v>140</v>
      </c>
      <c r="I13297" t="s">
        <v>31582</v>
      </c>
    </row>
    <row r="13298" spans="1:9" ht="32" x14ac:dyDescent="0.2">
      <c r="A13298" t="s">
        <v>31579</v>
      </c>
      <c r="B13298" t="s">
        <v>31583</v>
      </c>
      <c r="C13298">
        <v>2</v>
      </c>
      <c r="D13298" t="s">
        <v>5245</v>
      </c>
      <c r="E13298" t="s">
        <v>12</v>
      </c>
      <c r="F13298" s="3" t="s">
        <v>31584</v>
      </c>
      <c r="G13298">
        <v>2020</v>
      </c>
      <c r="H13298" t="s">
        <v>140</v>
      </c>
      <c r="I13298" t="s">
        <v>31582</v>
      </c>
    </row>
    <row r="13299" spans="1:9" ht="32" x14ac:dyDescent="0.2">
      <c r="A13299" t="s">
        <v>31579</v>
      </c>
      <c r="B13299" t="s">
        <v>31585</v>
      </c>
      <c r="C13299">
        <v>3</v>
      </c>
      <c r="D13299">
        <f>93</f>
        <v>93</v>
      </c>
      <c r="E13299" t="s">
        <v>12</v>
      </c>
      <c r="F13299" s="3" t="s">
        <v>31586</v>
      </c>
      <c r="G13299">
        <v>2020</v>
      </c>
      <c r="H13299" t="s">
        <v>140</v>
      </c>
      <c r="I13299" t="s">
        <v>31582</v>
      </c>
    </row>
    <row r="13300" spans="1:9" ht="32" x14ac:dyDescent="0.2">
      <c r="A13300" t="s">
        <v>31579</v>
      </c>
      <c r="B13300" t="s">
        <v>31587</v>
      </c>
      <c r="C13300">
        <v>4</v>
      </c>
      <c r="D13300" t="s">
        <v>12</v>
      </c>
      <c r="E13300" t="s">
        <v>12</v>
      </c>
      <c r="F13300" s="3" t="s">
        <v>31588</v>
      </c>
      <c r="G13300">
        <v>2020</v>
      </c>
      <c r="H13300" t="s">
        <v>140</v>
      </c>
      <c r="I13300" t="s">
        <v>31582</v>
      </c>
    </row>
    <row r="13301" spans="1:9" ht="32" x14ac:dyDescent="0.2">
      <c r="A13301" t="s">
        <v>31589</v>
      </c>
      <c r="B13301" t="s">
        <v>1238</v>
      </c>
      <c r="C13301">
        <v>1</v>
      </c>
      <c r="D13301" t="s">
        <v>12</v>
      </c>
      <c r="E13301" t="s">
        <v>12</v>
      </c>
      <c r="F13301" s="3" t="s">
        <v>27350</v>
      </c>
      <c r="G13301">
        <v>2020</v>
      </c>
      <c r="H13301" t="s">
        <v>140</v>
      </c>
      <c r="I13301" t="s">
        <v>31590</v>
      </c>
    </row>
    <row r="13302" spans="1:9" ht="32" x14ac:dyDescent="0.2">
      <c r="A13302" t="s">
        <v>31589</v>
      </c>
      <c r="B13302" t="s">
        <v>3106</v>
      </c>
      <c r="C13302">
        <v>2</v>
      </c>
      <c r="D13302" t="s">
        <v>52</v>
      </c>
      <c r="E13302" t="s">
        <v>12</v>
      </c>
      <c r="F13302" s="3" t="s">
        <v>27352</v>
      </c>
      <c r="G13302">
        <v>2020</v>
      </c>
      <c r="H13302" t="s">
        <v>1157</v>
      </c>
      <c r="I13302" t="s">
        <v>31590</v>
      </c>
    </row>
    <row r="13303" spans="1:9" ht="32" x14ac:dyDescent="0.2">
      <c r="A13303" t="s">
        <v>31589</v>
      </c>
      <c r="B13303" t="s">
        <v>1241</v>
      </c>
      <c r="C13303">
        <v>3</v>
      </c>
      <c r="D13303" t="s">
        <v>344</v>
      </c>
      <c r="E13303" t="s">
        <v>12</v>
      </c>
      <c r="F13303" s="3" t="s">
        <v>3395</v>
      </c>
      <c r="G13303">
        <v>2020</v>
      </c>
      <c r="H13303" t="s">
        <v>1157</v>
      </c>
      <c r="I13303" t="s">
        <v>31590</v>
      </c>
    </row>
    <row r="13304" spans="1:9" ht="32" x14ac:dyDescent="0.2">
      <c r="A13304" t="s">
        <v>31591</v>
      </c>
      <c r="B13304" t="s">
        <v>31592</v>
      </c>
      <c r="C13304">
        <v>1</v>
      </c>
      <c r="D13304">
        <f>65</f>
        <v>65</v>
      </c>
      <c r="E13304" t="s">
        <v>12</v>
      </c>
      <c r="F13304" s="3" t="s">
        <v>11298</v>
      </c>
      <c r="G13304">
        <v>2020</v>
      </c>
      <c r="H13304" t="s">
        <v>323</v>
      </c>
      <c r="I13304" t="s">
        <v>31593</v>
      </c>
    </row>
    <row r="13305" spans="1:9" ht="16" x14ac:dyDescent="0.2">
      <c r="A13305" t="s">
        <v>31594</v>
      </c>
      <c r="B13305" t="s">
        <v>31595</v>
      </c>
      <c r="C13305">
        <v>1</v>
      </c>
      <c r="D13305" t="s">
        <v>52</v>
      </c>
      <c r="E13305" t="s">
        <v>12</v>
      </c>
      <c r="F13305" s="3" t="s">
        <v>31596</v>
      </c>
      <c r="G13305">
        <v>2020</v>
      </c>
      <c r="H13305" t="s">
        <v>140</v>
      </c>
      <c r="I13305" t="s">
        <v>31597</v>
      </c>
    </row>
    <row r="13306" spans="1:9" ht="32" x14ac:dyDescent="0.2">
      <c r="A13306" t="s">
        <v>31598</v>
      </c>
      <c r="B13306" t="s">
        <v>31599</v>
      </c>
      <c r="C13306">
        <v>1</v>
      </c>
      <c r="D13306" t="s">
        <v>52</v>
      </c>
      <c r="E13306" t="s">
        <v>12</v>
      </c>
      <c r="F13306" s="3" t="s">
        <v>31600</v>
      </c>
      <c r="G13306">
        <v>2020</v>
      </c>
      <c r="H13306" t="s">
        <v>54</v>
      </c>
      <c r="I13306" t="s">
        <v>31601</v>
      </c>
    </row>
    <row r="13307" spans="1:9" ht="32" x14ac:dyDescent="0.2">
      <c r="A13307" t="s">
        <v>31598</v>
      </c>
      <c r="B13307" t="s">
        <v>31602</v>
      </c>
      <c r="C13307">
        <v>2</v>
      </c>
      <c r="D13307" t="s">
        <v>12</v>
      </c>
      <c r="E13307" t="s">
        <v>12</v>
      </c>
      <c r="F13307" s="3" t="s">
        <v>529</v>
      </c>
      <c r="G13307">
        <v>2020</v>
      </c>
      <c r="H13307" t="s">
        <v>522</v>
      </c>
      <c r="I13307" t="s">
        <v>31601</v>
      </c>
    </row>
    <row r="13308" spans="1:9" ht="16" x14ac:dyDescent="0.2">
      <c r="A13308" t="s">
        <v>31603</v>
      </c>
      <c r="B13308" t="s">
        <v>31604</v>
      </c>
      <c r="C13308">
        <v>1</v>
      </c>
      <c r="D13308" t="s">
        <v>316</v>
      </c>
      <c r="E13308" t="s">
        <v>12</v>
      </c>
      <c r="F13308" s="3" t="s">
        <v>31605</v>
      </c>
      <c r="G13308">
        <v>2020</v>
      </c>
      <c r="H13308" t="s">
        <v>318</v>
      </c>
      <c r="I13308" t="s">
        <v>31606</v>
      </c>
    </row>
    <row r="13309" spans="1:9" ht="16" x14ac:dyDescent="0.2">
      <c r="A13309" t="s">
        <v>31607</v>
      </c>
      <c r="B13309" t="s">
        <v>31608</v>
      </c>
      <c r="C13309">
        <v>1</v>
      </c>
      <c r="D13309" t="s">
        <v>52</v>
      </c>
      <c r="E13309" t="s">
        <v>12</v>
      </c>
      <c r="F13309" s="3" t="s">
        <v>3667</v>
      </c>
      <c r="G13309">
        <v>2020</v>
      </c>
      <c r="H13309" t="s">
        <v>21</v>
      </c>
      <c r="I13309" t="s">
        <v>31609</v>
      </c>
    </row>
    <row r="13310" spans="1:9" ht="16" x14ac:dyDescent="0.2">
      <c r="A13310" t="s">
        <v>31607</v>
      </c>
      <c r="B13310" t="s">
        <v>31610</v>
      </c>
      <c r="C13310">
        <v>2</v>
      </c>
      <c r="D13310" t="s">
        <v>52</v>
      </c>
      <c r="E13310" t="s">
        <v>12</v>
      </c>
      <c r="F13310" s="3" t="s">
        <v>3667</v>
      </c>
      <c r="G13310">
        <v>2020</v>
      </c>
      <c r="H13310" t="s">
        <v>21</v>
      </c>
      <c r="I13310" t="s">
        <v>31609</v>
      </c>
    </row>
    <row r="13311" spans="1:9" ht="32" x14ac:dyDescent="0.2">
      <c r="A13311" t="s">
        <v>31611</v>
      </c>
      <c r="B13311" t="s">
        <v>12166</v>
      </c>
      <c r="C13311">
        <v>1</v>
      </c>
      <c r="D13311" t="s">
        <v>12</v>
      </c>
      <c r="E13311" t="s">
        <v>12</v>
      </c>
      <c r="F13311" s="3" t="s">
        <v>31612</v>
      </c>
      <c r="G13311">
        <v>2020</v>
      </c>
      <c r="H13311" t="s">
        <v>1087</v>
      </c>
      <c r="I13311" t="s">
        <v>31613</v>
      </c>
    </row>
    <row r="13312" spans="1:9" ht="32" x14ac:dyDescent="0.2">
      <c r="A13312" t="s">
        <v>31611</v>
      </c>
      <c r="B13312" t="s">
        <v>31614</v>
      </c>
      <c r="C13312">
        <v>2</v>
      </c>
      <c r="D13312" t="s">
        <v>12</v>
      </c>
      <c r="E13312" t="s">
        <v>12</v>
      </c>
      <c r="F13312" s="3" t="s">
        <v>31612</v>
      </c>
      <c r="G13312">
        <v>2020</v>
      </c>
      <c r="H13312" t="s">
        <v>1087</v>
      </c>
      <c r="I13312" t="s">
        <v>31613</v>
      </c>
    </row>
    <row r="13313" spans="1:9" ht="16" x14ac:dyDescent="0.2">
      <c r="A13313" t="s">
        <v>31615</v>
      </c>
      <c r="B13313" t="s">
        <v>31616</v>
      </c>
      <c r="C13313">
        <v>1</v>
      </c>
      <c r="D13313" t="s">
        <v>12</v>
      </c>
      <c r="E13313" t="s">
        <v>12</v>
      </c>
      <c r="F13313" s="3" t="s">
        <v>31617</v>
      </c>
      <c r="G13313">
        <v>2020</v>
      </c>
      <c r="H13313" t="s">
        <v>2316</v>
      </c>
      <c r="I13313" t="s">
        <v>31618</v>
      </c>
    </row>
    <row r="13314" spans="1:9" ht="16" x14ac:dyDescent="0.2">
      <c r="A13314" t="s">
        <v>31619</v>
      </c>
      <c r="B13314" t="s">
        <v>31620</v>
      </c>
      <c r="C13314">
        <v>1</v>
      </c>
      <c r="D13314" t="s">
        <v>31</v>
      </c>
      <c r="E13314" t="s">
        <v>12</v>
      </c>
      <c r="F13314" s="3" t="s">
        <v>31621</v>
      </c>
      <c r="G13314">
        <v>2020</v>
      </c>
      <c r="H13314" t="s">
        <v>174</v>
      </c>
      <c r="I13314" t="s">
        <v>31622</v>
      </c>
    </row>
    <row r="13315" spans="1:9" ht="16" x14ac:dyDescent="0.2">
      <c r="A13315" t="s">
        <v>31623</v>
      </c>
      <c r="B13315" t="s">
        <v>31624</v>
      </c>
      <c r="C13315">
        <v>1</v>
      </c>
      <c r="D13315">
        <f>237</f>
        <v>237</v>
      </c>
      <c r="E13315" t="s">
        <v>12</v>
      </c>
      <c r="F13315" s="3" t="s">
        <v>10540</v>
      </c>
      <c r="G13315">
        <v>2020</v>
      </c>
      <c r="H13315" t="s">
        <v>21</v>
      </c>
      <c r="I13315" t="s">
        <v>31625</v>
      </c>
    </row>
    <row r="13316" spans="1:9" ht="16" x14ac:dyDescent="0.2">
      <c r="A13316" t="s">
        <v>31626</v>
      </c>
      <c r="B13316" t="s">
        <v>393</v>
      </c>
      <c r="C13316">
        <v>1</v>
      </c>
      <c r="D13316">
        <f>237</f>
        <v>237</v>
      </c>
      <c r="E13316" t="s">
        <v>12</v>
      </c>
      <c r="F13316" s="7" t="s">
        <v>31627</v>
      </c>
      <c r="G13316">
        <v>2020</v>
      </c>
      <c r="H13316" t="s">
        <v>21</v>
      </c>
      <c r="I13316" t="s">
        <v>31628</v>
      </c>
    </row>
    <row r="13317" spans="1:9" ht="32" x14ac:dyDescent="0.2">
      <c r="A13317" t="s">
        <v>31626</v>
      </c>
      <c r="B13317" t="s">
        <v>31629</v>
      </c>
      <c r="C13317">
        <v>2</v>
      </c>
      <c r="D13317" t="s">
        <v>12</v>
      </c>
      <c r="E13317" t="s">
        <v>12</v>
      </c>
      <c r="F13317" s="3" t="s">
        <v>31630</v>
      </c>
      <c r="G13317">
        <v>2020</v>
      </c>
      <c r="H13317" t="s">
        <v>21</v>
      </c>
      <c r="I13317" t="s">
        <v>31628</v>
      </c>
    </row>
    <row r="13318" spans="1:9" ht="32" x14ac:dyDescent="0.2">
      <c r="A13318" t="s">
        <v>31626</v>
      </c>
      <c r="B13318" t="s">
        <v>31631</v>
      </c>
      <c r="C13318">
        <v>3</v>
      </c>
      <c r="D13318">
        <f>237</f>
        <v>237</v>
      </c>
      <c r="E13318" t="s">
        <v>12</v>
      </c>
      <c r="F13318" s="3" t="s">
        <v>31632</v>
      </c>
      <c r="G13318">
        <v>2020</v>
      </c>
      <c r="H13318" t="s">
        <v>21</v>
      </c>
      <c r="I13318" t="s">
        <v>31628</v>
      </c>
    </row>
    <row r="13319" spans="1:9" ht="16" x14ac:dyDescent="0.2">
      <c r="A13319" t="s">
        <v>31633</v>
      </c>
      <c r="B13319" t="s">
        <v>31634</v>
      </c>
      <c r="C13319">
        <v>1</v>
      </c>
      <c r="D13319">
        <f>511</f>
        <v>511</v>
      </c>
      <c r="E13319" t="s">
        <v>485</v>
      </c>
      <c r="F13319" s="3" t="s">
        <v>31635</v>
      </c>
      <c r="G13319">
        <v>2020</v>
      </c>
      <c r="H13319" t="s">
        <v>86</v>
      </c>
      <c r="I13319" t="s">
        <v>31636</v>
      </c>
    </row>
    <row r="13320" spans="1:9" ht="32" x14ac:dyDescent="0.2">
      <c r="A13320" t="s">
        <v>31637</v>
      </c>
      <c r="B13320" t="s">
        <v>31638</v>
      </c>
      <c r="C13320">
        <v>1</v>
      </c>
      <c r="D13320">
        <f>268</f>
        <v>268</v>
      </c>
      <c r="E13320" t="s">
        <v>12</v>
      </c>
      <c r="F13320" s="3" t="s">
        <v>31639</v>
      </c>
      <c r="G13320">
        <v>2020</v>
      </c>
      <c r="H13320" t="s">
        <v>140</v>
      </c>
      <c r="I13320" t="s">
        <v>31640</v>
      </c>
    </row>
    <row r="13321" spans="1:9" ht="16" x14ac:dyDescent="0.2">
      <c r="A13321" t="s">
        <v>31641</v>
      </c>
      <c r="B13321" t="s">
        <v>31642</v>
      </c>
      <c r="C13321">
        <v>1</v>
      </c>
      <c r="D13321" t="s">
        <v>7494</v>
      </c>
      <c r="E13321" t="s">
        <v>28999</v>
      </c>
      <c r="F13321" s="3" t="s">
        <v>29000</v>
      </c>
      <c r="G13321">
        <v>2020</v>
      </c>
      <c r="H13321" t="s">
        <v>126</v>
      </c>
      <c r="I13321" t="s">
        <v>31643</v>
      </c>
    </row>
    <row r="13322" spans="1:9" ht="16" x14ac:dyDescent="0.2">
      <c r="A13322" t="s">
        <v>31644</v>
      </c>
      <c r="B13322" t="s">
        <v>31645</v>
      </c>
      <c r="C13322">
        <v>1</v>
      </c>
      <c r="D13322" t="s">
        <v>7049</v>
      </c>
      <c r="E13322" t="s">
        <v>12</v>
      </c>
      <c r="F13322" s="3" t="s">
        <v>7050</v>
      </c>
      <c r="G13322">
        <v>2020</v>
      </c>
      <c r="H13322" t="s">
        <v>998</v>
      </c>
      <c r="I13322" t="s">
        <v>31646</v>
      </c>
    </row>
    <row r="13323" spans="1:9" ht="16" x14ac:dyDescent="0.2">
      <c r="A13323" t="s">
        <v>31647</v>
      </c>
      <c r="B13323" t="s">
        <v>31648</v>
      </c>
      <c r="C13323">
        <v>1</v>
      </c>
      <c r="D13323" t="s">
        <v>1148</v>
      </c>
      <c r="E13323" t="s">
        <v>12</v>
      </c>
      <c r="F13323" s="3" t="s">
        <v>4576</v>
      </c>
      <c r="G13323">
        <v>2020</v>
      </c>
      <c r="H13323" t="s">
        <v>368</v>
      </c>
      <c r="I13323" t="s">
        <v>31649</v>
      </c>
    </row>
    <row r="13324" spans="1:9" ht="16" x14ac:dyDescent="0.2">
      <c r="A13324" t="s">
        <v>31647</v>
      </c>
      <c r="B13324" t="s">
        <v>31650</v>
      </c>
      <c r="C13324">
        <v>2</v>
      </c>
      <c r="D13324" t="s">
        <v>1148</v>
      </c>
      <c r="E13324" t="s">
        <v>12</v>
      </c>
      <c r="F13324" s="3" t="s">
        <v>4576</v>
      </c>
      <c r="G13324">
        <v>2020</v>
      </c>
      <c r="H13324" t="s">
        <v>368</v>
      </c>
      <c r="I13324" t="s">
        <v>31649</v>
      </c>
    </row>
    <row r="13325" spans="1:9" ht="16" x14ac:dyDescent="0.2">
      <c r="A13325" t="s">
        <v>31651</v>
      </c>
      <c r="B13325" t="s">
        <v>31652</v>
      </c>
      <c r="C13325">
        <v>1</v>
      </c>
      <c r="D13325" t="s">
        <v>12</v>
      </c>
      <c r="E13325" t="s">
        <v>12</v>
      </c>
      <c r="F13325" s="3" t="s">
        <v>25132</v>
      </c>
      <c r="G13325">
        <v>2020</v>
      </c>
      <c r="H13325" t="s">
        <v>140</v>
      </c>
      <c r="I13325" t="s">
        <v>31653</v>
      </c>
    </row>
    <row r="13326" spans="1:9" ht="32" x14ac:dyDescent="0.2">
      <c r="A13326" t="s">
        <v>31654</v>
      </c>
      <c r="B13326" t="s">
        <v>3529</v>
      </c>
      <c r="C13326">
        <v>1</v>
      </c>
      <c r="D13326" t="s">
        <v>12</v>
      </c>
      <c r="E13326" t="s">
        <v>12</v>
      </c>
      <c r="F13326" s="3" t="s">
        <v>6833</v>
      </c>
      <c r="G13326">
        <v>2020</v>
      </c>
      <c r="H13326" t="s">
        <v>474</v>
      </c>
      <c r="I13326" t="s">
        <v>31655</v>
      </c>
    </row>
    <row r="13327" spans="1:9" ht="32" x14ac:dyDescent="0.2">
      <c r="A13327" t="s">
        <v>31656</v>
      </c>
      <c r="B13327" t="s">
        <v>31657</v>
      </c>
      <c r="C13327">
        <v>1</v>
      </c>
      <c r="D13327" t="s">
        <v>2621</v>
      </c>
      <c r="E13327" t="s">
        <v>12</v>
      </c>
      <c r="F13327" s="3" t="s">
        <v>31658</v>
      </c>
      <c r="G13327">
        <v>2020</v>
      </c>
      <c r="H13327" t="s">
        <v>140</v>
      </c>
      <c r="I13327" t="s">
        <v>31659</v>
      </c>
    </row>
    <row r="13328" spans="1:9" ht="16" x14ac:dyDescent="0.2">
      <c r="A13328" t="s">
        <v>31660</v>
      </c>
      <c r="B13328" t="s">
        <v>31661</v>
      </c>
      <c r="C13328">
        <v>1</v>
      </c>
      <c r="D13328">
        <f>169</f>
        <v>169</v>
      </c>
      <c r="E13328" t="s">
        <v>12</v>
      </c>
      <c r="F13328" s="3" t="s">
        <v>5594</v>
      </c>
      <c r="G13328">
        <v>2020</v>
      </c>
      <c r="H13328" t="s">
        <v>140</v>
      </c>
      <c r="I13328" t="s">
        <v>31662</v>
      </c>
    </row>
    <row r="13329" spans="1:9" ht="16" x14ac:dyDescent="0.2">
      <c r="A13329" t="s">
        <v>31660</v>
      </c>
      <c r="B13329" t="s">
        <v>31663</v>
      </c>
      <c r="C13329">
        <v>2</v>
      </c>
      <c r="D13329" t="s">
        <v>2586</v>
      </c>
      <c r="E13329" t="s">
        <v>12</v>
      </c>
      <c r="F13329" s="3" t="s">
        <v>2587</v>
      </c>
      <c r="G13329">
        <v>2020</v>
      </c>
      <c r="H13329" t="s">
        <v>140</v>
      </c>
      <c r="I13329" t="s">
        <v>31662</v>
      </c>
    </row>
    <row r="13330" spans="1:9" ht="16" x14ac:dyDescent="0.2">
      <c r="A13330" t="s">
        <v>31660</v>
      </c>
      <c r="B13330" t="s">
        <v>31664</v>
      </c>
      <c r="C13330">
        <v>3</v>
      </c>
      <c r="D13330" t="s">
        <v>2586</v>
      </c>
      <c r="E13330" t="s">
        <v>12</v>
      </c>
      <c r="F13330" s="3" t="s">
        <v>2587</v>
      </c>
      <c r="G13330">
        <v>2020</v>
      </c>
      <c r="H13330" t="s">
        <v>140</v>
      </c>
      <c r="I13330" t="s">
        <v>31662</v>
      </c>
    </row>
    <row r="13331" spans="1:9" ht="32" x14ac:dyDescent="0.2">
      <c r="A13331" t="s">
        <v>31665</v>
      </c>
      <c r="B13331" t="s">
        <v>31666</v>
      </c>
      <c r="C13331">
        <v>1</v>
      </c>
      <c r="D13331">
        <f>444</f>
        <v>444</v>
      </c>
      <c r="E13331" t="s">
        <v>12</v>
      </c>
      <c r="F13331" s="3" t="s">
        <v>31667</v>
      </c>
      <c r="G13331">
        <v>2020</v>
      </c>
      <c r="H13331" t="s">
        <v>140</v>
      </c>
      <c r="I13331" t="s">
        <v>31668</v>
      </c>
    </row>
    <row r="13332" spans="1:9" ht="16" x14ac:dyDescent="0.2">
      <c r="A13332" t="s">
        <v>31665</v>
      </c>
      <c r="B13332" t="s">
        <v>31669</v>
      </c>
      <c r="C13332">
        <v>2</v>
      </c>
      <c r="D13332" t="s">
        <v>12</v>
      </c>
      <c r="E13332" t="s">
        <v>12</v>
      </c>
      <c r="F13332" s="3" t="s">
        <v>23861</v>
      </c>
      <c r="G13332">
        <v>2020</v>
      </c>
      <c r="H13332" t="s">
        <v>140</v>
      </c>
      <c r="I13332" t="s">
        <v>31668</v>
      </c>
    </row>
    <row r="13333" spans="1:9" ht="16" x14ac:dyDescent="0.2">
      <c r="A13333" t="s">
        <v>31665</v>
      </c>
      <c r="B13333" t="s">
        <v>31670</v>
      </c>
      <c r="C13333">
        <v>3</v>
      </c>
      <c r="D13333" t="s">
        <v>12</v>
      </c>
      <c r="E13333" t="s">
        <v>12</v>
      </c>
      <c r="F13333" s="3" t="s">
        <v>31671</v>
      </c>
      <c r="G13333">
        <v>2020</v>
      </c>
      <c r="H13333" t="s">
        <v>313</v>
      </c>
      <c r="I13333" t="s">
        <v>31668</v>
      </c>
    </row>
    <row r="13334" spans="1:9" ht="32" x14ac:dyDescent="0.2">
      <c r="A13334" t="s">
        <v>31672</v>
      </c>
      <c r="B13334" t="s">
        <v>31673</v>
      </c>
      <c r="C13334">
        <v>1</v>
      </c>
      <c r="D13334" t="s">
        <v>142</v>
      </c>
      <c r="E13334" t="s">
        <v>12</v>
      </c>
      <c r="F13334" s="7" t="s">
        <v>31674</v>
      </c>
      <c r="G13334">
        <v>2020</v>
      </c>
      <c r="H13334" t="s">
        <v>140</v>
      </c>
      <c r="I13334" t="s">
        <v>31675</v>
      </c>
    </row>
    <row r="13335" spans="1:9" ht="16" x14ac:dyDescent="0.2">
      <c r="A13335" t="s">
        <v>31676</v>
      </c>
      <c r="B13335" t="s">
        <v>13081</v>
      </c>
      <c r="C13335">
        <v>1</v>
      </c>
      <c r="D13335" t="s">
        <v>13082</v>
      </c>
      <c r="E13335" t="s">
        <v>12</v>
      </c>
      <c r="F13335" s="3" t="s">
        <v>13083</v>
      </c>
      <c r="G13335">
        <v>2020</v>
      </c>
      <c r="H13335" t="s">
        <v>250</v>
      </c>
      <c r="I13335" t="s">
        <v>31677</v>
      </c>
    </row>
    <row r="13336" spans="1:9" ht="16" x14ac:dyDescent="0.2">
      <c r="A13336" t="s">
        <v>31676</v>
      </c>
      <c r="B13336" t="s">
        <v>1501</v>
      </c>
      <c r="C13336">
        <v>2</v>
      </c>
      <c r="D13336">
        <f>328</f>
        <v>328</v>
      </c>
      <c r="E13336" t="s">
        <v>12</v>
      </c>
      <c r="F13336" s="3" t="s">
        <v>13086</v>
      </c>
      <c r="G13336">
        <v>2020</v>
      </c>
      <c r="H13336" t="s">
        <v>250</v>
      </c>
      <c r="I13336" t="s">
        <v>31677</v>
      </c>
    </row>
    <row r="13337" spans="1:9" ht="16" x14ac:dyDescent="0.2">
      <c r="A13337" t="s">
        <v>31678</v>
      </c>
      <c r="B13337" t="s">
        <v>31679</v>
      </c>
      <c r="C13337">
        <v>1</v>
      </c>
      <c r="D13337" t="s">
        <v>12</v>
      </c>
      <c r="E13337" t="s">
        <v>12</v>
      </c>
      <c r="F13337" s="3" t="s">
        <v>18950</v>
      </c>
      <c r="G13337">
        <v>2020</v>
      </c>
      <c r="H13337" t="s">
        <v>474</v>
      </c>
      <c r="I13337" t="s">
        <v>31680</v>
      </c>
    </row>
    <row r="13338" spans="1:9" ht="16" x14ac:dyDescent="0.2">
      <c r="A13338" t="s">
        <v>31681</v>
      </c>
      <c r="B13338" t="s">
        <v>3700</v>
      </c>
      <c r="C13338">
        <v>1</v>
      </c>
      <c r="D13338">
        <f>419</f>
        <v>419</v>
      </c>
      <c r="E13338" t="s">
        <v>12</v>
      </c>
      <c r="F13338" s="3" t="s">
        <v>20454</v>
      </c>
      <c r="G13338">
        <v>2020</v>
      </c>
      <c r="H13338" t="s">
        <v>140</v>
      </c>
      <c r="I13338" t="s">
        <v>31682</v>
      </c>
    </row>
    <row r="13339" spans="1:9" ht="32" x14ac:dyDescent="0.2">
      <c r="A13339" t="s">
        <v>31681</v>
      </c>
      <c r="B13339" t="s">
        <v>1578</v>
      </c>
      <c r="C13339">
        <v>2</v>
      </c>
      <c r="D13339" t="s">
        <v>1579</v>
      </c>
      <c r="E13339" t="s">
        <v>12</v>
      </c>
      <c r="F13339" s="3" t="s">
        <v>1580</v>
      </c>
      <c r="G13339">
        <v>2020</v>
      </c>
      <c r="H13339" t="s">
        <v>140</v>
      </c>
      <c r="I13339" t="s">
        <v>31682</v>
      </c>
    </row>
    <row r="13340" spans="1:9" ht="16" x14ac:dyDescent="0.2">
      <c r="A13340" t="s">
        <v>31681</v>
      </c>
      <c r="B13340" t="s">
        <v>9007</v>
      </c>
      <c r="C13340">
        <v>3</v>
      </c>
      <c r="D13340">
        <f>364</f>
        <v>364</v>
      </c>
      <c r="E13340" t="s">
        <v>1849</v>
      </c>
      <c r="F13340" s="3" t="s">
        <v>1850</v>
      </c>
      <c r="G13340">
        <v>2020</v>
      </c>
      <c r="H13340" t="s">
        <v>267</v>
      </c>
      <c r="I13340" t="s">
        <v>31682</v>
      </c>
    </row>
    <row r="13341" spans="1:9" ht="32" x14ac:dyDescent="0.2">
      <c r="A13341" t="s">
        <v>31683</v>
      </c>
      <c r="B13341" t="s">
        <v>3529</v>
      </c>
      <c r="C13341">
        <v>1</v>
      </c>
      <c r="D13341" t="s">
        <v>12</v>
      </c>
      <c r="E13341" t="s">
        <v>12</v>
      </c>
      <c r="F13341" s="3" t="s">
        <v>6833</v>
      </c>
      <c r="G13341">
        <v>2020</v>
      </c>
      <c r="H13341" t="s">
        <v>474</v>
      </c>
      <c r="I13341" t="s">
        <v>31684</v>
      </c>
    </row>
    <row r="13342" spans="1:9" ht="32" x14ac:dyDescent="0.2">
      <c r="A13342" t="s">
        <v>31685</v>
      </c>
      <c r="B13342" t="s">
        <v>9007</v>
      </c>
      <c r="C13342">
        <v>1</v>
      </c>
      <c r="D13342">
        <f>364</f>
        <v>364</v>
      </c>
      <c r="E13342" t="s">
        <v>12</v>
      </c>
      <c r="F13342" s="3" t="s">
        <v>4395</v>
      </c>
      <c r="G13342">
        <v>2020</v>
      </c>
      <c r="H13342" t="s">
        <v>267</v>
      </c>
      <c r="I13342" t="s">
        <v>31686</v>
      </c>
    </row>
    <row r="13343" spans="1:9" ht="32" x14ac:dyDescent="0.2">
      <c r="A13343" t="s">
        <v>31685</v>
      </c>
      <c r="B13343" t="s">
        <v>31687</v>
      </c>
      <c r="C13343">
        <v>2</v>
      </c>
      <c r="D13343">
        <f>364</f>
        <v>364</v>
      </c>
      <c r="E13343" t="s">
        <v>12</v>
      </c>
      <c r="F13343" s="3" t="s">
        <v>9008</v>
      </c>
      <c r="G13343">
        <v>2020</v>
      </c>
      <c r="H13343" t="s">
        <v>267</v>
      </c>
      <c r="I13343" t="s">
        <v>31686</v>
      </c>
    </row>
    <row r="13344" spans="1:9" ht="32" x14ac:dyDescent="0.2">
      <c r="A13344" t="s">
        <v>31685</v>
      </c>
      <c r="B13344" t="s">
        <v>31688</v>
      </c>
      <c r="C13344">
        <v>3</v>
      </c>
      <c r="D13344" t="s">
        <v>2296</v>
      </c>
      <c r="E13344" t="s">
        <v>12</v>
      </c>
      <c r="F13344" s="3" t="s">
        <v>17631</v>
      </c>
      <c r="G13344">
        <v>2020</v>
      </c>
      <c r="H13344" t="s">
        <v>267</v>
      </c>
      <c r="I13344" t="s">
        <v>31686</v>
      </c>
    </row>
    <row r="13345" spans="1:9" ht="16" x14ac:dyDescent="0.2">
      <c r="A13345" t="s">
        <v>31689</v>
      </c>
      <c r="B13345" t="s">
        <v>13825</v>
      </c>
      <c r="C13345">
        <v>1</v>
      </c>
      <c r="D13345" t="s">
        <v>5851</v>
      </c>
      <c r="E13345" t="s">
        <v>12</v>
      </c>
      <c r="F13345" s="3" t="s">
        <v>24500</v>
      </c>
      <c r="G13345">
        <v>2020</v>
      </c>
      <c r="H13345" t="s">
        <v>140</v>
      </c>
      <c r="I13345" t="s">
        <v>31690</v>
      </c>
    </row>
    <row r="13346" spans="1:9" ht="16" x14ac:dyDescent="0.2">
      <c r="A13346" t="s">
        <v>31689</v>
      </c>
      <c r="B13346" t="s">
        <v>31691</v>
      </c>
      <c r="C13346">
        <v>2</v>
      </c>
      <c r="D13346" t="s">
        <v>12</v>
      </c>
      <c r="E13346" t="s">
        <v>12</v>
      </c>
      <c r="F13346" s="3" t="s">
        <v>31692</v>
      </c>
      <c r="G13346">
        <v>2020</v>
      </c>
      <c r="H13346" t="s">
        <v>140</v>
      </c>
      <c r="I13346" t="s">
        <v>31690</v>
      </c>
    </row>
    <row r="13347" spans="1:9" ht="32" x14ac:dyDescent="0.2">
      <c r="A13347" t="s">
        <v>31693</v>
      </c>
      <c r="B13347" t="s">
        <v>31694</v>
      </c>
      <c r="C13347">
        <v>1</v>
      </c>
      <c r="D13347">
        <f>400</f>
        <v>400</v>
      </c>
      <c r="E13347" t="s">
        <v>12</v>
      </c>
      <c r="F13347" s="3" t="s">
        <v>31695</v>
      </c>
      <c r="G13347">
        <v>2020</v>
      </c>
      <c r="H13347" t="s">
        <v>140</v>
      </c>
      <c r="I13347" t="s">
        <v>31696</v>
      </c>
    </row>
    <row r="13348" spans="1:9" ht="32" x14ac:dyDescent="0.2">
      <c r="A13348" t="s">
        <v>31693</v>
      </c>
      <c r="B13348" t="s">
        <v>25629</v>
      </c>
      <c r="C13348">
        <v>2</v>
      </c>
      <c r="D13348" t="s">
        <v>1128</v>
      </c>
      <c r="E13348" t="s">
        <v>12</v>
      </c>
      <c r="F13348" s="3" t="s">
        <v>31697</v>
      </c>
      <c r="G13348">
        <v>2020</v>
      </c>
      <c r="H13348" t="s">
        <v>140</v>
      </c>
      <c r="I13348" t="s">
        <v>31696</v>
      </c>
    </row>
    <row r="13349" spans="1:9" ht="16" x14ac:dyDescent="0.2">
      <c r="A13349" t="s">
        <v>31698</v>
      </c>
      <c r="B13349" t="s">
        <v>31699</v>
      </c>
      <c r="C13349">
        <v>1</v>
      </c>
      <c r="D13349" t="s">
        <v>90</v>
      </c>
      <c r="E13349" t="s">
        <v>12</v>
      </c>
      <c r="F13349" s="3" t="s">
        <v>21392</v>
      </c>
      <c r="G13349">
        <v>2020</v>
      </c>
      <c r="H13349" t="s">
        <v>1696</v>
      </c>
      <c r="I13349" t="s">
        <v>31700</v>
      </c>
    </row>
    <row r="13350" spans="1:9" ht="32" x14ac:dyDescent="0.2">
      <c r="A13350" t="s">
        <v>31701</v>
      </c>
      <c r="B13350" t="s">
        <v>31702</v>
      </c>
      <c r="C13350">
        <v>1</v>
      </c>
      <c r="D13350" t="s">
        <v>12</v>
      </c>
      <c r="E13350" t="s">
        <v>12</v>
      </c>
      <c r="F13350" s="3" t="s">
        <v>31703</v>
      </c>
      <c r="G13350">
        <v>2020</v>
      </c>
      <c r="H13350" t="s">
        <v>602</v>
      </c>
      <c r="I13350" t="s">
        <v>31704</v>
      </c>
    </row>
    <row r="13351" spans="1:9" ht="16" x14ac:dyDescent="0.2">
      <c r="A13351" t="s">
        <v>31701</v>
      </c>
      <c r="B13351" t="s">
        <v>31705</v>
      </c>
      <c r="C13351">
        <v>2</v>
      </c>
      <c r="D13351" t="s">
        <v>3743</v>
      </c>
      <c r="E13351" t="s">
        <v>12</v>
      </c>
      <c r="F13351" s="3" t="s">
        <v>31706</v>
      </c>
      <c r="G13351">
        <v>2020</v>
      </c>
      <c r="H13351" t="s">
        <v>86</v>
      </c>
      <c r="I13351" t="s">
        <v>31704</v>
      </c>
    </row>
    <row r="13352" spans="1:9" ht="16" x14ac:dyDescent="0.2">
      <c r="A13352" t="s">
        <v>31701</v>
      </c>
      <c r="B13352" t="s">
        <v>31707</v>
      </c>
      <c r="C13352">
        <v>3</v>
      </c>
      <c r="D13352" t="s">
        <v>316</v>
      </c>
      <c r="E13352" t="s">
        <v>12</v>
      </c>
      <c r="F13352" s="3" t="s">
        <v>31708</v>
      </c>
      <c r="G13352">
        <v>2020</v>
      </c>
      <c r="H13352" t="s">
        <v>86</v>
      </c>
      <c r="I13352" t="s">
        <v>31704</v>
      </c>
    </row>
    <row r="13353" spans="1:9" ht="16" x14ac:dyDescent="0.2">
      <c r="A13353" t="s">
        <v>31709</v>
      </c>
      <c r="B13353" t="s">
        <v>28681</v>
      </c>
      <c r="C13353">
        <v>1</v>
      </c>
      <c r="D13353" t="s">
        <v>12</v>
      </c>
      <c r="E13353" t="s">
        <v>12</v>
      </c>
      <c r="F13353" s="3" t="s">
        <v>11061</v>
      </c>
      <c r="G13353">
        <v>2020</v>
      </c>
      <c r="H13353" t="s">
        <v>998</v>
      </c>
      <c r="I13353" t="s">
        <v>31710</v>
      </c>
    </row>
    <row r="13354" spans="1:9" ht="16" x14ac:dyDescent="0.2">
      <c r="A13354" t="s">
        <v>31711</v>
      </c>
      <c r="B13354" t="s">
        <v>407</v>
      </c>
      <c r="C13354">
        <v>1</v>
      </c>
      <c r="D13354" t="s">
        <v>408</v>
      </c>
      <c r="E13354" t="s">
        <v>12</v>
      </c>
      <c r="F13354" s="7" t="s">
        <v>3831</v>
      </c>
      <c r="G13354">
        <v>2020</v>
      </c>
      <c r="H13354" t="s">
        <v>174</v>
      </c>
      <c r="I13354" t="s">
        <v>31712</v>
      </c>
    </row>
    <row r="13355" spans="1:9" ht="16" x14ac:dyDescent="0.2">
      <c r="A13355" t="s">
        <v>31711</v>
      </c>
      <c r="B13355" t="s">
        <v>31713</v>
      </c>
      <c r="C13355">
        <v>2</v>
      </c>
      <c r="D13355" t="s">
        <v>408</v>
      </c>
      <c r="E13355" t="s">
        <v>12</v>
      </c>
      <c r="F13355" s="7" t="s">
        <v>3831</v>
      </c>
      <c r="G13355">
        <v>2020</v>
      </c>
      <c r="H13355" t="s">
        <v>174</v>
      </c>
      <c r="I13355" t="s">
        <v>31712</v>
      </c>
    </row>
    <row r="13356" spans="1:9" ht="16" x14ac:dyDescent="0.2">
      <c r="A13356" t="s">
        <v>31711</v>
      </c>
      <c r="B13356" t="s">
        <v>411</v>
      </c>
      <c r="C13356">
        <v>3</v>
      </c>
      <c r="D13356" t="s">
        <v>344</v>
      </c>
      <c r="E13356" t="s">
        <v>12</v>
      </c>
      <c r="F13356" s="7" t="s">
        <v>3829</v>
      </c>
      <c r="G13356">
        <v>2020</v>
      </c>
      <c r="H13356" t="s">
        <v>174</v>
      </c>
      <c r="I13356" t="s">
        <v>31712</v>
      </c>
    </row>
    <row r="13357" spans="1:9" ht="32" x14ac:dyDescent="0.2">
      <c r="A13357" t="s">
        <v>31714</v>
      </c>
      <c r="B13357" t="s">
        <v>31715</v>
      </c>
      <c r="C13357">
        <v>1</v>
      </c>
      <c r="D13357">
        <f>461</f>
        <v>461</v>
      </c>
      <c r="E13357" t="s">
        <v>12</v>
      </c>
      <c r="F13357" s="3" t="s">
        <v>31716</v>
      </c>
      <c r="G13357">
        <v>2020</v>
      </c>
      <c r="H13357" t="s">
        <v>126</v>
      </c>
      <c r="I13357" t="s">
        <v>31717</v>
      </c>
    </row>
    <row r="13358" spans="1:9" ht="32" x14ac:dyDescent="0.2">
      <c r="A13358" t="s">
        <v>31714</v>
      </c>
      <c r="B13358" t="s">
        <v>3129</v>
      </c>
      <c r="C13358">
        <v>2</v>
      </c>
      <c r="D13358">
        <v>302</v>
      </c>
      <c r="E13358" t="s">
        <v>12</v>
      </c>
      <c r="F13358" s="7" t="s">
        <v>31718</v>
      </c>
      <c r="G13358">
        <v>2020</v>
      </c>
      <c r="H13358" t="s">
        <v>126</v>
      </c>
      <c r="I13358" t="s">
        <v>31717</v>
      </c>
    </row>
    <row r="13359" spans="1:9" ht="32" x14ac:dyDescent="0.2">
      <c r="A13359" t="s">
        <v>31719</v>
      </c>
      <c r="B13359" t="s">
        <v>31720</v>
      </c>
      <c r="C13359">
        <v>1</v>
      </c>
      <c r="D13359" t="s">
        <v>344</v>
      </c>
      <c r="E13359" t="s">
        <v>12</v>
      </c>
      <c r="F13359" s="3" t="s">
        <v>31721</v>
      </c>
      <c r="G13359">
        <v>2020</v>
      </c>
      <c r="H13359" t="s">
        <v>1663</v>
      </c>
      <c r="I13359" t="s">
        <v>31722</v>
      </c>
    </row>
    <row r="13360" spans="1:9" ht="32" x14ac:dyDescent="0.2">
      <c r="A13360" t="s">
        <v>31723</v>
      </c>
      <c r="B13360" t="s">
        <v>24927</v>
      </c>
      <c r="C13360">
        <v>1</v>
      </c>
      <c r="D13360" t="s">
        <v>5139</v>
      </c>
      <c r="E13360" t="s">
        <v>12</v>
      </c>
      <c r="F13360" s="3" t="s">
        <v>31724</v>
      </c>
      <c r="G13360">
        <v>2020</v>
      </c>
      <c r="H13360" t="s">
        <v>1810</v>
      </c>
      <c r="I13360" t="s">
        <v>31725</v>
      </c>
    </row>
    <row r="13361" spans="1:9" ht="16" x14ac:dyDescent="0.2">
      <c r="A13361" t="s">
        <v>31726</v>
      </c>
      <c r="B13361" t="s">
        <v>31727</v>
      </c>
      <c r="C13361">
        <v>1</v>
      </c>
      <c r="D13361" t="s">
        <v>1077</v>
      </c>
      <c r="E13361" t="s">
        <v>12</v>
      </c>
      <c r="F13361" s="3" t="s">
        <v>31728</v>
      </c>
      <c r="G13361">
        <v>2020</v>
      </c>
      <c r="H13361" t="s">
        <v>2773</v>
      </c>
      <c r="I13361" t="s">
        <v>31729</v>
      </c>
    </row>
    <row r="13362" spans="1:9" ht="32" x14ac:dyDescent="0.2">
      <c r="A13362" t="s">
        <v>31726</v>
      </c>
      <c r="B13362" t="s">
        <v>31730</v>
      </c>
      <c r="C13362">
        <v>2</v>
      </c>
      <c r="D13362" t="s">
        <v>12</v>
      </c>
      <c r="E13362" t="s">
        <v>12</v>
      </c>
      <c r="F13362" s="3" t="s">
        <v>31731</v>
      </c>
      <c r="G13362">
        <v>2020</v>
      </c>
      <c r="H13362" t="s">
        <v>2773</v>
      </c>
      <c r="I13362" t="s">
        <v>31729</v>
      </c>
    </row>
    <row r="13363" spans="1:9" ht="32" x14ac:dyDescent="0.2">
      <c r="A13363" t="s">
        <v>31726</v>
      </c>
      <c r="B13363" t="s">
        <v>31732</v>
      </c>
      <c r="C13363">
        <v>3</v>
      </c>
      <c r="D13363" t="s">
        <v>12</v>
      </c>
      <c r="E13363" t="s">
        <v>12</v>
      </c>
      <c r="F13363" s="3" t="s">
        <v>31733</v>
      </c>
      <c r="G13363">
        <v>2020</v>
      </c>
      <c r="H13363" t="s">
        <v>2773</v>
      </c>
      <c r="I13363" t="s">
        <v>31729</v>
      </c>
    </row>
    <row r="13364" spans="1:9" ht="16" x14ac:dyDescent="0.2">
      <c r="A13364" t="s">
        <v>31726</v>
      </c>
      <c r="B13364" t="s">
        <v>31734</v>
      </c>
      <c r="C13364">
        <v>4</v>
      </c>
      <c r="D13364" t="s">
        <v>1077</v>
      </c>
      <c r="E13364" t="s">
        <v>12</v>
      </c>
      <c r="F13364" s="3" t="s">
        <v>31728</v>
      </c>
      <c r="G13364">
        <v>2020</v>
      </c>
      <c r="H13364" t="s">
        <v>2773</v>
      </c>
      <c r="I13364" t="s">
        <v>31729</v>
      </c>
    </row>
    <row r="13365" spans="1:9" ht="16" x14ac:dyDescent="0.2">
      <c r="A13365" t="s">
        <v>31735</v>
      </c>
      <c r="B13365" t="s">
        <v>31736</v>
      </c>
      <c r="C13365">
        <v>1</v>
      </c>
      <c r="D13365">
        <f>431</f>
        <v>431</v>
      </c>
      <c r="E13365" t="s">
        <v>12</v>
      </c>
      <c r="F13365" s="3" t="s">
        <v>31737</v>
      </c>
      <c r="G13365">
        <v>2020</v>
      </c>
      <c r="H13365" t="s">
        <v>438</v>
      </c>
      <c r="I13365" t="s">
        <v>31738</v>
      </c>
    </row>
    <row r="13366" spans="1:9" ht="16" x14ac:dyDescent="0.2">
      <c r="A13366" t="s">
        <v>31735</v>
      </c>
      <c r="B13366" t="s">
        <v>31739</v>
      </c>
      <c r="C13366">
        <v>2</v>
      </c>
      <c r="D13366" t="s">
        <v>1512</v>
      </c>
      <c r="E13366" t="s">
        <v>12</v>
      </c>
      <c r="F13366" s="3" t="s">
        <v>31740</v>
      </c>
      <c r="G13366">
        <v>2020</v>
      </c>
      <c r="H13366" t="s">
        <v>438</v>
      </c>
      <c r="I13366" t="s">
        <v>31738</v>
      </c>
    </row>
    <row r="13367" spans="1:9" ht="16" x14ac:dyDescent="0.2">
      <c r="A13367" t="s">
        <v>31741</v>
      </c>
      <c r="B13367" t="s">
        <v>31742</v>
      </c>
      <c r="C13367">
        <v>1</v>
      </c>
      <c r="D13367" t="s">
        <v>12</v>
      </c>
      <c r="E13367" t="s">
        <v>12</v>
      </c>
      <c r="F13367" s="3" t="s">
        <v>31743</v>
      </c>
      <c r="G13367">
        <v>2020</v>
      </c>
      <c r="H13367" t="s">
        <v>1663</v>
      </c>
      <c r="I13367" t="s">
        <v>31744</v>
      </c>
    </row>
    <row r="13368" spans="1:9" ht="16" x14ac:dyDescent="0.2">
      <c r="A13368" t="s">
        <v>31745</v>
      </c>
      <c r="B13368" t="s">
        <v>31746</v>
      </c>
      <c r="C13368">
        <v>1</v>
      </c>
      <c r="D13368" t="s">
        <v>52</v>
      </c>
      <c r="E13368" t="s">
        <v>12</v>
      </c>
      <c r="F13368" s="3" t="s">
        <v>1278</v>
      </c>
      <c r="G13368">
        <v>2020</v>
      </c>
      <c r="H13368" t="s">
        <v>140</v>
      </c>
      <c r="I13368" t="s">
        <v>31747</v>
      </c>
    </row>
    <row r="13369" spans="1:9" ht="16" x14ac:dyDescent="0.2">
      <c r="A13369" t="s">
        <v>31745</v>
      </c>
      <c r="B13369" t="s">
        <v>31748</v>
      </c>
      <c r="C13369">
        <v>2</v>
      </c>
      <c r="D13369">
        <f>441</f>
        <v>441</v>
      </c>
      <c r="E13369" t="s">
        <v>12</v>
      </c>
      <c r="F13369" s="3" t="s">
        <v>31749</v>
      </c>
      <c r="G13369">
        <v>2020</v>
      </c>
      <c r="H13369" t="s">
        <v>140</v>
      </c>
      <c r="I13369" t="s">
        <v>31747</v>
      </c>
    </row>
    <row r="13370" spans="1:9" ht="16" x14ac:dyDescent="0.2">
      <c r="A13370" t="s">
        <v>31745</v>
      </c>
      <c r="B13370" t="s">
        <v>31750</v>
      </c>
      <c r="C13370">
        <v>3</v>
      </c>
      <c r="D13370" t="s">
        <v>316</v>
      </c>
      <c r="E13370" t="s">
        <v>12</v>
      </c>
      <c r="F13370" s="3" t="s">
        <v>6859</v>
      </c>
      <c r="G13370">
        <v>2020</v>
      </c>
      <c r="H13370" t="s">
        <v>140</v>
      </c>
      <c r="I13370" t="s">
        <v>31747</v>
      </c>
    </row>
    <row r="13371" spans="1:9" ht="32" x14ac:dyDescent="0.2">
      <c r="A13371" t="s">
        <v>31751</v>
      </c>
      <c r="B13371" t="s">
        <v>29172</v>
      </c>
      <c r="C13371">
        <v>1</v>
      </c>
      <c r="D13371" t="s">
        <v>1735</v>
      </c>
      <c r="E13371" t="s">
        <v>12</v>
      </c>
      <c r="F13371" s="3" t="s">
        <v>29173</v>
      </c>
      <c r="G13371">
        <v>2020</v>
      </c>
      <c r="H13371" t="s">
        <v>140</v>
      </c>
      <c r="I13371" t="s">
        <v>31752</v>
      </c>
    </row>
    <row r="13372" spans="1:9" ht="32" x14ac:dyDescent="0.2">
      <c r="A13372" t="s">
        <v>31753</v>
      </c>
      <c r="B13372" t="s">
        <v>28859</v>
      </c>
      <c r="C13372">
        <v>1</v>
      </c>
      <c r="D13372" t="s">
        <v>1416</v>
      </c>
      <c r="E13372" t="s">
        <v>12</v>
      </c>
      <c r="F13372" s="3" t="s">
        <v>1417</v>
      </c>
      <c r="G13372">
        <v>2020</v>
      </c>
      <c r="H13372" t="s">
        <v>67</v>
      </c>
      <c r="I13372" t="s">
        <v>31754</v>
      </c>
    </row>
    <row r="13373" spans="1:9" ht="16" x14ac:dyDescent="0.2">
      <c r="A13373" t="s">
        <v>31755</v>
      </c>
      <c r="B13373" t="s">
        <v>31756</v>
      </c>
      <c r="C13373">
        <v>1</v>
      </c>
      <c r="D13373" t="s">
        <v>966</v>
      </c>
      <c r="E13373" t="s">
        <v>12</v>
      </c>
      <c r="F13373" s="3" t="s">
        <v>30669</v>
      </c>
      <c r="G13373">
        <v>2020</v>
      </c>
      <c r="H13373" t="s">
        <v>267</v>
      </c>
      <c r="I13373" t="s">
        <v>31757</v>
      </c>
    </row>
    <row r="13374" spans="1:9" ht="16" x14ac:dyDescent="0.2">
      <c r="A13374" t="s">
        <v>31755</v>
      </c>
      <c r="B13374" t="s">
        <v>31758</v>
      </c>
      <c r="C13374">
        <v>2</v>
      </c>
      <c r="D13374" t="s">
        <v>12</v>
      </c>
      <c r="E13374" t="s">
        <v>12</v>
      </c>
      <c r="F13374" s="3" t="s">
        <v>31759</v>
      </c>
      <c r="G13374">
        <v>2020</v>
      </c>
      <c r="H13374" t="s">
        <v>267</v>
      </c>
      <c r="I13374" t="s">
        <v>31757</v>
      </c>
    </row>
    <row r="13375" spans="1:9" ht="32" x14ac:dyDescent="0.2">
      <c r="A13375" t="s">
        <v>31755</v>
      </c>
      <c r="B13375" t="s">
        <v>31760</v>
      </c>
      <c r="C13375">
        <v>3</v>
      </c>
      <c r="D13375" t="s">
        <v>12</v>
      </c>
      <c r="E13375" t="s">
        <v>12</v>
      </c>
      <c r="F13375" s="3" t="s">
        <v>31761</v>
      </c>
      <c r="G13375">
        <v>2020</v>
      </c>
      <c r="H13375" t="s">
        <v>126</v>
      </c>
      <c r="I13375" t="s">
        <v>31757</v>
      </c>
    </row>
    <row r="13376" spans="1:9" ht="16" x14ac:dyDescent="0.2">
      <c r="A13376" t="s">
        <v>31762</v>
      </c>
      <c r="B13376" t="s">
        <v>31763</v>
      </c>
      <c r="C13376">
        <v>1</v>
      </c>
      <c r="D13376" t="s">
        <v>12</v>
      </c>
      <c r="E13376" t="s">
        <v>12</v>
      </c>
      <c r="F13376" s="3" t="s">
        <v>31764</v>
      </c>
      <c r="G13376">
        <v>2020</v>
      </c>
      <c r="H13376" t="s">
        <v>21</v>
      </c>
      <c r="I13376" t="s">
        <v>31765</v>
      </c>
    </row>
    <row r="13377" spans="1:9" ht="48" x14ac:dyDescent="0.2">
      <c r="A13377" t="s">
        <v>31766</v>
      </c>
      <c r="B13377" t="s">
        <v>31767</v>
      </c>
      <c r="C13377">
        <v>1</v>
      </c>
      <c r="D13377" t="s">
        <v>12</v>
      </c>
      <c r="E13377" t="s">
        <v>12</v>
      </c>
      <c r="F13377" s="3" t="s">
        <v>31768</v>
      </c>
      <c r="G13377">
        <v>2020</v>
      </c>
      <c r="H13377" t="s">
        <v>140</v>
      </c>
      <c r="I13377" t="s">
        <v>31769</v>
      </c>
    </row>
    <row r="13378" spans="1:9" ht="32" x14ac:dyDescent="0.2">
      <c r="A13378" t="s">
        <v>31770</v>
      </c>
      <c r="B13378" t="s">
        <v>31771</v>
      </c>
      <c r="C13378">
        <v>1</v>
      </c>
      <c r="D13378" t="s">
        <v>344</v>
      </c>
      <c r="E13378" t="s">
        <v>12</v>
      </c>
      <c r="F13378" s="3" t="s">
        <v>31772</v>
      </c>
      <c r="G13378">
        <v>2020</v>
      </c>
      <c r="H13378" t="s">
        <v>438</v>
      </c>
      <c r="I13378" t="s">
        <v>31773</v>
      </c>
    </row>
    <row r="13379" spans="1:9" ht="16" x14ac:dyDescent="0.2">
      <c r="A13379" t="s">
        <v>31774</v>
      </c>
      <c r="B13379" t="s">
        <v>27524</v>
      </c>
      <c r="C13379">
        <v>1</v>
      </c>
      <c r="D13379" t="s">
        <v>12</v>
      </c>
      <c r="E13379" t="s">
        <v>12</v>
      </c>
      <c r="F13379" s="3" t="s">
        <v>31775</v>
      </c>
      <c r="G13379">
        <v>2020</v>
      </c>
      <c r="H13379" t="s">
        <v>14</v>
      </c>
      <c r="I13379" t="s">
        <v>31776</v>
      </c>
    </row>
    <row r="13380" spans="1:9" ht="16" x14ac:dyDescent="0.2">
      <c r="A13380" t="s">
        <v>31774</v>
      </c>
      <c r="B13380" t="s">
        <v>18166</v>
      </c>
      <c r="C13380">
        <v>2</v>
      </c>
      <c r="D13380" t="s">
        <v>316</v>
      </c>
      <c r="E13380" t="s">
        <v>12</v>
      </c>
      <c r="F13380" s="3" t="s">
        <v>31777</v>
      </c>
      <c r="G13380">
        <v>2020</v>
      </c>
      <c r="H13380" t="s">
        <v>14</v>
      </c>
      <c r="I13380" t="s">
        <v>31776</v>
      </c>
    </row>
    <row r="13381" spans="1:9" ht="32" x14ac:dyDescent="0.2">
      <c r="A13381" t="s">
        <v>31778</v>
      </c>
      <c r="B13381" t="s">
        <v>31779</v>
      </c>
      <c r="C13381">
        <v>1</v>
      </c>
      <c r="D13381" t="s">
        <v>712</v>
      </c>
      <c r="E13381" t="s">
        <v>12</v>
      </c>
      <c r="F13381" s="3" t="s">
        <v>31780</v>
      </c>
      <c r="G13381">
        <v>2020</v>
      </c>
      <c r="H13381" t="s">
        <v>140</v>
      </c>
      <c r="I13381" t="s">
        <v>31781</v>
      </c>
    </row>
    <row r="13382" spans="1:9" ht="32" x14ac:dyDescent="0.2">
      <c r="A13382" t="s">
        <v>31782</v>
      </c>
      <c r="B13382" t="s">
        <v>31783</v>
      </c>
      <c r="C13382">
        <v>1</v>
      </c>
      <c r="D13382">
        <f>100</f>
        <v>100</v>
      </c>
      <c r="E13382" t="s">
        <v>12</v>
      </c>
      <c r="F13382" s="3" t="s">
        <v>3566</v>
      </c>
      <c r="G13382">
        <v>2020</v>
      </c>
      <c r="H13382" t="s">
        <v>86</v>
      </c>
      <c r="I13382" t="s">
        <v>31784</v>
      </c>
    </row>
    <row r="13383" spans="1:9" ht="32" x14ac:dyDescent="0.2">
      <c r="A13383" t="s">
        <v>31785</v>
      </c>
      <c r="B13383" t="s">
        <v>12271</v>
      </c>
      <c r="C13383">
        <v>1</v>
      </c>
      <c r="D13383" t="s">
        <v>12</v>
      </c>
      <c r="E13383" t="s">
        <v>12</v>
      </c>
      <c r="F13383" s="3" t="s">
        <v>31786</v>
      </c>
      <c r="G13383">
        <v>2020</v>
      </c>
      <c r="H13383" t="s">
        <v>37</v>
      </c>
      <c r="I13383" t="s">
        <v>31787</v>
      </c>
    </row>
    <row r="13384" spans="1:9" ht="32" x14ac:dyDescent="0.2">
      <c r="A13384" t="s">
        <v>31788</v>
      </c>
      <c r="B13384" t="s">
        <v>11107</v>
      </c>
      <c r="C13384">
        <v>1</v>
      </c>
      <c r="D13384" t="s">
        <v>3753</v>
      </c>
      <c r="E13384" t="s">
        <v>12</v>
      </c>
      <c r="F13384" s="3" t="s">
        <v>17661</v>
      </c>
      <c r="G13384">
        <v>2020</v>
      </c>
      <c r="H13384" t="s">
        <v>323</v>
      </c>
      <c r="I13384" t="s">
        <v>31789</v>
      </c>
    </row>
    <row r="13385" spans="1:9" ht="16" x14ac:dyDescent="0.2">
      <c r="A13385" t="s">
        <v>31788</v>
      </c>
      <c r="B13385" t="s">
        <v>31790</v>
      </c>
      <c r="C13385">
        <v>2</v>
      </c>
      <c r="D13385" t="s">
        <v>12</v>
      </c>
      <c r="E13385" t="s">
        <v>12</v>
      </c>
      <c r="F13385" s="3" t="s">
        <v>25679</v>
      </c>
      <c r="G13385">
        <v>2020</v>
      </c>
      <c r="H13385" t="s">
        <v>602</v>
      </c>
      <c r="I13385" t="s">
        <v>31789</v>
      </c>
    </row>
    <row r="13386" spans="1:9" ht="16" x14ac:dyDescent="0.2">
      <c r="A13386" t="s">
        <v>31791</v>
      </c>
      <c r="B13386" t="s">
        <v>31792</v>
      </c>
      <c r="C13386">
        <v>1</v>
      </c>
      <c r="D13386" t="s">
        <v>12</v>
      </c>
      <c r="E13386" t="s">
        <v>12</v>
      </c>
      <c r="F13386" s="3" t="s">
        <v>4101</v>
      </c>
      <c r="G13386">
        <v>2020</v>
      </c>
      <c r="H13386" t="s">
        <v>323</v>
      </c>
      <c r="I13386" t="s">
        <v>31793</v>
      </c>
    </row>
    <row r="13387" spans="1:9" ht="32" x14ac:dyDescent="0.2">
      <c r="A13387" t="s">
        <v>31791</v>
      </c>
      <c r="B13387" t="s">
        <v>31794</v>
      </c>
      <c r="C13387">
        <v>2</v>
      </c>
      <c r="D13387">
        <f>137</f>
        <v>137</v>
      </c>
      <c r="E13387" t="s">
        <v>12</v>
      </c>
      <c r="F13387" s="3" t="s">
        <v>4537</v>
      </c>
      <c r="G13387">
        <v>2020</v>
      </c>
      <c r="H13387" t="s">
        <v>323</v>
      </c>
      <c r="I13387" t="s">
        <v>31793</v>
      </c>
    </row>
    <row r="13388" spans="1:9" ht="16" x14ac:dyDescent="0.2">
      <c r="A13388" t="s">
        <v>31795</v>
      </c>
      <c r="B13388" t="s">
        <v>30379</v>
      </c>
      <c r="C13388">
        <v>1</v>
      </c>
      <c r="D13388">
        <f>134</f>
        <v>134</v>
      </c>
      <c r="E13388" t="s">
        <v>12</v>
      </c>
      <c r="F13388" s="3" t="s">
        <v>6863</v>
      </c>
      <c r="G13388">
        <v>2020</v>
      </c>
      <c r="H13388" t="s">
        <v>140</v>
      </c>
      <c r="I13388" t="s">
        <v>31796</v>
      </c>
    </row>
    <row r="13389" spans="1:9" ht="16" x14ac:dyDescent="0.2">
      <c r="A13389" t="s">
        <v>31797</v>
      </c>
      <c r="B13389" t="s">
        <v>31798</v>
      </c>
      <c r="C13389">
        <v>1</v>
      </c>
      <c r="D13389">
        <f>237</f>
        <v>237</v>
      </c>
      <c r="E13389" t="s">
        <v>12</v>
      </c>
      <c r="F13389" s="3" t="s">
        <v>1659</v>
      </c>
      <c r="G13389">
        <v>2020</v>
      </c>
      <c r="H13389" t="s">
        <v>21</v>
      </c>
      <c r="I13389" t="s">
        <v>31799</v>
      </c>
    </row>
    <row r="13390" spans="1:9" ht="16" x14ac:dyDescent="0.2">
      <c r="A13390" t="s">
        <v>31800</v>
      </c>
      <c r="B13390" t="s">
        <v>31801</v>
      </c>
      <c r="C13390">
        <v>1</v>
      </c>
      <c r="D13390">
        <f>73</f>
        <v>73</v>
      </c>
      <c r="E13390" t="s">
        <v>12</v>
      </c>
      <c r="F13390" s="3" t="s">
        <v>31802</v>
      </c>
      <c r="G13390">
        <v>2020</v>
      </c>
      <c r="H13390" t="s">
        <v>3976</v>
      </c>
      <c r="I13390" t="s">
        <v>31803</v>
      </c>
    </row>
    <row r="13391" spans="1:9" ht="16" x14ac:dyDescent="0.2">
      <c r="A13391" t="s">
        <v>31800</v>
      </c>
      <c r="B13391" t="s">
        <v>27206</v>
      </c>
      <c r="C13391">
        <v>2</v>
      </c>
      <c r="D13391" t="s">
        <v>12</v>
      </c>
      <c r="E13391" t="s">
        <v>12</v>
      </c>
      <c r="F13391" s="3" t="s">
        <v>30284</v>
      </c>
      <c r="G13391">
        <v>2020</v>
      </c>
      <c r="H13391" t="s">
        <v>3976</v>
      </c>
      <c r="I13391" t="s">
        <v>31803</v>
      </c>
    </row>
    <row r="13392" spans="1:9" ht="32" x14ac:dyDescent="0.2">
      <c r="A13392" t="s">
        <v>31804</v>
      </c>
      <c r="B13392" t="s">
        <v>2172</v>
      </c>
      <c r="C13392">
        <v>1</v>
      </c>
      <c r="D13392">
        <f>151</f>
        <v>151</v>
      </c>
      <c r="E13392" t="s">
        <v>12</v>
      </c>
      <c r="F13392" s="3" t="s">
        <v>2032</v>
      </c>
      <c r="G13392">
        <v>2020</v>
      </c>
      <c r="H13392" t="s">
        <v>140</v>
      </c>
      <c r="I13392" t="s">
        <v>31805</v>
      </c>
    </row>
    <row r="13393" spans="1:9" ht="16" x14ac:dyDescent="0.2">
      <c r="A13393" t="s">
        <v>31806</v>
      </c>
      <c r="B13393" t="s">
        <v>3647</v>
      </c>
      <c r="C13393">
        <v>1</v>
      </c>
      <c r="D13393" t="s">
        <v>101</v>
      </c>
      <c r="E13393" t="s">
        <v>12</v>
      </c>
      <c r="F13393" s="3" t="s">
        <v>31807</v>
      </c>
      <c r="G13393">
        <v>2020</v>
      </c>
      <c r="H13393" t="s">
        <v>37</v>
      </c>
      <c r="I13393" t="s">
        <v>31808</v>
      </c>
    </row>
    <row r="13394" spans="1:9" ht="32" x14ac:dyDescent="0.2">
      <c r="A13394" t="s">
        <v>31809</v>
      </c>
      <c r="B13394" t="s">
        <v>16012</v>
      </c>
      <c r="C13394">
        <v>1</v>
      </c>
      <c r="D13394" t="s">
        <v>52</v>
      </c>
      <c r="E13394" t="s">
        <v>12</v>
      </c>
      <c r="F13394" s="3" t="s">
        <v>16013</v>
      </c>
      <c r="G13394">
        <v>2020</v>
      </c>
      <c r="H13394" t="s">
        <v>323</v>
      </c>
      <c r="I13394" t="s">
        <v>31810</v>
      </c>
    </row>
    <row r="13395" spans="1:9" ht="32" x14ac:dyDescent="0.2">
      <c r="A13395" t="s">
        <v>31809</v>
      </c>
      <c r="B13395" t="s">
        <v>31811</v>
      </c>
      <c r="C13395">
        <v>2</v>
      </c>
      <c r="D13395" t="s">
        <v>1207</v>
      </c>
      <c r="E13395" t="s">
        <v>12</v>
      </c>
      <c r="F13395" s="3" t="s">
        <v>7539</v>
      </c>
      <c r="G13395">
        <v>2020</v>
      </c>
      <c r="H13395" t="s">
        <v>323</v>
      </c>
      <c r="I13395" t="s">
        <v>31810</v>
      </c>
    </row>
    <row r="13396" spans="1:9" ht="16" x14ac:dyDescent="0.2">
      <c r="A13396" t="s">
        <v>31812</v>
      </c>
      <c r="B13396" t="s">
        <v>31326</v>
      </c>
      <c r="C13396">
        <v>1</v>
      </c>
      <c r="D13396" t="s">
        <v>12</v>
      </c>
      <c r="E13396" t="s">
        <v>12</v>
      </c>
      <c r="F13396" s="3" t="s">
        <v>31813</v>
      </c>
      <c r="G13396">
        <v>2020</v>
      </c>
      <c r="H13396" t="s">
        <v>235</v>
      </c>
      <c r="I13396" t="s">
        <v>31814</v>
      </c>
    </row>
    <row r="13397" spans="1:9" ht="16" x14ac:dyDescent="0.2">
      <c r="A13397" t="s">
        <v>31812</v>
      </c>
      <c r="B13397" t="s">
        <v>31815</v>
      </c>
      <c r="C13397">
        <v>2</v>
      </c>
      <c r="D13397" t="s">
        <v>12</v>
      </c>
      <c r="E13397" t="s">
        <v>12</v>
      </c>
      <c r="F13397" s="3" t="s">
        <v>31816</v>
      </c>
      <c r="G13397">
        <v>2020</v>
      </c>
      <c r="H13397" t="s">
        <v>235</v>
      </c>
      <c r="I13397" t="s">
        <v>31814</v>
      </c>
    </row>
    <row r="13398" spans="1:9" ht="16" x14ac:dyDescent="0.2">
      <c r="A13398" t="s">
        <v>31817</v>
      </c>
      <c r="B13398" t="s">
        <v>16122</v>
      </c>
      <c r="C13398">
        <v>1</v>
      </c>
      <c r="D13398" t="s">
        <v>101</v>
      </c>
      <c r="E13398" t="s">
        <v>12</v>
      </c>
      <c r="F13398" s="3" t="s">
        <v>31818</v>
      </c>
      <c r="G13398">
        <v>2020</v>
      </c>
      <c r="H13398" t="s">
        <v>37</v>
      </c>
      <c r="I13398" t="s">
        <v>31819</v>
      </c>
    </row>
    <row r="13399" spans="1:9" ht="16" x14ac:dyDescent="0.2">
      <c r="A13399" t="s">
        <v>31820</v>
      </c>
      <c r="B13399" t="s">
        <v>31821</v>
      </c>
      <c r="C13399">
        <v>1</v>
      </c>
      <c r="D13399" t="s">
        <v>90</v>
      </c>
      <c r="E13399" t="s">
        <v>12</v>
      </c>
      <c r="F13399" s="3" t="s">
        <v>31822</v>
      </c>
      <c r="G13399">
        <v>2020</v>
      </c>
      <c r="H13399" t="s">
        <v>2154</v>
      </c>
      <c r="I13399" t="s">
        <v>31823</v>
      </c>
    </row>
    <row r="13400" spans="1:9" ht="32" x14ac:dyDescent="0.2">
      <c r="A13400" t="s">
        <v>31824</v>
      </c>
      <c r="B13400" t="s">
        <v>31825</v>
      </c>
      <c r="C13400">
        <v>1</v>
      </c>
      <c r="D13400" t="s">
        <v>12</v>
      </c>
      <c r="E13400" t="s">
        <v>12</v>
      </c>
      <c r="F13400" s="3" t="s">
        <v>31826</v>
      </c>
      <c r="G13400">
        <v>2020</v>
      </c>
      <c r="H13400" t="s">
        <v>14</v>
      </c>
      <c r="I13400" t="s">
        <v>31827</v>
      </c>
    </row>
    <row r="13401" spans="1:9" ht="32" x14ac:dyDescent="0.2">
      <c r="A13401" t="s">
        <v>31824</v>
      </c>
      <c r="B13401" t="s">
        <v>31828</v>
      </c>
      <c r="C13401">
        <v>2</v>
      </c>
      <c r="D13401" t="s">
        <v>52</v>
      </c>
      <c r="E13401" t="s">
        <v>12</v>
      </c>
      <c r="F13401" s="3" t="s">
        <v>31829</v>
      </c>
      <c r="G13401">
        <v>2020</v>
      </c>
      <c r="H13401" t="s">
        <v>754</v>
      </c>
      <c r="I13401" t="s">
        <v>31827</v>
      </c>
    </row>
    <row r="13402" spans="1:9" ht="16" x14ac:dyDescent="0.2">
      <c r="A13402" t="s">
        <v>31830</v>
      </c>
      <c r="B13402" t="s">
        <v>31831</v>
      </c>
      <c r="C13402">
        <v>1</v>
      </c>
      <c r="D13402" t="s">
        <v>12</v>
      </c>
      <c r="E13402" t="s">
        <v>12</v>
      </c>
      <c r="F13402" s="3" t="s">
        <v>31832</v>
      </c>
      <c r="G13402">
        <v>2020</v>
      </c>
      <c r="H13402" t="s">
        <v>2316</v>
      </c>
      <c r="I13402" t="s">
        <v>31833</v>
      </c>
    </row>
    <row r="13403" spans="1:9" ht="32" x14ac:dyDescent="0.2">
      <c r="A13403" t="s">
        <v>31830</v>
      </c>
      <c r="B13403" t="s">
        <v>27952</v>
      </c>
      <c r="C13403">
        <v>2</v>
      </c>
      <c r="D13403" t="s">
        <v>12</v>
      </c>
      <c r="E13403" t="s">
        <v>12</v>
      </c>
      <c r="F13403" s="3" t="s">
        <v>31834</v>
      </c>
      <c r="G13403">
        <v>2020</v>
      </c>
      <c r="H13403" t="s">
        <v>126</v>
      </c>
      <c r="I13403" t="s">
        <v>31833</v>
      </c>
    </row>
    <row r="13404" spans="1:9" ht="32" x14ac:dyDescent="0.2">
      <c r="A13404" t="s">
        <v>31830</v>
      </c>
      <c r="B13404" t="s">
        <v>27955</v>
      </c>
      <c r="C13404">
        <v>3</v>
      </c>
      <c r="D13404" t="s">
        <v>12</v>
      </c>
      <c r="E13404" t="s">
        <v>12</v>
      </c>
      <c r="F13404" s="3" t="s">
        <v>27956</v>
      </c>
      <c r="G13404">
        <v>2020</v>
      </c>
      <c r="H13404" t="s">
        <v>126</v>
      </c>
      <c r="I13404" t="s">
        <v>31833</v>
      </c>
    </row>
    <row r="13405" spans="1:9" ht="16" x14ac:dyDescent="0.2">
      <c r="A13405" t="s">
        <v>31835</v>
      </c>
      <c r="B13405" t="s">
        <v>29428</v>
      </c>
      <c r="C13405">
        <v>1</v>
      </c>
      <c r="D13405" t="s">
        <v>12</v>
      </c>
      <c r="E13405" t="s">
        <v>12</v>
      </c>
      <c r="F13405" s="3" t="s">
        <v>31836</v>
      </c>
      <c r="G13405">
        <v>2020</v>
      </c>
      <c r="H13405" t="s">
        <v>140</v>
      </c>
      <c r="I13405" t="s">
        <v>31837</v>
      </c>
    </row>
    <row r="13406" spans="1:9" ht="16" x14ac:dyDescent="0.2">
      <c r="A13406" t="s">
        <v>31838</v>
      </c>
      <c r="B13406" t="s">
        <v>31839</v>
      </c>
      <c r="C13406">
        <v>1</v>
      </c>
      <c r="D13406" t="s">
        <v>12</v>
      </c>
      <c r="E13406" t="s">
        <v>12</v>
      </c>
      <c r="F13406" s="3" t="s">
        <v>31840</v>
      </c>
      <c r="G13406">
        <v>2020</v>
      </c>
      <c r="H13406" t="s">
        <v>602</v>
      </c>
      <c r="I13406" t="s">
        <v>31841</v>
      </c>
    </row>
    <row r="13407" spans="1:9" ht="32" x14ac:dyDescent="0.2">
      <c r="A13407" t="s">
        <v>31838</v>
      </c>
      <c r="B13407" t="s">
        <v>31842</v>
      </c>
      <c r="C13407">
        <v>2</v>
      </c>
      <c r="D13407" t="s">
        <v>12</v>
      </c>
      <c r="E13407" t="s">
        <v>12</v>
      </c>
      <c r="F13407" s="3" t="s">
        <v>31843</v>
      </c>
      <c r="G13407">
        <v>2020</v>
      </c>
      <c r="H13407" t="s">
        <v>602</v>
      </c>
      <c r="I13407" t="s">
        <v>31841</v>
      </c>
    </row>
    <row r="13408" spans="1:9" ht="16" x14ac:dyDescent="0.2">
      <c r="A13408" t="s">
        <v>31844</v>
      </c>
      <c r="B13408" t="s">
        <v>31845</v>
      </c>
      <c r="C13408">
        <v>1</v>
      </c>
      <c r="D13408" t="s">
        <v>12</v>
      </c>
      <c r="E13408" t="s">
        <v>12</v>
      </c>
      <c r="F13408" s="3" t="s">
        <v>31846</v>
      </c>
      <c r="G13408">
        <v>2020</v>
      </c>
      <c r="H13408" t="s">
        <v>140</v>
      </c>
      <c r="I13408" t="s">
        <v>31847</v>
      </c>
    </row>
    <row r="13409" spans="1:9" ht="16" x14ac:dyDescent="0.2">
      <c r="A13409" t="s">
        <v>31844</v>
      </c>
      <c r="B13409" t="s">
        <v>31848</v>
      </c>
      <c r="C13409">
        <v>2</v>
      </c>
      <c r="D13409" t="s">
        <v>12</v>
      </c>
      <c r="E13409" t="s">
        <v>12</v>
      </c>
      <c r="F13409" s="3" t="s">
        <v>31849</v>
      </c>
      <c r="G13409">
        <v>2020</v>
      </c>
      <c r="H13409" t="s">
        <v>140</v>
      </c>
      <c r="I13409" t="s">
        <v>31847</v>
      </c>
    </row>
    <row r="13410" spans="1:9" ht="16" x14ac:dyDescent="0.2">
      <c r="A13410" t="s">
        <v>31844</v>
      </c>
      <c r="B13410" t="s">
        <v>31850</v>
      </c>
      <c r="C13410">
        <v>3</v>
      </c>
      <c r="D13410" t="s">
        <v>12</v>
      </c>
      <c r="E13410" t="s">
        <v>12</v>
      </c>
      <c r="F13410" s="3" t="s">
        <v>31851</v>
      </c>
      <c r="G13410">
        <v>2020</v>
      </c>
      <c r="H13410" t="s">
        <v>140</v>
      </c>
      <c r="I13410" t="s">
        <v>31847</v>
      </c>
    </row>
    <row r="13411" spans="1:9" ht="16" x14ac:dyDescent="0.2">
      <c r="A13411" t="s">
        <v>31844</v>
      </c>
      <c r="B13411" t="s">
        <v>31852</v>
      </c>
      <c r="C13411">
        <v>4</v>
      </c>
      <c r="D13411" t="s">
        <v>12</v>
      </c>
      <c r="E13411" t="s">
        <v>12</v>
      </c>
      <c r="F13411" s="3" t="s">
        <v>31853</v>
      </c>
      <c r="G13411">
        <v>2020</v>
      </c>
      <c r="H13411" t="s">
        <v>140</v>
      </c>
      <c r="I13411" t="s">
        <v>31847</v>
      </c>
    </row>
    <row r="13412" spans="1:9" ht="32" x14ac:dyDescent="0.2">
      <c r="A13412" t="s">
        <v>31854</v>
      </c>
      <c r="B13412" t="s">
        <v>11046</v>
      </c>
      <c r="C13412">
        <v>1</v>
      </c>
      <c r="D13412" t="s">
        <v>11047</v>
      </c>
      <c r="E13412" t="s">
        <v>12</v>
      </c>
      <c r="F13412" s="3" t="s">
        <v>31855</v>
      </c>
      <c r="G13412">
        <v>2020</v>
      </c>
      <c r="H13412" t="s">
        <v>522</v>
      </c>
      <c r="I13412" t="s">
        <v>31856</v>
      </c>
    </row>
    <row r="13413" spans="1:9" ht="32" x14ac:dyDescent="0.2">
      <c r="A13413" t="s">
        <v>31854</v>
      </c>
      <c r="B13413" t="s">
        <v>25481</v>
      </c>
      <c r="C13413">
        <v>2</v>
      </c>
      <c r="D13413" t="s">
        <v>12</v>
      </c>
      <c r="E13413" t="s">
        <v>12</v>
      </c>
      <c r="F13413" s="3" t="s">
        <v>31857</v>
      </c>
      <c r="G13413">
        <v>2020</v>
      </c>
      <c r="H13413" t="s">
        <v>522</v>
      </c>
      <c r="I13413" t="s">
        <v>31856</v>
      </c>
    </row>
    <row r="13414" spans="1:9" ht="32" x14ac:dyDescent="0.2">
      <c r="A13414" t="s">
        <v>31854</v>
      </c>
      <c r="B13414" t="s">
        <v>25479</v>
      </c>
      <c r="C13414">
        <v>3</v>
      </c>
      <c r="D13414" t="s">
        <v>4450</v>
      </c>
      <c r="E13414" t="s">
        <v>12</v>
      </c>
      <c r="F13414" s="3" t="s">
        <v>31858</v>
      </c>
      <c r="G13414">
        <v>2020</v>
      </c>
      <c r="H13414" t="s">
        <v>522</v>
      </c>
      <c r="I13414" t="s">
        <v>31856</v>
      </c>
    </row>
    <row r="13415" spans="1:9" ht="32" x14ac:dyDescent="0.2">
      <c r="A13415" t="s">
        <v>31854</v>
      </c>
      <c r="B13415" t="s">
        <v>25482</v>
      </c>
      <c r="C13415">
        <v>4</v>
      </c>
      <c r="D13415" t="s">
        <v>11047</v>
      </c>
      <c r="E13415" t="s">
        <v>12</v>
      </c>
      <c r="F13415" s="3" t="s">
        <v>31855</v>
      </c>
      <c r="G13415">
        <v>2020</v>
      </c>
      <c r="H13415" t="s">
        <v>522</v>
      </c>
      <c r="I13415" t="s">
        <v>31856</v>
      </c>
    </row>
    <row r="13416" spans="1:9" ht="16" x14ac:dyDescent="0.2">
      <c r="A13416" t="s">
        <v>31859</v>
      </c>
      <c r="B13416" t="s">
        <v>31860</v>
      </c>
      <c r="C13416">
        <v>1</v>
      </c>
      <c r="D13416" t="s">
        <v>12</v>
      </c>
      <c r="E13416" t="s">
        <v>12</v>
      </c>
      <c r="F13416" s="3" t="s">
        <v>31861</v>
      </c>
      <c r="G13416">
        <v>2020</v>
      </c>
      <c r="H13416" t="s">
        <v>140</v>
      </c>
      <c r="I13416" t="s">
        <v>31862</v>
      </c>
    </row>
    <row r="13417" spans="1:9" ht="32" x14ac:dyDescent="0.2">
      <c r="A13417" t="s">
        <v>31859</v>
      </c>
      <c r="B13417" t="s">
        <v>5503</v>
      </c>
      <c r="C13417">
        <v>2</v>
      </c>
      <c r="D13417">
        <f>151</f>
        <v>151</v>
      </c>
      <c r="E13417" t="s">
        <v>12</v>
      </c>
      <c r="F13417" s="3" t="s">
        <v>19285</v>
      </c>
      <c r="G13417">
        <v>2020</v>
      </c>
      <c r="H13417" t="s">
        <v>140</v>
      </c>
      <c r="I13417" t="s">
        <v>31862</v>
      </c>
    </row>
    <row r="13418" spans="1:9" ht="32" x14ac:dyDescent="0.2">
      <c r="A13418" t="s">
        <v>31859</v>
      </c>
      <c r="B13418" t="s">
        <v>31863</v>
      </c>
      <c r="C13418">
        <v>3</v>
      </c>
      <c r="D13418">
        <f>151</f>
        <v>151</v>
      </c>
      <c r="E13418" t="s">
        <v>12</v>
      </c>
      <c r="F13418" s="3" t="s">
        <v>31864</v>
      </c>
      <c r="G13418">
        <v>2020</v>
      </c>
      <c r="H13418" t="s">
        <v>140</v>
      </c>
      <c r="I13418" t="s">
        <v>31862</v>
      </c>
    </row>
    <row r="13419" spans="1:9" ht="16" x14ac:dyDescent="0.2">
      <c r="A13419" t="s">
        <v>31865</v>
      </c>
      <c r="B13419" t="s">
        <v>18374</v>
      </c>
      <c r="C13419">
        <v>1</v>
      </c>
      <c r="D13419" t="s">
        <v>12</v>
      </c>
      <c r="E13419" t="s">
        <v>3798</v>
      </c>
      <c r="F13419" s="3" t="s">
        <v>31866</v>
      </c>
      <c r="G13419">
        <v>2020</v>
      </c>
      <c r="H13419" t="s">
        <v>67</v>
      </c>
      <c r="I13419" t="s">
        <v>31867</v>
      </c>
    </row>
    <row r="13420" spans="1:9" ht="32" x14ac:dyDescent="0.2">
      <c r="A13420" t="s">
        <v>31865</v>
      </c>
      <c r="B13420" t="s">
        <v>11702</v>
      </c>
      <c r="C13420">
        <v>2</v>
      </c>
      <c r="D13420" t="s">
        <v>12</v>
      </c>
      <c r="E13420" t="s">
        <v>12</v>
      </c>
      <c r="F13420" s="3" t="s">
        <v>31868</v>
      </c>
      <c r="G13420">
        <v>2020</v>
      </c>
      <c r="H13420" t="s">
        <v>235</v>
      </c>
      <c r="I13420" t="s">
        <v>31867</v>
      </c>
    </row>
    <row r="13421" spans="1:9" ht="32" x14ac:dyDescent="0.2">
      <c r="A13421" t="s">
        <v>31869</v>
      </c>
      <c r="B13421" t="s">
        <v>31870</v>
      </c>
      <c r="C13421">
        <v>1</v>
      </c>
      <c r="D13421" t="s">
        <v>12</v>
      </c>
      <c r="E13421" t="s">
        <v>12</v>
      </c>
      <c r="F13421" s="3" t="s">
        <v>18737</v>
      </c>
      <c r="G13421">
        <v>2020</v>
      </c>
      <c r="H13421" t="s">
        <v>126</v>
      </c>
      <c r="I13421" t="s">
        <v>31871</v>
      </c>
    </row>
    <row r="13422" spans="1:9" ht="32" x14ac:dyDescent="0.2">
      <c r="A13422" t="s">
        <v>31872</v>
      </c>
      <c r="B13422" t="s">
        <v>31873</v>
      </c>
      <c r="C13422">
        <v>1</v>
      </c>
      <c r="D13422" t="s">
        <v>12</v>
      </c>
      <c r="E13422" t="s">
        <v>12</v>
      </c>
      <c r="F13422" s="3" t="s">
        <v>31874</v>
      </c>
      <c r="G13422">
        <v>2020</v>
      </c>
      <c r="H13422" t="s">
        <v>140</v>
      </c>
      <c r="I13422" t="s">
        <v>31875</v>
      </c>
    </row>
    <row r="13423" spans="1:9" ht="32" x14ac:dyDescent="0.2">
      <c r="A13423" t="s">
        <v>31872</v>
      </c>
      <c r="B13423" t="s">
        <v>31876</v>
      </c>
      <c r="C13423">
        <v>2</v>
      </c>
      <c r="D13423" t="s">
        <v>12</v>
      </c>
      <c r="E13423" t="s">
        <v>12</v>
      </c>
      <c r="F13423" s="3" t="s">
        <v>31877</v>
      </c>
      <c r="G13423">
        <v>2020</v>
      </c>
      <c r="H13423" t="s">
        <v>140</v>
      </c>
      <c r="I13423" t="s">
        <v>31875</v>
      </c>
    </row>
    <row r="13424" spans="1:9" ht="32" x14ac:dyDescent="0.2">
      <c r="A13424" t="s">
        <v>31872</v>
      </c>
      <c r="B13424" t="s">
        <v>31878</v>
      </c>
      <c r="C13424">
        <v>3</v>
      </c>
      <c r="D13424" t="s">
        <v>12</v>
      </c>
      <c r="E13424" t="s">
        <v>12</v>
      </c>
      <c r="F13424" s="3" t="s">
        <v>31879</v>
      </c>
      <c r="G13424">
        <v>2020</v>
      </c>
      <c r="H13424" t="s">
        <v>140</v>
      </c>
      <c r="I13424" t="s">
        <v>31875</v>
      </c>
    </row>
    <row r="13425" spans="1:9" ht="16" x14ac:dyDescent="0.2">
      <c r="A13425" t="s">
        <v>31880</v>
      </c>
      <c r="B13425" t="s">
        <v>31881</v>
      </c>
      <c r="C13425">
        <v>1</v>
      </c>
      <c r="D13425" t="s">
        <v>12</v>
      </c>
      <c r="E13425" t="s">
        <v>12</v>
      </c>
      <c r="F13425" s="3" t="s">
        <v>31882</v>
      </c>
      <c r="G13425">
        <v>2020</v>
      </c>
      <c r="H13425" t="s">
        <v>126</v>
      </c>
      <c r="I13425" t="s">
        <v>31883</v>
      </c>
    </row>
    <row r="13426" spans="1:9" ht="16" x14ac:dyDescent="0.2">
      <c r="A13426" t="s">
        <v>31884</v>
      </c>
      <c r="B13426" t="s">
        <v>23169</v>
      </c>
      <c r="C13426">
        <v>1</v>
      </c>
      <c r="D13426" t="s">
        <v>10222</v>
      </c>
      <c r="E13426" t="s">
        <v>12</v>
      </c>
      <c r="F13426" s="3" t="s">
        <v>23170</v>
      </c>
      <c r="G13426">
        <v>2020</v>
      </c>
      <c r="H13426" t="s">
        <v>67</v>
      </c>
      <c r="I13426" t="s">
        <v>31885</v>
      </c>
    </row>
    <row r="13427" spans="1:9" ht="32" x14ac:dyDescent="0.2">
      <c r="A13427" t="s">
        <v>31886</v>
      </c>
      <c r="B13427" t="s">
        <v>17653</v>
      </c>
      <c r="C13427">
        <v>1</v>
      </c>
      <c r="D13427" t="s">
        <v>12</v>
      </c>
      <c r="E13427" t="s">
        <v>12</v>
      </c>
      <c r="F13427" s="3" t="s">
        <v>31887</v>
      </c>
      <c r="G13427">
        <v>2020</v>
      </c>
      <c r="H13427" t="s">
        <v>14</v>
      </c>
      <c r="I13427" t="s">
        <v>31888</v>
      </c>
    </row>
    <row r="13428" spans="1:9" ht="32" x14ac:dyDescent="0.2">
      <c r="A13428" t="s">
        <v>31889</v>
      </c>
      <c r="B13428" t="s">
        <v>28254</v>
      </c>
      <c r="C13428">
        <v>1</v>
      </c>
      <c r="D13428" t="s">
        <v>3674</v>
      </c>
      <c r="E13428" t="s">
        <v>12</v>
      </c>
      <c r="F13428" s="3" t="s">
        <v>31890</v>
      </c>
      <c r="G13428">
        <v>2020</v>
      </c>
      <c r="H13428" t="s">
        <v>140</v>
      </c>
      <c r="I13428" t="s">
        <v>31891</v>
      </c>
    </row>
    <row r="13429" spans="1:9" ht="32" x14ac:dyDescent="0.2">
      <c r="A13429" t="s">
        <v>31892</v>
      </c>
      <c r="B13429" t="s">
        <v>31893</v>
      </c>
      <c r="C13429">
        <v>1</v>
      </c>
      <c r="D13429">
        <f>441</f>
        <v>441</v>
      </c>
      <c r="E13429" t="s">
        <v>12</v>
      </c>
      <c r="F13429" s="3" t="s">
        <v>24961</v>
      </c>
      <c r="G13429">
        <v>2020</v>
      </c>
      <c r="H13429" t="s">
        <v>140</v>
      </c>
      <c r="I13429" t="s">
        <v>31894</v>
      </c>
    </row>
    <row r="13430" spans="1:9" ht="16" x14ac:dyDescent="0.2">
      <c r="A13430" t="s">
        <v>31895</v>
      </c>
      <c r="B13430" t="s">
        <v>8139</v>
      </c>
      <c r="C13430">
        <v>1</v>
      </c>
      <c r="D13430" t="s">
        <v>12</v>
      </c>
      <c r="E13430" t="s">
        <v>12</v>
      </c>
      <c r="F13430" s="3" t="s">
        <v>8140</v>
      </c>
      <c r="G13430">
        <v>2020</v>
      </c>
      <c r="H13430" t="s">
        <v>140</v>
      </c>
      <c r="I13430" t="s">
        <v>31896</v>
      </c>
    </row>
    <row r="13431" spans="1:9" ht="32" x14ac:dyDescent="0.2">
      <c r="A13431" t="s">
        <v>31895</v>
      </c>
      <c r="B13431" t="s">
        <v>5167</v>
      </c>
      <c r="C13431">
        <v>2</v>
      </c>
      <c r="D13431" t="s">
        <v>485</v>
      </c>
      <c r="E13431" t="s">
        <v>12</v>
      </c>
      <c r="F13431" s="3" t="s">
        <v>31527</v>
      </c>
      <c r="G13431">
        <v>2020</v>
      </c>
      <c r="H13431" t="s">
        <v>140</v>
      </c>
      <c r="I13431" t="s">
        <v>31896</v>
      </c>
    </row>
    <row r="13432" spans="1:9" ht="16" x14ac:dyDescent="0.2">
      <c r="A13432" t="s">
        <v>31897</v>
      </c>
      <c r="B13432" t="s">
        <v>31898</v>
      </c>
      <c r="C13432">
        <v>1</v>
      </c>
      <c r="D13432" t="s">
        <v>344</v>
      </c>
      <c r="E13432" t="s">
        <v>12</v>
      </c>
      <c r="F13432" s="3" t="s">
        <v>31899</v>
      </c>
      <c r="G13432">
        <v>2020</v>
      </c>
      <c r="H13432" t="s">
        <v>140</v>
      </c>
      <c r="I13432" t="s">
        <v>31900</v>
      </c>
    </row>
    <row r="13433" spans="1:9" ht="16" x14ac:dyDescent="0.2">
      <c r="A13433" t="s">
        <v>31897</v>
      </c>
      <c r="B13433" t="s">
        <v>27750</v>
      </c>
      <c r="C13433">
        <v>2</v>
      </c>
      <c r="D13433" t="s">
        <v>316</v>
      </c>
      <c r="E13433" t="s">
        <v>12</v>
      </c>
      <c r="F13433" s="3" t="s">
        <v>6859</v>
      </c>
      <c r="G13433">
        <v>2020</v>
      </c>
      <c r="H13433" t="s">
        <v>140</v>
      </c>
      <c r="I13433" t="s">
        <v>31900</v>
      </c>
    </row>
    <row r="13434" spans="1:9" ht="16" x14ac:dyDescent="0.2">
      <c r="A13434" t="s">
        <v>31897</v>
      </c>
      <c r="B13434" t="s">
        <v>31901</v>
      </c>
      <c r="C13434">
        <v>3</v>
      </c>
      <c r="D13434" t="s">
        <v>712</v>
      </c>
      <c r="E13434" t="s">
        <v>12</v>
      </c>
      <c r="F13434" s="3" t="s">
        <v>27752</v>
      </c>
      <c r="G13434">
        <v>2020</v>
      </c>
      <c r="H13434" t="s">
        <v>140</v>
      </c>
      <c r="I13434" t="s">
        <v>31900</v>
      </c>
    </row>
    <row r="13435" spans="1:9" ht="32" x14ac:dyDescent="0.2">
      <c r="A13435" t="s">
        <v>31902</v>
      </c>
      <c r="B13435" t="s">
        <v>9188</v>
      </c>
      <c r="C13435">
        <v>1</v>
      </c>
      <c r="D13435">
        <f>400</f>
        <v>400</v>
      </c>
      <c r="E13435" t="s">
        <v>12</v>
      </c>
      <c r="F13435" s="3" t="s">
        <v>20270</v>
      </c>
      <c r="G13435">
        <v>2020</v>
      </c>
      <c r="H13435" t="s">
        <v>140</v>
      </c>
      <c r="I13435" t="s">
        <v>31903</v>
      </c>
    </row>
    <row r="13436" spans="1:9" ht="32" x14ac:dyDescent="0.2">
      <c r="A13436" t="s">
        <v>31902</v>
      </c>
      <c r="B13436" t="s">
        <v>5936</v>
      </c>
      <c r="C13436">
        <v>2</v>
      </c>
      <c r="D13436" t="s">
        <v>1020</v>
      </c>
      <c r="E13436" t="s">
        <v>12</v>
      </c>
      <c r="F13436" s="3" t="s">
        <v>31904</v>
      </c>
      <c r="G13436">
        <v>2020</v>
      </c>
      <c r="H13436" t="s">
        <v>1022</v>
      </c>
      <c r="I13436" t="s">
        <v>31903</v>
      </c>
    </row>
    <row r="13437" spans="1:9" ht="16" x14ac:dyDescent="0.2">
      <c r="A13437" t="s">
        <v>31902</v>
      </c>
      <c r="B13437" t="s">
        <v>2170</v>
      </c>
      <c r="C13437">
        <v>3</v>
      </c>
      <c r="D13437" t="s">
        <v>12</v>
      </c>
      <c r="E13437" t="s">
        <v>12</v>
      </c>
      <c r="F13437" s="3" t="s">
        <v>583</v>
      </c>
      <c r="G13437">
        <v>2020</v>
      </c>
      <c r="H13437" t="s">
        <v>140</v>
      </c>
      <c r="I13437" t="s">
        <v>31903</v>
      </c>
    </row>
    <row r="13438" spans="1:9" ht="16" x14ac:dyDescent="0.2">
      <c r="A13438" t="s">
        <v>31905</v>
      </c>
      <c r="B13438" t="s">
        <v>31906</v>
      </c>
      <c r="C13438">
        <v>1</v>
      </c>
      <c r="D13438" t="s">
        <v>12</v>
      </c>
      <c r="E13438" t="s">
        <v>12</v>
      </c>
      <c r="F13438" s="3" t="s">
        <v>31907</v>
      </c>
      <c r="G13438">
        <v>2020</v>
      </c>
      <c r="H13438" t="s">
        <v>67</v>
      </c>
      <c r="I13438" t="s">
        <v>31908</v>
      </c>
    </row>
    <row r="13439" spans="1:9" ht="16" x14ac:dyDescent="0.2">
      <c r="A13439" t="s">
        <v>31905</v>
      </c>
      <c r="B13439" t="s">
        <v>31909</v>
      </c>
      <c r="C13439">
        <v>2</v>
      </c>
      <c r="D13439" t="s">
        <v>6666</v>
      </c>
      <c r="E13439" t="s">
        <v>18377</v>
      </c>
      <c r="F13439" s="3" t="s">
        <v>18378</v>
      </c>
      <c r="G13439">
        <v>2020</v>
      </c>
      <c r="H13439" t="s">
        <v>67</v>
      </c>
      <c r="I13439" t="s">
        <v>31908</v>
      </c>
    </row>
    <row r="13440" spans="1:9" ht="16" x14ac:dyDescent="0.2">
      <c r="A13440" t="s">
        <v>31910</v>
      </c>
      <c r="B13440" t="s">
        <v>582</v>
      </c>
      <c r="C13440">
        <v>1</v>
      </c>
      <c r="D13440" t="s">
        <v>12</v>
      </c>
      <c r="E13440" t="s">
        <v>12</v>
      </c>
      <c r="F13440" s="3" t="s">
        <v>583</v>
      </c>
      <c r="G13440">
        <v>2020</v>
      </c>
      <c r="H13440" t="s">
        <v>140</v>
      </c>
      <c r="I13440" t="s">
        <v>31911</v>
      </c>
    </row>
    <row r="13441" spans="1:9" ht="16" x14ac:dyDescent="0.2">
      <c r="A13441" t="s">
        <v>31912</v>
      </c>
      <c r="B13441" t="s">
        <v>31913</v>
      </c>
      <c r="C13441">
        <v>1</v>
      </c>
      <c r="D13441">
        <f>400</f>
        <v>400</v>
      </c>
      <c r="E13441" t="s">
        <v>12</v>
      </c>
      <c r="F13441" s="3" t="s">
        <v>19437</v>
      </c>
      <c r="G13441">
        <v>2020</v>
      </c>
      <c r="H13441" t="s">
        <v>140</v>
      </c>
      <c r="I13441" t="s">
        <v>31914</v>
      </c>
    </row>
    <row r="13442" spans="1:9" ht="16" x14ac:dyDescent="0.2">
      <c r="A13442" t="s">
        <v>31912</v>
      </c>
      <c r="B13442" t="s">
        <v>19436</v>
      </c>
      <c r="C13442">
        <v>2</v>
      </c>
      <c r="D13442">
        <f>400</f>
        <v>400</v>
      </c>
      <c r="E13442" t="s">
        <v>12</v>
      </c>
      <c r="F13442" s="3" t="s">
        <v>19437</v>
      </c>
      <c r="G13442">
        <v>2020</v>
      </c>
      <c r="H13442" t="s">
        <v>140</v>
      </c>
      <c r="I13442" t="s">
        <v>31914</v>
      </c>
    </row>
    <row r="13443" spans="1:9" ht="32" x14ac:dyDescent="0.2">
      <c r="A13443" t="s">
        <v>31915</v>
      </c>
      <c r="B13443" t="s">
        <v>11208</v>
      </c>
      <c r="C13443">
        <v>1</v>
      </c>
      <c r="D13443">
        <f>132</f>
        <v>132</v>
      </c>
      <c r="E13443" t="s">
        <v>12</v>
      </c>
      <c r="F13443" s="7" t="s">
        <v>19046</v>
      </c>
      <c r="G13443">
        <v>2020</v>
      </c>
      <c r="H13443" t="s">
        <v>140</v>
      </c>
      <c r="I13443" t="s">
        <v>31916</v>
      </c>
    </row>
    <row r="13444" spans="1:9" ht="32" x14ac:dyDescent="0.2">
      <c r="A13444" t="s">
        <v>31915</v>
      </c>
      <c r="B13444" t="s">
        <v>11210</v>
      </c>
      <c r="C13444">
        <v>2</v>
      </c>
      <c r="D13444" t="s">
        <v>3897</v>
      </c>
      <c r="E13444" t="s">
        <v>12</v>
      </c>
      <c r="F13444" s="3" t="s">
        <v>31917</v>
      </c>
      <c r="G13444">
        <v>2020</v>
      </c>
      <c r="H13444" t="s">
        <v>998</v>
      </c>
      <c r="I13444" t="s">
        <v>31916</v>
      </c>
    </row>
    <row r="13445" spans="1:9" ht="32" x14ac:dyDescent="0.2">
      <c r="A13445" t="s">
        <v>31915</v>
      </c>
      <c r="B13445" t="s">
        <v>24790</v>
      </c>
      <c r="C13445">
        <v>3</v>
      </c>
      <c r="D13445" t="s">
        <v>408</v>
      </c>
      <c r="E13445" t="s">
        <v>12</v>
      </c>
      <c r="F13445" s="3" t="s">
        <v>24791</v>
      </c>
      <c r="G13445">
        <v>2020</v>
      </c>
      <c r="H13445" t="s">
        <v>140</v>
      </c>
      <c r="I13445" t="s">
        <v>31916</v>
      </c>
    </row>
    <row r="13446" spans="1:9" ht="32" x14ac:dyDescent="0.2">
      <c r="A13446" t="s">
        <v>31915</v>
      </c>
      <c r="B13446" t="s">
        <v>31525</v>
      </c>
      <c r="C13446">
        <v>4</v>
      </c>
      <c r="D13446">
        <f>73</f>
        <v>73</v>
      </c>
      <c r="E13446" t="s">
        <v>12</v>
      </c>
      <c r="F13446" s="3" t="s">
        <v>823</v>
      </c>
      <c r="G13446">
        <v>2020</v>
      </c>
      <c r="H13446" t="s">
        <v>140</v>
      </c>
      <c r="I13446" t="s">
        <v>31916</v>
      </c>
    </row>
    <row r="13447" spans="1:9" ht="16" x14ac:dyDescent="0.2">
      <c r="A13447" t="s">
        <v>31915</v>
      </c>
      <c r="B13447" t="s">
        <v>31918</v>
      </c>
      <c r="C13447">
        <v>5</v>
      </c>
      <c r="D13447">
        <f>511</f>
        <v>511</v>
      </c>
      <c r="E13447" t="s">
        <v>12</v>
      </c>
      <c r="F13447" s="3" t="s">
        <v>31919</v>
      </c>
      <c r="G13447">
        <v>2020</v>
      </c>
      <c r="H13447" t="s">
        <v>86</v>
      </c>
      <c r="I13447" t="s">
        <v>31916</v>
      </c>
    </row>
    <row r="13448" spans="1:9" ht="32" x14ac:dyDescent="0.2">
      <c r="A13448" t="s">
        <v>31915</v>
      </c>
      <c r="B13448" t="s">
        <v>287</v>
      </c>
      <c r="C13448">
        <v>6</v>
      </c>
      <c r="D13448" t="s">
        <v>52</v>
      </c>
      <c r="E13448" t="s">
        <v>12</v>
      </c>
      <c r="F13448" s="7" t="s">
        <v>30615</v>
      </c>
      <c r="G13448">
        <v>2020</v>
      </c>
      <c r="H13448" t="s">
        <v>140</v>
      </c>
      <c r="I13448" t="s">
        <v>31916</v>
      </c>
    </row>
    <row r="13449" spans="1:9" ht="32" x14ac:dyDescent="0.2">
      <c r="A13449" t="s">
        <v>31920</v>
      </c>
      <c r="B13449" t="s">
        <v>31921</v>
      </c>
      <c r="C13449">
        <v>1</v>
      </c>
      <c r="D13449" t="s">
        <v>52</v>
      </c>
      <c r="E13449" t="s">
        <v>12</v>
      </c>
      <c r="F13449" s="3" t="s">
        <v>31922</v>
      </c>
      <c r="G13449">
        <v>2020</v>
      </c>
      <c r="H13449" t="s">
        <v>215</v>
      </c>
      <c r="I13449" t="s">
        <v>31923</v>
      </c>
    </row>
    <row r="13450" spans="1:9" ht="32" x14ac:dyDescent="0.2">
      <c r="A13450" t="s">
        <v>31920</v>
      </c>
      <c r="B13450" t="s">
        <v>31924</v>
      </c>
      <c r="C13450">
        <v>2</v>
      </c>
      <c r="D13450" t="s">
        <v>52</v>
      </c>
      <c r="E13450" t="s">
        <v>12</v>
      </c>
      <c r="F13450" s="3" t="s">
        <v>31925</v>
      </c>
      <c r="G13450">
        <v>2020</v>
      </c>
      <c r="H13450" t="s">
        <v>215</v>
      </c>
      <c r="I13450" t="s">
        <v>31923</v>
      </c>
    </row>
    <row r="13451" spans="1:9" ht="32" x14ac:dyDescent="0.2">
      <c r="A13451" t="s">
        <v>31926</v>
      </c>
      <c r="B13451" t="s">
        <v>31927</v>
      </c>
      <c r="C13451">
        <v>1</v>
      </c>
      <c r="D13451" t="s">
        <v>8708</v>
      </c>
      <c r="E13451" t="s">
        <v>12</v>
      </c>
      <c r="F13451" s="3" t="s">
        <v>8709</v>
      </c>
      <c r="G13451">
        <v>2020</v>
      </c>
      <c r="H13451" t="s">
        <v>37</v>
      </c>
      <c r="I13451" t="s">
        <v>31928</v>
      </c>
    </row>
    <row r="13452" spans="1:9" ht="16" x14ac:dyDescent="0.2">
      <c r="A13452" t="s">
        <v>31926</v>
      </c>
      <c r="B13452" t="s">
        <v>31929</v>
      </c>
      <c r="C13452">
        <v>2</v>
      </c>
      <c r="D13452" t="s">
        <v>12</v>
      </c>
      <c r="E13452" t="s">
        <v>12</v>
      </c>
      <c r="F13452" s="3" t="s">
        <v>31930</v>
      </c>
      <c r="G13452">
        <v>2020</v>
      </c>
      <c r="H13452" t="s">
        <v>37</v>
      </c>
      <c r="I13452" t="s">
        <v>31928</v>
      </c>
    </row>
    <row r="13453" spans="1:9" ht="32" x14ac:dyDescent="0.2">
      <c r="A13453" t="s">
        <v>31931</v>
      </c>
      <c r="B13453" t="s">
        <v>1201</v>
      </c>
      <c r="C13453">
        <v>1</v>
      </c>
      <c r="D13453" t="s">
        <v>12</v>
      </c>
      <c r="E13453" t="s">
        <v>464</v>
      </c>
      <c r="F13453" s="3" t="s">
        <v>31932</v>
      </c>
      <c r="G13453">
        <v>2020</v>
      </c>
      <c r="H13453" t="s">
        <v>14</v>
      </c>
      <c r="I13453" t="s">
        <v>31933</v>
      </c>
    </row>
    <row r="13454" spans="1:9" ht="32" x14ac:dyDescent="0.2">
      <c r="A13454" t="s">
        <v>31934</v>
      </c>
      <c r="B13454" t="s">
        <v>31935</v>
      </c>
      <c r="C13454">
        <v>1</v>
      </c>
      <c r="D13454" t="s">
        <v>966</v>
      </c>
      <c r="E13454" t="s">
        <v>12</v>
      </c>
      <c r="F13454" s="3" t="s">
        <v>31936</v>
      </c>
      <c r="G13454">
        <v>2020</v>
      </c>
      <c r="H13454" t="s">
        <v>518</v>
      </c>
      <c r="I13454" t="s">
        <v>31937</v>
      </c>
    </row>
    <row r="13455" spans="1:9" ht="16" x14ac:dyDescent="0.2">
      <c r="A13455" t="s">
        <v>31938</v>
      </c>
      <c r="B13455" t="s">
        <v>31939</v>
      </c>
      <c r="C13455">
        <v>1</v>
      </c>
      <c r="D13455">
        <f>237</f>
        <v>237</v>
      </c>
      <c r="E13455" t="s">
        <v>12</v>
      </c>
      <c r="F13455" s="3" t="s">
        <v>13612</v>
      </c>
      <c r="G13455">
        <v>2020</v>
      </c>
      <c r="H13455" t="s">
        <v>21</v>
      </c>
      <c r="I13455" t="s">
        <v>31940</v>
      </c>
    </row>
    <row r="13456" spans="1:9" ht="32" x14ac:dyDescent="0.2">
      <c r="A13456" t="s">
        <v>31941</v>
      </c>
      <c r="B13456" t="s">
        <v>31942</v>
      </c>
      <c r="C13456">
        <v>1</v>
      </c>
      <c r="D13456" t="s">
        <v>4403</v>
      </c>
      <c r="E13456" t="s">
        <v>787</v>
      </c>
      <c r="F13456" s="3" t="s">
        <v>31943</v>
      </c>
      <c r="G13456">
        <v>2020</v>
      </c>
      <c r="H13456" t="s">
        <v>86</v>
      </c>
      <c r="I13456" t="s">
        <v>31944</v>
      </c>
    </row>
    <row r="13457" spans="1:9" ht="32" x14ac:dyDescent="0.2">
      <c r="A13457" t="s">
        <v>31945</v>
      </c>
      <c r="B13457" t="s">
        <v>20901</v>
      </c>
      <c r="C13457">
        <v>1</v>
      </c>
      <c r="D13457">
        <f>469</f>
        <v>469</v>
      </c>
      <c r="E13457" t="s">
        <v>12</v>
      </c>
      <c r="F13457" s="3" t="s">
        <v>20902</v>
      </c>
      <c r="G13457">
        <v>2020</v>
      </c>
      <c r="H13457" t="s">
        <v>761</v>
      </c>
      <c r="I13457" t="s">
        <v>31946</v>
      </c>
    </row>
    <row r="13458" spans="1:9" ht="32" x14ac:dyDescent="0.2">
      <c r="A13458" t="s">
        <v>31945</v>
      </c>
      <c r="B13458" t="s">
        <v>20904</v>
      </c>
      <c r="C13458">
        <v>2</v>
      </c>
      <c r="D13458" t="s">
        <v>4601</v>
      </c>
      <c r="E13458" t="s">
        <v>12</v>
      </c>
      <c r="F13458" s="3" t="s">
        <v>31947</v>
      </c>
      <c r="G13458">
        <v>2020</v>
      </c>
      <c r="H13458" t="s">
        <v>761</v>
      </c>
      <c r="I13458" t="s">
        <v>31946</v>
      </c>
    </row>
    <row r="13459" spans="1:9" ht="32" x14ac:dyDescent="0.2">
      <c r="A13459" t="s">
        <v>31948</v>
      </c>
      <c r="B13459" t="s">
        <v>9992</v>
      </c>
      <c r="C13459">
        <v>1</v>
      </c>
      <c r="D13459" t="s">
        <v>1020</v>
      </c>
      <c r="E13459" t="s">
        <v>12</v>
      </c>
      <c r="F13459" s="3" t="s">
        <v>9919</v>
      </c>
      <c r="G13459">
        <v>2020</v>
      </c>
      <c r="H13459" t="s">
        <v>1022</v>
      </c>
      <c r="I13459" t="s">
        <v>31949</v>
      </c>
    </row>
    <row r="13460" spans="1:9" ht="32" x14ac:dyDescent="0.2">
      <c r="A13460" t="s">
        <v>31948</v>
      </c>
      <c r="B13460" t="s">
        <v>9994</v>
      </c>
      <c r="C13460">
        <v>2</v>
      </c>
      <c r="D13460" t="s">
        <v>9995</v>
      </c>
      <c r="E13460" t="s">
        <v>12</v>
      </c>
      <c r="F13460" s="3" t="s">
        <v>31950</v>
      </c>
      <c r="G13460">
        <v>2020</v>
      </c>
      <c r="H13460" t="s">
        <v>527</v>
      </c>
      <c r="I13460" t="s">
        <v>31949</v>
      </c>
    </row>
    <row r="13461" spans="1:9" ht="32" x14ac:dyDescent="0.2">
      <c r="A13461" t="s">
        <v>31951</v>
      </c>
      <c r="B13461" t="s">
        <v>31952</v>
      </c>
      <c r="C13461">
        <v>1</v>
      </c>
      <c r="D13461">
        <f>454</f>
        <v>454</v>
      </c>
      <c r="E13461" t="s">
        <v>12</v>
      </c>
      <c r="F13461" s="3" t="s">
        <v>31953</v>
      </c>
      <c r="G13461">
        <v>2020</v>
      </c>
      <c r="H13461" t="s">
        <v>37</v>
      </c>
      <c r="I13461" t="s">
        <v>31954</v>
      </c>
    </row>
    <row r="13462" spans="1:9" ht="16" x14ac:dyDescent="0.2">
      <c r="A13462" t="s">
        <v>31955</v>
      </c>
      <c r="B13462" t="s">
        <v>31956</v>
      </c>
      <c r="C13462">
        <v>1</v>
      </c>
      <c r="D13462" s="5" t="s">
        <v>12</v>
      </c>
      <c r="E13462" t="s">
        <v>12</v>
      </c>
      <c r="F13462" s="7" t="s">
        <v>165</v>
      </c>
      <c r="G13462">
        <v>2020</v>
      </c>
      <c r="H13462" t="s">
        <v>37</v>
      </c>
      <c r="I13462" t="s">
        <v>31957</v>
      </c>
    </row>
    <row r="13463" spans="1:9" ht="32" x14ac:dyDescent="0.2">
      <c r="A13463" t="s">
        <v>31958</v>
      </c>
      <c r="B13463" t="s">
        <v>31959</v>
      </c>
      <c r="C13463">
        <v>1</v>
      </c>
      <c r="D13463" t="s">
        <v>8827</v>
      </c>
      <c r="E13463" t="s">
        <v>12</v>
      </c>
      <c r="F13463" s="3" t="s">
        <v>23231</v>
      </c>
      <c r="G13463">
        <v>2020</v>
      </c>
      <c r="H13463" t="s">
        <v>318</v>
      </c>
      <c r="I13463" t="s">
        <v>31960</v>
      </c>
    </row>
    <row r="13464" spans="1:9" ht="32" x14ac:dyDescent="0.2">
      <c r="A13464" t="s">
        <v>31961</v>
      </c>
      <c r="B13464" t="s">
        <v>31962</v>
      </c>
      <c r="C13464">
        <v>1</v>
      </c>
      <c r="D13464">
        <f>237</f>
        <v>237</v>
      </c>
      <c r="E13464" t="s">
        <v>12</v>
      </c>
      <c r="F13464" s="7" t="s">
        <v>31963</v>
      </c>
      <c r="G13464">
        <v>2020</v>
      </c>
      <c r="H13464" t="s">
        <v>21</v>
      </c>
      <c r="I13464" s="8" t="s">
        <v>31964</v>
      </c>
    </row>
    <row r="13465" spans="1:9" ht="16" x14ac:dyDescent="0.2">
      <c r="A13465" t="s">
        <v>31965</v>
      </c>
      <c r="B13465" t="s">
        <v>31966</v>
      </c>
      <c r="C13465">
        <v>1</v>
      </c>
      <c r="D13465" t="s">
        <v>12</v>
      </c>
      <c r="E13465" t="s">
        <v>12</v>
      </c>
      <c r="F13465" s="3" t="s">
        <v>14882</v>
      </c>
      <c r="G13465">
        <v>2020</v>
      </c>
      <c r="H13465" t="s">
        <v>2004</v>
      </c>
      <c r="I13465" t="s">
        <v>31967</v>
      </c>
    </row>
    <row r="13466" spans="1:9" ht="32" x14ac:dyDescent="0.2">
      <c r="A13466" t="s">
        <v>31968</v>
      </c>
      <c r="B13466" t="s">
        <v>28859</v>
      </c>
      <c r="C13466">
        <v>1</v>
      </c>
      <c r="D13466" t="s">
        <v>1416</v>
      </c>
      <c r="E13466" t="s">
        <v>12</v>
      </c>
      <c r="F13466" s="3" t="s">
        <v>1417</v>
      </c>
      <c r="G13466">
        <v>2020</v>
      </c>
      <c r="H13466" t="s">
        <v>67</v>
      </c>
      <c r="I13466" t="s">
        <v>31969</v>
      </c>
    </row>
    <row r="13467" spans="1:9" ht="16" x14ac:dyDescent="0.2">
      <c r="A13467" t="s">
        <v>31968</v>
      </c>
      <c r="B13467" t="s">
        <v>20769</v>
      </c>
      <c r="C13467">
        <v>2</v>
      </c>
      <c r="D13467" t="s">
        <v>1416</v>
      </c>
      <c r="E13467" t="s">
        <v>12</v>
      </c>
      <c r="F13467" s="3" t="s">
        <v>29112</v>
      </c>
      <c r="G13467">
        <v>2020</v>
      </c>
      <c r="H13467" t="s">
        <v>67</v>
      </c>
      <c r="I13467" t="s">
        <v>31969</v>
      </c>
    </row>
    <row r="13468" spans="1:9" ht="32" x14ac:dyDescent="0.2">
      <c r="A13468" t="s">
        <v>31970</v>
      </c>
      <c r="B13468" t="s">
        <v>28859</v>
      </c>
      <c r="C13468">
        <v>1</v>
      </c>
      <c r="D13468" t="s">
        <v>1416</v>
      </c>
      <c r="E13468" t="s">
        <v>12</v>
      </c>
      <c r="F13468" s="3" t="s">
        <v>28766</v>
      </c>
      <c r="G13468">
        <v>2020</v>
      </c>
      <c r="H13468" t="s">
        <v>67</v>
      </c>
      <c r="I13468" t="s">
        <v>31971</v>
      </c>
    </row>
    <row r="13469" spans="1:9" ht="32" x14ac:dyDescent="0.2">
      <c r="A13469" t="s">
        <v>31972</v>
      </c>
      <c r="B13469" t="s">
        <v>3529</v>
      </c>
      <c r="C13469">
        <v>1</v>
      </c>
      <c r="D13469" t="s">
        <v>12</v>
      </c>
      <c r="E13469" t="s">
        <v>12</v>
      </c>
      <c r="F13469" s="3" t="s">
        <v>23512</v>
      </c>
      <c r="G13469">
        <v>2020</v>
      </c>
      <c r="H13469" t="s">
        <v>474</v>
      </c>
      <c r="I13469" t="s">
        <v>31973</v>
      </c>
    </row>
    <row r="13470" spans="1:9" ht="16" x14ac:dyDescent="0.2">
      <c r="A13470" t="s">
        <v>31972</v>
      </c>
      <c r="B13470" t="s">
        <v>31974</v>
      </c>
      <c r="C13470">
        <v>2</v>
      </c>
      <c r="D13470" t="s">
        <v>12</v>
      </c>
      <c r="E13470" t="s">
        <v>12</v>
      </c>
      <c r="F13470" s="3" t="s">
        <v>18950</v>
      </c>
      <c r="G13470">
        <v>2020</v>
      </c>
      <c r="H13470" t="s">
        <v>474</v>
      </c>
      <c r="I13470" t="s">
        <v>31973</v>
      </c>
    </row>
    <row r="13471" spans="1:9" ht="32" x14ac:dyDescent="0.2">
      <c r="A13471" t="s">
        <v>31975</v>
      </c>
      <c r="B13471" t="s">
        <v>31976</v>
      </c>
      <c r="C13471">
        <v>1</v>
      </c>
      <c r="D13471" t="s">
        <v>12</v>
      </c>
      <c r="E13471" t="s">
        <v>70</v>
      </c>
      <c r="F13471" s="3" t="s">
        <v>31977</v>
      </c>
      <c r="G13471">
        <v>2020</v>
      </c>
      <c r="H13471" t="s">
        <v>423</v>
      </c>
      <c r="I13471" t="s">
        <v>31978</v>
      </c>
    </row>
    <row r="13472" spans="1:9" ht="32" x14ac:dyDescent="0.2">
      <c r="A13472" t="s">
        <v>31979</v>
      </c>
      <c r="B13472" t="s">
        <v>2544</v>
      </c>
      <c r="C13472">
        <v>1</v>
      </c>
      <c r="D13472" t="s">
        <v>12</v>
      </c>
      <c r="E13472" t="s">
        <v>3552</v>
      </c>
      <c r="F13472" s="3" t="s">
        <v>10899</v>
      </c>
      <c r="G13472">
        <v>2020</v>
      </c>
      <c r="H13472" t="s">
        <v>14</v>
      </c>
      <c r="I13472" t="s">
        <v>31980</v>
      </c>
    </row>
    <row r="13473" spans="1:9" ht="16" x14ac:dyDescent="0.2">
      <c r="A13473" t="s">
        <v>31979</v>
      </c>
      <c r="B13473" t="s">
        <v>31981</v>
      </c>
      <c r="C13473">
        <v>2</v>
      </c>
      <c r="D13473" t="s">
        <v>344</v>
      </c>
      <c r="E13473" t="s">
        <v>464</v>
      </c>
      <c r="F13473" s="3" t="s">
        <v>2545</v>
      </c>
      <c r="G13473">
        <v>2020</v>
      </c>
      <c r="H13473" t="s">
        <v>14</v>
      </c>
      <c r="I13473" t="s">
        <v>31980</v>
      </c>
    </row>
    <row r="13474" spans="1:9" ht="16" x14ac:dyDescent="0.2">
      <c r="A13474" t="s">
        <v>31979</v>
      </c>
      <c r="B13474" t="s">
        <v>1420</v>
      </c>
      <c r="C13474">
        <v>3</v>
      </c>
      <c r="D13474" t="s">
        <v>344</v>
      </c>
      <c r="E13474" t="s">
        <v>464</v>
      </c>
      <c r="F13474" s="3" t="s">
        <v>2545</v>
      </c>
      <c r="G13474">
        <v>2020</v>
      </c>
      <c r="H13474" t="s">
        <v>14</v>
      </c>
      <c r="I13474" t="s">
        <v>31980</v>
      </c>
    </row>
    <row r="13475" spans="1:9" ht="32" x14ac:dyDescent="0.2">
      <c r="A13475" t="s">
        <v>31982</v>
      </c>
      <c r="B13475" t="s">
        <v>31983</v>
      </c>
      <c r="C13475">
        <v>1</v>
      </c>
      <c r="D13475" t="s">
        <v>12</v>
      </c>
      <c r="E13475" t="s">
        <v>12</v>
      </c>
      <c r="F13475" s="3" t="s">
        <v>31984</v>
      </c>
      <c r="G13475">
        <v>2020</v>
      </c>
      <c r="H13475" t="s">
        <v>226</v>
      </c>
      <c r="I13475" t="s">
        <v>31985</v>
      </c>
    </row>
    <row r="13476" spans="1:9" ht="16" x14ac:dyDescent="0.2">
      <c r="A13476" t="s">
        <v>31982</v>
      </c>
      <c r="B13476" t="s">
        <v>24899</v>
      </c>
      <c r="C13476">
        <v>2</v>
      </c>
      <c r="D13476" t="s">
        <v>5154</v>
      </c>
      <c r="E13476" t="s">
        <v>12</v>
      </c>
      <c r="F13476" s="3" t="s">
        <v>31986</v>
      </c>
      <c r="G13476">
        <v>2020</v>
      </c>
      <c r="H13476" t="s">
        <v>226</v>
      </c>
      <c r="I13476" t="s">
        <v>31985</v>
      </c>
    </row>
    <row r="13477" spans="1:9" ht="32" x14ac:dyDescent="0.2">
      <c r="A13477" t="s">
        <v>31987</v>
      </c>
      <c r="B13477" t="s">
        <v>1238</v>
      </c>
      <c r="C13477">
        <v>1</v>
      </c>
      <c r="D13477" t="s">
        <v>12</v>
      </c>
      <c r="E13477" t="s">
        <v>12</v>
      </c>
      <c r="F13477" s="3" t="s">
        <v>31988</v>
      </c>
      <c r="G13477">
        <v>2020</v>
      </c>
      <c r="H13477" t="s">
        <v>140</v>
      </c>
      <c r="I13477" t="s">
        <v>31989</v>
      </c>
    </row>
    <row r="13478" spans="1:9" ht="32" x14ac:dyDescent="0.2">
      <c r="A13478" t="s">
        <v>31987</v>
      </c>
      <c r="B13478" t="s">
        <v>3106</v>
      </c>
      <c r="C13478">
        <v>2</v>
      </c>
      <c r="D13478" t="s">
        <v>52</v>
      </c>
      <c r="E13478" t="s">
        <v>12</v>
      </c>
      <c r="F13478" s="3" t="s">
        <v>27352</v>
      </c>
      <c r="G13478">
        <v>2020</v>
      </c>
      <c r="H13478" t="s">
        <v>1157</v>
      </c>
      <c r="I13478" t="s">
        <v>31989</v>
      </c>
    </row>
    <row r="13479" spans="1:9" ht="16" x14ac:dyDescent="0.2">
      <c r="A13479" t="s">
        <v>31987</v>
      </c>
      <c r="B13479" t="s">
        <v>30661</v>
      </c>
      <c r="C13479">
        <v>3</v>
      </c>
      <c r="D13479" t="s">
        <v>344</v>
      </c>
      <c r="E13479" t="s">
        <v>12</v>
      </c>
      <c r="F13479" s="3" t="s">
        <v>30662</v>
      </c>
      <c r="G13479">
        <v>2020</v>
      </c>
      <c r="H13479" t="s">
        <v>1157</v>
      </c>
      <c r="I13479" t="s">
        <v>31989</v>
      </c>
    </row>
    <row r="13480" spans="1:9" ht="48" x14ac:dyDescent="0.2">
      <c r="A13480" t="s">
        <v>31990</v>
      </c>
      <c r="B13480" t="s">
        <v>31991</v>
      </c>
      <c r="C13480">
        <v>1</v>
      </c>
      <c r="D13480">
        <f>542</f>
        <v>542</v>
      </c>
      <c r="E13480" t="s">
        <v>12</v>
      </c>
      <c r="F13480" s="3" t="s">
        <v>31992</v>
      </c>
      <c r="G13480">
        <v>2020</v>
      </c>
      <c r="H13480" t="s">
        <v>126</v>
      </c>
      <c r="I13480" t="s">
        <v>31993</v>
      </c>
    </row>
    <row r="13481" spans="1:9" ht="16" x14ac:dyDescent="0.2">
      <c r="A13481" t="s">
        <v>31994</v>
      </c>
      <c r="B13481" t="s">
        <v>31995</v>
      </c>
      <c r="C13481">
        <v>1</v>
      </c>
      <c r="D13481" t="s">
        <v>12</v>
      </c>
      <c r="E13481" t="s">
        <v>12</v>
      </c>
      <c r="F13481" s="3" t="s">
        <v>31996</v>
      </c>
      <c r="G13481">
        <v>2020</v>
      </c>
      <c r="H13481" t="s">
        <v>140</v>
      </c>
      <c r="I13481" t="s">
        <v>31997</v>
      </c>
    </row>
    <row r="13482" spans="1:9" ht="16" x14ac:dyDescent="0.2">
      <c r="A13482" t="s">
        <v>31994</v>
      </c>
      <c r="B13482" t="s">
        <v>31998</v>
      </c>
      <c r="C13482">
        <v>2</v>
      </c>
      <c r="D13482" t="s">
        <v>12</v>
      </c>
      <c r="E13482" t="s">
        <v>12</v>
      </c>
      <c r="F13482" s="3" t="s">
        <v>18124</v>
      </c>
      <c r="G13482">
        <v>2020</v>
      </c>
      <c r="H13482" t="s">
        <v>140</v>
      </c>
      <c r="I13482" t="s">
        <v>31997</v>
      </c>
    </row>
    <row r="13483" spans="1:9" ht="16" x14ac:dyDescent="0.2">
      <c r="A13483" t="s">
        <v>31999</v>
      </c>
      <c r="B13483" t="s">
        <v>18962</v>
      </c>
      <c r="C13483">
        <v>1</v>
      </c>
      <c r="D13483" t="s">
        <v>4617</v>
      </c>
      <c r="E13483" t="s">
        <v>12</v>
      </c>
      <c r="F13483" s="3" t="s">
        <v>6009</v>
      </c>
      <c r="G13483">
        <v>2020</v>
      </c>
      <c r="H13483" t="s">
        <v>140</v>
      </c>
      <c r="I13483" t="s">
        <v>32000</v>
      </c>
    </row>
    <row r="13484" spans="1:9" ht="32" x14ac:dyDescent="0.2">
      <c r="A13484" t="s">
        <v>31999</v>
      </c>
      <c r="B13484" t="s">
        <v>18964</v>
      </c>
      <c r="C13484">
        <v>2</v>
      </c>
      <c r="D13484" t="s">
        <v>772</v>
      </c>
      <c r="E13484" t="s">
        <v>2245</v>
      </c>
      <c r="F13484" s="3" t="s">
        <v>7204</v>
      </c>
      <c r="G13484">
        <v>2020</v>
      </c>
      <c r="H13484" t="s">
        <v>86</v>
      </c>
      <c r="I13484" t="s">
        <v>32000</v>
      </c>
    </row>
    <row r="13485" spans="1:9" ht="16" x14ac:dyDescent="0.2">
      <c r="A13485" t="s">
        <v>31999</v>
      </c>
      <c r="B13485" t="s">
        <v>32001</v>
      </c>
      <c r="C13485">
        <v>3</v>
      </c>
      <c r="D13485" t="s">
        <v>5574</v>
      </c>
      <c r="E13485" t="s">
        <v>12</v>
      </c>
      <c r="F13485" s="3" t="s">
        <v>8020</v>
      </c>
      <c r="G13485">
        <v>2020</v>
      </c>
      <c r="H13485" t="s">
        <v>140</v>
      </c>
      <c r="I13485" t="s">
        <v>32000</v>
      </c>
    </row>
    <row r="13486" spans="1:9" ht="16" x14ac:dyDescent="0.2">
      <c r="A13486" t="s">
        <v>31999</v>
      </c>
      <c r="B13486" t="s">
        <v>18966</v>
      </c>
      <c r="C13486">
        <v>4</v>
      </c>
      <c r="D13486" t="s">
        <v>1128</v>
      </c>
      <c r="E13486" t="s">
        <v>12</v>
      </c>
      <c r="F13486" s="3" t="s">
        <v>18969</v>
      </c>
      <c r="G13486">
        <v>2020</v>
      </c>
      <c r="H13486" t="s">
        <v>140</v>
      </c>
      <c r="I13486" t="s">
        <v>32000</v>
      </c>
    </row>
    <row r="13487" spans="1:9" ht="32" x14ac:dyDescent="0.2">
      <c r="A13487" t="s">
        <v>32002</v>
      </c>
      <c r="B13487" t="s">
        <v>32003</v>
      </c>
      <c r="C13487">
        <v>1</v>
      </c>
      <c r="D13487" t="s">
        <v>5327</v>
      </c>
      <c r="E13487" t="s">
        <v>12</v>
      </c>
      <c r="F13487" s="3" t="s">
        <v>32004</v>
      </c>
      <c r="G13487">
        <v>2020</v>
      </c>
      <c r="H13487" t="s">
        <v>368</v>
      </c>
      <c r="I13487" t="s">
        <v>32005</v>
      </c>
    </row>
    <row r="13488" spans="1:9" ht="16" x14ac:dyDescent="0.2">
      <c r="A13488" t="s">
        <v>32002</v>
      </c>
      <c r="B13488" t="s">
        <v>32006</v>
      </c>
      <c r="C13488">
        <v>2</v>
      </c>
      <c r="D13488" t="s">
        <v>5327</v>
      </c>
      <c r="E13488" t="s">
        <v>12</v>
      </c>
      <c r="F13488" s="3" t="s">
        <v>20185</v>
      </c>
      <c r="G13488">
        <v>2020</v>
      </c>
      <c r="H13488" t="s">
        <v>368</v>
      </c>
      <c r="I13488" t="s">
        <v>32005</v>
      </c>
    </row>
    <row r="13489" spans="1:9" ht="16" x14ac:dyDescent="0.2">
      <c r="A13489" t="s">
        <v>32002</v>
      </c>
      <c r="B13489" t="s">
        <v>32007</v>
      </c>
      <c r="C13489">
        <v>3</v>
      </c>
      <c r="D13489" t="s">
        <v>5327</v>
      </c>
      <c r="E13489" t="s">
        <v>12</v>
      </c>
      <c r="F13489" s="3" t="s">
        <v>20185</v>
      </c>
      <c r="G13489">
        <v>2020</v>
      </c>
      <c r="H13489" t="s">
        <v>368</v>
      </c>
      <c r="I13489" t="s">
        <v>32005</v>
      </c>
    </row>
    <row r="13490" spans="1:9" ht="16" x14ac:dyDescent="0.2">
      <c r="A13490" t="s">
        <v>32008</v>
      </c>
      <c r="B13490" t="s">
        <v>32009</v>
      </c>
      <c r="C13490">
        <v>1</v>
      </c>
      <c r="D13490">
        <f>542</f>
        <v>542</v>
      </c>
      <c r="E13490" t="s">
        <v>12</v>
      </c>
      <c r="F13490" s="3" t="s">
        <v>29456</v>
      </c>
      <c r="G13490">
        <v>2020</v>
      </c>
      <c r="H13490" t="s">
        <v>126</v>
      </c>
      <c r="I13490" t="s">
        <v>32010</v>
      </c>
    </row>
    <row r="13491" spans="1:9" ht="32" x14ac:dyDescent="0.2">
      <c r="A13491" t="s">
        <v>32008</v>
      </c>
      <c r="B13491" t="s">
        <v>32011</v>
      </c>
      <c r="C13491">
        <v>2</v>
      </c>
      <c r="D13491">
        <f>542</f>
        <v>542</v>
      </c>
      <c r="E13491" t="s">
        <v>12</v>
      </c>
      <c r="F13491" s="3" t="s">
        <v>32012</v>
      </c>
      <c r="G13491">
        <v>2020</v>
      </c>
      <c r="H13491" t="s">
        <v>126</v>
      </c>
      <c r="I13491" t="s">
        <v>32010</v>
      </c>
    </row>
    <row r="13492" spans="1:9" ht="32" x14ac:dyDescent="0.2">
      <c r="A13492" t="s">
        <v>32013</v>
      </c>
      <c r="B13492" t="s">
        <v>7004</v>
      </c>
      <c r="C13492">
        <v>1</v>
      </c>
      <c r="D13492" t="s">
        <v>344</v>
      </c>
      <c r="E13492" t="s">
        <v>12</v>
      </c>
      <c r="F13492" s="3" t="s">
        <v>7018</v>
      </c>
      <c r="G13492">
        <v>2020</v>
      </c>
      <c r="H13492" t="s">
        <v>140</v>
      </c>
      <c r="I13492" t="s">
        <v>32014</v>
      </c>
    </row>
    <row r="13493" spans="1:9" ht="16" x14ac:dyDescent="0.2">
      <c r="A13493" t="s">
        <v>32013</v>
      </c>
      <c r="B13493" t="s">
        <v>3852</v>
      </c>
      <c r="C13493">
        <v>2</v>
      </c>
      <c r="D13493" t="s">
        <v>12</v>
      </c>
      <c r="E13493" t="s">
        <v>12</v>
      </c>
      <c r="F13493" s="3" t="s">
        <v>3853</v>
      </c>
      <c r="G13493">
        <v>2020</v>
      </c>
      <c r="H13493" t="s">
        <v>140</v>
      </c>
      <c r="I13493" t="s">
        <v>32014</v>
      </c>
    </row>
    <row r="13494" spans="1:9" ht="32" x14ac:dyDescent="0.2">
      <c r="A13494" t="s">
        <v>32013</v>
      </c>
      <c r="B13494" t="s">
        <v>7002</v>
      </c>
      <c r="C13494">
        <v>3</v>
      </c>
      <c r="D13494" t="s">
        <v>2621</v>
      </c>
      <c r="E13494" t="s">
        <v>12</v>
      </c>
      <c r="F13494" s="3" t="s">
        <v>7021</v>
      </c>
      <c r="G13494">
        <v>2020</v>
      </c>
      <c r="H13494" t="s">
        <v>140</v>
      </c>
      <c r="I13494" t="s">
        <v>32014</v>
      </c>
    </row>
    <row r="13495" spans="1:9" ht="32" x14ac:dyDescent="0.2">
      <c r="A13495" t="s">
        <v>32013</v>
      </c>
      <c r="B13495" t="s">
        <v>27219</v>
      </c>
      <c r="C13495">
        <v>4</v>
      </c>
      <c r="D13495" t="s">
        <v>2621</v>
      </c>
      <c r="E13495" t="s">
        <v>12</v>
      </c>
      <c r="F13495" s="3" t="s">
        <v>32015</v>
      </c>
      <c r="G13495">
        <v>2020</v>
      </c>
      <c r="H13495" t="s">
        <v>140</v>
      </c>
      <c r="I13495" t="s">
        <v>32014</v>
      </c>
    </row>
    <row r="13496" spans="1:9" ht="16" x14ac:dyDescent="0.2">
      <c r="A13496" t="s">
        <v>32016</v>
      </c>
      <c r="B13496" t="s">
        <v>11107</v>
      </c>
      <c r="C13496">
        <v>1</v>
      </c>
      <c r="D13496" t="s">
        <v>3753</v>
      </c>
      <c r="E13496" t="s">
        <v>12</v>
      </c>
      <c r="F13496" s="3" t="s">
        <v>18078</v>
      </c>
      <c r="G13496">
        <v>2020</v>
      </c>
      <c r="H13496" t="s">
        <v>323</v>
      </c>
      <c r="I13496" t="s">
        <v>32017</v>
      </c>
    </row>
    <row r="13497" spans="1:9" ht="16" x14ac:dyDescent="0.2">
      <c r="A13497" t="s">
        <v>32018</v>
      </c>
      <c r="B13497" t="s">
        <v>32019</v>
      </c>
      <c r="C13497">
        <v>1</v>
      </c>
      <c r="D13497" t="s">
        <v>4403</v>
      </c>
      <c r="E13497" t="s">
        <v>12</v>
      </c>
      <c r="F13497" s="3" t="s">
        <v>32020</v>
      </c>
      <c r="G13497">
        <v>2020</v>
      </c>
      <c r="H13497" t="s">
        <v>86</v>
      </c>
      <c r="I13497" t="s">
        <v>32021</v>
      </c>
    </row>
    <row r="13498" spans="1:9" ht="16" x14ac:dyDescent="0.2">
      <c r="A13498" t="s">
        <v>32018</v>
      </c>
      <c r="B13498" t="s">
        <v>32022</v>
      </c>
      <c r="C13498">
        <v>2</v>
      </c>
      <c r="D13498" t="s">
        <v>3056</v>
      </c>
      <c r="E13498" t="s">
        <v>23533</v>
      </c>
      <c r="F13498" s="3" t="s">
        <v>32023</v>
      </c>
      <c r="G13498">
        <v>2020</v>
      </c>
      <c r="H13498" t="s">
        <v>86</v>
      </c>
      <c r="I13498" t="s">
        <v>32021</v>
      </c>
    </row>
    <row r="13499" spans="1:9" ht="32" x14ac:dyDescent="0.2">
      <c r="A13499" t="s">
        <v>32024</v>
      </c>
      <c r="B13499" t="s">
        <v>32025</v>
      </c>
      <c r="C13499">
        <v>1</v>
      </c>
      <c r="D13499">
        <f>65</f>
        <v>65</v>
      </c>
      <c r="E13499" t="s">
        <v>12</v>
      </c>
      <c r="F13499" s="3" t="s">
        <v>32026</v>
      </c>
      <c r="G13499">
        <v>2020</v>
      </c>
      <c r="H13499" t="s">
        <v>323</v>
      </c>
      <c r="I13499" t="s">
        <v>32027</v>
      </c>
    </row>
    <row r="13500" spans="1:9" ht="16" x14ac:dyDescent="0.2">
      <c r="A13500" t="s">
        <v>32028</v>
      </c>
      <c r="B13500" t="s">
        <v>14474</v>
      </c>
      <c r="C13500">
        <v>1</v>
      </c>
      <c r="D13500" t="s">
        <v>52</v>
      </c>
      <c r="E13500" t="s">
        <v>12</v>
      </c>
      <c r="F13500" s="3" t="s">
        <v>32029</v>
      </c>
      <c r="G13500">
        <v>2020</v>
      </c>
      <c r="H13500" t="s">
        <v>37</v>
      </c>
      <c r="I13500" t="s">
        <v>32030</v>
      </c>
    </row>
    <row r="13501" spans="1:9" ht="16" x14ac:dyDescent="0.2">
      <c r="A13501" t="s">
        <v>32031</v>
      </c>
      <c r="B13501" t="s">
        <v>32032</v>
      </c>
      <c r="C13501">
        <v>1</v>
      </c>
      <c r="D13501" t="s">
        <v>4069</v>
      </c>
      <c r="E13501" t="s">
        <v>12</v>
      </c>
      <c r="F13501" s="3" t="s">
        <v>20716</v>
      </c>
      <c r="G13501">
        <v>2020</v>
      </c>
      <c r="H13501" t="s">
        <v>1810</v>
      </c>
      <c r="I13501" t="s">
        <v>32033</v>
      </c>
    </row>
    <row r="13502" spans="1:9" ht="16" x14ac:dyDescent="0.2">
      <c r="A13502" t="s">
        <v>32034</v>
      </c>
      <c r="B13502" t="s">
        <v>32035</v>
      </c>
      <c r="C13502">
        <v>1</v>
      </c>
      <c r="D13502" t="s">
        <v>12</v>
      </c>
      <c r="E13502" t="s">
        <v>12</v>
      </c>
      <c r="F13502" s="3" t="s">
        <v>32036</v>
      </c>
      <c r="G13502">
        <v>2020</v>
      </c>
      <c r="H13502" t="s">
        <v>37</v>
      </c>
      <c r="I13502" t="s">
        <v>32037</v>
      </c>
    </row>
    <row r="13503" spans="1:9" ht="16" x14ac:dyDescent="0.2">
      <c r="A13503" t="s">
        <v>32038</v>
      </c>
      <c r="B13503" t="s">
        <v>3025</v>
      </c>
      <c r="C13503">
        <v>1</v>
      </c>
      <c r="D13503" t="s">
        <v>52</v>
      </c>
      <c r="E13503" t="s">
        <v>12</v>
      </c>
      <c r="F13503" s="3" t="s">
        <v>32039</v>
      </c>
      <c r="G13503">
        <v>2020</v>
      </c>
      <c r="H13503" t="s">
        <v>21</v>
      </c>
      <c r="I13503" t="s">
        <v>32040</v>
      </c>
    </row>
    <row r="13504" spans="1:9" ht="16" x14ac:dyDescent="0.2">
      <c r="A13504" t="s">
        <v>32038</v>
      </c>
      <c r="B13504" t="s">
        <v>32041</v>
      </c>
      <c r="C13504">
        <v>2</v>
      </c>
      <c r="D13504" t="s">
        <v>31</v>
      </c>
      <c r="E13504" t="s">
        <v>12</v>
      </c>
      <c r="F13504" s="3" t="s">
        <v>4836</v>
      </c>
      <c r="G13504">
        <v>2020</v>
      </c>
      <c r="H13504" t="s">
        <v>21</v>
      </c>
      <c r="I13504" t="s">
        <v>32040</v>
      </c>
    </row>
    <row r="13505" spans="1:9" ht="32" x14ac:dyDescent="0.2">
      <c r="A13505" t="s">
        <v>32042</v>
      </c>
      <c r="B13505" t="s">
        <v>32043</v>
      </c>
      <c r="C13505">
        <v>1</v>
      </c>
      <c r="D13505">
        <f>237</f>
        <v>237</v>
      </c>
      <c r="E13505" t="s">
        <v>12</v>
      </c>
      <c r="F13505" s="3" t="s">
        <v>32044</v>
      </c>
      <c r="G13505">
        <v>2020</v>
      </c>
      <c r="H13505" t="s">
        <v>21</v>
      </c>
      <c r="I13505" t="s">
        <v>32045</v>
      </c>
    </row>
    <row r="13506" spans="1:9" ht="32" x14ac:dyDescent="0.2">
      <c r="A13506" t="s">
        <v>32042</v>
      </c>
      <c r="B13506" t="s">
        <v>32046</v>
      </c>
      <c r="C13506">
        <v>2</v>
      </c>
      <c r="D13506">
        <f>237</f>
        <v>237</v>
      </c>
      <c r="E13506" t="s">
        <v>12</v>
      </c>
      <c r="F13506" s="3" t="s">
        <v>32047</v>
      </c>
      <c r="G13506">
        <v>2020</v>
      </c>
      <c r="H13506" t="s">
        <v>21</v>
      </c>
      <c r="I13506" t="s">
        <v>32045</v>
      </c>
    </row>
    <row r="13507" spans="1:9" ht="16" x14ac:dyDescent="0.2">
      <c r="A13507" t="s">
        <v>32042</v>
      </c>
      <c r="B13507" t="s">
        <v>32048</v>
      </c>
      <c r="C13507">
        <v>3</v>
      </c>
      <c r="D13507">
        <f>237</f>
        <v>237</v>
      </c>
      <c r="E13507" t="s">
        <v>12</v>
      </c>
      <c r="F13507" s="3" t="s">
        <v>32049</v>
      </c>
      <c r="G13507">
        <v>2020</v>
      </c>
      <c r="H13507" t="s">
        <v>21</v>
      </c>
      <c r="I13507" t="s">
        <v>32045</v>
      </c>
    </row>
    <row r="13508" spans="1:9" ht="16" x14ac:dyDescent="0.2">
      <c r="A13508" t="s">
        <v>32042</v>
      </c>
      <c r="B13508" t="s">
        <v>32050</v>
      </c>
      <c r="C13508">
        <v>4</v>
      </c>
      <c r="D13508">
        <f>237</f>
        <v>237</v>
      </c>
      <c r="E13508" t="s">
        <v>12</v>
      </c>
      <c r="F13508" s="3" t="s">
        <v>32051</v>
      </c>
      <c r="G13508">
        <v>2020</v>
      </c>
      <c r="H13508" t="s">
        <v>21</v>
      </c>
      <c r="I13508" t="s">
        <v>32045</v>
      </c>
    </row>
    <row r="13509" spans="1:9" ht="16" x14ac:dyDescent="0.2">
      <c r="A13509" t="s">
        <v>32052</v>
      </c>
      <c r="B13509" t="s">
        <v>32053</v>
      </c>
      <c r="C13509">
        <v>1</v>
      </c>
      <c r="D13509" t="s">
        <v>12</v>
      </c>
      <c r="E13509" t="s">
        <v>12</v>
      </c>
      <c r="F13509" s="3" t="s">
        <v>17669</v>
      </c>
      <c r="G13509">
        <v>2020</v>
      </c>
      <c r="H13509" t="s">
        <v>998</v>
      </c>
      <c r="I13509" t="s">
        <v>32054</v>
      </c>
    </row>
    <row r="13510" spans="1:9" ht="32" x14ac:dyDescent="0.2">
      <c r="A13510" t="s">
        <v>32052</v>
      </c>
      <c r="B13510" t="s">
        <v>32055</v>
      </c>
      <c r="C13510">
        <v>2</v>
      </c>
      <c r="D13510" t="s">
        <v>17666</v>
      </c>
      <c r="E13510" t="s">
        <v>12</v>
      </c>
      <c r="F13510" s="3" t="s">
        <v>32056</v>
      </c>
      <c r="G13510">
        <v>2020</v>
      </c>
      <c r="H13510" t="s">
        <v>1248</v>
      </c>
      <c r="I13510" t="s">
        <v>32054</v>
      </c>
    </row>
    <row r="13511" spans="1:9" ht="16" x14ac:dyDescent="0.2">
      <c r="A13511" t="s">
        <v>32057</v>
      </c>
      <c r="B13511" t="s">
        <v>32058</v>
      </c>
      <c r="C13511">
        <v>1</v>
      </c>
      <c r="D13511" t="s">
        <v>408</v>
      </c>
      <c r="E13511" t="s">
        <v>12</v>
      </c>
      <c r="F13511" s="3" t="s">
        <v>32059</v>
      </c>
      <c r="G13511">
        <v>2020</v>
      </c>
      <c r="H13511" t="s">
        <v>140</v>
      </c>
      <c r="I13511" t="s">
        <v>32060</v>
      </c>
    </row>
    <row r="13512" spans="1:9" ht="16" x14ac:dyDescent="0.2">
      <c r="A13512" t="s">
        <v>32057</v>
      </c>
      <c r="B13512" t="s">
        <v>32061</v>
      </c>
      <c r="C13512">
        <v>2</v>
      </c>
      <c r="D13512">
        <f>400</f>
        <v>400</v>
      </c>
      <c r="E13512" t="s">
        <v>12</v>
      </c>
      <c r="F13512" s="3" t="s">
        <v>9437</v>
      </c>
      <c r="G13512">
        <v>2020</v>
      </c>
      <c r="H13512" t="s">
        <v>140</v>
      </c>
      <c r="I13512" t="s">
        <v>32060</v>
      </c>
    </row>
    <row r="13513" spans="1:9" ht="16" x14ac:dyDescent="0.2">
      <c r="A13513" t="s">
        <v>32057</v>
      </c>
      <c r="B13513" t="s">
        <v>32062</v>
      </c>
      <c r="C13513">
        <v>3</v>
      </c>
      <c r="D13513" t="s">
        <v>316</v>
      </c>
      <c r="E13513" t="s">
        <v>12</v>
      </c>
      <c r="F13513" s="3" t="s">
        <v>32063</v>
      </c>
      <c r="G13513">
        <v>2020</v>
      </c>
      <c r="H13513" t="s">
        <v>845</v>
      </c>
      <c r="I13513" t="s">
        <v>32060</v>
      </c>
    </row>
    <row r="13514" spans="1:9" ht="16" x14ac:dyDescent="0.2">
      <c r="A13514" t="s">
        <v>32064</v>
      </c>
      <c r="B13514" t="s">
        <v>32065</v>
      </c>
      <c r="C13514">
        <v>1</v>
      </c>
      <c r="D13514">
        <f>567</f>
        <v>567</v>
      </c>
      <c r="E13514" t="s">
        <v>12</v>
      </c>
      <c r="F13514" s="3" t="s">
        <v>32066</v>
      </c>
      <c r="G13514">
        <v>2020</v>
      </c>
      <c r="H13514" t="s">
        <v>368</v>
      </c>
      <c r="I13514" t="s">
        <v>32067</v>
      </c>
    </row>
    <row r="13515" spans="1:9" ht="16" x14ac:dyDescent="0.2">
      <c r="A13515" t="s">
        <v>32068</v>
      </c>
      <c r="B13515" t="s">
        <v>32069</v>
      </c>
      <c r="C13515">
        <v>1</v>
      </c>
      <c r="D13515" t="s">
        <v>12</v>
      </c>
      <c r="E13515" t="s">
        <v>12</v>
      </c>
      <c r="F13515" s="3" t="s">
        <v>32070</v>
      </c>
      <c r="G13515">
        <v>2020</v>
      </c>
      <c r="H13515" t="s">
        <v>226</v>
      </c>
      <c r="I13515" t="s">
        <v>32071</v>
      </c>
    </row>
    <row r="13516" spans="1:9" ht="16" x14ac:dyDescent="0.2">
      <c r="A13516" t="s">
        <v>32072</v>
      </c>
      <c r="B13516" t="s">
        <v>25887</v>
      </c>
      <c r="C13516">
        <v>1</v>
      </c>
      <c r="D13516" t="s">
        <v>12</v>
      </c>
      <c r="E13516" t="s">
        <v>3552</v>
      </c>
      <c r="F13516" s="3" t="s">
        <v>12490</v>
      </c>
      <c r="G13516">
        <v>2020</v>
      </c>
      <c r="H13516" t="s">
        <v>14</v>
      </c>
      <c r="I13516" t="s">
        <v>32073</v>
      </c>
    </row>
    <row r="13517" spans="1:9" ht="16" x14ac:dyDescent="0.2">
      <c r="A13517" t="s">
        <v>32072</v>
      </c>
      <c r="B13517" t="s">
        <v>27848</v>
      </c>
      <c r="C13517">
        <v>2</v>
      </c>
      <c r="D13517" t="s">
        <v>12</v>
      </c>
      <c r="E13517" t="s">
        <v>3552</v>
      </c>
      <c r="F13517" s="3" t="s">
        <v>12490</v>
      </c>
      <c r="G13517">
        <v>2020</v>
      </c>
      <c r="H13517" t="s">
        <v>14</v>
      </c>
      <c r="I13517" t="s">
        <v>32073</v>
      </c>
    </row>
    <row r="13518" spans="1:9" ht="16" x14ac:dyDescent="0.2">
      <c r="A13518" t="s">
        <v>32074</v>
      </c>
      <c r="B13518" t="s">
        <v>32075</v>
      </c>
      <c r="C13518">
        <v>1</v>
      </c>
      <c r="D13518">
        <f>556</f>
        <v>556</v>
      </c>
      <c r="E13518" t="s">
        <v>12</v>
      </c>
      <c r="F13518" s="3" t="s">
        <v>7546</v>
      </c>
      <c r="G13518">
        <v>2020</v>
      </c>
      <c r="H13518" t="s">
        <v>140</v>
      </c>
      <c r="I13518" t="s">
        <v>32076</v>
      </c>
    </row>
    <row r="13519" spans="1:9" ht="32" x14ac:dyDescent="0.2">
      <c r="A13519" t="s">
        <v>32077</v>
      </c>
      <c r="B13519" t="s">
        <v>32078</v>
      </c>
      <c r="C13519">
        <v>1</v>
      </c>
      <c r="D13519" t="s">
        <v>1128</v>
      </c>
      <c r="E13519" t="s">
        <v>12</v>
      </c>
      <c r="F13519" s="3" t="s">
        <v>32079</v>
      </c>
      <c r="G13519">
        <v>2020</v>
      </c>
      <c r="H13519" t="s">
        <v>140</v>
      </c>
      <c r="I13519" t="s">
        <v>32080</v>
      </c>
    </row>
    <row r="13520" spans="1:9" ht="16" x14ac:dyDescent="0.2">
      <c r="A13520" t="s">
        <v>32081</v>
      </c>
      <c r="B13520" t="s">
        <v>32082</v>
      </c>
      <c r="C13520">
        <v>1</v>
      </c>
      <c r="D13520" t="s">
        <v>52</v>
      </c>
      <c r="E13520" t="s">
        <v>12</v>
      </c>
      <c r="F13520" s="3" t="s">
        <v>10659</v>
      </c>
      <c r="G13520">
        <v>2020</v>
      </c>
      <c r="H13520" t="s">
        <v>21</v>
      </c>
      <c r="I13520" t="s">
        <v>32083</v>
      </c>
    </row>
    <row r="13521" spans="1:9" ht="32" x14ac:dyDescent="0.2">
      <c r="A13521" t="s">
        <v>32084</v>
      </c>
      <c r="B13521" t="s">
        <v>32085</v>
      </c>
      <c r="C13521">
        <v>1</v>
      </c>
      <c r="D13521" t="s">
        <v>12</v>
      </c>
      <c r="E13521" t="s">
        <v>12</v>
      </c>
      <c r="F13521" s="3" t="s">
        <v>1953</v>
      </c>
      <c r="G13521">
        <v>2020</v>
      </c>
      <c r="H13521" t="s">
        <v>1157</v>
      </c>
      <c r="I13521" t="s">
        <v>32086</v>
      </c>
    </row>
    <row r="13522" spans="1:9" ht="16" x14ac:dyDescent="0.2">
      <c r="A13522" t="s">
        <v>32087</v>
      </c>
      <c r="B13522" t="s">
        <v>30187</v>
      </c>
      <c r="C13522">
        <v>1</v>
      </c>
      <c r="D13522" t="s">
        <v>52</v>
      </c>
      <c r="E13522" t="s">
        <v>12</v>
      </c>
      <c r="F13522" s="3" t="s">
        <v>32088</v>
      </c>
      <c r="G13522">
        <v>2020</v>
      </c>
      <c r="H13522" t="s">
        <v>37</v>
      </c>
      <c r="I13522" t="s">
        <v>32089</v>
      </c>
    </row>
    <row r="13523" spans="1:9" ht="16" x14ac:dyDescent="0.2">
      <c r="A13523" t="s">
        <v>32087</v>
      </c>
      <c r="B13523" t="s">
        <v>16721</v>
      </c>
      <c r="C13523">
        <v>2</v>
      </c>
      <c r="D13523" t="s">
        <v>52</v>
      </c>
      <c r="E13523" t="s">
        <v>12</v>
      </c>
      <c r="F13523" s="3" t="s">
        <v>1753</v>
      </c>
      <c r="G13523">
        <v>2020</v>
      </c>
      <c r="H13523" t="s">
        <v>37</v>
      </c>
      <c r="I13523" t="s">
        <v>32089</v>
      </c>
    </row>
    <row r="13524" spans="1:9" ht="16" x14ac:dyDescent="0.2">
      <c r="A13524" t="s">
        <v>32090</v>
      </c>
      <c r="B13524" t="s">
        <v>32091</v>
      </c>
      <c r="C13524">
        <v>1</v>
      </c>
      <c r="D13524" t="s">
        <v>52</v>
      </c>
      <c r="E13524" t="s">
        <v>12</v>
      </c>
      <c r="F13524" s="3" t="s">
        <v>1753</v>
      </c>
      <c r="G13524">
        <v>2020</v>
      </c>
      <c r="H13524" t="s">
        <v>37</v>
      </c>
      <c r="I13524" t="s">
        <v>32092</v>
      </c>
    </row>
    <row r="13525" spans="1:9" ht="32" x14ac:dyDescent="0.2">
      <c r="A13525" t="s">
        <v>32093</v>
      </c>
      <c r="B13525" t="s">
        <v>32094</v>
      </c>
      <c r="C13525">
        <v>1</v>
      </c>
      <c r="D13525" t="s">
        <v>2738</v>
      </c>
      <c r="E13525" t="s">
        <v>12</v>
      </c>
      <c r="F13525" s="3" t="s">
        <v>18194</v>
      </c>
      <c r="G13525">
        <v>2020</v>
      </c>
      <c r="H13525" t="s">
        <v>323</v>
      </c>
      <c r="I13525" t="s">
        <v>32095</v>
      </c>
    </row>
    <row r="13526" spans="1:9" ht="16" x14ac:dyDescent="0.2">
      <c r="A13526" t="s">
        <v>32096</v>
      </c>
      <c r="B13526" t="s">
        <v>32097</v>
      </c>
      <c r="C13526">
        <v>1</v>
      </c>
      <c r="D13526" t="s">
        <v>712</v>
      </c>
      <c r="E13526" t="s">
        <v>12</v>
      </c>
      <c r="F13526" s="3" t="s">
        <v>32098</v>
      </c>
      <c r="G13526">
        <v>2020</v>
      </c>
      <c r="H13526" t="s">
        <v>140</v>
      </c>
      <c r="I13526" t="s">
        <v>32099</v>
      </c>
    </row>
    <row r="13527" spans="1:9" ht="32" x14ac:dyDescent="0.2">
      <c r="A13527" t="s">
        <v>32100</v>
      </c>
      <c r="B13527" t="s">
        <v>32101</v>
      </c>
      <c r="C13527">
        <v>1</v>
      </c>
      <c r="D13527" t="s">
        <v>12</v>
      </c>
      <c r="E13527" t="s">
        <v>12</v>
      </c>
      <c r="F13527" s="3" t="s">
        <v>6229</v>
      </c>
      <c r="G13527">
        <v>2020</v>
      </c>
      <c r="H13527" t="s">
        <v>2747</v>
      </c>
      <c r="I13527" t="s">
        <v>32102</v>
      </c>
    </row>
    <row r="13528" spans="1:9" ht="16" x14ac:dyDescent="0.2">
      <c r="A13528" t="s">
        <v>32103</v>
      </c>
      <c r="B13528" t="s">
        <v>2152</v>
      </c>
      <c r="C13528">
        <v>1</v>
      </c>
      <c r="D13528" t="s">
        <v>52</v>
      </c>
      <c r="E13528" t="s">
        <v>12</v>
      </c>
      <c r="F13528" s="3" t="s">
        <v>3706</v>
      </c>
      <c r="G13528">
        <v>2020</v>
      </c>
      <c r="H13528" t="s">
        <v>140</v>
      </c>
      <c r="I13528" t="s">
        <v>32104</v>
      </c>
    </row>
    <row r="13529" spans="1:9" ht="16" x14ac:dyDescent="0.2">
      <c r="A13529" t="s">
        <v>32105</v>
      </c>
      <c r="B13529" t="s">
        <v>32106</v>
      </c>
      <c r="C13529">
        <v>1</v>
      </c>
      <c r="D13529" t="s">
        <v>12</v>
      </c>
      <c r="E13529" t="s">
        <v>12</v>
      </c>
      <c r="F13529" s="3" t="s">
        <v>32107</v>
      </c>
      <c r="G13529">
        <v>2020</v>
      </c>
      <c r="H13529" t="s">
        <v>4031</v>
      </c>
      <c r="I13529" t="s">
        <v>32108</v>
      </c>
    </row>
    <row r="13530" spans="1:9" ht="16" x14ac:dyDescent="0.2">
      <c r="A13530" t="s">
        <v>32105</v>
      </c>
      <c r="B13530" t="s">
        <v>32109</v>
      </c>
      <c r="C13530">
        <v>2</v>
      </c>
      <c r="D13530" t="s">
        <v>12</v>
      </c>
      <c r="E13530" t="s">
        <v>12</v>
      </c>
      <c r="F13530" s="3" t="s">
        <v>32110</v>
      </c>
      <c r="G13530">
        <v>2020</v>
      </c>
      <c r="H13530" t="s">
        <v>4031</v>
      </c>
      <c r="I13530" t="s">
        <v>32108</v>
      </c>
    </row>
    <row r="13531" spans="1:9" ht="16" x14ac:dyDescent="0.2">
      <c r="A13531" t="s">
        <v>32105</v>
      </c>
      <c r="B13531" t="s">
        <v>9978</v>
      </c>
      <c r="C13531">
        <v>3</v>
      </c>
      <c r="D13531" t="s">
        <v>2621</v>
      </c>
      <c r="E13531" t="s">
        <v>12</v>
      </c>
      <c r="F13531" s="3" t="s">
        <v>6011</v>
      </c>
      <c r="G13531">
        <v>2020</v>
      </c>
      <c r="H13531" t="s">
        <v>140</v>
      </c>
      <c r="I13531" t="s">
        <v>32108</v>
      </c>
    </row>
    <row r="13532" spans="1:9" ht="32" x14ac:dyDescent="0.2">
      <c r="A13532" t="s">
        <v>32111</v>
      </c>
      <c r="B13532" t="s">
        <v>457</v>
      </c>
      <c r="C13532">
        <v>1</v>
      </c>
      <c r="D13532" t="s">
        <v>12</v>
      </c>
      <c r="E13532" t="s">
        <v>12</v>
      </c>
      <c r="F13532" s="7" t="s">
        <v>13088</v>
      </c>
      <c r="G13532">
        <v>2020</v>
      </c>
      <c r="H13532" t="s">
        <v>250</v>
      </c>
      <c r="I13532" t="s">
        <v>32112</v>
      </c>
    </row>
    <row r="13533" spans="1:9" ht="32" x14ac:dyDescent="0.2">
      <c r="A13533" t="s">
        <v>32113</v>
      </c>
      <c r="B13533" t="s">
        <v>29032</v>
      </c>
      <c r="C13533">
        <v>1</v>
      </c>
      <c r="D13533" t="s">
        <v>759</v>
      </c>
      <c r="E13533" t="s">
        <v>12</v>
      </c>
      <c r="F13533" s="3" t="s">
        <v>32114</v>
      </c>
      <c r="G13533">
        <v>2020</v>
      </c>
      <c r="H13533" t="s">
        <v>761</v>
      </c>
      <c r="I13533" t="s">
        <v>32115</v>
      </c>
    </row>
    <row r="13534" spans="1:9" ht="16" x14ac:dyDescent="0.2">
      <c r="A13534" t="s">
        <v>32113</v>
      </c>
      <c r="B13534" t="s">
        <v>17541</v>
      </c>
      <c r="C13534">
        <v>2</v>
      </c>
      <c r="D13534" t="s">
        <v>12</v>
      </c>
      <c r="E13534" t="s">
        <v>32116</v>
      </c>
      <c r="F13534" s="3" t="s">
        <v>32117</v>
      </c>
      <c r="G13534">
        <v>2020</v>
      </c>
      <c r="H13534" t="s">
        <v>8086</v>
      </c>
      <c r="I13534" t="s">
        <v>32115</v>
      </c>
    </row>
    <row r="13535" spans="1:9" ht="32" x14ac:dyDescent="0.2">
      <c r="A13535" t="s">
        <v>32118</v>
      </c>
      <c r="B13535" t="s">
        <v>32119</v>
      </c>
      <c r="C13535">
        <v>1</v>
      </c>
      <c r="D13535" t="s">
        <v>344</v>
      </c>
      <c r="E13535" t="s">
        <v>12</v>
      </c>
      <c r="F13535" s="3" t="s">
        <v>32120</v>
      </c>
      <c r="G13535">
        <v>2020</v>
      </c>
      <c r="H13535" t="s">
        <v>714</v>
      </c>
      <c r="I13535" t="s">
        <v>32121</v>
      </c>
    </row>
    <row r="13536" spans="1:9" ht="32" x14ac:dyDescent="0.2">
      <c r="A13536" t="s">
        <v>32118</v>
      </c>
      <c r="B13536" t="s">
        <v>32122</v>
      </c>
      <c r="C13536">
        <v>2</v>
      </c>
      <c r="D13536" t="s">
        <v>344</v>
      </c>
      <c r="E13536" t="s">
        <v>12</v>
      </c>
      <c r="F13536" s="3" t="s">
        <v>32123</v>
      </c>
      <c r="G13536">
        <v>2020</v>
      </c>
      <c r="H13536" t="s">
        <v>714</v>
      </c>
      <c r="I13536" t="s">
        <v>32121</v>
      </c>
    </row>
    <row r="13537" spans="1:9" ht="32" x14ac:dyDescent="0.2">
      <c r="A13537" t="s">
        <v>32118</v>
      </c>
      <c r="B13537" t="s">
        <v>32124</v>
      </c>
      <c r="C13537">
        <v>3</v>
      </c>
      <c r="D13537">
        <f>387</f>
        <v>387</v>
      </c>
      <c r="E13537" t="s">
        <v>12</v>
      </c>
      <c r="F13537" s="3" t="s">
        <v>32125</v>
      </c>
      <c r="G13537">
        <v>2020</v>
      </c>
      <c r="H13537" t="s">
        <v>714</v>
      </c>
      <c r="I13537" t="s">
        <v>32121</v>
      </c>
    </row>
    <row r="13538" spans="1:9" ht="16" x14ac:dyDescent="0.2">
      <c r="A13538" t="s">
        <v>32126</v>
      </c>
      <c r="B13538" t="s">
        <v>32127</v>
      </c>
      <c r="C13538">
        <v>1</v>
      </c>
      <c r="D13538" t="s">
        <v>1010</v>
      </c>
      <c r="E13538" t="s">
        <v>12</v>
      </c>
      <c r="F13538" s="3" t="s">
        <v>6865</v>
      </c>
      <c r="G13538">
        <v>2020</v>
      </c>
      <c r="H13538" t="s">
        <v>140</v>
      </c>
      <c r="I13538" t="s">
        <v>32128</v>
      </c>
    </row>
    <row r="13539" spans="1:9" ht="16" x14ac:dyDescent="0.2">
      <c r="A13539" t="s">
        <v>32126</v>
      </c>
      <c r="B13539" t="s">
        <v>32129</v>
      </c>
      <c r="C13539">
        <v>2</v>
      </c>
      <c r="D13539" t="s">
        <v>5574</v>
      </c>
      <c r="E13539" t="s">
        <v>12</v>
      </c>
      <c r="F13539" s="3" t="s">
        <v>8020</v>
      </c>
      <c r="G13539">
        <v>2020</v>
      </c>
      <c r="H13539" t="s">
        <v>140</v>
      </c>
      <c r="I13539" t="s">
        <v>32128</v>
      </c>
    </row>
    <row r="13540" spans="1:9" ht="32" x14ac:dyDescent="0.2">
      <c r="A13540" t="s">
        <v>32130</v>
      </c>
      <c r="B13540" t="s">
        <v>27575</v>
      </c>
      <c r="C13540">
        <v>1</v>
      </c>
      <c r="D13540" t="s">
        <v>12</v>
      </c>
      <c r="E13540" t="s">
        <v>12</v>
      </c>
      <c r="F13540" s="3" t="s">
        <v>32131</v>
      </c>
      <c r="G13540">
        <v>2020</v>
      </c>
      <c r="H13540" t="s">
        <v>14</v>
      </c>
      <c r="I13540" t="s">
        <v>32132</v>
      </c>
    </row>
    <row r="13541" spans="1:9" ht="32" x14ac:dyDescent="0.2">
      <c r="A13541" t="s">
        <v>32130</v>
      </c>
      <c r="B13541" t="s">
        <v>32133</v>
      </c>
      <c r="C13541">
        <v>2</v>
      </c>
      <c r="D13541" t="s">
        <v>12</v>
      </c>
      <c r="E13541" t="s">
        <v>12</v>
      </c>
      <c r="F13541" s="3" t="s">
        <v>4689</v>
      </c>
      <c r="G13541">
        <v>2020</v>
      </c>
      <c r="H13541" t="s">
        <v>474</v>
      </c>
      <c r="I13541" t="s">
        <v>32132</v>
      </c>
    </row>
    <row r="13542" spans="1:9" ht="16" x14ac:dyDescent="0.2">
      <c r="A13542" t="s">
        <v>32134</v>
      </c>
      <c r="B13542" t="s">
        <v>32135</v>
      </c>
      <c r="C13542">
        <v>1</v>
      </c>
      <c r="D13542" t="s">
        <v>12</v>
      </c>
      <c r="E13542" t="s">
        <v>12</v>
      </c>
      <c r="F13542" s="3" t="s">
        <v>32136</v>
      </c>
      <c r="G13542">
        <v>2020</v>
      </c>
      <c r="H13542" t="s">
        <v>998</v>
      </c>
      <c r="I13542" t="s">
        <v>32137</v>
      </c>
    </row>
    <row r="13543" spans="1:9" ht="16" x14ac:dyDescent="0.2">
      <c r="A13543" t="s">
        <v>32138</v>
      </c>
      <c r="B13543" t="s">
        <v>20383</v>
      </c>
      <c r="C13543">
        <v>1</v>
      </c>
      <c r="D13543" t="s">
        <v>12</v>
      </c>
      <c r="E13543" t="s">
        <v>168</v>
      </c>
      <c r="F13543" s="3" t="s">
        <v>12213</v>
      </c>
      <c r="G13543">
        <v>2020</v>
      </c>
      <c r="H13543" t="s">
        <v>86</v>
      </c>
      <c r="I13543" t="s">
        <v>32139</v>
      </c>
    </row>
    <row r="13544" spans="1:9" ht="32" x14ac:dyDescent="0.2">
      <c r="A13544" t="s">
        <v>32138</v>
      </c>
      <c r="B13544" t="s">
        <v>9224</v>
      </c>
      <c r="C13544">
        <v>2</v>
      </c>
      <c r="D13544">
        <f>95</f>
        <v>95</v>
      </c>
      <c r="E13544" t="s">
        <v>12</v>
      </c>
      <c r="F13544" s="3" t="s">
        <v>32140</v>
      </c>
      <c r="G13544">
        <v>2020</v>
      </c>
      <c r="H13544" t="s">
        <v>86</v>
      </c>
      <c r="I13544" t="s">
        <v>32139</v>
      </c>
    </row>
    <row r="13545" spans="1:9" ht="32" x14ac:dyDescent="0.2">
      <c r="A13545" t="s">
        <v>32141</v>
      </c>
      <c r="B13545" t="s">
        <v>32142</v>
      </c>
      <c r="C13545">
        <v>1</v>
      </c>
      <c r="D13545" t="s">
        <v>4409</v>
      </c>
      <c r="E13545" t="s">
        <v>28018</v>
      </c>
      <c r="F13545" s="3" t="s">
        <v>28019</v>
      </c>
      <c r="G13545">
        <v>2020</v>
      </c>
      <c r="H13545" t="s">
        <v>86</v>
      </c>
      <c r="I13545" t="s">
        <v>32143</v>
      </c>
    </row>
    <row r="13546" spans="1:9" ht="16" x14ac:dyDescent="0.2">
      <c r="A13546" t="s">
        <v>32144</v>
      </c>
      <c r="B13546" t="s">
        <v>32145</v>
      </c>
      <c r="C13546">
        <v>1</v>
      </c>
      <c r="D13546" t="s">
        <v>12</v>
      </c>
      <c r="E13546" t="s">
        <v>12</v>
      </c>
      <c r="F13546" s="3" t="s">
        <v>32146</v>
      </c>
      <c r="G13546">
        <v>2020</v>
      </c>
      <c r="H13546" t="s">
        <v>140</v>
      </c>
      <c r="I13546" t="s">
        <v>32147</v>
      </c>
    </row>
    <row r="13547" spans="1:9" ht="16" x14ac:dyDescent="0.2">
      <c r="A13547" t="s">
        <v>32144</v>
      </c>
      <c r="B13547" t="s">
        <v>32148</v>
      </c>
      <c r="C13547">
        <v>2</v>
      </c>
      <c r="D13547" t="s">
        <v>12</v>
      </c>
      <c r="E13547" t="s">
        <v>12</v>
      </c>
      <c r="F13547" s="3" t="s">
        <v>22955</v>
      </c>
      <c r="G13547">
        <v>2020</v>
      </c>
      <c r="H13547" t="s">
        <v>140</v>
      </c>
      <c r="I13547" t="s">
        <v>32147</v>
      </c>
    </row>
    <row r="13548" spans="1:9" ht="32" x14ac:dyDescent="0.2">
      <c r="A13548" t="s">
        <v>32149</v>
      </c>
      <c r="B13548" t="s">
        <v>32150</v>
      </c>
      <c r="C13548">
        <v>1</v>
      </c>
      <c r="D13548">
        <f>276</f>
        <v>276</v>
      </c>
      <c r="E13548" t="s">
        <v>12</v>
      </c>
      <c r="F13548" s="3" t="s">
        <v>32151</v>
      </c>
      <c r="G13548">
        <v>2020</v>
      </c>
      <c r="H13548" t="s">
        <v>267</v>
      </c>
      <c r="I13548" t="s">
        <v>32152</v>
      </c>
    </row>
    <row r="13549" spans="1:9" ht="32" x14ac:dyDescent="0.2">
      <c r="A13549" t="s">
        <v>32153</v>
      </c>
      <c r="B13549" t="s">
        <v>20382</v>
      </c>
      <c r="C13549">
        <v>1</v>
      </c>
      <c r="D13549">
        <f>534</f>
        <v>534</v>
      </c>
      <c r="E13549" t="s">
        <v>5749</v>
      </c>
      <c r="F13549" s="3" t="s">
        <v>5750</v>
      </c>
      <c r="G13549">
        <v>2020</v>
      </c>
      <c r="H13549" t="s">
        <v>801</v>
      </c>
      <c r="I13549" t="s">
        <v>32154</v>
      </c>
    </row>
    <row r="13550" spans="1:9" ht="16" x14ac:dyDescent="0.2">
      <c r="A13550" t="s">
        <v>32153</v>
      </c>
      <c r="B13550" t="s">
        <v>32155</v>
      </c>
      <c r="C13550">
        <v>2</v>
      </c>
      <c r="D13550" t="s">
        <v>12</v>
      </c>
      <c r="E13550" t="s">
        <v>12</v>
      </c>
      <c r="F13550" s="3" t="s">
        <v>20384</v>
      </c>
      <c r="G13550">
        <v>2020</v>
      </c>
      <c r="H13550" t="s">
        <v>801</v>
      </c>
      <c r="I13550" t="s">
        <v>32154</v>
      </c>
    </row>
    <row r="13551" spans="1:9" ht="32" x14ac:dyDescent="0.2">
      <c r="A13551" t="s">
        <v>32156</v>
      </c>
      <c r="B13551" t="s">
        <v>1009</v>
      </c>
      <c r="C13551">
        <v>1</v>
      </c>
      <c r="D13551" t="s">
        <v>1010</v>
      </c>
      <c r="E13551" t="s">
        <v>12</v>
      </c>
      <c r="F13551" s="3" t="s">
        <v>32157</v>
      </c>
      <c r="G13551">
        <v>2020</v>
      </c>
      <c r="H13551" t="s">
        <v>140</v>
      </c>
      <c r="I13551" t="s">
        <v>32158</v>
      </c>
    </row>
    <row r="13552" spans="1:9" ht="16" x14ac:dyDescent="0.2">
      <c r="A13552" t="s">
        <v>32156</v>
      </c>
      <c r="B13552" t="s">
        <v>19436</v>
      </c>
      <c r="C13552">
        <v>2</v>
      </c>
      <c r="D13552">
        <f>400</f>
        <v>400</v>
      </c>
      <c r="E13552" t="s">
        <v>12</v>
      </c>
      <c r="F13552" s="3" t="s">
        <v>19437</v>
      </c>
      <c r="G13552">
        <v>2020</v>
      </c>
      <c r="H13552" t="s">
        <v>140</v>
      </c>
      <c r="I13552" t="s">
        <v>32158</v>
      </c>
    </row>
    <row r="13553" spans="1:9" ht="16" x14ac:dyDescent="0.2">
      <c r="A13553" t="s">
        <v>32159</v>
      </c>
      <c r="B13553" t="s">
        <v>28460</v>
      </c>
      <c r="C13553">
        <v>1</v>
      </c>
      <c r="D13553" t="s">
        <v>25115</v>
      </c>
      <c r="E13553" t="s">
        <v>12</v>
      </c>
      <c r="F13553" s="3" t="s">
        <v>25116</v>
      </c>
      <c r="G13553">
        <v>2020</v>
      </c>
      <c r="H13553" t="s">
        <v>86</v>
      </c>
      <c r="I13553" t="s">
        <v>32160</v>
      </c>
    </row>
    <row r="13554" spans="1:9" ht="32" x14ac:dyDescent="0.2">
      <c r="A13554" t="s">
        <v>32161</v>
      </c>
      <c r="B13554" t="s">
        <v>32162</v>
      </c>
      <c r="C13554">
        <v>1</v>
      </c>
      <c r="D13554" t="s">
        <v>12</v>
      </c>
      <c r="E13554" t="s">
        <v>12</v>
      </c>
      <c r="F13554" s="3" t="s">
        <v>32163</v>
      </c>
      <c r="G13554">
        <v>2020</v>
      </c>
      <c r="H13554" t="s">
        <v>239</v>
      </c>
      <c r="I13554" t="s">
        <v>32164</v>
      </c>
    </row>
    <row r="13555" spans="1:9" ht="32" x14ac:dyDescent="0.2">
      <c r="A13555" t="s">
        <v>32165</v>
      </c>
      <c r="B13555" t="s">
        <v>32166</v>
      </c>
      <c r="C13555">
        <v>1</v>
      </c>
      <c r="D13555" t="s">
        <v>12</v>
      </c>
      <c r="E13555" t="s">
        <v>12</v>
      </c>
      <c r="F13555" s="3" t="s">
        <v>32167</v>
      </c>
      <c r="G13555">
        <v>2020</v>
      </c>
      <c r="H13555" t="s">
        <v>235</v>
      </c>
      <c r="I13555" t="s">
        <v>32168</v>
      </c>
    </row>
    <row r="13556" spans="1:9" ht="16" x14ac:dyDescent="0.2">
      <c r="A13556" t="s">
        <v>32165</v>
      </c>
      <c r="B13556" t="s">
        <v>32169</v>
      </c>
      <c r="C13556">
        <v>2</v>
      </c>
      <c r="D13556" t="s">
        <v>12</v>
      </c>
      <c r="E13556" t="s">
        <v>12</v>
      </c>
      <c r="F13556" s="3" t="s">
        <v>32170</v>
      </c>
      <c r="G13556">
        <v>2020</v>
      </c>
      <c r="H13556" t="s">
        <v>235</v>
      </c>
      <c r="I13556" t="s">
        <v>32168</v>
      </c>
    </row>
    <row r="13557" spans="1:9" ht="16" x14ac:dyDescent="0.2">
      <c r="A13557" t="s">
        <v>32171</v>
      </c>
      <c r="B13557" t="s">
        <v>1270</v>
      </c>
      <c r="C13557">
        <v>1</v>
      </c>
      <c r="D13557">
        <f>237</f>
        <v>237</v>
      </c>
      <c r="E13557" t="s">
        <v>12</v>
      </c>
      <c r="F13557" s="3" t="s">
        <v>17401</v>
      </c>
      <c r="G13557">
        <v>2020</v>
      </c>
      <c r="H13557" t="s">
        <v>21</v>
      </c>
      <c r="I13557" t="s">
        <v>32172</v>
      </c>
    </row>
    <row r="13558" spans="1:9" ht="16" x14ac:dyDescent="0.2">
      <c r="A13558" t="s">
        <v>32171</v>
      </c>
      <c r="B13558" t="s">
        <v>32173</v>
      </c>
      <c r="C13558">
        <v>2</v>
      </c>
      <c r="D13558">
        <f>237</f>
        <v>237</v>
      </c>
      <c r="E13558" t="s">
        <v>12</v>
      </c>
      <c r="F13558" s="3" t="s">
        <v>22150</v>
      </c>
      <c r="G13558">
        <v>2020</v>
      </c>
      <c r="H13558" t="s">
        <v>21</v>
      </c>
      <c r="I13558" t="s">
        <v>32172</v>
      </c>
    </row>
    <row r="13559" spans="1:9" ht="16" x14ac:dyDescent="0.2">
      <c r="A13559" t="s">
        <v>32174</v>
      </c>
      <c r="B13559" t="s">
        <v>13102</v>
      </c>
      <c r="C13559">
        <v>1</v>
      </c>
      <c r="D13559" t="s">
        <v>12</v>
      </c>
      <c r="E13559" t="s">
        <v>12</v>
      </c>
      <c r="F13559" s="3" t="s">
        <v>13110</v>
      </c>
      <c r="G13559">
        <v>2020</v>
      </c>
      <c r="H13559" t="s">
        <v>1102</v>
      </c>
      <c r="I13559" t="s">
        <v>32175</v>
      </c>
    </row>
    <row r="13560" spans="1:9" ht="16" x14ac:dyDescent="0.2">
      <c r="A13560" t="s">
        <v>32174</v>
      </c>
      <c r="B13560" t="s">
        <v>13107</v>
      </c>
      <c r="C13560">
        <v>2</v>
      </c>
      <c r="D13560" t="s">
        <v>12</v>
      </c>
      <c r="E13560" t="s">
        <v>12</v>
      </c>
      <c r="F13560" s="3" t="s">
        <v>13108</v>
      </c>
      <c r="G13560">
        <v>2020</v>
      </c>
      <c r="H13560" t="s">
        <v>226</v>
      </c>
      <c r="I13560" t="s">
        <v>32175</v>
      </c>
    </row>
    <row r="13561" spans="1:9" ht="32" x14ac:dyDescent="0.2">
      <c r="A13561" t="s">
        <v>32174</v>
      </c>
      <c r="B13561" t="s">
        <v>32176</v>
      </c>
      <c r="C13561">
        <v>3</v>
      </c>
      <c r="D13561" t="s">
        <v>1579</v>
      </c>
      <c r="E13561" t="s">
        <v>592</v>
      </c>
      <c r="F13561" s="3" t="s">
        <v>2362</v>
      </c>
      <c r="G13561">
        <v>2020</v>
      </c>
      <c r="H13561" t="s">
        <v>140</v>
      </c>
      <c r="I13561" t="s">
        <v>32175</v>
      </c>
    </row>
    <row r="13562" spans="1:9" ht="16" x14ac:dyDescent="0.2">
      <c r="A13562" t="s">
        <v>32174</v>
      </c>
      <c r="B13562" t="s">
        <v>32177</v>
      </c>
      <c r="C13562">
        <v>4</v>
      </c>
      <c r="D13562" t="s">
        <v>344</v>
      </c>
      <c r="E13562" t="s">
        <v>12</v>
      </c>
      <c r="F13562" s="3" t="s">
        <v>820</v>
      </c>
      <c r="G13562">
        <v>2020</v>
      </c>
      <c r="H13562" t="s">
        <v>140</v>
      </c>
      <c r="I13562" t="s">
        <v>32175</v>
      </c>
    </row>
    <row r="13563" spans="1:9" ht="16" x14ac:dyDescent="0.2">
      <c r="A13563" t="s">
        <v>32174</v>
      </c>
      <c r="B13563" t="s">
        <v>32178</v>
      </c>
      <c r="C13563">
        <v>5</v>
      </c>
      <c r="D13563" t="s">
        <v>12</v>
      </c>
      <c r="E13563" t="s">
        <v>12</v>
      </c>
      <c r="F13563" s="3" t="s">
        <v>32179</v>
      </c>
      <c r="G13563">
        <v>2020</v>
      </c>
      <c r="H13563" t="s">
        <v>12656</v>
      </c>
      <c r="I13563" t="s">
        <v>32175</v>
      </c>
    </row>
    <row r="13564" spans="1:9" ht="32" x14ac:dyDescent="0.2">
      <c r="A13564" t="s">
        <v>32174</v>
      </c>
      <c r="B13564" t="s">
        <v>32180</v>
      </c>
      <c r="C13564">
        <v>6</v>
      </c>
      <c r="D13564" t="s">
        <v>12</v>
      </c>
      <c r="E13564" t="s">
        <v>12</v>
      </c>
      <c r="F13564" s="3" t="s">
        <v>32181</v>
      </c>
      <c r="G13564">
        <v>2020</v>
      </c>
      <c r="H13564" t="s">
        <v>12656</v>
      </c>
      <c r="I13564" t="s">
        <v>32175</v>
      </c>
    </row>
    <row r="13565" spans="1:9" ht="16" x14ac:dyDescent="0.2">
      <c r="A13565" t="s">
        <v>32174</v>
      </c>
      <c r="B13565" t="s">
        <v>32182</v>
      </c>
      <c r="C13565">
        <v>7</v>
      </c>
      <c r="D13565" t="s">
        <v>12</v>
      </c>
      <c r="E13565" t="s">
        <v>12</v>
      </c>
      <c r="F13565" s="3" t="s">
        <v>31836</v>
      </c>
      <c r="G13565">
        <v>2020</v>
      </c>
      <c r="H13565" t="s">
        <v>140</v>
      </c>
      <c r="I13565" t="s">
        <v>32175</v>
      </c>
    </row>
    <row r="13566" spans="1:9" ht="16" x14ac:dyDescent="0.2">
      <c r="A13566" t="s">
        <v>32183</v>
      </c>
      <c r="B13566" t="s">
        <v>20175</v>
      </c>
      <c r="C13566">
        <v>1</v>
      </c>
      <c r="D13566" t="s">
        <v>4617</v>
      </c>
      <c r="E13566" t="s">
        <v>12</v>
      </c>
      <c r="F13566" s="3" t="s">
        <v>6009</v>
      </c>
      <c r="G13566">
        <v>2020</v>
      </c>
      <c r="H13566" t="s">
        <v>140</v>
      </c>
      <c r="I13566" t="s">
        <v>32184</v>
      </c>
    </row>
    <row r="13567" spans="1:9" ht="16" x14ac:dyDescent="0.2">
      <c r="A13567" t="s">
        <v>32183</v>
      </c>
      <c r="B13567" t="s">
        <v>32185</v>
      </c>
      <c r="C13567">
        <v>2</v>
      </c>
      <c r="D13567">
        <f>419</f>
        <v>419</v>
      </c>
      <c r="E13567" t="s">
        <v>12</v>
      </c>
      <c r="F13567" s="3" t="s">
        <v>20454</v>
      </c>
      <c r="G13567">
        <v>2020</v>
      </c>
      <c r="H13567" t="s">
        <v>140</v>
      </c>
      <c r="I13567" t="s">
        <v>32184</v>
      </c>
    </row>
    <row r="13568" spans="1:9" ht="32" x14ac:dyDescent="0.2">
      <c r="A13568" t="s">
        <v>32183</v>
      </c>
      <c r="B13568" t="s">
        <v>3700</v>
      </c>
      <c r="C13568">
        <v>3</v>
      </c>
      <c r="D13568" t="s">
        <v>1579</v>
      </c>
      <c r="E13568" t="s">
        <v>12</v>
      </c>
      <c r="F13568" s="3" t="s">
        <v>1580</v>
      </c>
      <c r="G13568">
        <v>2020</v>
      </c>
      <c r="H13568" t="s">
        <v>140</v>
      </c>
      <c r="I13568" t="s">
        <v>32184</v>
      </c>
    </row>
    <row r="13569" spans="1:9" ht="16" x14ac:dyDescent="0.2">
      <c r="A13569" t="s">
        <v>32186</v>
      </c>
      <c r="B13569" t="s">
        <v>32187</v>
      </c>
      <c r="C13569">
        <v>1</v>
      </c>
      <c r="D13569" t="s">
        <v>12</v>
      </c>
      <c r="E13569" t="s">
        <v>12</v>
      </c>
      <c r="F13569" s="3" t="s">
        <v>32188</v>
      </c>
      <c r="G13569">
        <v>2020</v>
      </c>
      <c r="H13569" t="s">
        <v>21</v>
      </c>
      <c r="I13569" t="s">
        <v>32189</v>
      </c>
    </row>
    <row r="13570" spans="1:9" ht="16" x14ac:dyDescent="0.2">
      <c r="A13570" t="s">
        <v>32186</v>
      </c>
      <c r="B13570" t="s">
        <v>32190</v>
      </c>
      <c r="C13570">
        <v>2</v>
      </c>
      <c r="D13570" t="s">
        <v>12</v>
      </c>
      <c r="E13570" t="s">
        <v>12</v>
      </c>
      <c r="F13570" s="3" t="s">
        <v>32191</v>
      </c>
      <c r="G13570">
        <v>2020</v>
      </c>
      <c r="H13570" t="s">
        <v>21</v>
      </c>
      <c r="I13570" t="s">
        <v>32189</v>
      </c>
    </row>
    <row r="13571" spans="1:9" ht="16" x14ac:dyDescent="0.2">
      <c r="A13571" t="s">
        <v>32192</v>
      </c>
      <c r="B13571" t="s">
        <v>32193</v>
      </c>
      <c r="C13571">
        <v>1</v>
      </c>
      <c r="D13571" t="s">
        <v>12</v>
      </c>
      <c r="E13571" t="s">
        <v>1171</v>
      </c>
      <c r="F13571" s="3" t="s">
        <v>32194</v>
      </c>
      <c r="G13571">
        <v>2020</v>
      </c>
      <c r="H13571" t="s">
        <v>438</v>
      </c>
      <c r="I13571" t="s">
        <v>32195</v>
      </c>
    </row>
    <row r="13572" spans="1:9" ht="32" x14ac:dyDescent="0.2">
      <c r="A13572" t="s">
        <v>32196</v>
      </c>
      <c r="B13572" t="s">
        <v>32197</v>
      </c>
      <c r="C13572">
        <v>1</v>
      </c>
      <c r="D13572" t="s">
        <v>759</v>
      </c>
      <c r="E13572" t="s">
        <v>12</v>
      </c>
      <c r="F13572" s="3" t="s">
        <v>32198</v>
      </c>
      <c r="G13572">
        <v>2020</v>
      </c>
      <c r="H13572" t="s">
        <v>761</v>
      </c>
      <c r="I13572" t="s">
        <v>32199</v>
      </c>
    </row>
    <row r="13573" spans="1:9" ht="16" x14ac:dyDescent="0.2">
      <c r="A13573" t="s">
        <v>32196</v>
      </c>
      <c r="B13573" t="s">
        <v>32200</v>
      </c>
      <c r="C13573">
        <v>2</v>
      </c>
      <c r="D13573" t="s">
        <v>4601</v>
      </c>
      <c r="E13573" t="s">
        <v>1171</v>
      </c>
      <c r="F13573" s="3" t="s">
        <v>32201</v>
      </c>
      <c r="G13573">
        <v>2020</v>
      </c>
      <c r="H13573" t="s">
        <v>761</v>
      </c>
      <c r="I13573" t="s">
        <v>32199</v>
      </c>
    </row>
    <row r="13574" spans="1:9" ht="16" x14ac:dyDescent="0.2">
      <c r="A13574" t="s">
        <v>32202</v>
      </c>
      <c r="B13574" t="s">
        <v>32203</v>
      </c>
      <c r="C13574">
        <v>1</v>
      </c>
      <c r="D13574">
        <f>145</f>
        <v>145</v>
      </c>
      <c r="E13574" t="s">
        <v>12</v>
      </c>
      <c r="F13574" s="3" t="s">
        <v>32204</v>
      </c>
      <c r="G13574">
        <v>2020</v>
      </c>
      <c r="H13574" t="s">
        <v>140</v>
      </c>
      <c r="I13574" t="s">
        <v>32205</v>
      </c>
    </row>
    <row r="13575" spans="1:9" ht="16" x14ac:dyDescent="0.2">
      <c r="A13575" t="s">
        <v>32206</v>
      </c>
      <c r="B13575" t="s">
        <v>32207</v>
      </c>
      <c r="C13575">
        <v>1</v>
      </c>
      <c r="D13575">
        <f>407</f>
        <v>407</v>
      </c>
      <c r="E13575" t="s">
        <v>12</v>
      </c>
      <c r="F13575" s="3" t="s">
        <v>32208</v>
      </c>
      <c r="G13575">
        <v>2020</v>
      </c>
      <c r="H13575" t="s">
        <v>37</v>
      </c>
      <c r="I13575" t="s">
        <v>32209</v>
      </c>
    </row>
    <row r="13576" spans="1:9" ht="32" x14ac:dyDescent="0.2">
      <c r="A13576" t="s">
        <v>32210</v>
      </c>
      <c r="B13576" t="s">
        <v>32211</v>
      </c>
      <c r="C13576">
        <v>1</v>
      </c>
      <c r="D13576" t="s">
        <v>19676</v>
      </c>
      <c r="E13576" t="s">
        <v>12</v>
      </c>
      <c r="F13576" s="3" t="s">
        <v>32212</v>
      </c>
      <c r="G13576">
        <v>2020</v>
      </c>
      <c r="H13576" t="s">
        <v>3976</v>
      </c>
      <c r="I13576" t="s">
        <v>32213</v>
      </c>
    </row>
    <row r="13577" spans="1:9" ht="32" x14ac:dyDescent="0.2">
      <c r="A13577" t="s">
        <v>32214</v>
      </c>
      <c r="B13577" t="s">
        <v>10679</v>
      </c>
      <c r="C13577">
        <v>1</v>
      </c>
      <c r="D13577">
        <f>446</f>
        <v>446</v>
      </c>
      <c r="E13577" t="s">
        <v>12</v>
      </c>
      <c r="F13577" s="3" t="s">
        <v>10680</v>
      </c>
      <c r="G13577">
        <v>2020</v>
      </c>
      <c r="H13577" t="s">
        <v>86</v>
      </c>
      <c r="I13577" t="s">
        <v>32215</v>
      </c>
    </row>
    <row r="13578" spans="1:9" ht="16" x14ac:dyDescent="0.2">
      <c r="A13578" t="s">
        <v>32214</v>
      </c>
      <c r="B13578" t="s">
        <v>10676</v>
      </c>
      <c r="C13578">
        <v>2</v>
      </c>
      <c r="D13578" t="s">
        <v>12</v>
      </c>
      <c r="E13578" t="s">
        <v>4991</v>
      </c>
      <c r="F13578" s="3" t="s">
        <v>10677</v>
      </c>
      <c r="G13578">
        <v>2020</v>
      </c>
      <c r="H13578" t="s">
        <v>76</v>
      </c>
      <c r="I13578" t="s">
        <v>32215</v>
      </c>
    </row>
    <row r="13579" spans="1:9" ht="32" x14ac:dyDescent="0.2">
      <c r="A13579" t="s">
        <v>32216</v>
      </c>
      <c r="B13579" t="s">
        <v>32217</v>
      </c>
      <c r="C13579">
        <v>1</v>
      </c>
      <c r="D13579" t="s">
        <v>12</v>
      </c>
      <c r="E13579" t="s">
        <v>12</v>
      </c>
      <c r="F13579" s="3" t="s">
        <v>32218</v>
      </c>
      <c r="G13579">
        <v>2020</v>
      </c>
      <c r="H13579" t="s">
        <v>1157</v>
      </c>
      <c r="I13579" t="s">
        <v>32219</v>
      </c>
    </row>
    <row r="13580" spans="1:9" ht="32" x14ac:dyDescent="0.2">
      <c r="A13580" t="s">
        <v>32216</v>
      </c>
      <c r="B13580" t="s">
        <v>32220</v>
      </c>
      <c r="C13580">
        <v>2</v>
      </c>
      <c r="D13580" t="s">
        <v>52</v>
      </c>
      <c r="E13580" t="s">
        <v>12</v>
      </c>
      <c r="F13580" s="3" t="s">
        <v>32221</v>
      </c>
      <c r="G13580">
        <v>2020</v>
      </c>
      <c r="H13580" t="s">
        <v>2026</v>
      </c>
      <c r="I13580" t="s">
        <v>32219</v>
      </c>
    </row>
    <row r="13581" spans="1:9" ht="16" x14ac:dyDescent="0.2">
      <c r="A13581" t="s">
        <v>32222</v>
      </c>
      <c r="B13581" t="s">
        <v>32223</v>
      </c>
      <c r="C13581">
        <v>1</v>
      </c>
      <c r="D13581" t="s">
        <v>966</v>
      </c>
      <c r="E13581" t="s">
        <v>12</v>
      </c>
      <c r="F13581" s="3" t="s">
        <v>32224</v>
      </c>
      <c r="G13581">
        <v>2020</v>
      </c>
      <c r="H13581" t="s">
        <v>86</v>
      </c>
      <c r="I13581" t="s">
        <v>32225</v>
      </c>
    </row>
    <row r="13582" spans="1:9" ht="16" x14ac:dyDescent="0.2">
      <c r="A13582" t="s">
        <v>32222</v>
      </c>
      <c r="B13582" t="s">
        <v>32226</v>
      </c>
      <c r="C13582">
        <v>2</v>
      </c>
      <c r="D13582">
        <f>328</f>
        <v>328</v>
      </c>
      <c r="E13582" t="s">
        <v>485</v>
      </c>
      <c r="F13582" s="3" t="s">
        <v>32227</v>
      </c>
      <c r="G13582">
        <v>2020</v>
      </c>
      <c r="H13582" t="s">
        <v>86</v>
      </c>
      <c r="I13582" t="s">
        <v>32225</v>
      </c>
    </row>
    <row r="13583" spans="1:9" ht="32" x14ac:dyDescent="0.2">
      <c r="A13583" t="s">
        <v>32228</v>
      </c>
      <c r="B13583" t="s">
        <v>32229</v>
      </c>
      <c r="C13583">
        <v>1</v>
      </c>
      <c r="D13583">
        <f>237</f>
        <v>237</v>
      </c>
      <c r="E13583" t="s">
        <v>12</v>
      </c>
      <c r="F13583" s="3" t="s">
        <v>32230</v>
      </c>
      <c r="G13583">
        <v>2020</v>
      </c>
      <c r="H13583" t="s">
        <v>21</v>
      </c>
      <c r="I13583" t="s">
        <v>32231</v>
      </c>
    </row>
    <row r="13584" spans="1:9" ht="32" x14ac:dyDescent="0.2">
      <c r="A13584" t="s">
        <v>32232</v>
      </c>
      <c r="B13584" t="s">
        <v>32233</v>
      </c>
      <c r="C13584">
        <v>1</v>
      </c>
      <c r="D13584">
        <f>237</f>
        <v>237</v>
      </c>
      <c r="E13584" t="s">
        <v>12</v>
      </c>
      <c r="F13584" s="3" t="s">
        <v>32234</v>
      </c>
      <c r="G13584">
        <v>2020</v>
      </c>
      <c r="H13584" t="s">
        <v>21</v>
      </c>
      <c r="I13584" t="s">
        <v>32235</v>
      </c>
    </row>
    <row r="13585" spans="1:9" ht="32" x14ac:dyDescent="0.2">
      <c r="A13585" t="s">
        <v>32232</v>
      </c>
      <c r="B13585" t="s">
        <v>32236</v>
      </c>
      <c r="C13585">
        <v>2</v>
      </c>
      <c r="D13585" t="s">
        <v>52</v>
      </c>
      <c r="E13585" t="s">
        <v>12</v>
      </c>
      <c r="F13585" s="3" t="s">
        <v>7556</v>
      </c>
      <c r="G13585">
        <v>2020</v>
      </c>
      <c r="H13585" t="s">
        <v>21</v>
      </c>
      <c r="I13585" t="s">
        <v>32235</v>
      </c>
    </row>
    <row r="13586" spans="1:9" ht="32" x14ac:dyDescent="0.2">
      <c r="A13586" t="s">
        <v>32232</v>
      </c>
      <c r="B13586" t="s">
        <v>19062</v>
      </c>
      <c r="C13586">
        <v>3</v>
      </c>
      <c r="D13586" t="s">
        <v>52</v>
      </c>
      <c r="E13586" t="s">
        <v>12</v>
      </c>
      <c r="F13586" s="3" t="s">
        <v>32237</v>
      </c>
      <c r="G13586">
        <v>2020</v>
      </c>
      <c r="H13586" t="s">
        <v>21</v>
      </c>
      <c r="I13586" t="s">
        <v>32235</v>
      </c>
    </row>
    <row r="13587" spans="1:9" ht="16" x14ac:dyDescent="0.2">
      <c r="A13587" t="s">
        <v>32238</v>
      </c>
      <c r="B13587" t="s">
        <v>32239</v>
      </c>
      <c r="C13587">
        <v>1</v>
      </c>
      <c r="D13587" t="s">
        <v>12</v>
      </c>
      <c r="E13587" t="s">
        <v>12</v>
      </c>
      <c r="F13587" s="3" t="s">
        <v>32240</v>
      </c>
      <c r="G13587">
        <v>2020</v>
      </c>
      <c r="H13587" t="s">
        <v>998</v>
      </c>
      <c r="I13587" t="s">
        <v>32241</v>
      </c>
    </row>
    <row r="13588" spans="1:9" ht="16" x14ac:dyDescent="0.2">
      <c r="A13588" t="s">
        <v>32238</v>
      </c>
      <c r="B13588" t="s">
        <v>32242</v>
      </c>
      <c r="C13588">
        <v>2</v>
      </c>
      <c r="D13588" t="s">
        <v>576</v>
      </c>
      <c r="E13588" t="s">
        <v>12</v>
      </c>
      <c r="F13588" s="3" t="s">
        <v>18788</v>
      </c>
      <c r="G13588">
        <v>2020</v>
      </c>
      <c r="H13588" t="s">
        <v>137</v>
      </c>
      <c r="I13588" t="s">
        <v>32241</v>
      </c>
    </row>
    <row r="13589" spans="1:9" ht="16" x14ac:dyDescent="0.2">
      <c r="A13589" t="s">
        <v>32238</v>
      </c>
      <c r="B13589" t="s">
        <v>32243</v>
      </c>
      <c r="C13589">
        <v>3</v>
      </c>
      <c r="D13589" t="s">
        <v>12</v>
      </c>
      <c r="E13589" t="s">
        <v>12</v>
      </c>
      <c r="F13589" s="3" t="s">
        <v>32244</v>
      </c>
      <c r="G13589">
        <v>2020</v>
      </c>
      <c r="H13589" t="s">
        <v>998</v>
      </c>
      <c r="I13589" t="s">
        <v>32241</v>
      </c>
    </row>
    <row r="13590" spans="1:9" ht="32" x14ac:dyDescent="0.2">
      <c r="A13590" t="s">
        <v>32245</v>
      </c>
      <c r="B13590" t="s">
        <v>32246</v>
      </c>
      <c r="C13590">
        <v>1</v>
      </c>
      <c r="D13590" t="s">
        <v>1903</v>
      </c>
      <c r="E13590" t="s">
        <v>12</v>
      </c>
      <c r="F13590" s="3" t="s">
        <v>3720</v>
      </c>
      <c r="G13590">
        <v>2020</v>
      </c>
      <c r="H13590" t="s">
        <v>323</v>
      </c>
      <c r="I13590" t="s">
        <v>32247</v>
      </c>
    </row>
    <row r="13591" spans="1:9" ht="32" x14ac:dyDescent="0.2">
      <c r="A13591" t="s">
        <v>32245</v>
      </c>
      <c r="B13591" t="s">
        <v>32248</v>
      </c>
      <c r="C13591">
        <v>2</v>
      </c>
      <c r="D13591" t="s">
        <v>1903</v>
      </c>
      <c r="E13591" t="s">
        <v>12</v>
      </c>
      <c r="F13591" s="3" t="s">
        <v>3720</v>
      </c>
      <c r="G13591">
        <v>2020</v>
      </c>
      <c r="H13591" t="s">
        <v>323</v>
      </c>
      <c r="I13591" t="s">
        <v>32247</v>
      </c>
    </row>
    <row r="13592" spans="1:9" ht="32" x14ac:dyDescent="0.2">
      <c r="A13592" t="s">
        <v>32245</v>
      </c>
      <c r="B13592" t="s">
        <v>32249</v>
      </c>
      <c r="C13592">
        <v>3</v>
      </c>
      <c r="D13592">
        <f>137</f>
        <v>137</v>
      </c>
      <c r="E13592" t="s">
        <v>12</v>
      </c>
      <c r="F13592" s="3" t="s">
        <v>32250</v>
      </c>
      <c r="G13592">
        <v>2020</v>
      </c>
      <c r="H13592" t="s">
        <v>323</v>
      </c>
      <c r="I13592" t="s">
        <v>32247</v>
      </c>
    </row>
    <row r="13593" spans="1:9" ht="32" x14ac:dyDescent="0.2">
      <c r="A13593" t="s">
        <v>32245</v>
      </c>
      <c r="B13593" t="s">
        <v>32251</v>
      </c>
      <c r="C13593">
        <v>4</v>
      </c>
      <c r="D13593" t="s">
        <v>1903</v>
      </c>
      <c r="E13593" t="s">
        <v>12</v>
      </c>
      <c r="F13593" s="3" t="s">
        <v>3720</v>
      </c>
      <c r="G13593">
        <v>2020</v>
      </c>
      <c r="H13593" t="s">
        <v>323</v>
      </c>
      <c r="I13593" t="s">
        <v>32247</v>
      </c>
    </row>
    <row r="13594" spans="1:9" ht="32" x14ac:dyDescent="0.2">
      <c r="A13594" t="s">
        <v>32252</v>
      </c>
      <c r="B13594" t="s">
        <v>32253</v>
      </c>
      <c r="C13594">
        <v>1</v>
      </c>
      <c r="D13594" t="s">
        <v>12</v>
      </c>
      <c r="E13594" t="s">
        <v>12</v>
      </c>
      <c r="F13594" s="3" t="s">
        <v>32254</v>
      </c>
      <c r="G13594">
        <v>2020</v>
      </c>
      <c r="H13594" t="s">
        <v>239</v>
      </c>
      <c r="I13594" t="s">
        <v>32255</v>
      </c>
    </row>
    <row r="13595" spans="1:9" ht="32" x14ac:dyDescent="0.2">
      <c r="A13595" t="s">
        <v>32256</v>
      </c>
      <c r="B13595" t="s">
        <v>32257</v>
      </c>
      <c r="C13595">
        <v>1</v>
      </c>
      <c r="D13595">
        <f>476</f>
        <v>476</v>
      </c>
      <c r="E13595" t="s">
        <v>12</v>
      </c>
      <c r="F13595" s="3" t="s">
        <v>32258</v>
      </c>
      <c r="G13595">
        <v>2020</v>
      </c>
      <c r="H13595" t="s">
        <v>67</v>
      </c>
      <c r="I13595" t="s">
        <v>32259</v>
      </c>
    </row>
    <row r="13596" spans="1:9" ht="16" x14ac:dyDescent="0.2">
      <c r="A13596" t="s">
        <v>32256</v>
      </c>
      <c r="B13596" t="s">
        <v>32260</v>
      </c>
      <c r="C13596">
        <v>2</v>
      </c>
      <c r="D13596" t="s">
        <v>12</v>
      </c>
      <c r="E13596" t="s">
        <v>12</v>
      </c>
      <c r="F13596" s="3" t="s">
        <v>18780</v>
      </c>
      <c r="G13596">
        <v>2020</v>
      </c>
      <c r="H13596" t="s">
        <v>140</v>
      </c>
      <c r="I13596" t="s">
        <v>32259</v>
      </c>
    </row>
    <row r="13597" spans="1:9" ht="32" x14ac:dyDescent="0.2">
      <c r="A13597" t="s">
        <v>32261</v>
      </c>
      <c r="B13597" t="s">
        <v>32262</v>
      </c>
      <c r="C13597">
        <v>1</v>
      </c>
      <c r="D13597" t="s">
        <v>12</v>
      </c>
      <c r="E13597" t="s">
        <v>12</v>
      </c>
      <c r="F13597" s="3" t="s">
        <v>32263</v>
      </c>
      <c r="G13597">
        <v>2020</v>
      </c>
      <c r="H13597" t="s">
        <v>37</v>
      </c>
      <c r="I13597" t="s">
        <v>32264</v>
      </c>
    </row>
    <row r="13598" spans="1:9" ht="32" x14ac:dyDescent="0.2">
      <c r="A13598" t="s">
        <v>32261</v>
      </c>
      <c r="B13598" t="s">
        <v>32265</v>
      </c>
      <c r="C13598">
        <v>2</v>
      </c>
      <c r="D13598" t="s">
        <v>12</v>
      </c>
      <c r="E13598" t="s">
        <v>12</v>
      </c>
      <c r="F13598" s="3" t="s">
        <v>32266</v>
      </c>
      <c r="G13598">
        <v>2020</v>
      </c>
      <c r="H13598" t="s">
        <v>37</v>
      </c>
      <c r="I13598" t="s">
        <v>32264</v>
      </c>
    </row>
    <row r="13599" spans="1:9" ht="16" x14ac:dyDescent="0.2">
      <c r="A13599" t="s">
        <v>32267</v>
      </c>
      <c r="B13599" t="s">
        <v>32268</v>
      </c>
      <c r="C13599">
        <v>1</v>
      </c>
      <c r="D13599" t="s">
        <v>12</v>
      </c>
      <c r="E13599" t="s">
        <v>5245</v>
      </c>
      <c r="F13599" s="3" t="s">
        <v>32269</v>
      </c>
      <c r="G13599">
        <v>2020</v>
      </c>
      <c r="H13599" t="s">
        <v>368</v>
      </c>
      <c r="I13599" t="s">
        <v>32270</v>
      </c>
    </row>
    <row r="13600" spans="1:9" ht="32" x14ac:dyDescent="0.2">
      <c r="A13600" t="s">
        <v>32271</v>
      </c>
      <c r="B13600" t="s">
        <v>32272</v>
      </c>
      <c r="C13600">
        <v>1</v>
      </c>
      <c r="D13600">
        <f>326</f>
        <v>326</v>
      </c>
      <c r="E13600" t="s">
        <v>12</v>
      </c>
      <c r="F13600" s="3" t="s">
        <v>32273</v>
      </c>
      <c r="G13600">
        <v>2020</v>
      </c>
      <c r="H13600" t="s">
        <v>368</v>
      </c>
      <c r="I13600" t="s">
        <v>32274</v>
      </c>
    </row>
    <row r="13601" spans="1:9" ht="16" x14ac:dyDescent="0.2">
      <c r="A13601" t="s">
        <v>32271</v>
      </c>
      <c r="B13601" t="s">
        <v>28104</v>
      </c>
      <c r="C13601">
        <v>2</v>
      </c>
      <c r="D13601" t="s">
        <v>193</v>
      </c>
      <c r="E13601" t="s">
        <v>12</v>
      </c>
      <c r="F13601" s="3" t="s">
        <v>32275</v>
      </c>
      <c r="G13601">
        <v>2020</v>
      </c>
      <c r="H13601" t="s">
        <v>195</v>
      </c>
      <c r="I13601" t="s">
        <v>32274</v>
      </c>
    </row>
    <row r="13602" spans="1:9" ht="16" x14ac:dyDescent="0.2">
      <c r="A13602" t="s">
        <v>32271</v>
      </c>
      <c r="B13602" t="s">
        <v>9843</v>
      </c>
      <c r="C13602">
        <v>3</v>
      </c>
      <c r="D13602" t="s">
        <v>12</v>
      </c>
      <c r="E13602" t="s">
        <v>12</v>
      </c>
      <c r="F13602" s="3" t="s">
        <v>32276</v>
      </c>
      <c r="G13602">
        <v>2020</v>
      </c>
      <c r="H13602" t="s">
        <v>4191</v>
      </c>
      <c r="I13602" t="s">
        <v>32274</v>
      </c>
    </row>
    <row r="13603" spans="1:9" ht="16" x14ac:dyDescent="0.2">
      <c r="A13603" t="s">
        <v>32277</v>
      </c>
      <c r="B13603" t="s">
        <v>20803</v>
      </c>
      <c r="C13603">
        <v>1</v>
      </c>
      <c r="D13603">
        <f>514</f>
        <v>514</v>
      </c>
      <c r="E13603" t="s">
        <v>12</v>
      </c>
      <c r="F13603" s="3" t="s">
        <v>501</v>
      </c>
      <c r="G13603">
        <v>2020</v>
      </c>
      <c r="H13603" t="s">
        <v>140</v>
      </c>
      <c r="I13603" t="s">
        <v>32278</v>
      </c>
    </row>
    <row r="13604" spans="1:9" ht="16" x14ac:dyDescent="0.2">
      <c r="A13604" t="s">
        <v>32277</v>
      </c>
      <c r="B13604" t="s">
        <v>27716</v>
      </c>
      <c r="C13604">
        <v>2</v>
      </c>
      <c r="D13604" t="s">
        <v>12</v>
      </c>
      <c r="E13604" t="s">
        <v>12</v>
      </c>
      <c r="F13604" s="3" t="s">
        <v>32279</v>
      </c>
      <c r="G13604">
        <v>2020</v>
      </c>
      <c r="H13604" t="s">
        <v>140</v>
      </c>
      <c r="I13604" t="s">
        <v>32278</v>
      </c>
    </row>
    <row r="13605" spans="1:9" ht="32" x14ac:dyDescent="0.2">
      <c r="A13605" t="s">
        <v>32280</v>
      </c>
      <c r="B13605" t="s">
        <v>32281</v>
      </c>
      <c r="C13605">
        <v>1</v>
      </c>
      <c r="D13605" t="s">
        <v>1421</v>
      </c>
      <c r="E13605" t="s">
        <v>12</v>
      </c>
      <c r="F13605" s="3" t="s">
        <v>32282</v>
      </c>
      <c r="G13605">
        <v>2020</v>
      </c>
      <c r="H13605" t="s">
        <v>86</v>
      </c>
      <c r="I13605" t="s">
        <v>32283</v>
      </c>
    </row>
    <row r="13606" spans="1:9" ht="32" x14ac:dyDescent="0.2">
      <c r="A13606" t="s">
        <v>32284</v>
      </c>
      <c r="B13606" t="s">
        <v>32285</v>
      </c>
      <c r="C13606">
        <v>1</v>
      </c>
      <c r="D13606" t="s">
        <v>9255</v>
      </c>
      <c r="E13606" t="s">
        <v>12</v>
      </c>
      <c r="F13606" s="3" t="s">
        <v>32286</v>
      </c>
      <c r="G13606">
        <v>2020</v>
      </c>
      <c r="H13606" t="s">
        <v>86</v>
      </c>
      <c r="I13606" t="s">
        <v>32287</v>
      </c>
    </row>
    <row r="13607" spans="1:9" ht="16" x14ac:dyDescent="0.2">
      <c r="A13607" t="s">
        <v>32284</v>
      </c>
      <c r="B13607" t="s">
        <v>32288</v>
      </c>
      <c r="C13607">
        <v>2</v>
      </c>
      <c r="D13607" t="s">
        <v>12</v>
      </c>
      <c r="E13607" t="s">
        <v>12</v>
      </c>
      <c r="F13607" s="3" t="s">
        <v>32289</v>
      </c>
      <c r="G13607">
        <v>2020</v>
      </c>
      <c r="H13607" t="s">
        <v>761</v>
      </c>
      <c r="I13607" t="s">
        <v>32287</v>
      </c>
    </row>
    <row r="13608" spans="1:9" ht="16" x14ac:dyDescent="0.2">
      <c r="A13608" t="s">
        <v>32284</v>
      </c>
      <c r="B13608" t="s">
        <v>32290</v>
      </c>
      <c r="C13608">
        <v>3</v>
      </c>
      <c r="D13608" t="s">
        <v>12</v>
      </c>
      <c r="E13608" t="s">
        <v>12</v>
      </c>
      <c r="F13608" s="3" t="s">
        <v>32291</v>
      </c>
      <c r="G13608">
        <v>2020</v>
      </c>
      <c r="H13608" t="s">
        <v>761</v>
      </c>
      <c r="I13608" t="s">
        <v>32287</v>
      </c>
    </row>
    <row r="13609" spans="1:9" ht="32" x14ac:dyDescent="0.2">
      <c r="A13609" t="s">
        <v>32292</v>
      </c>
      <c r="B13609" t="s">
        <v>11515</v>
      </c>
      <c r="C13609">
        <v>1</v>
      </c>
      <c r="D13609" t="s">
        <v>12</v>
      </c>
      <c r="E13609" t="s">
        <v>12</v>
      </c>
      <c r="F13609" s="3" t="s">
        <v>32293</v>
      </c>
      <c r="G13609">
        <v>2020</v>
      </c>
      <c r="H13609" t="s">
        <v>14</v>
      </c>
      <c r="I13609" t="s">
        <v>32294</v>
      </c>
    </row>
    <row r="13610" spans="1:9" ht="32" x14ac:dyDescent="0.2">
      <c r="A13610" t="s">
        <v>32292</v>
      </c>
      <c r="B13610" t="s">
        <v>840</v>
      </c>
      <c r="C13610">
        <v>2</v>
      </c>
      <c r="D13610" t="s">
        <v>12</v>
      </c>
      <c r="E13610" t="s">
        <v>12</v>
      </c>
      <c r="F13610" s="3" t="s">
        <v>887</v>
      </c>
      <c r="G13610">
        <v>2020</v>
      </c>
      <c r="H13610" t="s">
        <v>14</v>
      </c>
      <c r="I13610" t="s">
        <v>32294</v>
      </c>
    </row>
    <row r="13611" spans="1:9" ht="32" x14ac:dyDescent="0.2">
      <c r="A13611" t="s">
        <v>32292</v>
      </c>
      <c r="B13611" t="s">
        <v>840</v>
      </c>
      <c r="C13611">
        <v>3</v>
      </c>
      <c r="D13611" t="s">
        <v>316</v>
      </c>
      <c r="E13611" t="s">
        <v>12</v>
      </c>
      <c r="F13611" s="3" t="s">
        <v>32295</v>
      </c>
      <c r="G13611">
        <v>2020</v>
      </c>
      <c r="H13611" t="s">
        <v>14</v>
      </c>
      <c r="I13611" t="s">
        <v>32294</v>
      </c>
    </row>
    <row r="13612" spans="1:9" ht="32" x14ac:dyDescent="0.2">
      <c r="A13612" t="s">
        <v>32296</v>
      </c>
      <c r="B13612" t="s">
        <v>2320</v>
      </c>
      <c r="C13612">
        <v>1</v>
      </c>
      <c r="D13612" t="s">
        <v>12</v>
      </c>
      <c r="E13612" t="s">
        <v>592</v>
      </c>
      <c r="F13612" s="3" t="s">
        <v>4990</v>
      </c>
      <c r="G13612">
        <v>2020</v>
      </c>
      <c r="H13612" t="s">
        <v>14</v>
      </c>
      <c r="I13612" t="s">
        <v>32297</v>
      </c>
    </row>
    <row r="13613" spans="1:9" ht="32" x14ac:dyDescent="0.2">
      <c r="A13613" t="s">
        <v>32296</v>
      </c>
      <c r="B13613" t="s">
        <v>18774</v>
      </c>
      <c r="C13613">
        <v>2</v>
      </c>
      <c r="D13613" t="s">
        <v>12</v>
      </c>
      <c r="E13613" t="s">
        <v>592</v>
      </c>
      <c r="F13613" s="3" t="s">
        <v>4990</v>
      </c>
      <c r="G13613">
        <v>2020</v>
      </c>
      <c r="H13613" t="s">
        <v>14</v>
      </c>
      <c r="I13613" t="s">
        <v>32297</v>
      </c>
    </row>
    <row r="13614" spans="1:9" ht="16" x14ac:dyDescent="0.2">
      <c r="A13614" t="s">
        <v>32296</v>
      </c>
      <c r="B13614" t="s">
        <v>1016</v>
      </c>
      <c r="C13614">
        <v>3</v>
      </c>
      <c r="D13614" t="s">
        <v>52</v>
      </c>
      <c r="E13614" t="s">
        <v>12</v>
      </c>
      <c r="F13614" s="3" t="s">
        <v>3706</v>
      </c>
      <c r="G13614">
        <v>2020</v>
      </c>
      <c r="H13614" t="s">
        <v>140</v>
      </c>
      <c r="I13614" t="s">
        <v>32297</v>
      </c>
    </row>
    <row r="13615" spans="1:9" ht="16" x14ac:dyDescent="0.2">
      <c r="A13615" t="s">
        <v>32298</v>
      </c>
      <c r="B13615" t="s">
        <v>25216</v>
      </c>
      <c r="C13615">
        <v>1</v>
      </c>
      <c r="D13615">
        <f>151</f>
        <v>151</v>
      </c>
      <c r="E13615" t="s">
        <v>12</v>
      </c>
      <c r="F13615" s="3" t="s">
        <v>20648</v>
      </c>
      <c r="G13615">
        <v>2020</v>
      </c>
      <c r="H13615" t="s">
        <v>140</v>
      </c>
      <c r="I13615" t="s">
        <v>32299</v>
      </c>
    </row>
    <row r="13616" spans="1:9" ht="32" x14ac:dyDescent="0.2">
      <c r="A13616" t="s">
        <v>32300</v>
      </c>
      <c r="B13616" t="s">
        <v>32301</v>
      </c>
      <c r="C13616">
        <v>1</v>
      </c>
      <c r="D13616">
        <f>404</f>
        <v>404</v>
      </c>
      <c r="E13616" t="s">
        <v>12</v>
      </c>
      <c r="F13616" s="3" t="s">
        <v>32302</v>
      </c>
      <c r="G13616">
        <v>2020</v>
      </c>
      <c r="H13616" t="s">
        <v>313</v>
      </c>
      <c r="I13616" t="s">
        <v>32303</v>
      </c>
    </row>
    <row r="13617" spans="1:9" ht="32" x14ac:dyDescent="0.2">
      <c r="A13617" t="s">
        <v>32300</v>
      </c>
      <c r="B13617" t="s">
        <v>32304</v>
      </c>
      <c r="C13617">
        <v>2</v>
      </c>
      <c r="D13617">
        <f>454</f>
        <v>454</v>
      </c>
      <c r="E13617" t="s">
        <v>12</v>
      </c>
      <c r="F13617" s="3" t="s">
        <v>32305</v>
      </c>
      <c r="G13617">
        <v>2020</v>
      </c>
      <c r="H13617" t="s">
        <v>256</v>
      </c>
      <c r="I13617" t="s">
        <v>32303</v>
      </c>
    </row>
    <row r="13618" spans="1:9" ht="32" x14ac:dyDescent="0.2">
      <c r="A13618" t="s">
        <v>32300</v>
      </c>
      <c r="B13618" t="s">
        <v>32306</v>
      </c>
      <c r="C13618">
        <v>3</v>
      </c>
      <c r="D13618">
        <f>404</f>
        <v>404</v>
      </c>
      <c r="E13618" t="s">
        <v>12</v>
      </c>
      <c r="F13618" s="3" t="s">
        <v>32307</v>
      </c>
      <c r="G13618">
        <v>2020</v>
      </c>
      <c r="H13618" t="s">
        <v>313</v>
      </c>
      <c r="I13618" t="s">
        <v>32303</v>
      </c>
    </row>
    <row r="13619" spans="1:9" ht="32" x14ac:dyDescent="0.2">
      <c r="A13619" t="s">
        <v>32308</v>
      </c>
      <c r="B13619" t="s">
        <v>32309</v>
      </c>
      <c r="C13619">
        <v>1</v>
      </c>
      <c r="D13619" t="s">
        <v>316</v>
      </c>
      <c r="E13619" t="s">
        <v>334</v>
      </c>
      <c r="F13619" s="3" t="s">
        <v>32310</v>
      </c>
      <c r="G13619">
        <v>2020</v>
      </c>
      <c r="H13619" t="s">
        <v>140</v>
      </c>
      <c r="I13619" t="s">
        <v>32311</v>
      </c>
    </row>
    <row r="13620" spans="1:9" ht="32" x14ac:dyDescent="0.2">
      <c r="A13620" t="s">
        <v>32308</v>
      </c>
      <c r="B13620" t="s">
        <v>32312</v>
      </c>
      <c r="C13620">
        <v>2</v>
      </c>
      <c r="D13620" t="s">
        <v>12</v>
      </c>
      <c r="E13620" t="s">
        <v>12</v>
      </c>
      <c r="F13620" s="3" t="s">
        <v>32313</v>
      </c>
      <c r="G13620">
        <v>2020</v>
      </c>
      <c r="H13620" t="s">
        <v>140</v>
      </c>
      <c r="I13620" t="s">
        <v>32311</v>
      </c>
    </row>
    <row r="13621" spans="1:9" ht="16" x14ac:dyDescent="0.2">
      <c r="A13621" t="s">
        <v>32308</v>
      </c>
      <c r="B13621" t="s">
        <v>32314</v>
      </c>
      <c r="C13621">
        <v>3</v>
      </c>
      <c r="D13621" t="s">
        <v>12</v>
      </c>
      <c r="E13621" t="s">
        <v>12</v>
      </c>
      <c r="F13621" s="3" t="s">
        <v>32315</v>
      </c>
      <c r="G13621">
        <v>2020</v>
      </c>
      <c r="H13621" t="s">
        <v>54</v>
      </c>
      <c r="I13621" t="s">
        <v>32311</v>
      </c>
    </row>
    <row r="13622" spans="1:9" ht="16" x14ac:dyDescent="0.2">
      <c r="A13622" t="s">
        <v>32316</v>
      </c>
      <c r="B13622" t="s">
        <v>32317</v>
      </c>
      <c r="C13622">
        <v>1</v>
      </c>
      <c r="D13622" t="s">
        <v>1025</v>
      </c>
      <c r="E13622" t="s">
        <v>12</v>
      </c>
      <c r="F13622" s="3" t="s">
        <v>32318</v>
      </c>
      <c r="G13622">
        <v>2020</v>
      </c>
      <c r="H13622" t="s">
        <v>998</v>
      </c>
      <c r="I13622" t="s">
        <v>32319</v>
      </c>
    </row>
    <row r="13623" spans="1:9" ht="16" x14ac:dyDescent="0.2">
      <c r="A13623" t="s">
        <v>32320</v>
      </c>
      <c r="B13623" t="s">
        <v>32321</v>
      </c>
      <c r="C13623">
        <v>1</v>
      </c>
      <c r="D13623" s="5" t="s">
        <v>12</v>
      </c>
      <c r="E13623" t="s">
        <v>12</v>
      </c>
      <c r="F13623" s="7" t="s">
        <v>25</v>
      </c>
      <c r="G13623">
        <v>2020</v>
      </c>
      <c r="H13623" t="s">
        <v>21</v>
      </c>
      <c r="I13623" t="s">
        <v>32322</v>
      </c>
    </row>
    <row r="13624" spans="1:9" ht="32" x14ac:dyDescent="0.2">
      <c r="A13624" t="s">
        <v>32320</v>
      </c>
      <c r="B13624" t="s">
        <v>32323</v>
      </c>
      <c r="C13624">
        <v>2</v>
      </c>
      <c r="D13624" t="s">
        <v>1903</v>
      </c>
      <c r="E13624" t="s">
        <v>12</v>
      </c>
      <c r="F13624" s="3" t="s">
        <v>32324</v>
      </c>
      <c r="G13624">
        <v>2020</v>
      </c>
      <c r="H13624" t="s">
        <v>323</v>
      </c>
      <c r="I13624" t="s">
        <v>32322</v>
      </c>
    </row>
    <row r="13625" spans="1:9" ht="32" x14ac:dyDescent="0.2">
      <c r="A13625" t="s">
        <v>32325</v>
      </c>
      <c r="B13625" t="s">
        <v>32326</v>
      </c>
      <c r="C13625">
        <v>1</v>
      </c>
      <c r="D13625">
        <f>461</f>
        <v>461</v>
      </c>
      <c r="E13625" t="s">
        <v>12</v>
      </c>
      <c r="F13625" s="3" t="s">
        <v>23218</v>
      </c>
      <c r="G13625">
        <v>2020</v>
      </c>
      <c r="H13625" t="s">
        <v>126</v>
      </c>
      <c r="I13625" t="s">
        <v>32327</v>
      </c>
    </row>
    <row r="13626" spans="1:9" ht="32" x14ac:dyDescent="0.2">
      <c r="A13626" t="s">
        <v>32328</v>
      </c>
      <c r="B13626" t="s">
        <v>2337</v>
      </c>
      <c r="C13626">
        <v>1</v>
      </c>
      <c r="D13626" t="s">
        <v>12</v>
      </c>
      <c r="E13626" t="s">
        <v>12</v>
      </c>
      <c r="F13626" s="3" t="s">
        <v>12565</v>
      </c>
      <c r="G13626">
        <v>2020</v>
      </c>
      <c r="H13626" t="s">
        <v>14</v>
      </c>
      <c r="I13626" t="s">
        <v>32329</v>
      </c>
    </row>
    <row r="13627" spans="1:9" ht="16" x14ac:dyDescent="0.2">
      <c r="A13627" t="s">
        <v>32328</v>
      </c>
      <c r="B13627" t="s">
        <v>13492</v>
      </c>
      <c r="C13627">
        <v>2</v>
      </c>
      <c r="D13627">
        <f>44</f>
        <v>44</v>
      </c>
      <c r="E13627" t="s">
        <v>1171</v>
      </c>
      <c r="F13627" s="3" t="s">
        <v>30449</v>
      </c>
      <c r="G13627">
        <v>2020</v>
      </c>
      <c r="H13627" t="s">
        <v>14</v>
      </c>
      <c r="I13627" t="s">
        <v>32329</v>
      </c>
    </row>
    <row r="13628" spans="1:9" ht="32" x14ac:dyDescent="0.2">
      <c r="A13628" t="s">
        <v>32330</v>
      </c>
      <c r="B13628" t="s">
        <v>32331</v>
      </c>
      <c r="C13628">
        <v>1</v>
      </c>
      <c r="D13628" t="s">
        <v>52</v>
      </c>
      <c r="E13628" t="s">
        <v>12</v>
      </c>
      <c r="F13628" s="3" t="s">
        <v>32332</v>
      </c>
      <c r="G13628">
        <v>2020</v>
      </c>
      <c r="H13628" t="s">
        <v>438</v>
      </c>
      <c r="I13628" t="s">
        <v>32333</v>
      </c>
    </row>
    <row r="13629" spans="1:9" ht="32" x14ac:dyDescent="0.2">
      <c r="A13629" t="s">
        <v>32334</v>
      </c>
      <c r="B13629" t="s">
        <v>7320</v>
      </c>
      <c r="C13629">
        <v>1</v>
      </c>
      <c r="D13629" t="s">
        <v>12</v>
      </c>
      <c r="E13629" t="s">
        <v>12</v>
      </c>
      <c r="F13629" s="3" t="s">
        <v>32335</v>
      </c>
      <c r="G13629">
        <v>2020</v>
      </c>
      <c r="H13629" t="s">
        <v>522</v>
      </c>
      <c r="I13629" t="s">
        <v>32336</v>
      </c>
    </row>
    <row r="13630" spans="1:9" ht="32" x14ac:dyDescent="0.2">
      <c r="A13630" t="s">
        <v>32334</v>
      </c>
      <c r="B13630" t="s">
        <v>32337</v>
      </c>
      <c r="C13630">
        <v>2</v>
      </c>
      <c r="D13630" t="s">
        <v>1977</v>
      </c>
      <c r="E13630" t="s">
        <v>12</v>
      </c>
      <c r="F13630" s="3" t="s">
        <v>32338</v>
      </c>
      <c r="G13630">
        <v>2020</v>
      </c>
      <c r="H13630" t="s">
        <v>267</v>
      </c>
      <c r="I13630" t="s">
        <v>32336</v>
      </c>
    </row>
    <row r="13631" spans="1:9" ht="16" x14ac:dyDescent="0.2">
      <c r="A13631" t="s">
        <v>32334</v>
      </c>
      <c r="B13631" t="s">
        <v>32339</v>
      </c>
      <c r="C13631">
        <v>3</v>
      </c>
      <c r="D13631" t="s">
        <v>12</v>
      </c>
      <c r="E13631" t="s">
        <v>12</v>
      </c>
      <c r="F13631" s="3" t="s">
        <v>32340</v>
      </c>
      <c r="G13631">
        <v>2020</v>
      </c>
      <c r="H13631" t="s">
        <v>522</v>
      </c>
      <c r="I13631" t="s">
        <v>32336</v>
      </c>
    </row>
    <row r="13632" spans="1:9" ht="32" x14ac:dyDescent="0.2">
      <c r="A13632" t="s">
        <v>32341</v>
      </c>
      <c r="B13632" t="s">
        <v>19001</v>
      </c>
      <c r="C13632">
        <v>1</v>
      </c>
      <c r="D13632" t="s">
        <v>12</v>
      </c>
      <c r="E13632" t="s">
        <v>12</v>
      </c>
      <c r="F13632" s="3" t="s">
        <v>26094</v>
      </c>
      <c r="G13632">
        <v>2020</v>
      </c>
      <c r="H13632" t="s">
        <v>368</v>
      </c>
      <c r="I13632" t="s">
        <v>32342</v>
      </c>
    </row>
    <row r="13633" spans="1:9" ht="16" x14ac:dyDescent="0.2">
      <c r="A13633" t="s">
        <v>32341</v>
      </c>
      <c r="B13633" t="s">
        <v>1911</v>
      </c>
      <c r="C13633">
        <v>2</v>
      </c>
      <c r="D13633" t="s">
        <v>12</v>
      </c>
      <c r="E13633" t="s">
        <v>12</v>
      </c>
      <c r="F13633" s="3" t="s">
        <v>32343</v>
      </c>
      <c r="G13633">
        <v>2020</v>
      </c>
      <c r="H13633" t="s">
        <v>368</v>
      </c>
      <c r="I13633" t="s">
        <v>32342</v>
      </c>
    </row>
    <row r="13634" spans="1:9" ht="16" x14ac:dyDescent="0.2">
      <c r="A13634" t="s">
        <v>32341</v>
      </c>
      <c r="B13634" t="s">
        <v>32344</v>
      </c>
      <c r="C13634">
        <v>3</v>
      </c>
      <c r="D13634" t="s">
        <v>12</v>
      </c>
      <c r="E13634" t="s">
        <v>12</v>
      </c>
      <c r="F13634" s="3" t="s">
        <v>32345</v>
      </c>
      <c r="G13634">
        <v>2020</v>
      </c>
      <c r="H13634" t="s">
        <v>368</v>
      </c>
      <c r="I13634" t="s">
        <v>32342</v>
      </c>
    </row>
    <row r="13635" spans="1:9" ht="32" x14ac:dyDescent="0.2">
      <c r="A13635" t="s">
        <v>32341</v>
      </c>
      <c r="B13635" t="s">
        <v>2916</v>
      </c>
      <c r="C13635">
        <v>4</v>
      </c>
      <c r="D13635" t="s">
        <v>7243</v>
      </c>
      <c r="E13635" t="s">
        <v>12</v>
      </c>
      <c r="F13635" s="3" t="s">
        <v>32346</v>
      </c>
      <c r="G13635">
        <v>2020</v>
      </c>
      <c r="H13635" t="s">
        <v>368</v>
      </c>
      <c r="I13635" t="s">
        <v>32342</v>
      </c>
    </row>
    <row r="13636" spans="1:9" ht="16" x14ac:dyDescent="0.2">
      <c r="A13636" t="s">
        <v>32341</v>
      </c>
      <c r="B13636" t="s">
        <v>1911</v>
      </c>
      <c r="C13636">
        <v>5</v>
      </c>
      <c r="D13636" t="s">
        <v>12</v>
      </c>
      <c r="E13636" t="s">
        <v>12</v>
      </c>
      <c r="F13636" s="3" t="s">
        <v>32347</v>
      </c>
      <c r="G13636">
        <v>2020</v>
      </c>
      <c r="H13636" t="s">
        <v>368</v>
      </c>
      <c r="I13636" t="s">
        <v>32342</v>
      </c>
    </row>
    <row r="13637" spans="1:9" ht="16" x14ac:dyDescent="0.2">
      <c r="A13637" t="s">
        <v>32348</v>
      </c>
      <c r="B13637" t="s">
        <v>32349</v>
      </c>
      <c r="C13637">
        <v>1</v>
      </c>
      <c r="D13637" t="s">
        <v>6388</v>
      </c>
      <c r="E13637" t="s">
        <v>3056</v>
      </c>
      <c r="F13637" s="3" t="s">
        <v>14283</v>
      </c>
      <c r="G13637">
        <v>2020</v>
      </c>
      <c r="H13637" t="s">
        <v>371</v>
      </c>
      <c r="I13637" t="s">
        <v>32350</v>
      </c>
    </row>
    <row r="13638" spans="1:9" ht="16" x14ac:dyDescent="0.2">
      <c r="A13638" t="s">
        <v>32348</v>
      </c>
      <c r="B13638" t="s">
        <v>32351</v>
      </c>
      <c r="C13638">
        <v>2</v>
      </c>
      <c r="D13638" t="s">
        <v>12</v>
      </c>
      <c r="E13638" t="s">
        <v>12</v>
      </c>
      <c r="F13638" s="3" t="s">
        <v>32352</v>
      </c>
      <c r="G13638">
        <v>2020</v>
      </c>
      <c r="H13638" t="s">
        <v>140</v>
      </c>
      <c r="I13638" t="s">
        <v>32350</v>
      </c>
    </row>
    <row r="13639" spans="1:9" ht="16" x14ac:dyDescent="0.2">
      <c r="A13639" t="s">
        <v>32348</v>
      </c>
      <c r="B13639" t="s">
        <v>32353</v>
      </c>
      <c r="C13639">
        <v>3</v>
      </c>
      <c r="D13639" t="s">
        <v>12</v>
      </c>
      <c r="E13639" t="s">
        <v>25517</v>
      </c>
      <c r="F13639" s="3" t="s">
        <v>32354</v>
      </c>
      <c r="G13639">
        <v>2020</v>
      </c>
      <c r="H13639" t="s">
        <v>140</v>
      </c>
      <c r="I13639" t="s">
        <v>32350</v>
      </c>
    </row>
    <row r="13640" spans="1:9" ht="32" x14ac:dyDescent="0.2">
      <c r="A13640" t="s">
        <v>32348</v>
      </c>
      <c r="B13640" t="s">
        <v>32355</v>
      </c>
      <c r="C13640">
        <v>4</v>
      </c>
      <c r="D13640" t="s">
        <v>12</v>
      </c>
      <c r="E13640" t="s">
        <v>12</v>
      </c>
      <c r="F13640" s="3" t="s">
        <v>32356</v>
      </c>
      <c r="G13640">
        <v>2020</v>
      </c>
      <c r="H13640" t="s">
        <v>140</v>
      </c>
      <c r="I13640" t="s">
        <v>32350</v>
      </c>
    </row>
    <row r="13641" spans="1:9" ht="16" x14ac:dyDescent="0.2">
      <c r="A13641" t="s">
        <v>32348</v>
      </c>
      <c r="B13641" t="s">
        <v>32357</v>
      </c>
      <c r="C13641">
        <v>5</v>
      </c>
      <c r="D13641" t="s">
        <v>12</v>
      </c>
      <c r="E13641" t="s">
        <v>12</v>
      </c>
      <c r="F13641" s="3" t="s">
        <v>32352</v>
      </c>
      <c r="G13641">
        <v>2020</v>
      </c>
      <c r="H13641" t="s">
        <v>140</v>
      </c>
      <c r="I13641" t="s">
        <v>32350</v>
      </c>
    </row>
    <row r="13642" spans="1:9" ht="32" x14ac:dyDescent="0.2">
      <c r="A13642" t="s">
        <v>32358</v>
      </c>
      <c r="B13642" t="s">
        <v>28119</v>
      </c>
      <c r="C13642">
        <v>1</v>
      </c>
      <c r="D13642">
        <v>302</v>
      </c>
      <c r="E13642" t="s">
        <v>12</v>
      </c>
      <c r="F13642" s="7" t="s">
        <v>31718</v>
      </c>
      <c r="G13642">
        <v>2020</v>
      </c>
      <c r="H13642" t="s">
        <v>126</v>
      </c>
      <c r="I13642" t="s">
        <v>32359</v>
      </c>
    </row>
    <row r="13643" spans="1:9" ht="16" x14ac:dyDescent="0.2">
      <c r="A13643" t="s">
        <v>32358</v>
      </c>
      <c r="B13643" t="s">
        <v>32360</v>
      </c>
      <c r="C13643">
        <v>2</v>
      </c>
      <c r="D13643" t="s">
        <v>12</v>
      </c>
      <c r="E13643" t="s">
        <v>32361</v>
      </c>
      <c r="F13643" s="3" t="s">
        <v>32362</v>
      </c>
      <c r="G13643">
        <v>2020</v>
      </c>
      <c r="H13643" t="s">
        <v>3976</v>
      </c>
      <c r="I13643" t="s">
        <v>32359</v>
      </c>
    </row>
    <row r="13644" spans="1:9" ht="32" x14ac:dyDescent="0.2">
      <c r="A13644" t="s">
        <v>32358</v>
      </c>
      <c r="B13644" t="s">
        <v>32363</v>
      </c>
      <c r="C13644">
        <v>3</v>
      </c>
      <c r="D13644">
        <f>302</f>
        <v>302</v>
      </c>
      <c r="E13644" t="s">
        <v>32364</v>
      </c>
      <c r="F13644" s="3" t="s">
        <v>32365</v>
      </c>
      <c r="G13644">
        <v>2020</v>
      </c>
      <c r="H13644" t="s">
        <v>126</v>
      </c>
      <c r="I13644" t="s">
        <v>32359</v>
      </c>
    </row>
    <row r="13645" spans="1:9" ht="32" x14ac:dyDescent="0.2">
      <c r="A13645" t="s">
        <v>32366</v>
      </c>
      <c r="B13645" t="s">
        <v>12792</v>
      </c>
      <c r="C13645">
        <v>1</v>
      </c>
      <c r="D13645" t="s">
        <v>12</v>
      </c>
      <c r="E13645" t="s">
        <v>12</v>
      </c>
      <c r="F13645" s="3" t="s">
        <v>12795</v>
      </c>
      <c r="G13645">
        <v>2020</v>
      </c>
      <c r="H13645" t="s">
        <v>14</v>
      </c>
      <c r="I13645" t="s">
        <v>32367</v>
      </c>
    </row>
    <row r="13646" spans="1:9" ht="16" x14ac:dyDescent="0.2">
      <c r="A13646" t="s">
        <v>32366</v>
      </c>
      <c r="B13646" t="s">
        <v>32368</v>
      </c>
      <c r="C13646">
        <v>2</v>
      </c>
      <c r="D13646" t="s">
        <v>12</v>
      </c>
      <c r="E13646" t="s">
        <v>12</v>
      </c>
      <c r="F13646" s="3" t="s">
        <v>10884</v>
      </c>
      <c r="G13646">
        <v>2020</v>
      </c>
      <c r="H13646" t="s">
        <v>14</v>
      </c>
      <c r="I13646" t="s">
        <v>32367</v>
      </c>
    </row>
    <row r="13647" spans="1:9" ht="32" x14ac:dyDescent="0.2">
      <c r="A13647" t="s">
        <v>32366</v>
      </c>
      <c r="B13647" t="s">
        <v>2320</v>
      </c>
      <c r="C13647">
        <v>3</v>
      </c>
      <c r="D13647" t="s">
        <v>12</v>
      </c>
      <c r="E13647" t="s">
        <v>12</v>
      </c>
      <c r="F13647" s="3" t="s">
        <v>22857</v>
      </c>
      <c r="G13647">
        <v>2020</v>
      </c>
      <c r="H13647" t="s">
        <v>14</v>
      </c>
      <c r="I13647" t="s">
        <v>32367</v>
      </c>
    </row>
    <row r="13648" spans="1:9" ht="16" x14ac:dyDescent="0.2">
      <c r="A13648" t="s">
        <v>32369</v>
      </c>
      <c r="B13648" t="s">
        <v>32370</v>
      </c>
      <c r="C13648">
        <v>1</v>
      </c>
      <c r="D13648" t="s">
        <v>52</v>
      </c>
      <c r="E13648" t="s">
        <v>12</v>
      </c>
      <c r="F13648" s="3" t="s">
        <v>866</v>
      </c>
      <c r="G13648">
        <v>2020</v>
      </c>
      <c r="H13648" t="s">
        <v>323</v>
      </c>
      <c r="I13648" t="s">
        <v>32371</v>
      </c>
    </row>
    <row r="13649" spans="1:9" ht="32" x14ac:dyDescent="0.2">
      <c r="A13649" t="s">
        <v>32372</v>
      </c>
      <c r="B13649" t="s">
        <v>32373</v>
      </c>
      <c r="C13649">
        <v>1</v>
      </c>
      <c r="D13649">
        <f>545</f>
        <v>545</v>
      </c>
      <c r="E13649" t="s">
        <v>12</v>
      </c>
      <c r="F13649" s="3" t="s">
        <v>32374</v>
      </c>
      <c r="G13649">
        <v>2020</v>
      </c>
      <c r="H13649" t="s">
        <v>371</v>
      </c>
      <c r="I13649" t="s">
        <v>32375</v>
      </c>
    </row>
    <row r="13650" spans="1:9" ht="16" x14ac:dyDescent="0.2">
      <c r="A13650" t="s">
        <v>32376</v>
      </c>
      <c r="B13650" t="s">
        <v>32377</v>
      </c>
      <c r="C13650">
        <v>1</v>
      </c>
      <c r="D13650" t="s">
        <v>12</v>
      </c>
      <c r="E13650" t="s">
        <v>12</v>
      </c>
      <c r="F13650" s="3" t="s">
        <v>32378</v>
      </c>
      <c r="G13650">
        <v>2020</v>
      </c>
      <c r="H13650" t="s">
        <v>21</v>
      </c>
      <c r="I13650" t="s">
        <v>32379</v>
      </c>
    </row>
    <row r="13651" spans="1:9" ht="16" x14ac:dyDescent="0.2">
      <c r="A13651" t="s">
        <v>32376</v>
      </c>
      <c r="B13651" t="s">
        <v>32380</v>
      </c>
      <c r="C13651">
        <v>2</v>
      </c>
      <c r="D13651">
        <f>237</f>
        <v>237</v>
      </c>
      <c r="E13651" t="s">
        <v>12</v>
      </c>
      <c r="F13651" s="3" t="s">
        <v>32381</v>
      </c>
      <c r="G13651">
        <v>2020</v>
      </c>
      <c r="H13651" t="s">
        <v>21</v>
      </c>
      <c r="I13651" t="s">
        <v>32379</v>
      </c>
    </row>
    <row r="13652" spans="1:9" ht="16" x14ac:dyDescent="0.2">
      <c r="A13652" t="s">
        <v>32382</v>
      </c>
      <c r="B13652" t="s">
        <v>32383</v>
      </c>
      <c r="C13652">
        <v>1</v>
      </c>
      <c r="D13652">
        <f>237</f>
        <v>237</v>
      </c>
      <c r="E13652" t="s">
        <v>12</v>
      </c>
      <c r="F13652" s="3" t="s">
        <v>6211</v>
      </c>
      <c r="G13652">
        <v>2020</v>
      </c>
      <c r="H13652" t="s">
        <v>21</v>
      </c>
      <c r="I13652" t="s">
        <v>32384</v>
      </c>
    </row>
    <row r="13653" spans="1:9" ht="32" x14ac:dyDescent="0.2">
      <c r="A13653" t="s">
        <v>32385</v>
      </c>
      <c r="B13653" t="s">
        <v>505</v>
      </c>
      <c r="C13653">
        <v>1</v>
      </c>
      <c r="D13653">
        <f>73</f>
        <v>73</v>
      </c>
      <c r="E13653" t="s">
        <v>12</v>
      </c>
      <c r="F13653" s="3" t="s">
        <v>823</v>
      </c>
      <c r="G13653">
        <v>2020</v>
      </c>
      <c r="H13653" t="s">
        <v>140</v>
      </c>
      <c r="I13653" t="s">
        <v>32386</v>
      </c>
    </row>
    <row r="13654" spans="1:9" ht="16" x14ac:dyDescent="0.2">
      <c r="A13654" t="s">
        <v>32385</v>
      </c>
      <c r="B13654" t="s">
        <v>1057</v>
      </c>
      <c r="C13654">
        <v>2</v>
      </c>
      <c r="D13654" t="s">
        <v>344</v>
      </c>
      <c r="E13654" t="s">
        <v>12</v>
      </c>
      <c r="F13654" s="3" t="s">
        <v>18441</v>
      </c>
      <c r="G13654">
        <v>2020</v>
      </c>
      <c r="H13654" t="s">
        <v>140</v>
      </c>
      <c r="I13654" t="s">
        <v>32386</v>
      </c>
    </row>
    <row r="13655" spans="1:9" ht="32" x14ac:dyDescent="0.2">
      <c r="A13655" t="s">
        <v>32385</v>
      </c>
      <c r="B13655" t="s">
        <v>32387</v>
      </c>
      <c r="C13655">
        <v>3</v>
      </c>
      <c r="D13655">
        <f>73</f>
        <v>73</v>
      </c>
      <c r="E13655" t="s">
        <v>12</v>
      </c>
      <c r="F13655" s="3" t="s">
        <v>823</v>
      </c>
      <c r="G13655">
        <v>2020</v>
      </c>
      <c r="H13655" t="s">
        <v>140</v>
      </c>
      <c r="I13655" t="s">
        <v>32386</v>
      </c>
    </row>
    <row r="13656" spans="1:9" ht="32" x14ac:dyDescent="0.2">
      <c r="A13656" t="s">
        <v>32388</v>
      </c>
      <c r="B13656" t="s">
        <v>4989</v>
      </c>
      <c r="C13656">
        <v>1</v>
      </c>
      <c r="D13656" t="s">
        <v>12</v>
      </c>
      <c r="E13656" t="s">
        <v>592</v>
      </c>
      <c r="F13656" s="3" t="s">
        <v>4990</v>
      </c>
      <c r="G13656">
        <v>2020</v>
      </c>
      <c r="H13656" t="s">
        <v>14</v>
      </c>
      <c r="I13656" t="s">
        <v>32389</v>
      </c>
    </row>
    <row r="13657" spans="1:9" ht="16" x14ac:dyDescent="0.2">
      <c r="A13657" t="s">
        <v>32388</v>
      </c>
      <c r="B13657" t="s">
        <v>1201</v>
      </c>
      <c r="C13657">
        <v>2</v>
      </c>
      <c r="D13657" t="s">
        <v>12</v>
      </c>
      <c r="E13657" t="s">
        <v>12</v>
      </c>
      <c r="F13657" s="3" t="s">
        <v>32390</v>
      </c>
      <c r="G13657">
        <v>2020</v>
      </c>
      <c r="H13657" t="s">
        <v>14</v>
      </c>
      <c r="I13657" t="s">
        <v>32389</v>
      </c>
    </row>
    <row r="13658" spans="1:9" ht="16" x14ac:dyDescent="0.2">
      <c r="A13658" t="s">
        <v>32388</v>
      </c>
      <c r="B13658" t="s">
        <v>32391</v>
      </c>
      <c r="C13658">
        <v>3</v>
      </c>
      <c r="D13658">
        <f>556</f>
        <v>556</v>
      </c>
      <c r="E13658" t="s">
        <v>12</v>
      </c>
      <c r="F13658" s="3" t="s">
        <v>3137</v>
      </c>
      <c r="G13658">
        <v>2020</v>
      </c>
      <c r="H13658" t="s">
        <v>14</v>
      </c>
      <c r="I13658" t="s">
        <v>32389</v>
      </c>
    </row>
    <row r="13659" spans="1:9" ht="16" x14ac:dyDescent="0.2">
      <c r="A13659" t="s">
        <v>32392</v>
      </c>
      <c r="B13659" t="s">
        <v>32393</v>
      </c>
      <c r="C13659">
        <v>1</v>
      </c>
      <c r="D13659">
        <f>454</f>
        <v>454</v>
      </c>
      <c r="E13659" t="s">
        <v>12</v>
      </c>
      <c r="F13659" s="3" t="s">
        <v>32394</v>
      </c>
      <c r="G13659">
        <v>2020</v>
      </c>
      <c r="H13659" t="s">
        <v>423</v>
      </c>
      <c r="I13659" t="s">
        <v>32395</v>
      </c>
    </row>
    <row r="13660" spans="1:9" ht="16" x14ac:dyDescent="0.2">
      <c r="A13660" t="s">
        <v>32392</v>
      </c>
      <c r="B13660" t="s">
        <v>32396</v>
      </c>
      <c r="C13660">
        <v>2</v>
      </c>
      <c r="D13660" t="s">
        <v>12</v>
      </c>
      <c r="E13660" t="s">
        <v>12</v>
      </c>
      <c r="F13660" s="3" t="s">
        <v>27561</v>
      </c>
      <c r="G13660">
        <v>2020</v>
      </c>
      <c r="H13660" t="s">
        <v>126</v>
      </c>
      <c r="I13660" t="s">
        <v>32395</v>
      </c>
    </row>
    <row r="13661" spans="1:9" ht="16" x14ac:dyDescent="0.2">
      <c r="A13661" t="s">
        <v>32392</v>
      </c>
      <c r="B13661" t="s">
        <v>12344</v>
      </c>
      <c r="C13661">
        <v>3</v>
      </c>
      <c r="D13661" t="s">
        <v>12</v>
      </c>
      <c r="E13661" t="s">
        <v>3798</v>
      </c>
      <c r="F13661" s="3" t="s">
        <v>32397</v>
      </c>
      <c r="G13661">
        <v>2020</v>
      </c>
      <c r="H13661" t="s">
        <v>3339</v>
      </c>
      <c r="I13661" t="s">
        <v>32395</v>
      </c>
    </row>
    <row r="13662" spans="1:9" ht="32" x14ac:dyDescent="0.2">
      <c r="A13662" t="s">
        <v>32398</v>
      </c>
      <c r="B13662" t="s">
        <v>32399</v>
      </c>
      <c r="C13662">
        <v>1</v>
      </c>
      <c r="D13662">
        <f>461</f>
        <v>461</v>
      </c>
      <c r="E13662" t="s">
        <v>12</v>
      </c>
      <c r="F13662" s="3" t="s">
        <v>32400</v>
      </c>
      <c r="G13662">
        <v>2020</v>
      </c>
      <c r="H13662" t="s">
        <v>126</v>
      </c>
      <c r="I13662" t="s">
        <v>32401</v>
      </c>
    </row>
    <row r="13663" spans="1:9" ht="32" x14ac:dyDescent="0.2">
      <c r="A13663" t="s">
        <v>32398</v>
      </c>
      <c r="B13663" t="s">
        <v>32402</v>
      </c>
      <c r="C13663">
        <v>2</v>
      </c>
      <c r="D13663">
        <f>159</f>
        <v>159</v>
      </c>
      <c r="E13663" t="s">
        <v>12</v>
      </c>
      <c r="F13663" s="3" t="s">
        <v>32403</v>
      </c>
      <c r="G13663">
        <v>2020</v>
      </c>
      <c r="H13663" t="s">
        <v>323</v>
      </c>
      <c r="I13663" t="s">
        <v>32401</v>
      </c>
    </row>
    <row r="13664" spans="1:9" ht="32" x14ac:dyDescent="0.2">
      <c r="A13664" t="s">
        <v>32398</v>
      </c>
      <c r="B13664" t="s">
        <v>32404</v>
      </c>
      <c r="C13664">
        <v>3</v>
      </c>
      <c r="D13664">
        <f>159</f>
        <v>159</v>
      </c>
      <c r="E13664" t="s">
        <v>12</v>
      </c>
      <c r="F13664" s="3" t="s">
        <v>32405</v>
      </c>
      <c r="G13664">
        <v>2020</v>
      </c>
      <c r="H13664" t="s">
        <v>323</v>
      </c>
      <c r="I13664" t="s">
        <v>32401</v>
      </c>
    </row>
    <row r="13665" spans="1:9" ht="16" x14ac:dyDescent="0.2">
      <c r="A13665" t="s">
        <v>32398</v>
      </c>
      <c r="B13665" t="s">
        <v>32406</v>
      </c>
      <c r="C13665">
        <v>4</v>
      </c>
      <c r="D13665" t="s">
        <v>12</v>
      </c>
      <c r="E13665" t="s">
        <v>12</v>
      </c>
      <c r="F13665" s="3" t="s">
        <v>32407</v>
      </c>
      <c r="G13665">
        <v>2020</v>
      </c>
      <c r="H13665" t="s">
        <v>8518</v>
      </c>
      <c r="I13665" t="s">
        <v>32401</v>
      </c>
    </row>
    <row r="13666" spans="1:9" ht="16" x14ac:dyDescent="0.2">
      <c r="A13666" t="s">
        <v>32408</v>
      </c>
      <c r="B13666" t="s">
        <v>32409</v>
      </c>
      <c r="C13666">
        <v>1</v>
      </c>
      <c r="D13666" t="s">
        <v>3743</v>
      </c>
      <c r="E13666" t="s">
        <v>12</v>
      </c>
      <c r="F13666" s="3" t="s">
        <v>15258</v>
      </c>
      <c r="G13666">
        <v>2020</v>
      </c>
      <c r="H13666" t="s">
        <v>2773</v>
      </c>
      <c r="I13666" t="s">
        <v>32410</v>
      </c>
    </row>
    <row r="13667" spans="1:9" ht="16" x14ac:dyDescent="0.2">
      <c r="A13667" t="s">
        <v>32411</v>
      </c>
      <c r="B13667" t="s">
        <v>24603</v>
      </c>
      <c r="C13667">
        <v>1</v>
      </c>
      <c r="D13667" t="s">
        <v>5076</v>
      </c>
      <c r="E13667" t="s">
        <v>334</v>
      </c>
      <c r="F13667" s="3" t="s">
        <v>5077</v>
      </c>
      <c r="G13667">
        <v>2020</v>
      </c>
      <c r="H13667" t="s">
        <v>14</v>
      </c>
      <c r="I13667" t="s">
        <v>32412</v>
      </c>
    </row>
    <row r="13668" spans="1:9" ht="32" x14ac:dyDescent="0.2">
      <c r="A13668" t="s">
        <v>32413</v>
      </c>
      <c r="B13668" t="s">
        <v>24927</v>
      </c>
      <c r="C13668">
        <v>1</v>
      </c>
      <c r="D13668" t="s">
        <v>5139</v>
      </c>
      <c r="E13668" t="s">
        <v>12</v>
      </c>
      <c r="F13668" s="3" t="s">
        <v>32414</v>
      </c>
      <c r="G13668">
        <v>2020</v>
      </c>
      <c r="H13668" t="s">
        <v>1810</v>
      </c>
      <c r="I13668" t="s">
        <v>32415</v>
      </c>
    </row>
    <row r="13669" spans="1:9" ht="48" x14ac:dyDescent="0.2">
      <c r="A13669" t="s">
        <v>32413</v>
      </c>
      <c r="B13669" t="s">
        <v>16366</v>
      </c>
      <c r="C13669">
        <v>2</v>
      </c>
      <c r="D13669" t="s">
        <v>12</v>
      </c>
      <c r="E13669" t="s">
        <v>12</v>
      </c>
      <c r="F13669" s="3" t="s">
        <v>3000</v>
      </c>
      <c r="G13669">
        <v>2020</v>
      </c>
      <c r="H13669" t="s">
        <v>1810</v>
      </c>
      <c r="I13669" t="s">
        <v>32415</v>
      </c>
    </row>
    <row r="13670" spans="1:9" ht="16" x14ac:dyDescent="0.2">
      <c r="A13670" t="s">
        <v>32416</v>
      </c>
      <c r="B13670" t="s">
        <v>32417</v>
      </c>
      <c r="C13670">
        <v>1</v>
      </c>
      <c r="D13670" t="s">
        <v>11398</v>
      </c>
      <c r="E13670" t="s">
        <v>12</v>
      </c>
      <c r="F13670" s="3" t="s">
        <v>13355</v>
      </c>
      <c r="G13670">
        <v>2020</v>
      </c>
      <c r="H13670" t="s">
        <v>140</v>
      </c>
      <c r="I13670" t="s">
        <v>32418</v>
      </c>
    </row>
    <row r="13671" spans="1:9" ht="16" x14ac:dyDescent="0.2">
      <c r="A13671" t="s">
        <v>32419</v>
      </c>
      <c r="B13671" t="s">
        <v>32420</v>
      </c>
      <c r="C13671">
        <v>1</v>
      </c>
      <c r="D13671" t="s">
        <v>7504</v>
      </c>
      <c r="E13671" t="s">
        <v>4189</v>
      </c>
      <c r="F13671" s="3" t="s">
        <v>7505</v>
      </c>
      <c r="G13671">
        <v>2020</v>
      </c>
      <c r="H13671" t="s">
        <v>368</v>
      </c>
      <c r="I13671" t="s">
        <v>32421</v>
      </c>
    </row>
    <row r="13672" spans="1:9" ht="16" x14ac:dyDescent="0.2">
      <c r="A13672" t="s">
        <v>32419</v>
      </c>
      <c r="B13672" t="s">
        <v>32422</v>
      </c>
      <c r="C13672">
        <v>2</v>
      </c>
      <c r="D13672" t="s">
        <v>12</v>
      </c>
      <c r="E13672" t="s">
        <v>12</v>
      </c>
      <c r="F13672" s="3" t="s">
        <v>32423</v>
      </c>
      <c r="G13672">
        <v>2020</v>
      </c>
      <c r="H13672" t="s">
        <v>4191</v>
      </c>
      <c r="I13672" t="s">
        <v>32421</v>
      </c>
    </row>
    <row r="13673" spans="1:9" ht="32" x14ac:dyDescent="0.2">
      <c r="A13673" t="s">
        <v>32419</v>
      </c>
      <c r="B13673" t="s">
        <v>32424</v>
      </c>
      <c r="C13673">
        <v>3</v>
      </c>
      <c r="D13673">
        <f>100</f>
        <v>100</v>
      </c>
      <c r="E13673" t="s">
        <v>12</v>
      </c>
      <c r="F13673" s="3" t="s">
        <v>3566</v>
      </c>
      <c r="G13673">
        <v>2020</v>
      </c>
      <c r="H13673" t="s">
        <v>86</v>
      </c>
      <c r="I13673" t="s">
        <v>32421</v>
      </c>
    </row>
    <row r="13674" spans="1:9" ht="32" x14ac:dyDescent="0.2">
      <c r="A13674" t="s">
        <v>32425</v>
      </c>
      <c r="B13674" t="s">
        <v>32426</v>
      </c>
      <c r="C13674">
        <v>1</v>
      </c>
      <c r="D13674" t="s">
        <v>52</v>
      </c>
      <c r="E13674" t="s">
        <v>12</v>
      </c>
      <c r="F13674" s="3" t="s">
        <v>31925</v>
      </c>
      <c r="G13674">
        <v>2020</v>
      </c>
      <c r="H13674" t="s">
        <v>215</v>
      </c>
      <c r="I13674" t="s">
        <v>32427</v>
      </c>
    </row>
    <row r="13675" spans="1:9" ht="32" x14ac:dyDescent="0.2">
      <c r="A13675" t="s">
        <v>32428</v>
      </c>
      <c r="B13675" t="s">
        <v>32429</v>
      </c>
      <c r="C13675">
        <v>1</v>
      </c>
      <c r="D13675" t="s">
        <v>344</v>
      </c>
      <c r="E13675" t="s">
        <v>12</v>
      </c>
      <c r="F13675" s="3" t="s">
        <v>32430</v>
      </c>
      <c r="G13675">
        <v>2020</v>
      </c>
      <c r="H13675" t="s">
        <v>140</v>
      </c>
      <c r="I13675" t="s">
        <v>32431</v>
      </c>
    </row>
    <row r="13676" spans="1:9" ht="32" x14ac:dyDescent="0.2">
      <c r="A13676" t="s">
        <v>32428</v>
      </c>
      <c r="B13676" t="s">
        <v>25745</v>
      </c>
      <c r="C13676">
        <v>2</v>
      </c>
      <c r="D13676" t="s">
        <v>12</v>
      </c>
      <c r="E13676" t="s">
        <v>12</v>
      </c>
      <c r="F13676" s="3" t="s">
        <v>25749</v>
      </c>
      <c r="G13676">
        <v>2020</v>
      </c>
      <c r="H13676" t="s">
        <v>140</v>
      </c>
      <c r="I13676" t="s">
        <v>32431</v>
      </c>
    </row>
    <row r="13677" spans="1:9" ht="16" x14ac:dyDescent="0.2">
      <c r="A13677" t="s">
        <v>32428</v>
      </c>
      <c r="B13677" t="s">
        <v>32432</v>
      </c>
      <c r="C13677">
        <v>3</v>
      </c>
      <c r="D13677">
        <f>132</f>
        <v>132</v>
      </c>
      <c r="E13677" t="s">
        <v>12</v>
      </c>
      <c r="F13677" s="3" t="s">
        <v>32433</v>
      </c>
      <c r="G13677">
        <v>2020</v>
      </c>
      <c r="H13677" t="s">
        <v>140</v>
      </c>
      <c r="I13677" t="s">
        <v>32431</v>
      </c>
    </row>
    <row r="13678" spans="1:9" ht="16" x14ac:dyDescent="0.2">
      <c r="A13678" t="s">
        <v>32428</v>
      </c>
      <c r="B13678" t="s">
        <v>32434</v>
      </c>
      <c r="C13678">
        <v>4</v>
      </c>
      <c r="D13678">
        <f>203</f>
        <v>203</v>
      </c>
      <c r="E13678" t="s">
        <v>14204</v>
      </c>
      <c r="F13678" s="3" t="s">
        <v>32435</v>
      </c>
      <c r="G13678">
        <v>2020</v>
      </c>
      <c r="H13678" t="s">
        <v>998</v>
      </c>
      <c r="I13678" t="s">
        <v>32431</v>
      </c>
    </row>
    <row r="13679" spans="1:9" ht="16" x14ac:dyDescent="0.2">
      <c r="A13679" t="s">
        <v>32436</v>
      </c>
      <c r="B13679" t="s">
        <v>32437</v>
      </c>
      <c r="C13679">
        <v>1</v>
      </c>
      <c r="D13679">
        <f>319</f>
        <v>319</v>
      </c>
      <c r="E13679" t="s">
        <v>12</v>
      </c>
      <c r="F13679" s="3" t="s">
        <v>17337</v>
      </c>
      <c r="G13679">
        <v>2020</v>
      </c>
      <c r="H13679" t="s">
        <v>1248</v>
      </c>
      <c r="I13679" t="s">
        <v>32438</v>
      </c>
    </row>
    <row r="13680" spans="1:9" ht="32" x14ac:dyDescent="0.2">
      <c r="A13680" t="s">
        <v>32439</v>
      </c>
      <c r="B13680" t="s">
        <v>32440</v>
      </c>
      <c r="C13680">
        <v>1</v>
      </c>
      <c r="D13680">
        <f>326</f>
        <v>326</v>
      </c>
      <c r="E13680" t="s">
        <v>12</v>
      </c>
      <c r="F13680" s="3" t="s">
        <v>32273</v>
      </c>
      <c r="G13680">
        <v>2020</v>
      </c>
      <c r="H13680" t="s">
        <v>368</v>
      </c>
      <c r="I13680" t="s">
        <v>32441</v>
      </c>
    </row>
    <row r="13681" spans="1:9" ht="32" x14ac:dyDescent="0.2">
      <c r="A13681" t="s">
        <v>32439</v>
      </c>
      <c r="B13681" t="s">
        <v>32442</v>
      </c>
      <c r="C13681">
        <v>2</v>
      </c>
      <c r="D13681">
        <f>326</f>
        <v>326</v>
      </c>
      <c r="E13681" t="s">
        <v>12</v>
      </c>
      <c r="F13681" s="3" t="s">
        <v>32443</v>
      </c>
      <c r="G13681">
        <v>2020</v>
      </c>
      <c r="H13681" t="s">
        <v>368</v>
      </c>
      <c r="I13681" t="s">
        <v>32441</v>
      </c>
    </row>
    <row r="13682" spans="1:9" ht="32" x14ac:dyDescent="0.2">
      <c r="A13682" t="s">
        <v>32444</v>
      </c>
      <c r="B13682" t="s">
        <v>32445</v>
      </c>
      <c r="C13682">
        <v>1</v>
      </c>
      <c r="D13682">
        <f>237</f>
        <v>237</v>
      </c>
      <c r="E13682" t="s">
        <v>12</v>
      </c>
      <c r="F13682" s="3" t="s">
        <v>32446</v>
      </c>
      <c r="G13682">
        <v>2020</v>
      </c>
      <c r="H13682" t="s">
        <v>21</v>
      </c>
      <c r="I13682" t="s">
        <v>32447</v>
      </c>
    </row>
    <row r="13683" spans="1:9" ht="32" x14ac:dyDescent="0.2">
      <c r="A13683" t="s">
        <v>32448</v>
      </c>
      <c r="B13683" t="s">
        <v>3330</v>
      </c>
      <c r="C13683">
        <v>1</v>
      </c>
      <c r="D13683" t="s">
        <v>90</v>
      </c>
      <c r="E13683" t="s">
        <v>12</v>
      </c>
      <c r="F13683" s="3" t="s">
        <v>6321</v>
      </c>
      <c r="G13683">
        <v>2020</v>
      </c>
      <c r="H13683" t="s">
        <v>296</v>
      </c>
      <c r="I13683" t="s">
        <v>32449</v>
      </c>
    </row>
    <row r="13684" spans="1:9" ht="16" x14ac:dyDescent="0.2">
      <c r="A13684" t="s">
        <v>32450</v>
      </c>
      <c r="B13684" t="s">
        <v>1141</v>
      </c>
      <c r="C13684">
        <v>1</v>
      </c>
      <c r="D13684" t="s">
        <v>90</v>
      </c>
      <c r="E13684" t="s">
        <v>12</v>
      </c>
      <c r="F13684" s="3" t="s">
        <v>15226</v>
      </c>
      <c r="G13684">
        <v>2020</v>
      </c>
      <c r="H13684" t="s">
        <v>368</v>
      </c>
      <c r="I13684" t="s">
        <v>32451</v>
      </c>
    </row>
    <row r="13685" spans="1:9" ht="32" x14ac:dyDescent="0.2">
      <c r="A13685" t="s">
        <v>32450</v>
      </c>
      <c r="B13685" t="s">
        <v>15225</v>
      </c>
      <c r="C13685">
        <v>2</v>
      </c>
      <c r="D13685" t="s">
        <v>12</v>
      </c>
      <c r="E13685" t="s">
        <v>12</v>
      </c>
      <c r="F13685" s="3" t="s">
        <v>19992</v>
      </c>
      <c r="G13685">
        <v>2020</v>
      </c>
      <c r="H13685" t="s">
        <v>832</v>
      </c>
      <c r="I13685" t="s">
        <v>32451</v>
      </c>
    </row>
    <row r="13686" spans="1:9" ht="32" x14ac:dyDescent="0.2">
      <c r="A13686" t="s">
        <v>32452</v>
      </c>
      <c r="B13686" t="s">
        <v>32453</v>
      </c>
      <c r="C13686">
        <v>1</v>
      </c>
      <c r="D13686">
        <f>514</f>
        <v>514</v>
      </c>
      <c r="E13686" t="s">
        <v>12</v>
      </c>
      <c r="F13686" s="3" t="s">
        <v>32454</v>
      </c>
      <c r="G13686">
        <v>2020</v>
      </c>
      <c r="H13686" t="s">
        <v>140</v>
      </c>
      <c r="I13686" t="s">
        <v>32455</v>
      </c>
    </row>
    <row r="13687" spans="1:9" ht="32" x14ac:dyDescent="0.2">
      <c r="A13687" t="s">
        <v>32456</v>
      </c>
      <c r="B13687" t="s">
        <v>32457</v>
      </c>
      <c r="C13687">
        <v>1</v>
      </c>
      <c r="D13687" t="s">
        <v>1207</v>
      </c>
      <c r="E13687" t="s">
        <v>12</v>
      </c>
      <c r="F13687" s="3" t="s">
        <v>6355</v>
      </c>
      <c r="G13687">
        <v>2020</v>
      </c>
      <c r="H13687" t="s">
        <v>323</v>
      </c>
      <c r="I13687" t="s">
        <v>32458</v>
      </c>
    </row>
    <row r="13688" spans="1:9" ht="32" x14ac:dyDescent="0.2">
      <c r="A13688" t="s">
        <v>32459</v>
      </c>
      <c r="B13688" t="s">
        <v>19054</v>
      </c>
      <c r="C13688">
        <v>1</v>
      </c>
      <c r="D13688">
        <f>73</f>
        <v>73</v>
      </c>
      <c r="E13688" t="s">
        <v>12</v>
      </c>
      <c r="F13688" s="3" t="s">
        <v>823</v>
      </c>
      <c r="G13688">
        <v>2020</v>
      </c>
      <c r="H13688" t="s">
        <v>140</v>
      </c>
      <c r="I13688" t="s">
        <v>32460</v>
      </c>
    </row>
    <row r="13689" spans="1:9" ht="32" x14ac:dyDescent="0.2">
      <c r="A13689" t="s">
        <v>32459</v>
      </c>
      <c r="B13689" t="s">
        <v>32461</v>
      </c>
      <c r="C13689">
        <v>2</v>
      </c>
      <c r="D13689" t="s">
        <v>12</v>
      </c>
      <c r="E13689" t="s">
        <v>12</v>
      </c>
      <c r="F13689" s="3" t="s">
        <v>473</v>
      </c>
      <c r="G13689">
        <v>2020</v>
      </c>
      <c r="H13689" t="s">
        <v>474</v>
      </c>
      <c r="I13689" t="s">
        <v>32460</v>
      </c>
    </row>
    <row r="13690" spans="1:9" ht="16" x14ac:dyDescent="0.2">
      <c r="A13690" t="s">
        <v>32459</v>
      </c>
      <c r="B13690" t="s">
        <v>3918</v>
      </c>
      <c r="C13690">
        <v>3</v>
      </c>
      <c r="D13690" t="s">
        <v>12</v>
      </c>
      <c r="E13690" t="s">
        <v>12</v>
      </c>
      <c r="F13690" s="3" t="s">
        <v>32462</v>
      </c>
      <c r="G13690">
        <v>2020</v>
      </c>
      <c r="H13690" t="s">
        <v>14</v>
      </c>
      <c r="I13690" t="s">
        <v>32460</v>
      </c>
    </row>
    <row r="13691" spans="1:9" ht="32" x14ac:dyDescent="0.2">
      <c r="A13691" t="s">
        <v>32459</v>
      </c>
      <c r="B13691" t="s">
        <v>32463</v>
      </c>
      <c r="C13691">
        <v>4</v>
      </c>
      <c r="D13691" t="s">
        <v>12</v>
      </c>
      <c r="E13691" t="s">
        <v>12</v>
      </c>
      <c r="F13691" s="3" t="s">
        <v>32464</v>
      </c>
      <c r="G13691">
        <v>2020</v>
      </c>
      <c r="H13691" t="s">
        <v>14</v>
      </c>
      <c r="I13691" t="s">
        <v>32460</v>
      </c>
    </row>
    <row r="13692" spans="1:9" ht="32" x14ac:dyDescent="0.2">
      <c r="A13692" t="s">
        <v>32459</v>
      </c>
      <c r="B13692" t="s">
        <v>32465</v>
      </c>
      <c r="C13692">
        <v>5</v>
      </c>
      <c r="D13692" t="s">
        <v>712</v>
      </c>
      <c r="E13692" t="s">
        <v>12</v>
      </c>
      <c r="F13692" s="3" t="s">
        <v>32466</v>
      </c>
      <c r="G13692">
        <v>2020</v>
      </c>
      <c r="H13692" t="s">
        <v>140</v>
      </c>
      <c r="I13692" t="s">
        <v>32460</v>
      </c>
    </row>
    <row r="13693" spans="1:9" ht="16" x14ac:dyDescent="0.2">
      <c r="A13693" t="s">
        <v>32467</v>
      </c>
      <c r="B13693" t="s">
        <v>32468</v>
      </c>
      <c r="C13693">
        <v>1</v>
      </c>
      <c r="D13693" t="s">
        <v>12</v>
      </c>
      <c r="E13693" t="s">
        <v>12</v>
      </c>
      <c r="F13693" s="3" t="s">
        <v>2632</v>
      </c>
      <c r="G13693">
        <v>2020</v>
      </c>
      <c r="H13693" t="s">
        <v>140</v>
      </c>
      <c r="I13693" t="s">
        <v>32469</v>
      </c>
    </row>
    <row r="13694" spans="1:9" ht="16" x14ac:dyDescent="0.2">
      <c r="A13694" t="s">
        <v>32467</v>
      </c>
      <c r="B13694" t="s">
        <v>32470</v>
      </c>
      <c r="C13694">
        <v>2</v>
      </c>
      <c r="D13694" t="s">
        <v>12</v>
      </c>
      <c r="E13694" t="s">
        <v>12</v>
      </c>
      <c r="F13694" s="3" t="s">
        <v>32471</v>
      </c>
      <c r="G13694">
        <v>2020</v>
      </c>
      <c r="H13694" t="s">
        <v>140</v>
      </c>
      <c r="I13694" t="s">
        <v>32469</v>
      </c>
    </row>
    <row r="13695" spans="1:9" ht="32" x14ac:dyDescent="0.2">
      <c r="A13695" t="s">
        <v>32472</v>
      </c>
      <c r="B13695" t="s">
        <v>32473</v>
      </c>
      <c r="C13695">
        <v>1</v>
      </c>
      <c r="D13695">
        <f>410</f>
        <v>410</v>
      </c>
      <c r="E13695" t="s">
        <v>12</v>
      </c>
      <c r="F13695" s="3" t="s">
        <v>32474</v>
      </c>
      <c r="G13695">
        <v>2020</v>
      </c>
      <c r="H13695" t="s">
        <v>140</v>
      </c>
      <c r="I13695" t="s">
        <v>32475</v>
      </c>
    </row>
    <row r="13696" spans="1:9" ht="16" x14ac:dyDescent="0.2">
      <c r="A13696" t="s">
        <v>32472</v>
      </c>
      <c r="B13696" t="s">
        <v>32476</v>
      </c>
      <c r="C13696">
        <v>2</v>
      </c>
      <c r="D13696" t="s">
        <v>12</v>
      </c>
      <c r="E13696" t="s">
        <v>12</v>
      </c>
      <c r="F13696" s="3" t="s">
        <v>32477</v>
      </c>
      <c r="G13696">
        <v>2020</v>
      </c>
      <c r="H13696" t="s">
        <v>140</v>
      </c>
      <c r="I13696" t="s">
        <v>32475</v>
      </c>
    </row>
    <row r="13697" spans="1:9" ht="32" x14ac:dyDescent="0.2">
      <c r="A13697" t="s">
        <v>32472</v>
      </c>
      <c r="B13697" t="s">
        <v>32478</v>
      </c>
      <c r="C13697">
        <v>3</v>
      </c>
      <c r="D13697">
        <f>410</f>
        <v>410</v>
      </c>
      <c r="E13697" t="s">
        <v>12</v>
      </c>
      <c r="F13697" s="3" t="s">
        <v>32479</v>
      </c>
      <c r="G13697">
        <v>2020</v>
      </c>
      <c r="H13697" t="s">
        <v>140</v>
      </c>
      <c r="I13697" t="s">
        <v>32475</v>
      </c>
    </row>
    <row r="13698" spans="1:9" ht="32" x14ac:dyDescent="0.2">
      <c r="A13698" t="s">
        <v>32480</v>
      </c>
      <c r="B13698" t="s">
        <v>16168</v>
      </c>
      <c r="C13698">
        <v>1</v>
      </c>
      <c r="D13698" t="s">
        <v>12</v>
      </c>
      <c r="E13698" t="s">
        <v>12</v>
      </c>
      <c r="F13698" s="3" t="s">
        <v>32481</v>
      </c>
      <c r="G13698">
        <v>2020</v>
      </c>
      <c r="H13698" t="s">
        <v>14</v>
      </c>
      <c r="I13698" t="s">
        <v>32482</v>
      </c>
    </row>
    <row r="13699" spans="1:9" ht="32" x14ac:dyDescent="0.2">
      <c r="A13699" t="s">
        <v>32480</v>
      </c>
      <c r="B13699" t="s">
        <v>32483</v>
      </c>
      <c r="C13699">
        <v>2</v>
      </c>
      <c r="D13699" t="s">
        <v>52</v>
      </c>
      <c r="E13699" t="s">
        <v>12</v>
      </c>
      <c r="F13699" s="3" t="s">
        <v>32484</v>
      </c>
      <c r="G13699">
        <v>2020</v>
      </c>
      <c r="H13699" t="s">
        <v>140</v>
      </c>
      <c r="I13699" t="s">
        <v>32482</v>
      </c>
    </row>
    <row r="13700" spans="1:9" ht="32" x14ac:dyDescent="0.2">
      <c r="A13700" t="s">
        <v>32480</v>
      </c>
      <c r="B13700" t="s">
        <v>27401</v>
      </c>
      <c r="C13700">
        <v>3</v>
      </c>
      <c r="D13700" t="s">
        <v>12</v>
      </c>
      <c r="E13700" t="s">
        <v>12</v>
      </c>
      <c r="F13700" s="3" t="s">
        <v>5853</v>
      </c>
      <c r="G13700">
        <v>2020</v>
      </c>
      <c r="H13700" t="s">
        <v>14</v>
      </c>
      <c r="I13700" t="s">
        <v>32482</v>
      </c>
    </row>
    <row r="13701" spans="1:9" ht="32" x14ac:dyDescent="0.2">
      <c r="A13701" t="s">
        <v>32485</v>
      </c>
      <c r="B13701" t="s">
        <v>32486</v>
      </c>
      <c r="C13701">
        <v>1</v>
      </c>
      <c r="D13701" t="s">
        <v>2828</v>
      </c>
      <c r="E13701" t="s">
        <v>12</v>
      </c>
      <c r="F13701" s="3" t="s">
        <v>6214</v>
      </c>
      <c r="G13701">
        <v>2020</v>
      </c>
      <c r="H13701" t="s">
        <v>323</v>
      </c>
      <c r="I13701" t="s">
        <v>32487</v>
      </c>
    </row>
    <row r="13702" spans="1:9" ht="16" x14ac:dyDescent="0.2">
      <c r="A13702" t="s">
        <v>32485</v>
      </c>
      <c r="B13702" t="s">
        <v>32488</v>
      </c>
      <c r="C13702">
        <v>2</v>
      </c>
      <c r="D13702" t="s">
        <v>12</v>
      </c>
      <c r="E13702" t="s">
        <v>12</v>
      </c>
      <c r="F13702" s="3" t="s">
        <v>19010</v>
      </c>
      <c r="G13702">
        <v>2020</v>
      </c>
      <c r="H13702" t="s">
        <v>323</v>
      </c>
      <c r="I13702" t="s">
        <v>32487</v>
      </c>
    </row>
    <row r="13703" spans="1:9" ht="16" x14ac:dyDescent="0.2">
      <c r="A13703" t="s">
        <v>32489</v>
      </c>
      <c r="B13703" t="s">
        <v>32490</v>
      </c>
      <c r="C13703">
        <v>1</v>
      </c>
      <c r="D13703" t="s">
        <v>32491</v>
      </c>
      <c r="E13703" t="s">
        <v>12</v>
      </c>
      <c r="F13703" s="3" t="s">
        <v>32492</v>
      </c>
      <c r="G13703">
        <v>2020</v>
      </c>
      <c r="H13703" t="s">
        <v>67</v>
      </c>
      <c r="I13703" t="s">
        <v>32493</v>
      </c>
    </row>
    <row r="13704" spans="1:9" ht="32" x14ac:dyDescent="0.2">
      <c r="A13704" t="s">
        <v>32494</v>
      </c>
      <c r="B13704" t="s">
        <v>32495</v>
      </c>
      <c r="C13704">
        <v>1</v>
      </c>
      <c r="D13704" t="s">
        <v>12</v>
      </c>
      <c r="E13704" t="s">
        <v>12</v>
      </c>
      <c r="F13704" s="3" t="s">
        <v>32496</v>
      </c>
      <c r="G13704">
        <v>2020</v>
      </c>
      <c r="H13704" t="s">
        <v>571</v>
      </c>
      <c r="I13704" t="s">
        <v>32497</v>
      </c>
    </row>
    <row r="13705" spans="1:9" ht="32" x14ac:dyDescent="0.2">
      <c r="A13705" t="s">
        <v>32498</v>
      </c>
      <c r="B13705" t="s">
        <v>32499</v>
      </c>
      <c r="C13705">
        <v>1</v>
      </c>
      <c r="D13705" t="s">
        <v>12</v>
      </c>
      <c r="E13705" t="s">
        <v>12</v>
      </c>
      <c r="F13705" s="3" t="s">
        <v>32500</v>
      </c>
      <c r="G13705">
        <v>2020</v>
      </c>
      <c r="H13705" t="s">
        <v>140</v>
      </c>
      <c r="I13705" t="s">
        <v>32501</v>
      </c>
    </row>
    <row r="13706" spans="1:9" ht="32" x14ac:dyDescent="0.2">
      <c r="A13706" t="s">
        <v>32498</v>
      </c>
      <c r="B13706" t="s">
        <v>32502</v>
      </c>
      <c r="C13706">
        <v>2</v>
      </c>
      <c r="D13706" t="s">
        <v>52</v>
      </c>
      <c r="E13706" t="s">
        <v>12</v>
      </c>
      <c r="F13706" s="3" t="s">
        <v>32503</v>
      </c>
      <c r="G13706">
        <v>2020</v>
      </c>
      <c r="H13706" t="s">
        <v>140</v>
      </c>
      <c r="I13706" t="s">
        <v>32501</v>
      </c>
    </row>
    <row r="13707" spans="1:9" ht="32" x14ac:dyDescent="0.2">
      <c r="A13707" t="s">
        <v>32504</v>
      </c>
      <c r="B13707" t="s">
        <v>22273</v>
      </c>
      <c r="C13707">
        <v>1</v>
      </c>
      <c r="D13707">
        <f>469</f>
        <v>469</v>
      </c>
      <c r="E13707" t="s">
        <v>12</v>
      </c>
      <c r="F13707" s="3" t="s">
        <v>32505</v>
      </c>
      <c r="G13707">
        <v>2020</v>
      </c>
      <c r="H13707" t="s">
        <v>267</v>
      </c>
      <c r="I13707" t="s">
        <v>32506</v>
      </c>
    </row>
    <row r="13708" spans="1:9" ht="32" x14ac:dyDescent="0.2">
      <c r="A13708" t="s">
        <v>32504</v>
      </c>
      <c r="B13708" t="s">
        <v>32507</v>
      </c>
      <c r="C13708">
        <v>2</v>
      </c>
      <c r="D13708" t="s">
        <v>1977</v>
      </c>
      <c r="E13708" t="s">
        <v>12</v>
      </c>
      <c r="F13708" s="3" t="s">
        <v>32508</v>
      </c>
      <c r="G13708">
        <v>2020</v>
      </c>
      <c r="H13708" t="s">
        <v>267</v>
      </c>
      <c r="I13708" t="s">
        <v>32506</v>
      </c>
    </row>
    <row r="13709" spans="1:9" ht="16" x14ac:dyDescent="0.2">
      <c r="A13709" t="s">
        <v>32509</v>
      </c>
      <c r="B13709" t="s">
        <v>32510</v>
      </c>
      <c r="C13709">
        <v>1</v>
      </c>
      <c r="D13709" t="s">
        <v>31</v>
      </c>
      <c r="E13709" t="s">
        <v>12</v>
      </c>
      <c r="F13709" s="3" t="s">
        <v>30503</v>
      </c>
      <c r="G13709">
        <v>2020</v>
      </c>
      <c r="H13709" t="s">
        <v>2773</v>
      </c>
      <c r="I13709" t="s">
        <v>32511</v>
      </c>
    </row>
    <row r="13710" spans="1:9" ht="16" x14ac:dyDescent="0.2">
      <c r="A13710" t="s">
        <v>32512</v>
      </c>
      <c r="B13710" t="s">
        <v>32513</v>
      </c>
      <c r="C13710">
        <v>1</v>
      </c>
      <c r="D13710" t="s">
        <v>90</v>
      </c>
      <c r="E13710" t="s">
        <v>12</v>
      </c>
      <c r="F13710" s="3" t="s">
        <v>32514</v>
      </c>
      <c r="G13710">
        <v>2020</v>
      </c>
      <c r="H13710" t="s">
        <v>1157</v>
      </c>
      <c r="I13710" t="s">
        <v>32515</v>
      </c>
    </row>
    <row r="13711" spans="1:9" ht="32" x14ac:dyDescent="0.2">
      <c r="A13711" t="s">
        <v>32516</v>
      </c>
      <c r="B13711" t="s">
        <v>32517</v>
      </c>
      <c r="C13711">
        <v>1</v>
      </c>
      <c r="D13711" t="s">
        <v>52</v>
      </c>
      <c r="E13711" t="s">
        <v>12</v>
      </c>
      <c r="F13711" s="3" t="s">
        <v>32518</v>
      </c>
      <c r="G13711">
        <v>2020</v>
      </c>
      <c r="H13711" t="s">
        <v>54</v>
      </c>
      <c r="I13711" t="s">
        <v>32519</v>
      </c>
    </row>
    <row r="13712" spans="1:9" ht="32" x14ac:dyDescent="0.2">
      <c r="A13712" t="s">
        <v>32516</v>
      </c>
      <c r="B13712" t="s">
        <v>32520</v>
      </c>
      <c r="C13712">
        <v>2</v>
      </c>
      <c r="D13712" t="s">
        <v>12</v>
      </c>
      <c r="E13712" t="s">
        <v>12</v>
      </c>
      <c r="F13712" s="3" t="s">
        <v>32521</v>
      </c>
      <c r="G13712">
        <v>2020</v>
      </c>
      <c r="H13712" t="s">
        <v>54</v>
      </c>
      <c r="I13712" t="s">
        <v>32519</v>
      </c>
    </row>
    <row r="13713" spans="1:9" ht="16" x14ac:dyDescent="0.2">
      <c r="A13713" t="s">
        <v>32516</v>
      </c>
      <c r="B13713" t="s">
        <v>32522</v>
      </c>
      <c r="C13713">
        <v>3</v>
      </c>
      <c r="D13713" t="s">
        <v>52</v>
      </c>
      <c r="E13713" t="s">
        <v>12</v>
      </c>
      <c r="F13713" s="3" t="s">
        <v>32523</v>
      </c>
      <c r="G13713">
        <v>2020</v>
      </c>
      <c r="H13713" t="s">
        <v>54</v>
      </c>
      <c r="I13713" t="s">
        <v>32519</v>
      </c>
    </row>
    <row r="13714" spans="1:9" ht="16" x14ac:dyDescent="0.2">
      <c r="A13714" t="s">
        <v>32516</v>
      </c>
      <c r="B13714" t="s">
        <v>32524</v>
      </c>
      <c r="C13714">
        <v>4</v>
      </c>
      <c r="D13714" t="s">
        <v>12</v>
      </c>
      <c r="E13714" t="s">
        <v>12</v>
      </c>
      <c r="F13714" s="3" t="s">
        <v>32525</v>
      </c>
      <c r="G13714">
        <v>2020</v>
      </c>
      <c r="H13714" t="s">
        <v>54</v>
      </c>
      <c r="I13714" t="s">
        <v>32519</v>
      </c>
    </row>
    <row r="13715" spans="1:9" ht="16" x14ac:dyDescent="0.2">
      <c r="A13715" t="s">
        <v>32526</v>
      </c>
      <c r="B13715" t="s">
        <v>32527</v>
      </c>
      <c r="C13715">
        <v>1</v>
      </c>
      <c r="D13715">
        <f>34</f>
        <v>34</v>
      </c>
      <c r="E13715" t="s">
        <v>12</v>
      </c>
      <c r="F13715" s="3" t="s">
        <v>32528</v>
      </c>
      <c r="G13715">
        <v>2020</v>
      </c>
      <c r="H13715" t="s">
        <v>998</v>
      </c>
      <c r="I13715" t="s">
        <v>32529</v>
      </c>
    </row>
    <row r="13716" spans="1:9" ht="16" x14ac:dyDescent="0.2">
      <c r="A13716" t="s">
        <v>32526</v>
      </c>
      <c r="B13716" t="s">
        <v>32530</v>
      </c>
      <c r="C13716">
        <v>2</v>
      </c>
      <c r="D13716" t="s">
        <v>12</v>
      </c>
      <c r="E13716" t="s">
        <v>12</v>
      </c>
      <c r="F13716" s="3" t="s">
        <v>32531</v>
      </c>
      <c r="G13716">
        <v>2020</v>
      </c>
      <c r="H13716" t="s">
        <v>14</v>
      </c>
      <c r="I13716" t="s">
        <v>32529</v>
      </c>
    </row>
    <row r="13717" spans="1:9" ht="16" x14ac:dyDescent="0.2">
      <c r="A13717" t="s">
        <v>32532</v>
      </c>
      <c r="B13717" t="s">
        <v>32533</v>
      </c>
      <c r="C13717">
        <v>1</v>
      </c>
      <c r="D13717" t="s">
        <v>17666</v>
      </c>
      <c r="E13717" t="s">
        <v>12</v>
      </c>
      <c r="F13717" s="3" t="s">
        <v>25076</v>
      </c>
      <c r="G13717">
        <v>2020</v>
      </c>
      <c r="H13717" t="s">
        <v>1248</v>
      </c>
      <c r="I13717" t="s">
        <v>32534</v>
      </c>
    </row>
    <row r="13718" spans="1:9" ht="32" x14ac:dyDescent="0.2">
      <c r="A13718" t="s">
        <v>32535</v>
      </c>
      <c r="B13718" t="s">
        <v>32536</v>
      </c>
      <c r="C13718">
        <v>1</v>
      </c>
      <c r="D13718" t="s">
        <v>52</v>
      </c>
      <c r="E13718" t="s">
        <v>12</v>
      </c>
      <c r="F13718" s="3" t="s">
        <v>17529</v>
      </c>
      <c r="G13718">
        <v>2020</v>
      </c>
      <c r="H13718" t="s">
        <v>21</v>
      </c>
      <c r="I13718" t="s">
        <v>32537</v>
      </c>
    </row>
    <row r="13719" spans="1:9" ht="16" x14ac:dyDescent="0.2">
      <c r="A13719" t="s">
        <v>32535</v>
      </c>
      <c r="B13719" t="s">
        <v>32538</v>
      </c>
      <c r="C13719">
        <v>2</v>
      </c>
      <c r="D13719">
        <f>237</f>
        <v>237</v>
      </c>
      <c r="E13719" t="s">
        <v>12</v>
      </c>
      <c r="F13719" s="3" t="s">
        <v>17356</v>
      </c>
      <c r="G13719">
        <v>2020</v>
      </c>
      <c r="H13719" t="s">
        <v>21</v>
      </c>
      <c r="I13719" t="s">
        <v>32537</v>
      </c>
    </row>
    <row r="13720" spans="1:9" ht="32" x14ac:dyDescent="0.2">
      <c r="A13720" t="s">
        <v>32539</v>
      </c>
      <c r="B13720" t="s">
        <v>32540</v>
      </c>
      <c r="C13720">
        <v>1</v>
      </c>
      <c r="D13720">
        <f>410</f>
        <v>410</v>
      </c>
      <c r="E13720" t="s">
        <v>12</v>
      </c>
      <c r="F13720" s="3" t="s">
        <v>32541</v>
      </c>
      <c r="G13720">
        <v>2020</v>
      </c>
      <c r="H13720" t="s">
        <v>368</v>
      </c>
      <c r="I13720" t="s">
        <v>32542</v>
      </c>
    </row>
    <row r="13721" spans="1:9" ht="16" x14ac:dyDescent="0.2">
      <c r="A13721" t="s">
        <v>32539</v>
      </c>
      <c r="B13721" t="s">
        <v>32543</v>
      </c>
      <c r="C13721">
        <v>2</v>
      </c>
      <c r="D13721">
        <f>410</f>
        <v>410</v>
      </c>
      <c r="E13721" t="s">
        <v>12</v>
      </c>
      <c r="F13721" s="3" t="s">
        <v>20029</v>
      </c>
      <c r="G13721">
        <v>2020</v>
      </c>
      <c r="H13721" t="s">
        <v>368</v>
      </c>
      <c r="I13721" t="s">
        <v>32542</v>
      </c>
    </row>
    <row r="13722" spans="1:9" ht="16" x14ac:dyDescent="0.2">
      <c r="A13722" t="s">
        <v>32544</v>
      </c>
      <c r="B13722" t="s">
        <v>32545</v>
      </c>
      <c r="C13722">
        <v>1</v>
      </c>
      <c r="D13722" t="s">
        <v>12</v>
      </c>
      <c r="E13722" t="s">
        <v>12</v>
      </c>
      <c r="F13722" s="3" t="s">
        <v>32546</v>
      </c>
      <c r="G13722">
        <v>2020</v>
      </c>
      <c r="H13722" t="s">
        <v>5857</v>
      </c>
      <c r="I13722" t="s">
        <v>32547</v>
      </c>
    </row>
    <row r="13723" spans="1:9" ht="16" x14ac:dyDescent="0.2">
      <c r="A13723" t="s">
        <v>32544</v>
      </c>
      <c r="B13723" t="s">
        <v>32548</v>
      </c>
      <c r="C13723">
        <v>2</v>
      </c>
      <c r="D13723" t="s">
        <v>12</v>
      </c>
      <c r="E13723" t="s">
        <v>12</v>
      </c>
      <c r="F13723" s="3" t="s">
        <v>32549</v>
      </c>
      <c r="G13723">
        <v>2020</v>
      </c>
      <c r="H13723" t="s">
        <v>5857</v>
      </c>
      <c r="I13723" t="s">
        <v>32547</v>
      </c>
    </row>
    <row r="13724" spans="1:9" ht="16" x14ac:dyDescent="0.2">
      <c r="A13724" t="s">
        <v>32544</v>
      </c>
      <c r="B13724" t="s">
        <v>32550</v>
      </c>
      <c r="C13724">
        <v>3</v>
      </c>
      <c r="D13724" t="s">
        <v>12</v>
      </c>
      <c r="E13724" t="s">
        <v>12</v>
      </c>
      <c r="F13724" s="3" t="s">
        <v>32549</v>
      </c>
      <c r="G13724">
        <v>2020</v>
      </c>
      <c r="H13724" t="s">
        <v>5857</v>
      </c>
      <c r="I13724" t="s">
        <v>32547</v>
      </c>
    </row>
    <row r="13725" spans="1:9" ht="32" x14ac:dyDescent="0.2">
      <c r="A13725" t="s">
        <v>32551</v>
      </c>
      <c r="B13725" t="s">
        <v>32552</v>
      </c>
      <c r="C13725">
        <v>1</v>
      </c>
      <c r="D13725" t="s">
        <v>12</v>
      </c>
      <c r="E13725" t="s">
        <v>12</v>
      </c>
      <c r="F13725" s="3" t="s">
        <v>32553</v>
      </c>
      <c r="G13725">
        <v>2020</v>
      </c>
      <c r="H13725" t="s">
        <v>522</v>
      </c>
      <c r="I13725" t="s">
        <v>32554</v>
      </c>
    </row>
    <row r="13726" spans="1:9" ht="16" x14ac:dyDescent="0.2">
      <c r="A13726" t="s">
        <v>32555</v>
      </c>
      <c r="B13726" t="s">
        <v>32556</v>
      </c>
      <c r="C13726">
        <v>1</v>
      </c>
      <c r="D13726" t="s">
        <v>1025</v>
      </c>
      <c r="E13726" t="s">
        <v>12</v>
      </c>
      <c r="F13726" s="3" t="s">
        <v>26823</v>
      </c>
      <c r="G13726">
        <v>2020</v>
      </c>
      <c r="H13726" t="s">
        <v>140</v>
      </c>
      <c r="I13726" t="s">
        <v>32557</v>
      </c>
    </row>
    <row r="13727" spans="1:9" ht="16" x14ac:dyDescent="0.2">
      <c r="A13727" t="s">
        <v>32558</v>
      </c>
      <c r="B13727" t="s">
        <v>32559</v>
      </c>
      <c r="C13727">
        <v>1</v>
      </c>
      <c r="D13727" t="s">
        <v>12</v>
      </c>
      <c r="E13727" t="s">
        <v>12</v>
      </c>
      <c r="F13727" s="3" t="s">
        <v>32560</v>
      </c>
      <c r="G13727">
        <v>2020</v>
      </c>
      <c r="H13727" t="s">
        <v>32560</v>
      </c>
      <c r="I13727" t="s">
        <v>32561</v>
      </c>
    </row>
    <row r="13728" spans="1:9" ht="16" x14ac:dyDescent="0.2">
      <c r="A13728" t="s">
        <v>32562</v>
      </c>
      <c r="B13728" t="s">
        <v>5775</v>
      </c>
      <c r="C13728">
        <v>1</v>
      </c>
      <c r="D13728" t="s">
        <v>12</v>
      </c>
      <c r="E13728" t="s">
        <v>12</v>
      </c>
      <c r="F13728" s="3" t="s">
        <v>32563</v>
      </c>
      <c r="G13728">
        <v>2020</v>
      </c>
      <c r="H13728" t="s">
        <v>1157</v>
      </c>
      <c r="I13728" t="s">
        <v>32564</v>
      </c>
    </row>
    <row r="13729" spans="1:9" ht="16" x14ac:dyDescent="0.2">
      <c r="A13729" t="s">
        <v>32565</v>
      </c>
      <c r="B13729" t="s">
        <v>4673</v>
      </c>
      <c r="C13729">
        <v>1</v>
      </c>
      <c r="D13729" t="s">
        <v>12</v>
      </c>
      <c r="E13729" t="s">
        <v>12</v>
      </c>
      <c r="F13729" s="3" t="s">
        <v>4674</v>
      </c>
      <c r="G13729">
        <v>2020</v>
      </c>
      <c r="H13729" t="s">
        <v>368</v>
      </c>
      <c r="I13729" t="s">
        <v>32566</v>
      </c>
    </row>
    <row r="13730" spans="1:9" ht="16" x14ac:dyDescent="0.2">
      <c r="A13730" t="s">
        <v>32565</v>
      </c>
      <c r="B13730" t="s">
        <v>19447</v>
      </c>
      <c r="C13730">
        <v>2</v>
      </c>
      <c r="D13730" t="s">
        <v>12</v>
      </c>
      <c r="E13730" t="s">
        <v>12</v>
      </c>
      <c r="F13730" s="3" t="s">
        <v>8622</v>
      </c>
      <c r="G13730">
        <v>2020</v>
      </c>
      <c r="H13730" t="s">
        <v>1248</v>
      </c>
      <c r="I13730" t="s">
        <v>32566</v>
      </c>
    </row>
    <row r="13731" spans="1:9" ht="16" x14ac:dyDescent="0.2">
      <c r="A13731" t="s">
        <v>32567</v>
      </c>
      <c r="B13731" t="s">
        <v>32568</v>
      </c>
      <c r="C13731">
        <v>1</v>
      </c>
      <c r="D13731" t="s">
        <v>1421</v>
      </c>
      <c r="E13731" t="s">
        <v>12</v>
      </c>
      <c r="F13731" s="3" t="s">
        <v>32569</v>
      </c>
      <c r="G13731">
        <v>2020</v>
      </c>
      <c r="H13731" t="s">
        <v>86</v>
      </c>
      <c r="I13731" t="s">
        <v>32570</v>
      </c>
    </row>
    <row r="13732" spans="1:9" ht="16" x14ac:dyDescent="0.2">
      <c r="A13732" t="s">
        <v>32567</v>
      </c>
      <c r="B13732" t="s">
        <v>32281</v>
      </c>
      <c r="C13732">
        <v>2</v>
      </c>
      <c r="D13732" t="s">
        <v>12</v>
      </c>
      <c r="E13732" t="s">
        <v>12</v>
      </c>
      <c r="F13732" s="3" t="s">
        <v>32571</v>
      </c>
      <c r="G13732">
        <v>2020</v>
      </c>
      <c r="H13732" t="s">
        <v>86</v>
      </c>
      <c r="I13732" t="s">
        <v>32570</v>
      </c>
    </row>
    <row r="13733" spans="1:9" ht="16" x14ac:dyDescent="0.2">
      <c r="A13733" t="s">
        <v>32572</v>
      </c>
      <c r="B13733" t="s">
        <v>30697</v>
      </c>
      <c r="C13733">
        <v>1</v>
      </c>
      <c r="D13733" t="s">
        <v>1085</v>
      </c>
      <c r="E13733" t="s">
        <v>12</v>
      </c>
      <c r="F13733" s="3" t="s">
        <v>4274</v>
      </c>
      <c r="G13733">
        <v>2020</v>
      </c>
      <c r="H13733" t="s">
        <v>1663</v>
      </c>
      <c r="I13733" t="s">
        <v>32573</v>
      </c>
    </row>
    <row r="13734" spans="1:9" ht="16" x14ac:dyDescent="0.2">
      <c r="A13734" t="s">
        <v>32572</v>
      </c>
      <c r="B13734" t="s">
        <v>32574</v>
      </c>
      <c r="C13734">
        <v>2</v>
      </c>
      <c r="D13734" t="s">
        <v>12</v>
      </c>
      <c r="E13734" t="s">
        <v>12</v>
      </c>
      <c r="F13734" s="3" t="s">
        <v>32575</v>
      </c>
      <c r="G13734">
        <v>2020</v>
      </c>
      <c r="H13734" t="s">
        <v>1663</v>
      </c>
      <c r="I13734" t="s">
        <v>32573</v>
      </c>
    </row>
    <row r="13735" spans="1:9" ht="16" x14ac:dyDescent="0.2">
      <c r="A13735" t="s">
        <v>32576</v>
      </c>
      <c r="B13735" t="s">
        <v>32577</v>
      </c>
      <c r="C13735">
        <v>1</v>
      </c>
      <c r="D13735" t="s">
        <v>1155</v>
      </c>
      <c r="E13735" t="s">
        <v>12</v>
      </c>
      <c r="F13735" s="3" t="s">
        <v>32578</v>
      </c>
      <c r="G13735">
        <v>2020</v>
      </c>
      <c r="H13735" t="s">
        <v>1157</v>
      </c>
      <c r="I13735" t="s">
        <v>32579</v>
      </c>
    </row>
    <row r="13736" spans="1:9" ht="16" x14ac:dyDescent="0.2">
      <c r="A13736" t="s">
        <v>32580</v>
      </c>
      <c r="B13736" t="s">
        <v>32581</v>
      </c>
      <c r="C13736">
        <v>1</v>
      </c>
      <c r="D13736" t="s">
        <v>12</v>
      </c>
      <c r="E13736" t="s">
        <v>12</v>
      </c>
      <c r="F13736" s="3" t="s">
        <v>31376</v>
      </c>
      <c r="G13736">
        <v>2020</v>
      </c>
      <c r="H13736" t="s">
        <v>420</v>
      </c>
      <c r="I13736" t="s">
        <v>32582</v>
      </c>
    </row>
    <row r="13737" spans="1:9" ht="16" x14ac:dyDescent="0.2">
      <c r="A13737" t="s">
        <v>32580</v>
      </c>
      <c r="B13737" t="s">
        <v>32583</v>
      </c>
      <c r="C13737">
        <v>2</v>
      </c>
      <c r="D13737" t="s">
        <v>12</v>
      </c>
      <c r="E13737" t="s">
        <v>12</v>
      </c>
      <c r="F13737" s="3" t="s">
        <v>32584</v>
      </c>
      <c r="G13737">
        <v>2020</v>
      </c>
      <c r="H13737" t="s">
        <v>420</v>
      </c>
      <c r="I13737" t="s">
        <v>32582</v>
      </c>
    </row>
    <row r="13738" spans="1:9" ht="32" x14ac:dyDescent="0.2">
      <c r="A13738" t="s">
        <v>32585</v>
      </c>
      <c r="B13738" t="s">
        <v>32586</v>
      </c>
      <c r="C13738">
        <v>1</v>
      </c>
      <c r="D13738" t="s">
        <v>1384</v>
      </c>
      <c r="E13738" t="s">
        <v>12</v>
      </c>
      <c r="F13738" s="3" t="s">
        <v>32587</v>
      </c>
      <c r="G13738">
        <v>2020</v>
      </c>
      <c r="H13738" t="s">
        <v>1022</v>
      </c>
      <c r="I13738" t="s">
        <v>32588</v>
      </c>
    </row>
    <row r="13739" spans="1:9" ht="16" x14ac:dyDescent="0.2">
      <c r="A13739" t="s">
        <v>32589</v>
      </c>
      <c r="B13739" t="s">
        <v>32590</v>
      </c>
      <c r="C13739">
        <v>1</v>
      </c>
      <c r="D13739" t="s">
        <v>12</v>
      </c>
      <c r="E13739" t="s">
        <v>12</v>
      </c>
      <c r="F13739" s="3" t="s">
        <v>26916</v>
      </c>
      <c r="G13739">
        <v>2020</v>
      </c>
      <c r="H13739" t="s">
        <v>2773</v>
      </c>
      <c r="I13739" t="s">
        <v>32591</v>
      </c>
    </row>
    <row r="13740" spans="1:9" ht="16" x14ac:dyDescent="0.2">
      <c r="A13740" t="s">
        <v>32592</v>
      </c>
      <c r="B13740" t="s">
        <v>32593</v>
      </c>
      <c r="C13740">
        <v>1</v>
      </c>
      <c r="D13740">
        <f>332</f>
        <v>332</v>
      </c>
      <c r="E13740" t="s">
        <v>12</v>
      </c>
      <c r="F13740" s="3" t="s">
        <v>14373</v>
      </c>
      <c r="G13740">
        <v>2020</v>
      </c>
      <c r="H13740" t="s">
        <v>140</v>
      </c>
      <c r="I13740" t="s">
        <v>32594</v>
      </c>
    </row>
    <row r="13741" spans="1:9" ht="16" x14ac:dyDescent="0.2">
      <c r="A13741" t="s">
        <v>32592</v>
      </c>
      <c r="B13741" t="s">
        <v>32595</v>
      </c>
      <c r="C13741">
        <v>2</v>
      </c>
      <c r="D13741" t="s">
        <v>12</v>
      </c>
      <c r="E13741" t="s">
        <v>12</v>
      </c>
      <c r="F13741" s="3" t="s">
        <v>32596</v>
      </c>
      <c r="G13741">
        <v>2020</v>
      </c>
      <c r="H13741" t="s">
        <v>140</v>
      </c>
      <c r="I13741" t="s">
        <v>32594</v>
      </c>
    </row>
    <row r="13742" spans="1:9" ht="32" x14ac:dyDescent="0.2">
      <c r="A13742" t="s">
        <v>32597</v>
      </c>
      <c r="B13742" t="s">
        <v>32598</v>
      </c>
      <c r="C13742">
        <v>1</v>
      </c>
      <c r="D13742">
        <f>469</f>
        <v>469</v>
      </c>
      <c r="E13742" t="s">
        <v>12</v>
      </c>
      <c r="F13742" s="3" t="s">
        <v>32599</v>
      </c>
      <c r="G13742">
        <v>2020</v>
      </c>
      <c r="H13742" t="s">
        <v>761</v>
      </c>
      <c r="I13742" t="s">
        <v>32600</v>
      </c>
    </row>
    <row r="13743" spans="1:9" ht="16" x14ac:dyDescent="0.2">
      <c r="A13743" t="s">
        <v>32601</v>
      </c>
      <c r="B13743" t="s">
        <v>32602</v>
      </c>
      <c r="C13743">
        <v>1</v>
      </c>
      <c r="D13743" t="s">
        <v>12</v>
      </c>
      <c r="E13743" t="s">
        <v>12</v>
      </c>
      <c r="F13743" s="3" t="s">
        <v>32603</v>
      </c>
      <c r="G13743">
        <v>2020</v>
      </c>
      <c r="H13743" t="s">
        <v>174</v>
      </c>
      <c r="I13743" t="s">
        <v>32604</v>
      </c>
    </row>
    <row r="13744" spans="1:9" ht="16" x14ac:dyDescent="0.2">
      <c r="A13744" t="s">
        <v>32601</v>
      </c>
      <c r="B13744" t="s">
        <v>32605</v>
      </c>
      <c r="C13744">
        <v>2</v>
      </c>
      <c r="D13744" t="s">
        <v>31</v>
      </c>
      <c r="E13744" t="s">
        <v>12</v>
      </c>
      <c r="F13744" s="3" t="s">
        <v>32606</v>
      </c>
      <c r="G13744">
        <v>2020</v>
      </c>
      <c r="H13744" t="s">
        <v>174</v>
      </c>
      <c r="I13744" t="s">
        <v>32604</v>
      </c>
    </row>
    <row r="13745" spans="1:9" ht="16" x14ac:dyDescent="0.2">
      <c r="A13745" t="s">
        <v>32607</v>
      </c>
      <c r="B13745" t="s">
        <v>32608</v>
      </c>
      <c r="C13745">
        <v>1</v>
      </c>
      <c r="D13745" t="s">
        <v>1512</v>
      </c>
      <c r="E13745" t="s">
        <v>12</v>
      </c>
      <c r="F13745" s="3" t="s">
        <v>18146</v>
      </c>
      <c r="G13745">
        <v>2020</v>
      </c>
      <c r="H13745" t="s">
        <v>323</v>
      </c>
      <c r="I13745" t="s">
        <v>32609</v>
      </c>
    </row>
    <row r="13746" spans="1:9" ht="32" x14ac:dyDescent="0.2">
      <c r="A13746" t="s">
        <v>32610</v>
      </c>
      <c r="B13746" t="s">
        <v>14307</v>
      </c>
      <c r="C13746">
        <v>1</v>
      </c>
      <c r="D13746" t="s">
        <v>101</v>
      </c>
      <c r="E13746" t="s">
        <v>12</v>
      </c>
      <c r="F13746" s="3" t="s">
        <v>32611</v>
      </c>
      <c r="G13746">
        <v>2020</v>
      </c>
      <c r="H13746" t="s">
        <v>37</v>
      </c>
      <c r="I13746" t="s">
        <v>32612</v>
      </c>
    </row>
    <row r="13747" spans="1:9" ht="32" x14ac:dyDescent="0.2">
      <c r="A13747" t="s">
        <v>32613</v>
      </c>
      <c r="B13747" t="s">
        <v>14552</v>
      </c>
      <c r="C13747">
        <v>1</v>
      </c>
      <c r="D13747" t="s">
        <v>1512</v>
      </c>
      <c r="E13747" t="s">
        <v>12</v>
      </c>
      <c r="F13747" s="3" t="s">
        <v>32614</v>
      </c>
      <c r="G13747">
        <v>2020</v>
      </c>
      <c r="H13747" t="s">
        <v>323</v>
      </c>
      <c r="I13747" t="s">
        <v>32615</v>
      </c>
    </row>
    <row r="13748" spans="1:9" ht="16" x14ac:dyDescent="0.2">
      <c r="A13748" t="s">
        <v>32613</v>
      </c>
      <c r="B13748" t="s">
        <v>31408</v>
      </c>
      <c r="C13748">
        <v>2</v>
      </c>
      <c r="D13748" t="s">
        <v>52</v>
      </c>
      <c r="E13748" t="s">
        <v>12</v>
      </c>
      <c r="F13748" s="3" t="s">
        <v>32616</v>
      </c>
      <c r="G13748">
        <v>2020</v>
      </c>
      <c r="H13748" t="s">
        <v>21</v>
      </c>
      <c r="I13748" t="s">
        <v>32615</v>
      </c>
    </row>
    <row r="13749" spans="1:9" ht="16" x14ac:dyDescent="0.2">
      <c r="A13749" t="s">
        <v>32613</v>
      </c>
      <c r="B13749" t="s">
        <v>32617</v>
      </c>
      <c r="C13749">
        <v>3</v>
      </c>
      <c r="D13749" t="s">
        <v>52</v>
      </c>
      <c r="E13749" t="s">
        <v>12</v>
      </c>
      <c r="F13749" s="3" t="s">
        <v>31413</v>
      </c>
      <c r="G13749">
        <v>2020</v>
      </c>
      <c r="H13749" t="s">
        <v>21</v>
      </c>
      <c r="I13749" t="s">
        <v>32615</v>
      </c>
    </row>
    <row r="13750" spans="1:9" ht="32" x14ac:dyDescent="0.2">
      <c r="A13750" t="s">
        <v>32618</v>
      </c>
      <c r="B13750" t="s">
        <v>32619</v>
      </c>
      <c r="C13750">
        <v>1</v>
      </c>
      <c r="D13750" t="s">
        <v>52</v>
      </c>
      <c r="E13750" t="s">
        <v>12</v>
      </c>
      <c r="F13750" s="3" t="s">
        <v>32620</v>
      </c>
      <c r="G13750">
        <v>2020</v>
      </c>
      <c r="H13750" t="s">
        <v>21</v>
      </c>
      <c r="I13750" t="s">
        <v>32621</v>
      </c>
    </row>
    <row r="13751" spans="1:9" ht="32" x14ac:dyDescent="0.2">
      <c r="A13751" t="s">
        <v>32618</v>
      </c>
      <c r="B13751" t="s">
        <v>32622</v>
      </c>
      <c r="C13751">
        <v>2</v>
      </c>
      <c r="D13751" t="s">
        <v>12</v>
      </c>
      <c r="E13751" t="s">
        <v>12</v>
      </c>
      <c r="F13751" s="7" t="s">
        <v>82</v>
      </c>
      <c r="G13751">
        <v>2020</v>
      </c>
      <c r="H13751" t="s">
        <v>21</v>
      </c>
      <c r="I13751" t="s">
        <v>32621</v>
      </c>
    </row>
    <row r="13752" spans="1:9" ht="32" x14ac:dyDescent="0.2">
      <c r="A13752" t="s">
        <v>32618</v>
      </c>
      <c r="B13752" t="s">
        <v>32623</v>
      </c>
      <c r="C13752">
        <v>3</v>
      </c>
      <c r="D13752" t="s">
        <v>12</v>
      </c>
      <c r="E13752" t="s">
        <v>12</v>
      </c>
      <c r="F13752" s="3" t="s">
        <v>32624</v>
      </c>
      <c r="G13752">
        <v>2020</v>
      </c>
      <c r="H13752" t="s">
        <v>21</v>
      </c>
      <c r="I13752" t="s">
        <v>32621</v>
      </c>
    </row>
    <row r="13753" spans="1:9" ht="16" x14ac:dyDescent="0.2">
      <c r="A13753" t="s">
        <v>32625</v>
      </c>
      <c r="B13753" t="s">
        <v>32626</v>
      </c>
      <c r="C13753">
        <v>1</v>
      </c>
      <c r="D13753" t="s">
        <v>12</v>
      </c>
      <c r="E13753" t="s">
        <v>12</v>
      </c>
      <c r="F13753" s="3" t="s">
        <v>12803</v>
      </c>
      <c r="G13753">
        <v>2020</v>
      </c>
      <c r="H13753" t="s">
        <v>527</v>
      </c>
      <c r="I13753" t="s">
        <v>32627</v>
      </c>
    </row>
    <row r="13754" spans="1:9" ht="16" x14ac:dyDescent="0.2">
      <c r="A13754" t="s">
        <v>32625</v>
      </c>
      <c r="B13754" t="s">
        <v>32628</v>
      </c>
      <c r="C13754">
        <v>2</v>
      </c>
      <c r="D13754" t="s">
        <v>12</v>
      </c>
      <c r="E13754" t="s">
        <v>12</v>
      </c>
      <c r="F13754" s="3" t="s">
        <v>32629</v>
      </c>
      <c r="G13754">
        <v>2020</v>
      </c>
      <c r="H13754" t="s">
        <v>527</v>
      </c>
      <c r="I13754" t="s">
        <v>32627</v>
      </c>
    </row>
    <row r="13755" spans="1:9" ht="32" x14ac:dyDescent="0.2">
      <c r="A13755" t="s">
        <v>32630</v>
      </c>
      <c r="B13755" t="s">
        <v>32631</v>
      </c>
      <c r="C13755">
        <v>1</v>
      </c>
      <c r="D13755" t="s">
        <v>1207</v>
      </c>
      <c r="E13755" t="s">
        <v>12</v>
      </c>
      <c r="F13755" s="3" t="s">
        <v>32632</v>
      </c>
      <c r="G13755">
        <v>2020</v>
      </c>
      <c r="H13755" t="s">
        <v>323</v>
      </c>
      <c r="I13755" t="s">
        <v>32633</v>
      </c>
    </row>
    <row r="13756" spans="1:9" ht="16" x14ac:dyDescent="0.2">
      <c r="A13756" t="s">
        <v>32634</v>
      </c>
      <c r="B13756" t="s">
        <v>32635</v>
      </c>
      <c r="C13756">
        <v>1</v>
      </c>
      <c r="D13756">
        <f>237</f>
        <v>237</v>
      </c>
      <c r="E13756" t="s">
        <v>12</v>
      </c>
      <c r="F13756" s="3" t="s">
        <v>32636</v>
      </c>
      <c r="G13756">
        <v>2020</v>
      </c>
      <c r="H13756" t="s">
        <v>21</v>
      </c>
      <c r="I13756" t="s">
        <v>32637</v>
      </c>
    </row>
    <row r="13757" spans="1:9" ht="16" x14ac:dyDescent="0.2">
      <c r="A13757" t="s">
        <v>32638</v>
      </c>
      <c r="B13757" t="s">
        <v>32639</v>
      </c>
      <c r="C13757">
        <v>1</v>
      </c>
      <c r="D13757">
        <f>237</f>
        <v>237</v>
      </c>
      <c r="E13757" t="s">
        <v>12</v>
      </c>
      <c r="F13757" s="3" t="s">
        <v>17943</v>
      </c>
      <c r="G13757">
        <v>2020</v>
      </c>
      <c r="H13757" t="s">
        <v>21</v>
      </c>
      <c r="I13757" t="s">
        <v>32640</v>
      </c>
    </row>
    <row r="13758" spans="1:9" ht="16" x14ac:dyDescent="0.2">
      <c r="A13758" t="s">
        <v>32641</v>
      </c>
      <c r="B13758" t="s">
        <v>32642</v>
      </c>
      <c r="C13758">
        <v>1</v>
      </c>
      <c r="D13758">
        <f>498</f>
        <v>498</v>
      </c>
      <c r="E13758" t="s">
        <v>12</v>
      </c>
      <c r="F13758" s="3" t="s">
        <v>32643</v>
      </c>
      <c r="G13758">
        <v>2020</v>
      </c>
      <c r="H13758" t="s">
        <v>215</v>
      </c>
      <c r="I13758" t="s">
        <v>32644</v>
      </c>
    </row>
    <row r="13759" spans="1:9" ht="32" x14ac:dyDescent="0.2">
      <c r="A13759" t="s">
        <v>32645</v>
      </c>
      <c r="B13759" t="s">
        <v>13948</v>
      </c>
      <c r="C13759">
        <v>1</v>
      </c>
      <c r="D13759" t="s">
        <v>712</v>
      </c>
      <c r="E13759" t="s">
        <v>12</v>
      </c>
      <c r="F13759" s="3" t="s">
        <v>13949</v>
      </c>
      <c r="G13759">
        <v>2020</v>
      </c>
      <c r="H13759" t="s">
        <v>1087</v>
      </c>
      <c r="I13759" t="s">
        <v>32646</v>
      </c>
    </row>
    <row r="13760" spans="1:9" ht="32" x14ac:dyDescent="0.2">
      <c r="A13760" t="s">
        <v>32645</v>
      </c>
      <c r="B13760" t="s">
        <v>32647</v>
      </c>
      <c r="C13760">
        <v>2</v>
      </c>
      <c r="D13760" t="s">
        <v>712</v>
      </c>
      <c r="E13760" t="s">
        <v>12</v>
      </c>
      <c r="F13760" s="3" t="s">
        <v>32648</v>
      </c>
      <c r="G13760">
        <v>2020</v>
      </c>
      <c r="H13760" t="s">
        <v>1087</v>
      </c>
      <c r="I13760" t="s">
        <v>32646</v>
      </c>
    </row>
    <row r="13761" spans="1:9" ht="16" x14ac:dyDescent="0.2">
      <c r="A13761" t="s">
        <v>32649</v>
      </c>
      <c r="B13761" t="s">
        <v>3106</v>
      </c>
      <c r="C13761">
        <v>1</v>
      </c>
      <c r="D13761" t="s">
        <v>344</v>
      </c>
      <c r="E13761" t="s">
        <v>12</v>
      </c>
      <c r="F13761" s="3" t="s">
        <v>30662</v>
      </c>
      <c r="G13761">
        <v>2020</v>
      </c>
      <c r="H13761" t="s">
        <v>1157</v>
      </c>
      <c r="I13761" t="s">
        <v>32650</v>
      </c>
    </row>
    <row r="13762" spans="1:9" ht="16" x14ac:dyDescent="0.2">
      <c r="A13762" t="s">
        <v>32651</v>
      </c>
      <c r="B13762" t="s">
        <v>32652</v>
      </c>
      <c r="C13762">
        <v>1</v>
      </c>
      <c r="D13762" t="s">
        <v>2877</v>
      </c>
      <c r="E13762" t="s">
        <v>12</v>
      </c>
      <c r="F13762" s="3" t="s">
        <v>32653</v>
      </c>
      <c r="G13762">
        <v>2020</v>
      </c>
      <c r="H13762" t="s">
        <v>140</v>
      </c>
      <c r="I13762" t="s">
        <v>32654</v>
      </c>
    </row>
    <row r="13763" spans="1:9" ht="16" x14ac:dyDescent="0.2">
      <c r="A13763" t="s">
        <v>32651</v>
      </c>
      <c r="B13763" t="s">
        <v>12722</v>
      </c>
      <c r="C13763">
        <v>2</v>
      </c>
      <c r="D13763">
        <f>441</f>
        <v>441</v>
      </c>
      <c r="E13763" t="s">
        <v>12</v>
      </c>
      <c r="F13763" s="3" t="s">
        <v>32655</v>
      </c>
      <c r="G13763">
        <v>2020</v>
      </c>
      <c r="H13763" t="s">
        <v>140</v>
      </c>
      <c r="I13763" t="s">
        <v>32654</v>
      </c>
    </row>
    <row r="13764" spans="1:9" ht="16" x14ac:dyDescent="0.2">
      <c r="A13764" t="s">
        <v>32651</v>
      </c>
      <c r="B13764" t="s">
        <v>32656</v>
      </c>
      <c r="C13764">
        <v>3</v>
      </c>
      <c r="D13764" t="s">
        <v>316</v>
      </c>
      <c r="E13764" t="s">
        <v>12</v>
      </c>
      <c r="F13764" s="3" t="s">
        <v>6859</v>
      </c>
      <c r="G13764">
        <v>2020</v>
      </c>
      <c r="H13764" t="s">
        <v>140</v>
      </c>
      <c r="I13764" t="s">
        <v>32654</v>
      </c>
    </row>
    <row r="13765" spans="1:9" ht="16" x14ac:dyDescent="0.2">
      <c r="A13765" t="s">
        <v>32651</v>
      </c>
      <c r="B13765" t="s">
        <v>29749</v>
      </c>
      <c r="C13765">
        <v>4</v>
      </c>
      <c r="D13765">
        <f>514</f>
        <v>514</v>
      </c>
      <c r="E13765" t="s">
        <v>12</v>
      </c>
      <c r="F13765" s="3" t="s">
        <v>501</v>
      </c>
      <c r="G13765">
        <v>2020</v>
      </c>
      <c r="H13765" t="s">
        <v>140</v>
      </c>
      <c r="I13765" t="s">
        <v>32654</v>
      </c>
    </row>
    <row r="13766" spans="1:9" ht="16" x14ac:dyDescent="0.2">
      <c r="A13766" t="s">
        <v>32651</v>
      </c>
      <c r="B13766" t="s">
        <v>32657</v>
      </c>
      <c r="C13766">
        <v>5</v>
      </c>
      <c r="D13766">
        <f>575</f>
        <v>575</v>
      </c>
      <c r="E13766" t="s">
        <v>12</v>
      </c>
      <c r="F13766" s="3" t="s">
        <v>32658</v>
      </c>
      <c r="G13766">
        <v>2020</v>
      </c>
      <c r="H13766" t="s">
        <v>140</v>
      </c>
      <c r="I13766" t="s">
        <v>32654</v>
      </c>
    </row>
    <row r="13767" spans="1:9" ht="16" x14ac:dyDescent="0.2">
      <c r="A13767" t="s">
        <v>32659</v>
      </c>
      <c r="B13767" t="s">
        <v>7320</v>
      </c>
      <c r="C13767">
        <v>1</v>
      </c>
      <c r="D13767" t="s">
        <v>12</v>
      </c>
      <c r="E13767" t="s">
        <v>12</v>
      </c>
      <c r="F13767" s="3" t="s">
        <v>23284</v>
      </c>
      <c r="G13767">
        <v>2020</v>
      </c>
      <c r="H13767" t="s">
        <v>522</v>
      </c>
      <c r="I13767" t="s">
        <v>32660</v>
      </c>
    </row>
    <row r="13768" spans="1:9" ht="16" x14ac:dyDescent="0.2">
      <c r="A13768" t="s">
        <v>32659</v>
      </c>
      <c r="B13768" t="s">
        <v>32337</v>
      </c>
      <c r="C13768">
        <v>2</v>
      </c>
      <c r="D13768" t="s">
        <v>12</v>
      </c>
      <c r="E13768" t="s">
        <v>12</v>
      </c>
      <c r="F13768" s="3" t="s">
        <v>32661</v>
      </c>
      <c r="G13768">
        <v>2020</v>
      </c>
      <c r="H13768" t="s">
        <v>32661</v>
      </c>
      <c r="I13768" t="s">
        <v>32660</v>
      </c>
    </row>
    <row r="13769" spans="1:9" ht="32" x14ac:dyDescent="0.2">
      <c r="A13769" t="s">
        <v>32662</v>
      </c>
      <c r="B13769" t="s">
        <v>32663</v>
      </c>
      <c r="C13769">
        <v>1</v>
      </c>
      <c r="D13769" t="s">
        <v>12</v>
      </c>
      <c r="E13769" t="s">
        <v>12</v>
      </c>
      <c r="F13769" s="3" t="s">
        <v>3813</v>
      </c>
      <c r="G13769">
        <v>2020</v>
      </c>
      <c r="H13769" t="s">
        <v>21</v>
      </c>
      <c r="I13769" t="s">
        <v>32664</v>
      </c>
    </row>
    <row r="13770" spans="1:9" ht="16" x14ac:dyDescent="0.2">
      <c r="A13770" t="s">
        <v>32665</v>
      </c>
      <c r="B13770" t="s">
        <v>12037</v>
      </c>
      <c r="C13770">
        <v>1</v>
      </c>
      <c r="D13770" t="s">
        <v>1128</v>
      </c>
      <c r="E13770" t="s">
        <v>12</v>
      </c>
      <c r="F13770" s="3" t="s">
        <v>32666</v>
      </c>
      <c r="G13770">
        <v>2020</v>
      </c>
      <c r="H13770" t="s">
        <v>140</v>
      </c>
      <c r="I13770" t="s">
        <v>32667</v>
      </c>
    </row>
    <row r="13771" spans="1:9" ht="32" x14ac:dyDescent="0.2">
      <c r="A13771" t="s">
        <v>32665</v>
      </c>
      <c r="B13771" t="s">
        <v>32668</v>
      </c>
      <c r="C13771">
        <v>2</v>
      </c>
      <c r="D13771" t="s">
        <v>12</v>
      </c>
      <c r="E13771" t="s">
        <v>12</v>
      </c>
      <c r="F13771" s="3" t="s">
        <v>32669</v>
      </c>
      <c r="G13771">
        <v>2020</v>
      </c>
      <c r="H13771" t="s">
        <v>140</v>
      </c>
      <c r="I13771" t="s">
        <v>32667</v>
      </c>
    </row>
    <row r="13772" spans="1:9" ht="16" x14ac:dyDescent="0.2">
      <c r="A13772" t="s">
        <v>32665</v>
      </c>
      <c r="B13772" t="s">
        <v>32670</v>
      </c>
      <c r="C13772">
        <v>3</v>
      </c>
      <c r="D13772" t="s">
        <v>31</v>
      </c>
      <c r="E13772" t="s">
        <v>12</v>
      </c>
      <c r="F13772" s="3" t="s">
        <v>22475</v>
      </c>
      <c r="G13772">
        <v>2020</v>
      </c>
      <c r="H13772" t="s">
        <v>140</v>
      </c>
      <c r="I13772" t="s">
        <v>32667</v>
      </c>
    </row>
    <row r="13773" spans="1:9" ht="16" x14ac:dyDescent="0.2">
      <c r="A13773" t="s">
        <v>32665</v>
      </c>
      <c r="B13773" t="s">
        <v>32671</v>
      </c>
      <c r="C13773">
        <v>4</v>
      </c>
      <c r="D13773" t="s">
        <v>12</v>
      </c>
      <c r="E13773" t="s">
        <v>12</v>
      </c>
      <c r="F13773" s="3" t="s">
        <v>32672</v>
      </c>
      <c r="G13773">
        <v>2020</v>
      </c>
      <c r="H13773" t="s">
        <v>140</v>
      </c>
      <c r="I13773" t="s">
        <v>32667</v>
      </c>
    </row>
    <row r="13774" spans="1:9" ht="16" x14ac:dyDescent="0.2">
      <c r="A13774" t="s">
        <v>32673</v>
      </c>
      <c r="B13774" t="s">
        <v>32674</v>
      </c>
      <c r="C13774">
        <v>1</v>
      </c>
      <c r="D13774" t="s">
        <v>65</v>
      </c>
      <c r="E13774" t="s">
        <v>334</v>
      </c>
      <c r="F13774" s="7" t="s">
        <v>32675</v>
      </c>
      <c r="G13774">
        <v>2020</v>
      </c>
      <c r="H13774" t="s">
        <v>67</v>
      </c>
      <c r="I13774" t="s">
        <v>32676</v>
      </c>
    </row>
    <row r="13775" spans="1:9" ht="32" x14ac:dyDescent="0.2">
      <c r="A13775" t="s">
        <v>32677</v>
      </c>
      <c r="B13775" t="s">
        <v>32678</v>
      </c>
      <c r="C13775">
        <v>1</v>
      </c>
      <c r="D13775" t="s">
        <v>52</v>
      </c>
      <c r="E13775" t="s">
        <v>12</v>
      </c>
      <c r="F13775" s="3" t="s">
        <v>32679</v>
      </c>
      <c r="G13775">
        <v>2020</v>
      </c>
      <c r="H13775" t="s">
        <v>754</v>
      </c>
      <c r="I13775" t="s">
        <v>32680</v>
      </c>
    </row>
    <row r="13776" spans="1:9" ht="32" x14ac:dyDescent="0.2">
      <c r="A13776" t="s">
        <v>32677</v>
      </c>
      <c r="B13776" t="s">
        <v>32681</v>
      </c>
      <c r="C13776">
        <v>2</v>
      </c>
      <c r="D13776" t="s">
        <v>52</v>
      </c>
      <c r="E13776" t="s">
        <v>12</v>
      </c>
      <c r="F13776" s="3" t="s">
        <v>32682</v>
      </c>
      <c r="G13776">
        <v>2020</v>
      </c>
      <c r="H13776" t="s">
        <v>754</v>
      </c>
      <c r="I13776" t="s">
        <v>32680</v>
      </c>
    </row>
    <row r="13777" spans="1:9" ht="16" x14ac:dyDescent="0.2">
      <c r="A13777" t="s">
        <v>32677</v>
      </c>
      <c r="B13777" t="s">
        <v>32683</v>
      </c>
      <c r="C13777">
        <v>3</v>
      </c>
      <c r="D13777" t="s">
        <v>12</v>
      </c>
      <c r="E13777" t="s">
        <v>12</v>
      </c>
      <c r="F13777" s="3" t="s">
        <v>32684</v>
      </c>
      <c r="G13777">
        <v>2020</v>
      </c>
      <c r="H13777" t="s">
        <v>754</v>
      </c>
      <c r="I13777" t="s">
        <v>32680</v>
      </c>
    </row>
    <row r="13778" spans="1:9" ht="32" x14ac:dyDescent="0.2">
      <c r="A13778" t="s">
        <v>32685</v>
      </c>
      <c r="B13778" t="s">
        <v>30414</v>
      </c>
      <c r="C13778">
        <v>1</v>
      </c>
      <c r="D13778" t="s">
        <v>12</v>
      </c>
      <c r="E13778" t="s">
        <v>12</v>
      </c>
      <c r="F13778" s="3" t="s">
        <v>5426</v>
      </c>
      <c r="G13778">
        <v>2020</v>
      </c>
      <c r="H13778" t="s">
        <v>239</v>
      </c>
      <c r="I13778" t="s">
        <v>32686</v>
      </c>
    </row>
    <row r="13779" spans="1:9" ht="32" x14ac:dyDescent="0.2">
      <c r="A13779" t="s">
        <v>32685</v>
      </c>
      <c r="B13779" t="s">
        <v>32687</v>
      </c>
      <c r="C13779">
        <v>2</v>
      </c>
      <c r="D13779" t="s">
        <v>12</v>
      </c>
      <c r="E13779" t="s">
        <v>12</v>
      </c>
      <c r="F13779" s="3" t="s">
        <v>32688</v>
      </c>
      <c r="G13779">
        <v>2020</v>
      </c>
      <c r="H13779" t="s">
        <v>239</v>
      </c>
      <c r="I13779" t="s">
        <v>32686</v>
      </c>
    </row>
    <row r="13780" spans="1:9" ht="32" x14ac:dyDescent="0.2">
      <c r="A13780" t="s">
        <v>32685</v>
      </c>
      <c r="B13780" t="s">
        <v>32689</v>
      </c>
      <c r="C13780">
        <v>3</v>
      </c>
      <c r="D13780" t="s">
        <v>12</v>
      </c>
      <c r="E13780" t="s">
        <v>12</v>
      </c>
      <c r="F13780" s="3" t="s">
        <v>32690</v>
      </c>
      <c r="G13780">
        <v>2020</v>
      </c>
      <c r="H13780" t="s">
        <v>239</v>
      </c>
      <c r="I13780" t="s">
        <v>32686</v>
      </c>
    </row>
    <row r="13781" spans="1:9" ht="16" x14ac:dyDescent="0.2">
      <c r="A13781" t="s">
        <v>32691</v>
      </c>
      <c r="B13781" t="s">
        <v>32692</v>
      </c>
      <c r="C13781">
        <v>1</v>
      </c>
      <c r="D13781" t="s">
        <v>1085</v>
      </c>
      <c r="E13781" t="s">
        <v>8273</v>
      </c>
      <c r="F13781" s="3" t="s">
        <v>8274</v>
      </c>
      <c r="G13781">
        <v>2020</v>
      </c>
      <c r="H13781" t="s">
        <v>998</v>
      </c>
      <c r="I13781" t="s">
        <v>32693</v>
      </c>
    </row>
    <row r="13782" spans="1:9" ht="16" x14ac:dyDescent="0.2">
      <c r="A13782" t="s">
        <v>32691</v>
      </c>
      <c r="B13782" t="s">
        <v>32694</v>
      </c>
      <c r="C13782">
        <v>2</v>
      </c>
      <c r="D13782" t="s">
        <v>12</v>
      </c>
      <c r="E13782" t="s">
        <v>8273</v>
      </c>
      <c r="F13782" s="3" t="s">
        <v>32695</v>
      </c>
      <c r="G13782">
        <v>2020</v>
      </c>
      <c r="H13782" t="s">
        <v>998</v>
      </c>
      <c r="I13782" t="s">
        <v>32693</v>
      </c>
    </row>
    <row r="13783" spans="1:9" ht="16" x14ac:dyDescent="0.2">
      <c r="A13783" t="s">
        <v>32696</v>
      </c>
      <c r="B13783" t="s">
        <v>30115</v>
      </c>
      <c r="C13783">
        <v>1</v>
      </c>
      <c r="D13783">
        <f>237</f>
        <v>237</v>
      </c>
      <c r="E13783" t="s">
        <v>12</v>
      </c>
      <c r="F13783" s="3" t="s">
        <v>22150</v>
      </c>
      <c r="G13783">
        <v>2020</v>
      </c>
      <c r="H13783" t="s">
        <v>21</v>
      </c>
      <c r="I13783" t="s">
        <v>32697</v>
      </c>
    </row>
    <row r="13784" spans="1:9" ht="16" x14ac:dyDescent="0.2">
      <c r="A13784" t="s">
        <v>32698</v>
      </c>
      <c r="B13784" t="s">
        <v>4321</v>
      </c>
      <c r="C13784">
        <v>1</v>
      </c>
      <c r="D13784" t="s">
        <v>12</v>
      </c>
      <c r="E13784" t="s">
        <v>12</v>
      </c>
      <c r="F13784" s="3" t="s">
        <v>4322</v>
      </c>
      <c r="G13784">
        <v>2020</v>
      </c>
      <c r="H13784" t="s">
        <v>1810</v>
      </c>
      <c r="I13784" t="s">
        <v>32699</v>
      </c>
    </row>
    <row r="13785" spans="1:9" ht="32" x14ac:dyDescent="0.2">
      <c r="A13785" t="s">
        <v>32698</v>
      </c>
      <c r="B13785" t="s">
        <v>3001</v>
      </c>
      <c r="C13785">
        <v>2</v>
      </c>
      <c r="D13785" t="s">
        <v>12</v>
      </c>
      <c r="E13785" t="s">
        <v>12</v>
      </c>
      <c r="F13785" s="3" t="s">
        <v>24171</v>
      </c>
      <c r="G13785">
        <v>2020</v>
      </c>
      <c r="H13785" t="s">
        <v>1810</v>
      </c>
      <c r="I13785" t="s">
        <v>32699</v>
      </c>
    </row>
    <row r="13786" spans="1:9" ht="16" x14ac:dyDescent="0.2">
      <c r="A13786" t="s">
        <v>32700</v>
      </c>
      <c r="B13786" t="s">
        <v>32701</v>
      </c>
      <c r="C13786">
        <v>1</v>
      </c>
      <c r="D13786" t="s">
        <v>4991</v>
      </c>
      <c r="E13786" t="s">
        <v>12</v>
      </c>
      <c r="F13786" s="3" t="s">
        <v>4992</v>
      </c>
      <c r="G13786">
        <v>2020</v>
      </c>
      <c r="H13786" t="s">
        <v>14</v>
      </c>
      <c r="I13786" t="s">
        <v>32702</v>
      </c>
    </row>
    <row r="13787" spans="1:9" ht="32" x14ac:dyDescent="0.2">
      <c r="A13787" t="s">
        <v>32700</v>
      </c>
      <c r="B13787" t="s">
        <v>4826</v>
      </c>
      <c r="C13787">
        <v>2</v>
      </c>
      <c r="D13787" t="s">
        <v>12</v>
      </c>
      <c r="E13787" t="s">
        <v>12</v>
      </c>
      <c r="F13787" s="3" t="s">
        <v>10568</v>
      </c>
      <c r="G13787">
        <v>2020</v>
      </c>
      <c r="H13787" t="s">
        <v>14</v>
      </c>
      <c r="I13787" t="s">
        <v>32702</v>
      </c>
    </row>
    <row r="13788" spans="1:9" ht="16" x14ac:dyDescent="0.2">
      <c r="A13788" t="s">
        <v>32700</v>
      </c>
      <c r="B13788" t="s">
        <v>32703</v>
      </c>
      <c r="C13788">
        <v>3</v>
      </c>
      <c r="D13788" t="s">
        <v>12</v>
      </c>
      <c r="E13788" t="s">
        <v>12</v>
      </c>
      <c r="F13788" s="3" t="s">
        <v>32704</v>
      </c>
      <c r="G13788">
        <v>2020</v>
      </c>
      <c r="H13788" t="s">
        <v>14</v>
      </c>
      <c r="I13788" t="s">
        <v>32702</v>
      </c>
    </row>
    <row r="13789" spans="1:9" ht="16" x14ac:dyDescent="0.2">
      <c r="A13789" t="s">
        <v>32705</v>
      </c>
      <c r="B13789" t="s">
        <v>32706</v>
      </c>
      <c r="C13789">
        <v>1</v>
      </c>
      <c r="D13789" t="s">
        <v>12</v>
      </c>
      <c r="E13789" t="s">
        <v>12</v>
      </c>
      <c r="F13789" s="3" t="s">
        <v>15210</v>
      </c>
      <c r="G13789">
        <v>2020</v>
      </c>
      <c r="H13789" t="s">
        <v>21</v>
      </c>
      <c r="I13789" t="s">
        <v>32707</v>
      </c>
    </row>
    <row r="13790" spans="1:9" ht="16" x14ac:dyDescent="0.2">
      <c r="A13790" t="s">
        <v>32708</v>
      </c>
      <c r="B13790" t="s">
        <v>32709</v>
      </c>
      <c r="C13790">
        <v>1</v>
      </c>
      <c r="D13790" t="s">
        <v>52</v>
      </c>
      <c r="E13790" t="s">
        <v>12</v>
      </c>
      <c r="F13790" s="3" t="s">
        <v>32710</v>
      </c>
      <c r="G13790">
        <v>2020</v>
      </c>
      <c r="H13790" t="s">
        <v>359</v>
      </c>
      <c r="I13790" t="s">
        <v>32711</v>
      </c>
    </row>
    <row r="13791" spans="1:9" ht="32" x14ac:dyDescent="0.2">
      <c r="A13791" t="s">
        <v>32712</v>
      </c>
      <c r="B13791" t="s">
        <v>32713</v>
      </c>
      <c r="C13791">
        <v>1</v>
      </c>
      <c r="D13791">
        <f>323</f>
        <v>323</v>
      </c>
      <c r="E13791" t="s">
        <v>12071</v>
      </c>
      <c r="F13791" s="3" t="s">
        <v>32714</v>
      </c>
      <c r="G13791">
        <v>2020</v>
      </c>
      <c r="H13791" t="s">
        <v>318</v>
      </c>
      <c r="I13791" t="s">
        <v>32715</v>
      </c>
    </row>
    <row r="13792" spans="1:9" ht="16" x14ac:dyDescent="0.2">
      <c r="A13792" t="s">
        <v>32712</v>
      </c>
      <c r="B13792" t="s">
        <v>32716</v>
      </c>
      <c r="C13792">
        <v>2</v>
      </c>
      <c r="D13792" t="s">
        <v>142</v>
      </c>
      <c r="E13792" t="s">
        <v>12</v>
      </c>
      <c r="F13792" s="7" t="s">
        <v>32717</v>
      </c>
      <c r="G13792">
        <v>2020</v>
      </c>
      <c r="H13792" t="s">
        <v>140</v>
      </c>
      <c r="I13792" t="s">
        <v>32715</v>
      </c>
    </row>
    <row r="13793" spans="1:9" ht="32" x14ac:dyDescent="0.2">
      <c r="A13793" t="s">
        <v>32718</v>
      </c>
      <c r="B13793" t="s">
        <v>32719</v>
      </c>
      <c r="C13793">
        <v>1</v>
      </c>
      <c r="D13793" t="s">
        <v>52</v>
      </c>
      <c r="E13793" t="s">
        <v>12</v>
      </c>
      <c r="F13793" s="3" t="s">
        <v>32720</v>
      </c>
      <c r="G13793">
        <v>2020</v>
      </c>
      <c r="H13793" t="s">
        <v>140</v>
      </c>
      <c r="I13793" t="s">
        <v>32721</v>
      </c>
    </row>
    <row r="13794" spans="1:9" ht="32" x14ac:dyDescent="0.2">
      <c r="A13794" t="s">
        <v>32718</v>
      </c>
      <c r="B13794" t="s">
        <v>32722</v>
      </c>
      <c r="C13794">
        <v>2</v>
      </c>
      <c r="D13794" t="s">
        <v>12</v>
      </c>
      <c r="E13794" t="s">
        <v>12</v>
      </c>
      <c r="F13794" s="3" t="s">
        <v>32723</v>
      </c>
      <c r="G13794">
        <v>2020</v>
      </c>
      <c r="H13794" t="s">
        <v>140</v>
      </c>
      <c r="I13794" t="s">
        <v>32721</v>
      </c>
    </row>
    <row r="13795" spans="1:9" ht="16" x14ac:dyDescent="0.2">
      <c r="A13795" t="s">
        <v>32724</v>
      </c>
      <c r="B13795" t="s">
        <v>32725</v>
      </c>
      <c r="C13795">
        <v>1</v>
      </c>
      <c r="D13795" t="s">
        <v>12</v>
      </c>
      <c r="E13795" t="s">
        <v>12</v>
      </c>
      <c r="F13795" s="3" t="s">
        <v>32726</v>
      </c>
      <c r="G13795">
        <v>2020</v>
      </c>
      <c r="H13795" t="s">
        <v>5857</v>
      </c>
      <c r="I13795" t="s">
        <v>32727</v>
      </c>
    </row>
    <row r="13796" spans="1:9" ht="16" x14ac:dyDescent="0.2">
      <c r="A13796" t="s">
        <v>32728</v>
      </c>
      <c r="B13796" t="s">
        <v>32729</v>
      </c>
      <c r="C13796">
        <v>1</v>
      </c>
      <c r="D13796">
        <f>237</f>
        <v>237</v>
      </c>
      <c r="E13796" t="s">
        <v>12</v>
      </c>
      <c r="F13796" s="3" t="s">
        <v>2704</v>
      </c>
      <c r="G13796">
        <v>2020</v>
      </c>
      <c r="H13796" t="s">
        <v>21</v>
      </c>
      <c r="I13796" t="s">
        <v>32730</v>
      </c>
    </row>
    <row r="13797" spans="1:9" ht="16" x14ac:dyDescent="0.2">
      <c r="A13797" t="s">
        <v>32728</v>
      </c>
      <c r="B13797" t="s">
        <v>32731</v>
      </c>
      <c r="C13797">
        <v>2</v>
      </c>
      <c r="D13797" t="s">
        <v>12</v>
      </c>
      <c r="E13797" t="s">
        <v>12</v>
      </c>
      <c r="F13797" s="3" t="s">
        <v>32732</v>
      </c>
      <c r="G13797">
        <v>2020</v>
      </c>
      <c r="H13797" t="s">
        <v>21</v>
      </c>
      <c r="I13797" t="s">
        <v>32730</v>
      </c>
    </row>
    <row r="13798" spans="1:9" ht="16" x14ac:dyDescent="0.2">
      <c r="A13798" t="s">
        <v>32733</v>
      </c>
      <c r="B13798" t="s">
        <v>27357</v>
      </c>
      <c r="C13798">
        <v>1</v>
      </c>
      <c r="D13798" t="s">
        <v>2397</v>
      </c>
      <c r="E13798" t="s">
        <v>12</v>
      </c>
      <c r="F13798" s="3" t="s">
        <v>32734</v>
      </c>
      <c r="G13798">
        <v>2020</v>
      </c>
      <c r="H13798" t="s">
        <v>998</v>
      </c>
      <c r="I13798" t="s">
        <v>32735</v>
      </c>
    </row>
    <row r="13799" spans="1:9" ht="16" x14ac:dyDescent="0.2">
      <c r="A13799" t="s">
        <v>32733</v>
      </c>
      <c r="B13799" t="s">
        <v>27358</v>
      </c>
      <c r="C13799">
        <v>2</v>
      </c>
      <c r="D13799" t="s">
        <v>4550</v>
      </c>
      <c r="E13799" t="s">
        <v>12</v>
      </c>
      <c r="F13799" s="3" t="s">
        <v>17346</v>
      </c>
      <c r="G13799">
        <v>2020</v>
      </c>
      <c r="H13799" t="s">
        <v>998</v>
      </c>
      <c r="I13799" t="s">
        <v>32735</v>
      </c>
    </row>
    <row r="13800" spans="1:9" ht="32" x14ac:dyDescent="0.2">
      <c r="A13800" t="s">
        <v>32736</v>
      </c>
      <c r="B13800" t="s">
        <v>4268</v>
      </c>
      <c r="C13800">
        <v>1</v>
      </c>
      <c r="D13800" t="s">
        <v>1085</v>
      </c>
      <c r="E13800" t="s">
        <v>12</v>
      </c>
      <c r="F13800" s="3" t="s">
        <v>32737</v>
      </c>
      <c r="G13800">
        <v>2020</v>
      </c>
      <c r="H13800" t="s">
        <v>1663</v>
      </c>
      <c r="I13800" t="s">
        <v>32738</v>
      </c>
    </row>
    <row r="13801" spans="1:9" ht="16" x14ac:dyDescent="0.2">
      <c r="A13801" t="s">
        <v>32739</v>
      </c>
      <c r="B13801" t="s">
        <v>32740</v>
      </c>
      <c r="C13801">
        <v>1</v>
      </c>
      <c r="D13801">
        <f>237</f>
        <v>237</v>
      </c>
      <c r="E13801" t="s">
        <v>12</v>
      </c>
      <c r="F13801" s="3" t="s">
        <v>14110</v>
      </c>
      <c r="G13801">
        <v>2020</v>
      </c>
      <c r="H13801" t="s">
        <v>21</v>
      </c>
      <c r="I13801" t="s">
        <v>32741</v>
      </c>
    </row>
    <row r="13802" spans="1:9" ht="16" x14ac:dyDescent="0.2">
      <c r="A13802" t="s">
        <v>32742</v>
      </c>
      <c r="B13802" t="s">
        <v>1133</v>
      </c>
      <c r="C13802">
        <v>1</v>
      </c>
      <c r="D13802" t="s">
        <v>12</v>
      </c>
      <c r="E13802" t="s">
        <v>12</v>
      </c>
      <c r="F13802" s="3" t="s">
        <v>32743</v>
      </c>
      <c r="G13802">
        <v>2020</v>
      </c>
      <c r="H13802" t="s">
        <v>14</v>
      </c>
      <c r="I13802" t="s">
        <v>32744</v>
      </c>
    </row>
    <row r="13803" spans="1:9" ht="32" x14ac:dyDescent="0.2">
      <c r="A13803" t="s">
        <v>32742</v>
      </c>
      <c r="B13803" t="s">
        <v>5258</v>
      </c>
      <c r="C13803">
        <v>2</v>
      </c>
      <c r="D13803" t="s">
        <v>12</v>
      </c>
      <c r="E13803" t="s">
        <v>12</v>
      </c>
      <c r="F13803" s="3" t="s">
        <v>1566</v>
      </c>
      <c r="G13803">
        <v>2020</v>
      </c>
      <c r="H13803" t="s">
        <v>14</v>
      </c>
      <c r="I13803" t="s">
        <v>32744</v>
      </c>
    </row>
    <row r="13804" spans="1:9" ht="32" x14ac:dyDescent="0.2">
      <c r="A13804" t="s">
        <v>32742</v>
      </c>
      <c r="B13804" t="s">
        <v>32745</v>
      </c>
      <c r="C13804">
        <v>3</v>
      </c>
      <c r="D13804" t="s">
        <v>12</v>
      </c>
      <c r="E13804" t="s">
        <v>12</v>
      </c>
      <c r="F13804" s="3" t="s">
        <v>32746</v>
      </c>
      <c r="G13804">
        <v>2020</v>
      </c>
      <c r="H13804" t="s">
        <v>14</v>
      </c>
      <c r="I13804" t="s">
        <v>32744</v>
      </c>
    </row>
    <row r="13805" spans="1:9" ht="16" x14ac:dyDescent="0.2">
      <c r="A13805" t="s">
        <v>32742</v>
      </c>
      <c r="B13805" t="s">
        <v>4986</v>
      </c>
      <c r="C13805">
        <v>4</v>
      </c>
      <c r="D13805" t="s">
        <v>1929</v>
      </c>
      <c r="E13805" t="s">
        <v>3964</v>
      </c>
      <c r="F13805" s="3" t="s">
        <v>30431</v>
      </c>
      <c r="G13805">
        <v>2020</v>
      </c>
      <c r="H13805" t="s">
        <v>86</v>
      </c>
      <c r="I13805" t="s">
        <v>32744</v>
      </c>
    </row>
    <row r="13806" spans="1:9" ht="16" x14ac:dyDescent="0.2">
      <c r="A13806" t="s">
        <v>32747</v>
      </c>
      <c r="B13806" t="s">
        <v>21166</v>
      </c>
      <c r="C13806">
        <v>1</v>
      </c>
      <c r="D13806" t="s">
        <v>712</v>
      </c>
      <c r="E13806" t="s">
        <v>12</v>
      </c>
      <c r="F13806" s="3" t="s">
        <v>21167</v>
      </c>
      <c r="G13806">
        <v>2020</v>
      </c>
      <c r="H13806" t="s">
        <v>318</v>
      </c>
      <c r="I13806" t="s">
        <v>32748</v>
      </c>
    </row>
    <row r="13807" spans="1:9" ht="16" x14ac:dyDescent="0.2">
      <c r="A13807" t="s">
        <v>32747</v>
      </c>
      <c r="B13807" t="s">
        <v>32749</v>
      </c>
      <c r="C13807">
        <v>2</v>
      </c>
      <c r="D13807" t="s">
        <v>12</v>
      </c>
      <c r="E13807" t="s">
        <v>12</v>
      </c>
      <c r="F13807" s="7" t="s">
        <v>317</v>
      </c>
      <c r="G13807">
        <v>2020</v>
      </c>
      <c r="H13807" t="s">
        <v>318</v>
      </c>
      <c r="I13807" t="s">
        <v>32748</v>
      </c>
    </row>
    <row r="13808" spans="1:9" ht="32" x14ac:dyDescent="0.2">
      <c r="A13808" t="s">
        <v>32750</v>
      </c>
      <c r="B13808" t="s">
        <v>32751</v>
      </c>
      <c r="C13808">
        <v>1</v>
      </c>
      <c r="D13808" t="s">
        <v>12</v>
      </c>
      <c r="E13808" t="s">
        <v>12</v>
      </c>
      <c r="F13808" s="3" t="s">
        <v>32752</v>
      </c>
      <c r="G13808">
        <v>2020</v>
      </c>
      <c r="H13808" t="s">
        <v>420</v>
      </c>
      <c r="I13808" t="s">
        <v>32753</v>
      </c>
    </row>
    <row r="13809" spans="1:9" ht="16" x14ac:dyDescent="0.2">
      <c r="A13809" t="s">
        <v>32750</v>
      </c>
      <c r="B13809" t="s">
        <v>32754</v>
      </c>
      <c r="C13809">
        <v>2</v>
      </c>
      <c r="D13809" t="s">
        <v>12</v>
      </c>
      <c r="E13809" t="s">
        <v>12</v>
      </c>
      <c r="F13809" s="3" t="s">
        <v>32755</v>
      </c>
      <c r="G13809">
        <v>2020</v>
      </c>
      <c r="H13809" t="s">
        <v>8949</v>
      </c>
      <c r="I13809" t="s">
        <v>32753</v>
      </c>
    </row>
    <row r="13810" spans="1:9" ht="16" x14ac:dyDescent="0.2">
      <c r="A13810" t="s">
        <v>32756</v>
      </c>
      <c r="B13810" t="s">
        <v>32757</v>
      </c>
      <c r="C13810">
        <v>1</v>
      </c>
      <c r="D13810" t="s">
        <v>12</v>
      </c>
      <c r="E13810" t="s">
        <v>12</v>
      </c>
      <c r="F13810" s="3" t="s">
        <v>8218</v>
      </c>
      <c r="G13810">
        <v>2020</v>
      </c>
      <c r="H13810" t="s">
        <v>420</v>
      </c>
      <c r="I13810" t="s">
        <v>32758</v>
      </c>
    </row>
    <row r="13811" spans="1:9" ht="32" x14ac:dyDescent="0.2">
      <c r="A13811" t="s">
        <v>32756</v>
      </c>
      <c r="B13811" t="s">
        <v>32759</v>
      </c>
      <c r="C13811">
        <v>2</v>
      </c>
      <c r="D13811" t="s">
        <v>12</v>
      </c>
      <c r="E13811" t="s">
        <v>12</v>
      </c>
      <c r="F13811" s="3" t="s">
        <v>30562</v>
      </c>
      <c r="G13811">
        <v>2020</v>
      </c>
      <c r="H13811" t="s">
        <v>420</v>
      </c>
      <c r="I13811" t="s">
        <v>32758</v>
      </c>
    </row>
    <row r="13812" spans="1:9" ht="16" x14ac:dyDescent="0.2">
      <c r="A13812" t="s">
        <v>32756</v>
      </c>
      <c r="B13812" t="s">
        <v>32760</v>
      </c>
      <c r="C13812">
        <v>3</v>
      </c>
      <c r="D13812" t="s">
        <v>31</v>
      </c>
      <c r="E13812" t="s">
        <v>12</v>
      </c>
      <c r="F13812" s="3" t="s">
        <v>12455</v>
      </c>
      <c r="G13812">
        <v>2020</v>
      </c>
      <c r="H13812" t="s">
        <v>420</v>
      </c>
      <c r="I13812" t="s">
        <v>32758</v>
      </c>
    </row>
    <row r="13813" spans="1:9" ht="32" x14ac:dyDescent="0.2">
      <c r="A13813" t="s">
        <v>32761</v>
      </c>
      <c r="B13813" t="s">
        <v>32762</v>
      </c>
      <c r="C13813">
        <v>1</v>
      </c>
      <c r="D13813" t="s">
        <v>1818</v>
      </c>
      <c r="E13813" t="s">
        <v>12</v>
      </c>
      <c r="F13813" s="3" t="s">
        <v>32763</v>
      </c>
      <c r="G13813">
        <v>2020</v>
      </c>
      <c r="H13813" t="s">
        <v>323</v>
      </c>
      <c r="I13813" t="s">
        <v>32764</v>
      </c>
    </row>
    <row r="13814" spans="1:9" ht="16" x14ac:dyDescent="0.2">
      <c r="A13814" t="s">
        <v>32765</v>
      </c>
      <c r="B13814" t="s">
        <v>32766</v>
      </c>
      <c r="C13814">
        <v>1</v>
      </c>
      <c r="D13814" t="s">
        <v>408</v>
      </c>
      <c r="E13814" t="s">
        <v>12</v>
      </c>
      <c r="F13814" s="3" t="s">
        <v>32767</v>
      </c>
      <c r="G13814">
        <v>2020</v>
      </c>
      <c r="H13814" t="s">
        <v>359</v>
      </c>
      <c r="I13814" t="s">
        <v>32768</v>
      </c>
    </row>
    <row r="13815" spans="1:9" ht="16" x14ac:dyDescent="0.2">
      <c r="A13815" t="s">
        <v>32765</v>
      </c>
      <c r="B13815" t="s">
        <v>32769</v>
      </c>
      <c r="C13815">
        <v>2</v>
      </c>
      <c r="D13815" t="s">
        <v>408</v>
      </c>
      <c r="E13815" t="s">
        <v>12</v>
      </c>
      <c r="F13815" s="3" t="s">
        <v>32770</v>
      </c>
      <c r="G13815">
        <v>2020</v>
      </c>
      <c r="H13815" t="s">
        <v>359</v>
      </c>
      <c r="I13815" t="s">
        <v>32768</v>
      </c>
    </row>
    <row r="13816" spans="1:9" ht="16" x14ac:dyDescent="0.2">
      <c r="A13816" t="s">
        <v>32771</v>
      </c>
      <c r="B13816" t="s">
        <v>32772</v>
      </c>
      <c r="C13816">
        <v>1</v>
      </c>
      <c r="D13816" t="s">
        <v>1085</v>
      </c>
      <c r="E13816" t="s">
        <v>12</v>
      </c>
      <c r="F13816" s="3" t="s">
        <v>4274</v>
      </c>
      <c r="G13816">
        <v>2020</v>
      </c>
      <c r="H13816" t="s">
        <v>1663</v>
      </c>
      <c r="I13816" t="s">
        <v>32773</v>
      </c>
    </row>
    <row r="13817" spans="1:9" ht="16" x14ac:dyDescent="0.2">
      <c r="A13817" t="s">
        <v>32774</v>
      </c>
      <c r="B13817" t="s">
        <v>32775</v>
      </c>
      <c r="C13817">
        <v>1</v>
      </c>
      <c r="D13817" t="s">
        <v>2828</v>
      </c>
      <c r="E13817" t="s">
        <v>12</v>
      </c>
      <c r="F13817" s="3" t="s">
        <v>8548</v>
      </c>
      <c r="G13817">
        <v>2020</v>
      </c>
      <c r="H13817" t="s">
        <v>323</v>
      </c>
      <c r="I13817" t="s">
        <v>32776</v>
      </c>
    </row>
    <row r="13818" spans="1:9" ht="16" x14ac:dyDescent="0.2">
      <c r="A13818" t="s">
        <v>32777</v>
      </c>
      <c r="B13818" t="s">
        <v>32778</v>
      </c>
      <c r="C13818">
        <v>1</v>
      </c>
      <c r="D13818">
        <f>237</f>
        <v>237</v>
      </c>
      <c r="E13818" t="s">
        <v>12</v>
      </c>
      <c r="F13818" s="7" t="s">
        <v>61</v>
      </c>
      <c r="G13818">
        <v>2020</v>
      </c>
      <c r="H13818" t="s">
        <v>21</v>
      </c>
      <c r="I13818" t="s">
        <v>32779</v>
      </c>
    </row>
    <row r="13819" spans="1:9" ht="32" x14ac:dyDescent="0.2">
      <c r="A13819" t="s">
        <v>32780</v>
      </c>
      <c r="B13819" t="s">
        <v>32781</v>
      </c>
      <c r="C13819">
        <v>1</v>
      </c>
      <c r="D13819" t="s">
        <v>1903</v>
      </c>
      <c r="E13819" t="s">
        <v>12</v>
      </c>
      <c r="F13819" s="3" t="s">
        <v>32782</v>
      </c>
      <c r="G13819">
        <v>2020</v>
      </c>
      <c r="H13819" t="s">
        <v>323</v>
      </c>
      <c r="I13819" t="s">
        <v>32783</v>
      </c>
    </row>
    <row r="13820" spans="1:9" ht="16" x14ac:dyDescent="0.2">
      <c r="A13820" t="s">
        <v>32780</v>
      </c>
      <c r="B13820" t="s">
        <v>32784</v>
      </c>
      <c r="C13820">
        <v>2</v>
      </c>
      <c r="D13820" t="s">
        <v>12</v>
      </c>
      <c r="E13820" t="s">
        <v>12</v>
      </c>
      <c r="F13820" s="3" t="s">
        <v>32785</v>
      </c>
      <c r="G13820">
        <v>2020</v>
      </c>
      <c r="H13820" t="s">
        <v>323</v>
      </c>
      <c r="I13820" t="s">
        <v>32783</v>
      </c>
    </row>
    <row r="13821" spans="1:9" ht="32" x14ac:dyDescent="0.2">
      <c r="A13821" t="s">
        <v>32780</v>
      </c>
      <c r="B13821" t="s">
        <v>32786</v>
      </c>
      <c r="C13821">
        <v>3</v>
      </c>
      <c r="D13821" t="s">
        <v>1903</v>
      </c>
      <c r="E13821" t="s">
        <v>12</v>
      </c>
      <c r="F13821" s="3" t="s">
        <v>32787</v>
      </c>
      <c r="G13821">
        <v>2020</v>
      </c>
      <c r="H13821" t="s">
        <v>323</v>
      </c>
      <c r="I13821" t="s">
        <v>32783</v>
      </c>
    </row>
    <row r="13822" spans="1:9" ht="32" x14ac:dyDescent="0.2">
      <c r="A13822" t="s">
        <v>32780</v>
      </c>
      <c r="B13822" t="s">
        <v>32788</v>
      </c>
      <c r="C13822">
        <v>4</v>
      </c>
      <c r="D13822" t="s">
        <v>1903</v>
      </c>
      <c r="E13822" t="s">
        <v>12</v>
      </c>
      <c r="F13822" s="3" t="s">
        <v>32789</v>
      </c>
      <c r="G13822">
        <v>2020</v>
      </c>
      <c r="H13822" t="s">
        <v>323</v>
      </c>
      <c r="I13822" t="s">
        <v>32783</v>
      </c>
    </row>
    <row r="13823" spans="1:9" ht="16" x14ac:dyDescent="0.2">
      <c r="A13823" t="s">
        <v>32790</v>
      </c>
      <c r="B13823" t="s">
        <v>32791</v>
      </c>
      <c r="C13823">
        <v>1</v>
      </c>
      <c r="D13823" t="s">
        <v>52</v>
      </c>
      <c r="E13823" t="s">
        <v>12</v>
      </c>
      <c r="F13823" s="3" t="s">
        <v>26987</v>
      </c>
      <c r="G13823">
        <v>2020</v>
      </c>
      <c r="H13823" t="s">
        <v>323</v>
      </c>
      <c r="I13823" t="s">
        <v>32792</v>
      </c>
    </row>
    <row r="13824" spans="1:9" ht="16" x14ac:dyDescent="0.2">
      <c r="A13824" t="s">
        <v>32793</v>
      </c>
      <c r="B13824" t="s">
        <v>9532</v>
      </c>
      <c r="C13824">
        <v>1</v>
      </c>
      <c r="D13824" t="s">
        <v>12</v>
      </c>
      <c r="E13824" t="s">
        <v>12</v>
      </c>
      <c r="F13824" s="3" t="s">
        <v>7485</v>
      </c>
      <c r="G13824">
        <v>2020</v>
      </c>
      <c r="H13824" t="s">
        <v>37</v>
      </c>
      <c r="I13824" t="s">
        <v>32794</v>
      </c>
    </row>
    <row r="13825" spans="1:9" ht="32" x14ac:dyDescent="0.2">
      <c r="A13825" t="s">
        <v>32793</v>
      </c>
      <c r="B13825" t="s">
        <v>22294</v>
      </c>
      <c r="C13825">
        <v>2</v>
      </c>
      <c r="D13825" t="s">
        <v>8708</v>
      </c>
      <c r="E13825" t="s">
        <v>12</v>
      </c>
      <c r="F13825" s="3" t="s">
        <v>8709</v>
      </c>
      <c r="G13825">
        <v>2020</v>
      </c>
      <c r="H13825" t="s">
        <v>37</v>
      </c>
      <c r="I13825" t="s">
        <v>32794</v>
      </c>
    </row>
    <row r="13826" spans="1:9" ht="16" x14ac:dyDescent="0.2">
      <c r="A13826" t="s">
        <v>32793</v>
      </c>
      <c r="B13826" t="s">
        <v>562</v>
      </c>
      <c r="C13826">
        <v>3</v>
      </c>
      <c r="D13826" t="s">
        <v>12</v>
      </c>
      <c r="E13826" t="s">
        <v>12</v>
      </c>
      <c r="F13826" s="3" t="s">
        <v>32795</v>
      </c>
      <c r="G13826">
        <v>2020</v>
      </c>
      <c r="H13826" t="s">
        <v>522</v>
      </c>
      <c r="I13826" t="s">
        <v>32794</v>
      </c>
    </row>
    <row r="13827" spans="1:9" ht="16" x14ac:dyDescent="0.2">
      <c r="A13827" t="s">
        <v>32796</v>
      </c>
      <c r="B13827" t="s">
        <v>32797</v>
      </c>
      <c r="C13827">
        <v>1</v>
      </c>
      <c r="D13827" t="s">
        <v>12</v>
      </c>
      <c r="E13827" t="s">
        <v>12</v>
      </c>
      <c r="F13827" s="3" t="s">
        <v>32798</v>
      </c>
      <c r="G13827">
        <v>2020</v>
      </c>
      <c r="H13827" t="s">
        <v>2316</v>
      </c>
      <c r="I13827" t="s">
        <v>32799</v>
      </c>
    </row>
    <row r="13828" spans="1:9" ht="16" x14ac:dyDescent="0.2">
      <c r="A13828" t="s">
        <v>32800</v>
      </c>
      <c r="B13828" t="s">
        <v>30184</v>
      </c>
      <c r="C13828">
        <v>1</v>
      </c>
      <c r="D13828" t="s">
        <v>4221</v>
      </c>
      <c r="E13828" t="s">
        <v>11012</v>
      </c>
      <c r="F13828" s="3" t="s">
        <v>11018</v>
      </c>
      <c r="G13828">
        <v>2020</v>
      </c>
      <c r="H13828" t="s">
        <v>4191</v>
      </c>
      <c r="I13828" t="s">
        <v>32801</v>
      </c>
    </row>
    <row r="13829" spans="1:9" ht="16" x14ac:dyDescent="0.2">
      <c r="A13829" t="s">
        <v>32802</v>
      </c>
      <c r="B13829" t="s">
        <v>30184</v>
      </c>
      <c r="C13829">
        <v>1</v>
      </c>
      <c r="D13829" t="s">
        <v>4221</v>
      </c>
      <c r="E13829" t="s">
        <v>11012</v>
      </c>
      <c r="F13829" s="3" t="s">
        <v>11018</v>
      </c>
      <c r="G13829">
        <v>2020</v>
      </c>
      <c r="H13829" t="s">
        <v>4191</v>
      </c>
      <c r="I13829" t="s">
        <v>32803</v>
      </c>
    </row>
    <row r="13830" spans="1:9" ht="32" x14ac:dyDescent="0.2">
      <c r="A13830" t="s">
        <v>32804</v>
      </c>
      <c r="B13830" t="s">
        <v>32805</v>
      </c>
      <c r="C13830">
        <v>1</v>
      </c>
      <c r="D13830" t="s">
        <v>1077</v>
      </c>
      <c r="E13830" t="s">
        <v>1081</v>
      </c>
      <c r="F13830" s="3" t="s">
        <v>32806</v>
      </c>
      <c r="G13830">
        <v>2020</v>
      </c>
      <c r="H13830" t="s">
        <v>226</v>
      </c>
      <c r="I13830" t="s">
        <v>32807</v>
      </c>
    </row>
    <row r="13831" spans="1:9" ht="32" x14ac:dyDescent="0.2">
      <c r="A13831" t="s">
        <v>32804</v>
      </c>
      <c r="B13831" t="s">
        <v>9915</v>
      </c>
      <c r="C13831">
        <v>2</v>
      </c>
      <c r="D13831" t="s">
        <v>52</v>
      </c>
      <c r="E13831" t="s">
        <v>12</v>
      </c>
      <c r="F13831" s="3" t="s">
        <v>32808</v>
      </c>
      <c r="G13831">
        <v>2020</v>
      </c>
      <c r="H13831" t="s">
        <v>226</v>
      </c>
      <c r="I13831" t="s">
        <v>32807</v>
      </c>
    </row>
    <row r="13832" spans="1:9" ht="32" x14ac:dyDescent="0.2">
      <c r="A13832" t="s">
        <v>32804</v>
      </c>
      <c r="B13832" t="s">
        <v>11858</v>
      </c>
      <c r="C13832">
        <v>3</v>
      </c>
      <c r="D13832" t="s">
        <v>1077</v>
      </c>
      <c r="E13832" t="s">
        <v>12</v>
      </c>
      <c r="F13832" s="3" t="s">
        <v>32809</v>
      </c>
      <c r="G13832">
        <v>2020</v>
      </c>
      <c r="H13832" t="s">
        <v>226</v>
      </c>
      <c r="I13832" t="s">
        <v>32807</v>
      </c>
    </row>
    <row r="13833" spans="1:9" ht="16" x14ac:dyDescent="0.2">
      <c r="A13833" t="s">
        <v>32810</v>
      </c>
      <c r="B13833" t="s">
        <v>32811</v>
      </c>
      <c r="C13833">
        <v>1</v>
      </c>
      <c r="D13833" t="s">
        <v>1085</v>
      </c>
      <c r="E13833" t="s">
        <v>12</v>
      </c>
      <c r="F13833" s="3" t="s">
        <v>11604</v>
      </c>
      <c r="G13833">
        <v>2020</v>
      </c>
      <c r="H13833" t="s">
        <v>6891</v>
      </c>
      <c r="I13833" t="s">
        <v>32812</v>
      </c>
    </row>
    <row r="13834" spans="1:9" ht="16" x14ac:dyDescent="0.2">
      <c r="A13834" t="s">
        <v>32813</v>
      </c>
      <c r="B13834" t="s">
        <v>32814</v>
      </c>
      <c r="C13834">
        <v>1</v>
      </c>
      <c r="D13834" t="s">
        <v>316</v>
      </c>
      <c r="E13834" t="s">
        <v>12</v>
      </c>
      <c r="F13834" s="3" t="s">
        <v>6859</v>
      </c>
      <c r="G13834">
        <v>2020</v>
      </c>
      <c r="H13834" t="s">
        <v>140</v>
      </c>
      <c r="I13834" t="s">
        <v>32815</v>
      </c>
    </row>
    <row r="13835" spans="1:9" ht="32" x14ac:dyDescent="0.2">
      <c r="A13835" t="s">
        <v>32813</v>
      </c>
      <c r="B13835" t="s">
        <v>5181</v>
      </c>
      <c r="C13835">
        <v>2</v>
      </c>
      <c r="D13835" t="s">
        <v>316</v>
      </c>
      <c r="E13835" t="s">
        <v>12</v>
      </c>
      <c r="F13835" s="3" t="s">
        <v>1002</v>
      </c>
      <c r="G13835">
        <v>2020</v>
      </c>
      <c r="H13835" t="s">
        <v>140</v>
      </c>
      <c r="I13835" t="s">
        <v>32815</v>
      </c>
    </row>
    <row r="13836" spans="1:9" ht="32" x14ac:dyDescent="0.2">
      <c r="A13836" t="s">
        <v>32816</v>
      </c>
      <c r="B13836" t="s">
        <v>10269</v>
      </c>
      <c r="C13836">
        <v>1</v>
      </c>
      <c r="D13836" t="s">
        <v>712</v>
      </c>
      <c r="E13836" t="s">
        <v>12</v>
      </c>
      <c r="F13836" s="3" t="s">
        <v>32466</v>
      </c>
      <c r="G13836">
        <v>2020</v>
      </c>
      <c r="H13836" t="s">
        <v>140</v>
      </c>
      <c r="I13836" t="s">
        <v>32817</v>
      </c>
    </row>
    <row r="13837" spans="1:9" ht="32" x14ac:dyDescent="0.2">
      <c r="A13837" t="s">
        <v>32816</v>
      </c>
      <c r="B13837" t="s">
        <v>24779</v>
      </c>
      <c r="C13837">
        <v>2</v>
      </c>
      <c r="D13837" t="s">
        <v>712</v>
      </c>
      <c r="E13837" t="s">
        <v>12</v>
      </c>
      <c r="F13837" s="3" t="s">
        <v>32818</v>
      </c>
      <c r="G13837">
        <v>2020</v>
      </c>
      <c r="H13837" t="s">
        <v>140</v>
      </c>
      <c r="I13837" t="s">
        <v>32817</v>
      </c>
    </row>
    <row r="13838" spans="1:9" ht="32" x14ac:dyDescent="0.2">
      <c r="A13838" t="s">
        <v>32819</v>
      </c>
      <c r="B13838" t="s">
        <v>32820</v>
      </c>
      <c r="C13838">
        <v>1</v>
      </c>
      <c r="D13838" t="s">
        <v>12</v>
      </c>
      <c r="E13838" t="s">
        <v>12</v>
      </c>
      <c r="F13838" s="3" t="s">
        <v>32821</v>
      </c>
      <c r="G13838">
        <v>2020</v>
      </c>
      <c r="H13838" t="s">
        <v>4191</v>
      </c>
      <c r="I13838" t="s">
        <v>32822</v>
      </c>
    </row>
    <row r="13839" spans="1:9" ht="32" x14ac:dyDescent="0.2">
      <c r="A13839" t="s">
        <v>32823</v>
      </c>
      <c r="B13839" t="s">
        <v>30209</v>
      </c>
      <c r="C13839">
        <v>1</v>
      </c>
      <c r="D13839" t="s">
        <v>12</v>
      </c>
      <c r="E13839" t="s">
        <v>12</v>
      </c>
      <c r="F13839" s="3" t="s">
        <v>30210</v>
      </c>
      <c r="G13839">
        <v>2020</v>
      </c>
      <c r="H13839" t="s">
        <v>140</v>
      </c>
      <c r="I13839" t="s">
        <v>32824</v>
      </c>
    </row>
    <row r="13840" spans="1:9" x14ac:dyDescent="0.2">
      <c r="A13840" t="s">
        <v>32825</v>
      </c>
      <c r="B13840" t="s">
        <v>941</v>
      </c>
      <c r="C13840">
        <v>1</v>
      </c>
      <c r="D13840">
        <v>1401</v>
      </c>
      <c r="E13840" t="s">
        <v>12</v>
      </c>
      <c r="F13840" s="8" t="s">
        <v>45810</v>
      </c>
      <c r="G13840">
        <v>2020</v>
      </c>
      <c r="H13840" t="s">
        <v>140</v>
      </c>
      <c r="I13840" t="s">
        <v>32827</v>
      </c>
    </row>
    <row r="13841" spans="1:9" ht="16" x14ac:dyDescent="0.2">
      <c r="A13841" t="s">
        <v>32825</v>
      </c>
      <c r="B13841" t="s">
        <v>32828</v>
      </c>
      <c r="C13841">
        <v>2</v>
      </c>
      <c r="D13841">
        <v>1401</v>
      </c>
      <c r="E13841" t="s">
        <v>12</v>
      </c>
      <c r="F13841" s="7" t="s">
        <v>2263</v>
      </c>
      <c r="G13841">
        <v>2020</v>
      </c>
      <c r="H13841" t="s">
        <v>140</v>
      </c>
      <c r="I13841" t="s">
        <v>32827</v>
      </c>
    </row>
    <row r="13842" spans="1:9" ht="32" x14ac:dyDescent="0.2">
      <c r="A13842" t="s">
        <v>32829</v>
      </c>
      <c r="B13842" t="s">
        <v>32830</v>
      </c>
      <c r="C13842">
        <v>1</v>
      </c>
      <c r="D13842" t="s">
        <v>786</v>
      </c>
      <c r="E13842" t="s">
        <v>12</v>
      </c>
      <c r="F13842" s="3" t="s">
        <v>32831</v>
      </c>
      <c r="G13842">
        <v>2020</v>
      </c>
      <c r="H13842" t="s">
        <v>86</v>
      </c>
      <c r="I13842" t="s">
        <v>32832</v>
      </c>
    </row>
    <row r="13843" spans="1:9" ht="32" x14ac:dyDescent="0.2">
      <c r="A13843" t="s">
        <v>32829</v>
      </c>
      <c r="B13843" t="s">
        <v>32833</v>
      </c>
      <c r="C13843">
        <v>2</v>
      </c>
      <c r="D13843" t="s">
        <v>786</v>
      </c>
      <c r="E13843" t="s">
        <v>12</v>
      </c>
      <c r="F13843" s="3" t="s">
        <v>32834</v>
      </c>
      <c r="G13843">
        <v>2020</v>
      </c>
      <c r="H13843" t="s">
        <v>86</v>
      </c>
      <c r="I13843" t="s">
        <v>32832</v>
      </c>
    </row>
    <row r="13844" spans="1:9" ht="32" x14ac:dyDescent="0.2">
      <c r="A13844" t="s">
        <v>32829</v>
      </c>
      <c r="B13844" t="s">
        <v>32835</v>
      </c>
      <c r="C13844">
        <v>3</v>
      </c>
      <c r="D13844" t="s">
        <v>3575</v>
      </c>
      <c r="E13844" t="s">
        <v>12</v>
      </c>
      <c r="F13844" s="3" t="s">
        <v>32836</v>
      </c>
      <c r="G13844">
        <v>2020</v>
      </c>
      <c r="H13844" t="s">
        <v>86</v>
      </c>
      <c r="I13844" t="s">
        <v>32832</v>
      </c>
    </row>
    <row r="13845" spans="1:9" ht="32" x14ac:dyDescent="0.2">
      <c r="A13845" t="s">
        <v>32829</v>
      </c>
      <c r="B13845" t="s">
        <v>32837</v>
      </c>
      <c r="C13845">
        <v>4</v>
      </c>
      <c r="D13845" t="s">
        <v>786</v>
      </c>
      <c r="E13845" t="s">
        <v>787</v>
      </c>
      <c r="F13845" s="3" t="s">
        <v>788</v>
      </c>
      <c r="G13845">
        <v>2020</v>
      </c>
      <c r="H13845" t="s">
        <v>86</v>
      </c>
      <c r="I13845" t="s">
        <v>32832</v>
      </c>
    </row>
    <row r="13846" spans="1:9" ht="32" x14ac:dyDescent="0.2">
      <c r="A13846" t="s">
        <v>32829</v>
      </c>
      <c r="B13846" t="s">
        <v>32838</v>
      </c>
      <c r="C13846">
        <v>5</v>
      </c>
      <c r="D13846">
        <f>590</f>
        <v>590</v>
      </c>
      <c r="E13846" t="s">
        <v>12</v>
      </c>
      <c r="F13846" s="3" t="s">
        <v>32839</v>
      </c>
      <c r="G13846">
        <v>2020</v>
      </c>
      <c r="H13846" t="s">
        <v>86</v>
      </c>
      <c r="I13846" t="s">
        <v>32832</v>
      </c>
    </row>
    <row r="13847" spans="1:9" ht="16" x14ac:dyDescent="0.2">
      <c r="A13847" t="s">
        <v>32840</v>
      </c>
      <c r="B13847" t="s">
        <v>32841</v>
      </c>
      <c r="C13847">
        <v>1</v>
      </c>
      <c r="D13847" t="s">
        <v>12</v>
      </c>
      <c r="E13847" t="s">
        <v>12</v>
      </c>
      <c r="F13847" s="3" t="s">
        <v>32842</v>
      </c>
      <c r="G13847">
        <v>2020</v>
      </c>
      <c r="H13847" t="s">
        <v>37</v>
      </c>
      <c r="I13847" t="s">
        <v>32843</v>
      </c>
    </row>
    <row r="13848" spans="1:9" ht="32" x14ac:dyDescent="0.2">
      <c r="A13848" t="s">
        <v>32840</v>
      </c>
      <c r="B13848" t="s">
        <v>32844</v>
      </c>
      <c r="C13848">
        <v>2</v>
      </c>
      <c r="D13848" t="s">
        <v>12</v>
      </c>
      <c r="E13848" t="s">
        <v>12</v>
      </c>
      <c r="F13848" s="3" t="s">
        <v>32845</v>
      </c>
      <c r="G13848">
        <v>2020</v>
      </c>
      <c r="H13848" t="s">
        <v>37</v>
      </c>
      <c r="I13848" t="s">
        <v>32843</v>
      </c>
    </row>
    <row r="13849" spans="1:9" ht="32" x14ac:dyDescent="0.2">
      <c r="A13849" t="s">
        <v>32840</v>
      </c>
      <c r="B13849" t="s">
        <v>32846</v>
      </c>
      <c r="C13849">
        <v>3</v>
      </c>
      <c r="D13849" t="s">
        <v>12</v>
      </c>
      <c r="E13849" t="s">
        <v>12</v>
      </c>
      <c r="F13849" s="3" t="s">
        <v>32847</v>
      </c>
      <c r="G13849">
        <v>2020</v>
      </c>
      <c r="H13849" t="s">
        <v>37</v>
      </c>
      <c r="I13849" t="s">
        <v>32843</v>
      </c>
    </row>
    <row r="13850" spans="1:9" ht="16" x14ac:dyDescent="0.2">
      <c r="A13850" t="s">
        <v>32848</v>
      </c>
      <c r="B13850" t="s">
        <v>26659</v>
      </c>
      <c r="C13850">
        <v>1</v>
      </c>
      <c r="D13850" t="s">
        <v>52</v>
      </c>
      <c r="E13850" t="s">
        <v>1171</v>
      </c>
      <c r="F13850" s="3" t="s">
        <v>32849</v>
      </c>
      <c r="G13850">
        <v>2020</v>
      </c>
      <c r="H13850" t="s">
        <v>226</v>
      </c>
      <c r="I13850" t="s">
        <v>32850</v>
      </c>
    </row>
    <row r="13851" spans="1:9" ht="16" x14ac:dyDescent="0.2">
      <c r="A13851" t="s">
        <v>32848</v>
      </c>
      <c r="B13851" t="s">
        <v>26662</v>
      </c>
      <c r="C13851">
        <v>2</v>
      </c>
      <c r="D13851">
        <f>159</f>
        <v>159</v>
      </c>
      <c r="E13851" t="s">
        <v>12</v>
      </c>
      <c r="F13851" s="3" t="s">
        <v>20191</v>
      </c>
      <c r="G13851">
        <v>2020</v>
      </c>
      <c r="H13851" t="s">
        <v>1524</v>
      </c>
      <c r="I13851" t="s">
        <v>32850</v>
      </c>
    </row>
    <row r="13852" spans="1:9" ht="16" x14ac:dyDescent="0.2">
      <c r="A13852" t="s">
        <v>32848</v>
      </c>
      <c r="B13852" t="s">
        <v>26664</v>
      </c>
      <c r="C13852">
        <v>3</v>
      </c>
      <c r="D13852">
        <f>159</f>
        <v>159</v>
      </c>
      <c r="E13852" t="s">
        <v>12</v>
      </c>
      <c r="F13852" s="3" t="s">
        <v>32851</v>
      </c>
      <c r="G13852">
        <v>2020</v>
      </c>
      <c r="H13852" t="s">
        <v>1524</v>
      </c>
      <c r="I13852" t="s">
        <v>32850</v>
      </c>
    </row>
    <row r="13853" spans="1:9" ht="16" x14ac:dyDescent="0.2">
      <c r="A13853" t="s">
        <v>32848</v>
      </c>
      <c r="B13853" t="s">
        <v>32852</v>
      </c>
      <c r="C13853">
        <v>4</v>
      </c>
      <c r="D13853" t="s">
        <v>52</v>
      </c>
      <c r="E13853" t="s">
        <v>1171</v>
      </c>
      <c r="F13853" s="3" t="s">
        <v>32849</v>
      </c>
      <c r="G13853">
        <v>2020</v>
      </c>
      <c r="H13853" t="s">
        <v>226</v>
      </c>
      <c r="I13853" t="s">
        <v>32850</v>
      </c>
    </row>
    <row r="13854" spans="1:9" ht="32" x14ac:dyDescent="0.2">
      <c r="A13854" t="s">
        <v>32853</v>
      </c>
      <c r="B13854" t="s">
        <v>32854</v>
      </c>
      <c r="C13854">
        <v>1</v>
      </c>
      <c r="D13854" t="s">
        <v>12</v>
      </c>
      <c r="E13854" t="s">
        <v>12</v>
      </c>
      <c r="F13854" s="3" t="s">
        <v>32855</v>
      </c>
      <c r="G13854">
        <v>2020</v>
      </c>
      <c r="H13854" t="s">
        <v>140</v>
      </c>
      <c r="I13854" t="s">
        <v>32856</v>
      </c>
    </row>
    <row r="13855" spans="1:9" ht="32" x14ac:dyDescent="0.2">
      <c r="A13855" t="s">
        <v>32853</v>
      </c>
      <c r="B13855" t="s">
        <v>32857</v>
      </c>
      <c r="C13855">
        <v>2</v>
      </c>
      <c r="D13855">
        <f>600</f>
        <v>600</v>
      </c>
      <c r="E13855" t="s">
        <v>12</v>
      </c>
      <c r="F13855" s="3" t="s">
        <v>32858</v>
      </c>
      <c r="G13855">
        <v>2020</v>
      </c>
      <c r="H13855" t="s">
        <v>140</v>
      </c>
      <c r="I13855" t="s">
        <v>32856</v>
      </c>
    </row>
    <row r="13856" spans="1:9" ht="16" x14ac:dyDescent="0.2">
      <c r="A13856" t="s">
        <v>32859</v>
      </c>
      <c r="B13856" t="s">
        <v>32860</v>
      </c>
      <c r="C13856">
        <v>1</v>
      </c>
      <c r="D13856" t="s">
        <v>3743</v>
      </c>
      <c r="E13856" t="s">
        <v>12</v>
      </c>
      <c r="F13856" s="3" t="s">
        <v>32861</v>
      </c>
      <c r="G13856">
        <v>2020</v>
      </c>
      <c r="H13856" t="s">
        <v>779</v>
      </c>
      <c r="I13856" t="s">
        <v>32862</v>
      </c>
    </row>
    <row r="13857" spans="1:9" ht="16" x14ac:dyDescent="0.2">
      <c r="A13857" t="s">
        <v>32859</v>
      </c>
      <c r="B13857" t="s">
        <v>32863</v>
      </c>
      <c r="C13857">
        <v>2</v>
      </c>
      <c r="D13857" t="s">
        <v>90</v>
      </c>
      <c r="E13857" t="s">
        <v>12</v>
      </c>
      <c r="F13857" s="3" t="s">
        <v>32864</v>
      </c>
      <c r="G13857">
        <v>2020</v>
      </c>
      <c r="H13857" t="s">
        <v>779</v>
      </c>
      <c r="I13857" t="s">
        <v>32862</v>
      </c>
    </row>
    <row r="13858" spans="1:9" ht="32" x14ac:dyDescent="0.2">
      <c r="A13858" t="s">
        <v>32865</v>
      </c>
      <c r="B13858" t="s">
        <v>32866</v>
      </c>
      <c r="C13858">
        <v>1</v>
      </c>
      <c r="D13858" t="s">
        <v>12</v>
      </c>
      <c r="E13858" t="s">
        <v>12</v>
      </c>
      <c r="F13858" s="3" t="s">
        <v>9335</v>
      </c>
      <c r="G13858">
        <v>2020</v>
      </c>
      <c r="H13858" t="s">
        <v>497</v>
      </c>
      <c r="I13858" t="s">
        <v>32867</v>
      </c>
    </row>
    <row r="13859" spans="1:9" ht="16" x14ac:dyDescent="0.2">
      <c r="A13859" t="s">
        <v>32865</v>
      </c>
      <c r="B13859" t="s">
        <v>32868</v>
      </c>
      <c r="C13859">
        <v>2</v>
      </c>
      <c r="D13859">
        <f>326</f>
        <v>326</v>
      </c>
      <c r="E13859" t="s">
        <v>12</v>
      </c>
      <c r="F13859" s="3" t="s">
        <v>21520</v>
      </c>
      <c r="G13859">
        <v>2020</v>
      </c>
      <c r="H13859" t="s">
        <v>368</v>
      </c>
      <c r="I13859" t="s">
        <v>32867</v>
      </c>
    </row>
    <row r="13860" spans="1:9" ht="16" x14ac:dyDescent="0.2">
      <c r="A13860" t="s">
        <v>32869</v>
      </c>
      <c r="B13860" t="s">
        <v>17286</v>
      </c>
      <c r="C13860">
        <v>1</v>
      </c>
      <c r="D13860" t="s">
        <v>12</v>
      </c>
      <c r="E13860" t="s">
        <v>12</v>
      </c>
      <c r="F13860" s="3" t="s">
        <v>6107</v>
      </c>
      <c r="G13860">
        <v>2020</v>
      </c>
      <c r="H13860" t="s">
        <v>6108</v>
      </c>
      <c r="I13860" t="s">
        <v>32870</v>
      </c>
    </row>
    <row r="13861" spans="1:9" ht="16" x14ac:dyDescent="0.2">
      <c r="A13861" t="s">
        <v>32869</v>
      </c>
      <c r="B13861" t="s">
        <v>32871</v>
      </c>
      <c r="C13861">
        <v>2</v>
      </c>
      <c r="D13861" t="s">
        <v>12</v>
      </c>
      <c r="E13861" t="s">
        <v>32872</v>
      </c>
      <c r="F13861" s="3" t="s">
        <v>32873</v>
      </c>
      <c r="G13861">
        <v>2020</v>
      </c>
      <c r="H13861" t="s">
        <v>6108</v>
      </c>
      <c r="I13861" t="s">
        <v>32870</v>
      </c>
    </row>
    <row r="13862" spans="1:9" ht="16" x14ac:dyDescent="0.2">
      <c r="A13862" t="s">
        <v>32874</v>
      </c>
      <c r="B13862" t="s">
        <v>32875</v>
      </c>
      <c r="C13862">
        <v>1</v>
      </c>
      <c r="D13862" t="s">
        <v>31</v>
      </c>
      <c r="E13862" t="s">
        <v>12</v>
      </c>
      <c r="F13862" s="3" t="s">
        <v>32876</v>
      </c>
      <c r="G13862">
        <v>2020</v>
      </c>
      <c r="H13862" t="s">
        <v>553</v>
      </c>
      <c r="I13862" t="s">
        <v>32877</v>
      </c>
    </row>
    <row r="13863" spans="1:9" ht="16" x14ac:dyDescent="0.2">
      <c r="A13863" t="s">
        <v>32874</v>
      </c>
      <c r="B13863" t="s">
        <v>32878</v>
      </c>
      <c r="C13863">
        <v>2</v>
      </c>
      <c r="D13863" t="s">
        <v>7053</v>
      </c>
      <c r="E13863" t="s">
        <v>12</v>
      </c>
      <c r="F13863" s="3" t="s">
        <v>7054</v>
      </c>
      <c r="G13863">
        <v>2020</v>
      </c>
      <c r="H13863" t="s">
        <v>998</v>
      </c>
      <c r="I13863" t="s">
        <v>32877</v>
      </c>
    </row>
    <row r="13864" spans="1:9" ht="16" x14ac:dyDescent="0.2">
      <c r="A13864" t="s">
        <v>32879</v>
      </c>
      <c r="B13864" t="s">
        <v>32797</v>
      </c>
      <c r="C13864">
        <v>2</v>
      </c>
      <c r="D13864" t="s">
        <v>12</v>
      </c>
      <c r="E13864" t="s">
        <v>12</v>
      </c>
      <c r="F13864" s="3" t="s">
        <v>32798</v>
      </c>
      <c r="G13864">
        <v>2020</v>
      </c>
      <c r="H13864" t="s">
        <v>2316</v>
      </c>
      <c r="I13864" t="s">
        <v>32799</v>
      </c>
    </row>
    <row r="13865" spans="1:9" ht="32" x14ac:dyDescent="0.2">
      <c r="A13865" t="s">
        <v>32880</v>
      </c>
      <c r="B13865" t="s">
        <v>14307</v>
      </c>
      <c r="C13865">
        <v>1</v>
      </c>
      <c r="D13865">
        <f>407</f>
        <v>407</v>
      </c>
      <c r="E13865" t="s">
        <v>12</v>
      </c>
      <c r="F13865" s="3" t="s">
        <v>32881</v>
      </c>
      <c r="G13865">
        <v>2020</v>
      </c>
      <c r="H13865" t="s">
        <v>37</v>
      </c>
      <c r="I13865" t="s">
        <v>32882</v>
      </c>
    </row>
    <row r="13866" spans="1:9" ht="32" x14ac:dyDescent="0.2">
      <c r="A13866" t="s">
        <v>32883</v>
      </c>
      <c r="B13866" t="s">
        <v>32884</v>
      </c>
      <c r="C13866">
        <v>1</v>
      </c>
      <c r="D13866" t="s">
        <v>12</v>
      </c>
      <c r="E13866" t="s">
        <v>12</v>
      </c>
      <c r="F13866" s="3" t="s">
        <v>32885</v>
      </c>
      <c r="G13866">
        <v>2020</v>
      </c>
      <c r="H13866" t="s">
        <v>126</v>
      </c>
      <c r="I13866" t="s">
        <v>32886</v>
      </c>
    </row>
    <row r="13867" spans="1:9" ht="16" x14ac:dyDescent="0.2">
      <c r="A13867" t="s">
        <v>32883</v>
      </c>
      <c r="B13867" t="s">
        <v>32887</v>
      </c>
      <c r="C13867">
        <v>2</v>
      </c>
      <c r="D13867" t="s">
        <v>12</v>
      </c>
      <c r="E13867" t="s">
        <v>12</v>
      </c>
      <c r="F13867" s="3" t="s">
        <v>32888</v>
      </c>
      <c r="G13867">
        <v>2020</v>
      </c>
      <c r="H13867" t="s">
        <v>86</v>
      </c>
      <c r="I13867" t="s">
        <v>32886</v>
      </c>
    </row>
    <row r="13868" spans="1:9" ht="32" x14ac:dyDescent="0.2">
      <c r="A13868" t="s">
        <v>32889</v>
      </c>
      <c r="B13868" t="s">
        <v>32890</v>
      </c>
      <c r="C13868">
        <v>1</v>
      </c>
      <c r="D13868">
        <f>237</f>
        <v>237</v>
      </c>
      <c r="E13868" t="s">
        <v>12</v>
      </c>
      <c r="F13868" s="7" t="s">
        <v>32891</v>
      </c>
      <c r="G13868">
        <v>2020</v>
      </c>
      <c r="H13868" t="s">
        <v>21</v>
      </c>
      <c r="I13868" t="s">
        <v>32892</v>
      </c>
    </row>
    <row r="13869" spans="1:9" ht="16" x14ac:dyDescent="0.2">
      <c r="A13869" t="s">
        <v>32893</v>
      </c>
      <c r="B13869" t="s">
        <v>32894</v>
      </c>
      <c r="C13869">
        <v>1</v>
      </c>
      <c r="D13869" t="s">
        <v>759</v>
      </c>
      <c r="E13869" t="s">
        <v>12</v>
      </c>
      <c r="F13869" s="3" t="s">
        <v>32895</v>
      </c>
      <c r="G13869">
        <v>2020</v>
      </c>
      <c r="H13869" t="s">
        <v>761</v>
      </c>
      <c r="I13869" t="s">
        <v>32896</v>
      </c>
    </row>
    <row r="13870" spans="1:9" ht="16" x14ac:dyDescent="0.2">
      <c r="A13870" t="s">
        <v>32897</v>
      </c>
      <c r="B13870" t="s">
        <v>32898</v>
      </c>
      <c r="C13870">
        <v>1</v>
      </c>
      <c r="D13870">
        <f>400</f>
        <v>400</v>
      </c>
      <c r="E13870" t="s">
        <v>12</v>
      </c>
      <c r="F13870" s="3" t="s">
        <v>32899</v>
      </c>
      <c r="G13870">
        <v>2020</v>
      </c>
      <c r="H13870" t="s">
        <v>140</v>
      </c>
      <c r="I13870" t="s">
        <v>32900</v>
      </c>
    </row>
    <row r="13871" spans="1:9" ht="16" x14ac:dyDescent="0.2">
      <c r="A13871" t="s">
        <v>32897</v>
      </c>
      <c r="B13871" t="s">
        <v>2259</v>
      </c>
      <c r="C13871">
        <v>2</v>
      </c>
      <c r="D13871" t="s">
        <v>316</v>
      </c>
      <c r="E13871" t="s">
        <v>12</v>
      </c>
      <c r="F13871" s="3" t="s">
        <v>6859</v>
      </c>
      <c r="G13871">
        <v>2020</v>
      </c>
      <c r="H13871" t="s">
        <v>140</v>
      </c>
      <c r="I13871" t="s">
        <v>32900</v>
      </c>
    </row>
    <row r="13872" spans="1:9" ht="16" x14ac:dyDescent="0.2">
      <c r="A13872" t="s">
        <v>32901</v>
      </c>
      <c r="B13872" t="s">
        <v>6915</v>
      </c>
      <c r="C13872">
        <v>1</v>
      </c>
      <c r="D13872" t="s">
        <v>12</v>
      </c>
      <c r="E13872" t="s">
        <v>12</v>
      </c>
      <c r="F13872" s="3" t="s">
        <v>28341</v>
      </c>
      <c r="G13872">
        <v>2020</v>
      </c>
      <c r="H13872" t="s">
        <v>3976</v>
      </c>
      <c r="I13872" t="s">
        <v>32902</v>
      </c>
    </row>
    <row r="13873" spans="1:9" ht="16" x14ac:dyDescent="0.2">
      <c r="A13873" t="s">
        <v>32901</v>
      </c>
      <c r="B13873" t="s">
        <v>28343</v>
      </c>
      <c r="C13873">
        <v>2</v>
      </c>
      <c r="D13873" t="s">
        <v>12</v>
      </c>
      <c r="E13873" t="s">
        <v>12</v>
      </c>
      <c r="F13873" s="3" t="s">
        <v>6916</v>
      </c>
      <c r="G13873">
        <v>2020</v>
      </c>
      <c r="H13873" t="s">
        <v>3976</v>
      </c>
      <c r="I13873" t="s">
        <v>32902</v>
      </c>
    </row>
    <row r="13874" spans="1:9" ht="32" x14ac:dyDescent="0.2">
      <c r="A13874" t="s">
        <v>32903</v>
      </c>
      <c r="B13874" t="s">
        <v>32904</v>
      </c>
      <c r="C13874">
        <v>1</v>
      </c>
      <c r="D13874">
        <f>595</f>
        <v>595</v>
      </c>
      <c r="E13874" t="s">
        <v>12</v>
      </c>
      <c r="F13874" s="3" t="s">
        <v>32905</v>
      </c>
      <c r="G13874">
        <v>2020</v>
      </c>
      <c r="H13874" t="s">
        <v>174</v>
      </c>
      <c r="I13874" t="s">
        <v>32906</v>
      </c>
    </row>
    <row r="13875" spans="1:9" ht="32" x14ac:dyDescent="0.2">
      <c r="A13875" t="s">
        <v>32907</v>
      </c>
      <c r="B13875" t="s">
        <v>32908</v>
      </c>
      <c r="C13875">
        <v>1</v>
      </c>
      <c r="D13875" t="s">
        <v>12</v>
      </c>
      <c r="E13875" t="s">
        <v>12</v>
      </c>
      <c r="F13875" s="3" t="s">
        <v>32909</v>
      </c>
      <c r="G13875">
        <v>2020</v>
      </c>
      <c r="H13875" t="s">
        <v>37</v>
      </c>
      <c r="I13875" t="s">
        <v>32910</v>
      </c>
    </row>
    <row r="13876" spans="1:9" ht="32" x14ac:dyDescent="0.2">
      <c r="A13876" t="s">
        <v>32911</v>
      </c>
      <c r="B13876" t="s">
        <v>32912</v>
      </c>
      <c r="C13876">
        <v>1</v>
      </c>
      <c r="D13876" t="s">
        <v>1903</v>
      </c>
      <c r="E13876" t="s">
        <v>12</v>
      </c>
      <c r="F13876" s="3" t="s">
        <v>7827</v>
      </c>
      <c r="G13876">
        <v>2020</v>
      </c>
      <c r="H13876" t="s">
        <v>323</v>
      </c>
      <c r="I13876" t="s">
        <v>32913</v>
      </c>
    </row>
    <row r="13877" spans="1:9" ht="32" x14ac:dyDescent="0.2">
      <c r="A13877" t="s">
        <v>32911</v>
      </c>
      <c r="B13877" t="s">
        <v>7826</v>
      </c>
      <c r="C13877">
        <v>2</v>
      </c>
      <c r="D13877" t="s">
        <v>1903</v>
      </c>
      <c r="E13877" t="s">
        <v>12</v>
      </c>
      <c r="F13877" s="3" t="s">
        <v>32914</v>
      </c>
      <c r="G13877">
        <v>2020</v>
      </c>
      <c r="H13877" t="s">
        <v>323</v>
      </c>
      <c r="I13877" t="s">
        <v>32913</v>
      </c>
    </row>
    <row r="13878" spans="1:9" ht="32" x14ac:dyDescent="0.2">
      <c r="A13878" t="s">
        <v>32911</v>
      </c>
      <c r="B13878" t="s">
        <v>32915</v>
      </c>
      <c r="C13878">
        <v>3</v>
      </c>
      <c r="D13878" t="s">
        <v>2828</v>
      </c>
      <c r="E13878" t="s">
        <v>12</v>
      </c>
      <c r="F13878" s="3" t="s">
        <v>6214</v>
      </c>
      <c r="G13878">
        <v>2020</v>
      </c>
      <c r="H13878" t="s">
        <v>323</v>
      </c>
      <c r="I13878" t="s">
        <v>32913</v>
      </c>
    </row>
    <row r="13879" spans="1:9" ht="32" x14ac:dyDescent="0.2">
      <c r="A13879" t="s">
        <v>32916</v>
      </c>
      <c r="B13879" t="s">
        <v>7826</v>
      </c>
      <c r="C13879">
        <v>1</v>
      </c>
      <c r="D13879" t="s">
        <v>1903</v>
      </c>
      <c r="E13879" t="s">
        <v>12</v>
      </c>
      <c r="F13879" s="3" t="s">
        <v>7827</v>
      </c>
      <c r="G13879">
        <v>2020</v>
      </c>
      <c r="H13879" t="s">
        <v>323</v>
      </c>
      <c r="I13879" t="s">
        <v>32917</v>
      </c>
    </row>
    <row r="13880" spans="1:9" ht="16" x14ac:dyDescent="0.2">
      <c r="A13880" t="s">
        <v>32916</v>
      </c>
      <c r="B13880" t="s">
        <v>32912</v>
      </c>
      <c r="C13880">
        <v>2</v>
      </c>
      <c r="D13880" t="s">
        <v>12</v>
      </c>
      <c r="E13880" t="s">
        <v>12</v>
      </c>
      <c r="F13880" s="3" t="s">
        <v>32918</v>
      </c>
      <c r="G13880">
        <v>2020</v>
      </c>
      <c r="H13880" t="s">
        <v>323</v>
      </c>
      <c r="I13880" t="s">
        <v>32917</v>
      </c>
    </row>
    <row r="13881" spans="1:9" ht="16" x14ac:dyDescent="0.2">
      <c r="A13881" t="s">
        <v>32916</v>
      </c>
      <c r="B13881" t="s">
        <v>32915</v>
      </c>
      <c r="C13881">
        <v>3</v>
      </c>
      <c r="D13881" t="s">
        <v>2828</v>
      </c>
      <c r="E13881" t="s">
        <v>12</v>
      </c>
      <c r="F13881" s="3" t="s">
        <v>8548</v>
      </c>
      <c r="G13881">
        <v>2020</v>
      </c>
      <c r="H13881" t="s">
        <v>323</v>
      </c>
      <c r="I13881" t="s">
        <v>32917</v>
      </c>
    </row>
    <row r="13882" spans="1:9" ht="32" x14ac:dyDescent="0.2">
      <c r="A13882" t="s">
        <v>32919</v>
      </c>
      <c r="B13882" t="s">
        <v>32920</v>
      </c>
      <c r="C13882">
        <v>1</v>
      </c>
      <c r="D13882">
        <f>586</f>
        <v>586</v>
      </c>
      <c r="E13882" t="s">
        <v>12</v>
      </c>
      <c r="F13882" s="3" t="s">
        <v>32921</v>
      </c>
      <c r="G13882">
        <v>2020</v>
      </c>
      <c r="H13882" t="s">
        <v>323</v>
      </c>
      <c r="I13882" t="s">
        <v>32922</v>
      </c>
    </row>
    <row r="13883" spans="1:9" ht="32" x14ac:dyDescent="0.2">
      <c r="A13883" t="s">
        <v>32923</v>
      </c>
      <c r="B13883" t="s">
        <v>16034</v>
      </c>
      <c r="C13883">
        <v>1</v>
      </c>
      <c r="D13883" t="s">
        <v>52</v>
      </c>
      <c r="E13883" t="s">
        <v>12</v>
      </c>
      <c r="F13883" s="3" t="s">
        <v>24039</v>
      </c>
      <c r="G13883">
        <v>2020</v>
      </c>
      <c r="H13883" t="s">
        <v>323</v>
      </c>
      <c r="I13883" t="s">
        <v>32924</v>
      </c>
    </row>
    <row r="13884" spans="1:9" ht="32" x14ac:dyDescent="0.2">
      <c r="A13884" t="s">
        <v>32923</v>
      </c>
      <c r="B13884" t="s">
        <v>32925</v>
      </c>
      <c r="C13884">
        <v>2</v>
      </c>
      <c r="D13884" t="s">
        <v>2828</v>
      </c>
      <c r="E13884" t="s">
        <v>12</v>
      </c>
      <c r="F13884" s="3" t="s">
        <v>6214</v>
      </c>
      <c r="G13884">
        <v>2020</v>
      </c>
      <c r="H13884" t="s">
        <v>323</v>
      </c>
      <c r="I13884" t="s">
        <v>32924</v>
      </c>
    </row>
    <row r="13885" spans="1:9" ht="16" x14ac:dyDescent="0.2">
      <c r="A13885" t="s">
        <v>32923</v>
      </c>
      <c r="B13885" t="s">
        <v>32926</v>
      </c>
      <c r="C13885">
        <v>3</v>
      </c>
      <c r="D13885" t="s">
        <v>12</v>
      </c>
      <c r="E13885" t="s">
        <v>12</v>
      </c>
      <c r="F13885" s="3" t="s">
        <v>32927</v>
      </c>
      <c r="G13885">
        <v>2020</v>
      </c>
      <c r="H13885" t="s">
        <v>323</v>
      </c>
      <c r="I13885" t="s">
        <v>32924</v>
      </c>
    </row>
    <row r="13886" spans="1:9" ht="32" x14ac:dyDescent="0.2">
      <c r="A13886" t="s">
        <v>32923</v>
      </c>
      <c r="B13886" t="s">
        <v>32928</v>
      </c>
      <c r="C13886">
        <v>4</v>
      </c>
      <c r="D13886" t="s">
        <v>1207</v>
      </c>
      <c r="E13886" t="s">
        <v>12</v>
      </c>
      <c r="F13886" s="3" t="s">
        <v>7539</v>
      </c>
      <c r="G13886">
        <v>2020</v>
      </c>
      <c r="H13886" t="s">
        <v>323</v>
      </c>
      <c r="I13886" t="s">
        <v>32924</v>
      </c>
    </row>
    <row r="13887" spans="1:9" ht="32" x14ac:dyDescent="0.2">
      <c r="A13887" t="s">
        <v>32929</v>
      </c>
      <c r="B13887" t="s">
        <v>18217</v>
      </c>
      <c r="C13887">
        <v>1</v>
      </c>
      <c r="D13887" t="s">
        <v>2828</v>
      </c>
      <c r="E13887" t="s">
        <v>12</v>
      </c>
      <c r="F13887" s="3" t="s">
        <v>6214</v>
      </c>
      <c r="G13887">
        <v>2020</v>
      </c>
      <c r="H13887" t="s">
        <v>323</v>
      </c>
      <c r="I13887" t="s">
        <v>32930</v>
      </c>
    </row>
    <row r="13888" spans="1:9" ht="32" x14ac:dyDescent="0.2">
      <c r="A13888" t="s">
        <v>32929</v>
      </c>
      <c r="B13888" t="s">
        <v>32931</v>
      </c>
      <c r="C13888">
        <v>2</v>
      </c>
      <c r="D13888" t="s">
        <v>2828</v>
      </c>
      <c r="E13888" t="s">
        <v>12</v>
      </c>
      <c r="F13888" s="3" t="s">
        <v>32932</v>
      </c>
      <c r="G13888">
        <v>2020</v>
      </c>
      <c r="H13888" t="s">
        <v>323</v>
      </c>
      <c r="I13888" t="s">
        <v>32930</v>
      </c>
    </row>
    <row r="13889" spans="1:9" ht="16" x14ac:dyDescent="0.2">
      <c r="A13889" t="s">
        <v>32933</v>
      </c>
      <c r="B13889" t="s">
        <v>32934</v>
      </c>
      <c r="C13889">
        <v>1</v>
      </c>
      <c r="D13889">
        <f>514</f>
        <v>514</v>
      </c>
      <c r="E13889" t="s">
        <v>12</v>
      </c>
      <c r="F13889" s="3" t="s">
        <v>501</v>
      </c>
      <c r="G13889">
        <v>2020</v>
      </c>
      <c r="H13889" t="s">
        <v>140</v>
      </c>
      <c r="I13889" t="s">
        <v>32935</v>
      </c>
    </row>
    <row r="13890" spans="1:9" ht="32" x14ac:dyDescent="0.2">
      <c r="A13890" t="s">
        <v>32933</v>
      </c>
      <c r="B13890" t="s">
        <v>32936</v>
      </c>
      <c r="C13890">
        <v>2</v>
      </c>
      <c r="D13890">
        <f>410</f>
        <v>410</v>
      </c>
      <c r="E13890" t="s">
        <v>12</v>
      </c>
      <c r="F13890" s="3" t="s">
        <v>32937</v>
      </c>
      <c r="G13890">
        <v>2020</v>
      </c>
      <c r="H13890" t="s">
        <v>140</v>
      </c>
      <c r="I13890" t="s">
        <v>32935</v>
      </c>
    </row>
    <row r="13891" spans="1:9" ht="16" x14ac:dyDescent="0.2">
      <c r="A13891" t="s">
        <v>32933</v>
      </c>
      <c r="B13891" t="s">
        <v>32938</v>
      </c>
      <c r="C13891">
        <v>3</v>
      </c>
      <c r="D13891" t="s">
        <v>408</v>
      </c>
      <c r="E13891" t="s">
        <v>12</v>
      </c>
      <c r="F13891" s="3" t="s">
        <v>28732</v>
      </c>
      <c r="G13891">
        <v>2020</v>
      </c>
      <c r="H13891" t="s">
        <v>140</v>
      </c>
      <c r="I13891" t="s">
        <v>32935</v>
      </c>
    </row>
    <row r="13892" spans="1:9" ht="16" x14ac:dyDescent="0.2">
      <c r="A13892" t="s">
        <v>32939</v>
      </c>
      <c r="B13892" t="s">
        <v>30252</v>
      </c>
      <c r="C13892">
        <v>1</v>
      </c>
      <c r="D13892" t="s">
        <v>101</v>
      </c>
      <c r="E13892" t="s">
        <v>12</v>
      </c>
      <c r="F13892" s="3" t="s">
        <v>3032</v>
      </c>
      <c r="G13892">
        <v>2020</v>
      </c>
      <c r="H13892" t="s">
        <v>37</v>
      </c>
      <c r="I13892" t="s">
        <v>32940</v>
      </c>
    </row>
    <row r="13893" spans="1:9" ht="32" x14ac:dyDescent="0.2">
      <c r="A13893" t="s">
        <v>32939</v>
      </c>
      <c r="B13893" t="s">
        <v>30254</v>
      </c>
      <c r="C13893">
        <v>2</v>
      </c>
      <c r="D13893" t="s">
        <v>101</v>
      </c>
      <c r="E13893" t="s">
        <v>12</v>
      </c>
      <c r="F13893" s="3" t="s">
        <v>32941</v>
      </c>
      <c r="G13893">
        <v>2020</v>
      </c>
      <c r="H13893" t="s">
        <v>37</v>
      </c>
      <c r="I13893" t="s">
        <v>32940</v>
      </c>
    </row>
    <row r="13894" spans="1:9" ht="16" x14ac:dyDescent="0.2">
      <c r="A13894" t="s">
        <v>32942</v>
      </c>
      <c r="B13894" t="s">
        <v>32943</v>
      </c>
      <c r="C13894">
        <v>1</v>
      </c>
      <c r="D13894" t="s">
        <v>12</v>
      </c>
      <c r="E13894" t="s">
        <v>12</v>
      </c>
      <c r="F13894" s="3" t="s">
        <v>15210</v>
      </c>
      <c r="G13894">
        <v>2020</v>
      </c>
      <c r="H13894" t="s">
        <v>21</v>
      </c>
      <c r="I13894" t="s">
        <v>32944</v>
      </c>
    </row>
    <row r="13895" spans="1:9" ht="32" x14ac:dyDescent="0.2">
      <c r="A13895" t="s">
        <v>32942</v>
      </c>
      <c r="B13895" t="s">
        <v>32945</v>
      </c>
      <c r="C13895">
        <v>2</v>
      </c>
      <c r="D13895" t="s">
        <v>52</v>
      </c>
      <c r="E13895" t="s">
        <v>12</v>
      </c>
      <c r="F13895" s="3" t="s">
        <v>32946</v>
      </c>
      <c r="G13895">
        <v>2020</v>
      </c>
      <c r="H13895" t="s">
        <v>21</v>
      </c>
      <c r="I13895" t="s">
        <v>32944</v>
      </c>
    </row>
    <row r="13896" spans="1:9" ht="16" x14ac:dyDescent="0.2">
      <c r="A13896" t="s">
        <v>32947</v>
      </c>
      <c r="B13896" t="s">
        <v>32948</v>
      </c>
      <c r="C13896">
        <v>1</v>
      </c>
      <c r="D13896" t="s">
        <v>1155</v>
      </c>
      <c r="E13896" t="s">
        <v>12</v>
      </c>
      <c r="F13896" s="3" t="s">
        <v>1156</v>
      </c>
      <c r="G13896">
        <v>2020</v>
      </c>
      <c r="H13896" t="s">
        <v>1157</v>
      </c>
      <c r="I13896" t="s">
        <v>32949</v>
      </c>
    </row>
    <row r="13897" spans="1:9" ht="16" x14ac:dyDescent="0.2">
      <c r="A13897" t="s">
        <v>32950</v>
      </c>
      <c r="B13897" t="s">
        <v>26346</v>
      </c>
      <c r="C13897">
        <v>1</v>
      </c>
      <c r="D13897" t="s">
        <v>12</v>
      </c>
      <c r="E13897" t="s">
        <v>12</v>
      </c>
      <c r="F13897" s="3" t="s">
        <v>26347</v>
      </c>
      <c r="G13897">
        <v>2020</v>
      </c>
      <c r="H13897" t="s">
        <v>37</v>
      </c>
      <c r="I13897" t="s">
        <v>32951</v>
      </c>
    </row>
    <row r="13898" spans="1:9" ht="32" x14ac:dyDescent="0.2">
      <c r="A13898" t="s">
        <v>32950</v>
      </c>
      <c r="B13898" t="s">
        <v>18070</v>
      </c>
      <c r="C13898">
        <v>2</v>
      </c>
      <c r="D13898" t="s">
        <v>12</v>
      </c>
      <c r="E13898" t="s">
        <v>12</v>
      </c>
      <c r="F13898" s="3" t="s">
        <v>1936</v>
      </c>
      <c r="G13898">
        <v>2020</v>
      </c>
      <c r="H13898" t="s">
        <v>37</v>
      </c>
      <c r="I13898" t="s">
        <v>32951</v>
      </c>
    </row>
    <row r="13899" spans="1:9" ht="16" x14ac:dyDescent="0.2">
      <c r="A13899" t="s">
        <v>32952</v>
      </c>
      <c r="B13899" t="s">
        <v>32953</v>
      </c>
      <c r="C13899">
        <v>1</v>
      </c>
      <c r="D13899" t="s">
        <v>628</v>
      </c>
      <c r="E13899" t="s">
        <v>12</v>
      </c>
      <c r="F13899" s="3" t="s">
        <v>32954</v>
      </c>
      <c r="G13899">
        <v>2020</v>
      </c>
      <c r="H13899" t="s">
        <v>130</v>
      </c>
      <c r="I13899" t="s">
        <v>32955</v>
      </c>
    </row>
    <row r="13900" spans="1:9" ht="16" x14ac:dyDescent="0.2">
      <c r="A13900" t="s">
        <v>32956</v>
      </c>
      <c r="B13900" t="s">
        <v>3299</v>
      </c>
      <c r="C13900">
        <v>1</v>
      </c>
      <c r="D13900" t="s">
        <v>12</v>
      </c>
      <c r="E13900" t="s">
        <v>12</v>
      </c>
      <c r="F13900" s="3" t="s">
        <v>5407</v>
      </c>
      <c r="G13900">
        <v>2020</v>
      </c>
      <c r="H13900" t="s">
        <v>137</v>
      </c>
      <c r="I13900" t="s">
        <v>32957</v>
      </c>
    </row>
    <row r="13901" spans="1:9" ht="32" x14ac:dyDescent="0.2">
      <c r="A13901" t="s">
        <v>32958</v>
      </c>
      <c r="B13901" t="s">
        <v>15319</v>
      </c>
      <c r="C13901">
        <v>1</v>
      </c>
      <c r="D13901">
        <f>237</f>
        <v>237</v>
      </c>
      <c r="E13901" t="s">
        <v>12</v>
      </c>
      <c r="F13901" s="3" t="s">
        <v>22086</v>
      </c>
      <c r="G13901">
        <v>2020</v>
      </c>
      <c r="H13901" t="s">
        <v>21</v>
      </c>
      <c r="I13901" t="s">
        <v>32959</v>
      </c>
    </row>
    <row r="13902" spans="1:9" ht="16" x14ac:dyDescent="0.2">
      <c r="A13902" t="s">
        <v>32960</v>
      </c>
      <c r="B13902" t="s">
        <v>2700</v>
      </c>
      <c r="C13902">
        <v>1</v>
      </c>
      <c r="D13902">
        <f>237</f>
        <v>237</v>
      </c>
      <c r="E13902" t="s">
        <v>12</v>
      </c>
      <c r="F13902" s="3" t="s">
        <v>2701</v>
      </c>
      <c r="G13902">
        <v>2020</v>
      </c>
      <c r="H13902" t="s">
        <v>21</v>
      </c>
      <c r="I13902" t="s">
        <v>32961</v>
      </c>
    </row>
    <row r="13903" spans="1:9" ht="16" x14ac:dyDescent="0.2">
      <c r="A13903" t="s">
        <v>32960</v>
      </c>
      <c r="B13903" t="s">
        <v>14365</v>
      </c>
      <c r="C13903">
        <v>2</v>
      </c>
      <c r="D13903">
        <f>237</f>
        <v>237</v>
      </c>
      <c r="E13903" t="s">
        <v>12</v>
      </c>
      <c r="F13903" s="3" t="s">
        <v>2704</v>
      </c>
      <c r="G13903">
        <v>2020</v>
      </c>
      <c r="H13903" t="s">
        <v>21</v>
      </c>
      <c r="I13903" t="s">
        <v>32961</v>
      </c>
    </row>
    <row r="13904" spans="1:9" ht="32" x14ac:dyDescent="0.2">
      <c r="A13904" t="s">
        <v>32962</v>
      </c>
      <c r="B13904" t="s">
        <v>32963</v>
      </c>
      <c r="C13904">
        <v>1</v>
      </c>
      <c r="D13904" t="s">
        <v>12</v>
      </c>
      <c r="E13904" t="s">
        <v>12</v>
      </c>
      <c r="F13904" s="3" t="s">
        <v>32964</v>
      </c>
      <c r="G13904">
        <v>2020</v>
      </c>
      <c r="H13904" t="s">
        <v>239</v>
      </c>
      <c r="I13904" t="s">
        <v>32965</v>
      </c>
    </row>
    <row r="13905" spans="1:9" ht="32" x14ac:dyDescent="0.2">
      <c r="A13905" t="s">
        <v>32962</v>
      </c>
      <c r="B13905" t="s">
        <v>32966</v>
      </c>
      <c r="C13905">
        <v>2</v>
      </c>
      <c r="D13905" t="s">
        <v>12</v>
      </c>
      <c r="E13905" t="s">
        <v>12</v>
      </c>
      <c r="F13905" s="3" t="s">
        <v>32967</v>
      </c>
      <c r="G13905">
        <v>2020</v>
      </c>
      <c r="H13905" t="s">
        <v>239</v>
      </c>
      <c r="I13905" t="s">
        <v>32965</v>
      </c>
    </row>
    <row r="13906" spans="1:9" ht="32" x14ac:dyDescent="0.2">
      <c r="A13906" t="s">
        <v>32962</v>
      </c>
      <c r="B13906" t="s">
        <v>32968</v>
      </c>
      <c r="C13906">
        <v>3</v>
      </c>
      <c r="D13906" t="s">
        <v>12</v>
      </c>
      <c r="E13906" t="s">
        <v>12</v>
      </c>
      <c r="F13906" s="3" t="s">
        <v>32969</v>
      </c>
      <c r="G13906">
        <v>2020</v>
      </c>
      <c r="H13906" t="s">
        <v>6550</v>
      </c>
      <c r="I13906" t="s">
        <v>32965</v>
      </c>
    </row>
    <row r="13907" spans="1:9" ht="16" x14ac:dyDescent="0.2">
      <c r="A13907" t="s">
        <v>32970</v>
      </c>
      <c r="B13907" t="s">
        <v>32971</v>
      </c>
      <c r="C13907">
        <v>1</v>
      </c>
      <c r="D13907" t="s">
        <v>469</v>
      </c>
      <c r="E13907" t="s">
        <v>12</v>
      </c>
      <c r="F13907" s="3" t="s">
        <v>8230</v>
      </c>
      <c r="G13907">
        <v>2020</v>
      </c>
      <c r="H13907" t="s">
        <v>859</v>
      </c>
      <c r="I13907" t="s">
        <v>32972</v>
      </c>
    </row>
    <row r="13908" spans="1:9" ht="16" x14ac:dyDescent="0.2">
      <c r="A13908" t="s">
        <v>32970</v>
      </c>
      <c r="B13908" t="s">
        <v>32973</v>
      </c>
      <c r="C13908">
        <v>2</v>
      </c>
      <c r="D13908" t="s">
        <v>52</v>
      </c>
      <c r="E13908" t="s">
        <v>12</v>
      </c>
      <c r="F13908" s="3" t="s">
        <v>8461</v>
      </c>
      <c r="G13908">
        <v>2020</v>
      </c>
      <c r="H13908" t="s">
        <v>859</v>
      </c>
      <c r="I13908" t="s">
        <v>32972</v>
      </c>
    </row>
    <row r="13909" spans="1:9" ht="16" x14ac:dyDescent="0.2">
      <c r="A13909" t="s">
        <v>32970</v>
      </c>
      <c r="B13909" t="s">
        <v>10122</v>
      </c>
      <c r="C13909">
        <v>3</v>
      </c>
      <c r="D13909" t="s">
        <v>408</v>
      </c>
      <c r="E13909" t="s">
        <v>12</v>
      </c>
      <c r="F13909" s="3" t="s">
        <v>17383</v>
      </c>
      <c r="G13909">
        <v>2020</v>
      </c>
      <c r="H13909" t="s">
        <v>859</v>
      </c>
      <c r="I13909" t="s">
        <v>32972</v>
      </c>
    </row>
    <row r="13910" spans="1:9" ht="32" x14ac:dyDescent="0.2">
      <c r="A13910" t="s">
        <v>32974</v>
      </c>
      <c r="B13910" t="s">
        <v>32975</v>
      </c>
      <c r="C13910">
        <v>1</v>
      </c>
      <c r="D13910" t="s">
        <v>52</v>
      </c>
      <c r="E13910" t="s">
        <v>12</v>
      </c>
      <c r="F13910" s="3" t="s">
        <v>32976</v>
      </c>
      <c r="G13910">
        <v>2020</v>
      </c>
      <c r="H13910" t="s">
        <v>323</v>
      </c>
      <c r="I13910" t="s">
        <v>32977</v>
      </c>
    </row>
    <row r="13911" spans="1:9" ht="32" x14ac:dyDescent="0.2">
      <c r="A13911" t="s">
        <v>32974</v>
      </c>
      <c r="B13911" t="s">
        <v>32978</v>
      </c>
      <c r="C13911">
        <v>2</v>
      </c>
      <c r="D13911" t="s">
        <v>52</v>
      </c>
      <c r="E13911" t="s">
        <v>12</v>
      </c>
      <c r="F13911" s="3" t="s">
        <v>32976</v>
      </c>
      <c r="G13911">
        <v>2020</v>
      </c>
      <c r="H13911" t="s">
        <v>323</v>
      </c>
      <c r="I13911" t="s">
        <v>32977</v>
      </c>
    </row>
    <row r="13912" spans="1:9" ht="32" x14ac:dyDescent="0.2">
      <c r="A13912" t="s">
        <v>32974</v>
      </c>
      <c r="B13912" t="s">
        <v>30146</v>
      </c>
      <c r="C13912">
        <v>3</v>
      </c>
      <c r="D13912" t="s">
        <v>52</v>
      </c>
      <c r="E13912" t="s">
        <v>12</v>
      </c>
      <c r="F13912" s="3" t="s">
        <v>32976</v>
      </c>
      <c r="G13912">
        <v>2020</v>
      </c>
      <c r="H13912" t="s">
        <v>323</v>
      </c>
      <c r="I13912" t="s">
        <v>32977</v>
      </c>
    </row>
    <row r="13913" spans="1:9" ht="32" x14ac:dyDescent="0.2">
      <c r="A13913" t="s">
        <v>32974</v>
      </c>
      <c r="B13913" t="s">
        <v>32979</v>
      </c>
      <c r="C13913">
        <v>4</v>
      </c>
      <c r="D13913" t="s">
        <v>52</v>
      </c>
      <c r="E13913" t="s">
        <v>12</v>
      </c>
      <c r="F13913" s="3" t="s">
        <v>32980</v>
      </c>
      <c r="G13913">
        <v>2020</v>
      </c>
      <c r="H13913" t="s">
        <v>323</v>
      </c>
      <c r="I13913" t="s">
        <v>32977</v>
      </c>
    </row>
    <row r="13914" spans="1:9" ht="32" x14ac:dyDescent="0.2">
      <c r="A13914" t="s">
        <v>32974</v>
      </c>
      <c r="B13914" t="s">
        <v>32981</v>
      </c>
      <c r="C13914">
        <v>5</v>
      </c>
      <c r="D13914" t="s">
        <v>52</v>
      </c>
      <c r="E13914" t="s">
        <v>12</v>
      </c>
      <c r="F13914" s="3" t="s">
        <v>32976</v>
      </c>
      <c r="G13914">
        <v>2020</v>
      </c>
      <c r="H13914" t="s">
        <v>323</v>
      </c>
      <c r="I13914" t="s">
        <v>32977</v>
      </c>
    </row>
    <row r="13915" spans="1:9" ht="32" x14ac:dyDescent="0.2">
      <c r="A13915" t="s">
        <v>32982</v>
      </c>
      <c r="B13915" t="s">
        <v>27089</v>
      </c>
      <c r="C13915">
        <v>1</v>
      </c>
      <c r="D13915" t="s">
        <v>316</v>
      </c>
      <c r="E13915" t="s">
        <v>12</v>
      </c>
      <c r="F13915" s="3" t="s">
        <v>27090</v>
      </c>
      <c r="G13915">
        <v>2020</v>
      </c>
      <c r="H13915" t="s">
        <v>318</v>
      </c>
      <c r="I13915" t="s">
        <v>32983</v>
      </c>
    </row>
    <row r="13916" spans="1:9" ht="32" x14ac:dyDescent="0.2">
      <c r="A13916" t="s">
        <v>32982</v>
      </c>
      <c r="B13916" t="s">
        <v>32984</v>
      </c>
      <c r="C13916">
        <v>2</v>
      </c>
      <c r="D13916">
        <f>264</f>
        <v>264</v>
      </c>
      <c r="E13916" t="s">
        <v>12</v>
      </c>
      <c r="F13916" s="3" t="s">
        <v>32985</v>
      </c>
      <c r="G13916">
        <v>2020</v>
      </c>
      <c r="H13916" t="s">
        <v>318</v>
      </c>
      <c r="I13916" t="s">
        <v>32983</v>
      </c>
    </row>
    <row r="13917" spans="1:9" ht="16" x14ac:dyDescent="0.2">
      <c r="A13917" t="s">
        <v>32986</v>
      </c>
      <c r="B13917" t="s">
        <v>28642</v>
      </c>
      <c r="C13917">
        <v>1</v>
      </c>
      <c r="D13917" t="s">
        <v>7049</v>
      </c>
      <c r="E13917" t="s">
        <v>12</v>
      </c>
      <c r="F13917" s="3" t="s">
        <v>7050</v>
      </c>
      <c r="G13917">
        <v>2020</v>
      </c>
      <c r="H13917" t="s">
        <v>998</v>
      </c>
      <c r="I13917" t="s">
        <v>32987</v>
      </c>
    </row>
    <row r="13918" spans="1:9" ht="16" x14ac:dyDescent="0.2">
      <c r="A13918" t="s">
        <v>32986</v>
      </c>
      <c r="B13918" t="s">
        <v>32988</v>
      </c>
      <c r="C13918">
        <v>2</v>
      </c>
      <c r="D13918" t="s">
        <v>12</v>
      </c>
      <c r="E13918" t="s">
        <v>12</v>
      </c>
      <c r="F13918" s="3" t="s">
        <v>32989</v>
      </c>
      <c r="G13918">
        <v>2020</v>
      </c>
      <c r="H13918" t="s">
        <v>998</v>
      </c>
      <c r="I13918" t="s">
        <v>32987</v>
      </c>
    </row>
    <row r="13919" spans="1:9" ht="32" x14ac:dyDescent="0.2">
      <c r="A13919" t="s">
        <v>32990</v>
      </c>
      <c r="B13919" t="s">
        <v>32991</v>
      </c>
      <c r="C13919">
        <v>1</v>
      </c>
      <c r="D13919">
        <f>404</f>
        <v>404</v>
      </c>
      <c r="E13919" t="s">
        <v>12</v>
      </c>
      <c r="F13919" s="3" t="s">
        <v>11964</v>
      </c>
      <c r="G13919">
        <v>2020</v>
      </c>
      <c r="H13919" t="s">
        <v>313</v>
      </c>
      <c r="I13919" t="s">
        <v>32992</v>
      </c>
    </row>
    <row r="13920" spans="1:9" ht="32" x14ac:dyDescent="0.2">
      <c r="A13920" t="s">
        <v>32993</v>
      </c>
      <c r="B13920" t="s">
        <v>3001</v>
      </c>
      <c r="C13920">
        <v>1</v>
      </c>
      <c r="D13920" t="s">
        <v>12</v>
      </c>
      <c r="E13920" t="s">
        <v>12</v>
      </c>
      <c r="F13920" s="3" t="s">
        <v>24171</v>
      </c>
      <c r="G13920">
        <v>2020</v>
      </c>
      <c r="H13920" t="s">
        <v>1810</v>
      </c>
      <c r="I13920" t="s">
        <v>32994</v>
      </c>
    </row>
    <row r="13921" spans="1:9" ht="16" x14ac:dyDescent="0.2">
      <c r="A13921" t="s">
        <v>32993</v>
      </c>
      <c r="B13921" t="s">
        <v>4321</v>
      </c>
      <c r="C13921">
        <v>2</v>
      </c>
      <c r="D13921" t="s">
        <v>12</v>
      </c>
      <c r="E13921" t="s">
        <v>12</v>
      </c>
      <c r="F13921" s="3" t="s">
        <v>32995</v>
      </c>
      <c r="G13921">
        <v>2020</v>
      </c>
      <c r="H13921" t="s">
        <v>1810</v>
      </c>
      <c r="I13921" t="s">
        <v>32994</v>
      </c>
    </row>
    <row r="13922" spans="1:9" ht="16" x14ac:dyDescent="0.2">
      <c r="A13922" t="s">
        <v>32996</v>
      </c>
      <c r="B13922" t="s">
        <v>14091</v>
      </c>
      <c r="C13922">
        <v>1</v>
      </c>
      <c r="D13922" t="s">
        <v>12</v>
      </c>
      <c r="E13922" t="s">
        <v>12</v>
      </c>
      <c r="F13922" s="3" t="s">
        <v>32997</v>
      </c>
      <c r="G13922">
        <v>2020</v>
      </c>
      <c r="H13922" t="s">
        <v>998</v>
      </c>
      <c r="I13922" t="s">
        <v>32998</v>
      </c>
    </row>
    <row r="13923" spans="1:9" ht="16" x14ac:dyDescent="0.2">
      <c r="A13923" t="s">
        <v>32996</v>
      </c>
      <c r="B13923" t="s">
        <v>32999</v>
      </c>
      <c r="C13923">
        <v>2</v>
      </c>
      <c r="D13923" t="s">
        <v>366</v>
      </c>
      <c r="E13923" t="s">
        <v>12</v>
      </c>
      <c r="F13923" s="3" t="s">
        <v>33000</v>
      </c>
      <c r="G13923">
        <v>2020</v>
      </c>
      <c r="H13923" t="s">
        <v>368</v>
      </c>
      <c r="I13923" t="s">
        <v>32998</v>
      </c>
    </row>
    <row r="13924" spans="1:9" ht="16" x14ac:dyDescent="0.2">
      <c r="A13924" t="s">
        <v>32996</v>
      </c>
      <c r="B13924" t="s">
        <v>33001</v>
      </c>
      <c r="C13924">
        <v>3</v>
      </c>
      <c r="D13924" t="s">
        <v>12</v>
      </c>
      <c r="E13924" t="s">
        <v>12</v>
      </c>
      <c r="F13924" s="3" t="s">
        <v>33002</v>
      </c>
      <c r="G13924">
        <v>2020</v>
      </c>
      <c r="H13924" t="s">
        <v>368</v>
      </c>
      <c r="I13924" t="s">
        <v>32998</v>
      </c>
    </row>
    <row r="13925" spans="1:9" ht="16" x14ac:dyDescent="0.2">
      <c r="A13925" t="s">
        <v>33003</v>
      </c>
      <c r="B13925" t="s">
        <v>29988</v>
      </c>
      <c r="C13925">
        <v>1</v>
      </c>
      <c r="D13925">
        <f>237</f>
        <v>237</v>
      </c>
      <c r="E13925" t="s">
        <v>12</v>
      </c>
      <c r="F13925" s="3" t="s">
        <v>33004</v>
      </c>
      <c r="G13925">
        <v>2020</v>
      </c>
      <c r="H13925" t="s">
        <v>21</v>
      </c>
      <c r="I13925" t="s">
        <v>33005</v>
      </c>
    </row>
    <row r="13926" spans="1:9" ht="16" x14ac:dyDescent="0.2">
      <c r="A13926" t="s">
        <v>33003</v>
      </c>
      <c r="B13926" t="s">
        <v>29991</v>
      </c>
      <c r="C13926">
        <v>2</v>
      </c>
      <c r="D13926" t="s">
        <v>52</v>
      </c>
      <c r="E13926" t="s">
        <v>12</v>
      </c>
      <c r="F13926" s="3" t="s">
        <v>33006</v>
      </c>
      <c r="G13926">
        <v>2020</v>
      </c>
      <c r="H13926" t="s">
        <v>21</v>
      </c>
      <c r="I13926" t="s">
        <v>33005</v>
      </c>
    </row>
    <row r="13927" spans="1:9" ht="16" x14ac:dyDescent="0.2">
      <c r="A13927" t="s">
        <v>33003</v>
      </c>
      <c r="B13927" t="s">
        <v>33007</v>
      </c>
      <c r="C13927">
        <v>3</v>
      </c>
      <c r="D13927" t="s">
        <v>52</v>
      </c>
      <c r="E13927" t="s">
        <v>12</v>
      </c>
      <c r="F13927" s="3" t="s">
        <v>29992</v>
      </c>
      <c r="G13927">
        <v>2020</v>
      </c>
      <c r="H13927" t="s">
        <v>21</v>
      </c>
      <c r="I13927" t="s">
        <v>33005</v>
      </c>
    </row>
    <row r="13928" spans="1:9" ht="16" x14ac:dyDescent="0.2">
      <c r="A13928" t="s">
        <v>33008</v>
      </c>
      <c r="B13928" t="s">
        <v>19798</v>
      </c>
      <c r="C13928">
        <v>1</v>
      </c>
      <c r="D13928" t="s">
        <v>12</v>
      </c>
      <c r="E13928" t="s">
        <v>12</v>
      </c>
      <c r="F13928" s="3" t="s">
        <v>14626</v>
      </c>
      <c r="G13928">
        <v>2020</v>
      </c>
      <c r="H13928" t="s">
        <v>37</v>
      </c>
      <c r="I13928" t="s">
        <v>33009</v>
      </c>
    </row>
    <row r="13929" spans="1:9" ht="32" x14ac:dyDescent="0.2">
      <c r="A13929" t="s">
        <v>33010</v>
      </c>
      <c r="B13929" t="s">
        <v>3160</v>
      </c>
      <c r="C13929">
        <v>1</v>
      </c>
      <c r="D13929" t="s">
        <v>33011</v>
      </c>
      <c r="E13929" t="s">
        <v>12</v>
      </c>
      <c r="F13929" s="3" t="s">
        <v>33012</v>
      </c>
      <c r="G13929">
        <v>2020</v>
      </c>
      <c r="H13929" t="s">
        <v>140</v>
      </c>
      <c r="I13929" t="s">
        <v>33013</v>
      </c>
    </row>
    <row r="13930" spans="1:9" ht="32" x14ac:dyDescent="0.2">
      <c r="A13930" t="s">
        <v>33010</v>
      </c>
      <c r="B13930" t="s">
        <v>7115</v>
      </c>
      <c r="C13930">
        <v>2</v>
      </c>
      <c r="D13930" t="s">
        <v>33011</v>
      </c>
      <c r="E13930" t="s">
        <v>12</v>
      </c>
      <c r="F13930" s="3" t="s">
        <v>33014</v>
      </c>
      <c r="G13930">
        <v>2020</v>
      </c>
      <c r="H13930" t="s">
        <v>140</v>
      </c>
      <c r="I13930" t="s">
        <v>33013</v>
      </c>
    </row>
    <row r="13931" spans="1:9" ht="16" x14ac:dyDescent="0.2">
      <c r="A13931" t="s">
        <v>33010</v>
      </c>
      <c r="B13931" t="s">
        <v>33015</v>
      </c>
      <c r="C13931">
        <v>3</v>
      </c>
      <c r="D13931">
        <f>17</f>
        <v>17</v>
      </c>
      <c r="E13931" t="s">
        <v>334</v>
      </c>
      <c r="F13931" s="3" t="s">
        <v>3907</v>
      </c>
      <c r="G13931">
        <v>2020</v>
      </c>
      <c r="H13931" t="s">
        <v>14</v>
      </c>
      <c r="I13931" t="s">
        <v>33013</v>
      </c>
    </row>
    <row r="13932" spans="1:9" ht="16" x14ac:dyDescent="0.2">
      <c r="A13932" t="s">
        <v>33016</v>
      </c>
      <c r="B13932" t="s">
        <v>2700</v>
      </c>
      <c r="C13932">
        <v>1</v>
      </c>
      <c r="D13932">
        <f>237</f>
        <v>237</v>
      </c>
      <c r="E13932" t="s">
        <v>12</v>
      </c>
      <c r="F13932" s="3" t="s">
        <v>2701</v>
      </c>
      <c r="G13932">
        <v>2020</v>
      </c>
      <c r="H13932" t="s">
        <v>21</v>
      </c>
      <c r="I13932" t="s">
        <v>33017</v>
      </c>
    </row>
    <row r="13933" spans="1:9" ht="16" x14ac:dyDescent="0.2">
      <c r="A13933" t="s">
        <v>33016</v>
      </c>
      <c r="B13933" t="s">
        <v>14365</v>
      </c>
      <c r="C13933">
        <v>2</v>
      </c>
      <c r="D13933">
        <f>237</f>
        <v>237</v>
      </c>
      <c r="E13933" t="s">
        <v>12</v>
      </c>
      <c r="F13933" s="3" t="s">
        <v>2704</v>
      </c>
      <c r="G13933">
        <v>2020</v>
      </c>
      <c r="H13933" t="s">
        <v>21</v>
      </c>
      <c r="I13933" t="s">
        <v>33017</v>
      </c>
    </row>
    <row r="13934" spans="1:9" ht="16" x14ac:dyDescent="0.2">
      <c r="A13934" t="s">
        <v>33018</v>
      </c>
      <c r="B13934" t="s">
        <v>3852</v>
      </c>
      <c r="C13934">
        <v>1</v>
      </c>
      <c r="D13934" t="s">
        <v>12</v>
      </c>
      <c r="E13934" t="s">
        <v>12</v>
      </c>
      <c r="F13934" s="3" t="s">
        <v>3853</v>
      </c>
      <c r="G13934">
        <v>2020</v>
      </c>
      <c r="H13934" t="s">
        <v>140</v>
      </c>
      <c r="I13934" t="s">
        <v>33019</v>
      </c>
    </row>
    <row r="13935" spans="1:9" ht="32" x14ac:dyDescent="0.2">
      <c r="A13935" t="s">
        <v>33018</v>
      </c>
      <c r="B13935" t="s">
        <v>14180</v>
      </c>
      <c r="C13935">
        <v>2</v>
      </c>
      <c r="D13935" t="s">
        <v>2621</v>
      </c>
      <c r="E13935" t="s">
        <v>12</v>
      </c>
      <c r="F13935" s="3" t="s">
        <v>7021</v>
      </c>
      <c r="G13935">
        <v>2020</v>
      </c>
      <c r="H13935" t="s">
        <v>140</v>
      </c>
      <c r="I13935" t="s">
        <v>33019</v>
      </c>
    </row>
    <row r="13936" spans="1:9" ht="32" x14ac:dyDescent="0.2">
      <c r="A13936" t="s">
        <v>33018</v>
      </c>
      <c r="B13936" t="s">
        <v>7005</v>
      </c>
      <c r="C13936">
        <v>3</v>
      </c>
      <c r="D13936" t="s">
        <v>12</v>
      </c>
      <c r="E13936" t="s">
        <v>12</v>
      </c>
      <c r="F13936" s="3" t="s">
        <v>3709</v>
      </c>
      <c r="G13936">
        <v>2020</v>
      </c>
      <c r="H13936" t="s">
        <v>140</v>
      </c>
      <c r="I13936" t="s">
        <v>33019</v>
      </c>
    </row>
    <row r="13937" spans="1:9" ht="32" x14ac:dyDescent="0.2">
      <c r="A13937" t="s">
        <v>33018</v>
      </c>
      <c r="B13937" t="s">
        <v>3854</v>
      </c>
      <c r="C13937">
        <v>4</v>
      </c>
      <c r="D13937" t="s">
        <v>2621</v>
      </c>
      <c r="E13937" t="s">
        <v>12</v>
      </c>
      <c r="F13937" s="3" t="s">
        <v>32015</v>
      </c>
      <c r="G13937">
        <v>2020</v>
      </c>
      <c r="H13937" t="s">
        <v>140</v>
      </c>
      <c r="I13937" t="s">
        <v>33019</v>
      </c>
    </row>
    <row r="13938" spans="1:9" ht="16" x14ac:dyDescent="0.2">
      <c r="A13938" t="s">
        <v>33020</v>
      </c>
      <c r="B13938" t="s">
        <v>33021</v>
      </c>
      <c r="C13938">
        <v>1</v>
      </c>
      <c r="D13938" t="s">
        <v>5154</v>
      </c>
      <c r="E13938" t="s">
        <v>12</v>
      </c>
      <c r="F13938" s="3" t="s">
        <v>18294</v>
      </c>
      <c r="G13938">
        <v>2020</v>
      </c>
      <c r="H13938" t="s">
        <v>226</v>
      </c>
      <c r="I13938" t="s">
        <v>33022</v>
      </c>
    </row>
    <row r="13939" spans="1:9" ht="16" x14ac:dyDescent="0.2">
      <c r="A13939" t="s">
        <v>33023</v>
      </c>
      <c r="B13939" t="s">
        <v>33024</v>
      </c>
      <c r="C13939">
        <v>1</v>
      </c>
      <c r="D13939">
        <f>237</f>
        <v>237</v>
      </c>
      <c r="E13939" t="s">
        <v>12</v>
      </c>
      <c r="F13939" s="3" t="s">
        <v>33025</v>
      </c>
      <c r="G13939">
        <v>2020</v>
      </c>
      <c r="H13939" t="s">
        <v>21</v>
      </c>
      <c r="I13939" t="s">
        <v>33026</v>
      </c>
    </row>
    <row r="13940" spans="1:9" ht="32" x14ac:dyDescent="0.2">
      <c r="A13940" t="s">
        <v>33027</v>
      </c>
      <c r="B13940" t="s">
        <v>22789</v>
      </c>
      <c r="C13940">
        <v>1</v>
      </c>
      <c r="D13940" t="s">
        <v>12</v>
      </c>
      <c r="E13940" t="s">
        <v>12</v>
      </c>
      <c r="F13940" s="3" t="s">
        <v>22790</v>
      </c>
      <c r="G13940">
        <v>2020</v>
      </c>
      <c r="H13940" t="s">
        <v>497</v>
      </c>
      <c r="I13940" t="s">
        <v>33028</v>
      </c>
    </row>
    <row r="13941" spans="1:9" ht="32" x14ac:dyDescent="0.2">
      <c r="A13941" t="s">
        <v>33029</v>
      </c>
      <c r="B13941" t="s">
        <v>33030</v>
      </c>
      <c r="C13941">
        <v>1</v>
      </c>
      <c r="D13941" t="s">
        <v>12</v>
      </c>
      <c r="E13941" t="s">
        <v>12</v>
      </c>
      <c r="F13941" s="3" t="s">
        <v>6025</v>
      </c>
      <c r="G13941">
        <v>2020</v>
      </c>
      <c r="H13941" t="s">
        <v>1810</v>
      </c>
      <c r="I13941" t="s">
        <v>33031</v>
      </c>
    </row>
    <row r="13942" spans="1:9" ht="16" x14ac:dyDescent="0.2">
      <c r="A13942" t="s">
        <v>33032</v>
      </c>
      <c r="B13942" t="s">
        <v>33033</v>
      </c>
      <c r="C13942">
        <v>1</v>
      </c>
      <c r="D13942" t="s">
        <v>12</v>
      </c>
      <c r="E13942" t="s">
        <v>12</v>
      </c>
      <c r="F13942" s="3" t="s">
        <v>33034</v>
      </c>
      <c r="G13942">
        <v>2020</v>
      </c>
      <c r="H13942" t="s">
        <v>438</v>
      </c>
      <c r="I13942" t="s">
        <v>33035</v>
      </c>
    </row>
    <row r="13943" spans="1:9" ht="16" x14ac:dyDescent="0.2">
      <c r="A13943" t="s">
        <v>33032</v>
      </c>
      <c r="B13943" t="s">
        <v>33036</v>
      </c>
      <c r="C13943">
        <v>2</v>
      </c>
      <c r="D13943" t="s">
        <v>712</v>
      </c>
      <c r="E13943" t="s">
        <v>12</v>
      </c>
      <c r="F13943" s="3" t="s">
        <v>22762</v>
      </c>
      <c r="G13943">
        <v>2020</v>
      </c>
      <c r="H13943" t="s">
        <v>438</v>
      </c>
      <c r="I13943" t="s">
        <v>33035</v>
      </c>
    </row>
    <row r="13944" spans="1:9" ht="16" x14ac:dyDescent="0.2">
      <c r="A13944" t="s">
        <v>33037</v>
      </c>
      <c r="B13944" t="s">
        <v>33038</v>
      </c>
      <c r="C13944">
        <v>1</v>
      </c>
      <c r="D13944">
        <f>237</f>
        <v>237</v>
      </c>
      <c r="E13944" t="s">
        <v>12</v>
      </c>
      <c r="F13944" s="3" t="s">
        <v>2763</v>
      </c>
      <c r="G13944">
        <v>2020</v>
      </c>
      <c r="H13944" t="s">
        <v>21</v>
      </c>
      <c r="I13944" t="s">
        <v>33039</v>
      </c>
    </row>
    <row r="13945" spans="1:9" ht="16" x14ac:dyDescent="0.2">
      <c r="A13945" t="s">
        <v>33037</v>
      </c>
      <c r="B13945" t="s">
        <v>2766</v>
      </c>
      <c r="C13945">
        <v>2</v>
      </c>
      <c r="D13945">
        <f>237</f>
        <v>237</v>
      </c>
      <c r="E13945" t="s">
        <v>12</v>
      </c>
      <c r="F13945" s="3" t="s">
        <v>22490</v>
      </c>
      <c r="G13945">
        <v>2020</v>
      </c>
      <c r="H13945" t="s">
        <v>21</v>
      </c>
      <c r="I13945" t="s">
        <v>33039</v>
      </c>
    </row>
    <row r="13946" spans="1:9" ht="16" x14ac:dyDescent="0.2">
      <c r="A13946" t="s">
        <v>33040</v>
      </c>
      <c r="B13946" t="s">
        <v>33041</v>
      </c>
      <c r="C13946">
        <v>1</v>
      </c>
      <c r="D13946" t="s">
        <v>12</v>
      </c>
      <c r="E13946" t="s">
        <v>12</v>
      </c>
      <c r="F13946" s="3" t="s">
        <v>10598</v>
      </c>
      <c r="G13946">
        <v>2020</v>
      </c>
      <c r="H13946" t="s">
        <v>239</v>
      </c>
      <c r="I13946" t="s">
        <v>33042</v>
      </c>
    </row>
    <row r="13947" spans="1:9" ht="32" x14ac:dyDescent="0.2">
      <c r="A13947" t="s">
        <v>33043</v>
      </c>
      <c r="B13947" t="s">
        <v>33044</v>
      </c>
      <c r="C13947">
        <v>1</v>
      </c>
      <c r="D13947" t="s">
        <v>193</v>
      </c>
      <c r="E13947" t="s">
        <v>12</v>
      </c>
      <c r="F13947" s="3" t="s">
        <v>20850</v>
      </c>
      <c r="G13947">
        <v>2020</v>
      </c>
      <c r="H13947" t="s">
        <v>195</v>
      </c>
      <c r="I13947" t="s">
        <v>33045</v>
      </c>
    </row>
    <row r="13948" spans="1:9" ht="16" x14ac:dyDescent="0.2">
      <c r="A13948" t="s">
        <v>33046</v>
      </c>
      <c r="B13948" t="s">
        <v>33047</v>
      </c>
      <c r="C13948">
        <v>1</v>
      </c>
      <c r="D13948" t="s">
        <v>311</v>
      </c>
      <c r="E13948" t="s">
        <v>12</v>
      </c>
      <c r="F13948" s="3" t="s">
        <v>33048</v>
      </c>
      <c r="G13948">
        <v>2020</v>
      </c>
      <c r="H13948" t="s">
        <v>2154</v>
      </c>
      <c r="I13948" t="s">
        <v>33049</v>
      </c>
    </row>
    <row r="13949" spans="1:9" ht="16" x14ac:dyDescent="0.2">
      <c r="A13949" t="s">
        <v>33046</v>
      </c>
      <c r="B13949" t="s">
        <v>33050</v>
      </c>
      <c r="C13949">
        <v>2</v>
      </c>
      <c r="D13949">
        <f>355</f>
        <v>355</v>
      </c>
      <c r="E13949" t="s">
        <v>12</v>
      </c>
      <c r="F13949" s="3" t="s">
        <v>17774</v>
      </c>
      <c r="G13949">
        <v>2020</v>
      </c>
      <c r="H13949" t="s">
        <v>2154</v>
      </c>
      <c r="I13949" t="s">
        <v>33049</v>
      </c>
    </row>
    <row r="13950" spans="1:9" ht="32" x14ac:dyDescent="0.2">
      <c r="A13950" t="s">
        <v>33046</v>
      </c>
      <c r="B13950" t="s">
        <v>33051</v>
      </c>
      <c r="C13950">
        <v>3</v>
      </c>
      <c r="D13950" t="s">
        <v>1207</v>
      </c>
      <c r="E13950" t="s">
        <v>12</v>
      </c>
      <c r="F13950" s="3" t="s">
        <v>33052</v>
      </c>
      <c r="G13950">
        <v>2020</v>
      </c>
      <c r="H13950" t="s">
        <v>2154</v>
      </c>
      <c r="I13950" t="s">
        <v>33049</v>
      </c>
    </row>
    <row r="13951" spans="1:9" ht="32" x14ac:dyDescent="0.2">
      <c r="A13951" t="s">
        <v>33046</v>
      </c>
      <c r="B13951" t="s">
        <v>33053</v>
      </c>
      <c r="C13951">
        <v>4</v>
      </c>
      <c r="D13951" t="s">
        <v>12</v>
      </c>
      <c r="E13951" t="s">
        <v>12</v>
      </c>
      <c r="F13951" s="3" t="s">
        <v>7375</v>
      </c>
      <c r="G13951">
        <v>2020</v>
      </c>
      <c r="H13951" t="s">
        <v>1787</v>
      </c>
      <c r="I13951" t="s">
        <v>33049</v>
      </c>
    </row>
    <row r="13952" spans="1:9" ht="32" x14ac:dyDescent="0.2">
      <c r="A13952" t="s">
        <v>33054</v>
      </c>
      <c r="B13952" t="s">
        <v>33055</v>
      </c>
      <c r="C13952">
        <v>1</v>
      </c>
      <c r="D13952" t="s">
        <v>4601</v>
      </c>
      <c r="E13952" t="s">
        <v>12</v>
      </c>
      <c r="F13952" s="3" t="s">
        <v>33056</v>
      </c>
      <c r="G13952">
        <v>2020</v>
      </c>
      <c r="H13952" t="s">
        <v>462</v>
      </c>
      <c r="I13952" t="s">
        <v>33057</v>
      </c>
    </row>
    <row r="13953" spans="1:9" ht="32" x14ac:dyDescent="0.2">
      <c r="A13953" t="s">
        <v>33058</v>
      </c>
      <c r="B13953" t="s">
        <v>5254</v>
      </c>
      <c r="C13953">
        <v>1</v>
      </c>
      <c r="D13953" t="s">
        <v>12</v>
      </c>
      <c r="E13953" t="s">
        <v>12</v>
      </c>
      <c r="F13953" s="3" t="s">
        <v>33059</v>
      </c>
      <c r="G13953">
        <v>2020</v>
      </c>
      <c r="H13953" t="s">
        <v>21</v>
      </c>
      <c r="I13953" t="s">
        <v>33060</v>
      </c>
    </row>
    <row r="13954" spans="1:9" ht="16" x14ac:dyDescent="0.2">
      <c r="A13954" t="s">
        <v>33058</v>
      </c>
      <c r="B13954" t="s">
        <v>33061</v>
      </c>
      <c r="C13954">
        <v>2</v>
      </c>
      <c r="D13954">
        <f>538</f>
        <v>538</v>
      </c>
      <c r="E13954" t="s">
        <v>12</v>
      </c>
      <c r="F13954" s="7" t="s">
        <v>4250</v>
      </c>
      <c r="G13954">
        <v>2020</v>
      </c>
      <c r="H13954" t="s">
        <v>323</v>
      </c>
      <c r="I13954" t="s">
        <v>33060</v>
      </c>
    </row>
    <row r="13955" spans="1:9" ht="32" x14ac:dyDescent="0.2">
      <c r="A13955" t="s">
        <v>33062</v>
      </c>
      <c r="B13955" t="s">
        <v>33063</v>
      </c>
      <c r="C13955">
        <v>1</v>
      </c>
      <c r="D13955" t="s">
        <v>12</v>
      </c>
      <c r="E13955" t="s">
        <v>12</v>
      </c>
      <c r="F13955" s="3" t="s">
        <v>3302</v>
      </c>
      <c r="G13955">
        <v>2020</v>
      </c>
      <c r="H13955" t="s">
        <v>239</v>
      </c>
      <c r="I13955" t="s">
        <v>33064</v>
      </c>
    </row>
    <row r="13956" spans="1:9" ht="16" x14ac:dyDescent="0.2">
      <c r="A13956" t="s">
        <v>33065</v>
      </c>
      <c r="B13956" t="s">
        <v>33066</v>
      </c>
      <c r="C13956">
        <v>1</v>
      </c>
      <c r="D13956">
        <f>73</f>
        <v>73</v>
      </c>
      <c r="E13956" t="s">
        <v>12</v>
      </c>
      <c r="F13956" s="3" t="s">
        <v>31802</v>
      </c>
      <c r="G13956">
        <v>2020</v>
      </c>
      <c r="H13956" t="s">
        <v>3976</v>
      </c>
      <c r="I13956" t="s">
        <v>33067</v>
      </c>
    </row>
    <row r="13957" spans="1:9" ht="16" x14ac:dyDescent="0.2">
      <c r="A13957" t="s">
        <v>33068</v>
      </c>
      <c r="B13957" t="s">
        <v>33069</v>
      </c>
      <c r="C13957">
        <v>1</v>
      </c>
      <c r="D13957" t="s">
        <v>344</v>
      </c>
      <c r="E13957" t="s">
        <v>12</v>
      </c>
      <c r="F13957" s="3" t="s">
        <v>33070</v>
      </c>
      <c r="G13957">
        <v>2020</v>
      </c>
      <c r="H13957" t="s">
        <v>67</v>
      </c>
      <c r="I13957" t="s">
        <v>33071</v>
      </c>
    </row>
    <row r="13958" spans="1:9" ht="16" x14ac:dyDescent="0.2">
      <c r="A13958" t="s">
        <v>33072</v>
      </c>
      <c r="B13958" t="s">
        <v>33073</v>
      </c>
      <c r="C13958">
        <v>1</v>
      </c>
      <c r="D13958" t="s">
        <v>6469</v>
      </c>
      <c r="E13958" t="s">
        <v>12</v>
      </c>
      <c r="F13958" s="3" t="s">
        <v>30953</v>
      </c>
      <c r="G13958">
        <v>2020</v>
      </c>
      <c r="H13958" t="s">
        <v>368</v>
      </c>
      <c r="I13958" t="s">
        <v>33074</v>
      </c>
    </row>
    <row r="13959" spans="1:9" ht="32" x14ac:dyDescent="0.2">
      <c r="A13959" t="s">
        <v>33075</v>
      </c>
      <c r="B13959" t="s">
        <v>33076</v>
      </c>
      <c r="C13959">
        <v>1</v>
      </c>
      <c r="D13959" t="s">
        <v>52</v>
      </c>
      <c r="E13959" t="s">
        <v>12</v>
      </c>
      <c r="F13959" s="3" t="s">
        <v>33077</v>
      </c>
      <c r="G13959">
        <v>2020</v>
      </c>
      <c r="H13959" t="s">
        <v>754</v>
      </c>
      <c r="I13959" t="s">
        <v>33078</v>
      </c>
    </row>
    <row r="13960" spans="1:9" ht="32" x14ac:dyDescent="0.2">
      <c r="A13960" t="s">
        <v>33075</v>
      </c>
      <c r="B13960" t="s">
        <v>33079</v>
      </c>
      <c r="C13960">
        <v>2</v>
      </c>
      <c r="D13960" t="s">
        <v>12</v>
      </c>
      <c r="E13960" t="s">
        <v>12</v>
      </c>
      <c r="F13960" s="3" t="s">
        <v>33080</v>
      </c>
      <c r="G13960">
        <v>2020</v>
      </c>
      <c r="H13960" t="s">
        <v>754</v>
      </c>
      <c r="I13960" t="s">
        <v>33078</v>
      </c>
    </row>
    <row r="13961" spans="1:9" ht="32" x14ac:dyDescent="0.2">
      <c r="A13961" t="s">
        <v>33081</v>
      </c>
      <c r="B13961" t="s">
        <v>21329</v>
      </c>
      <c r="C13961">
        <v>1</v>
      </c>
      <c r="D13961" t="s">
        <v>101</v>
      </c>
      <c r="E13961" t="s">
        <v>12</v>
      </c>
      <c r="F13961" s="3" t="s">
        <v>32611</v>
      </c>
      <c r="G13961">
        <v>2020</v>
      </c>
      <c r="H13961" t="s">
        <v>37</v>
      </c>
      <c r="I13961" t="s">
        <v>33082</v>
      </c>
    </row>
    <row r="13962" spans="1:9" ht="16" x14ac:dyDescent="0.2">
      <c r="A13962" t="s">
        <v>33081</v>
      </c>
      <c r="B13962" t="s">
        <v>33083</v>
      </c>
      <c r="C13962">
        <v>2</v>
      </c>
      <c r="D13962" t="s">
        <v>101</v>
      </c>
      <c r="E13962" t="s">
        <v>12</v>
      </c>
      <c r="F13962" s="3" t="s">
        <v>21327</v>
      </c>
      <c r="G13962">
        <v>2020</v>
      </c>
      <c r="H13962" t="s">
        <v>37</v>
      </c>
      <c r="I13962" t="s">
        <v>33082</v>
      </c>
    </row>
    <row r="13963" spans="1:9" ht="16" x14ac:dyDescent="0.2">
      <c r="A13963" t="s">
        <v>33084</v>
      </c>
      <c r="B13963" t="s">
        <v>14468</v>
      </c>
      <c r="C13963">
        <v>1</v>
      </c>
      <c r="D13963">
        <f>237</f>
        <v>237</v>
      </c>
      <c r="E13963" t="s">
        <v>12</v>
      </c>
      <c r="F13963" s="3" t="s">
        <v>33085</v>
      </c>
      <c r="G13963">
        <v>2020</v>
      </c>
      <c r="H13963" t="s">
        <v>21</v>
      </c>
      <c r="I13963" t="s">
        <v>33086</v>
      </c>
    </row>
    <row r="13964" spans="1:9" ht="16" x14ac:dyDescent="0.2">
      <c r="A13964" t="s">
        <v>33084</v>
      </c>
      <c r="B13964" t="s">
        <v>33087</v>
      </c>
      <c r="C13964">
        <v>2</v>
      </c>
      <c r="D13964">
        <f>237</f>
        <v>237</v>
      </c>
      <c r="E13964" t="s">
        <v>12</v>
      </c>
      <c r="F13964" s="3" t="s">
        <v>13612</v>
      </c>
      <c r="G13964">
        <v>2020</v>
      </c>
      <c r="H13964" t="s">
        <v>21</v>
      </c>
      <c r="I13964" t="s">
        <v>33086</v>
      </c>
    </row>
    <row r="13965" spans="1:9" ht="16" x14ac:dyDescent="0.2">
      <c r="A13965" t="s">
        <v>33084</v>
      </c>
      <c r="B13965" t="s">
        <v>7959</v>
      </c>
      <c r="C13965">
        <v>3</v>
      </c>
      <c r="D13965">
        <f>237</f>
        <v>237</v>
      </c>
      <c r="E13965" t="s">
        <v>12</v>
      </c>
      <c r="F13965" s="3" t="s">
        <v>1303</v>
      </c>
      <c r="G13965">
        <v>2020</v>
      </c>
      <c r="H13965" t="s">
        <v>21</v>
      </c>
      <c r="I13965" t="s">
        <v>33086</v>
      </c>
    </row>
    <row r="13966" spans="1:9" ht="16" x14ac:dyDescent="0.2">
      <c r="A13966" t="s">
        <v>33088</v>
      </c>
      <c r="B13966" t="s">
        <v>14468</v>
      </c>
      <c r="C13966">
        <v>1</v>
      </c>
      <c r="D13966">
        <f>237</f>
        <v>237</v>
      </c>
      <c r="E13966" t="s">
        <v>12</v>
      </c>
      <c r="F13966" s="3" t="s">
        <v>33085</v>
      </c>
      <c r="G13966">
        <v>2020</v>
      </c>
      <c r="H13966" t="s">
        <v>21</v>
      </c>
      <c r="I13966" t="s">
        <v>33089</v>
      </c>
    </row>
    <row r="13967" spans="1:9" ht="16" x14ac:dyDescent="0.2">
      <c r="A13967" t="s">
        <v>33088</v>
      </c>
      <c r="B13967" t="s">
        <v>33090</v>
      </c>
      <c r="C13967">
        <v>2</v>
      </c>
      <c r="D13967">
        <f>237</f>
        <v>237</v>
      </c>
      <c r="E13967" t="s">
        <v>12</v>
      </c>
      <c r="F13967" s="3" t="s">
        <v>1303</v>
      </c>
      <c r="G13967">
        <v>2020</v>
      </c>
      <c r="H13967" t="s">
        <v>21</v>
      </c>
      <c r="I13967" t="s">
        <v>33089</v>
      </c>
    </row>
    <row r="13968" spans="1:9" ht="16" x14ac:dyDescent="0.2">
      <c r="A13968" t="s">
        <v>33091</v>
      </c>
      <c r="B13968" t="s">
        <v>33092</v>
      </c>
      <c r="C13968">
        <v>1</v>
      </c>
      <c r="D13968" t="s">
        <v>12</v>
      </c>
      <c r="E13968" t="s">
        <v>12</v>
      </c>
      <c r="F13968" s="3" t="s">
        <v>33093</v>
      </c>
      <c r="G13968">
        <v>2020</v>
      </c>
      <c r="H13968" t="s">
        <v>998</v>
      </c>
      <c r="I13968" t="s">
        <v>33094</v>
      </c>
    </row>
    <row r="13969" spans="1:9" ht="32" x14ac:dyDescent="0.2">
      <c r="A13969" t="s">
        <v>33095</v>
      </c>
      <c r="B13969" t="s">
        <v>33096</v>
      </c>
      <c r="C13969">
        <v>1</v>
      </c>
      <c r="D13969" t="s">
        <v>12</v>
      </c>
      <c r="E13969" t="s">
        <v>1171</v>
      </c>
      <c r="F13969" s="3" t="s">
        <v>33097</v>
      </c>
      <c r="G13969">
        <v>2020</v>
      </c>
      <c r="H13969" t="s">
        <v>235</v>
      </c>
      <c r="I13969" t="s">
        <v>33098</v>
      </c>
    </row>
    <row r="13970" spans="1:9" ht="32" x14ac:dyDescent="0.2">
      <c r="A13970" t="s">
        <v>33095</v>
      </c>
      <c r="B13970" t="s">
        <v>33099</v>
      </c>
      <c r="C13970">
        <v>2</v>
      </c>
      <c r="D13970" t="s">
        <v>12</v>
      </c>
      <c r="E13970" t="s">
        <v>12</v>
      </c>
      <c r="F13970" s="3" t="s">
        <v>16896</v>
      </c>
      <c r="G13970">
        <v>2020</v>
      </c>
      <c r="H13970" t="s">
        <v>235</v>
      </c>
      <c r="I13970" t="s">
        <v>33098</v>
      </c>
    </row>
    <row r="13971" spans="1:9" ht="32" x14ac:dyDescent="0.2">
      <c r="A13971" t="s">
        <v>33100</v>
      </c>
      <c r="B13971" t="s">
        <v>16892</v>
      </c>
      <c r="C13971">
        <v>1</v>
      </c>
      <c r="D13971" t="s">
        <v>12</v>
      </c>
      <c r="E13971" t="s">
        <v>12</v>
      </c>
      <c r="F13971" s="3" t="s">
        <v>16893</v>
      </c>
      <c r="G13971">
        <v>2020</v>
      </c>
      <c r="H13971" t="s">
        <v>235</v>
      </c>
      <c r="I13971" t="s">
        <v>33101</v>
      </c>
    </row>
    <row r="13972" spans="1:9" ht="32" x14ac:dyDescent="0.2">
      <c r="A13972" t="s">
        <v>33100</v>
      </c>
      <c r="B13972" t="s">
        <v>16895</v>
      </c>
      <c r="C13972">
        <v>2</v>
      </c>
      <c r="D13972" t="s">
        <v>12</v>
      </c>
      <c r="E13972" t="s">
        <v>12</v>
      </c>
      <c r="F13972" s="3" t="s">
        <v>16896</v>
      </c>
      <c r="G13972">
        <v>2020</v>
      </c>
      <c r="H13972" t="s">
        <v>235</v>
      </c>
      <c r="I13972" t="s">
        <v>33101</v>
      </c>
    </row>
    <row r="13973" spans="1:9" ht="32" x14ac:dyDescent="0.2">
      <c r="A13973" t="s">
        <v>33102</v>
      </c>
      <c r="B13973" t="s">
        <v>18217</v>
      </c>
      <c r="C13973">
        <v>1</v>
      </c>
      <c r="D13973" t="s">
        <v>2828</v>
      </c>
      <c r="E13973" t="s">
        <v>12</v>
      </c>
      <c r="F13973" s="3" t="s">
        <v>6214</v>
      </c>
      <c r="G13973">
        <v>2020</v>
      </c>
      <c r="H13973" t="s">
        <v>323</v>
      </c>
      <c r="I13973" t="s">
        <v>33103</v>
      </c>
    </row>
    <row r="13974" spans="1:9" ht="32" x14ac:dyDescent="0.2">
      <c r="A13974" t="s">
        <v>33102</v>
      </c>
      <c r="B13974" t="s">
        <v>32931</v>
      </c>
      <c r="C13974">
        <v>2</v>
      </c>
      <c r="D13974" t="s">
        <v>2828</v>
      </c>
      <c r="E13974" t="s">
        <v>12</v>
      </c>
      <c r="F13974" s="3" t="s">
        <v>32932</v>
      </c>
      <c r="G13974">
        <v>2020</v>
      </c>
      <c r="H13974" t="s">
        <v>323</v>
      </c>
      <c r="I13974" t="s">
        <v>33103</v>
      </c>
    </row>
    <row r="13975" spans="1:9" ht="32" x14ac:dyDescent="0.2">
      <c r="A13975" t="s">
        <v>33104</v>
      </c>
      <c r="B13975" t="s">
        <v>33105</v>
      </c>
      <c r="C13975">
        <v>1</v>
      </c>
      <c r="D13975" t="s">
        <v>6388</v>
      </c>
      <c r="E13975" t="s">
        <v>3056</v>
      </c>
      <c r="F13975" s="3" t="s">
        <v>7785</v>
      </c>
      <c r="G13975">
        <v>2020</v>
      </c>
      <c r="H13975" t="s">
        <v>371</v>
      </c>
      <c r="I13975" t="s">
        <v>33106</v>
      </c>
    </row>
    <row r="13976" spans="1:9" ht="16" x14ac:dyDescent="0.2">
      <c r="A13976" t="s">
        <v>33107</v>
      </c>
      <c r="B13976" t="s">
        <v>33108</v>
      </c>
      <c r="C13976">
        <v>1</v>
      </c>
      <c r="D13976" t="s">
        <v>12</v>
      </c>
      <c r="E13976" t="s">
        <v>12</v>
      </c>
      <c r="F13976" s="3" t="s">
        <v>33109</v>
      </c>
      <c r="G13976">
        <v>2020</v>
      </c>
      <c r="H13976" t="s">
        <v>37</v>
      </c>
      <c r="I13976" t="s">
        <v>33110</v>
      </c>
    </row>
    <row r="13977" spans="1:9" ht="16" x14ac:dyDescent="0.2">
      <c r="A13977" t="s">
        <v>33107</v>
      </c>
      <c r="B13977" t="s">
        <v>33111</v>
      </c>
      <c r="C13977">
        <v>2</v>
      </c>
      <c r="D13977" t="s">
        <v>12</v>
      </c>
      <c r="E13977" t="s">
        <v>12</v>
      </c>
      <c r="F13977" s="3" t="s">
        <v>4759</v>
      </c>
      <c r="G13977">
        <v>2020</v>
      </c>
      <c r="H13977" t="s">
        <v>37</v>
      </c>
      <c r="I13977" t="s">
        <v>33110</v>
      </c>
    </row>
    <row r="13978" spans="1:9" ht="16" x14ac:dyDescent="0.2">
      <c r="A13978" t="s">
        <v>33112</v>
      </c>
      <c r="B13978" t="s">
        <v>14474</v>
      </c>
      <c r="C13978">
        <v>1</v>
      </c>
      <c r="D13978" t="s">
        <v>52</v>
      </c>
      <c r="E13978" t="s">
        <v>12</v>
      </c>
      <c r="F13978" s="3" t="s">
        <v>32029</v>
      </c>
      <c r="G13978">
        <v>2020</v>
      </c>
      <c r="H13978" t="s">
        <v>37</v>
      </c>
      <c r="I13978" t="s">
        <v>33113</v>
      </c>
    </row>
    <row r="13979" spans="1:9" ht="32" x14ac:dyDescent="0.2">
      <c r="A13979" t="s">
        <v>33112</v>
      </c>
      <c r="B13979" t="s">
        <v>877</v>
      </c>
      <c r="C13979">
        <v>2</v>
      </c>
      <c r="D13979" t="s">
        <v>12</v>
      </c>
      <c r="E13979" t="s">
        <v>12</v>
      </c>
      <c r="F13979" s="3" t="s">
        <v>31575</v>
      </c>
      <c r="G13979">
        <v>2020</v>
      </c>
      <c r="H13979" t="s">
        <v>37</v>
      </c>
      <c r="I13979" t="s">
        <v>33113</v>
      </c>
    </row>
    <row r="13980" spans="1:9" ht="32" x14ac:dyDescent="0.2">
      <c r="A13980" t="s">
        <v>33114</v>
      </c>
      <c r="B13980" t="s">
        <v>33115</v>
      </c>
      <c r="C13980">
        <v>1</v>
      </c>
      <c r="D13980" t="s">
        <v>12</v>
      </c>
      <c r="E13980" t="s">
        <v>12</v>
      </c>
      <c r="F13980" s="3" t="s">
        <v>33116</v>
      </c>
      <c r="G13980">
        <v>2020</v>
      </c>
      <c r="H13980" t="s">
        <v>239</v>
      </c>
      <c r="I13980" t="s">
        <v>33117</v>
      </c>
    </row>
    <row r="13981" spans="1:9" ht="16" x14ac:dyDescent="0.2">
      <c r="A13981" t="s">
        <v>33118</v>
      </c>
      <c r="B13981" t="s">
        <v>33119</v>
      </c>
      <c r="C13981">
        <v>1</v>
      </c>
      <c r="D13981" t="s">
        <v>408</v>
      </c>
      <c r="E13981" t="s">
        <v>12</v>
      </c>
      <c r="F13981" s="3" t="s">
        <v>33120</v>
      </c>
      <c r="G13981">
        <v>2020</v>
      </c>
      <c r="H13981" t="s">
        <v>359</v>
      </c>
      <c r="I13981" t="s">
        <v>33121</v>
      </c>
    </row>
    <row r="13982" spans="1:9" ht="32" x14ac:dyDescent="0.2">
      <c r="A13982" t="s">
        <v>33118</v>
      </c>
      <c r="B13982" t="s">
        <v>33122</v>
      </c>
      <c r="C13982">
        <v>2</v>
      </c>
      <c r="D13982">
        <f>538</f>
        <v>538</v>
      </c>
      <c r="E13982" t="s">
        <v>12</v>
      </c>
      <c r="F13982" s="7" t="s">
        <v>17820</v>
      </c>
      <c r="G13982">
        <v>2020</v>
      </c>
      <c r="H13982" t="s">
        <v>323</v>
      </c>
      <c r="I13982" t="s">
        <v>33121</v>
      </c>
    </row>
    <row r="13983" spans="1:9" ht="32" x14ac:dyDescent="0.2">
      <c r="A13983" t="s">
        <v>33118</v>
      </c>
      <c r="B13983" t="s">
        <v>33123</v>
      </c>
      <c r="C13983">
        <v>3</v>
      </c>
      <c r="D13983" t="s">
        <v>408</v>
      </c>
      <c r="E13983" t="s">
        <v>12</v>
      </c>
      <c r="F13983" s="3" t="s">
        <v>10177</v>
      </c>
      <c r="G13983">
        <v>2020</v>
      </c>
      <c r="H13983" t="s">
        <v>359</v>
      </c>
      <c r="I13983" t="s">
        <v>33121</v>
      </c>
    </row>
    <row r="13984" spans="1:9" ht="32" x14ac:dyDescent="0.2">
      <c r="A13984" t="s">
        <v>33124</v>
      </c>
      <c r="B13984" t="s">
        <v>8583</v>
      </c>
      <c r="C13984">
        <v>1</v>
      </c>
      <c r="D13984">
        <f>441</f>
        <v>441</v>
      </c>
      <c r="E13984" t="s">
        <v>12</v>
      </c>
      <c r="F13984" s="3" t="s">
        <v>33125</v>
      </c>
      <c r="G13984">
        <v>2020</v>
      </c>
      <c r="H13984" t="s">
        <v>140</v>
      </c>
      <c r="I13984" t="s">
        <v>33126</v>
      </c>
    </row>
    <row r="13985" spans="1:9" ht="16" x14ac:dyDescent="0.2">
      <c r="A13985" t="s">
        <v>33127</v>
      </c>
      <c r="B13985" t="s">
        <v>141</v>
      </c>
      <c r="C13985">
        <v>1</v>
      </c>
      <c r="D13985" t="s">
        <v>344</v>
      </c>
      <c r="E13985" t="s">
        <v>12</v>
      </c>
      <c r="F13985" s="3" t="s">
        <v>33128</v>
      </c>
      <c r="G13985">
        <v>2020</v>
      </c>
      <c r="H13985" t="s">
        <v>140</v>
      </c>
      <c r="I13985" t="s">
        <v>33129</v>
      </c>
    </row>
    <row r="13986" spans="1:9" ht="32" x14ac:dyDescent="0.2">
      <c r="A13986" t="s">
        <v>33127</v>
      </c>
      <c r="B13986" t="s">
        <v>5068</v>
      </c>
      <c r="C13986">
        <v>2</v>
      </c>
      <c r="D13986">
        <f>151</f>
        <v>151</v>
      </c>
      <c r="E13986" t="s">
        <v>12</v>
      </c>
      <c r="F13986" s="3" t="s">
        <v>2032</v>
      </c>
      <c r="G13986">
        <v>2020</v>
      </c>
      <c r="H13986" t="s">
        <v>140</v>
      </c>
      <c r="I13986" t="s">
        <v>33129</v>
      </c>
    </row>
    <row r="13987" spans="1:9" ht="16" x14ac:dyDescent="0.2">
      <c r="A13987" t="s">
        <v>33127</v>
      </c>
      <c r="B13987" t="s">
        <v>2170</v>
      </c>
      <c r="C13987">
        <v>3</v>
      </c>
      <c r="D13987" t="s">
        <v>12</v>
      </c>
      <c r="E13987" t="s">
        <v>12</v>
      </c>
      <c r="F13987" s="3" t="s">
        <v>583</v>
      </c>
      <c r="G13987">
        <v>2020</v>
      </c>
      <c r="H13987" t="s">
        <v>140</v>
      </c>
      <c r="I13987" t="s">
        <v>33129</v>
      </c>
    </row>
    <row r="13988" spans="1:9" ht="32" x14ac:dyDescent="0.2">
      <c r="A13988" t="s">
        <v>33130</v>
      </c>
      <c r="B13988" t="s">
        <v>22789</v>
      </c>
      <c r="C13988">
        <v>1</v>
      </c>
      <c r="D13988" t="s">
        <v>12</v>
      </c>
      <c r="E13988" t="s">
        <v>12</v>
      </c>
      <c r="F13988" s="3" t="s">
        <v>22790</v>
      </c>
      <c r="G13988">
        <v>2020</v>
      </c>
      <c r="H13988" t="s">
        <v>497</v>
      </c>
      <c r="I13988" t="s">
        <v>33131</v>
      </c>
    </row>
    <row r="13989" spans="1:9" ht="32" x14ac:dyDescent="0.2">
      <c r="A13989" t="s">
        <v>33132</v>
      </c>
      <c r="B13989" t="s">
        <v>29485</v>
      </c>
      <c r="C13989">
        <v>1</v>
      </c>
      <c r="D13989" t="s">
        <v>12</v>
      </c>
      <c r="E13989" t="s">
        <v>12</v>
      </c>
      <c r="F13989" s="3" t="s">
        <v>33133</v>
      </c>
      <c r="G13989">
        <v>2020</v>
      </c>
      <c r="H13989" t="s">
        <v>998</v>
      </c>
      <c r="I13989" t="s">
        <v>33134</v>
      </c>
    </row>
    <row r="13990" spans="1:9" ht="32" x14ac:dyDescent="0.2">
      <c r="A13990" t="s">
        <v>33135</v>
      </c>
      <c r="B13990" t="s">
        <v>1016</v>
      </c>
      <c r="C13990">
        <v>1</v>
      </c>
      <c r="D13990" t="s">
        <v>52</v>
      </c>
      <c r="E13990" t="s">
        <v>12</v>
      </c>
      <c r="F13990" s="3" t="s">
        <v>2148</v>
      </c>
      <c r="G13990">
        <v>2020</v>
      </c>
      <c r="H13990" t="s">
        <v>140</v>
      </c>
      <c r="I13990" t="s">
        <v>33136</v>
      </c>
    </row>
    <row r="13991" spans="1:9" ht="16" x14ac:dyDescent="0.2">
      <c r="A13991" t="s">
        <v>33135</v>
      </c>
      <c r="B13991" t="s">
        <v>33137</v>
      </c>
      <c r="C13991">
        <v>2</v>
      </c>
      <c r="D13991" t="s">
        <v>52</v>
      </c>
      <c r="E13991" t="s">
        <v>12</v>
      </c>
      <c r="F13991" s="3" t="s">
        <v>3706</v>
      </c>
      <c r="G13991">
        <v>2020</v>
      </c>
      <c r="H13991" t="s">
        <v>140</v>
      </c>
      <c r="I13991" t="s">
        <v>33136</v>
      </c>
    </row>
    <row r="13992" spans="1:9" ht="32" x14ac:dyDescent="0.2">
      <c r="A13992" t="s">
        <v>33135</v>
      </c>
      <c r="B13992" t="s">
        <v>33138</v>
      </c>
      <c r="C13992">
        <v>3</v>
      </c>
      <c r="D13992">
        <f>151</f>
        <v>151</v>
      </c>
      <c r="E13992" t="s">
        <v>12</v>
      </c>
      <c r="F13992" s="3" t="s">
        <v>33139</v>
      </c>
      <c r="G13992">
        <v>2020</v>
      </c>
      <c r="H13992" t="s">
        <v>140</v>
      </c>
      <c r="I13992" t="s">
        <v>33136</v>
      </c>
    </row>
    <row r="13993" spans="1:9" ht="32" x14ac:dyDescent="0.2">
      <c r="A13993" t="s">
        <v>33135</v>
      </c>
      <c r="B13993" t="s">
        <v>5068</v>
      </c>
      <c r="C13993">
        <v>4</v>
      </c>
      <c r="D13993" t="s">
        <v>1049</v>
      </c>
      <c r="E13993" t="s">
        <v>12</v>
      </c>
      <c r="F13993" s="3" t="s">
        <v>33140</v>
      </c>
      <c r="G13993">
        <v>2020</v>
      </c>
      <c r="H13993" t="s">
        <v>140</v>
      </c>
      <c r="I13993" t="s">
        <v>33136</v>
      </c>
    </row>
    <row r="13994" spans="1:9" ht="32" x14ac:dyDescent="0.2">
      <c r="A13994" t="s">
        <v>33141</v>
      </c>
      <c r="B13994" t="s">
        <v>5578</v>
      </c>
      <c r="C13994">
        <v>1</v>
      </c>
      <c r="D13994" t="s">
        <v>12</v>
      </c>
      <c r="E13994" t="s">
        <v>12</v>
      </c>
      <c r="F13994" s="3" t="s">
        <v>33142</v>
      </c>
      <c r="G13994">
        <v>2020</v>
      </c>
      <c r="H13994" t="s">
        <v>140</v>
      </c>
      <c r="I13994" t="s">
        <v>33143</v>
      </c>
    </row>
    <row r="13995" spans="1:9" ht="16" x14ac:dyDescent="0.2">
      <c r="A13995" t="s">
        <v>33141</v>
      </c>
      <c r="B13995" t="s">
        <v>33144</v>
      </c>
      <c r="C13995">
        <v>2</v>
      </c>
      <c r="D13995" t="s">
        <v>52</v>
      </c>
      <c r="E13995" t="s">
        <v>12</v>
      </c>
      <c r="F13995" s="3" t="s">
        <v>5599</v>
      </c>
      <c r="G13995">
        <v>2020</v>
      </c>
      <c r="H13995" t="s">
        <v>140</v>
      </c>
      <c r="I13995" t="s">
        <v>33143</v>
      </c>
    </row>
    <row r="13996" spans="1:9" ht="32" x14ac:dyDescent="0.2">
      <c r="A13996" t="s">
        <v>33141</v>
      </c>
      <c r="B13996" t="s">
        <v>20402</v>
      </c>
      <c r="C13996">
        <v>3</v>
      </c>
      <c r="D13996" t="s">
        <v>2652</v>
      </c>
      <c r="E13996" t="s">
        <v>12</v>
      </c>
      <c r="F13996" s="7" t="s">
        <v>20401</v>
      </c>
      <c r="G13996">
        <v>2020</v>
      </c>
      <c r="H13996" t="s">
        <v>140</v>
      </c>
      <c r="I13996" t="s">
        <v>33143</v>
      </c>
    </row>
    <row r="13997" spans="1:9" ht="16" x14ac:dyDescent="0.2">
      <c r="A13997" t="s">
        <v>33141</v>
      </c>
      <c r="B13997" t="s">
        <v>33145</v>
      </c>
      <c r="C13997">
        <v>4</v>
      </c>
      <c r="D13997" t="s">
        <v>52</v>
      </c>
      <c r="E13997" t="s">
        <v>12</v>
      </c>
      <c r="F13997" s="3" t="s">
        <v>5599</v>
      </c>
      <c r="G13997">
        <v>2020</v>
      </c>
      <c r="H13997" t="s">
        <v>140</v>
      </c>
      <c r="I13997" t="s">
        <v>33143</v>
      </c>
    </row>
    <row r="13998" spans="1:9" ht="32" x14ac:dyDescent="0.2">
      <c r="A13998" t="s">
        <v>33146</v>
      </c>
      <c r="B13998" t="s">
        <v>1006</v>
      </c>
      <c r="C13998">
        <v>1</v>
      </c>
      <c r="D13998" t="s">
        <v>1049</v>
      </c>
      <c r="E13998" t="s">
        <v>12</v>
      </c>
      <c r="F13998" s="3" t="s">
        <v>24957</v>
      </c>
      <c r="G13998">
        <v>2020</v>
      </c>
      <c r="H13998" t="s">
        <v>140</v>
      </c>
      <c r="I13998" t="s">
        <v>33147</v>
      </c>
    </row>
    <row r="13999" spans="1:9" ht="32" x14ac:dyDescent="0.2">
      <c r="A13999" t="s">
        <v>33146</v>
      </c>
      <c r="B13999" t="s">
        <v>1004</v>
      </c>
      <c r="C13999">
        <v>2</v>
      </c>
      <c r="D13999" t="s">
        <v>12</v>
      </c>
      <c r="E13999" t="s">
        <v>12</v>
      </c>
      <c r="F13999" s="3" t="s">
        <v>33148</v>
      </c>
      <c r="G13999">
        <v>2020</v>
      </c>
      <c r="H13999" t="s">
        <v>140</v>
      </c>
      <c r="I13999" t="s">
        <v>33147</v>
      </c>
    </row>
    <row r="14000" spans="1:9" ht="16" x14ac:dyDescent="0.2">
      <c r="A14000" t="s">
        <v>33149</v>
      </c>
      <c r="B14000" t="s">
        <v>33150</v>
      </c>
      <c r="C14000">
        <v>1</v>
      </c>
      <c r="D14000">
        <f>237</f>
        <v>237</v>
      </c>
      <c r="E14000" t="s">
        <v>12</v>
      </c>
      <c r="F14000" s="3" t="s">
        <v>32051</v>
      </c>
      <c r="G14000">
        <v>2020</v>
      </c>
      <c r="H14000" t="s">
        <v>21</v>
      </c>
      <c r="I14000" t="s">
        <v>33151</v>
      </c>
    </row>
    <row r="14001" spans="1:9" ht="32" x14ac:dyDescent="0.2">
      <c r="A14001" t="s">
        <v>33152</v>
      </c>
      <c r="B14001" t="s">
        <v>33153</v>
      </c>
      <c r="C14001">
        <v>1</v>
      </c>
      <c r="D14001" t="s">
        <v>90</v>
      </c>
      <c r="E14001" t="s">
        <v>12</v>
      </c>
      <c r="F14001" s="3" t="s">
        <v>33154</v>
      </c>
      <c r="G14001">
        <v>2020</v>
      </c>
      <c r="H14001" t="s">
        <v>832</v>
      </c>
      <c r="I14001" t="s">
        <v>33155</v>
      </c>
    </row>
    <row r="14002" spans="1:9" ht="16" x14ac:dyDescent="0.2">
      <c r="A14002" t="s">
        <v>33156</v>
      </c>
      <c r="B14002" t="s">
        <v>33157</v>
      </c>
      <c r="C14002">
        <v>1</v>
      </c>
      <c r="D14002" t="s">
        <v>12</v>
      </c>
      <c r="E14002" t="s">
        <v>12</v>
      </c>
      <c r="F14002" s="3" t="s">
        <v>33158</v>
      </c>
      <c r="G14002">
        <v>2020</v>
      </c>
      <c r="H14002" t="s">
        <v>754</v>
      </c>
      <c r="I14002" t="s">
        <v>33159</v>
      </c>
    </row>
    <row r="14003" spans="1:9" ht="32" x14ac:dyDescent="0.2">
      <c r="A14003" t="s">
        <v>33160</v>
      </c>
      <c r="B14003" t="s">
        <v>6178</v>
      </c>
      <c r="C14003">
        <v>1</v>
      </c>
      <c r="D14003" t="s">
        <v>52</v>
      </c>
      <c r="E14003" t="s">
        <v>12</v>
      </c>
      <c r="F14003" s="3" t="s">
        <v>33161</v>
      </c>
      <c r="G14003">
        <v>2020</v>
      </c>
      <c r="H14003" t="s">
        <v>21</v>
      </c>
      <c r="I14003" t="s">
        <v>33162</v>
      </c>
    </row>
    <row r="14004" spans="1:9" ht="16" x14ac:dyDescent="0.2">
      <c r="A14004" t="s">
        <v>33160</v>
      </c>
      <c r="B14004" t="s">
        <v>33163</v>
      </c>
      <c r="C14004">
        <v>2</v>
      </c>
      <c r="D14004">
        <f>237</f>
        <v>237</v>
      </c>
      <c r="E14004" t="s">
        <v>12</v>
      </c>
      <c r="F14004" s="3" t="s">
        <v>17356</v>
      </c>
      <c r="G14004">
        <v>2020</v>
      </c>
      <c r="H14004" t="s">
        <v>21</v>
      </c>
      <c r="I14004" t="s">
        <v>33162</v>
      </c>
    </row>
    <row r="14005" spans="1:9" ht="16" x14ac:dyDescent="0.2">
      <c r="A14005" t="s">
        <v>33164</v>
      </c>
      <c r="B14005" t="s">
        <v>33165</v>
      </c>
      <c r="C14005">
        <v>1</v>
      </c>
      <c r="D14005" t="s">
        <v>12</v>
      </c>
      <c r="E14005" t="s">
        <v>12</v>
      </c>
      <c r="F14005" s="3" t="s">
        <v>33166</v>
      </c>
      <c r="G14005">
        <v>2020</v>
      </c>
      <c r="H14005" t="s">
        <v>140</v>
      </c>
      <c r="I14005" t="s">
        <v>33167</v>
      </c>
    </row>
    <row r="14006" spans="1:9" ht="32" x14ac:dyDescent="0.2">
      <c r="A14006" t="s">
        <v>33168</v>
      </c>
      <c r="B14006" t="s">
        <v>29836</v>
      </c>
      <c r="C14006">
        <v>1</v>
      </c>
      <c r="D14006" t="s">
        <v>90</v>
      </c>
      <c r="E14006" t="s">
        <v>12</v>
      </c>
      <c r="F14006" s="3" t="s">
        <v>22616</v>
      </c>
      <c r="G14006">
        <v>2020</v>
      </c>
      <c r="H14006" t="s">
        <v>832</v>
      </c>
      <c r="I14006" t="s">
        <v>33169</v>
      </c>
    </row>
    <row r="14007" spans="1:9" ht="32" x14ac:dyDescent="0.2">
      <c r="A14007" t="s">
        <v>33170</v>
      </c>
      <c r="B14007" t="s">
        <v>25191</v>
      </c>
      <c r="C14007">
        <v>1</v>
      </c>
      <c r="D14007" t="s">
        <v>12</v>
      </c>
      <c r="E14007" t="s">
        <v>12</v>
      </c>
      <c r="F14007" s="3" t="s">
        <v>25190</v>
      </c>
      <c r="G14007">
        <v>2020</v>
      </c>
      <c r="H14007" t="s">
        <v>14</v>
      </c>
      <c r="I14007" t="s">
        <v>33171</v>
      </c>
    </row>
    <row r="14008" spans="1:9" ht="16" x14ac:dyDescent="0.2">
      <c r="A14008" t="s">
        <v>33170</v>
      </c>
      <c r="B14008" t="s">
        <v>1420</v>
      </c>
      <c r="C14008">
        <v>2</v>
      </c>
      <c r="D14008" t="s">
        <v>12</v>
      </c>
      <c r="E14008" t="s">
        <v>12</v>
      </c>
      <c r="F14008" s="3" t="s">
        <v>8644</v>
      </c>
      <c r="G14008">
        <v>2020</v>
      </c>
      <c r="H14008" t="s">
        <v>14</v>
      </c>
      <c r="I14008" t="s">
        <v>33171</v>
      </c>
    </row>
    <row r="14009" spans="1:9" ht="32" x14ac:dyDescent="0.2">
      <c r="A14009" t="s">
        <v>33170</v>
      </c>
      <c r="B14009" t="s">
        <v>23322</v>
      </c>
      <c r="C14009">
        <v>3</v>
      </c>
      <c r="D14009" t="s">
        <v>12</v>
      </c>
      <c r="E14009" t="s">
        <v>12</v>
      </c>
      <c r="F14009" s="3" t="s">
        <v>33172</v>
      </c>
      <c r="G14009">
        <v>2020</v>
      </c>
      <c r="H14009" t="s">
        <v>140</v>
      </c>
      <c r="I14009" t="s">
        <v>33171</v>
      </c>
    </row>
    <row r="14010" spans="1:9" ht="16" x14ac:dyDescent="0.2">
      <c r="A14010" t="s">
        <v>33173</v>
      </c>
      <c r="B14010" t="s">
        <v>33038</v>
      </c>
      <c r="C14010">
        <v>1</v>
      </c>
      <c r="D14010">
        <f>237</f>
        <v>237</v>
      </c>
      <c r="E14010" t="s">
        <v>12</v>
      </c>
      <c r="F14010" s="3" t="s">
        <v>2763</v>
      </c>
      <c r="G14010">
        <v>2020</v>
      </c>
      <c r="H14010" t="s">
        <v>21</v>
      </c>
      <c r="I14010" t="s">
        <v>33174</v>
      </c>
    </row>
    <row r="14011" spans="1:9" ht="16" x14ac:dyDescent="0.2">
      <c r="A14011" t="s">
        <v>33175</v>
      </c>
      <c r="B14011" t="s">
        <v>33176</v>
      </c>
      <c r="C14011">
        <v>1</v>
      </c>
      <c r="D14011">
        <f>371</f>
        <v>371</v>
      </c>
      <c r="E14011" t="s">
        <v>12</v>
      </c>
      <c r="F14011" s="3" t="s">
        <v>33177</v>
      </c>
      <c r="G14011">
        <v>2020</v>
      </c>
      <c r="H14011" t="s">
        <v>804</v>
      </c>
      <c r="I14011" t="s">
        <v>33178</v>
      </c>
    </row>
    <row r="14012" spans="1:9" ht="32" x14ac:dyDescent="0.2">
      <c r="A14012" t="s">
        <v>33179</v>
      </c>
      <c r="B14012" t="s">
        <v>33180</v>
      </c>
      <c r="C14012">
        <v>1</v>
      </c>
      <c r="D14012" t="s">
        <v>4617</v>
      </c>
      <c r="E14012" t="s">
        <v>12</v>
      </c>
      <c r="F14012" s="3" t="s">
        <v>33181</v>
      </c>
      <c r="G14012">
        <v>2020</v>
      </c>
      <c r="H14012" t="s">
        <v>140</v>
      </c>
      <c r="I14012" t="s">
        <v>33182</v>
      </c>
    </row>
    <row r="14013" spans="1:9" ht="32" x14ac:dyDescent="0.2">
      <c r="A14013" t="s">
        <v>33179</v>
      </c>
      <c r="B14013" t="s">
        <v>33183</v>
      </c>
      <c r="C14013">
        <v>2</v>
      </c>
      <c r="D14013" t="s">
        <v>4617</v>
      </c>
      <c r="E14013" t="s">
        <v>12</v>
      </c>
      <c r="F14013" s="3" t="s">
        <v>33181</v>
      </c>
      <c r="G14013">
        <v>2020</v>
      </c>
      <c r="H14013" t="s">
        <v>140</v>
      </c>
      <c r="I14013" t="s">
        <v>33182</v>
      </c>
    </row>
    <row r="14014" spans="1:9" ht="32" x14ac:dyDescent="0.2">
      <c r="A14014" t="s">
        <v>33179</v>
      </c>
      <c r="B14014" t="s">
        <v>33184</v>
      </c>
      <c r="C14014">
        <v>3</v>
      </c>
      <c r="D14014" t="s">
        <v>4617</v>
      </c>
      <c r="E14014" t="s">
        <v>12</v>
      </c>
      <c r="F14014" s="3" t="s">
        <v>33185</v>
      </c>
      <c r="G14014">
        <v>2020</v>
      </c>
      <c r="H14014" t="s">
        <v>140</v>
      </c>
      <c r="I14014" t="s">
        <v>33182</v>
      </c>
    </row>
    <row r="14015" spans="1:9" ht="32" x14ac:dyDescent="0.2">
      <c r="A14015" t="s">
        <v>33179</v>
      </c>
      <c r="B14015" t="s">
        <v>33186</v>
      </c>
      <c r="C14015">
        <v>4</v>
      </c>
      <c r="D14015" t="s">
        <v>4617</v>
      </c>
      <c r="E14015" t="s">
        <v>12</v>
      </c>
      <c r="F14015" s="3" t="s">
        <v>33181</v>
      </c>
      <c r="G14015">
        <v>2020</v>
      </c>
      <c r="H14015" t="s">
        <v>140</v>
      </c>
      <c r="I14015" t="s">
        <v>33182</v>
      </c>
    </row>
    <row r="14016" spans="1:9" ht="16" x14ac:dyDescent="0.2">
      <c r="A14016" t="s">
        <v>33187</v>
      </c>
      <c r="B14016" t="s">
        <v>33188</v>
      </c>
      <c r="C14016">
        <v>1</v>
      </c>
      <c r="D14016" t="s">
        <v>12</v>
      </c>
      <c r="E14016" t="s">
        <v>12</v>
      </c>
      <c r="F14016" s="3" t="s">
        <v>9090</v>
      </c>
      <c r="G14016">
        <v>2020</v>
      </c>
      <c r="H14016" t="s">
        <v>2004</v>
      </c>
      <c r="I14016" t="s">
        <v>33189</v>
      </c>
    </row>
    <row r="14017" spans="1:9" ht="32" x14ac:dyDescent="0.2">
      <c r="A14017" t="s">
        <v>33190</v>
      </c>
      <c r="B14017" t="s">
        <v>3330</v>
      </c>
      <c r="C14017">
        <v>1</v>
      </c>
      <c r="D14017" t="s">
        <v>90</v>
      </c>
      <c r="E14017" t="s">
        <v>12</v>
      </c>
      <c r="F14017" s="3" t="s">
        <v>6321</v>
      </c>
      <c r="G14017">
        <v>2020</v>
      </c>
      <c r="H14017" t="s">
        <v>296</v>
      </c>
      <c r="I14017" t="s">
        <v>33191</v>
      </c>
    </row>
    <row r="14018" spans="1:9" ht="16" x14ac:dyDescent="0.2">
      <c r="A14018" t="s">
        <v>33190</v>
      </c>
      <c r="B14018" t="s">
        <v>33192</v>
      </c>
      <c r="C14018">
        <v>2</v>
      </c>
      <c r="D14018" t="s">
        <v>12</v>
      </c>
      <c r="E14018" t="s">
        <v>12</v>
      </c>
      <c r="F14018" s="3" t="s">
        <v>33193</v>
      </c>
      <c r="G14018">
        <v>2020</v>
      </c>
      <c r="H14018" t="s">
        <v>3339</v>
      </c>
      <c r="I14018" t="s">
        <v>33191</v>
      </c>
    </row>
    <row r="14019" spans="1:9" ht="16" x14ac:dyDescent="0.2">
      <c r="A14019" t="s">
        <v>33194</v>
      </c>
      <c r="B14019" t="s">
        <v>33195</v>
      </c>
      <c r="C14019">
        <v>1</v>
      </c>
      <c r="D14019">
        <f>407</f>
        <v>407</v>
      </c>
      <c r="E14019" t="s">
        <v>12</v>
      </c>
      <c r="F14019" s="3" t="s">
        <v>33196</v>
      </c>
      <c r="G14019">
        <v>2020</v>
      </c>
      <c r="H14019" t="s">
        <v>37</v>
      </c>
      <c r="I14019" t="s">
        <v>33197</v>
      </c>
    </row>
    <row r="14020" spans="1:9" ht="32" x14ac:dyDescent="0.2">
      <c r="A14020" t="s">
        <v>33194</v>
      </c>
      <c r="B14020" t="s">
        <v>33198</v>
      </c>
      <c r="C14020">
        <v>2</v>
      </c>
      <c r="D14020">
        <f>407</f>
        <v>407</v>
      </c>
      <c r="E14020" t="s">
        <v>12</v>
      </c>
      <c r="F14020" s="3" t="s">
        <v>33199</v>
      </c>
      <c r="G14020">
        <v>2020</v>
      </c>
      <c r="H14020" t="s">
        <v>37</v>
      </c>
      <c r="I14020" t="s">
        <v>33197</v>
      </c>
    </row>
    <row r="14021" spans="1:9" ht="32" x14ac:dyDescent="0.2">
      <c r="A14021" t="s">
        <v>33200</v>
      </c>
      <c r="B14021" t="s">
        <v>26815</v>
      </c>
      <c r="C14021">
        <v>1</v>
      </c>
      <c r="D14021" t="s">
        <v>52</v>
      </c>
      <c r="E14021" t="s">
        <v>12</v>
      </c>
      <c r="F14021" s="3" t="s">
        <v>26813</v>
      </c>
      <c r="G14021">
        <v>2020</v>
      </c>
      <c r="H14021" t="s">
        <v>423</v>
      </c>
      <c r="I14021" t="s">
        <v>33201</v>
      </c>
    </row>
    <row r="14022" spans="1:9" ht="32" x14ac:dyDescent="0.2">
      <c r="A14022" t="s">
        <v>33200</v>
      </c>
      <c r="B14022" t="s">
        <v>33202</v>
      </c>
      <c r="C14022">
        <v>2</v>
      </c>
      <c r="D14022" t="s">
        <v>12</v>
      </c>
      <c r="E14022" t="s">
        <v>12</v>
      </c>
      <c r="F14022" s="3" t="s">
        <v>33203</v>
      </c>
      <c r="G14022">
        <v>2020</v>
      </c>
      <c r="H14022" t="s">
        <v>235</v>
      </c>
      <c r="I14022" t="s">
        <v>33201</v>
      </c>
    </row>
    <row r="14023" spans="1:9" ht="32" x14ac:dyDescent="0.2">
      <c r="A14023" t="s">
        <v>33200</v>
      </c>
      <c r="B14023" t="s">
        <v>33204</v>
      </c>
      <c r="C14023">
        <v>3</v>
      </c>
      <c r="D14023" t="s">
        <v>316</v>
      </c>
      <c r="E14023" t="s">
        <v>12</v>
      </c>
      <c r="F14023" s="3" t="s">
        <v>33205</v>
      </c>
      <c r="G14023">
        <v>2020</v>
      </c>
      <c r="H14023" t="s">
        <v>553</v>
      </c>
      <c r="I14023" t="s">
        <v>33201</v>
      </c>
    </row>
    <row r="14024" spans="1:9" ht="32" x14ac:dyDescent="0.2">
      <c r="A14024" t="s">
        <v>33200</v>
      </c>
      <c r="B14024" t="s">
        <v>33206</v>
      </c>
      <c r="C14024">
        <v>4</v>
      </c>
      <c r="D14024" t="s">
        <v>52</v>
      </c>
      <c r="E14024" t="s">
        <v>12</v>
      </c>
      <c r="F14024" s="3" t="s">
        <v>26813</v>
      </c>
      <c r="G14024">
        <v>2020</v>
      </c>
      <c r="H14024" t="s">
        <v>423</v>
      </c>
      <c r="I14024" t="s">
        <v>33201</v>
      </c>
    </row>
    <row r="14025" spans="1:9" ht="32" x14ac:dyDescent="0.2">
      <c r="A14025" t="s">
        <v>33207</v>
      </c>
      <c r="B14025" t="s">
        <v>33208</v>
      </c>
      <c r="C14025">
        <v>1</v>
      </c>
      <c r="D14025" t="s">
        <v>12</v>
      </c>
      <c r="E14025" t="s">
        <v>12</v>
      </c>
      <c r="F14025" s="3" t="s">
        <v>28565</v>
      </c>
      <c r="G14025">
        <v>2020</v>
      </c>
      <c r="H14025" t="s">
        <v>239</v>
      </c>
      <c r="I14025" t="s">
        <v>33209</v>
      </c>
    </row>
    <row r="14026" spans="1:9" ht="32" x14ac:dyDescent="0.2">
      <c r="A14026" t="s">
        <v>33210</v>
      </c>
      <c r="B14026" t="s">
        <v>26703</v>
      </c>
      <c r="C14026">
        <v>1</v>
      </c>
      <c r="D14026" t="s">
        <v>12</v>
      </c>
      <c r="E14026" t="s">
        <v>12</v>
      </c>
      <c r="F14026" s="3" t="s">
        <v>5426</v>
      </c>
      <c r="G14026">
        <v>2020</v>
      </c>
      <c r="H14026" t="s">
        <v>239</v>
      </c>
      <c r="I14026" t="s">
        <v>33211</v>
      </c>
    </row>
    <row r="14027" spans="1:9" ht="32" x14ac:dyDescent="0.2">
      <c r="A14027" t="s">
        <v>33212</v>
      </c>
      <c r="B14027" t="s">
        <v>33213</v>
      </c>
      <c r="C14027">
        <v>1</v>
      </c>
      <c r="D14027" t="s">
        <v>52</v>
      </c>
      <c r="E14027" t="s">
        <v>12</v>
      </c>
      <c r="F14027" s="3" t="s">
        <v>33214</v>
      </c>
      <c r="G14027">
        <v>2020</v>
      </c>
      <c r="H14027" t="s">
        <v>438</v>
      </c>
      <c r="I14027" t="s">
        <v>33215</v>
      </c>
    </row>
    <row r="14028" spans="1:9" ht="16" x14ac:dyDescent="0.2">
      <c r="A14028" t="s">
        <v>33216</v>
      </c>
      <c r="B14028" t="s">
        <v>33119</v>
      </c>
      <c r="C14028">
        <v>1</v>
      </c>
      <c r="D14028" t="s">
        <v>408</v>
      </c>
      <c r="E14028" t="s">
        <v>12</v>
      </c>
      <c r="F14028" s="3" t="s">
        <v>33217</v>
      </c>
      <c r="G14028">
        <v>2020</v>
      </c>
      <c r="H14028" t="s">
        <v>359</v>
      </c>
      <c r="I14028" t="s">
        <v>33218</v>
      </c>
    </row>
    <row r="14029" spans="1:9" ht="16" x14ac:dyDescent="0.2">
      <c r="A14029" t="s">
        <v>33219</v>
      </c>
      <c r="B14029" t="s">
        <v>2700</v>
      </c>
      <c r="C14029">
        <v>1</v>
      </c>
      <c r="D14029">
        <f>237</f>
        <v>237</v>
      </c>
      <c r="E14029" t="s">
        <v>12</v>
      </c>
      <c r="F14029" s="3" t="s">
        <v>33220</v>
      </c>
      <c r="G14029">
        <v>2020</v>
      </c>
      <c r="H14029" t="s">
        <v>21</v>
      </c>
      <c r="I14029" t="s">
        <v>33221</v>
      </c>
    </row>
    <row r="14030" spans="1:9" ht="16" x14ac:dyDescent="0.2">
      <c r="A14030" t="s">
        <v>33219</v>
      </c>
      <c r="B14030" t="s">
        <v>14365</v>
      </c>
      <c r="C14030">
        <v>2</v>
      </c>
      <c r="D14030">
        <f>237</f>
        <v>237</v>
      </c>
      <c r="E14030" t="s">
        <v>12</v>
      </c>
      <c r="F14030" s="3" t="s">
        <v>2701</v>
      </c>
      <c r="G14030">
        <v>2020</v>
      </c>
      <c r="H14030" t="s">
        <v>21</v>
      </c>
      <c r="I14030" t="s">
        <v>33221</v>
      </c>
    </row>
    <row r="14031" spans="1:9" ht="32" x14ac:dyDescent="0.2">
      <c r="A14031" t="s">
        <v>33222</v>
      </c>
      <c r="B14031" t="s">
        <v>33223</v>
      </c>
      <c r="C14031">
        <v>1</v>
      </c>
      <c r="D14031" t="s">
        <v>12</v>
      </c>
      <c r="E14031" t="s">
        <v>12</v>
      </c>
      <c r="F14031" s="3" t="s">
        <v>33224</v>
      </c>
      <c r="G14031">
        <v>2020</v>
      </c>
      <c r="H14031" t="s">
        <v>140</v>
      </c>
      <c r="I14031" t="s">
        <v>33225</v>
      </c>
    </row>
    <row r="14032" spans="1:9" ht="16" x14ac:dyDescent="0.2">
      <c r="A14032" t="s">
        <v>33226</v>
      </c>
      <c r="B14032" t="s">
        <v>2278</v>
      </c>
      <c r="C14032">
        <v>1</v>
      </c>
      <c r="D14032">
        <f>65</f>
        <v>65</v>
      </c>
      <c r="E14032" t="s">
        <v>464</v>
      </c>
      <c r="F14032" s="3" t="s">
        <v>2802</v>
      </c>
      <c r="G14032">
        <v>2020</v>
      </c>
      <c r="H14032" t="s">
        <v>323</v>
      </c>
      <c r="I14032" t="s">
        <v>33227</v>
      </c>
    </row>
    <row r="14033" spans="1:9" ht="16" x14ac:dyDescent="0.2">
      <c r="A14033" t="s">
        <v>33228</v>
      </c>
      <c r="B14033" t="s">
        <v>2766</v>
      </c>
      <c r="C14033">
        <v>1</v>
      </c>
      <c r="D14033">
        <f>237</f>
        <v>237</v>
      </c>
      <c r="E14033" t="s">
        <v>12</v>
      </c>
      <c r="F14033" s="3" t="s">
        <v>2763</v>
      </c>
      <c r="G14033">
        <v>2020</v>
      </c>
      <c r="H14033" t="s">
        <v>21</v>
      </c>
      <c r="I14033" t="s">
        <v>33229</v>
      </c>
    </row>
    <row r="14034" spans="1:9" ht="16" x14ac:dyDescent="0.2">
      <c r="A14034" t="s">
        <v>33228</v>
      </c>
      <c r="B14034" t="s">
        <v>30315</v>
      </c>
      <c r="C14034">
        <v>2</v>
      </c>
      <c r="D14034">
        <f>237</f>
        <v>237</v>
      </c>
      <c r="E14034" t="s">
        <v>12</v>
      </c>
      <c r="F14034" s="3" t="s">
        <v>33230</v>
      </c>
      <c r="G14034">
        <v>2020</v>
      </c>
      <c r="H14034" t="s">
        <v>21</v>
      </c>
      <c r="I14034" t="s">
        <v>33229</v>
      </c>
    </row>
    <row r="14035" spans="1:9" ht="32" x14ac:dyDescent="0.2">
      <c r="A14035" t="s">
        <v>33231</v>
      </c>
      <c r="B14035" t="s">
        <v>33232</v>
      </c>
      <c r="C14035">
        <v>1</v>
      </c>
      <c r="D14035">
        <f>323</f>
        <v>323</v>
      </c>
      <c r="E14035" t="s">
        <v>12</v>
      </c>
      <c r="F14035" s="3" t="s">
        <v>26877</v>
      </c>
      <c r="G14035">
        <v>2020</v>
      </c>
      <c r="H14035" t="s">
        <v>318</v>
      </c>
      <c r="I14035" t="s">
        <v>33233</v>
      </c>
    </row>
    <row r="14036" spans="1:9" ht="32" x14ac:dyDescent="0.2">
      <c r="A14036" t="s">
        <v>33231</v>
      </c>
      <c r="B14036" t="s">
        <v>33234</v>
      </c>
      <c r="C14036">
        <v>2</v>
      </c>
      <c r="D14036">
        <f>323</f>
        <v>323</v>
      </c>
      <c r="E14036" t="s">
        <v>12</v>
      </c>
      <c r="F14036" s="3" t="s">
        <v>33235</v>
      </c>
      <c r="G14036">
        <v>2020</v>
      </c>
      <c r="H14036" t="s">
        <v>318</v>
      </c>
      <c r="I14036" t="s">
        <v>33233</v>
      </c>
    </row>
    <row r="14037" spans="1:9" ht="16" x14ac:dyDescent="0.2">
      <c r="A14037" t="s">
        <v>33236</v>
      </c>
      <c r="B14037" t="s">
        <v>3106</v>
      </c>
      <c r="C14037">
        <v>1</v>
      </c>
      <c r="D14037" t="s">
        <v>344</v>
      </c>
      <c r="E14037" t="s">
        <v>12</v>
      </c>
      <c r="F14037" s="3" t="s">
        <v>30662</v>
      </c>
      <c r="G14037">
        <v>2020</v>
      </c>
      <c r="H14037" t="s">
        <v>1157</v>
      </c>
      <c r="I14037" t="s">
        <v>33237</v>
      </c>
    </row>
    <row r="14038" spans="1:9" ht="32" x14ac:dyDescent="0.2">
      <c r="A14038" t="s">
        <v>33236</v>
      </c>
      <c r="B14038" t="s">
        <v>30661</v>
      </c>
      <c r="C14038">
        <v>2</v>
      </c>
      <c r="D14038" t="s">
        <v>12</v>
      </c>
      <c r="E14038" t="s">
        <v>12</v>
      </c>
      <c r="F14038" s="3" t="s">
        <v>33238</v>
      </c>
      <c r="G14038">
        <v>2020</v>
      </c>
      <c r="H14038" t="s">
        <v>1157</v>
      </c>
      <c r="I14038" t="s">
        <v>33237</v>
      </c>
    </row>
    <row r="14039" spans="1:9" ht="16" x14ac:dyDescent="0.2">
      <c r="A14039" t="s">
        <v>33236</v>
      </c>
      <c r="B14039" t="s">
        <v>33239</v>
      </c>
      <c r="C14039">
        <v>3</v>
      </c>
      <c r="D14039" t="s">
        <v>12</v>
      </c>
      <c r="E14039" t="s">
        <v>12</v>
      </c>
      <c r="F14039" s="3" t="s">
        <v>4712</v>
      </c>
      <c r="G14039">
        <v>2020</v>
      </c>
      <c r="H14039" t="s">
        <v>1157</v>
      </c>
      <c r="I14039" t="s">
        <v>33237</v>
      </c>
    </row>
    <row r="14040" spans="1:9" ht="16" x14ac:dyDescent="0.2">
      <c r="A14040" t="s">
        <v>33236</v>
      </c>
      <c r="B14040" t="s">
        <v>4711</v>
      </c>
      <c r="C14040">
        <v>4</v>
      </c>
      <c r="D14040" t="s">
        <v>12</v>
      </c>
      <c r="E14040" t="s">
        <v>12</v>
      </c>
      <c r="F14040" s="3" t="s">
        <v>33240</v>
      </c>
      <c r="G14040">
        <v>2020</v>
      </c>
      <c r="H14040" t="s">
        <v>1157</v>
      </c>
      <c r="I14040" t="s">
        <v>33237</v>
      </c>
    </row>
    <row r="14041" spans="1:9" ht="16" x14ac:dyDescent="0.2">
      <c r="A14041" t="s">
        <v>33241</v>
      </c>
      <c r="B14041" t="s">
        <v>33242</v>
      </c>
      <c r="C14041">
        <v>1</v>
      </c>
      <c r="D14041" s="5" t="s">
        <v>12</v>
      </c>
      <c r="E14041" t="s">
        <v>12</v>
      </c>
      <c r="F14041" s="7" t="s">
        <v>25</v>
      </c>
      <c r="G14041">
        <v>2020</v>
      </c>
      <c r="H14041" t="s">
        <v>21</v>
      </c>
      <c r="I14041" t="s">
        <v>33243</v>
      </c>
    </row>
    <row r="14042" spans="1:9" ht="16" x14ac:dyDescent="0.2">
      <c r="A14042" t="s">
        <v>33241</v>
      </c>
      <c r="B14042" t="s">
        <v>33244</v>
      </c>
      <c r="C14042">
        <v>2</v>
      </c>
      <c r="D14042" s="5" t="s">
        <v>12</v>
      </c>
      <c r="E14042" t="s">
        <v>12</v>
      </c>
      <c r="F14042" s="7" t="s">
        <v>25</v>
      </c>
      <c r="G14042">
        <v>2020</v>
      </c>
      <c r="H14042" t="s">
        <v>21</v>
      </c>
      <c r="I14042" t="s">
        <v>33243</v>
      </c>
    </row>
    <row r="14043" spans="1:9" ht="16" x14ac:dyDescent="0.2">
      <c r="A14043" t="s">
        <v>33245</v>
      </c>
      <c r="B14043" t="s">
        <v>33246</v>
      </c>
      <c r="C14043">
        <v>1</v>
      </c>
      <c r="D14043" t="s">
        <v>12</v>
      </c>
      <c r="E14043" t="s">
        <v>12</v>
      </c>
      <c r="F14043" s="3" t="s">
        <v>5407</v>
      </c>
      <c r="G14043">
        <v>2020</v>
      </c>
      <c r="H14043" t="s">
        <v>137</v>
      </c>
      <c r="I14043" t="s">
        <v>33247</v>
      </c>
    </row>
    <row r="14044" spans="1:9" ht="16" x14ac:dyDescent="0.2">
      <c r="A14044" t="s">
        <v>33245</v>
      </c>
      <c r="B14044" t="s">
        <v>3299</v>
      </c>
      <c r="C14044">
        <v>2</v>
      </c>
      <c r="D14044" t="s">
        <v>142</v>
      </c>
      <c r="E14044" t="s">
        <v>12</v>
      </c>
      <c r="F14044" s="3" t="s">
        <v>3300</v>
      </c>
      <c r="G14044">
        <v>2020</v>
      </c>
      <c r="H14044" t="s">
        <v>140</v>
      </c>
      <c r="I14044" t="s">
        <v>33247</v>
      </c>
    </row>
    <row r="14045" spans="1:9" ht="32" x14ac:dyDescent="0.2">
      <c r="A14045" t="s">
        <v>33245</v>
      </c>
      <c r="B14045" t="s">
        <v>33248</v>
      </c>
      <c r="C14045">
        <v>3</v>
      </c>
      <c r="D14045" t="s">
        <v>12</v>
      </c>
      <c r="E14045" t="s">
        <v>12</v>
      </c>
      <c r="F14045" s="3" t="s">
        <v>3302</v>
      </c>
      <c r="G14045">
        <v>2020</v>
      </c>
      <c r="H14045" t="s">
        <v>239</v>
      </c>
      <c r="I14045" t="s">
        <v>33247</v>
      </c>
    </row>
    <row r="14046" spans="1:9" ht="16" x14ac:dyDescent="0.2">
      <c r="A14046" t="s">
        <v>33249</v>
      </c>
      <c r="B14046" t="s">
        <v>33250</v>
      </c>
      <c r="C14046">
        <v>1</v>
      </c>
      <c r="D14046">
        <f>237</f>
        <v>237</v>
      </c>
      <c r="E14046" t="s">
        <v>12</v>
      </c>
      <c r="F14046" s="3" t="s">
        <v>5291</v>
      </c>
      <c r="G14046">
        <v>2020</v>
      </c>
      <c r="H14046" t="s">
        <v>21</v>
      </c>
      <c r="I14046" t="s">
        <v>33251</v>
      </c>
    </row>
    <row r="14047" spans="1:9" ht="16" x14ac:dyDescent="0.2">
      <c r="A14047" t="s">
        <v>33249</v>
      </c>
      <c r="B14047" t="s">
        <v>33252</v>
      </c>
      <c r="C14047">
        <v>2</v>
      </c>
      <c r="D14047">
        <f>237</f>
        <v>237</v>
      </c>
      <c r="E14047" t="s">
        <v>12</v>
      </c>
      <c r="F14047" s="3" t="s">
        <v>1303</v>
      </c>
      <c r="G14047">
        <v>2020</v>
      </c>
      <c r="H14047" t="s">
        <v>21</v>
      </c>
      <c r="I14047" t="s">
        <v>33251</v>
      </c>
    </row>
    <row r="14048" spans="1:9" ht="16" x14ac:dyDescent="0.2">
      <c r="A14048" t="s">
        <v>33249</v>
      </c>
      <c r="B14048" t="s">
        <v>33253</v>
      </c>
      <c r="C14048">
        <v>3</v>
      </c>
      <c r="D14048" t="s">
        <v>12</v>
      </c>
      <c r="E14048" t="s">
        <v>12</v>
      </c>
      <c r="F14048" s="3" t="s">
        <v>33254</v>
      </c>
      <c r="G14048">
        <v>2020</v>
      </c>
      <c r="H14048" t="s">
        <v>21</v>
      </c>
      <c r="I14048" t="s">
        <v>33251</v>
      </c>
    </row>
    <row r="14049" spans="1:9" ht="32" x14ac:dyDescent="0.2">
      <c r="A14049" t="s">
        <v>33255</v>
      </c>
      <c r="B14049" t="s">
        <v>33256</v>
      </c>
      <c r="C14049">
        <v>1</v>
      </c>
      <c r="D14049" t="s">
        <v>12</v>
      </c>
      <c r="E14049" t="s">
        <v>12</v>
      </c>
      <c r="F14049" s="3" t="s">
        <v>33257</v>
      </c>
      <c r="G14049">
        <v>2020</v>
      </c>
      <c r="H14049" t="s">
        <v>1087</v>
      </c>
      <c r="I14049" t="s">
        <v>33258</v>
      </c>
    </row>
    <row r="14050" spans="1:9" ht="16" x14ac:dyDescent="0.2">
      <c r="A14050" t="s">
        <v>33259</v>
      </c>
      <c r="B14050" t="s">
        <v>8872</v>
      </c>
      <c r="C14050">
        <v>1</v>
      </c>
      <c r="D14050" t="s">
        <v>12</v>
      </c>
      <c r="E14050" t="s">
        <v>12</v>
      </c>
      <c r="F14050" s="3" t="s">
        <v>33260</v>
      </c>
      <c r="G14050">
        <v>2020</v>
      </c>
      <c r="H14050" t="s">
        <v>1031</v>
      </c>
      <c r="I14050" t="s">
        <v>33261</v>
      </c>
    </row>
    <row r="14051" spans="1:9" ht="32" x14ac:dyDescent="0.2">
      <c r="A14051" t="s">
        <v>33259</v>
      </c>
      <c r="B14051" t="s">
        <v>33262</v>
      </c>
      <c r="C14051">
        <v>2</v>
      </c>
      <c r="D14051" t="s">
        <v>12</v>
      </c>
      <c r="E14051" t="s">
        <v>12</v>
      </c>
      <c r="F14051" s="3" t="s">
        <v>33263</v>
      </c>
      <c r="G14051">
        <v>2020</v>
      </c>
      <c r="H14051" t="s">
        <v>1031</v>
      </c>
      <c r="I14051" t="s">
        <v>33261</v>
      </c>
    </row>
    <row r="14052" spans="1:9" ht="16" x14ac:dyDescent="0.2">
      <c r="A14052" t="s">
        <v>33259</v>
      </c>
      <c r="B14052" t="s">
        <v>33264</v>
      </c>
      <c r="C14052">
        <v>3</v>
      </c>
      <c r="D14052" t="s">
        <v>12</v>
      </c>
      <c r="E14052" t="s">
        <v>12</v>
      </c>
      <c r="F14052" s="3" t="s">
        <v>33260</v>
      </c>
      <c r="G14052">
        <v>2020</v>
      </c>
      <c r="H14052" t="s">
        <v>1031</v>
      </c>
      <c r="I14052" t="s">
        <v>33261</v>
      </c>
    </row>
    <row r="14053" spans="1:9" ht="16" x14ac:dyDescent="0.2">
      <c r="A14053" t="s">
        <v>33265</v>
      </c>
      <c r="B14053" t="s">
        <v>33266</v>
      </c>
      <c r="C14053">
        <v>1</v>
      </c>
      <c r="D14053" t="s">
        <v>31</v>
      </c>
      <c r="E14053" t="s">
        <v>12</v>
      </c>
      <c r="F14053" s="3" t="s">
        <v>33267</v>
      </c>
      <c r="G14053">
        <v>2020</v>
      </c>
      <c r="H14053" t="s">
        <v>137</v>
      </c>
      <c r="I14053" t="s">
        <v>33268</v>
      </c>
    </row>
    <row r="14054" spans="1:9" ht="16" x14ac:dyDescent="0.2">
      <c r="A14054" t="s">
        <v>33265</v>
      </c>
      <c r="B14054" t="s">
        <v>33269</v>
      </c>
      <c r="C14054">
        <v>2</v>
      </c>
      <c r="D14054" t="s">
        <v>344</v>
      </c>
      <c r="E14054" t="s">
        <v>12</v>
      </c>
      <c r="F14054" s="3" t="s">
        <v>8755</v>
      </c>
      <c r="G14054">
        <v>2020</v>
      </c>
      <c r="H14054" t="s">
        <v>8756</v>
      </c>
      <c r="I14054" t="s">
        <v>33268</v>
      </c>
    </row>
    <row r="14055" spans="1:9" ht="16" x14ac:dyDescent="0.2">
      <c r="A14055" t="s">
        <v>33265</v>
      </c>
      <c r="B14055" t="s">
        <v>33270</v>
      </c>
      <c r="C14055">
        <v>3</v>
      </c>
      <c r="D14055" t="s">
        <v>316</v>
      </c>
      <c r="E14055" t="s">
        <v>12</v>
      </c>
      <c r="F14055" s="3" t="s">
        <v>33271</v>
      </c>
      <c r="G14055">
        <v>2020</v>
      </c>
      <c r="H14055" t="s">
        <v>130</v>
      </c>
      <c r="I14055" t="s">
        <v>33268</v>
      </c>
    </row>
    <row r="14056" spans="1:9" ht="16" x14ac:dyDescent="0.2">
      <c r="A14056" t="s">
        <v>33272</v>
      </c>
      <c r="B14056" t="s">
        <v>32043</v>
      </c>
      <c r="C14056">
        <v>1</v>
      </c>
      <c r="D14056" t="s">
        <v>52</v>
      </c>
      <c r="E14056" t="s">
        <v>12</v>
      </c>
      <c r="F14056" s="3" t="s">
        <v>33273</v>
      </c>
      <c r="G14056">
        <v>2020</v>
      </c>
      <c r="H14056" t="s">
        <v>21</v>
      </c>
      <c r="I14056" t="s">
        <v>33274</v>
      </c>
    </row>
    <row r="14057" spans="1:9" ht="16" x14ac:dyDescent="0.2">
      <c r="A14057" t="s">
        <v>33272</v>
      </c>
      <c r="B14057" t="s">
        <v>32046</v>
      </c>
      <c r="C14057">
        <v>2</v>
      </c>
      <c r="D14057" t="s">
        <v>52</v>
      </c>
      <c r="E14057" t="s">
        <v>12</v>
      </c>
      <c r="F14057" s="3" t="s">
        <v>33275</v>
      </c>
      <c r="G14057">
        <v>2020</v>
      </c>
      <c r="H14057" t="s">
        <v>21</v>
      </c>
      <c r="I14057" t="s">
        <v>33274</v>
      </c>
    </row>
    <row r="14058" spans="1:9" ht="16" x14ac:dyDescent="0.2">
      <c r="A14058" t="s">
        <v>33272</v>
      </c>
      <c r="B14058" t="s">
        <v>32048</v>
      </c>
      <c r="C14058">
        <v>3</v>
      </c>
      <c r="D14058">
        <f>237</f>
        <v>237</v>
      </c>
      <c r="E14058" t="s">
        <v>12</v>
      </c>
      <c r="F14058" s="3" t="s">
        <v>33276</v>
      </c>
      <c r="G14058">
        <v>2020</v>
      </c>
      <c r="H14058" t="s">
        <v>21</v>
      </c>
      <c r="I14058" t="s">
        <v>33274</v>
      </c>
    </row>
    <row r="14059" spans="1:9" ht="32" x14ac:dyDescent="0.2">
      <c r="A14059" t="s">
        <v>33277</v>
      </c>
      <c r="B14059" t="s">
        <v>33278</v>
      </c>
      <c r="C14059">
        <v>1</v>
      </c>
      <c r="D14059" t="s">
        <v>52</v>
      </c>
      <c r="E14059" t="s">
        <v>12</v>
      </c>
      <c r="F14059" s="3" t="s">
        <v>33279</v>
      </c>
      <c r="G14059">
        <v>2020</v>
      </c>
      <c r="H14059" t="s">
        <v>972</v>
      </c>
      <c r="I14059" t="s">
        <v>33280</v>
      </c>
    </row>
    <row r="14060" spans="1:9" ht="32" x14ac:dyDescent="0.2">
      <c r="A14060" t="s">
        <v>33281</v>
      </c>
      <c r="B14060" t="s">
        <v>33282</v>
      </c>
      <c r="C14060">
        <v>1</v>
      </c>
      <c r="D14060" t="s">
        <v>12</v>
      </c>
      <c r="E14060" t="s">
        <v>12</v>
      </c>
      <c r="F14060" s="3" t="s">
        <v>33283</v>
      </c>
      <c r="G14060">
        <v>2020</v>
      </c>
      <c r="H14060" t="s">
        <v>2797</v>
      </c>
      <c r="I14060" t="s">
        <v>33284</v>
      </c>
    </row>
    <row r="14061" spans="1:9" ht="32" x14ac:dyDescent="0.2">
      <c r="A14061" t="s">
        <v>33285</v>
      </c>
      <c r="B14061" t="s">
        <v>33286</v>
      </c>
      <c r="C14061">
        <v>1</v>
      </c>
      <c r="D14061" t="s">
        <v>12</v>
      </c>
      <c r="E14061" t="s">
        <v>12</v>
      </c>
      <c r="F14061" s="3" t="s">
        <v>33287</v>
      </c>
      <c r="G14061">
        <v>2020</v>
      </c>
      <c r="H14061" t="s">
        <v>37</v>
      </c>
      <c r="I14061" t="s">
        <v>33288</v>
      </c>
    </row>
    <row r="14062" spans="1:9" ht="16" x14ac:dyDescent="0.2">
      <c r="A14062" t="s">
        <v>33289</v>
      </c>
      <c r="B14062" t="s">
        <v>3106</v>
      </c>
      <c r="C14062">
        <v>1</v>
      </c>
      <c r="D14062" t="s">
        <v>344</v>
      </c>
      <c r="E14062" t="s">
        <v>12</v>
      </c>
      <c r="F14062" s="3" t="s">
        <v>4709</v>
      </c>
      <c r="G14062">
        <v>2020</v>
      </c>
      <c r="H14062" t="s">
        <v>1157</v>
      </c>
      <c r="I14062" t="s">
        <v>33290</v>
      </c>
    </row>
    <row r="14063" spans="1:9" ht="16" x14ac:dyDescent="0.2">
      <c r="A14063" t="s">
        <v>33289</v>
      </c>
      <c r="B14063" t="s">
        <v>30661</v>
      </c>
      <c r="C14063">
        <v>2</v>
      </c>
      <c r="D14063" t="s">
        <v>193</v>
      </c>
      <c r="E14063" t="s">
        <v>12</v>
      </c>
      <c r="F14063" s="3" t="s">
        <v>16352</v>
      </c>
      <c r="G14063">
        <v>2020</v>
      </c>
      <c r="H14063" t="s">
        <v>195</v>
      </c>
      <c r="I14063" t="s">
        <v>33290</v>
      </c>
    </row>
    <row r="14064" spans="1:9" ht="32" x14ac:dyDescent="0.2">
      <c r="A14064" t="s">
        <v>33291</v>
      </c>
      <c r="B14064" t="s">
        <v>33292</v>
      </c>
      <c r="C14064">
        <v>1</v>
      </c>
      <c r="D14064">
        <f>85</f>
        <v>85</v>
      </c>
      <c r="E14064" t="s">
        <v>1171</v>
      </c>
      <c r="F14064" s="3" t="s">
        <v>33293</v>
      </c>
      <c r="G14064">
        <v>2020</v>
      </c>
      <c r="H14064" t="s">
        <v>174</v>
      </c>
      <c r="I14064" t="s">
        <v>33294</v>
      </c>
    </row>
    <row r="14065" spans="1:9" ht="16" x14ac:dyDescent="0.2">
      <c r="A14065" t="s">
        <v>33295</v>
      </c>
      <c r="B14065" t="s">
        <v>33296</v>
      </c>
      <c r="C14065">
        <v>1</v>
      </c>
      <c r="D14065" t="s">
        <v>101</v>
      </c>
      <c r="E14065" t="s">
        <v>12</v>
      </c>
      <c r="F14065" s="3" t="s">
        <v>2980</v>
      </c>
      <c r="G14065">
        <v>2020</v>
      </c>
      <c r="H14065" t="s">
        <v>37</v>
      </c>
      <c r="I14065" t="s">
        <v>33297</v>
      </c>
    </row>
    <row r="14066" spans="1:9" ht="48" x14ac:dyDescent="0.2">
      <c r="A14066" t="s">
        <v>33298</v>
      </c>
      <c r="B14066" t="s">
        <v>20421</v>
      </c>
      <c r="C14066">
        <v>1</v>
      </c>
      <c r="D14066" t="s">
        <v>1077</v>
      </c>
      <c r="E14066" t="s">
        <v>12</v>
      </c>
      <c r="F14066" s="3" t="s">
        <v>33299</v>
      </c>
      <c r="G14066">
        <v>2020</v>
      </c>
      <c r="H14066" t="s">
        <v>226</v>
      </c>
      <c r="I14066" t="s">
        <v>33300</v>
      </c>
    </row>
    <row r="14067" spans="1:9" ht="32" x14ac:dyDescent="0.2">
      <c r="A14067" t="s">
        <v>33298</v>
      </c>
      <c r="B14067" t="s">
        <v>11858</v>
      </c>
      <c r="C14067">
        <v>2</v>
      </c>
      <c r="D14067" t="s">
        <v>52</v>
      </c>
      <c r="E14067" t="s">
        <v>12</v>
      </c>
      <c r="F14067" s="3" t="s">
        <v>33301</v>
      </c>
      <c r="G14067">
        <v>2020</v>
      </c>
      <c r="H14067" t="s">
        <v>226</v>
      </c>
      <c r="I14067" t="s">
        <v>33300</v>
      </c>
    </row>
    <row r="14068" spans="1:9" ht="32" x14ac:dyDescent="0.2">
      <c r="A14068" t="s">
        <v>33298</v>
      </c>
      <c r="B14068" t="s">
        <v>9915</v>
      </c>
      <c r="C14068">
        <v>3</v>
      </c>
      <c r="D14068" t="s">
        <v>1077</v>
      </c>
      <c r="E14068" t="s">
        <v>12</v>
      </c>
      <c r="F14068" s="3" t="s">
        <v>1078</v>
      </c>
      <c r="G14068">
        <v>2020</v>
      </c>
      <c r="H14068" t="s">
        <v>226</v>
      </c>
      <c r="I14068" t="s">
        <v>33300</v>
      </c>
    </row>
    <row r="14069" spans="1:9" ht="32" x14ac:dyDescent="0.2">
      <c r="A14069" t="s">
        <v>33302</v>
      </c>
      <c r="B14069" t="s">
        <v>33303</v>
      </c>
      <c r="C14069">
        <v>1</v>
      </c>
      <c r="D14069">
        <f>237</f>
        <v>237</v>
      </c>
      <c r="E14069" t="s">
        <v>12</v>
      </c>
      <c r="F14069" s="3" t="s">
        <v>33304</v>
      </c>
      <c r="G14069">
        <v>2020</v>
      </c>
      <c r="H14069" t="s">
        <v>21</v>
      </c>
      <c r="I14069" t="s">
        <v>33305</v>
      </c>
    </row>
    <row r="14070" spans="1:9" ht="16" x14ac:dyDescent="0.2">
      <c r="A14070" t="s">
        <v>33306</v>
      </c>
      <c r="B14070" t="s">
        <v>33307</v>
      </c>
      <c r="C14070">
        <v>1</v>
      </c>
      <c r="D14070" t="s">
        <v>12</v>
      </c>
      <c r="E14070" t="s">
        <v>12</v>
      </c>
      <c r="F14070" s="3" t="s">
        <v>3184</v>
      </c>
      <c r="G14070">
        <v>2020</v>
      </c>
      <c r="H14070" t="s">
        <v>239</v>
      </c>
      <c r="I14070" t="s">
        <v>33308</v>
      </c>
    </row>
    <row r="14071" spans="1:9" ht="48" x14ac:dyDescent="0.2">
      <c r="A14071" t="s">
        <v>33306</v>
      </c>
      <c r="B14071" t="s">
        <v>33309</v>
      </c>
      <c r="C14071">
        <v>2</v>
      </c>
      <c r="D14071" t="s">
        <v>12</v>
      </c>
      <c r="E14071" t="s">
        <v>12</v>
      </c>
      <c r="F14071" s="3" t="s">
        <v>33310</v>
      </c>
      <c r="G14071">
        <v>2020</v>
      </c>
      <c r="H14071" t="s">
        <v>239</v>
      </c>
      <c r="I14071" t="s">
        <v>33308</v>
      </c>
    </row>
    <row r="14072" spans="1:9" ht="16" x14ac:dyDescent="0.2">
      <c r="A14072" t="s">
        <v>33311</v>
      </c>
      <c r="B14072" t="s">
        <v>32043</v>
      </c>
      <c r="C14072">
        <v>1</v>
      </c>
      <c r="D14072" t="s">
        <v>52</v>
      </c>
      <c r="E14072" t="s">
        <v>12</v>
      </c>
      <c r="F14072" s="3" t="s">
        <v>33273</v>
      </c>
      <c r="G14072">
        <v>2020</v>
      </c>
      <c r="H14072" t="s">
        <v>21</v>
      </c>
      <c r="I14072" t="s">
        <v>33312</v>
      </c>
    </row>
    <row r="14073" spans="1:9" ht="16" x14ac:dyDescent="0.2">
      <c r="A14073" t="s">
        <v>33311</v>
      </c>
      <c r="B14073" t="s">
        <v>32046</v>
      </c>
      <c r="C14073">
        <v>2</v>
      </c>
      <c r="D14073" t="s">
        <v>52</v>
      </c>
      <c r="E14073" t="s">
        <v>12</v>
      </c>
      <c r="F14073" s="3" t="s">
        <v>33275</v>
      </c>
      <c r="G14073">
        <v>2020</v>
      </c>
      <c r="H14073" t="s">
        <v>21</v>
      </c>
      <c r="I14073" t="s">
        <v>33312</v>
      </c>
    </row>
    <row r="14074" spans="1:9" ht="16" x14ac:dyDescent="0.2">
      <c r="A14074" t="s">
        <v>33311</v>
      </c>
      <c r="B14074" t="s">
        <v>32048</v>
      </c>
      <c r="C14074">
        <v>3</v>
      </c>
      <c r="D14074">
        <f>237</f>
        <v>237</v>
      </c>
      <c r="E14074" t="s">
        <v>12</v>
      </c>
      <c r="F14074" s="3" t="s">
        <v>33276</v>
      </c>
      <c r="G14074">
        <v>2020</v>
      </c>
      <c r="H14074" t="s">
        <v>21</v>
      </c>
      <c r="I14074" t="s">
        <v>33312</v>
      </c>
    </row>
    <row r="14075" spans="1:9" ht="16" x14ac:dyDescent="0.2">
      <c r="A14075" t="s">
        <v>33313</v>
      </c>
      <c r="B14075" t="s">
        <v>17657</v>
      </c>
      <c r="C14075">
        <v>1</v>
      </c>
      <c r="D14075" t="s">
        <v>3753</v>
      </c>
      <c r="E14075" t="s">
        <v>12</v>
      </c>
      <c r="F14075" s="3" t="s">
        <v>18078</v>
      </c>
      <c r="G14075">
        <v>2020</v>
      </c>
      <c r="H14075" t="s">
        <v>323</v>
      </c>
      <c r="I14075" t="s">
        <v>33314</v>
      </c>
    </row>
    <row r="14076" spans="1:9" ht="32" x14ac:dyDescent="0.2">
      <c r="A14076" t="s">
        <v>33313</v>
      </c>
      <c r="B14076" t="s">
        <v>33315</v>
      </c>
      <c r="C14076">
        <v>2</v>
      </c>
      <c r="D14076" t="s">
        <v>2738</v>
      </c>
      <c r="E14076" t="s">
        <v>12</v>
      </c>
      <c r="F14076" s="3" t="s">
        <v>27518</v>
      </c>
      <c r="G14076">
        <v>2020</v>
      </c>
      <c r="H14076" t="s">
        <v>323</v>
      </c>
      <c r="I14076" t="s">
        <v>33314</v>
      </c>
    </row>
    <row r="14077" spans="1:9" ht="16" x14ac:dyDescent="0.2">
      <c r="A14077" t="s">
        <v>33316</v>
      </c>
      <c r="B14077" t="s">
        <v>33317</v>
      </c>
      <c r="C14077">
        <v>1</v>
      </c>
      <c r="D14077">
        <f>237</f>
        <v>237</v>
      </c>
      <c r="E14077" t="s">
        <v>12</v>
      </c>
      <c r="F14077" s="3" t="s">
        <v>1781</v>
      </c>
      <c r="G14077">
        <v>2020</v>
      </c>
      <c r="H14077" t="s">
        <v>21</v>
      </c>
      <c r="I14077" t="s">
        <v>33318</v>
      </c>
    </row>
    <row r="14078" spans="1:9" ht="32" x14ac:dyDescent="0.2">
      <c r="A14078" t="s">
        <v>33319</v>
      </c>
      <c r="B14078" t="s">
        <v>10597</v>
      </c>
      <c r="C14078">
        <v>1</v>
      </c>
      <c r="D14078" t="s">
        <v>12</v>
      </c>
      <c r="E14078" t="s">
        <v>12</v>
      </c>
      <c r="F14078" s="3" t="s">
        <v>9094</v>
      </c>
      <c r="G14078">
        <v>2020</v>
      </c>
      <c r="H14078" t="s">
        <v>239</v>
      </c>
      <c r="I14078" t="s">
        <v>33320</v>
      </c>
    </row>
    <row r="14079" spans="1:9" ht="32" x14ac:dyDescent="0.2">
      <c r="A14079" t="s">
        <v>33319</v>
      </c>
      <c r="B14079" t="s">
        <v>33321</v>
      </c>
      <c r="C14079">
        <v>2</v>
      </c>
      <c r="D14079" t="s">
        <v>12</v>
      </c>
      <c r="E14079" t="s">
        <v>12</v>
      </c>
      <c r="F14079" s="3" t="s">
        <v>3302</v>
      </c>
      <c r="G14079">
        <v>2020</v>
      </c>
      <c r="H14079" t="s">
        <v>239</v>
      </c>
      <c r="I14079" t="s">
        <v>33320</v>
      </c>
    </row>
    <row r="14080" spans="1:9" ht="16" x14ac:dyDescent="0.2">
      <c r="A14080" t="s">
        <v>33322</v>
      </c>
      <c r="B14080" t="s">
        <v>28407</v>
      </c>
      <c r="C14080">
        <v>1</v>
      </c>
      <c r="D14080">
        <f>407</f>
        <v>407</v>
      </c>
      <c r="E14080" t="s">
        <v>12</v>
      </c>
      <c r="F14080" s="3" t="s">
        <v>12577</v>
      </c>
      <c r="G14080">
        <v>2020</v>
      </c>
      <c r="H14080" t="s">
        <v>37</v>
      </c>
      <c r="I14080" t="s">
        <v>33323</v>
      </c>
    </row>
    <row r="14081" spans="1:9" ht="16" x14ac:dyDescent="0.2">
      <c r="A14081" t="s">
        <v>33324</v>
      </c>
      <c r="B14081" t="s">
        <v>7959</v>
      </c>
      <c r="C14081">
        <v>1</v>
      </c>
      <c r="D14081">
        <f>237</f>
        <v>237</v>
      </c>
      <c r="E14081" t="s">
        <v>12</v>
      </c>
      <c r="F14081" s="3" t="s">
        <v>1303</v>
      </c>
      <c r="G14081">
        <v>2020</v>
      </c>
      <c r="H14081" t="s">
        <v>21</v>
      </c>
      <c r="I14081" t="s">
        <v>33325</v>
      </c>
    </row>
    <row r="14082" spans="1:9" ht="32" x14ac:dyDescent="0.2">
      <c r="A14082" t="s">
        <v>33326</v>
      </c>
      <c r="B14082" t="s">
        <v>2125</v>
      </c>
      <c r="C14082">
        <v>1</v>
      </c>
      <c r="D14082" t="s">
        <v>90</v>
      </c>
      <c r="E14082" t="s">
        <v>12</v>
      </c>
      <c r="F14082" s="3" t="s">
        <v>9905</v>
      </c>
      <c r="G14082">
        <v>2020</v>
      </c>
      <c r="H14082" t="s">
        <v>6891</v>
      </c>
      <c r="I14082" t="s">
        <v>33327</v>
      </c>
    </row>
    <row r="14083" spans="1:9" ht="16" x14ac:dyDescent="0.2">
      <c r="A14083" t="s">
        <v>33328</v>
      </c>
      <c r="B14083" t="s">
        <v>33329</v>
      </c>
      <c r="C14083">
        <v>1</v>
      </c>
      <c r="D14083">
        <f>237</f>
        <v>237</v>
      </c>
      <c r="E14083" t="s">
        <v>12</v>
      </c>
      <c r="F14083" s="3" t="s">
        <v>1303</v>
      </c>
      <c r="G14083">
        <v>2020</v>
      </c>
      <c r="H14083" t="s">
        <v>21</v>
      </c>
      <c r="I14083" t="s">
        <v>33330</v>
      </c>
    </row>
    <row r="14084" spans="1:9" ht="32" x14ac:dyDescent="0.2">
      <c r="A14084" t="s">
        <v>33328</v>
      </c>
      <c r="B14084" t="s">
        <v>33331</v>
      </c>
      <c r="C14084">
        <v>2</v>
      </c>
      <c r="D14084" t="s">
        <v>52</v>
      </c>
      <c r="E14084" t="s">
        <v>12</v>
      </c>
      <c r="F14084" s="3" t="s">
        <v>32976</v>
      </c>
      <c r="G14084">
        <v>2020</v>
      </c>
      <c r="H14084" t="s">
        <v>323</v>
      </c>
      <c r="I14084" t="s">
        <v>33330</v>
      </c>
    </row>
    <row r="14085" spans="1:9" ht="16" x14ac:dyDescent="0.2">
      <c r="A14085" t="s">
        <v>33332</v>
      </c>
      <c r="B14085" t="s">
        <v>33333</v>
      </c>
      <c r="C14085">
        <v>1</v>
      </c>
      <c r="D14085" t="s">
        <v>12</v>
      </c>
      <c r="E14085" t="s">
        <v>12</v>
      </c>
      <c r="F14085" s="3" t="s">
        <v>33334</v>
      </c>
      <c r="G14085">
        <v>2020</v>
      </c>
      <c r="H14085" t="s">
        <v>235</v>
      </c>
      <c r="I14085" t="s">
        <v>33335</v>
      </c>
    </row>
    <row r="14086" spans="1:9" ht="16" x14ac:dyDescent="0.2">
      <c r="A14086" t="s">
        <v>33332</v>
      </c>
      <c r="B14086" t="s">
        <v>33336</v>
      </c>
      <c r="C14086">
        <v>2</v>
      </c>
      <c r="D14086" t="s">
        <v>12</v>
      </c>
      <c r="E14086" t="s">
        <v>12</v>
      </c>
      <c r="F14086" s="3" t="s">
        <v>2067</v>
      </c>
      <c r="G14086">
        <v>2020</v>
      </c>
      <c r="H14086" t="s">
        <v>235</v>
      </c>
      <c r="I14086" t="s">
        <v>33335</v>
      </c>
    </row>
    <row r="14087" spans="1:9" ht="16" x14ac:dyDescent="0.2">
      <c r="A14087" t="s">
        <v>33332</v>
      </c>
      <c r="B14087" t="s">
        <v>33337</v>
      </c>
      <c r="C14087">
        <v>3</v>
      </c>
      <c r="D14087" t="s">
        <v>12</v>
      </c>
      <c r="E14087" t="s">
        <v>12</v>
      </c>
      <c r="F14087" s="3" t="s">
        <v>33338</v>
      </c>
      <c r="G14087">
        <v>2020</v>
      </c>
      <c r="H14087" t="s">
        <v>235</v>
      </c>
      <c r="I14087" t="s">
        <v>33335</v>
      </c>
    </row>
    <row r="14088" spans="1:9" ht="16" x14ac:dyDescent="0.2">
      <c r="A14088" t="s">
        <v>33332</v>
      </c>
      <c r="B14088" t="s">
        <v>33339</v>
      </c>
      <c r="C14088">
        <v>4</v>
      </c>
      <c r="D14088" t="s">
        <v>12</v>
      </c>
      <c r="E14088" t="s">
        <v>12</v>
      </c>
      <c r="F14088" s="3" t="s">
        <v>33340</v>
      </c>
      <c r="G14088">
        <v>2020</v>
      </c>
      <c r="H14088" t="s">
        <v>235</v>
      </c>
      <c r="I14088" t="s">
        <v>33335</v>
      </c>
    </row>
    <row r="14089" spans="1:9" ht="32" x14ac:dyDescent="0.2">
      <c r="A14089" t="s">
        <v>33341</v>
      </c>
      <c r="B14089" t="s">
        <v>33342</v>
      </c>
      <c r="C14089">
        <v>1</v>
      </c>
      <c r="D14089" t="s">
        <v>12</v>
      </c>
      <c r="E14089" t="s">
        <v>12</v>
      </c>
      <c r="F14089" s="3" t="s">
        <v>33343</v>
      </c>
      <c r="G14089">
        <v>2020</v>
      </c>
      <c r="H14089" t="s">
        <v>256</v>
      </c>
      <c r="I14089" t="s">
        <v>33344</v>
      </c>
    </row>
    <row r="14090" spans="1:9" ht="32" x14ac:dyDescent="0.2">
      <c r="A14090" t="s">
        <v>33345</v>
      </c>
      <c r="B14090" t="s">
        <v>5770</v>
      </c>
      <c r="C14090">
        <v>1</v>
      </c>
      <c r="D14090" t="s">
        <v>12</v>
      </c>
      <c r="E14090" t="s">
        <v>12</v>
      </c>
      <c r="F14090" s="3" t="s">
        <v>24938</v>
      </c>
      <c r="G14090">
        <v>2020</v>
      </c>
      <c r="H14090" t="s">
        <v>1157</v>
      </c>
      <c r="I14090" t="s">
        <v>33346</v>
      </c>
    </row>
    <row r="14091" spans="1:9" ht="16" x14ac:dyDescent="0.2">
      <c r="A14091" t="s">
        <v>33345</v>
      </c>
      <c r="B14091" t="s">
        <v>33347</v>
      </c>
      <c r="C14091">
        <v>2</v>
      </c>
      <c r="D14091">
        <f>431</f>
        <v>431</v>
      </c>
      <c r="E14091" t="s">
        <v>12</v>
      </c>
      <c r="F14091" s="3" t="s">
        <v>33348</v>
      </c>
      <c r="G14091">
        <v>2020</v>
      </c>
      <c r="H14091" t="s">
        <v>438</v>
      </c>
      <c r="I14091" t="s">
        <v>33346</v>
      </c>
    </row>
    <row r="14092" spans="1:9" ht="16" x14ac:dyDescent="0.2">
      <c r="A14092" t="s">
        <v>33345</v>
      </c>
      <c r="B14092" t="s">
        <v>33349</v>
      </c>
      <c r="C14092">
        <v>3</v>
      </c>
      <c r="D14092" t="s">
        <v>316</v>
      </c>
      <c r="E14092" t="s">
        <v>12</v>
      </c>
      <c r="F14092" s="3" t="s">
        <v>33350</v>
      </c>
      <c r="G14092">
        <v>2020</v>
      </c>
      <c r="H14092" t="s">
        <v>6544</v>
      </c>
      <c r="I14092" t="s">
        <v>33346</v>
      </c>
    </row>
    <row r="14093" spans="1:9" ht="32" x14ac:dyDescent="0.2">
      <c r="A14093" t="s">
        <v>33351</v>
      </c>
      <c r="B14093" t="s">
        <v>33352</v>
      </c>
      <c r="C14093">
        <v>1</v>
      </c>
      <c r="D14093">
        <f>461</f>
        <v>461</v>
      </c>
      <c r="E14093" t="s">
        <v>12</v>
      </c>
      <c r="F14093" s="3" t="s">
        <v>33353</v>
      </c>
      <c r="G14093">
        <v>2020</v>
      </c>
      <c r="H14093" t="s">
        <v>126</v>
      </c>
      <c r="I14093" t="s">
        <v>33354</v>
      </c>
    </row>
    <row r="14094" spans="1:9" ht="32" x14ac:dyDescent="0.2">
      <c r="A14094" t="s">
        <v>33355</v>
      </c>
      <c r="B14094" t="s">
        <v>31428</v>
      </c>
      <c r="C14094">
        <v>1</v>
      </c>
      <c r="D14094" t="s">
        <v>90</v>
      </c>
      <c r="E14094" t="s">
        <v>12</v>
      </c>
      <c r="F14094" s="3" t="s">
        <v>31429</v>
      </c>
      <c r="G14094">
        <v>2020</v>
      </c>
      <c r="H14094" t="s">
        <v>1696</v>
      </c>
      <c r="I14094" t="s">
        <v>33356</v>
      </c>
    </row>
    <row r="14095" spans="1:9" ht="16" x14ac:dyDescent="0.2">
      <c r="A14095" t="s">
        <v>33355</v>
      </c>
      <c r="B14095" t="s">
        <v>33357</v>
      </c>
      <c r="C14095">
        <v>2</v>
      </c>
      <c r="D14095" t="s">
        <v>12</v>
      </c>
      <c r="E14095" t="s">
        <v>12</v>
      </c>
      <c r="F14095" s="3" t="s">
        <v>25875</v>
      </c>
      <c r="G14095">
        <v>2020</v>
      </c>
      <c r="H14095" t="s">
        <v>3976</v>
      </c>
      <c r="I14095" t="s">
        <v>33356</v>
      </c>
    </row>
    <row r="14096" spans="1:9" ht="16" x14ac:dyDescent="0.2">
      <c r="A14096" t="s">
        <v>33358</v>
      </c>
      <c r="B14096" t="s">
        <v>894</v>
      </c>
      <c r="C14096">
        <v>1</v>
      </c>
      <c r="D14096" t="s">
        <v>12</v>
      </c>
      <c r="E14096" t="s">
        <v>12</v>
      </c>
      <c r="F14096" s="3" t="s">
        <v>33359</v>
      </c>
      <c r="G14096">
        <v>2020</v>
      </c>
      <c r="H14096" t="s">
        <v>14</v>
      </c>
      <c r="I14096" t="s">
        <v>33360</v>
      </c>
    </row>
    <row r="14097" spans="1:9" ht="32" x14ac:dyDescent="0.2">
      <c r="A14097" t="s">
        <v>33361</v>
      </c>
      <c r="B14097" t="s">
        <v>33362</v>
      </c>
      <c r="C14097">
        <v>1</v>
      </c>
      <c r="D14097" t="s">
        <v>12</v>
      </c>
      <c r="E14097" t="s">
        <v>12</v>
      </c>
      <c r="F14097" s="3" t="s">
        <v>33363</v>
      </c>
      <c r="G14097">
        <v>2020</v>
      </c>
      <c r="H14097" t="s">
        <v>323</v>
      </c>
      <c r="I14097" t="s">
        <v>33364</v>
      </c>
    </row>
    <row r="14098" spans="1:9" ht="16" x14ac:dyDescent="0.2">
      <c r="A14098" t="s">
        <v>33361</v>
      </c>
      <c r="B14098" t="s">
        <v>33365</v>
      </c>
      <c r="C14098">
        <v>2</v>
      </c>
      <c r="D14098" t="s">
        <v>12</v>
      </c>
      <c r="E14098" t="s">
        <v>12</v>
      </c>
      <c r="F14098" s="3" t="s">
        <v>33366</v>
      </c>
      <c r="G14098">
        <v>2020</v>
      </c>
      <c r="H14098" t="s">
        <v>323</v>
      </c>
      <c r="I14098" t="s">
        <v>33364</v>
      </c>
    </row>
    <row r="14099" spans="1:9" ht="32" x14ac:dyDescent="0.2">
      <c r="A14099" t="s">
        <v>33367</v>
      </c>
      <c r="B14099" t="s">
        <v>5277</v>
      </c>
      <c r="C14099">
        <v>1</v>
      </c>
      <c r="D14099" s="5" t="s">
        <v>12</v>
      </c>
      <c r="E14099" t="s">
        <v>12</v>
      </c>
      <c r="F14099" s="7" t="s">
        <v>28320</v>
      </c>
      <c r="G14099">
        <v>2020</v>
      </c>
      <c r="H14099" t="s">
        <v>37</v>
      </c>
      <c r="I14099" t="s">
        <v>33368</v>
      </c>
    </row>
    <row r="14100" spans="1:9" ht="32" x14ac:dyDescent="0.2">
      <c r="A14100" t="s">
        <v>33369</v>
      </c>
      <c r="B14100" t="s">
        <v>33370</v>
      </c>
      <c r="C14100">
        <v>1</v>
      </c>
      <c r="D14100" t="s">
        <v>316</v>
      </c>
      <c r="E14100" t="s">
        <v>12</v>
      </c>
      <c r="F14100" s="3" t="s">
        <v>30216</v>
      </c>
      <c r="G14100">
        <v>2020</v>
      </c>
      <c r="H14100" t="s">
        <v>140</v>
      </c>
      <c r="I14100" t="s">
        <v>33371</v>
      </c>
    </row>
    <row r="14101" spans="1:9" ht="32" x14ac:dyDescent="0.2">
      <c r="A14101" t="s">
        <v>33369</v>
      </c>
      <c r="B14101" t="s">
        <v>2259</v>
      </c>
      <c r="C14101">
        <v>2</v>
      </c>
      <c r="D14101" t="s">
        <v>316</v>
      </c>
      <c r="E14101" t="s">
        <v>12</v>
      </c>
      <c r="F14101" s="3" t="s">
        <v>1002</v>
      </c>
      <c r="G14101">
        <v>2020</v>
      </c>
      <c r="H14101" t="s">
        <v>140</v>
      </c>
      <c r="I14101" t="s">
        <v>33371</v>
      </c>
    </row>
    <row r="14102" spans="1:9" ht="32" x14ac:dyDescent="0.2">
      <c r="A14102" t="s">
        <v>33372</v>
      </c>
      <c r="B14102" t="s">
        <v>33373</v>
      </c>
      <c r="C14102">
        <v>1</v>
      </c>
      <c r="D14102" t="s">
        <v>12</v>
      </c>
      <c r="E14102" t="s">
        <v>12</v>
      </c>
      <c r="F14102" s="3" t="s">
        <v>33374</v>
      </c>
      <c r="G14102">
        <v>2020</v>
      </c>
      <c r="H14102" t="s">
        <v>37</v>
      </c>
      <c r="I14102" t="s">
        <v>33375</v>
      </c>
    </row>
    <row r="14103" spans="1:9" ht="16" x14ac:dyDescent="0.2">
      <c r="A14103" t="s">
        <v>33372</v>
      </c>
      <c r="B14103" t="s">
        <v>33376</v>
      </c>
      <c r="C14103">
        <v>2</v>
      </c>
      <c r="D14103" t="s">
        <v>12</v>
      </c>
      <c r="E14103" t="s">
        <v>12</v>
      </c>
      <c r="F14103" s="3" t="s">
        <v>33377</v>
      </c>
      <c r="G14103">
        <v>2020</v>
      </c>
      <c r="H14103" t="s">
        <v>37</v>
      </c>
      <c r="I14103" t="s">
        <v>33375</v>
      </c>
    </row>
    <row r="14104" spans="1:9" ht="16" x14ac:dyDescent="0.2">
      <c r="A14104" t="s">
        <v>33372</v>
      </c>
      <c r="B14104" t="s">
        <v>33378</v>
      </c>
      <c r="C14104">
        <v>3</v>
      </c>
      <c r="D14104" t="s">
        <v>90</v>
      </c>
      <c r="E14104" t="s">
        <v>12</v>
      </c>
      <c r="F14104" s="3" t="s">
        <v>9957</v>
      </c>
      <c r="G14104">
        <v>2020</v>
      </c>
      <c r="H14104" t="s">
        <v>6891</v>
      </c>
      <c r="I14104" t="s">
        <v>33375</v>
      </c>
    </row>
    <row r="14105" spans="1:9" ht="32" x14ac:dyDescent="0.2">
      <c r="A14105" t="s">
        <v>33379</v>
      </c>
      <c r="B14105" t="s">
        <v>33380</v>
      </c>
      <c r="C14105">
        <v>1</v>
      </c>
      <c r="D14105" t="s">
        <v>12</v>
      </c>
      <c r="E14105" t="s">
        <v>12</v>
      </c>
      <c r="F14105" s="3" t="s">
        <v>33381</v>
      </c>
      <c r="G14105">
        <v>2020</v>
      </c>
      <c r="H14105" t="s">
        <v>239</v>
      </c>
      <c r="I14105" t="s">
        <v>33382</v>
      </c>
    </row>
    <row r="14106" spans="1:9" ht="16" x14ac:dyDescent="0.2">
      <c r="A14106" t="s">
        <v>33383</v>
      </c>
      <c r="B14106" t="s">
        <v>33384</v>
      </c>
      <c r="C14106">
        <v>1</v>
      </c>
      <c r="D14106" t="s">
        <v>12</v>
      </c>
      <c r="E14106" t="s">
        <v>12</v>
      </c>
      <c r="F14106" s="3" t="s">
        <v>15287</v>
      </c>
      <c r="G14106">
        <v>2020</v>
      </c>
      <c r="H14106" t="s">
        <v>239</v>
      </c>
      <c r="I14106" t="s">
        <v>33385</v>
      </c>
    </row>
    <row r="14107" spans="1:9" ht="16" x14ac:dyDescent="0.2">
      <c r="A14107" t="s">
        <v>33386</v>
      </c>
      <c r="B14107" t="s">
        <v>33387</v>
      </c>
      <c r="C14107">
        <v>1</v>
      </c>
      <c r="D14107" t="s">
        <v>12</v>
      </c>
      <c r="E14107" t="s">
        <v>12</v>
      </c>
      <c r="F14107" s="3" t="s">
        <v>15287</v>
      </c>
      <c r="G14107">
        <v>2020</v>
      </c>
      <c r="H14107" t="s">
        <v>239</v>
      </c>
      <c r="I14107" t="s">
        <v>33388</v>
      </c>
    </row>
    <row r="14108" spans="1:9" ht="32" x14ac:dyDescent="0.2">
      <c r="A14108" t="s">
        <v>33389</v>
      </c>
      <c r="B14108" t="s">
        <v>33390</v>
      </c>
      <c r="C14108">
        <v>1</v>
      </c>
      <c r="D14108" t="s">
        <v>12</v>
      </c>
      <c r="E14108" t="s">
        <v>12</v>
      </c>
      <c r="F14108" s="3" t="s">
        <v>33391</v>
      </c>
      <c r="G14108">
        <v>2020</v>
      </c>
      <c r="H14108" t="s">
        <v>239</v>
      </c>
      <c r="I14108" t="s">
        <v>33392</v>
      </c>
    </row>
    <row r="14109" spans="1:9" ht="16" x14ac:dyDescent="0.2">
      <c r="A14109" t="s">
        <v>33393</v>
      </c>
      <c r="B14109" t="s">
        <v>33394</v>
      </c>
      <c r="C14109">
        <v>1</v>
      </c>
      <c r="D14109" t="s">
        <v>12</v>
      </c>
      <c r="E14109" t="s">
        <v>12</v>
      </c>
      <c r="F14109" s="3" t="s">
        <v>33395</v>
      </c>
      <c r="G14109">
        <v>2020</v>
      </c>
      <c r="H14109" t="s">
        <v>140</v>
      </c>
      <c r="I14109" t="s">
        <v>33396</v>
      </c>
    </row>
    <row r="14110" spans="1:9" ht="32" x14ac:dyDescent="0.2">
      <c r="A14110" t="s">
        <v>33393</v>
      </c>
      <c r="B14110" t="s">
        <v>33397</v>
      </c>
      <c r="C14110">
        <v>2</v>
      </c>
      <c r="D14110" t="s">
        <v>12</v>
      </c>
      <c r="E14110" t="s">
        <v>12</v>
      </c>
      <c r="F14110" s="3" t="s">
        <v>33398</v>
      </c>
      <c r="G14110">
        <v>2020</v>
      </c>
      <c r="H14110" t="s">
        <v>140</v>
      </c>
      <c r="I14110" t="s">
        <v>33396</v>
      </c>
    </row>
    <row r="14111" spans="1:9" ht="16" x14ac:dyDescent="0.2">
      <c r="A14111" t="s">
        <v>33393</v>
      </c>
      <c r="B14111" t="s">
        <v>33399</v>
      </c>
      <c r="C14111">
        <v>3</v>
      </c>
      <c r="D14111" t="s">
        <v>1128</v>
      </c>
      <c r="E14111" t="s">
        <v>12</v>
      </c>
      <c r="F14111" s="3" t="s">
        <v>33400</v>
      </c>
      <c r="G14111">
        <v>2020</v>
      </c>
      <c r="H14111" t="s">
        <v>140</v>
      </c>
      <c r="I14111" t="s">
        <v>33396</v>
      </c>
    </row>
    <row r="14112" spans="1:9" ht="32" x14ac:dyDescent="0.2">
      <c r="A14112" t="s">
        <v>33401</v>
      </c>
      <c r="B14112" t="s">
        <v>33402</v>
      </c>
      <c r="C14112">
        <v>1</v>
      </c>
      <c r="D14112">
        <f>446</f>
        <v>446</v>
      </c>
      <c r="E14112" t="s">
        <v>12</v>
      </c>
      <c r="F14112" s="3" t="s">
        <v>33403</v>
      </c>
      <c r="G14112">
        <v>2020</v>
      </c>
      <c r="H14112" t="s">
        <v>140</v>
      </c>
      <c r="I14112" t="s">
        <v>33404</v>
      </c>
    </row>
    <row r="14113" spans="1:9" ht="32" x14ac:dyDescent="0.2">
      <c r="A14113" t="s">
        <v>33401</v>
      </c>
      <c r="B14113" t="s">
        <v>33405</v>
      </c>
      <c r="C14113">
        <v>2</v>
      </c>
      <c r="D14113">
        <f>407</f>
        <v>407</v>
      </c>
      <c r="E14113" t="s">
        <v>12</v>
      </c>
      <c r="F14113" s="3" t="s">
        <v>33406</v>
      </c>
      <c r="G14113">
        <v>2020</v>
      </c>
      <c r="H14113" t="s">
        <v>37</v>
      </c>
      <c r="I14113" t="s">
        <v>33404</v>
      </c>
    </row>
    <row r="14114" spans="1:9" ht="16" x14ac:dyDescent="0.2">
      <c r="A14114" t="s">
        <v>33407</v>
      </c>
      <c r="B14114" t="s">
        <v>33408</v>
      </c>
      <c r="C14114">
        <v>1</v>
      </c>
      <c r="D14114" t="s">
        <v>31</v>
      </c>
      <c r="E14114" t="s">
        <v>12</v>
      </c>
      <c r="F14114" s="3" t="s">
        <v>33409</v>
      </c>
      <c r="G14114">
        <v>2020</v>
      </c>
      <c r="H14114" t="s">
        <v>1404</v>
      </c>
      <c r="I14114" t="s">
        <v>33410</v>
      </c>
    </row>
    <row r="14115" spans="1:9" ht="32" x14ac:dyDescent="0.2">
      <c r="A14115" t="s">
        <v>33407</v>
      </c>
      <c r="B14115" t="s">
        <v>33411</v>
      </c>
      <c r="C14115">
        <v>2</v>
      </c>
      <c r="D14115">
        <f>349</f>
        <v>349</v>
      </c>
      <c r="E14115" t="s">
        <v>12</v>
      </c>
      <c r="F14115" s="3" t="s">
        <v>33412</v>
      </c>
      <c r="G14115">
        <v>2020</v>
      </c>
      <c r="H14115" t="s">
        <v>226</v>
      </c>
      <c r="I14115" t="s">
        <v>33410</v>
      </c>
    </row>
    <row r="14116" spans="1:9" ht="32" x14ac:dyDescent="0.2">
      <c r="A14116" t="s">
        <v>33413</v>
      </c>
      <c r="B14116" t="s">
        <v>10739</v>
      </c>
      <c r="C14116">
        <v>1</v>
      </c>
      <c r="D14116" t="s">
        <v>12</v>
      </c>
      <c r="E14116" t="s">
        <v>12</v>
      </c>
      <c r="F14116" s="3" t="s">
        <v>33414</v>
      </c>
      <c r="G14116">
        <v>2020</v>
      </c>
      <c r="H14116" t="s">
        <v>67</v>
      </c>
      <c r="I14116" t="s">
        <v>33415</v>
      </c>
    </row>
    <row r="14117" spans="1:9" ht="32" x14ac:dyDescent="0.2">
      <c r="A14117" t="s">
        <v>33413</v>
      </c>
      <c r="B14117" t="s">
        <v>33416</v>
      </c>
      <c r="C14117">
        <v>2</v>
      </c>
      <c r="D14117">
        <f>355</f>
        <v>355</v>
      </c>
      <c r="E14117" t="s">
        <v>12</v>
      </c>
      <c r="F14117" s="3" t="s">
        <v>33417</v>
      </c>
      <c r="G14117">
        <v>2020</v>
      </c>
      <c r="H14117" t="s">
        <v>67</v>
      </c>
      <c r="I14117" t="s">
        <v>33415</v>
      </c>
    </row>
    <row r="14118" spans="1:9" ht="32" x14ac:dyDescent="0.2">
      <c r="A14118" t="s">
        <v>33418</v>
      </c>
      <c r="B14118" t="s">
        <v>33419</v>
      </c>
      <c r="C14118">
        <v>1</v>
      </c>
      <c r="D14118">
        <f>441</f>
        <v>441</v>
      </c>
      <c r="E14118" t="s">
        <v>12</v>
      </c>
      <c r="F14118" s="3" t="s">
        <v>24961</v>
      </c>
      <c r="G14118">
        <v>2020</v>
      </c>
      <c r="H14118" t="s">
        <v>140</v>
      </c>
      <c r="I14118" t="s">
        <v>33420</v>
      </c>
    </row>
    <row r="14119" spans="1:9" ht="16" x14ac:dyDescent="0.2">
      <c r="A14119" t="s">
        <v>33418</v>
      </c>
      <c r="B14119" t="s">
        <v>2170</v>
      </c>
      <c r="C14119">
        <v>2</v>
      </c>
      <c r="D14119" t="s">
        <v>12</v>
      </c>
      <c r="E14119" t="s">
        <v>12</v>
      </c>
      <c r="F14119" s="3" t="s">
        <v>583</v>
      </c>
      <c r="G14119">
        <v>2020</v>
      </c>
      <c r="H14119" t="s">
        <v>140</v>
      </c>
      <c r="I14119" t="s">
        <v>33420</v>
      </c>
    </row>
    <row r="14120" spans="1:9" ht="32" x14ac:dyDescent="0.2">
      <c r="A14120" t="s">
        <v>33418</v>
      </c>
      <c r="B14120" t="s">
        <v>33421</v>
      </c>
      <c r="C14120">
        <v>3</v>
      </c>
      <c r="D14120" t="s">
        <v>316</v>
      </c>
      <c r="E14120" t="s">
        <v>12</v>
      </c>
      <c r="F14120" s="3" t="s">
        <v>30216</v>
      </c>
      <c r="G14120">
        <v>2020</v>
      </c>
      <c r="H14120" t="s">
        <v>140</v>
      </c>
      <c r="I14120" t="s">
        <v>33420</v>
      </c>
    </row>
    <row r="14121" spans="1:9" ht="32" x14ac:dyDescent="0.2">
      <c r="A14121" t="s">
        <v>33422</v>
      </c>
      <c r="B14121" t="s">
        <v>33423</v>
      </c>
      <c r="C14121">
        <v>1</v>
      </c>
      <c r="D14121" t="s">
        <v>12</v>
      </c>
      <c r="E14121" t="s">
        <v>12</v>
      </c>
      <c r="F14121" s="3" t="s">
        <v>33424</v>
      </c>
      <c r="G14121">
        <v>2020</v>
      </c>
      <c r="H14121" t="s">
        <v>1248</v>
      </c>
      <c r="I14121" t="s">
        <v>33425</v>
      </c>
    </row>
    <row r="14122" spans="1:9" ht="16" x14ac:dyDescent="0.2">
      <c r="A14122" t="s">
        <v>33422</v>
      </c>
      <c r="B14122" t="s">
        <v>33426</v>
      </c>
      <c r="C14122">
        <v>2</v>
      </c>
      <c r="D14122" t="s">
        <v>3898</v>
      </c>
      <c r="E14122" t="s">
        <v>12</v>
      </c>
      <c r="F14122" s="3" t="s">
        <v>30580</v>
      </c>
      <c r="G14122">
        <v>2020</v>
      </c>
      <c r="H14122" t="s">
        <v>1248</v>
      </c>
      <c r="I14122" t="s">
        <v>33425</v>
      </c>
    </row>
    <row r="14123" spans="1:9" ht="16" x14ac:dyDescent="0.2">
      <c r="A14123" t="s">
        <v>33427</v>
      </c>
      <c r="B14123" t="s">
        <v>33428</v>
      </c>
      <c r="C14123">
        <v>1</v>
      </c>
      <c r="D14123">
        <f>237</f>
        <v>237</v>
      </c>
      <c r="E14123" t="s">
        <v>12</v>
      </c>
      <c r="F14123" s="3" t="s">
        <v>2763</v>
      </c>
      <c r="G14123">
        <v>2020</v>
      </c>
      <c r="H14123" t="s">
        <v>21</v>
      </c>
      <c r="I14123" t="s">
        <v>33429</v>
      </c>
    </row>
    <row r="14124" spans="1:9" ht="32" x14ac:dyDescent="0.2">
      <c r="A14124" t="s">
        <v>33430</v>
      </c>
      <c r="B14124" t="s">
        <v>33431</v>
      </c>
      <c r="C14124">
        <v>1</v>
      </c>
      <c r="D14124" t="s">
        <v>12</v>
      </c>
      <c r="E14124" t="s">
        <v>12</v>
      </c>
      <c r="F14124" s="3" t="s">
        <v>33432</v>
      </c>
      <c r="G14124">
        <v>2020</v>
      </c>
      <c r="H14124" t="s">
        <v>239</v>
      </c>
      <c r="I14124" t="s">
        <v>33433</v>
      </c>
    </row>
    <row r="14125" spans="1:9" ht="32" x14ac:dyDescent="0.2">
      <c r="A14125" t="s">
        <v>33434</v>
      </c>
      <c r="B14125" t="s">
        <v>33435</v>
      </c>
      <c r="C14125">
        <v>1</v>
      </c>
      <c r="D14125" t="s">
        <v>12</v>
      </c>
      <c r="E14125" t="s">
        <v>12</v>
      </c>
      <c r="F14125" s="3" t="s">
        <v>15310</v>
      </c>
      <c r="G14125">
        <v>2020</v>
      </c>
      <c r="H14125" t="s">
        <v>239</v>
      </c>
      <c r="I14125" t="s">
        <v>33436</v>
      </c>
    </row>
    <row r="14126" spans="1:9" ht="16" x14ac:dyDescent="0.2">
      <c r="A14126" t="s">
        <v>33437</v>
      </c>
      <c r="B14126" t="s">
        <v>33438</v>
      </c>
      <c r="C14126">
        <v>1</v>
      </c>
      <c r="D14126">
        <f>276</f>
        <v>276</v>
      </c>
      <c r="E14126" t="s">
        <v>12</v>
      </c>
      <c r="F14126" s="3" t="s">
        <v>33439</v>
      </c>
      <c r="G14126">
        <v>2020</v>
      </c>
      <c r="H14126" t="s">
        <v>267</v>
      </c>
      <c r="I14126" t="s">
        <v>33440</v>
      </c>
    </row>
    <row r="14127" spans="1:9" ht="32" x14ac:dyDescent="0.2">
      <c r="A14127" t="s">
        <v>33437</v>
      </c>
      <c r="B14127" t="s">
        <v>33441</v>
      </c>
      <c r="C14127">
        <v>2</v>
      </c>
      <c r="D14127" t="s">
        <v>2621</v>
      </c>
      <c r="E14127" t="s">
        <v>20090</v>
      </c>
      <c r="F14127" s="3" t="s">
        <v>20091</v>
      </c>
      <c r="G14127">
        <v>2020</v>
      </c>
      <c r="H14127" t="s">
        <v>140</v>
      </c>
      <c r="I14127" t="s">
        <v>33440</v>
      </c>
    </row>
    <row r="14128" spans="1:9" ht="16" x14ac:dyDescent="0.2">
      <c r="A14128" t="s">
        <v>33437</v>
      </c>
      <c r="B14128" t="s">
        <v>33442</v>
      </c>
      <c r="C14128">
        <v>3</v>
      </c>
      <c r="D14128" t="s">
        <v>12</v>
      </c>
      <c r="E14128" t="s">
        <v>12</v>
      </c>
      <c r="F14128" s="3" t="s">
        <v>33443</v>
      </c>
      <c r="G14128">
        <v>2020</v>
      </c>
      <c r="H14128" t="s">
        <v>140</v>
      </c>
      <c r="I14128" t="s">
        <v>33440</v>
      </c>
    </row>
    <row r="14129" spans="1:9" ht="16" x14ac:dyDescent="0.2">
      <c r="A14129" t="s">
        <v>33444</v>
      </c>
      <c r="B14129" t="s">
        <v>33445</v>
      </c>
      <c r="C14129">
        <v>1</v>
      </c>
      <c r="D14129" t="s">
        <v>12</v>
      </c>
      <c r="E14129" t="s">
        <v>12</v>
      </c>
      <c r="F14129" s="3" t="s">
        <v>33446</v>
      </c>
      <c r="G14129">
        <v>2020</v>
      </c>
      <c r="H14129" t="s">
        <v>1102</v>
      </c>
      <c r="I14129" t="s">
        <v>33447</v>
      </c>
    </row>
    <row r="14130" spans="1:9" ht="16" x14ac:dyDescent="0.2">
      <c r="A14130" t="s">
        <v>33444</v>
      </c>
      <c r="B14130" t="s">
        <v>33448</v>
      </c>
      <c r="C14130">
        <v>2</v>
      </c>
      <c r="D14130" t="s">
        <v>12</v>
      </c>
      <c r="E14130" t="s">
        <v>12</v>
      </c>
      <c r="F14130" s="3" t="s">
        <v>33449</v>
      </c>
      <c r="G14130">
        <v>2020</v>
      </c>
      <c r="H14130" t="s">
        <v>140</v>
      </c>
      <c r="I14130" t="s">
        <v>33447</v>
      </c>
    </row>
    <row r="14131" spans="1:9" ht="32" x14ac:dyDescent="0.2">
      <c r="A14131" t="s">
        <v>33444</v>
      </c>
      <c r="B14131" t="s">
        <v>33450</v>
      </c>
      <c r="C14131">
        <v>3</v>
      </c>
      <c r="D14131" t="s">
        <v>12</v>
      </c>
      <c r="E14131" t="s">
        <v>12</v>
      </c>
      <c r="F14131" s="3" t="s">
        <v>33451</v>
      </c>
      <c r="G14131">
        <v>2020</v>
      </c>
      <c r="H14131" t="s">
        <v>140</v>
      </c>
      <c r="I14131" t="s">
        <v>33447</v>
      </c>
    </row>
    <row r="14132" spans="1:9" ht="32" x14ac:dyDescent="0.2">
      <c r="A14132" t="s">
        <v>33444</v>
      </c>
      <c r="B14132" t="s">
        <v>33452</v>
      </c>
      <c r="C14132">
        <v>4</v>
      </c>
      <c r="D14132" t="s">
        <v>12</v>
      </c>
      <c r="E14132" t="s">
        <v>12</v>
      </c>
      <c r="F14132" s="3" t="s">
        <v>33453</v>
      </c>
      <c r="G14132">
        <v>2020</v>
      </c>
      <c r="H14132" t="s">
        <v>140</v>
      </c>
      <c r="I14132" t="s">
        <v>33447</v>
      </c>
    </row>
    <row r="14133" spans="1:9" ht="32" x14ac:dyDescent="0.2">
      <c r="A14133" t="s">
        <v>33444</v>
      </c>
      <c r="B14133" t="s">
        <v>33454</v>
      </c>
      <c r="C14133">
        <v>5</v>
      </c>
      <c r="D14133" t="s">
        <v>12</v>
      </c>
      <c r="E14133" t="s">
        <v>12</v>
      </c>
      <c r="F14133" s="3" t="s">
        <v>33455</v>
      </c>
      <c r="G14133">
        <v>2020</v>
      </c>
      <c r="H14133" t="s">
        <v>318</v>
      </c>
      <c r="I14133" t="s">
        <v>33447</v>
      </c>
    </row>
    <row r="14134" spans="1:9" ht="32" x14ac:dyDescent="0.2">
      <c r="A14134" t="s">
        <v>33444</v>
      </c>
      <c r="B14134" t="s">
        <v>33456</v>
      </c>
      <c r="C14134">
        <v>6</v>
      </c>
      <c r="D14134" t="s">
        <v>12</v>
      </c>
      <c r="E14134" t="s">
        <v>12</v>
      </c>
      <c r="F14134" s="3" t="s">
        <v>33457</v>
      </c>
      <c r="G14134">
        <v>2020</v>
      </c>
      <c r="H14134" t="s">
        <v>12656</v>
      </c>
      <c r="I14134" t="s">
        <v>33447</v>
      </c>
    </row>
    <row r="14135" spans="1:9" ht="16" x14ac:dyDescent="0.2">
      <c r="A14135" t="s">
        <v>33444</v>
      </c>
      <c r="B14135" t="s">
        <v>33458</v>
      </c>
      <c r="C14135">
        <v>7</v>
      </c>
      <c r="D14135" t="s">
        <v>12</v>
      </c>
      <c r="E14135" t="s">
        <v>12</v>
      </c>
      <c r="F14135" s="3" t="s">
        <v>33459</v>
      </c>
      <c r="G14135">
        <v>2020</v>
      </c>
      <c r="H14135" t="s">
        <v>12656</v>
      </c>
      <c r="I14135" t="s">
        <v>33447</v>
      </c>
    </row>
    <row r="14136" spans="1:9" ht="32" x14ac:dyDescent="0.2">
      <c r="A14136" t="s">
        <v>33444</v>
      </c>
      <c r="B14136" t="s">
        <v>33460</v>
      </c>
      <c r="C14136">
        <v>8</v>
      </c>
      <c r="D14136" t="s">
        <v>52</v>
      </c>
      <c r="E14136" t="s">
        <v>12</v>
      </c>
      <c r="F14136" s="3" t="s">
        <v>33461</v>
      </c>
      <c r="G14136">
        <v>2020</v>
      </c>
      <c r="H14136" t="s">
        <v>140</v>
      </c>
      <c r="I14136" t="s">
        <v>33447</v>
      </c>
    </row>
    <row r="14137" spans="1:9" ht="16" x14ac:dyDescent="0.2">
      <c r="A14137" t="s">
        <v>33462</v>
      </c>
      <c r="B14137" t="s">
        <v>33463</v>
      </c>
      <c r="C14137">
        <v>1</v>
      </c>
      <c r="D14137" t="s">
        <v>12</v>
      </c>
      <c r="E14137" t="s">
        <v>12</v>
      </c>
      <c r="F14137" s="3" t="s">
        <v>15832</v>
      </c>
      <c r="G14137">
        <v>2020</v>
      </c>
      <c r="H14137" t="s">
        <v>368</v>
      </c>
      <c r="I14137" t="s">
        <v>33464</v>
      </c>
    </row>
    <row r="14138" spans="1:9" ht="32" x14ac:dyDescent="0.2">
      <c r="A14138" t="s">
        <v>33465</v>
      </c>
      <c r="B14138" t="s">
        <v>33466</v>
      </c>
      <c r="C14138">
        <v>1</v>
      </c>
      <c r="D14138" t="s">
        <v>12</v>
      </c>
      <c r="E14138" t="s">
        <v>12</v>
      </c>
      <c r="F14138" s="3" t="s">
        <v>20010</v>
      </c>
      <c r="G14138">
        <v>2020</v>
      </c>
      <c r="H14138" t="s">
        <v>239</v>
      </c>
      <c r="I14138" t="s">
        <v>33467</v>
      </c>
    </row>
    <row r="14139" spans="1:9" ht="16" x14ac:dyDescent="0.2">
      <c r="A14139" t="s">
        <v>33468</v>
      </c>
      <c r="B14139" t="s">
        <v>33469</v>
      </c>
      <c r="C14139">
        <v>1</v>
      </c>
      <c r="D14139" t="s">
        <v>12</v>
      </c>
      <c r="E14139" t="s">
        <v>12</v>
      </c>
      <c r="F14139" s="3" t="s">
        <v>18780</v>
      </c>
      <c r="G14139">
        <v>2020</v>
      </c>
      <c r="H14139" t="s">
        <v>140</v>
      </c>
      <c r="I14139" t="s">
        <v>33470</v>
      </c>
    </row>
    <row r="14140" spans="1:9" ht="16" x14ac:dyDescent="0.2">
      <c r="A14140" t="s">
        <v>33468</v>
      </c>
      <c r="B14140" t="s">
        <v>1578</v>
      </c>
      <c r="C14140">
        <v>2</v>
      </c>
      <c r="D14140" t="s">
        <v>12</v>
      </c>
      <c r="E14140" t="s">
        <v>12</v>
      </c>
      <c r="F14140" s="3" t="s">
        <v>18780</v>
      </c>
      <c r="G14140">
        <v>2020</v>
      </c>
      <c r="H14140" t="s">
        <v>140</v>
      </c>
      <c r="I14140" t="s">
        <v>33470</v>
      </c>
    </row>
    <row r="14141" spans="1:9" ht="32" x14ac:dyDescent="0.2">
      <c r="A14141" t="s">
        <v>33471</v>
      </c>
      <c r="B14141" t="s">
        <v>33472</v>
      </c>
      <c r="C14141">
        <v>1</v>
      </c>
      <c r="D14141" t="s">
        <v>3548</v>
      </c>
      <c r="E14141" t="s">
        <v>12</v>
      </c>
      <c r="F14141" s="3" t="s">
        <v>33473</v>
      </c>
      <c r="G14141">
        <v>2020</v>
      </c>
      <c r="H14141" t="s">
        <v>86</v>
      </c>
      <c r="I14141" t="s">
        <v>33474</v>
      </c>
    </row>
    <row r="14142" spans="1:9" ht="32" x14ac:dyDescent="0.2">
      <c r="A14142" t="s">
        <v>33471</v>
      </c>
      <c r="B14142" t="s">
        <v>33475</v>
      </c>
      <c r="C14142">
        <v>2</v>
      </c>
      <c r="D14142">
        <f>246</f>
        <v>246</v>
      </c>
      <c r="E14142" t="s">
        <v>12</v>
      </c>
      <c r="F14142" s="3" t="s">
        <v>33476</v>
      </c>
      <c r="G14142">
        <v>2020</v>
      </c>
      <c r="H14142" t="s">
        <v>126</v>
      </c>
      <c r="I14142" t="s">
        <v>33474</v>
      </c>
    </row>
    <row r="14143" spans="1:9" ht="32" x14ac:dyDescent="0.2">
      <c r="A14143" t="s">
        <v>33477</v>
      </c>
      <c r="B14143" t="s">
        <v>33478</v>
      </c>
      <c r="C14143">
        <v>1</v>
      </c>
      <c r="D14143" t="s">
        <v>12</v>
      </c>
      <c r="E14143" t="s">
        <v>12</v>
      </c>
      <c r="F14143" s="3" t="s">
        <v>33479</v>
      </c>
      <c r="G14143">
        <v>2020</v>
      </c>
      <c r="H14143" t="s">
        <v>37</v>
      </c>
      <c r="I14143" t="s">
        <v>33480</v>
      </c>
    </row>
    <row r="14144" spans="1:9" ht="32" x14ac:dyDescent="0.2">
      <c r="A14144" t="s">
        <v>33477</v>
      </c>
      <c r="B14144" t="s">
        <v>33481</v>
      </c>
      <c r="C14144">
        <v>2</v>
      </c>
      <c r="D14144" t="s">
        <v>12</v>
      </c>
      <c r="E14144" t="s">
        <v>12</v>
      </c>
      <c r="F14144" s="3" t="s">
        <v>33482</v>
      </c>
      <c r="G14144">
        <v>2020</v>
      </c>
      <c r="H14144" t="s">
        <v>37</v>
      </c>
      <c r="I14144" t="s">
        <v>33480</v>
      </c>
    </row>
    <row r="14145" spans="1:9" ht="32" x14ac:dyDescent="0.2">
      <c r="A14145" t="s">
        <v>33477</v>
      </c>
      <c r="B14145" t="s">
        <v>33483</v>
      </c>
      <c r="C14145">
        <v>3</v>
      </c>
      <c r="D14145" t="s">
        <v>12</v>
      </c>
      <c r="E14145" t="s">
        <v>12</v>
      </c>
      <c r="F14145" s="3" t="s">
        <v>33484</v>
      </c>
      <c r="G14145">
        <v>2020</v>
      </c>
      <c r="H14145" t="s">
        <v>37</v>
      </c>
      <c r="I14145" t="s">
        <v>33480</v>
      </c>
    </row>
    <row r="14146" spans="1:9" ht="16" x14ac:dyDescent="0.2">
      <c r="A14146" t="s">
        <v>33485</v>
      </c>
      <c r="B14146" t="s">
        <v>33486</v>
      </c>
      <c r="C14146">
        <v>1</v>
      </c>
      <c r="D14146" t="s">
        <v>12</v>
      </c>
      <c r="E14146" t="s">
        <v>12</v>
      </c>
      <c r="F14146" s="3" t="s">
        <v>33487</v>
      </c>
      <c r="G14146">
        <v>2019</v>
      </c>
      <c r="H14146" t="s">
        <v>1157</v>
      </c>
      <c r="I14146" t="s">
        <v>33488</v>
      </c>
    </row>
    <row r="14147" spans="1:9" ht="32" x14ac:dyDescent="0.2">
      <c r="A14147" t="s">
        <v>33485</v>
      </c>
      <c r="B14147" t="s">
        <v>33489</v>
      </c>
      <c r="C14147">
        <v>2</v>
      </c>
      <c r="D14147" t="s">
        <v>12</v>
      </c>
      <c r="E14147" t="s">
        <v>12</v>
      </c>
      <c r="F14147" s="3" t="s">
        <v>33490</v>
      </c>
      <c r="G14147">
        <v>2019</v>
      </c>
      <c r="H14147" t="s">
        <v>1157</v>
      </c>
      <c r="I14147" t="s">
        <v>33488</v>
      </c>
    </row>
    <row r="14148" spans="1:9" ht="32" x14ac:dyDescent="0.2">
      <c r="A14148" t="s">
        <v>33491</v>
      </c>
      <c r="B14148" t="s">
        <v>33492</v>
      </c>
      <c r="C14148">
        <v>1</v>
      </c>
      <c r="D14148" s="5" t="s">
        <v>12</v>
      </c>
      <c r="E14148" t="s">
        <v>12</v>
      </c>
      <c r="F14148" s="7" t="s">
        <v>28320</v>
      </c>
      <c r="G14148">
        <v>2019</v>
      </c>
      <c r="H14148" t="s">
        <v>37</v>
      </c>
      <c r="I14148" t="s">
        <v>33493</v>
      </c>
    </row>
    <row r="14149" spans="1:9" ht="16" x14ac:dyDescent="0.2">
      <c r="A14149" t="s">
        <v>33491</v>
      </c>
      <c r="B14149" t="s">
        <v>33494</v>
      </c>
      <c r="C14149">
        <v>2</v>
      </c>
      <c r="D14149" s="5" t="s">
        <v>12</v>
      </c>
      <c r="E14149" t="s">
        <v>12</v>
      </c>
      <c r="F14149" s="7" t="s">
        <v>165</v>
      </c>
      <c r="G14149">
        <v>2019</v>
      </c>
      <c r="H14149" t="s">
        <v>37</v>
      </c>
      <c r="I14149" t="s">
        <v>33493</v>
      </c>
    </row>
    <row r="14150" spans="1:9" ht="16" x14ac:dyDescent="0.2">
      <c r="A14150" t="s">
        <v>33495</v>
      </c>
      <c r="B14150" t="s">
        <v>33496</v>
      </c>
      <c r="C14150">
        <v>1</v>
      </c>
      <c r="D14150" t="s">
        <v>12</v>
      </c>
      <c r="E14150" t="s">
        <v>12</v>
      </c>
      <c r="F14150" s="3" t="s">
        <v>33497</v>
      </c>
      <c r="G14150">
        <v>2019</v>
      </c>
      <c r="H14150" t="s">
        <v>37</v>
      </c>
      <c r="I14150" t="s">
        <v>33498</v>
      </c>
    </row>
    <row r="14151" spans="1:9" ht="16" x14ac:dyDescent="0.2">
      <c r="A14151" t="s">
        <v>33499</v>
      </c>
      <c r="B14151" t="s">
        <v>33500</v>
      </c>
      <c r="C14151">
        <v>1</v>
      </c>
      <c r="D14151" t="s">
        <v>344</v>
      </c>
      <c r="E14151" t="s">
        <v>12</v>
      </c>
      <c r="F14151" s="3" t="s">
        <v>17017</v>
      </c>
      <c r="G14151">
        <v>2019</v>
      </c>
      <c r="H14151" t="s">
        <v>438</v>
      </c>
      <c r="I14151" t="s">
        <v>33501</v>
      </c>
    </row>
    <row r="14152" spans="1:9" ht="16" x14ac:dyDescent="0.2">
      <c r="A14152" t="s">
        <v>33502</v>
      </c>
      <c r="B14152" t="s">
        <v>33503</v>
      </c>
      <c r="C14152">
        <v>1</v>
      </c>
      <c r="D14152" t="s">
        <v>344</v>
      </c>
      <c r="E14152" t="s">
        <v>12</v>
      </c>
      <c r="F14152" s="3" t="s">
        <v>33504</v>
      </c>
      <c r="G14152">
        <v>2019</v>
      </c>
      <c r="H14152" t="s">
        <v>438</v>
      </c>
      <c r="I14152" t="s">
        <v>33505</v>
      </c>
    </row>
    <row r="14153" spans="1:9" ht="16" x14ac:dyDescent="0.2">
      <c r="A14153" t="s">
        <v>33502</v>
      </c>
      <c r="B14153" t="s">
        <v>33506</v>
      </c>
      <c r="C14153">
        <v>2</v>
      </c>
      <c r="D14153" t="s">
        <v>344</v>
      </c>
      <c r="E14153" t="s">
        <v>12</v>
      </c>
      <c r="F14153" s="3" t="s">
        <v>17017</v>
      </c>
      <c r="G14153">
        <v>2019</v>
      </c>
      <c r="H14153" t="s">
        <v>438</v>
      </c>
      <c r="I14153" t="s">
        <v>33505</v>
      </c>
    </row>
    <row r="14154" spans="1:9" ht="32" x14ac:dyDescent="0.2">
      <c r="A14154" t="s">
        <v>33507</v>
      </c>
      <c r="B14154" t="s">
        <v>33508</v>
      </c>
      <c r="C14154">
        <v>1</v>
      </c>
      <c r="D14154">
        <f>237</f>
        <v>237</v>
      </c>
      <c r="E14154" t="s">
        <v>12</v>
      </c>
      <c r="F14154" s="3" t="s">
        <v>33509</v>
      </c>
      <c r="G14154">
        <v>2019</v>
      </c>
      <c r="H14154" t="s">
        <v>21</v>
      </c>
      <c r="I14154" t="s">
        <v>33510</v>
      </c>
    </row>
    <row r="14155" spans="1:9" ht="32" x14ac:dyDescent="0.2">
      <c r="A14155" t="s">
        <v>33507</v>
      </c>
      <c r="B14155" t="s">
        <v>33511</v>
      </c>
      <c r="C14155">
        <v>2</v>
      </c>
      <c r="D14155">
        <f>237</f>
        <v>237</v>
      </c>
      <c r="E14155" t="s">
        <v>12</v>
      </c>
      <c r="F14155" s="3" t="s">
        <v>33512</v>
      </c>
      <c r="G14155">
        <v>2019</v>
      </c>
      <c r="H14155" t="s">
        <v>21</v>
      </c>
      <c r="I14155" t="s">
        <v>33510</v>
      </c>
    </row>
    <row r="14156" spans="1:9" ht="16" x14ac:dyDescent="0.2">
      <c r="A14156" t="s">
        <v>33513</v>
      </c>
      <c r="B14156" t="s">
        <v>33514</v>
      </c>
      <c r="C14156">
        <v>1</v>
      </c>
      <c r="D14156">
        <f>184</f>
        <v>184</v>
      </c>
      <c r="E14156" t="s">
        <v>12</v>
      </c>
      <c r="F14156" s="3" t="s">
        <v>31038</v>
      </c>
      <c r="G14156">
        <v>2019</v>
      </c>
      <c r="H14156" t="s">
        <v>2316</v>
      </c>
      <c r="I14156" t="s">
        <v>33515</v>
      </c>
    </row>
    <row r="14157" spans="1:9" ht="32" x14ac:dyDescent="0.2">
      <c r="A14157" t="s">
        <v>33516</v>
      </c>
      <c r="B14157" t="s">
        <v>33517</v>
      </c>
      <c r="C14157">
        <v>1</v>
      </c>
      <c r="D14157" t="s">
        <v>344</v>
      </c>
      <c r="E14157" t="s">
        <v>12</v>
      </c>
      <c r="F14157" s="3" t="s">
        <v>33518</v>
      </c>
      <c r="G14157">
        <v>2019</v>
      </c>
      <c r="H14157" t="s">
        <v>140</v>
      </c>
      <c r="I14157" t="s">
        <v>33519</v>
      </c>
    </row>
    <row r="14158" spans="1:9" ht="32" x14ac:dyDescent="0.2">
      <c r="A14158" t="s">
        <v>33516</v>
      </c>
      <c r="B14158" t="s">
        <v>33520</v>
      </c>
      <c r="C14158">
        <v>2</v>
      </c>
      <c r="D14158" t="s">
        <v>344</v>
      </c>
      <c r="E14158" t="s">
        <v>12</v>
      </c>
      <c r="F14158" s="3" t="s">
        <v>33521</v>
      </c>
      <c r="G14158">
        <v>2019</v>
      </c>
      <c r="H14158" t="s">
        <v>140</v>
      </c>
      <c r="I14158" t="s">
        <v>33519</v>
      </c>
    </row>
    <row r="14159" spans="1:9" ht="32" x14ac:dyDescent="0.2">
      <c r="A14159" t="s">
        <v>33516</v>
      </c>
      <c r="B14159" t="s">
        <v>33522</v>
      </c>
      <c r="C14159">
        <v>3</v>
      </c>
      <c r="D14159" t="s">
        <v>12</v>
      </c>
      <c r="E14159" t="s">
        <v>12</v>
      </c>
      <c r="F14159" s="3" t="s">
        <v>33523</v>
      </c>
      <c r="G14159">
        <v>2019</v>
      </c>
      <c r="H14159" t="s">
        <v>646</v>
      </c>
      <c r="I14159" t="s">
        <v>33519</v>
      </c>
    </row>
    <row r="14160" spans="1:9" ht="32" x14ac:dyDescent="0.2">
      <c r="A14160" t="s">
        <v>33516</v>
      </c>
      <c r="B14160" t="s">
        <v>33524</v>
      </c>
      <c r="C14160">
        <v>4</v>
      </c>
      <c r="D14160" t="s">
        <v>344</v>
      </c>
      <c r="E14160" t="s">
        <v>12</v>
      </c>
      <c r="F14160" s="3" t="s">
        <v>33525</v>
      </c>
      <c r="G14160">
        <v>2019</v>
      </c>
      <c r="H14160" t="s">
        <v>140</v>
      </c>
      <c r="I14160" t="s">
        <v>33519</v>
      </c>
    </row>
    <row r="14161" spans="1:9" ht="32" x14ac:dyDescent="0.2">
      <c r="A14161" t="s">
        <v>33526</v>
      </c>
      <c r="B14161" t="s">
        <v>33527</v>
      </c>
      <c r="C14161">
        <v>1</v>
      </c>
      <c r="D14161">
        <f>404</f>
        <v>404</v>
      </c>
      <c r="E14161" t="s">
        <v>12</v>
      </c>
      <c r="F14161" s="3" t="s">
        <v>33528</v>
      </c>
      <c r="G14161">
        <v>2019</v>
      </c>
      <c r="H14161" t="s">
        <v>313</v>
      </c>
      <c r="I14161" t="s">
        <v>33529</v>
      </c>
    </row>
    <row r="14162" spans="1:9" ht="32" x14ac:dyDescent="0.2">
      <c r="A14162" t="s">
        <v>33530</v>
      </c>
      <c r="B14162" t="s">
        <v>26403</v>
      </c>
      <c r="C14162">
        <v>1</v>
      </c>
      <c r="D14162" t="s">
        <v>316</v>
      </c>
      <c r="E14162" t="s">
        <v>12</v>
      </c>
      <c r="F14162" s="3" t="s">
        <v>26404</v>
      </c>
      <c r="G14162">
        <v>2019</v>
      </c>
      <c r="H14162" t="s">
        <v>553</v>
      </c>
      <c r="I14162" t="s">
        <v>33531</v>
      </c>
    </row>
    <row r="14163" spans="1:9" ht="32" x14ac:dyDescent="0.2">
      <c r="A14163" t="s">
        <v>33530</v>
      </c>
      <c r="B14163" t="s">
        <v>33532</v>
      </c>
      <c r="C14163">
        <v>2</v>
      </c>
      <c r="D14163" t="s">
        <v>316</v>
      </c>
      <c r="E14163" t="s">
        <v>12</v>
      </c>
      <c r="F14163" s="3" t="s">
        <v>33533</v>
      </c>
      <c r="G14163">
        <v>2019</v>
      </c>
      <c r="H14163" t="s">
        <v>553</v>
      </c>
      <c r="I14163" t="s">
        <v>33531</v>
      </c>
    </row>
    <row r="14164" spans="1:9" ht="16" x14ac:dyDescent="0.2">
      <c r="A14164" t="s">
        <v>33534</v>
      </c>
      <c r="B14164" t="s">
        <v>33535</v>
      </c>
      <c r="C14164">
        <v>1</v>
      </c>
      <c r="D14164">
        <v>1401</v>
      </c>
      <c r="E14164" t="s">
        <v>12</v>
      </c>
      <c r="F14164" s="7" t="s">
        <v>33536</v>
      </c>
      <c r="G14164">
        <v>2019</v>
      </c>
      <c r="H14164" t="s">
        <v>140</v>
      </c>
      <c r="I14164" t="s">
        <v>33537</v>
      </c>
    </row>
    <row r="14165" spans="1:9" ht="32" x14ac:dyDescent="0.2">
      <c r="A14165" t="s">
        <v>33538</v>
      </c>
      <c r="B14165" t="s">
        <v>33539</v>
      </c>
      <c r="C14165">
        <v>1</v>
      </c>
      <c r="D14165" t="s">
        <v>344</v>
      </c>
      <c r="E14165" t="s">
        <v>12</v>
      </c>
      <c r="F14165" s="3" t="s">
        <v>33540</v>
      </c>
      <c r="G14165">
        <v>2019</v>
      </c>
      <c r="H14165" t="s">
        <v>779</v>
      </c>
      <c r="I14165" t="s">
        <v>33541</v>
      </c>
    </row>
    <row r="14166" spans="1:9" ht="16" x14ac:dyDescent="0.2">
      <c r="A14166" t="s">
        <v>33542</v>
      </c>
      <c r="B14166" t="s">
        <v>33543</v>
      </c>
      <c r="C14166">
        <v>1</v>
      </c>
      <c r="D14166" t="s">
        <v>12</v>
      </c>
      <c r="E14166" t="s">
        <v>12</v>
      </c>
      <c r="F14166" s="3" t="s">
        <v>33544</v>
      </c>
      <c r="G14166">
        <v>2019</v>
      </c>
      <c r="H14166" t="s">
        <v>14</v>
      </c>
      <c r="I14166" t="s">
        <v>33545</v>
      </c>
    </row>
    <row r="14167" spans="1:9" ht="16" x14ac:dyDescent="0.2">
      <c r="A14167" t="s">
        <v>33542</v>
      </c>
      <c r="B14167" t="s">
        <v>1420</v>
      </c>
      <c r="C14167">
        <v>2</v>
      </c>
      <c r="D14167" t="s">
        <v>12</v>
      </c>
      <c r="E14167" t="s">
        <v>12</v>
      </c>
      <c r="F14167" s="3" t="s">
        <v>33546</v>
      </c>
      <c r="G14167">
        <v>2019</v>
      </c>
      <c r="H14167" t="s">
        <v>14</v>
      </c>
      <c r="I14167" t="s">
        <v>33545</v>
      </c>
    </row>
    <row r="14168" spans="1:9" ht="32" x14ac:dyDescent="0.2">
      <c r="A14168" t="s">
        <v>33547</v>
      </c>
      <c r="B14168" t="s">
        <v>33548</v>
      </c>
      <c r="C14168">
        <v>1</v>
      </c>
      <c r="D14168" t="s">
        <v>12</v>
      </c>
      <c r="E14168" t="s">
        <v>12</v>
      </c>
      <c r="F14168" s="3" t="s">
        <v>33549</v>
      </c>
      <c r="G14168">
        <v>2019</v>
      </c>
      <c r="H14168" t="s">
        <v>140</v>
      </c>
      <c r="I14168" t="s">
        <v>33550</v>
      </c>
    </row>
    <row r="14169" spans="1:9" ht="16" x14ac:dyDescent="0.2">
      <c r="A14169" t="s">
        <v>33547</v>
      </c>
      <c r="B14169" t="s">
        <v>33551</v>
      </c>
      <c r="C14169">
        <v>2</v>
      </c>
      <c r="D14169" t="s">
        <v>1020</v>
      </c>
      <c r="E14169" t="s">
        <v>12</v>
      </c>
      <c r="F14169" s="3" t="s">
        <v>33552</v>
      </c>
      <c r="G14169">
        <v>2019</v>
      </c>
      <c r="H14169" t="s">
        <v>1022</v>
      </c>
      <c r="I14169" t="s">
        <v>33550</v>
      </c>
    </row>
    <row r="14170" spans="1:9" ht="16" x14ac:dyDescent="0.2">
      <c r="A14170" t="s">
        <v>33553</v>
      </c>
      <c r="B14170" t="s">
        <v>33554</v>
      </c>
      <c r="C14170">
        <v>1</v>
      </c>
      <c r="D14170" t="s">
        <v>12</v>
      </c>
      <c r="E14170" t="s">
        <v>12</v>
      </c>
      <c r="F14170" s="3" t="s">
        <v>33555</v>
      </c>
      <c r="G14170">
        <v>2019</v>
      </c>
      <c r="H14170" t="s">
        <v>1322</v>
      </c>
      <c r="I14170" t="s">
        <v>33556</v>
      </c>
    </row>
    <row r="14171" spans="1:9" ht="32" x14ac:dyDescent="0.2">
      <c r="A14171" t="s">
        <v>33553</v>
      </c>
      <c r="B14171" t="s">
        <v>33557</v>
      </c>
      <c r="C14171">
        <v>2</v>
      </c>
      <c r="D14171" t="s">
        <v>12</v>
      </c>
      <c r="E14171" t="s">
        <v>12</v>
      </c>
      <c r="F14171" s="3" t="s">
        <v>33558</v>
      </c>
      <c r="G14171">
        <v>2019</v>
      </c>
      <c r="H14171" t="s">
        <v>126</v>
      </c>
      <c r="I14171" t="s">
        <v>33556</v>
      </c>
    </row>
    <row r="14172" spans="1:9" ht="16" x14ac:dyDescent="0.2">
      <c r="A14172" t="s">
        <v>33559</v>
      </c>
      <c r="B14172" t="s">
        <v>9100</v>
      </c>
      <c r="C14172">
        <v>1</v>
      </c>
      <c r="D14172" t="s">
        <v>12</v>
      </c>
      <c r="E14172" t="s">
        <v>12</v>
      </c>
      <c r="F14172" s="3" t="s">
        <v>33560</v>
      </c>
      <c r="G14172">
        <v>2019</v>
      </c>
      <c r="H14172" t="s">
        <v>37</v>
      </c>
      <c r="I14172" t="s">
        <v>33561</v>
      </c>
    </row>
    <row r="14173" spans="1:9" ht="16" x14ac:dyDescent="0.2">
      <c r="A14173" t="s">
        <v>33562</v>
      </c>
      <c r="B14173" t="s">
        <v>10525</v>
      </c>
      <c r="C14173">
        <v>1</v>
      </c>
      <c r="D14173" t="s">
        <v>12</v>
      </c>
      <c r="E14173" t="s">
        <v>12</v>
      </c>
      <c r="F14173" s="3" t="s">
        <v>33563</v>
      </c>
      <c r="G14173">
        <v>2019</v>
      </c>
      <c r="H14173" t="s">
        <v>37</v>
      </c>
      <c r="I14173" t="s">
        <v>33564</v>
      </c>
    </row>
    <row r="14174" spans="1:9" ht="16" x14ac:dyDescent="0.2">
      <c r="A14174" t="s">
        <v>33565</v>
      </c>
      <c r="B14174" t="s">
        <v>3106</v>
      </c>
      <c r="C14174">
        <v>1</v>
      </c>
      <c r="D14174" t="s">
        <v>344</v>
      </c>
      <c r="E14174" t="s">
        <v>12</v>
      </c>
      <c r="F14174" s="3" t="s">
        <v>30662</v>
      </c>
      <c r="G14174">
        <v>2019</v>
      </c>
      <c r="H14174" t="s">
        <v>1157</v>
      </c>
      <c r="I14174" t="s">
        <v>33566</v>
      </c>
    </row>
    <row r="14175" spans="1:9" ht="32" x14ac:dyDescent="0.2">
      <c r="A14175" t="s">
        <v>33565</v>
      </c>
      <c r="B14175" t="s">
        <v>30661</v>
      </c>
      <c r="C14175">
        <v>2</v>
      </c>
      <c r="D14175" t="s">
        <v>344</v>
      </c>
      <c r="E14175" t="s">
        <v>12</v>
      </c>
      <c r="F14175" s="3" t="s">
        <v>3113</v>
      </c>
      <c r="G14175">
        <v>2019</v>
      </c>
      <c r="H14175" t="s">
        <v>1157</v>
      </c>
      <c r="I14175" t="s">
        <v>33566</v>
      </c>
    </row>
    <row r="14176" spans="1:9" ht="32" x14ac:dyDescent="0.2">
      <c r="A14176" t="s">
        <v>33565</v>
      </c>
      <c r="B14176" t="s">
        <v>33567</v>
      </c>
      <c r="C14176">
        <v>3</v>
      </c>
      <c r="D14176" t="s">
        <v>52</v>
      </c>
      <c r="E14176" t="s">
        <v>12</v>
      </c>
      <c r="F14176" s="3" t="s">
        <v>33568</v>
      </c>
      <c r="G14176">
        <v>2019</v>
      </c>
      <c r="H14176" t="s">
        <v>226</v>
      </c>
      <c r="I14176" t="s">
        <v>33566</v>
      </c>
    </row>
    <row r="14177" spans="1:9" ht="16" x14ac:dyDescent="0.2">
      <c r="A14177" t="s">
        <v>33569</v>
      </c>
      <c r="B14177" t="s">
        <v>33570</v>
      </c>
      <c r="C14177">
        <v>1</v>
      </c>
      <c r="D14177" t="s">
        <v>12</v>
      </c>
      <c r="E14177" t="s">
        <v>12</v>
      </c>
      <c r="F14177" s="3" t="s">
        <v>33571</v>
      </c>
      <c r="G14177">
        <v>2019</v>
      </c>
      <c r="H14177" t="s">
        <v>1022</v>
      </c>
      <c r="I14177" t="s">
        <v>33572</v>
      </c>
    </row>
    <row r="14178" spans="1:9" ht="16" x14ac:dyDescent="0.2">
      <c r="A14178" t="s">
        <v>33569</v>
      </c>
      <c r="B14178" t="s">
        <v>1347</v>
      </c>
      <c r="C14178">
        <v>2</v>
      </c>
      <c r="D14178" t="s">
        <v>311</v>
      </c>
      <c r="E14178" t="s">
        <v>12</v>
      </c>
      <c r="F14178" s="3" t="s">
        <v>13879</v>
      </c>
      <c r="G14178">
        <v>2019</v>
      </c>
      <c r="H14178" t="s">
        <v>313</v>
      </c>
      <c r="I14178" t="s">
        <v>33572</v>
      </c>
    </row>
    <row r="14179" spans="1:9" ht="32" x14ac:dyDescent="0.2">
      <c r="A14179" t="s">
        <v>33573</v>
      </c>
      <c r="B14179" t="s">
        <v>33574</v>
      </c>
      <c r="C14179">
        <v>1</v>
      </c>
      <c r="D14179" t="s">
        <v>4221</v>
      </c>
      <c r="E14179" t="s">
        <v>33575</v>
      </c>
      <c r="F14179" s="3" t="s">
        <v>33576</v>
      </c>
      <c r="G14179">
        <v>2019</v>
      </c>
      <c r="H14179" t="s">
        <v>4191</v>
      </c>
      <c r="I14179" t="s">
        <v>33577</v>
      </c>
    </row>
    <row r="14180" spans="1:9" ht="32" x14ac:dyDescent="0.2">
      <c r="A14180" t="s">
        <v>33578</v>
      </c>
      <c r="B14180" t="s">
        <v>13965</v>
      </c>
      <c r="C14180">
        <v>1</v>
      </c>
      <c r="D14180">
        <f>431</f>
        <v>431</v>
      </c>
      <c r="E14180" t="s">
        <v>12</v>
      </c>
      <c r="F14180" s="3" t="s">
        <v>33579</v>
      </c>
      <c r="G14180">
        <v>2019</v>
      </c>
      <c r="H14180" t="s">
        <v>714</v>
      </c>
      <c r="I14180" t="s">
        <v>33580</v>
      </c>
    </row>
    <row r="14181" spans="1:9" ht="16" x14ac:dyDescent="0.2">
      <c r="A14181" t="s">
        <v>33581</v>
      </c>
      <c r="B14181" t="s">
        <v>32094</v>
      </c>
      <c r="C14181">
        <v>1</v>
      </c>
      <c r="D14181" t="s">
        <v>2738</v>
      </c>
      <c r="E14181" t="s">
        <v>12</v>
      </c>
      <c r="F14181" s="3" t="s">
        <v>33582</v>
      </c>
      <c r="G14181">
        <v>2019</v>
      </c>
      <c r="H14181" t="s">
        <v>323</v>
      </c>
      <c r="I14181" t="s">
        <v>33583</v>
      </c>
    </row>
    <row r="14182" spans="1:9" ht="32" x14ac:dyDescent="0.2">
      <c r="A14182" t="s">
        <v>33584</v>
      </c>
      <c r="B14182" t="s">
        <v>27410</v>
      </c>
      <c r="C14182">
        <v>1</v>
      </c>
      <c r="D14182" t="s">
        <v>5024</v>
      </c>
      <c r="E14182" t="s">
        <v>12</v>
      </c>
      <c r="F14182" s="3" t="s">
        <v>20593</v>
      </c>
      <c r="G14182">
        <v>2019</v>
      </c>
      <c r="H14182" t="s">
        <v>126</v>
      </c>
      <c r="I14182" t="s">
        <v>33585</v>
      </c>
    </row>
    <row r="14183" spans="1:9" ht="32" x14ac:dyDescent="0.2">
      <c r="A14183" t="s">
        <v>33586</v>
      </c>
      <c r="B14183" t="s">
        <v>33587</v>
      </c>
      <c r="C14183">
        <v>1</v>
      </c>
      <c r="D14183" t="s">
        <v>12</v>
      </c>
      <c r="E14183" t="s">
        <v>12</v>
      </c>
      <c r="F14183" s="3" t="s">
        <v>33588</v>
      </c>
      <c r="G14183">
        <v>2019</v>
      </c>
      <c r="H14183" t="s">
        <v>14</v>
      </c>
      <c r="I14183" t="s">
        <v>33589</v>
      </c>
    </row>
    <row r="14184" spans="1:9" ht="32" x14ac:dyDescent="0.2">
      <c r="A14184" t="s">
        <v>33586</v>
      </c>
      <c r="B14184" t="s">
        <v>33590</v>
      </c>
      <c r="C14184">
        <v>2</v>
      </c>
      <c r="D14184" t="s">
        <v>12</v>
      </c>
      <c r="E14184" t="s">
        <v>12</v>
      </c>
      <c r="F14184" s="3" t="s">
        <v>33591</v>
      </c>
      <c r="G14184">
        <v>2019</v>
      </c>
      <c r="H14184" t="s">
        <v>140</v>
      </c>
      <c r="I14184" t="s">
        <v>33589</v>
      </c>
    </row>
    <row r="14185" spans="1:9" ht="32" x14ac:dyDescent="0.2">
      <c r="A14185" t="s">
        <v>33586</v>
      </c>
      <c r="B14185" t="s">
        <v>33592</v>
      </c>
      <c r="C14185">
        <v>3</v>
      </c>
      <c r="D14185" t="s">
        <v>408</v>
      </c>
      <c r="E14185" t="s">
        <v>12</v>
      </c>
      <c r="F14185" s="3" t="s">
        <v>33593</v>
      </c>
      <c r="G14185">
        <v>2019</v>
      </c>
      <c r="H14185" t="s">
        <v>140</v>
      </c>
      <c r="I14185" t="s">
        <v>33589</v>
      </c>
    </row>
    <row r="14186" spans="1:9" ht="16" x14ac:dyDescent="0.2">
      <c r="A14186" t="s">
        <v>33594</v>
      </c>
      <c r="B14186" t="s">
        <v>33595</v>
      </c>
      <c r="C14186">
        <v>1</v>
      </c>
      <c r="D14186" t="s">
        <v>11</v>
      </c>
      <c r="E14186" t="s">
        <v>12</v>
      </c>
      <c r="F14186" s="7" t="s">
        <v>13</v>
      </c>
      <c r="G14186">
        <v>2019</v>
      </c>
      <c r="H14186" t="s">
        <v>14</v>
      </c>
      <c r="I14186" t="s">
        <v>33596</v>
      </c>
    </row>
    <row r="14187" spans="1:9" ht="16" x14ac:dyDescent="0.2">
      <c r="A14187" t="s">
        <v>33594</v>
      </c>
      <c r="B14187" t="s">
        <v>33597</v>
      </c>
      <c r="C14187">
        <v>2</v>
      </c>
      <c r="D14187" t="s">
        <v>12</v>
      </c>
      <c r="E14187" t="s">
        <v>12</v>
      </c>
      <c r="F14187" s="3" t="s">
        <v>33598</v>
      </c>
      <c r="G14187">
        <v>2019</v>
      </c>
      <c r="H14187" t="s">
        <v>86</v>
      </c>
      <c r="I14187" t="s">
        <v>33596</v>
      </c>
    </row>
    <row r="14188" spans="1:9" ht="32" x14ac:dyDescent="0.2">
      <c r="A14188" t="s">
        <v>33594</v>
      </c>
      <c r="B14188" t="s">
        <v>4420</v>
      </c>
      <c r="C14188">
        <v>3</v>
      </c>
      <c r="D14188" t="s">
        <v>11</v>
      </c>
      <c r="E14188" t="s">
        <v>12</v>
      </c>
      <c r="F14188" s="7" t="s">
        <v>33599</v>
      </c>
      <c r="G14188">
        <v>2019</v>
      </c>
      <c r="H14188" t="s">
        <v>14</v>
      </c>
      <c r="I14188" t="s">
        <v>33596</v>
      </c>
    </row>
    <row r="14189" spans="1:9" ht="16" x14ac:dyDescent="0.2">
      <c r="A14189" t="s">
        <v>33600</v>
      </c>
      <c r="B14189" t="s">
        <v>19953</v>
      </c>
      <c r="C14189">
        <v>1</v>
      </c>
      <c r="D14189" t="s">
        <v>996</v>
      </c>
      <c r="E14189" t="s">
        <v>12</v>
      </c>
      <c r="F14189" s="3" t="s">
        <v>997</v>
      </c>
      <c r="G14189">
        <v>2019</v>
      </c>
      <c r="H14189" t="s">
        <v>998</v>
      </c>
      <c r="I14189" t="s">
        <v>33601</v>
      </c>
    </row>
    <row r="14190" spans="1:9" ht="16" x14ac:dyDescent="0.2">
      <c r="A14190" t="s">
        <v>33600</v>
      </c>
      <c r="B14190" t="s">
        <v>2262</v>
      </c>
      <c r="C14190">
        <v>2</v>
      </c>
      <c r="D14190" t="s">
        <v>316</v>
      </c>
      <c r="E14190" t="s">
        <v>12</v>
      </c>
      <c r="F14190" s="3" t="s">
        <v>6859</v>
      </c>
      <c r="G14190">
        <v>2019</v>
      </c>
      <c r="H14190" t="s">
        <v>140</v>
      </c>
      <c r="I14190" t="s">
        <v>33601</v>
      </c>
    </row>
    <row r="14191" spans="1:9" ht="16" x14ac:dyDescent="0.2">
      <c r="A14191" t="s">
        <v>33600</v>
      </c>
      <c r="B14191" t="s">
        <v>2259</v>
      </c>
      <c r="C14191">
        <v>3</v>
      </c>
      <c r="D14191">
        <f>151</f>
        <v>151</v>
      </c>
      <c r="E14191" t="s">
        <v>12</v>
      </c>
      <c r="F14191" s="3" t="s">
        <v>20648</v>
      </c>
      <c r="G14191">
        <v>2019</v>
      </c>
      <c r="H14191" t="s">
        <v>140</v>
      </c>
      <c r="I14191" t="s">
        <v>33601</v>
      </c>
    </row>
    <row r="14192" spans="1:9" ht="32" x14ac:dyDescent="0.2">
      <c r="A14192" t="s">
        <v>33602</v>
      </c>
      <c r="B14192" t="s">
        <v>33603</v>
      </c>
      <c r="C14192">
        <v>1</v>
      </c>
      <c r="D14192" t="s">
        <v>1025</v>
      </c>
      <c r="E14192" t="s">
        <v>12</v>
      </c>
      <c r="F14192" s="3" t="s">
        <v>33604</v>
      </c>
      <c r="G14192">
        <v>2019</v>
      </c>
      <c r="H14192" t="s">
        <v>140</v>
      </c>
      <c r="I14192" t="s">
        <v>33605</v>
      </c>
    </row>
    <row r="14193" spans="1:9" ht="32" x14ac:dyDescent="0.2">
      <c r="A14193" t="s">
        <v>33602</v>
      </c>
      <c r="B14193" t="s">
        <v>33606</v>
      </c>
      <c r="C14193">
        <v>2</v>
      </c>
      <c r="D14193" t="s">
        <v>1025</v>
      </c>
      <c r="E14193" t="s">
        <v>12</v>
      </c>
      <c r="F14193" s="3" t="s">
        <v>33607</v>
      </c>
      <c r="G14193">
        <v>2019</v>
      </c>
      <c r="H14193" t="s">
        <v>140</v>
      </c>
      <c r="I14193" t="s">
        <v>33605</v>
      </c>
    </row>
    <row r="14194" spans="1:9" ht="16" x14ac:dyDescent="0.2">
      <c r="A14194" t="s">
        <v>33602</v>
      </c>
      <c r="B14194" t="s">
        <v>33608</v>
      </c>
      <c r="C14194">
        <v>3</v>
      </c>
      <c r="D14194" t="s">
        <v>12</v>
      </c>
      <c r="E14194" t="s">
        <v>12</v>
      </c>
      <c r="F14194" s="3" t="s">
        <v>33609</v>
      </c>
      <c r="G14194">
        <v>2019</v>
      </c>
      <c r="H14194" t="s">
        <v>140</v>
      </c>
      <c r="I14194" t="s">
        <v>33605</v>
      </c>
    </row>
    <row r="14195" spans="1:9" ht="32" x14ac:dyDescent="0.2">
      <c r="A14195" t="s">
        <v>33610</v>
      </c>
      <c r="B14195" t="s">
        <v>3529</v>
      </c>
      <c r="C14195">
        <v>1</v>
      </c>
      <c r="D14195" t="s">
        <v>12</v>
      </c>
      <c r="E14195" t="s">
        <v>12</v>
      </c>
      <c r="F14195" s="3" t="s">
        <v>6833</v>
      </c>
      <c r="G14195">
        <v>2019</v>
      </c>
      <c r="H14195" t="s">
        <v>474</v>
      </c>
      <c r="I14195" t="s">
        <v>33611</v>
      </c>
    </row>
    <row r="14196" spans="1:9" ht="16" x14ac:dyDescent="0.2">
      <c r="A14196" t="s">
        <v>33612</v>
      </c>
      <c r="B14196" t="s">
        <v>26585</v>
      </c>
      <c r="C14196">
        <v>1</v>
      </c>
      <c r="D14196">
        <f>514</f>
        <v>514</v>
      </c>
      <c r="E14196" t="s">
        <v>12</v>
      </c>
      <c r="F14196" s="3" t="s">
        <v>501</v>
      </c>
      <c r="G14196">
        <v>2019</v>
      </c>
      <c r="H14196" t="s">
        <v>140</v>
      </c>
      <c r="I14196" t="s">
        <v>33613</v>
      </c>
    </row>
    <row r="14197" spans="1:9" ht="16" x14ac:dyDescent="0.2">
      <c r="A14197" t="s">
        <v>33612</v>
      </c>
      <c r="B14197" t="s">
        <v>33614</v>
      </c>
      <c r="C14197">
        <v>2</v>
      </c>
      <c r="D14197" t="s">
        <v>31</v>
      </c>
      <c r="E14197" t="s">
        <v>12</v>
      </c>
      <c r="F14197" s="3" t="s">
        <v>22475</v>
      </c>
      <c r="G14197">
        <v>2019</v>
      </c>
      <c r="H14197" t="s">
        <v>140</v>
      </c>
      <c r="I14197" t="s">
        <v>33613</v>
      </c>
    </row>
    <row r="14198" spans="1:9" ht="32" x14ac:dyDescent="0.2">
      <c r="A14198" t="s">
        <v>33615</v>
      </c>
      <c r="B14198" t="s">
        <v>33616</v>
      </c>
      <c r="C14198">
        <v>1</v>
      </c>
      <c r="D14198">
        <f>171</f>
        <v>171</v>
      </c>
      <c r="E14198" t="s">
        <v>12</v>
      </c>
      <c r="F14198" s="3" t="s">
        <v>33617</v>
      </c>
      <c r="G14198">
        <v>2019</v>
      </c>
      <c r="H14198" t="s">
        <v>1322</v>
      </c>
      <c r="I14198" t="s">
        <v>33618</v>
      </c>
    </row>
    <row r="14199" spans="1:9" ht="32" x14ac:dyDescent="0.2">
      <c r="A14199" t="s">
        <v>33619</v>
      </c>
      <c r="B14199" t="s">
        <v>27410</v>
      </c>
      <c r="C14199">
        <v>1</v>
      </c>
      <c r="D14199" t="s">
        <v>5024</v>
      </c>
      <c r="E14199" t="s">
        <v>12</v>
      </c>
      <c r="F14199" s="3" t="s">
        <v>5025</v>
      </c>
      <c r="G14199">
        <v>2019</v>
      </c>
      <c r="H14199" t="s">
        <v>126</v>
      </c>
      <c r="I14199" t="s">
        <v>33620</v>
      </c>
    </row>
    <row r="14200" spans="1:9" ht="32" x14ac:dyDescent="0.2">
      <c r="A14200" t="s">
        <v>33621</v>
      </c>
      <c r="B14200" t="s">
        <v>184</v>
      </c>
      <c r="C14200">
        <v>1</v>
      </c>
      <c r="D14200">
        <f>246</f>
        <v>246</v>
      </c>
      <c r="E14200" t="s">
        <v>12</v>
      </c>
      <c r="F14200" s="7" t="s">
        <v>185</v>
      </c>
      <c r="G14200">
        <v>2019</v>
      </c>
      <c r="H14200" t="s">
        <v>126</v>
      </c>
      <c r="I14200" t="s">
        <v>33622</v>
      </c>
    </row>
    <row r="14201" spans="1:9" ht="16" x14ac:dyDescent="0.2">
      <c r="A14201" t="s">
        <v>33623</v>
      </c>
      <c r="B14201" t="s">
        <v>822</v>
      </c>
      <c r="C14201">
        <v>1</v>
      </c>
      <c r="D14201">
        <f>154</f>
        <v>154</v>
      </c>
      <c r="E14201" t="s">
        <v>12</v>
      </c>
      <c r="F14201" s="3" t="s">
        <v>2230</v>
      </c>
      <c r="G14201">
        <v>2019</v>
      </c>
      <c r="H14201" t="s">
        <v>140</v>
      </c>
      <c r="I14201" t="s">
        <v>33624</v>
      </c>
    </row>
    <row r="14202" spans="1:9" ht="32" x14ac:dyDescent="0.2">
      <c r="A14202" t="s">
        <v>33625</v>
      </c>
      <c r="B14202" t="s">
        <v>20907</v>
      </c>
      <c r="C14202">
        <v>1</v>
      </c>
      <c r="D14202" t="s">
        <v>101</v>
      </c>
      <c r="E14202" t="s">
        <v>12</v>
      </c>
      <c r="F14202" s="3" t="s">
        <v>2711</v>
      </c>
      <c r="G14202">
        <v>2019</v>
      </c>
      <c r="H14202" t="s">
        <v>37</v>
      </c>
      <c r="I14202" t="s">
        <v>33626</v>
      </c>
    </row>
    <row r="14203" spans="1:9" ht="16" x14ac:dyDescent="0.2">
      <c r="A14203" t="s">
        <v>33625</v>
      </c>
      <c r="B14203" t="s">
        <v>33627</v>
      </c>
      <c r="C14203">
        <v>2</v>
      </c>
      <c r="D14203" t="s">
        <v>101</v>
      </c>
      <c r="E14203" t="s">
        <v>12</v>
      </c>
      <c r="F14203" s="3" t="s">
        <v>13830</v>
      </c>
      <c r="G14203">
        <v>2019</v>
      </c>
      <c r="H14203" t="s">
        <v>37</v>
      </c>
      <c r="I14203" t="s">
        <v>33626</v>
      </c>
    </row>
    <row r="14204" spans="1:9" ht="16" x14ac:dyDescent="0.2">
      <c r="A14204" t="s">
        <v>33628</v>
      </c>
      <c r="B14204" t="s">
        <v>20738</v>
      </c>
      <c r="C14204">
        <v>1</v>
      </c>
      <c r="D14204" t="s">
        <v>12</v>
      </c>
      <c r="E14204" t="s">
        <v>12</v>
      </c>
      <c r="F14204" s="3" t="s">
        <v>18124</v>
      </c>
      <c r="G14204">
        <v>2019</v>
      </c>
      <c r="H14204" t="s">
        <v>140</v>
      </c>
      <c r="I14204" t="s">
        <v>33629</v>
      </c>
    </row>
    <row r="14205" spans="1:9" ht="32" x14ac:dyDescent="0.2">
      <c r="A14205" t="s">
        <v>33628</v>
      </c>
      <c r="B14205" t="s">
        <v>33630</v>
      </c>
      <c r="C14205">
        <v>2</v>
      </c>
      <c r="D14205" t="s">
        <v>12</v>
      </c>
      <c r="E14205" t="s">
        <v>592</v>
      </c>
      <c r="F14205" s="3" t="s">
        <v>4990</v>
      </c>
      <c r="G14205">
        <v>2019</v>
      </c>
      <c r="H14205" t="s">
        <v>14</v>
      </c>
      <c r="I14205" t="s">
        <v>33629</v>
      </c>
    </row>
    <row r="14206" spans="1:9" ht="32" x14ac:dyDescent="0.2">
      <c r="A14206" t="s">
        <v>33628</v>
      </c>
      <c r="B14206" t="s">
        <v>33631</v>
      </c>
      <c r="C14206">
        <v>3</v>
      </c>
      <c r="D14206" t="s">
        <v>12</v>
      </c>
      <c r="E14206" t="s">
        <v>592</v>
      </c>
      <c r="F14206" s="3" t="s">
        <v>4990</v>
      </c>
      <c r="G14206">
        <v>2019</v>
      </c>
      <c r="H14206" t="s">
        <v>14</v>
      </c>
      <c r="I14206" t="s">
        <v>33629</v>
      </c>
    </row>
    <row r="14207" spans="1:9" ht="32" x14ac:dyDescent="0.2">
      <c r="A14207" t="s">
        <v>33628</v>
      </c>
      <c r="B14207" t="s">
        <v>33632</v>
      </c>
      <c r="C14207">
        <v>4</v>
      </c>
      <c r="D14207" t="s">
        <v>12</v>
      </c>
      <c r="E14207" t="s">
        <v>12</v>
      </c>
      <c r="F14207" s="3" t="s">
        <v>31340</v>
      </c>
      <c r="G14207">
        <v>2019</v>
      </c>
      <c r="H14207" t="s">
        <v>14</v>
      </c>
      <c r="I14207" t="s">
        <v>33629</v>
      </c>
    </row>
    <row r="14208" spans="1:9" ht="32" x14ac:dyDescent="0.2">
      <c r="A14208" t="s">
        <v>33633</v>
      </c>
      <c r="B14208" t="s">
        <v>20901</v>
      </c>
      <c r="C14208">
        <v>1</v>
      </c>
      <c r="D14208">
        <f>469</f>
        <v>469</v>
      </c>
      <c r="E14208" t="s">
        <v>12</v>
      </c>
      <c r="F14208" s="3" t="s">
        <v>20902</v>
      </c>
      <c r="G14208">
        <v>2019</v>
      </c>
      <c r="H14208" t="s">
        <v>761</v>
      </c>
      <c r="I14208" t="s">
        <v>33634</v>
      </c>
    </row>
    <row r="14209" spans="1:9" ht="32" x14ac:dyDescent="0.2">
      <c r="A14209" t="s">
        <v>33633</v>
      </c>
      <c r="B14209" t="s">
        <v>20904</v>
      </c>
      <c r="C14209">
        <v>2</v>
      </c>
      <c r="D14209" t="s">
        <v>4601</v>
      </c>
      <c r="E14209" t="s">
        <v>12</v>
      </c>
      <c r="F14209" s="3" t="s">
        <v>31947</v>
      </c>
      <c r="G14209">
        <v>2019</v>
      </c>
      <c r="H14209" t="s">
        <v>761</v>
      </c>
      <c r="I14209" t="s">
        <v>33634</v>
      </c>
    </row>
    <row r="14210" spans="1:9" ht="16" x14ac:dyDescent="0.2">
      <c r="A14210" t="s">
        <v>33635</v>
      </c>
      <c r="B14210" t="s">
        <v>3700</v>
      </c>
      <c r="C14210">
        <v>1</v>
      </c>
      <c r="D14210">
        <f>340</f>
        <v>340</v>
      </c>
      <c r="E14210" t="s">
        <v>12</v>
      </c>
      <c r="F14210" s="3" t="s">
        <v>18862</v>
      </c>
      <c r="G14210">
        <v>2019</v>
      </c>
      <c r="H14210" t="s">
        <v>140</v>
      </c>
      <c r="I14210" t="s">
        <v>33636</v>
      </c>
    </row>
    <row r="14211" spans="1:9" ht="32" x14ac:dyDescent="0.2">
      <c r="A14211" t="s">
        <v>33637</v>
      </c>
      <c r="B14211" t="s">
        <v>19290</v>
      </c>
      <c r="C14211">
        <v>1</v>
      </c>
      <c r="D14211">
        <f>563</f>
        <v>563</v>
      </c>
      <c r="E14211" t="s">
        <v>12</v>
      </c>
      <c r="F14211" s="3" t="s">
        <v>33638</v>
      </c>
      <c r="G14211">
        <v>2019</v>
      </c>
      <c r="H14211" t="s">
        <v>250</v>
      </c>
      <c r="I14211" t="s">
        <v>33639</v>
      </c>
    </row>
    <row r="14212" spans="1:9" ht="16" x14ac:dyDescent="0.2">
      <c r="A14212" t="s">
        <v>33637</v>
      </c>
      <c r="B14212" t="s">
        <v>33640</v>
      </c>
      <c r="C14212">
        <v>2</v>
      </c>
      <c r="D14212">
        <f>220</f>
        <v>220</v>
      </c>
      <c r="E14212" t="s">
        <v>7011</v>
      </c>
      <c r="F14212" s="3" t="s">
        <v>7012</v>
      </c>
      <c r="G14212">
        <v>2019</v>
      </c>
      <c r="H14212" t="s">
        <v>250</v>
      </c>
      <c r="I14212" t="s">
        <v>33639</v>
      </c>
    </row>
    <row r="14213" spans="1:9" ht="32" x14ac:dyDescent="0.2">
      <c r="A14213" t="s">
        <v>33641</v>
      </c>
      <c r="B14213" t="s">
        <v>2278</v>
      </c>
      <c r="C14213">
        <v>1</v>
      </c>
      <c r="D14213">
        <f>65</f>
        <v>65</v>
      </c>
      <c r="E14213" t="s">
        <v>12</v>
      </c>
      <c r="F14213" s="3" t="s">
        <v>11298</v>
      </c>
      <c r="G14213">
        <v>2019</v>
      </c>
      <c r="H14213" t="s">
        <v>323</v>
      </c>
      <c r="I14213" t="s">
        <v>33642</v>
      </c>
    </row>
    <row r="14214" spans="1:9" ht="16" x14ac:dyDescent="0.2">
      <c r="A14214" t="s">
        <v>33643</v>
      </c>
      <c r="B14214" t="s">
        <v>33644</v>
      </c>
      <c r="C14214">
        <v>1</v>
      </c>
      <c r="D14214">
        <f>264</f>
        <v>264</v>
      </c>
      <c r="E14214" t="s">
        <v>12</v>
      </c>
      <c r="F14214" s="3" t="s">
        <v>33645</v>
      </c>
      <c r="G14214">
        <v>2019</v>
      </c>
      <c r="H14214" t="s">
        <v>140</v>
      </c>
      <c r="I14214" t="s">
        <v>33646</v>
      </c>
    </row>
    <row r="14215" spans="1:9" ht="32" x14ac:dyDescent="0.2">
      <c r="A14215" t="s">
        <v>33647</v>
      </c>
      <c r="B14215" t="s">
        <v>7646</v>
      </c>
      <c r="C14215">
        <v>1</v>
      </c>
      <c r="D14215" s="4" t="s">
        <v>316</v>
      </c>
      <c r="E14215" t="s">
        <v>12</v>
      </c>
      <c r="F14215" s="7" t="s">
        <v>7647</v>
      </c>
      <c r="G14215">
        <v>2019</v>
      </c>
      <c r="H14215" t="s">
        <v>318</v>
      </c>
      <c r="I14215" t="s">
        <v>33648</v>
      </c>
    </row>
    <row r="14216" spans="1:9" ht="32" x14ac:dyDescent="0.2">
      <c r="A14216" t="s">
        <v>33649</v>
      </c>
      <c r="B14216" t="s">
        <v>177</v>
      </c>
      <c r="C14216">
        <v>1</v>
      </c>
      <c r="D14216">
        <f>461</f>
        <v>461</v>
      </c>
      <c r="E14216" t="s">
        <v>12</v>
      </c>
      <c r="F14216" s="3" t="s">
        <v>33650</v>
      </c>
      <c r="G14216">
        <v>2019</v>
      </c>
      <c r="H14216" t="s">
        <v>126</v>
      </c>
      <c r="I14216" t="s">
        <v>33651</v>
      </c>
    </row>
    <row r="14217" spans="1:9" ht="32" x14ac:dyDescent="0.2">
      <c r="A14217" t="s">
        <v>33649</v>
      </c>
      <c r="B14217" t="s">
        <v>186</v>
      </c>
      <c r="C14217">
        <v>2</v>
      </c>
      <c r="D14217" t="s">
        <v>33652</v>
      </c>
      <c r="E14217" t="s">
        <v>12</v>
      </c>
      <c r="F14217" s="3" t="s">
        <v>33653</v>
      </c>
      <c r="G14217">
        <v>2019</v>
      </c>
      <c r="H14217" t="s">
        <v>126</v>
      </c>
      <c r="I14217" t="s">
        <v>33651</v>
      </c>
    </row>
    <row r="14218" spans="1:9" ht="32" x14ac:dyDescent="0.2">
      <c r="A14218" t="s">
        <v>33649</v>
      </c>
      <c r="B14218" t="s">
        <v>261</v>
      </c>
      <c r="C14218">
        <v>3</v>
      </c>
      <c r="D14218">
        <f>551</f>
        <v>551</v>
      </c>
      <c r="E14218" t="s">
        <v>12</v>
      </c>
      <c r="F14218" s="7" t="s">
        <v>20665</v>
      </c>
      <c r="G14218">
        <v>2019</v>
      </c>
      <c r="H14218" t="s">
        <v>140</v>
      </c>
      <c r="I14218" t="s">
        <v>33651</v>
      </c>
    </row>
    <row r="14219" spans="1:9" ht="32" x14ac:dyDescent="0.2">
      <c r="A14219" t="s">
        <v>33654</v>
      </c>
      <c r="B14219" t="s">
        <v>31715</v>
      </c>
      <c r="C14219">
        <v>1</v>
      </c>
      <c r="D14219">
        <f>461</f>
        <v>461</v>
      </c>
      <c r="E14219" t="s">
        <v>12</v>
      </c>
      <c r="F14219" s="3" t="s">
        <v>31716</v>
      </c>
      <c r="G14219">
        <v>2019</v>
      </c>
      <c r="H14219" t="s">
        <v>126</v>
      </c>
      <c r="I14219" t="s">
        <v>33655</v>
      </c>
    </row>
    <row r="14220" spans="1:9" ht="32" x14ac:dyDescent="0.2">
      <c r="A14220" t="s">
        <v>33654</v>
      </c>
      <c r="B14220" t="s">
        <v>3129</v>
      </c>
      <c r="C14220">
        <v>2</v>
      </c>
      <c r="D14220">
        <v>302</v>
      </c>
      <c r="E14220" t="s">
        <v>12</v>
      </c>
      <c r="F14220" s="7" t="s">
        <v>31718</v>
      </c>
      <c r="G14220">
        <v>2019</v>
      </c>
      <c r="H14220" t="s">
        <v>126</v>
      </c>
      <c r="I14220" t="s">
        <v>33655</v>
      </c>
    </row>
    <row r="14221" spans="1:9" ht="32" x14ac:dyDescent="0.2">
      <c r="A14221" t="s">
        <v>33656</v>
      </c>
      <c r="B14221" t="s">
        <v>33657</v>
      </c>
      <c r="C14221">
        <v>1</v>
      </c>
      <c r="D14221">
        <f>237</f>
        <v>237</v>
      </c>
      <c r="E14221" t="s">
        <v>12</v>
      </c>
      <c r="F14221" s="3" t="s">
        <v>23620</v>
      </c>
      <c r="G14221">
        <v>2019</v>
      </c>
      <c r="H14221" t="s">
        <v>21</v>
      </c>
      <c r="I14221" t="s">
        <v>33658</v>
      </c>
    </row>
    <row r="14222" spans="1:9" ht="32" x14ac:dyDescent="0.2">
      <c r="A14222" t="s">
        <v>33659</v>
      </c>
      <c r="B14222" t="s">
        <v>33660</v>
      </c>
      <c r="C14222">
        <v>1</v>
      </c>
      <c r="D14222" t="s">
        <v>12</v>
      </c>
      <c r="E14222" t="s">
        <v>12</v>
      </c>
      <c r="F14222" s="3" t="s">
        <v>33661</v>
      </c>
      <c r="G14222">
        <v>2019</v>
      </c>
      <c r="H14222" t="s">
        <v>318</v>
      </c>
      <c r="I14222" t="s">
        <v>33662</v>
      </c>
    </row>
    <row r="14223" spans="1:9" ht="16" x14ac:dyDescent="0.2">
      <c r="A14223" t="s">
        <v>33659</v>
      </c>
      <c r="B14223" t="s">
        <v>33663</v>
      </c>
      <c r="C14223">
        <v>2</v>
      </c>
      <c r="D14223" t="s">
        <v>2738</v>
      </c>
      <c r="E14223" t="s">
        <v>12</v>
      </c>
      <c r="F14223" s="3" t="s">
        <v>33664</v>
      </c>
      <c r="G14223">
        <v>2019</v>
      </c>
      <c r="H14223" t="s">
        <v>318</v>
      </c>
      <c r="I14223" t="s">
        <v>33662</v>
      </c>
    </row>
    <row r="14224" spans="1:9" ht="32" x14ac:dyDescent="0.2">
      <c r="A14224" t="s">
        <v>33659</v>
      </c>
      <c r="B14224" t="s">
        <v>33665</v>
      </c>
      <c r="C14224">
        <v>3</v>
      </c>
      <c r="D14224">
        <f>264</f>
        <v>264</v>
      </c>
      <c r="E14224" t="s">
        <v>12</v>
      </c>
      <c r="F14224" s="3" t="s">
        <v>33666</v>
      </c>
      <c r="G14224">
        <v>2019</v>
      </c>
      <c r="H14224" t="s">
        <v>318</v>
      </c>
      <c r="I14224" t="s">
        <v>33662</v>
      </c>
    </row>
    <row r="14225" spans="1:9" ht="16" x14ac:dyDescent="0.2">
      <c r="A14225" t="s">
        <v>33667</v>
      </c>
      <c r="B14225" t="s">
        <v>33668</v>
      </c>
      <c r="C14225">
        <v>1</v>
      </c>
      <c r="D14225" t="s">
        <v>90</v>
      </c>
      <c r="E14225" t="s">
        <v>12</v>
      </c>
      <c r="F14225" s="3" t="s">
        <v>33669</v>
      </c>
      <c r="G14225">
        <v>2019</v>
      </c>
      <c r="H14225" t="s">
        <v>832</v>
      </c>
      <c r="I14225" t="s">
        <v>33670</v>
      </c>
    </row>
    <row r="14226" spans="1:9" ht="32" x14ac:dyDescent="0.2">
      <c r="A14226" t="s">
        <v>33671</v>
      </c>
      <c r="B14226" t="s">
        <v>8701</v>
      </c>
      <c r="C14226">
        <v>1</v>
      </c>
      <c r="D14226" t="s">
        <v>193</v>
      </c>
      <c r="E14226" t="s">
        <v>12</v>
      </c>
      <c r="F14226" s="3" t="s">
        <v>12895</v>
      </c>
      <c r="G14226">
        <v>2019</v>
      </c>
      <c r="H14226" t="s">
        <v>195</v>
      </c>
      <c r="I14226" t="s">
        <v>33672</v>
      </c>
    </row>
    <row r="14227" spans="1:9" ht="32" x14ac:dyDescent="0.2">
      <c r="A14227" t="s">
        <v>33671</v>
      </c>
      <c r="B14227" t="s">
        <v>8697</v>
      </c>
      <c r="C14227">
        <v>2</v>
      </c>
      <c r="D14227">
        <f>65</f>
        <v>65</v>
      </c>
      <c r="E14227" t="s">
        <v>12</v>
      </c>
      <c r="F14227" s="3" t="s">
        <v>11298</v>
      </c>
      <c r="G14227">
        <v>2019</v>
      </c>
      <c r="H14227" t="s">
        <v>323</v>
      </c>
      <c r="I14227" t="s">
        <v>33672</v>
      </c>
    </row>
    <row r="14228" spans="1:9" ht="32" x14ac:dyDescent="0.2">
      <c r="A14228" t="s">
        <v>33673</v>
      </c>
      <c r="B14228" t="s">
        <v>33674</v>
      </c>
      <c r="C14228">
        <v>1</v>
      </c>
      <c r="D14228">
        <f>285</f>
        <v>285</v>
      </c>
      <c r="E14228" t="s">
        <v>12</v>
      </c>
      <c r="F14228" s="3" t="s">
        <v>33675</v>
      </c>
      <c r="G14228">
        <v>2019</v>
      </c>
      <c r="H14228" t="s">
        <v>140</v>
      </c>
      <c r="I14228" t="s">
        <v>33676</v>
      </c>
    </row>
    <row r="14229" spans="1:9" ht="16" x14ac:dyDescent="0.2">
      <c r="A14229" t="s">
        <v>33673</v>
      </c>
      <c r="B14229" t="s">
        <v>11394</v>
      </c>
      <c r="C14229">
        <v>2</v>
      </c>
      <c r="D14229" t="s">
        <v>5574</v>
      </c>
      <c r="E14229" t="s">
        <v>12</v>
      </c>
      <c r="F14229" s="3" t="s">
        <v>8020</v>
      </c>
      <c r="G14229">
        <v>2019</v>
      </c>
      <c r="H14229" t="s">
        <v>140</v>
      </c>
      <c r="I14229" t="s">
        <v>33676</v>
      </c>
    </row>
    <row r="14230" spans="1:9" ht="16" x14ac:dyDescent="0.2">
      <c r="A14230" t="s">
        <v>33673</v>
      </c>
      <c r="B14230" t="s">
        <v>24292</v>
      </c>
      <c r="C14230">
        <v>3</v>
      </c>
      <c r="D14230" t="s">
        <v>12</v>
      </c>
      <c r="E14230" t="s">
        <v>12</v>
      </c>
      <c r="F14230" s="3" t="s">
        <v>33677</v>
      </c>
      <c r="G14230">
        <v>2019</v>
      </c>
      <c r="H14230" t="s">
        <v>140</v>
      </c>
      <c r="I14230" t="s">
        <v>33676</v>
      </c>
    </row>
    <row r="14231" spans="1:9" ht="16" x14ac:dyDescent="0.2">
      <c r="A14231" t="s">
        <v>33673</v>
      </c>
      <c r="B14231" t="s">
        <v>33678</v>
      </c>
      <c r="C14231">
        <v>4</v>
      </c>
      <c r="D14231">
        <f>285</f>
        <v>285</v>
      </c>
      <c r="E14231" t="s">
        <v>12</v>
      </c>
      <c r="F14231" s="3" t="s">
        <v>11126</v>
      </c>
      <c r="G14231">
        <v>2019</v>
      </c>
      <c r="H14231" t="s">
        <v>140</v>
      </c>
      <c r="I14231" t="s">
        <v>33676</v>
      </c>
    </row>
    <row r="14232" spans="1:9" ht="16" x14ac:dyDescent="0.2">
      <c r="A14232" t="s">
        <v>33673</v>
      </c>
      <c r="B14232" t="s">
        <v>27266</v>
      </c>
      <c r="C14232">
        <v>5</v>
      </c>
      <c r="D14232" t="s">
        <v>1010</v>
      </c>
      <c r="E14232" t="s">
        <v>12</v>
      </c>
      <c r="F14232" s="3" t="s">
        <v>6865</v>
      </c>
      <c r="G14232">
        <v>2019</v>
      </c>
      <c r="H14232" t="s">
        <v>140</v>
      </c>
      <c r="I14232" t="s">
        <v>33676</v>
      </c>
    </row>
    <row r="14233" spans="1:9" ht="16" x14ac:dyDescent="0.2">
      <c r="A14233" t="s">
        <v>33679</v>
      </c>
      <c r="B14233" t="s">
        <v>33680</v>
      </c>
      <c r="C14233">
        <v>1</v>
      </c>
      <c r="D14233" t="s">
        <v>731</v>
      </c>
      <c r="E14233" t="s">
        <v>12</v>
      </c>
      <c r="F14233" s="3" t="s">
        <v>33681</v>
      </c>
      <c r="G14233">
        <v>2019</v>
      </c>
      <c r="H14233" t="s">
        <v>714</v>
      </c>
      <c r="I14233" t="s">
        <v>33682</v>
      </c>
    </row>
    <row r="14234" spans="1:9" ht="16" x14ac:dyDescent="0.2">
      <c r="A14234" t="s">
        <v>33679</v>
      </c>
      <c r="B14234" t="s">
        <v>33683</v>
      </c>
      <c r="C14234">
        <v>2</v>
      </c>
      <c r="D14234">
        <f>233</f>
        <v>233</v>
      </c>
      <c r="E14234" t="s">
        <v>12</v>
      </c>
      <c r="F14234" s="3" t="s">
        <v>33684</v>
      </c>
      <c r="G14234">
        <v>2019</v>
      </c>
      <c r="H14234" t="s">
        <v>714</v>
      </c>
      <c r="I14234" t="s">
        <v>33682</v>
      </c>
    </row>
    <row r="14235" spans="1:9" ht="16" x14ac:dyDescent="0.2">
      <c r="A14235" t="s">
        <v>33685</v>
      </c>
      <c r="B14235" t="s">
        <v>33686</v>
      </c>
      <c r="C14235">
        <v>1</v>
      </c>
      <c r="D14235" t="s">
        <v>12</v>
      </c>
      <c r="E14235" t="s">
        <v>12</v>
      </c>
      <c r="F14235" s="3" t="s">
        <v>33687</v>
      </c>
      <c r="G14235">
        <v>2019</v>
      </c>
      <c r="H14235" t="s">
        <v>37</v>
      </c>
      <c r="I14235" t="s">
        <v>33688</v>
      </c>
    </row>
    <row r="14236" spans="1:9" ht="32" x14ac:dyDescent="0.2">
      <c r="A14236" t="s">
        <v>33689</v>
      </c>
      <c r="B14236" t="s">
        <v>33517</v>
      </c>
      <c r="C14236">
        <v>1</v>
      </c>
      <c r="D14236" t="s">
        <v>344</v>
      </c>
      <c r="E14236" t="s">
        <v>12</v>
      </c>
      <c r="F14236" s="3" t="s">
        <v>33518</v>
      </c>
      <c r="G14236">
        <v>2019</v>
      </c>
      <c r="H14236" t="s">
        <v>140</v>
      </c>
      <c r="I14236" t="s">
        <v>33690</v>
      </c>
    </row>
    <row r="14237" spans="1:9" ht="32" x14ac:dyDescent="0.2">
      <c r="A14237" t="s">
        <v>33689</v>
      </c>
      <c r="B14237" t="s">
        <v>33524</v>
      </c>
      <c r="C14237">
        <v>2</v>
      </c>
      <c r="D14237" t="s">
        <v>344</v>
      </c>
      <c r="E14237" t="s">
        <v>12</v>
      </c>
      <c r="F14237" s="3" t="s">
        <v>33521</v>
      </c>
      <c r="G14237">
        <v>2019</v>
      </c>
      <c r="H14237" t="s">
        <v>140</v>
      </c>
      <c r="I14237" t="s">
        <v>33690</v>
      </c>
    </row>
    <row r="14238" spans="1:9" ht="32" x14ac:dyDescent="0.2">
      <c r="A14238" t="s">
        <v>33689</v>
      </c>
      <c r="B14238" t="s">
        <v>505</v>
      </c>
      <c r="C14238">
        <v>3</v>
      </c>
      <c r="D14238" t="s">
        <v>344</v>
      </c>
      <c r="E14238" t="s">
        <v>12</v>
      </c>
      <c r="F14238" s="3" t="s">
        <v>33525</v>
      </c>
      <c r="G14238">
        <v>2019</v>
      </c>
      <c r="H14238" t="s">
        <v>140</v>
      </c>
      <c r="I14238" t="s">
        <v>33690</v>
      </c>
    </row>
    <row r="14239" spans="1:9" ht="32" x14ac:dyDescent="0.2">
      <c r="A14239" t="s">
        <v>33689</v>
      </c>
      <c r="B14239" t="s">
        <v>33522</v>
      </c>
      <c r="C14239">
        <v>4</v>
      </c>
      <c r="D14239" t="s">
        <v>12</v>
      </c>
      <c r="E14239" t="s">
        <v>12</v>
      </c>
      <c r="F14239" s="3" t="s">
        <v>33523</v>
      </c>
      <c r="G14239">
        <v>2019</v>
      </c>
      <c r="H14239" t="s">
        <v>646</v>
      </c>
      <c r="I14239" t="s">
        <v>33690</v>
      </c>
    </row>
    <row r="14240" spans="1:9" ht="32" x14ac:dyDescent="0.2">
      <c r="A14240" t="s">
        <v>33691</v>
      </c>
      <c r="B14240" t="s">
        <v>33692</v>
      </c>
      <c r="C14240">
        <v>1</v>
      </c>
      <c r="D14240" t="s">
        <v>101</v>
      </c>
      <c r="E14240" t="s">
        <v>12</v>
      </c>
      <c r="F14240" s="3" t="s">
        <v>33693</v>
      </c>
      <c r="G14240">
        <v>2019</v>
      </c>
      <c r="H14240" t="s">
        <v>37</v>
      </c>
      <c r="I14240" t="s">
        <v>33694</v>
      </c>
    </row>
    <row r="14241" spans="1:9" ht="32" x14ac:dyDescent="0.2">
      <c r="A14241" t="s">
        <v>33695</v>
      </c>
      <c r="B14241" t="s">
        <v>3330</v>
      </c>
      <c r="C14241">
        <v>1</v>
      </c>
      <c r="D14241" t="s">
        <v>90</v>
      </c>
      <c r="E14241" t="s">
        <v>12</v>
      </c>
      <c r="F14241" s="3" t="s">
        <v>6321</v>
      </c>
      <c r="G14241">
        <v>2019</v>
      </c>
      <c r="H14241" t="s">
        <v>296</v>
      </c>
      <c r="I14241" t="s">
        <v>33696</v>
      </c>
    </row>
    <row r="14242" spans="1:9" ht="32" x14ac:dyDescent="0.2">
      <c r="A14242" t="s">
        <v>33697</v>
      </c>
      <c r="B14242" t="s">
        <v>33698</v>
      </c>
      <c r="C14242">
        <v>1</v>
      </c>
      <c r="D14242" t="s">
        <v>12</v>
      </c>
      <c r="E14242" t="s">
        <v>12</v>
      </c>
      <c r="F14242" s="3" t="s">
        <v>33699</v>
      </c>
      <c r="G14242">
        <v>2019</v>
      </c>
      <c r="H14242" t="s">
        <v>2026</v>
      </c>
      <c r="I14242" t="s">
        <v>33700</v>
      </c>
    </row>
    <row r="14243" spans="1:9" ht="32" x14ac:dyDescent="0.2">
      <c r="A14243" t="s">
        <v>33697</v>
      </c>
      <c r="B14243" t="s">
        <v>33701</v>
      </c>
      <c r="C14243">
        <v>2</v>
      </c>
      <c r="D14243" t="s">
        <v>52</v>
      </c>
      <c r="E14243" t="s">
        <v>12</v>
      </c>
      <c r="F14243" s="3" t="s">
        <v>33702</v>
      </c>
      <c r="G14243">
        <v>2019</v>
      </c>
      <c r="H14243" t="s">
        <v>2026</v>
      </c>
      <c r="I14243" t="s">
        <v>33700</v>
      </c>
    </row>
    <row r="14244" spans="1:9" ht="32" x14ac:dyDescent="0.2">
      <c r="A14244" t="s">
        <v>33697</v>
      </c>
      <c r="B14244" t="s">
        <v>33703</v>
      </c>
      <c r="C14244">
        <v>3</v>
      </c>
      <c r="D14244" t="s">
        <v>12</v>
      </c>
      <c r="E14244" t="s">
        <v>12</v>
      </c>
      <c r="F14244" s="3" t="s">
        <v>33704</v>
      </c>
      <c r="G14244">
        <v>2019</v>
      </c>
      <c r="H14244" t="s">
        <v>2026</v>
      </c>
      <c r="I14244" t="s">
        <v>33700</v>
      </c>
    </row>
    <row r="14245" spans="1:9" ht="16" x14ac:dyDescent="0.2">
      <c r="A14245" t="s">
        <v>33705</v>
      </c>
      <c r="B14245" t="s">
        <v>33706</v>
      </c>
      <c r="C14245">
        <v>1</v>
      </c>
      <c r="D14245" t="s">
        <v>12</v>
      </c>
      <c r="E14245" t="s">
        <v>12</v>
      </c>
      <c r="F14245" s="3" t="s">
        <v>33707</v>
      </c>
      <c r="G14245">
        <v>2019</v>
      </c>
      <c r="H14245" t="s">
        <v>1087</v>
      </c>
      <c r="I14245" t="s">
        <v>33708</v>
      </c>
    </row>
    <row r="14246" spans="1:9" ht="32" x14ac:dyDescent="0.2">
      <c r="A14246" t="s">
        <v>33705</v>
      </c>
      <c r="B14246" t="s">
        <v>33709</v>
      </c>
      <c r="C14246">
        <v>2</v>
      </c>
      <c r="D14246" t="s">
        <v>795</v>
      </c>
      <c r="E14246" t="s">
        <v>12</v>
      </c>
      <c r="F14246" s="3" t="s">
        <v>33710</v>
      </c>
      <c r="G14246">
        <v>2019</v>
      </c>
      <c r="H14246" t="s">
        <v>1087</v>
      </c>
      <c r="I14246" t="s">
        <v>33708</v>
      </c>
    </row>
    <row r="14247" spans="1:9" ht="32" x14ac:dyDescent="0.2">
      <c r="A14247" t="s">
        <v>33711</v>
      </c>
      <c r="B14247" t="s">
        <v>33712</v>
      </c>
      <c r="C14247">
        <v>1</v>
      </c>
      <c r="D14247">
        <f>407</f>
        <v>407</v>
      </c>
      <c r="E14247" t="s">
        <v>12</v>
      </c>
      <c r="F14247" s="3" t="s">
        <v>1043</v>
      </c>
      <c r="G14247">
        <v>2019</v>
      </c>
      <c r="H14247" t="s">
        <v>37</v>
      </c>
      <c r="I14247" t="s">
        <v>33713</v>
      </c>
    </row>
    <row r="14248" spans="1:9" ht="32" x14ac:dyDescent="0.2">
      <c r="A14248" t="s">
        <v>33714</v>
      </c>
      <c r="B14248" t="s">
        <v>33715</v>
      </c>
      <c r="C14248">
        <v>1</v>
      </c>
      <c r="D14248">
        <f>530</f>
        <v>530</v>
      </c>
      <c r="E14248" t="s">
        <v>12</v>
      </c>
      <c r="F14248" s="3" t="s">
        <v>33716</v>
      </c>
      <c r="G14248">
        <v>2019</v>
      </c>
      <c r="H14248" t="s">
        <v>267</v>
      </c>
      <c r="I14248" t="s">
        <v>33717</v>
      </c>
    </row>
    <row r="14249" spans="1:9" ht="32" x14ac:dyDescent="0.2">
      <c r="A14249" t="s">
        <v>33714</v>
      </c>
      <c r="B14249" t="s">
        <v>3910</v>
      </c>
      <c r="C14249">
        <v>2</v>
      </c>
      <c r="D14249">
        <f>530</f>
        <v>530</v>
      </c>
      <c r="E14249" t="s">
        <v>12</v>
      </c>
      <c r="F14249" s="3" t="s">
        <v>33718</v>
      </c>
      <c r="G14249">
        <v>2019</v>
      </c>
      <c r="H14249" t="s">
        <v>267</v>
      </c>
      <c r="I14249" t="s">
        <v>33717</v>
      </c>
    </row>
    <row r="14250" spans="1:9" ht="32" x14ac:dyDescent="0.2">
      <c r="A14250" t="s">
        <v>33719</v>
      </c>
      <c r="B14250" t="s">
        <v>33720</v>
      </c>
      <c r="C14250">
        <v>1</v>
      </c>
      <c r="D14250" t="s">
        <v>1818</v>
      </c>
      <c r="E14250" t="s">
        <v>12</v>
      </c>
      <c r="F14250" s="3" t="s">
        <v>33721</v>
      </c>
      <c r="G14250">
        <v>2019</v>
      </c>
      <c r="H14250" t="s">
        <v>323</v>
      </c>
      <c r="I14250" t="s">
        <v>33722</v>
      </c>
    </row>
    <row r="14251" spans="1:9" ht="32" x14ac:dyDescent="0.2">
      <c r="A14251" t="s">
        <v>33719</v>
      </c>
      <c r="B14251" t="s">
        <v>33723</v>
      </c>
      <c r="C14251">
        <v>2</v>
      </c>
      <c r="D14251" t="s">
        <v>1818</v>
      </c>
      <c r="E14251" t="s">
        <v>12</v>
      </c>
      <c r="F14251" s="3" t="s">
        <v>33724</v>
      </c>
      <c r="G14251">
        <v>2019</v>
      </c>
      <c r="H14251" t="s">
        <v>323</v>
      </c>
      <c r="I14251" t="s">
        <v>33722</v>
      </c>
    </row>
    <row r="14252" spans="1:9" ht="32" x14ac:dyDescent="0.2">
      <c r="A14252" t="s">
        <v>33719</v>
      </c>
      <c r="B14252" t="s">
        <v>33725</v>
      </c>
      <c r="C14252">
        <v>3</v>
      </c>
      <c r="D14252">
        <f>556</f>
        <v>556</v>
      </c>
      <c r="E14252" t="s">
        <v>12</v>
      </c>
      <c r="F14252" s="3" t="s">
        <v>33726</v>
      </c>
      <c r="G14252">
        <v>2019</v>
      </c>
      <c r="H14252" t="s">
        <v>323</v>
      </c>
      <c r="I14252" t="s">
        <v>33722</v>
      </c>
    </row>
    <row r="14253" spans="1:9" ht="16" x14ac:dyDescent="0.2">
      <c r="A14253" t="s">
        <v>33727</v>
      </c>
      <c r="B14253" t="s">
        <v>33728</v>
      </c>
      <c r="C14253">
        <v>1</v>
      </c>
      <c r="D14253" t="s">
        <v>12</v>
      </c>
      <c r="E14253" t="s">
        <v>12</v>
      </c>
      <c r="F14253" s="3" t="s">
        <v>2157</v>
      </c>
      <c r="G14253">
        <v>2019</v>
      </c>
      <c r="H14253" t="s">
        <v>140</v>
      </c>
      <c r="I14253" t="s">
        <v>33729</v>
      </c>
    </row>
    <row r="14254" spans="1:9" ht="32" x14ac:dyDescent="0.2">
      <c r="A14254" t="s">
        <v>33727</v>
      </c>
      <c r="B14254" t="s">
        <v>32368</v>
      </c>
      <c r="C14254">
        <v>2</v>
      </c>
      <c r="D14254" t="s">
        <v>33730</v>
      </c>
      <c r="E14254" t="s">
        <v>12</v>
      </c>
      <c r="F14254" s="3" t="s">
        <v>33731</v>
      </c>
      <c r="G14254">
        <v>2019</v>
      </c>
      <c r="H14254" t="s">
        <v>140</v>
      </c>
      <c r="I14254" t="s">
        <v>33729</v>
      </c>
    </row>
    <row r="14255" spans="1:9" ht="32" x14ac:dyDescent="0.2">
      <c r="A14255" t="s">
        <v>33727</v>
      </c>
      <c r="B14255" t="s">
        <v>33732</v>
      </c>
      <c r="C14255">
        <v>3</v>
      </c>
      <c r="D14255" t="s">
        <v>52</v>
      </c>
      <c r="E14255" t="s">
        <v>12</v>
      </c>
      <c r="F14255" s="3" t="s">
        <v>2148</v>
      </c>
      <c r="G14255">
        <v>2019</v>
      </c>
      <c r="H14255" t="s">
        <v>140</v>
      </c>
      <c r="I14255" t="s">
        <v>33729</v>
      </c>
    </row>
    <row r="14256" spans="1:9" ht="32" x14ac:dyDescent="0.2">
      <c r="A14256" t="s">
        <v>33733</v>
      </c>
      <c r="B14256" t="s">
        <v>33734</v>
      </c>
      <c r="C14256">
        <v>1</v>
      </c>
      <c r="D14256" t="s">
        <v>52</v>
      </c>
      <c r="E14256" t="s">
        <v>12</v>
      </c>
      <c r="F14256" s="3" t="s">
        <v>33735</v>
      </c>
      <c r="G14256">
        <v>2019</v>
      </c>
      <c r="H14256" t="s">
        <v>140</v>
      </c>
      <c r="I14256" t="s">
        <v>33736</v>
      </c>
    </row>
    <row r="14257" spans="1:9" ht="16" x14ac:dyDescent="0.2">
      <c r="A14257" t="s">
        <v>33733</v>
      </c>
      <c r="B14257" t="s">
        <v>33737</v>
      </c>
      <c r="C14257">
        <v>2</v>
      </c>
      <c r="D14257" t="s">
        <v>12</v>
      </c>
      <c r="E14257" t="s">
        <v>12</v>
      </c>
      <c r="F14257" s="3" t="s">
        <v>24775</v>
      </c>
      <c r="G14257">
        <v>2019</v>
      </c>
      <c r="H14257" t="s">
        <v>140</v>
      </c>
      <c r="I14257" t="s">
        <v>33736</v>
      </c>
    </row>
    <row r="14258" spans="1:9" ht="16" x14ac:dyDescent="0.2">
      <c r="A14258" t="s">
        <v>33738</v>
      </c>
      <c r="B14258" t="s">
        <v>33739</v>
      </c>
      <c r="C14258">
        <v>1</v>
      </c>
      <c r="D14258" t="s">
        <v>12</v>
      </c>
      <c r="E14258" t="s">
        <v>12</v>
      </c>
      <c r="F14258" s="3" t="s">
        <v>33740</v>
      </c>
      <c r="G14258">
        <v>2019</v>
      </c>
      <c r="H14258" t="s">
        <v>140</v>
      </c>
      <c r="I14258" t="s">
        <v>33741</v>
      </c>
    </row>
    <row r="14259" spans="1:9" ht="32" x14ac:dyDescent="0.2">
      <c r="A14259" t="s">
        <v>33738</v>
      </c>
      <c r="B14259" t="s">
        <v>31901</v>
      </c>
      <c r="C14259">
        <v>2</v>
      </c>
      <c r="D14259" t="s">
        <v>316</v>
      </c>
      <c r="E14259" t="s">
        <v>12</v>
      </c>
      <c r="F14259" s="3" t="s">
        <v>1002</v>
      </c>
      <c r="G14259">
        <v>2019</v>
      </c>
      <c r="H14259" t="s">
        <v>140</v>
      </c>
      <c r="I14259" t="s">
        <v>33741</v>
      </c>
    </row>
    <row r="14260" spans="1:9" ht="32" x14ac:dyDescent="0.2">
      <c r="A14260" t="s">
        <v>33742</v>
      </c>
      <c r="B14260" t="s">
        <v>33743</v>
      </c>
      <c r="C14260">
        <v>1</v>
      </c>
      <c r="D14260">
        <f>237</f>
        <v>237</v>
      </c>
      <c r="E14260" t="s">
        <v>12</v>
      </c>
      <c r="F14260" s="3" t="s">
        <v>2807</v>
      </c>
      <c r="G14260">
        <v>2019</v>
      </c>
      <c r="H14260" t="s">
        <v>21</v>
      </c>
      <c r="I14260" t="s">
        <v>33744</v>
      </c>
    </row>
    <row r="14261" spans="1:9" ht="32" x14ac:dyDescent="0.2">
      <c r="A14261" t="s">
        <v>33742</v>
      </c>
      <c r="B14261" t="s">
        <v>33745</v>
      </c>
      <c r="C14261">
        <v>2</v>
      </c>
      <c r="D14261">
        <f>237</f>
        <v>237</v>
      </c>
      <c r="E14261" t="s">
        <v>12</v>
      </c>
      <c r="F14261" s="3" t="s">
        <v>33746</v>
      </c>
      <c r="G14261">
        <v>2019</v>
      </c>
      <c r="H14261" t="s">
        <v>21</v>
      </c>
      <c r="I14261" t="s">
        <v>33744</v>
      </c>
    </row>
    <row r="14262" spans="1:9" ht="16" x14ac:dyDescent="0.2">
      <c r="A14262" t="s">
        <v>33742</v>
      </c>
      <c r="B14262" t="s">
        <v>33747</v>
      </c>
      <c r="C14262">
        <v>3</v>
      </c>
      <c r="D14262" t="s">
        <v>12</v>
      </c>
      <c r="E14262" t="s">
        <v>12</v>
      </c>
      <c r="F14262" s="3" t="s">
        <v>33748</v>
      </c>
      <c r="G14262">
        <v>2019</v>
      </c>
      <c r="H14262" t="s">
        <v>21</v>
      </c>
      <c r="I14262" t="s">
        <v>33744</v>
      </c>
    </row>
    <row r="14263" spans="1:9" ht="32" x14ac:dyDescent="0.2">
      <c r="A14263" t="s">
        <v>33749</v>
      </c>
      <c r="B14263" t="s">
        <v>33750</v>
      </c>
      <c r="C14263">
        <v>1</v>
      </c>
      <c r="D14263">
        <f>151</f>
        <v>151</v>
      </c>
      <c r="E14263" t="s">
        <v>12</v>
      </c>
      <c r="F14263" s="3" t="s">
        <v>33751</v>
      </c>
      <c r="G14263">
        <v>2019</v>
      </c>
      <c r="H14263" t="s">
        <v>140</v>
      </c>
      <c r="I14263" t="s">
        <v>33752</v>
      </c>
    </row>
    <row r="14264" spans="1:9" ht="32" x14ac:dyDescent="0.2">
      <c r="A14264" t="s">
        <v>33753</v>
      </c>
      <c r="B14264" t="s">
        <v>33754</v>
      </c>
      <c r="C14264">
        <v>1</v>
      </c>
      <c r="D14264">
        <f>461</f>
        <v>461</v>
      </c>
      <c r="E14264" t="s">
        <v>12</v>
      </c>
      <c r="F14264" s="3" t="s">
        <v>33755</v>
      </c>
      <c r="G14264">
        <v>2019</v>
      </c>
      <c r="H14264" t="s">
        <v>126</v>
      </c>
      <c r="I14264" t="s">
        <v>33756</v>
      </c>
    </row>
    <row r="14265" spans="1:9" ht="32" x14ac:dyDescent="0.2">
      <c r="A14265" t="s">
        <v>33753</v>
      </c>
      <c r="B14265" t="s">
        <v>33757</v>
      </c>
      <c r="C14265">
        <v>2</v>
      </c>
      <c r="D14265" t="s">
        <v>1735</v>
      </c>
      <c r="E14265" t="s">
        <v>12</v>
      </c>
      <c r="F14265" s="3" t="s">
        <v>33758</v>
      </c>
      <c r="G14265">
        <v>2019</v>
      </c>
      <c r="H14265" t="s">
        <v>126</v>
      </c>
      <c r="I14265" t="s">
        <v>33756</v>
      </c>
    </row>
    <row r="14266" spans="1:9" ht="32" x14ac:dyDescent="0.2">
      <c r="A14266" t="s">
        <v>33759</v>
      </c>
      <c r="B14266" t="s">
        <v>33760</v>
      </c>
      <c r="C14266">
        <v>1</v>
      </c>
      <c r="D14266" t="s">
        <v>12</v>
      </c>
      <c r="E14266" t="s">
        <v>12</v>
      </c>
      <c r="F14266" s="3" t="s">
        <v>33761</v>
      </c>
      <c r="G14266">
        <v>2019</v>
      </c>
      <c r="H14266" t="s">
        <v>140</v>
      </c>
      <c r="I14266" t="s">
        <v>33762</v>
      </c>
    </row>
    <row r="14267" spans="1:9" ht="32" x14ac:dyDescent="0.2">
      <c r="A14267" t="s">
        <v>33759</v>
      </c>
      <c r="B14267" t="s">
        <v>33763</v>
      </c>
      <c r="C14267">
        <v>2</v>
      </c>
      <c r="D14267" t="s">
        <v>12</v>
      </c>
      <c r="E14267" t="s">
        <v>12</v>
      </c>
      <c r="F14267" s="3" t="s">
        <v>33764</v>
      </c>
      <c r="G14267">
        <v>2019</v>
      </c>
      <c r="H14267" t="s">
        <v>140</v>
      </c>
      <c r="I14267" t="s">
        <v>33762</v>
      </c>
    </row>
    <row r="14268" spans="1:9" ht="16" x14ac:dyDescent="0.2">
      <c r="A14268" t="s">
        <v>33765</v>
      </c>
      <c r="B14268" t="s">
        <v>33766</v>
      </c>
      <c r="C14268">
        <v>1</v>
      </c>
      <c r="D14268" t="s">
        <v>366</v>
      </c>
      <c r="E14268" t="s">
        <v>12</v>
      </c>
      <c r="F14268" s="3" t="s">
        <v>33767</v>
      </c>
      <c r="G14268">
        <v>2019</v>
      </c>
      <c r="H14268" t="s">
        <v>368</v>
      </c>
      <c r="I14268" t="s">
        <v>33768</v>
      </c>
    </row>
    <row r="14269" spans="1:9" ht="32" x14ac:dyDescent="0.2">
      <c r="A14269" t="s">
        <v>33769</v>
      </c>
      <c r="B14269" t="s">
        <v>14252</v>
      </c>
      <c r="C14269">
        <v>1</v>
      </c>
      <c r="D14269" t="s">
        <v>12</v>
      </c>
      <c r="E14269" t="s">
        <v>12</v>
      </c>
      <c r="F14269" s="3" t="s">
        <v>12449</v>
      </c>
      <c r="G14269">
        <v>2019</v>
      </c>
      <c r="H14269" t="s">
        <v>140</v>
      </c>
      <c r="I14269" t="s">
        <v>33770</v>
      </c>
    </row>
    <row r="14270" spans="1:9" ht="32" x14ac:dyDescent="0.2">
      <c r="A14270" t="s">
        <v>33771</v>
      </c>
      <c r="B14270" t="s">
        <v>17431</v>
      </c>
      <c r="C14270">
        <v>1</v>
      </c>
      <c r="D14270" t="s">
        <v>1128</v>
      </c>
      <c r="E14270" t="s">
        <v>12</v>
      </c>
      <c r="F14270" s="3" t="s">
        <v>17432</v>
      </c>
      <c r="G14270">
        <v>2019</v>
      </c>
      <c r="H14270" t="s">
        <v>140</v>
      </c>
      <c r="I14270" t="s">
        <v>33772</v>
      </c>
    </row>
    <row r="14271" spans="1:9" ht="32" x14ac:dyDescent="0.2">
      <c r="A14271" t="s">
        <v>33771</v>
      </c>
      <c r="B14271" t="s">
        <v>20202</v>
      </c>
      <c r="C14271">
        <v>2</v>
      </c>
      <c r="D14271" t="s">
        <v>1128</v>
      </c>
      <c r="E14271" t="s">
        <v>12</v>
      </c>
      <c r="F14271" s="3" t="s">
        <v>17434</v>
      </c>
      <c r="G14271">
        <v>2019</v>
      </c>
      <c r="H14271" t="s">
        <v>140</v>
      </c>
      <c r="I14271" t="s">
        <v>33772</v>
      </c>
    </row>
    <row r="14272" spans="1:9" ht="32" x14ac:dyDescent="0.2">
      <c r="A14272" t="s">
        <v>33773</v>
      </c>
      <c r="B14272" t="s">
        <v>31952</v>
      </c>
      <c r="C14272">
        <v>1</v>
      </c>
      <c r="D14272">
        <f>454</f>
        <v>454</v>
      </c>
      <c r="E14272" t="s">
        <v>12</v>
      </c>
      <c r="F14272" s="3" t="s">
        <v>31953</v>
      </c>
      <c r="G14272">
        <v>2019</v>
      </c>
      <c r="H14272" t="s">
        <v>37</v>
      </c>
      <c r="I14272" t="s">
        <v>33774</v>
      </c>
    </row>
    <row r="14273" spans="1:9" ht="16" x14ac:dyDescent="0.2">
      <c r="A14273" t="s">
        <v>33775</v>
      </c>
      <c r="B14273" t="s">
        <v>31691</v>
      </c>
      <c r="C14273">
        <v>1</v>
      </c>
      <c r="D14273" t="s">
        <v>1128</v>
      </c>
      <c r="E14273" t="s">
        <v>12</v>
      </c>
      <c r="F14273" s="3" t="s">
        <v>33400</v>
      </c>
      <c r="G14273">
        <v>2019</v>
      </c>
      <c r="H14273" t="s">
        <v>140</v>
      </c>
      <c r="I14273" t="s">
        <v>33776</v>
      </c>
    </row>
    <row r="14274" spans="1:9" ht="32" x14ac:dyDescent="0.2">
      <c r="A14274" t="s">
        <v>33775</v>
      </c>
      <c r="B14274" t="s">
        <v>33777</v>
      </c>
      <c r="C14274">
        <v>2</v>
      </c>
      <c r="D14274">
        <f>444</f>
        <v>444</v>
      </c>
      <c r="E14274" t="s">
        <v>12</v>
      </c>
      <c r="F14274" s="3" t="s">
        <v>18356</v>
      </c>
      <c r="G14274">
        <v>2019</v>
      </c>
      <c r="H14274" t="s">
        <v>140</v>
      </c>
      <c r="I14274" t="s">
        <v>33776</v>
      </c>
    </row>
    <row r="14275" spans="1:9" ht="32" x14ac:dyDescent="0.2">
      <c r="A14275" t="s">
        <v>33775</v>
      </c>
      <c r="B14275" t="s">
        <v>33778</v>
      </c>
      <c r="C14275">
        <v>3</v>
      </c>
      <c r="D14275" t="s">
        <v>1128</v>
      </c>
      <c r="E14275" t="s">
        <v>12</v>
      </c>
      <c r="F14275" s="3" t="s">
        <v>33779</v>
      </c>
      <c r="G14275">
        <v>2019</v>
      </c>
      <c r="H14275" t="s">
        <v>140</v>
      </c>
      <c r="I14275" t="s">
        <v>33776</v>
      </c>
    </row>
    <row r="14276" spans="1:9" ht="32" x14ac:dyDescent="0.2">
      <c r="A14276" t="s">
        <v>33780</v>
      </c>
      <c r="B14276" t="s">
        <v>33781</v>
      </c>
      <c r="C14276">
        <v>1</v>
      </c>
      <c r="D14276" t="s">
        <v>52</v>
      </c>
      <c r="E14276" t="s">
        <v>12</v>
      </c>
      <c r="F14276" s="3" t="s">
        <v>33782</v>
      </c>
      <c r="G14276">
        <v>2019</v>
      </c>
      <c r="H14276" t="s">
        <v>21</v>
      </c>
      <c r="I14276" t="s">
        <v>33783</v>
      </c>
    </row>
    <row r="14277" spans="1:9" ht="32" x14ac:dyDescent="0.2">
      <c r="A14277" t="s">
        <v>33784</v>
      </c>
      <c r="B14277" t="s">
        <v>24631</v>
      </c>
      <c r="C14277">
        <v>1</v>
      </c>
      <c r="D14277" t="s">
        <v>12</v>
      </c>
      <c r="E14277" t="s">
        <v>12</v>
      </c>
      <c r="F14277" s="3" t="s">
        <v>22525</v>
      </c>
      <c r="G14277">
        <v>2019</v>
      </c>
      <c r="H14277" t="s">
        <v>527</v>
      </c>
      <c r="I14277" t="s">
        <v>33785</v>
      </c>
    </row>
    <row r="14278" spans="1:9" ht="32" x14ac:dyDescent="0.2">
      <c r="A14278" t="s">
        <v>33784</v>
      </c>
      <c r="B14278" t="s">
        <v>24635</v>
      </c>
      <c r="C14278">
        <v>2</v>
      </c>
      <c r="D14278" t="s">
        <v>52</v>
      </c>
      <c r="E14278" t="s">
        <v>12</v>
      </c>
      <c r="F14278" s="3" t="s">
        <v>25145</v>
      </c>
      <c r="G14278">
        <v>2019</v>
      </c>
      <c r="H14278" t="s">
        <v>1404</v>
      </c>
      <c r="I14278" t="s">
        <v>33785</v>
      </c>
    </row>
    <row r="14279" spans="1:9" ht="32" x14ac:dyDescent="0.2">
      <c r="A14279" t="s">
        <v>33784</v>
      </c>
      <c r="B14279" t="s">
        <v>24636</v>
      </c>
      <c r="C14279">
        <v>3</v>
      </c>
      <c r="D14279" t="s">
        <v>12</v>
      </c>
      <c r="E14279" t="s">
        <v>12</v>
      </c>
      <c r="F14279" s="3" t="s">
        <v>22525</v>
      </c>
      <c r="G14279">
        <v>2019</v>
      </c>
      <c r="H14279" t="s">
        <v>527</v>
      </c>
      <c r="I14279" t="s">
        <v>33785</v>
      </c>
    </row>
    <row r="14280" spans="1:9" ht="32" x14ac:dyDescent="0.2">
      <c r="A14280" t="s">
        <v>33786</v>
      </c>
      <c r="B14280" t="s">
        <v>33787</v>
      </c>
      <c r="C14280">
        <v>1</v>
      </c>
      <c r="D14280" t="s">
        <v>12</v>
      </c>
      <c r="E14280" t="s">
        <v>12</v>
      </c>
      <c r="F14280" s="3" t="s">
        <v>33788</v>
      </c>
      <c r="G14280">
        <v>2019</v>
      </c>
      <c r="H14280" t="s">
        <v>239</v>
      </c>
      <c r="I14280" t="s">
        <v>33789</v>
      </c>
    </row>
    <row r="14281" spans="1:9" ht="32" x14ac:dyDescent="0.2">
      <c r="A14281" t="s">
        <v>33786</v>
      </c>
      <c r="B14281" t="s">
        <v>33790</v>
      </c>
      <c r="C14281">
        <v>2</v>
      </c>
      <c r="D14281" t="s">
        <v>12</v>
      </c>
      <c r="E14281" t="s">
        <v>12</v>
      </c>
      <c r="F14281" s="3" t="s">
        <v>33791</v>
      </c>
      <c r="G14281">
        <v>2019</v>
      </c>
      <c r="H14281" t="s">
        <v>239</v>
      </c>
      <c r="I14281" t="s">
        <v>33789</v>
      </c>
    </row>
    <row r="14282" spans="1:9" ht="16" x14ac:dyDescent="0.2">
      <c r="A14282" t="s">
        <v>33792</v>
      </c>
      <c r="B14282" t="s">
        <v>33793</v>
      </c>
      <c r="C14282">
        <v>1</v>
      </c>
      <c r="D14282" t="s">
        <v>12</v>
      </c>
      <c r="E14282" t="s">
        <v>12</v>
      </c>
      <c r="F14282" s="3" t="s">
        <v>33794</v>
      </c>
      <c r="G14282">
        <v>2019</v>
      </c>
      <c r="H14282" t="s">
        <v>313</v>
      </c>
      <c r="I14282" t="s">
        <v>33795</v>
      </c>
    </row>
    <row r="14283" spans="1:9" ht="48" x14ac:dyDescent="0.2">
      <c r="A14283" t="s">
        <v>33792</v>
      </c>
      <c r="B14283" t="s">
        <v>33796</v>
      </c>
      <c r="C14283">
        <v>2</v>
      </c>
      <c r="D14283">
        <f>404</f>
        <v>404</v>
      </c>
      <c r="E14283" t="s">
        <v>12</v>
      </c>
      <c r="F14283" s="3" t="s">
        <v>33797</v>
      </c>
      <c r="G14283">
        <v>2019</v>
      </c>
      <c r="H14283" t="s">
        <v>313</v>
      </c>
      <c r="I14283" t="s">
        <v>33795</v>
      </c>
    </row>
    <row r="14284" spans="1:9" ht="32" x14ac:dyDescent="0.2">
      <c r="A14284" t="s">
        <v>33798</v>
      </c>
      <c r="B14284" t="s">
        <v>33799</v>
      </c>
      <c r="C14284">
        <v>1</v>
      </c>
      <c r="D14284" t="s">
        <v>12</v>
      </c>
      <c r="E14284" t="s">
        <v>12</v>
      </c>
      <c r="F14284" s="3" t="s">
        <v>18691</v>
      </c>
      <c r="G14284">
        <v>2019</v>
      </c>
      <c r="H14284" t="s">
        <v>239</v>
      </c>
      <c r="I14284" t="s">
        <v>33800</v>
      </c>
    </row>
    <row r="14285" spans="1:9" ht="32" x14ac:dyDescent="0.2">
      <c r="A14285" t="s">
        <v>33801</v>
      </c>
      <c r="B14285" t="s">
        <v>33802</v>
      </c>
      <c r="C14285">
        <v>1</v>
      </c>
      <c r="D14285" t="s">
        <v>8827</v>
      </c>
      <c r="E14285" t="s">
        <v>12</v>
      </c>
      <c r="F14285" s="3" t="s">
        <v>33803</v>
      </c>
      <c r="G14285">
        <v>2019</v>
      </c>
      <c r="H14285" t="s">
        <v>318</v>
      </c>
      <c r="I14285" t="s">
        <v>33804</v>
      </c>
    </row>
    <row r="14286" spans="1:9" ht="32" x14ac:dyDescent="0.2">
      <c r="A14286" t="s">
        <v>33805</v>
      </c>
      <c r="B14286" t="s">
        <v>33806</v>
      </c>
      <c r="C14286">
        <v>1</v>
      </c>
      <c r="D14286">
        <f>336</f>
        <v>336</v>
      </c>
      <c r="E14286" t="s">
        <v>12</v>
      </c>
      <c r="F14286" s="3" t="s">
        <v>33807</v>
      </c>
      <c r="G14286">
        <v>2019</v>
      </c>
      <c r="H14286" t="s">
        <v>438</v>
      </c>
      <c r="I14286" t="s">
        <v>33808</v>
      </c>
    </row>
    <row r="14287" spans="1:9" ht="32" x14ac:dyDescent="0.2">
      <c r="A14287" t="s">
        <v>33809</v>
      </c>
      <c r="B14287" t="s">
        <v>33810</v>
      </c>
      <c r="C14287">
        <v>1</v>
      </c>
      <c r="D14287" t="s">
        <v>12</v>
      </c>
      <c r="E14287" t="s">
        <v>12</v>
      </c>
      <c r="F14287" s="3" t="s">
        <v>33811</v>
      </c>
      <c r="G14287">
        <v>2019</v>
      </c>
      <c r="H14287" t="s">
        <v>267</v>
      </c>
      <c r="I14287" t="s">
        <v>33812</v>
      </c>
    </row>
    <row r="14288" spans="1:9" ht="32" x14ac:dyDescent="0.2">
      <c r="A14288" t="s">
        <v>33813</v>
      </c>
      <c r="B14288" t="s">
        <v>33814</v>
      </c>
      <c r="C14288">
        <v>1</v>
      </c>
      <c r="D14288" t="s">
        <v>12</v>
      </c>
      <c r="E14288" t="s">
        <v>12</v>
      </c>
      <c r="F14288" s="3" t="s">
        <v>33815</v>
      </c>
      <c r="G14288">
        <v>2019</v>
      </c>
      <c r="H14288" t="s">
        <v>602</v>
      </c>
      <c r="I14288" t="s">
        <v>33816</v>
      </c>
    </row>
    <row r="14289" spans="1:9" ht="16" x14ac:dyDescent="0.2">
      <c r="A14289" t="s">
        <v>33817</v>
      </c>
      <c r="B14289" t="s">
        <v>33818</v>
      </c>
      <c r="C14289">
        <v>1</v>
      </c>
      <c r="D14289" t="s">
        <v>712</v>
      </c>
      <c r="E14289" t="s">
        <v>12</v>
      </c>
      <c r="F14289" s="3" t="s">
        <v>33819</v>
      </c>
      <c r="G14289">
        <v>2019</v>
      </c>
      <c r="H14289" t="s">
        <v>86</v>
      </c>
      <c r="I14289" t="s">
        <v>33820</v>
      </c>
    </row>
    <row r="14290" spans="1:9" ht="32" x14ac:dyDescent="0.2">
      <c r="A14290" t="s">
        <v>33817</v>
      </c>
      <c r="B14290" t="s">
        <v>33821</v>
      </c>
      <c r="C14290">
        <v>2</v>
      </c>
      <c r="D14290" t="s">
        <v>712</v>
      </c>
      <c r="E14290" t="s">
        <v>12</v>
      </c>
      <c r="F14290" s="3" t="s">
        <v>33822</v>
      </c>
      <c r="G14290">
        <v>2019</v>
      </c>
      <c r="H14290" t="s">
        <v>86</v>
      </c>
      <c r="I14290" t="s">
        <v>33820</v>
      </c>
    </row>
    <row r="14291" spans="1:9" ht="32" x14ac:dyDescent="0.2">
      <c r="A14291" t="s">
        <v>33823</v>
      </c>
      <c r="B14291" t="s">
        <v>155</v>
      </c>
      <c r="C14291">
        <v>1</v>
      </c>
      <c r="D14291" t="s">
        <v>101</v>
      </c>
      <c r="E14291" t="s">
        <v>12</v>
      </c>
      <c r="F14291" s="3" t="s">
        <v>33824</v>
      </c>
      <c r="G14291">
        <v>2019</v>
      </c>
      <c r="H14291" t="s">
        <v>37</v>
      </c>
      <c r="I14291" t="s">
        <v>33825</v>
      </c>
    </row>
    <row r="14292" spans="1:9" ht="16" x14ac:dyDescent="0.2">
      <c r="A14292" t="s">
        <v>33823</v>
      </c>
      <c r="B14292" t="s">
        <v>33826</v>
      </c>
      <c r="C14292">
        <v>2</v>
      </c>
      <c r="D14292" t="s">
        <v>101</v>
      </c>
      <c r="E14292" t="s">
        <v>12</v>
      </c>
      <c r="F14292" s="3" t="s">
        <v>33827</v>
      </c>
      <c r="G14292">
        <v>2019</v>
      </c>
      <c r="H14292" t="s">
        <v>37</v>
      </c>
      <c r="I14292" t="s">
        <v>33825</v>
      </c>
    </row>
    <row r="14293" spans="1:9" ht="32" x14ac:dyDescent="0.2">
      <c r="A14293" t="s">
        <v>33823</v>
      </c>
      <c r="B14293" t="s">
        <v>14901</v>
      </c>
      <c r="C14293">
        <v>3</v>
      </c>
      <c r="D14293" t="s">
        <v>12</v>
      </c>
      <c r="E14293" t="s">
        <v>12</v>
      </c>
      <c r="F14293" s="3" t="s">
        <v>33828</v>
      </c>
      <c r="G14293">
        <v>2019</v>
      </c>
      <c r="H14293" t="s">
        <v>37</v>
      </c>
      <c r="I14293" t="s">
        <v>33825</v>
      </c>
    </row>
    <row r="14294" spans="1:9" ht="16" x14ac:dyDescent="0.2">
      <c r="A14294" t="s">
        <v>33829</v>
      </c>
      <c r="B14294" t="s">
        <v>33307</v>
      </c>
      <c r="C14294">
        <v>1</v>
      </c>
      <c r="D14294" t="s">
        <v>12</v>
      </c>
      <c r="E14294" t="s">
        <v>12</v>
      </c>
      <c r="F14294" s="3" t="s">
        <v>3184</v>
      </c>
      <c r="G14294">
        <v>2019</v>
      </c>
      <c r="H14294" t="s">
        <v>239</v>
      </c>
      <c r="I14294" t="s">
        <v>33830</v>
      </c>
    </row>
    <row r="14295" spans="1:9" ht="32" x14ac:dyDescent="0.2">
      <c r="A14295" t="s">
        <v>33829</v>
      </c>
      <c r="B14295" t="s">
        <v>33831</v>
      </c>
      <c r="C14295">
        <v>2</v>
      </c>
      <c r="D14295" t="s">
        <v>12</v>
      </c>
      <c r="E14295" t="s">
        <v>12</v>
      </c>
      <c r="F14295" s="3" t="s">
        <v>26495</v>
      </c>
      <c r="G14295">
        <v>2019</v>
      </c>
      <c r="H14295" t="s">
        <v>239</v>
      </c>
      <c r="I14295" t="s">
        <v>33830</v>
      </c>
    </row>
    <row r="14296" spans="1:9" ht="32" x14ac:dyDescent="0.2">
      <c r="A14296" t="s">
        <v>33832</v>
      </c>
      <c r="B14296" t="s">
        <v>33833</v>
      </c>
      <c r="C14296">
        <v>1</v>
      </c>
      <c r="D14296" t="s">
        <v>12</v>
      </c>
      <c r="E14296" t="s">
        <v>7714</v>
      </c>
      <c r="F14296" s="3" t="s">
        <v>33834</v>
      </c>
      <c r="G14296">
        <v>2019</v>
      </c>
      <c r="H14296" t="s">
        <v>1810</v>
      </c>
      <c r="I14296" t="s">
        <v>33835</v>
      </c>
    </row>
    <row r="14297" spans="1:9" ht="32" x14ac:dyDescent="0.2">
      <c r="A14297" t="s">
        <v>33832</v>
      </c>
      <c r="B14297" t="s">
        <v>33836</v>
      </c>
      <c r="C14297">
        <v>2</v>
      </c>
      <c r="D14297" t="s">
        <v>1085</v>
      </c>
      <c r="E14297" t="s">
        <v>7714</v>
      </c>
      <c r="F14297" s="3" t="s">
        <v>33837</v>
      </c>
      <c r="G14297">
        <v>2019</v>
      </c>
      <c r="H14297" t="s">
        <v>1810</v>
      </c>
      <c r="I14297" t="s">
        <v>33835</v>
      </c>
    </row>
    <row r="14298" spans="1:9" ht="16" x14ac:dyDescent="0.2">
      <c r="A14298" t="s">
        <v>33832</v>
      </c>
      <c r="B14298" t="s">
        <v>33838</v>
      </c>
      <c r="C14298">
        <v>3</v>
      </c>
      <c r="D14298" t="s">
        <v>1085</v>
      </c>
      <c r="E14298" t="s">
        <v>7714</v>
      </c>
      <c r="F14298" s="3" t="s">
        <v>21615</v>
      </c>
      <c r="G14298">
        <v>2019</v>
      </c>
      <c r="H14298" t="s">
        <v>1810</v>
      </c>
      <c r="I14298" t="s">
        <v>33835</v>
      </c>
    </row>
    <row r="14299" spans="1:9" ht="32" x14ac:dyDescent="0.2">
      <c r="A14299" t="s">
        <v>33832</v>
      </c>
      <c r="B14299" t="s">
        <v>33839</v>
      </c>
      <c r="C14299">
        <v>4</v>
      </c>
      <c r="D14299" t="s">
        <v>12</v>
      </c>
      <c r="E14299" t="s">
        <v>12</v>
      </c>
      <c r="F14299" s="3" t="s">
        <v>33840</v>
      </c>
      <c r="G14299">
        <v>2019</v>
      </c>
      <c r="H14299" t="s">
        <v>1810</v>
      </c>
      <c r="I14299" t="s">
        <v>33835</v>
      </c>
    </row>
    <row r="14300" spans="1:9" ht="16" x14ac:dyDescent="0.2">
      <c r="A14300" t="s">
        <v>33841</v>
      </c>
      <c r="B14300" t="s">
        <v>33842</v>
      </c>
      <c r="C14300">
        <v>1</v>
      </c>
      <c r="D14300" t="s">
        <v>12</v>
      </c>
      <c r="E14300" t="s">
        <v>12</v>
      </c>
      <c r="F14300" s="3" t="s">
        <v>23266</v>
      </c>
      <c r="G14300">
        <v>2019</v>
      </c>
      <c r="H14300" t="s">
        <v>86</v>
      </c>
      <c r="I14300" t="s">
        <v>33843</v>
      </c>
    </row>
    <row r="14301" spans="1:9" ht="16" x14ac:dyDescent="0.2">
      <c r="A14301" t="s">
        <v>33841</v>
      </c>
      <c r="B14301" t="s">
        <v>33844</v>
      </c>
      <c r="C14301">
        <v>2</v>
      </c>
      <c r="D14301" t="s">
        <v>12</v>
      </c>
      <c r="E14301" t="s">
        <v>12</v>
      </c>
      <c r="F14301" s="3" t="s">
        <v>33845</v>
      </c>
      <c r="G14301">
        <v>2019</v>
      </c>
      <c r="H14301" t="s">
        <v>779</v>
      </c>
      <c r="I14301" t="s">
        <v>33843</v>
      </c>
    </row>
    <row r="14302" spans="1:9" ht="32" x14ac:dyDescent="0.2">
      <c r="A14302" t="s">
        <v>33841</v>
      </c>
      <c r="B14302" t="s">
        <v>33846</v>
      </c>
      <c r="C14302">
        <v>3</v>
      </c>
      <c r="D14302" t="s">
        <v>311</v>
      </c>
      <c r="E14302" t="s">
        <v>12</v>
      </c>
      <c r="F14302" s="3" t="s">
        <v>33847</v>
      </c>
      <c r="G14302">
        <v>2019</v>
      </c>
      <c r="H14302" t="s">
        <v>779</v>
      </c>
      <c r="I14302" t="s">
        <v>33843</v>
      </c>
    </row>
    <row r="14303" spans="1:9" ht="32" x14ac:dyDescent="0.2">
      <c r="A14303" t="s">
        <v>33841</v>
      </c>
      <c r="B14303" t="s">
        <v>33848</v>
      </c>
      <c r="C14303">
        <v>4</v>
      </c>
      <c r="D14303" t="s">
        <v>12</v>
      </c>
      <c r="E14303" t="s">
        <v>12</v>
      </c>
      <c r="F14303" s="3" t="s">
        <v>33849</v>
      </c>
      <c r="G14303">
        <v>2019</v>
      </c>
      <c r="H14303" t="s">
        <v>779</v>
      </c>
      <c r="I14303" t="s">
        <v>33843</v>
      </c>
    </row>
    <row r="14304" spans="1:9" ht="32" x14ac:dyDescent="0.2">
      <c r="A14304" t="s">
        <v>33850</v>
      </c>
      <c r="B14304" t="s">
        <v>33851</v>
      </c>
      <c r="C14304">
        <v>1</v>
      </c>
      <c r="D14304" t="s">
        <v>1512</v>
      </c>
      <c r="E14304" t="s">
        <v>12</v>
      </c>
      <c r="F14304" s="3" t="s">
        <v>9466</v>
      </c>
      <c r="G14304">
        <v>2019</v>
      </c>
      <c r="H14304" t="s">
        <v>140</v>
      </c>
      <c r="I14304" t="s">
        <v>33852</v>
      </c>
    </row>
    <row r="14305" spans="1:9" ht="16" x14ac:dyDescent="0.2">
      <c r="A14305" t="s">
        <v>33850</v>
      </c>
      <c r="B14305" t="s">
        <v>23485</v>
      </c>
      <c r="C14305">
        <v>2</v>
      </c>
      <c r="D14305" t="s">
        <v>12</v>
      </c>
      <c r="E14305" t="s">
        <v>12</v>
      </c>
      <c r="F14305" s="3" t="s">
        <v>33853</v>
      </c>
      <c r="G14305">
        <v>2019</v>
      </c>
      <c r="H14305" t="s">
        <v>140</v>
      </c>
      <c r="I14305" t="s">
        <v>33852</v>
      </c>
    </row>
    <row r="14306" spans="1:9" ht="16" x14ac:dyDescent="0.2">
      <c r="A14306" t="s">
        <v>33854</v>
      </c>
      <c r="B14306" t="s">
        <v>26255</v>
      </c>
      <c r="C14306">
        <v>1</v>
      </c>
      <c r="D14306" t="s">
        <v>485</v>
      </c>
      <c r="E14306" t="s">
        <v>12</v>
      </c>
      <c r="F14306" s="3" t="s">
        <v>13429</v>
      </c>
      <c r="G14306">
        <v>2019</v>
      </c>
      <c r="H14306" t="s">
        <v>140</v>
      </c>
      <c r="I14306" t="s">
        <v>33855</v>
      </c>
    </row>
    <row r="14307" spans="1:9" ht="32" x14ac:dyDescent="0.2">
      <c r="A14307" t="s">
        <v>33856</v>
      </c>
      <c r="B14307" t="s">
        <v>27084</v>
      </c>
      <c r="C14307">
        <v>1</v>
      </c>
      <c r="D14307" t="s">
        <v>1512</v>
      </c>
      <c r="E14307" t="s">
        <v>12</v>
      </c>
      <c r="F14307" s="3" t="s">
        <v>9466</v>
      </c>
      <c r="G14307">
        <v>2019</v>
      </c>
      <c r="H14307" t="s">
        <v>140</v>
      </c>
      <c r="I14307" t="s">
        <v>33857</v>
      </c>
    </row>
    <row r="14308" spans="1:9" ht="32" x14ac:dyDescent="0.2">
      <c r="A14308" t="s">
        <v>33858</v>
      </c>
      <c r="B14308" t="s">
        <v>33859</v>
      </c>
      <c r="C14308">
        <v>1</v>
      </c>
      <c r="D14308" t="s">
        <v>1512</v>
      </c>
      <c r="E14308" t="s">
        <v>12</v>
      </c>
      <c r="F14308" s="3" t="s">
        <v>9466</v>
      </c>
      <c r="G14308">
        <v>2019</v>
      </c>
      <c r="H14308" t="s">
        <v>140</v>
      </c>
      <c r="I14308" t="s">
        <v>33860</v>
      </c>
    </row>
    <row r="14309" spans="1:9" ht="32" x14ac:dyDescent="0.2">
      <c r="A14309" t="s">
        <v>33861</v>
      </c>
      <c r="B14309" t="s">
        <v>33862</v>
      </c>
      <c r="C14309">
        <v>1</v>
      </c>
      <c r="D14309" t="s">
        <v>1512</v>
      </c>
      <c r="E14309" t="s">
        <v>12</v>
      </c>
      <c r="F14309" s="3" t="s">
        <v>9466</v>
      </c>
      <c r="G14309">
        <v>2019</v>
      </c>
      <c r="H14309" t="s">
        <v>140</v>
      </c>
      <c r="I14309" t="s">
        <v>33863</v>
      </c>
    </row>
    <row r="14310" spans="1:9" ht="16" x14ac:dyDescent="0.2">
      <c r="A14310" t="s">
        <v>33864</v>
      </c>
      <c r="B14310" t="s">
        <v>27133</v>
      </c>
      <c r="C14310">
        <v>1</v>
      </c>
      <c r="D14310" t="s">
        <v>485</v>
      </c>
      <c r="E14310" t="s">
        <v>12</v>
      </c>
      <c r="F14310" s="3" t="s">
        <v>13429</v>
      </c>
      <c r="G14310">
        <v>2019</v>
      </c>
      <c r="H14310" t="s">
        <v>140</v>
      </c>
      <c r="I14310" t="s">
        <v>33865</v>
      </c>
    </row>
    <row r="14311" spans="1:9" ht="32" x14ac:dyDescent="0.2">
      <c r="A14311" t="s">
        <v>33866</v>
      </c>
      <c r="B14311" t="s">
        <v>20094</v>
      </c>
      <c r="C14311">
        <v>1</v>
      </c>
      <c r="D14311" t="s">
        <v>1512</v>
      </c>
      <c r="E14311" t="s">
        <v>12</v>
      </c>
      <c r="F14311" s="3" t="s">
        <v>9466</v>
      </c>
      <c r="G14311">
        <v>2019</v>
      </c>
      <c r="H14311" t="s">
        <v>140</v>
      </c>
      <c r="I14311" t="s">
        <v>33867</v>
      </c>
    </row>
    <row r="14312" spans="1:9" ht="32" x14ac:dyDescent="0.2">
      <c r="A14312" t="s">
        <v>33868</v>
      </c>
      <c r="B14312" t="s">
        <v>33869</v>
      </c>
      <c r="C14312">
        <v>1</v>
      </c>
      <c r="D14312">
        <f>461</f>
        <v>461</v>
      </c>
      <c r="E14312" t="s">
        <v>12</v>
      </c>
      <c r="F14312" s="3" t="s">
        <v>33870</v>
      </c>
      <c r="G14312">
        <v>2019</v>
      </c>
      <c r="H14312" t="s">
        <v>140</v>
      </c>
      <c r="I14312" t="s">
        <v>33871</v>
      </c>
    </row>
    <row r="14313" spans="1:9" ht="16" x14ac:dyDescent="0.2">
      <c r="A14313" t="s">
        <v>33868</v>
      </c>
      <c r="B14313" t="s">
        <v>33872</v>
      </c>
      <c r="C14313">
        <v>2</v>
      </c>
      <c r="D14313" t="s">
        <v>12</v>
      </c>
      <c r="E14313" t="s">
        <v>12</v>
      </c>
      <c r="F14313" s="3" t="s">
        <v>33873</v>
      </c>
      <c r="G14313">
        <v>2019</v>
      </c>
      <c r="H14313" t="s">
        <v>140</v>
      </c>
      <c r="I14313" t="s">
        <v>33871</v>
      </c>
    </row>
    <row r="14314" spans="1:9" ht="16" x14ac:dyDescent="0.2">
      <c r="A14314" t="s">
        <v>33874</v>
      </c>
      <c r="B14314" t="s">
        <v>33875</v>
      </c>
      <c r="C14314">
        <v>1</v>
      </c>
      <c r="D14314">
        <f>237</f>
        <v>237</v>
      </c>
      <c r="E14314" t="s">
        <v>12</v>
      </c>
      <c r="F14314" s="3" t="s">
        <v>10540</v>
      </c>
      <c r="G14314">
        <v>2019</v>
      </c>
      <c r="H14314" t="s">
        <v>21</v>
      </c>
      <c r="I14314" t="s">
        <v>33876</v>
      </c>
    </row>
    <row r="14315" spans="1:9" ht="16" x14ac:dyDescent="0.2">
      <c r="A14315" t="s">
        <v>33877</v>
      </c>
      <c r="B14315" t="s">
        <v>33878</v>
      </c>
      <c r="C14315">
        <v>1</v>
      </c>
      <c r="D14315">
        <f>404</f>
        <v>404</v>
      </c>
      <c r="E14315" t="s">
        <v>12</v>
      </c>
      <c r="F14315" s="3" t="s">
        <v>33879</v>
      </c>
      <c r="G14315">
        <v>2019</v>
      </c>
      <c r="H14315" t="s">
        <v>313</v>
      </c>
      <c r="I14315" t="s">
        <v>33880</v>
      </c>
    </row>
    <row r="14316" spans="1:9" ht="32" x14ac:dyDescent="0.2">
      <c r="A14316" t="s">
        <v>33881</v>
      </c>
      <c r="B14316" t="s">
        <v>33882</v>
      </c>
      <c r="C14316">
        <v>1</v>
      </c>
      <c r="D14316" t="s">
        <v>12</v>
      </c>
      <c r="E14316" t="s">
        <v>12</v>
      </c>
      <c r="F14316" s="3" t="s">
        <v>33883</v>
      </c>
      <c r="G14316">
        <v>2019</v>
      </c>
      <c r="H14316" t="s">
        <v>2445</v>
      </c>
      <c r="I14316" t="s">
        <v>33884</v>
      </c>
    </row>
    <row r="14317" spans="1:9" ht="16" x14ac:dyDescent="0.2">
      <c r="A14317" t="s">
        <v>33885</v>
      </c>
      <c r="B14317" t="s">
        <v>4612</v>
      </c>
      <c r="C14317">
        <v>1</v>
      </c>
      <c r="D14317" t="s">
        <v>12</v>
      </c>
      <c r="E14317" t="s">
        <v>12</v>
      </c>
      <c r="F14317" s="3" t="s">
        <v>4613</v>
      </c>
      <c r="G14317">
        <v>2019</v>
      </c>
      <c r="H14317" t="s">
        <v>140</v>
      </c>
      <c r="I14317" t="s">
        <v>33886</v>
      </c>
    </row>
    <row r="14318" spans="1:9" ht="16" x14ac:dyDescent="0.2">
      <c r="A14318" t="s">
        <v>33885</v>
      </c>
      <c r="B14318" t="s">
        <v>33887</v>
      </c>
      <c r="C14318">
        <v>2</v>
      </c>
      <c r="D14318" t="s">
        <v>12</v>
      </c>
      <c r="E14318" t="s">
        <v>12</v>
      </c>
      <c r="F14318" s="3" t="s">
        <v>33888</v>
      </c>
      <c r="G14318">
        <v>2019</v>
      </c>
      <c r="H14318" t="s">
        <v>140</v>
      </c>
      <c r="I14318" t="s">
        <v>33886</v>
      </c>
    </row>
    <row r="14319" spans="1:9" ht="32" x14ac:dyDescent="0.2">
      <c r="A14319" t="s">
        <v>33889</v>
      </c>
      <c r="B14319" t="s">
        <v>33890</v>
      </c>
      <c r="C14319">
        <v>1</v>
      </c>
      <c r="D14319" t="s">
        <v>12</v>
      </c>
      <c r="E14319" t="s">
        <v>12</v>
      </c>
      <c r="F14319" s="3" t="s">
        <v>33891</v>
      </c>
      <c r="G14319">
        <v>2019</v>
      </c>
      <c r="H14319" t="s">
        <v>239</v>
      </c>
      <c r="I14319" t="s">
        <v>33892</v>
      </c>
    </row>
    <row r="14320" spans="1:9" ht="16" x14ac:dyDescent="0.2">
      <c r="A14320" t="s">
        <v>33893</v>
      </c>
      <c r="B14320" t="s">
        <v>33894</v>
      </c>
      <c r="C14320">
        <v>1</v>
      </c>
      <c r="D14320" t="s">
        <v>12</v>
      </c>
      <c r="E14320" t="s">
        <v>12</v>
      </c>
      <c r="F14320" s="3" t="s">
        <v>33895</v>
      </c>
      <c r="G14320">
        <v>2019</v>
      </c>
      <c r="H14320" t="s">
        <v>140</v>
      </c>
      <c r="I14320" t="s">
        <v>33896</v>
      </c>
    </row>
    <row r="14321" spans="1:9" ht="32" x14ac:dyDescent="0.2">
      <c r="A14321" t="s">
        <v>33893</v>
      </c>
      <c r="B14321" t="s">
        <v>33897</v>
      </c>
      <c r="C14321">
        <v>2</v>
      </c>
      <c r="D14321">
        <f>302</f>
        <v>302</v>
      </c>
      <c r="E14321" t="s">
        <v>12</v>
      </c>
      <c r="F14321" s="3" t="s">
        <v>29747</v>
      </c>
      <c r="G14321">
        <v>2019</v>
      </c>
      <c r="H14321" t="s">
        <v>140</v>
      </c>
      <c r="I14321" t="s">
        <v>33896</v>
      </c>
    </row>
    <row r="14322" spans="1:9" ht="32" x14ac:dyDescent="0.2">
      <c r="A14322" t="s">
        <v>33898</v>
      </c>
      <c r="B14322" t="s">
        <v>32656</v>
      </c>
      <c r="C14322">
        <v>1</v>
      </c>
      <c r="D14322" t="s">
        <v>316</v>
      </c>
      <c r="E14322" t="s">
        <v>12</v>
      </c>
      <c r="F14322" s="3" t="s">
        <v>1002</v>
      </c>
      <c r="G14322">
        <v>2019</v>
      </c>
      <c r="H14322" t="s">
        <v>140</v>
      </c>
      <c r="I14322" t="s">
        <v>33899</v>
      </c>
    </row>
    <row r="14323" spans="1:9" ht="16" x14ac:dyDescent="0.2">
      <c r="A14323" t="s">
        <v>33898</v>
      </c>
      <c r="B14323" t="s">
        <v>29749</v>
      </c>
      <c r="C14323">
        <v>2</v>
      </c>
      <c r="D14323">
        <f>514</f>
        <v>514</v>
      </c>
      <c r="E14323" t="s">
        <v>12</v>
      </c>
      <c r="F14323" s="3" t="s">
        <v>501</v>
      </c>
      <c r="G14323">
        <v>2019</v>
      </c>
      <c r="H14323" t="s">
        <v>140</v>
      </c>
      <c r="I14323" t="s">
        <v>33899</v>
      </c>
    </row>
    <row r="14324" spans="1:9" ht="32" x14ac:dyDescent="0.2">
      <c r="A14324" t="s">
        <v>33898</v>
      </c>
      <c r="B14324" t="s">
        <v>33900</v>
      </c>
      <c r="C14324">
        <v>3</v>
      </c>
      <c r="D14324" t="s">
        <v>12</v>
      </c>
      <c r="E14324" t="s">
        <v>12</v>
      </c>
      <c r="F14324" s="3" t="s">
        <v>33901</v>
      </c>
      <c r="G14324">
        <v>2019</v>
      </c>
      <c r="H14324" t="s">
        <v>140</v>
      </c>
      <c r="I14324" t="s">
        <v>33899</v>
      </c>
    </row>
    <row r="14325" spans="1:9" ht="32" x14ac:dyDescent="0.2">
      <c r="A14325" t="s">
        <v>33902</v>
      </c>
      <c r="B14325" t="s">
        <v>33903</v>
      </c>
      <c r="C14325">
        <v>1</v>
      </c>
      <c r="D14325" t="s">
        <v>5574</v>
      </c>
      <c r="E14325" t="s">
        <v>12</v>
      </c>
      <c r="F14325" s="3" t="s">
        <v>33904</v>
      </c>
      <c r="G14325">
        <v>2019</v>
      </c>
      <c r="H14325" t="s">
        <v>140</v>
      </c>
      <c r="I14325" t="s">
        <v>33905</v>
      </c>
    </row>
    <row r="14326" spans="1:9" ht="16" x14ac:dyDescent="0.2">
      <c r="A14326" t="s">
        <v>33906</v>
      </c>
      <c r="B14326" t="s">
        <v>6649</v>
      </c>
      <c r="C14326">
        <v>1</v>
      </c>
      <c r="D14326" t="s">
        <v>1128</v>
      </c>
      <c r="E14326" t="s">
        <v>12</v>
      </c>
      <c r="F14326" s="3" t="s">
        <v>33907</v>
      </c>
      <c r="G14326">
        <v>2019</v>
      </c>
      <c r="H14326" t="s">
        <v>140</v>
      </c>
      <c r="I14326" t="s">
        <v>33908</v>
      </c>
    </row>
    <row r="14327" spans="1:9" ht="32" x14ac:dyDescent="0.2">
      <c r="A14327" t="s">
        <v>33906</v>
      </c>
      <c r="B14327" t="s">
        <v>14252</v>
      </c>
      <c r="C14327">
        <v>2</v>
      </c>
      <c r="D14327" t="s">
        <v>12</v>
      </c>
      <c r="E14327" t="s">
        <v>12</v>
      </c>
      <c r="F14327" s="3" t="s">
        <v>33909</v>
      </c>
      <c r="G14327">
        <v>2019</v>
      </c>
      <c r="H14327" t="s">
        <v>140</v>
      </c>
      <c r="I14327" t="s">
        <v>33908</v>
      </c>
    </row>
    <row r="14328" spans="1:9" ht="32" x14ac:dyDescent="0.2">
      <c r="A14328" t="s">
        <v>33910</v>
      </c>
      <c r="B14328" t="s">
        <v>33911</v>
      </c>
      <c r="C14328">
        <v>1</v>
      </c>
      <c r="D14328" t="s">
        <v>12</v>
      </c>
      <c r="E14328" t="s">
        <v>12</v>
      </c>
      <c r="F14328" s="3" t="s">
        <v>33912</v>
      </c>
      <c r="G14328">
        <v>2019</v>
      </c>
      <c r="H14328" t="s">
        <v>140</v>
      </c>
      <c r="I14328" t="s">
        <v>33913</v>
      </c>
    </row>
    <row r="14329" spans="1:9" ht="16" x14ac:dyDescent="0.2">
      <c r="A14329" t="s">
        <v>33910</v>
      </c>
      <c r="B14329" t="s">
        <v>18925</v>
      </c>
      <c r="C14329">
        <v>2</v>
      </c>
      <c r="D14329" t="s">
        <v>12</v>
      </c>
      <c r="E14329" t="s">
        <v>12</v>
      </c>
      <c r="F14329" s="3" t="s">
        <v>583</v>
      </c>
      <c r="G14329">
        <v>2019</v>
      </c>
      <c r="H14329" t="s">
        <v>140</v>
      </c>
      <c r="I14329" t="s">
        <v>33913</v>
      </c>
    </row>
    <row r="14330" spans="1:9" ht="32" x14ac:dyDescent="0.2">
      <c r="A14330" t="s">
        <v>33910</v>
      </c>
      <c r="B14330" t="s">
        <v>11394</v>
      </c>
      <c r="C14330">
        <v>3</v>
      </c>
      <c r="D14330" t="s">
        <v>5574</v>
      </c>
      <c r="E14330" t="s">
        <v>12</v>
      </c>
      <c r="F14330" s="3" t="s">
        <v>5575</v>
      </c>
      <c r="G14330">
        <v>2019</v>
      </c>
      <c r="H14330" t="s">
        <v>140</v>
      </c>
      <c r="I14330" t="s">
        <v>33913</v>
      </c>
    </row>
    <row r="14331" spans="1:9" ht="32" x14ac:dyDescent="0.2">
      <c r="A14331" t="s">
        <v>33910</v>
      </c>
      <c r="B14331" t="s">
        <v>33914</v>
      </c>
      <c r="C14331">
        <v>4</v>
      </c>
      <c r="D14331">
        <f>285</f>
        <v>285</v>
      </c>
      <c r="E14331" t="s">
        <v>12</v>
      </c>
      <c r="F14331" s="3" t="s">
        <v>33915</v>
      </c>
      <c r="G14331">
        <v>2019</v>
      </c>
      <c r="H14331" t="s">
        <v>140</v>
      </c>
      <c r="I14331" t="s">
        <v>33913</v>
      </c>
    </row>
    <row r="14332" spans="1:9" ht="32" x14ac:dyDescent="0.2">
      <c r="A14332" t="s">
        <v>33910</v>
      </c>
      <c r="B14332" t="s">
        <v>27266</v>
      </c>
      <c r="C14332">
        <v>5</v>
      </c>
      <c r="D14332" t="s">
        <v>1010</v>
      </c>
      <c r="E14332" t="s">
        <v>12</v>
      </c>
      <c r="F14332" s="3" t="s">
        <v>18928</v>
      </c>
      <c r="G14332">
        <v>2019</v>
      </c>
      <c r="H14332" t="s">
        <v>140</v>
      </c>
      <c r="I14332" t="s">
        <v>33913</v>
      </c>
    </row>
    <row r="14333" spans="1:9" ht="32" x14ac:dyDescent="0.2">
      <c r="A14333" t="s">
        <v>33916</v>
      </c>
      <c r="B14333" t="s">
        <v>33917</v>
      </c>
      <c r="C14333">
        <v>1</v>
      </c>
      <c r="D14333" t="s">
        <v>11556</v>
      </c>
      <c r="E14333" t="s">
        <v>12</v>
      </c>
      <c r="F14333" s="3" t="s">
        <v>33918</v>
      </c>
      <c r="G14333">
        <v>2019</v>
      </c>
      <c r="H14333" t="s">
        <v>86</v>
      </c>
      <c r="I14333" t="s">
        <v>33919</v>
      </c>
    </row>
    <row r="14334" spans="1:9" ht="32" x14ac:dyDescent="0.2">
      <c r="A14334" t="s">
        <v>33916</v>
      </c>
      <c r="B14334" t="s">
        <v>33920</v>
      </c>
      <c r="C14334">
        <v>2</v>
      </c>
      <c r="D14334" t="s">
        <v>12</v>
      </c>
      <c r="E14334" t="s">
        <v>12</v>
      </c>
      <c r="F14334" s="3" t="s">
        <v>33921</v>
      </c>
      <c r="G14334">
        <v>2019</v>
      </c>
      <c r="H14334" t="s">
        <v>602</v>
      </c>
      <c r="I14334" t="s">
        <v>33919</v>
      </c>
    </row>
    <row r="14335" spans="1:9" ht="32" x14ac:dyDescent="0.2">
      <c r="A14335" t="s">
        <v>33916</v>
      </c>
      <c r="B14335" t="s">
        <v>33922</v>
      </c>
      <c r="C14335">
        <v>3</v>
      </c>
      <c r="D14335" t="s">
        <v>12</v>
      </c>
      <c r="E14335" t="s">
        <v>12</v>
      </c>
      <c r="F14335" s="3" t="s">
        <v>33923</v>
      </c>
      <c r="G14335">
        <v>2019</v>
      </c>
      <c r="H14335" t="s">
        <v>140</v>
      </c>
      <c r="I14335" t="s">
        <v>33919</v>
      </c>
    </row>
    <row r="14336" spans="1:9" ht="32" x14ac:dyDescent="0.2">
      <c r="A14336" t="s">
        <v>33916</v>
      </c>
      <c r="B14336" t="s">
        <v>33924</v>
      </c>
      <c r="C14336">
        <v>4</v>
      </c>
      <c r="D14336" t="s">
        <v>12</v>
      </c>
      <c r="E14336" t="s">
        <v>12</v>
      </c>
      <c r="F14336" s="3" t="s">
        <v>33925</v>
      </c>
      <c r="G14336">
        <v>2019</v>
      </c>
      <c r="H14336" t="s">
        <v>602</v>
      </c>
      <c r="I14336" t="s">
        <v>33919</v>
      </c>
    </row>
    <row r="14337" spans="1:9" ht="16" x14ac:dyDescent="0.2">
      <c r="A14337" t="s">
        <v>33926</v>
      </c>
      <c r="B14337" t="s">
        <v>33927</v>
      </c>
      <c r="C14337">
        <v>1</v>
      </c>
      <c r="D14337" t="s">
        <v>12</v>
      </c>
      <c r="E14337" t="s">
        <v>12</v>
      </c>
      <c r="F14337" s="3" t="s">
        <v>33928</v>
      </c>
      <c r="G14337">
        <v>2019</v>
      </c>
      <c r="H14337" t="s">
        <v>37</v>
      </c>
      <c r="I14337" t="s">
        <v>33929</v>
      </c>
    </row>
    <row r="14338" spans="1:9" ht="16" x14ac:dyDescent="0.2">
      <c r="A14338" t="s">
        <v>33926</v>
      </c>
      <c r="B14338" t="s">
        <v>21443</v>
      </c>
      <c r="C14338">
        <v>2</v>
      </c>
      <c r="D14338" t="s">
        <v>31</v>
      </c>
      <c r="E14338" t="s">
        <v>12</v>
      </c>
      <c r="F14338" s="3" t="s">
        <v>33930</v>
      </c>
      <c r="G14338">
        <v>2019</v>
      </c>
      <c r="H14338" t="s">
        <v>37</v>
      </c>
      <c r="I14338" t="s">
        <v>33929</v>
      </c>
    </row>
    <row r="14339" spans="1:9" ht="32" x14ac:dyDescent="0.2">
      <c r="A14339" t="s">
        <v>33931</v>
      </c>
      <c r="B14339" t="s">
        <v>33932</v>
      </c>
      <c r="C14339">
        <v>1</v>
      </c>
      <c r="D14339">
        <f>237</f>
        <v>237</v>
      </c>
      <c r="E14339" t="s">
        <v>12</v>
      </c>
      <c r="F14339" s="3" t="s">
        <v>33933</v>
      </c>
      <c r="G14339">
        <v>2019</v>
      </c>
      <c r="H14339" t="s">
        <v>21</v>
      </c>
      <c r="I14339" t="s">
        <v>33934</v>
      </c>
    </row>
    <row r="14340" spans="1:9" ht="32" x14ac:dyDescent="0.2">
      <c r="A14340" t="s">
        <v>33935</v>
      </c>
      <c r="B14340" t="s">
        <v>33936</v>
      </c>
      <c r="C14340">
        <v>1</v>
      </c>
      <c r="D14340" t="s">
        <v>408</v>
      </c>
      <c r="E14340" t="s">
        <v>12</v>
      </c>
      <c r="F14340" s="3" t="s">
        <v>30523</v>
      </c>
      <c r="G14340">
        <v>2019</v>
      </c>
      <c r="H14340" t="s">
        <v>518</v>
      </c>
      <c r="I14340" t="s">
        <v>33937</v>
      </c>
    </row>
    <row r="14341" spans="1:9" ht="16" x14ac:dyDescent="0.2">
      <c r="A14341" t="s">
        <v>33935</v>
      </c>
      <c r="B14341" t="s">
        <v>33938</v>
      </c>
      <c r="C14341">
        <v>2</v>
      </c>
      <c r="D14341" t="s">
        <v>12</v>
      </c>
      <c r="E14341" t="s">
        <v>12</v>
      </c>
      <c r="F14341" s="3" t="s">
        <v>33939</v>
      </c>
      <c r="G14341">
        <v>2019</v>
      </c>
      <c r="H14341" t="s">
        <v>368</v>
      </c>
      <c r="I14341" t="s">
        <v>33937</v>
      </c>
    </row>
    <row r="14342" spans="1:9" ht="16" x14ac:dyDescent="0.2">
      <c r="A14342" t="s">
        <v>33935</v>
      </c>
      <c r="B14342" t="s">
        <v>33940</v>
      </c>
      <c r="C14342">
        <v>3</v>
      </c>
      <c r="D14342">
        <f>237</f>
        <v>237</v>
      </c>
      <c r="E14342" t="s">
        <v>12</v>
      </c>
      <c r="F14342" s="3" t="s">
        <v>18687</v>
      </c>
      <c r="G14342">
        <v>2019</v>
      </c>
      <c r="H14342" t="s">
        <v>21</v>
      </c>
      <c r="I14342" t="s">
        <v>33937</v>
      </c>
    </row>
    <row r="14343" spans="1:9" ht="32" x14ac:dyDescent="0.2">
      <c r="A14343" t="s">
        <v>33941</v>
      </c>
      <c r="B14343" t="s">
        <v>11745</v>
      </c>
      <c r="C14343">
        <v>1</v>
      </c>
      <c r="D14343" t="s">
        <v>101</v>
      </c>
      <c r="E14343" t="s">
        <v>12</v>
      </c>
      <c r="F14343" s="3" t="s">
        <v>33942</v>
      </c>
      <c r="G14343">
        <v>2019</v>
      </c>
      <c r="H14343" t="s">
        <v>37</v>
      </c>
      <c r="I14343" t="s">
        <v>33943</v>
      </c>
    </row>
    <row r="14344" spans="1:9" ht="32" x14ac:dyDescent="0.2">
      <c r="A14344" t="s">
        <v>33944</v>
      </c>
      <c r="B14344" t="s">
        <v>33945</v>
      </c>
      <c r="C14344">
        <v>1</v>
      </c>
      <c r="D14344" t="s">
        <v>316</v>
      </c>
      <c r="E14344" t="s">
        <v>12</v>
      </c>
      <c r="F14344" s="3" t="s">
        <v>21229</v>
      </c>
      <c r="G14344">
        <v>2019</v>
      </c>
      <c r="H14344" t="s">
        <v>318</v>
      </c>
      <c r="I14344" t="s">
        <v>33946</v>
      </c>
    </row>
    <row r="14345" spans="1:9" ht="32" x14ac:dyDescent="0.2">
      <c r="A14345" t="s">
        <v>33947</v>
      </c>
      <c r="B14345" t="s">
        <v>33948</v>
      </c>
      <c r="C14345">
        <v>1</v>
      </c>
      <c r="D14345" t="s">
        <v>90</v>
      </c>
      <c r="E14345" t="s">
        <v>12</v>
      </c>
      <c r="F14345" s="3" t="s">
        <v>33949</v>
      </c>
      <c r="G14345">
        <v>2019</v>
      </c>
      <c r="H14345" t="s">
        <v>832</v>
      </c>
      <c r="I14345" t="s">
        <v>33950</v>
      </c>
    </row>
    <row r="14346" spans="1:9" ht="32" x14ac:dyDescent="0.2">
      <c r="A14346" t="s">
        <v>33947</v>
      </c>
      <c r="B14346" t="s">
        <v>33951</v>
      </c>
      <c r="C14346">
        <v>2</v>
      </c>
      <c r="D14346" t="s">
        <v>90</v>
      </c>
      <c r="E14346" t="s">
        <v>12</v>
      </c>
      <c r="F14346" s="3" t="s">
        <v>33952</v>
      </c>
      <c r="G14346">
        <v>2019</v>
      </c>
      <c r="H14346" t="s">
        <v>832</v>
      </c>
      <c r="I14346" t="s">
        <v>33950</v>
      </c>
    </row>
    <row r="14347" spans="1:9" ht="32" x14ac:dyDescent="0.2">
      <c r="A14347" t="s">
        <v>33947</v>
      </c>
      <c r="B14347" t="s">
        <v>33953</v>
      </c>
      <c r="C14347">
        <v>3</v>
      </c>
      <c r="D14347" t="s">
        <v>52</v>
      </c>
      <c r="E14347" t="s">
        <v>12</v>
      </c>
      <c r="F14347" s="3" t="s">
        <v>33954</v>
      </c>
      <c r="G14347">
        <v>2019</v>
      </c>
      <c r="H14347" t="s">
        <v>86</v>
      </c>
      <c r="I14347" t="s">
        <v>33950</v>
      </c>
    </row>
    <row r="14348" spans="1:9" ht="32" x14ac:dyDescent="0.2">
      <c r="A14348" t="s">
        <v>33947</v>
      </c>
      <c r="B14348" t="s">
        <v>33955</v>
      </c>
      <c r="C14348">
        <v>4</v>
      </c>
      <c r="D14348" t="s">
        <v>12</v>
      </c>
      <c r="E14348" t="s">
        <v>12</v>
      </c>
      <c r="F14348" s="3" t="s">
        <v>33956</v>
      </c>
      <c r="G14348">
        <v>2019</v>
      </c>
      <c r="H14348" t="s">
        <v>86</v>
      </c>
      <c r="I14348" t="s">
        <v>33950</v>
      </c>
    </row>
    <row r="14349" spans="1:9" ht="32" x14ac:dyDescent="0.2">
      <c r="A14349" t="s">
        <v>33947</v>
      </c>
      <c r="B14349" t="s">
        <v>33957</v>
      </c>
      <c r="C14349">
        <v>5</v>
      </c>
      <c r="D14349" t="s">
        <v>90</v>
      </c>
      <c r="E14349" t="s">
        <v>12</v>
      </c>
      <c r="F14349" s="3" t="s">
        <v>33958</v>
      </c>
      <c r="G14349">
        <v>2019</v>
      </c>
      <c r="H14349" t="s">
        <v>832</v>
      </c>
      <c r="I14349" t="s">
        <v>33950</v>
      </c>
    </row>
    <row r="14350" spans="1:9" ht="16" x14ac:dyDescent="0.2">
      <c r="A14350" t="s">
        <v>33947</v>
      </c>
      <c r="B14350" t="s">
        <v>33959</v>
      </c>
      <c r="C14350">
        <v>6</v>
      </c>
      <c r="D14350">
        <f>173</f>
        <v>173</v>
      </c>
      <c r="E14350" t="s">
        <v>12</v>
      </c>
      <c r="F14350" s="3" t="s">
        <v>9975</v>
      </c>
      <c r="G14350">
        <v>2019</v>
      </c>
      <c r="H14350" t="s">
        <v>2793</v>
      </c>
      <c r="I14350" t="s">
        <v>33950</v>
      </c>
    </row>
    <row r="14351" spans="1:9" ht="32" x14ac:dyDescent="0.2">
      <c r="A14351" t="s">
        <v>33960</v>
      </c>
      <c r="B14351" t="s">
        <v>33961</v>
      </c>
      <c r="C14351">
        <v>1</v>
      </c>
      <c r="D14351">
        <f>323</f>
        <v>323</v>
      </c>
      <c r="E14351" t="s">
        <v>12</v>
      </c>
      <c r="F14351" s="3" t="s">
        <v>33962</v>
      </c>
      <c r="G14351">
        <v>2019</v>
      </c>
      <c r="H14351" t="s">
        <v>318</v>
      </c>
      <c r="I14351" t="s">
        <v>33963</v>
      </c>
    </row>
    <row r="14352" spans="1:9" ht="48" x14ac:dyDescent="0.2">
      <c r="A14352" t="s">
        <v>33960</v>
      </c>
      <c r="B14352" t="s">
        <v>33964</v>
      </c>
      <c r="C14352">
        <v>2</v>
      </c>
      <c r="D14352">
        <f>323</f>
        <v>323</v>
      </c>
      <c r="E14352" t="s">
        <v>12</v>
      </c>
      <c r="F14352" s="3" t="s">
        <v>33965</v>
      </c>
      <c r="G14352">
        <v>2019</v>
      </c>
      <c r="H14352" t="s">
        <v>318</v>
      </c>
      <c r="I14352" t="s">
        <v>33963</v>
      </c>
    </row>
    <row r="14353" spans="1:9" ht="32" x14ac:dyDescent="0.2">
      <c r="A14353" t="s">
        <v>33966</v>
      </c>
      <c r="B14353" t="s">
        <v>33967</v>
      </c>
      <c r="C14353">
        <v>1</v>
      </c>
      <c r="D14353" t="s">
        <v>12</v>
      </c>
      <c r="E14353" t="s">
        <v>12</v>
      </c>
      <c r="F14353" s="3" t="s">
        <v>33968</v>
      </c>
      <c r="G14353">
        <v>2019</v>
      </c>
      <c r="H14353" t="s">
        <v>420</v>
      </c>
      <c r="I14353" t="s">
        <v>33969</v>
      </c>
    </row>
    <row r="14354" spans="1:9" ht="16" x14ac:dyDescent="0.2">
      <c r="A14354" t="s">
        <v>33970</v>
      </c>
      <c r="B14354" t="s">
        <v>33971</v>
      </c>
      <c r="C14354">
        <v>1</v>
      </c>
      <c r="D14354" t="s">
        <v>12</v>
      </c>
      <c r="E14354" t="s">
        <v>12</v>
      </c>
      <c r="F14354" s="3" t="s">
        <v>33972</v>
      </c>
      <c r="G14354">
        <v>2019</v>
      </c>
      <c r="H14354" t="s">
        <v>37</v>
      </c>
      <c r="I14354" t="s">
        <v>33973</v>
      </c>
    </row>
    <row r="14355" spans="1:9" ht="48" x14ac:dyDescent="0.2">
      <c r="A14355" t="s">
        <v>33974</v>
      </c>
      <c r="B14355" t="s">
        <v>33975</v>
      </c>
      <c r="C14355">
        <v>1</v>
      </c>
      <c r="D14355" t="s">
        <v>12</v>
      </c>
      <c r="E14355" t="s">
        <v>12</v>
      </c>
      <c r="F14355" s="3" t="s">
        <v>33976</v>
      </c>
      <c r="G14355">
        <v>2019</v>
      </c>
      <c r="H14355" t="s">
        <v>126</v>
      </c>
      <c r="I14355" t="s">
        <v>33977</v>
      </c>
    </row>
    <row r="14356" spans="1:9" ht="32" x14ac:dyDescent="0.2">
      <c r="A14356" t="s">
        <v>33974</v>
      </c>
      <c r="B14356" t="s">
        <v>33978</v>
      </c>
      <c r="C14356">
        <v>2</v>
      </c>
      <c r="D14356" t="s">
        <v>12</v>
      </c>
      <c r="E14356" t="s">
        <v>12</v>
      </c>
      <c r="F14356" s="3" t="s">
        <v>33979</v>
      </c>
      <c r="G14356">
        <v>2019</v>
      </c>
      <c r="H14356" t="s">
        <v>126</v>
      </c>
      <c r="I14356" t="s">
        <v>33977</v>
      </c>
    </row>
    <row r="14357" spans="1:9" ht="32" x14ac:dyDescent="0.2">
      <c r="A14357" t="s">
        <v>33980</v>
      </c>
      <c r="B14357" t="s">
        <v>33981</v>
      </c>
      <c r="C14357">
        <v>1</v>
      </c>
      <c r="D14357" t="s">
        <v>52</v>
      </c>
      <c r="E14357" t="s">
        <v>12</v>
      </c>
      <c r="F14357" s="3" t="s">
        <v>33982</v>
      </c>
      <c r="G14357">
        <v>2019</v>
      </c>
      <c r="H14357" t="s">
        <v>323</v>
      </c>
      <c r="I14357" t="s">
        <v>33983</v>
      </c>
    </row>
    <row r="14358" spans="1:9" ht="32" x14ac:dyDescent="0.2">
      <c r="A14358" t="s">
        <v>33980</v>
      </c>
      <c r="B14358" t="s">
        <v>33984</v>
      </c>
      <c r="C14358">
        <v>2</v>
      </c>
      <c r="D14358" t="s">
        <v>52</v>
      </c>
      <c r="E14358" t="s">
        <v>12</v>
      </c>
      <c r="F14358" s="3" t="s">
        <v>15889</v>
      </c>
      <c r="G14358">
        <v>2019</v>
      </c>
      <c r="H14358" t="s">
        <v>323</v>
      </c>
      <c r="I14358" t="s">
        <v>33983</v>
      </c>
    </row>
    <row r="14359" spans="1:9" ht="32" x14ac:dyDescent="0.2">
      <c r="A14359" t="s">
        <v>33985</v>
      </c>
      <c r="B14359" t="s">
        <v>9188</v>
      </c>
      <c r="C14359">
        <v>1</v>
      </c>
      <c r="D14359">
        <f>400</f>
        <v>400</v>
      </c>
      <c r="E14359" t="s">
        <v>12</v>
      </c>
      <c r="F14359" s="3" t="s">
        <v>20270</v>
      </c>
      <c r="G14359">
        <v>2019</v>
      </c>
      <c r="H14359" t="s">
        <v>140</v>
      </c>
      <c r="I14359" t="s">
        <v>33986</v>
      </c>
    </row>
    <row r="14360" spans="1:9" ht="32" x14ac:dyDescent="0.2">
      <c r="A14360" t="s">
        <v>33985</v>
      </c>
      <c r="B14360" t="s">
        <v>13694</v>
      </c>
      <c r="C14360">
        <v>2</v>
      </c>
      <c r="D14360" t="s">
        <v>12</v>
      </c>
      <c r="E14360" t="s">
        <v>12</v>
      </c>
      <c r="F14360" s="3" t="s">
        <v>33148</v>
      </c>
      <c r="G14360">
        <v>2019</v>
      </c>
      <c r="H14360" t="s">
        <v>140</v>
      </c>
      <c r="I14360" t="s">
        <v>33986</v>
      </c>
    </row>
    <row r="14361" spans="1:9" ht="32" x14ac:dyDescent="0.2">
      <c r="A14361" t="s">
        <v>33985</v>
      </c>
      <c r="B14361" t="s">
        <v>4604</v>
      </c>
      <c r="C14361">
        <v>3</v>
      </c>
      <c r="D14361">
        <f>400</f>
        <v>400</v>
      </c>
      <c r="E14361" t="s">
        <v>12</v>
      </c>
      <c r="F14361" s="3" t="s">
        <v>28248</v>
      </c>
      <c r="G14361">
        <v>2019</v>
      </c>
      <c r="H14361" t="s">
        <v>140</v>
      </c>
      <c r="I14361" t="s">
        <v>33986</v>
      </c>
    </row>
    <row r="14362" spans="1:9" ht="32" x14ac:dyDescent="0.2">
      <c r="A14362" t="s">
        <v>33987</v>
      </c>
      <c r="B14362" t="s">
        <v>2573</v>
      </c>
      <c r="C14362">
        <v>1</v>
      </c>
      <c r="D14362">
        <f>489</f>
        <v>489</v>
      </c>
      <c r="E14362" t="s">
        <v>12</v>
      </c>
      <c r="F14362" s="3" t="s">
        <v>8920</v>
      </c>
      <c r="G14362">
        <v>2019</v>
      </c>
      <c r="H14362" t="s">
        <v>267</v>
      </c>
      <c r="I14362" t="s">
        <v>33988</v>
      </c>
    </row>
    <row r="14363" spans="1:9" ht="32" x14ac:dyDescent="0.2">
      <c r="A14363" t="s">
        <v>33987</v>
      </c>
      <c r="B14363" t="s">
        <v>2577</v>
      </c>
      <c r="C14363">
        <v>2</v>
      </c>
      <c r="D14363" t="s">
        <v>12</v>
      </c>
      <c r="E14363" t="s">
        <v>12</v>
      </c>
      <c r="F14363" s="3" t="s">
        <v>33989</v>
      </c>
      <c r="G14363">
        <v>2019</v>
      </c>
      <c r="H14363" t="s">
        <v>126</v>
      </c>
      <c r="I14363" t="s">
        <v>33988</v>
      </c>
    </row>
    <row r="14364" spans="1:9" ht="32" x14ac:dyDescent="0.2">
      <c r="A14364" t="s">
        <v>33990</v>
      </c>
      <c r="B14364" t="s">
        <v>33991</v>
      </c>
      <c r="C14364">
        <v>1</v>
      </c>
      <c r="D14364" t="s">
        <v>90</v>
      </c>
      <c r="E14364" t="s">
        <v>12</v>
      </c>
      <c r="F14364" s="3" t="s">
        <v>12775</v>
      </c>
      <c r="G14364">
        <v>2019</v>
      </c>
      <c r="H14364" t="s">
        <v>832</v>
      </c>
      <c r="I14364" t="s">
        <v>33992</v>
      </c>
    </row>
    <row r="14365" spans="1:9" ht="32" x14ac:dyDescent="0.2">
      <c r="A14365" t="s">
        <v>33993</v>
      </c>
      <c r="B14365" t="s">
        <v>33994</v>
      </c>
      <c r="C14365">
        <v>1</v>
      </c>
      <c r="D14365" t="s">
        <v>12</v>
      </c>
      <c r="E14365" t="s">
        <v>12</v>
      </c>
      <c r="F14365" s="3" t="s">
        <v>33995</v>
      </c>
      <c r="G14365">
        <v>2019</v>
      </c>
      <c r="H14365" t="s">
        <v>126</v>
      </c>
      <c r="I14365" t="s">
        <v>33996</v>
      </c>
    </row>
    <row r="14366" spans="1:9" ht="16" x14ac:dyDescent="0.2">
      <c r="A14366" t="s">
        <v>33993</v>
      </c>
      <c r="B14366" t="s">
        <v>33997</v>
      </c>
      <c r="C14366">
        <v>2</v>
      </c>
      <c r="D14366" t="s">
        <v>12</v>
      </c>
      <c r="E14366" t="s">
        <v>12</v>
      </c>
      <c r="F14366" s="3" t="s">
        <v>33998</v>
      </c>
      <c r="G14366">
        <v>2019</v>
      </c>
      <c r="H14366" t="s">
        <v>126</v>
      </c>
      <c r="I14366" t="s">
        <v>33996</v>
      </c>
    </row>
    <row r="14367" spans="1:9" ht="32" x14ac:dyDescent="0.2">
      <c r="A14367" t="s">
        <v>33999</v>
      </c>
      <c r="B14367" t="s">
        <v>32253</v>
      </c>
      <c r="C14367">
        <v>1</v>
      </c>
      <c r="D14367" t="s">
        <v>12</v>
      </c>
      <c r="E14367" t="s">
        <v>12</v>
      </c>
      <c r="F14367" s="3" t="s">
        <v>32254</v>
      </c>
      <c r="G14367">
        <v>2019</v>
      </c>
      <c r="H14367" t="s">
        <v>239</v>
      </c>
      <c r="I14367" t="s">
        <v>34000</v>
      </c>
    </row>
    <row r="14368" spans="1:9" ht="16" x14ac:dyDescent="0.2">
      <c r="A14368" t="s">
        <v>34001</v>
      </c>
      <c r="B14368" t="s">
        <v>34002</v>
      </c>
      <c r="C14368">
        <v>1</v>
      </c>
      <c r="D14368" t="s">
        <v>344</v>
      </c>
      <c r="E14368" t="s">
        <v>12</v>
      </c>
      <c r="F14368" s="3" t="s">
        <v>34003</v>
      </c>
      <c r="G14368">
        <v>2019</v>
      </c>
      <c r="H14368" t="s">
        <v>1157</v>
      </c>
      <c r="I14368" t="s">
        <v>34004</v>
      </c>
    </row>
    <row r="14369" spans="1:9" ht="16" x14ac:dyDescent="0.2">
      <c r="A14369" t="s">
        <v>34005</v>
      </c>
      <c r="B14369" t="s">
        <v>34006</v>
      </c>
      <c r="C14369">
        <v>1</v>
      </c>
      <c r="D14369" t="s">
        <v>12</v>
      </c>
      <c r="E14369" t="s">
        <v>12</v>
      </c>
      <c r="F14369" s="3" t="s">
        <v>34007</v>
      </c>
      <c r="G14369">
        <v>2019</v>
      </c>
      <c r="H14369" t="s">
        <v>37</v>
      </c>
      <c r="I14369" t="s">
        <v>34008</v>
      </c>
    </row>
    <row r="14370" spans="1:9" ht="16" x14ac:dyDescent="0.2">
      <c r="A14370" t="s">
        <v>34009</v>
      </c>
      <c r="B14370" t="s">
        <v>34010</v>
      </c>
      <c r="C14370">
        <v>1</v>
      </c>
      <c r="D14370" t="s">
        <v>101</v>
      </c>
      <c r="E14370" t="s">
        <v>12</v>
      </c>
      <c r="F14370" s="3" t="s">
        <v>2980</v>
      </c>
      <c r="G14370">
        <v>2019</v>
      </c>
      <c r="H14370" t="s">
        <v>37</v>
      </c>
      <c r="I14370" t="s">
        <v>34011</v>
      </c>
    </row>
    <row r="14371" spans="1:9" ht="32" x14ac:dyDescent="0.2">
      <c r="A14371" t="s">
        <v>34012</v>
      </c>
      <c r="B14371" t="s">
        <v>34013</v>
      </c>
      <c r="C14371">
        <v>1</v>
      </c>
      <c r="D14371" t="s">
        <v>52</v>
      </c>
      <c r="E14371" t="s">
        <v>12</v>
      </c>
      <c r="F14371" s="3" t="s">
        <v>3545</v>
      </c>
      <c r="G14371">
        <v>2019</v>
      </c>
      <c r="H14371" t="s">
        <v>226</v>
      </c>
      <c r="I14371" t="s">
        <v>34014</v>
      </c>
    </row>
    <row r="14372" spans="1:9" ht="32" x14ac:dyDescent="0.2">
      <c r="A14372" t="s">
        <v>34012</v>
      </c>
      <c r="B14372" t="s">
        <v>34015</v>
      </c>
      <c r="C14372">
        <v>2</v>
      </c>
      <c r="D14372" t="s">
        <v>52</v>
      </c>
      <c r="E14372" t="s">
        <v>12</v>
      </c>
      <c r="F14372" s="3" t="s">
        <v>34016</v>
      </c>
      <c r="G14372">
        <v>2019</v>
      </c>
      <c r="H14372" t="s">
        <v>226</v>
      </c>
      <c r="I14372" t="s">
        <v>34014</v>
      </c>
    </row>
    <row r="14373" spans="1:9" ht="16" x14ac:dyDescent="0.2">
      <c r="A14373" t="s">
        <v>34017</v>
      </c>
      <c r="B14373" t="s">
        <v>34018</v>
      </c>
      <c r="C14373">
        <v>1</v>
      </c>
      <c r="D14373" t="s">
        <v>12</v>
      </c>
      <c r="E14373" t="s">
        <v>12</v>
      </c>
      <c r="F14373" s="3" t="s">
        <v>34019</v>
      </c>
      <c r="G14373">
        <v>2019</v>
      </c>
      <c r="H14373" t="s">
        <v>37</v>
      </c>
      <c r="I14373" t="s">
        <v>34020</v>
      </c>
    </row>
    <row r="14374" spans="1:9" ht="32" x14ac:dyDescent="0.2">
      <c r="A14374" t="s">
        <v>34017</v>
      </c>
      <c r="B14374" t="s">
        <v>672</v>
      </c>
      <c r="C14374">
        <v>2</v>
      </c>
      <c r="D14374" t="s">
        <v>12</v>
      </c>
      <c r="E14374" t="s">
        <v>12</v>
      </c>
      <c r="F14374" s="3" t="s">
        <v>673</v>
      </c>
      <c r="G14374">
        <v>2019</v>
      </c>
      <c r="H14374" t="s">
        <v>37</v>
      </c>
      <c r="I14374" t="s">
        <v>34020</v>
      </c>
    </row>
    <row r="14375" spans="1:9" ht="16" x14ac:dyDescent="0.2">
      <c r="A14375" t="s">
        <v>34021</v>
      </c>
      <c r="B14375" t="s">
        <v>8139</v>
      </c>
      <c r="C14375">
        <v>1</v>
      </c>
      <c r="D14375" t="s">
        <v>12</v>
      </c>
      <c r="E14375" t="s">
        <v>12</v>
      </c>
      <c r="F14375" s="3" t="s">
        <v>8140</v>
      </c>
      <c r="G14375">
        <v>2019</v>
      </c>
      <c r="H14375" t="s">
        <v>140</v>
      </c>
      <c r="I14375" t="s">
        <v>34022</v>
      </c>
    </row>
    <row r="14376" spans="1:9" ht="16" x14ac:dyDescent="0.2">
      <c r="A14376" t="s">
        <v>34021</v>
      </c>
      <c r="B14376" t="s">
        <v>2435</v>
      </c>
      <c r="C14376">
        <v>2</v>
      </c>
      <c r="D14376">
        <f>137</f>
        <v>137</v>
      </c>
      <c r="E14376" t="s">
        <v>12</v>
      </c>
      <c r="F14376" s="3" t="s">
        <v>14456</v>
      </c>
      <c r="G14376">
        <v>2019</v>
      </c>
      <c r="H14376" t="s">
        <v>14</v>
      </c>
      <c r="I14376" t="s">
        <v>34022</v>
      </c>
    </row>
    <row r="14377" spans="1:9" ht="32" x14ac:dyDescent="0.2">
      <c r="A14377" t="s">
        <v>34023</v>
      </c>
      <c r="B14377" t="s">
        <v>34024</v>
      </c>
      <c r="C14377">
        <v>1</v>
      </c>
      <c r="D14377" t="s">
        <v>12</v>
      </c>
      <c r="E14377" t="s">
        <v>12</v>
      </c>
      <c r="F14377" s="3" t="s">
        <v>34025</v>
      </c>
      <c r="G14377">
        <v>2019</v>
      </c>
      <c r="H14377" t="s">
        <v>140</v>
      </c>
      <c r="I14377" t="s">
        <v>34026</v>
      </c>
    </row>
    <row r="14378" spans="1:9" ht="32" x14ac:dyDescent="0.2">
      <c r="A14378" t="s">
        <v>34023</v>
      </c>
      <c r="B14378" t="s">
        <v>4361</v>
      </c>
      <c r="C14378">
        <v>2</v>
      </c>
      <c r="D14378" t="s">
        <v>1010</v>
      </c>
      <c r="E14378" t="s">
        <v>12</v>
      </c>
      <c r="F14378" s="3" t="s">
        <v>29186</v>
      </c>
      <c r="G14378">
        <v>2019</v>
      </c>
      <c r="H14378" t="s">
        <v>140</v>
      </c>
      <c r="I14378" t="s">
        <v>34026</v>
      </c>
    </row>
    <row r="14379" spans="1:9" ht="16" x14ac:dyDescent="0.2">
      <c r="A14379" t="s">
        <v>34027</v>
      </c>
      <c r="B14379" t="s">
        <v>34028</v>
      </c>
      <c r="C14379">
        <v>1</v>
      </c>
      <c r="D14379" t="s">
        <v>12</v>
      </c>
      <c r="E14379" t="s">
        <v>2283</v>
      </c>
      <c r="F14379" s="3" t="s">
        <v>20679</v>
      </c>
      <c r="G14379">
        <v>2019</v>
      </c>
      <c r="H14379" t="s">
        <v>998</v>
      </c>
      <c r="I14379" t="s">
        <v>34029</v>
      </c>
    </row>
    <row r="14380" spans="1:9" ht="16" x14ac:dyDescent="0.2">
      <c r="A14380" t="s">
        <v>34027</v>
      </c>
      <c r="B14380" t="s">
        <v>34030</v>
      </c>
      <c r="C14380">
        <v>2</v>
      </c>
      <c r="D14380" t="s">
        <v>12</v>
      </c>
      <c r="E14380" t="s">
        <v>12</v>
      </c>
      <c r="F14380" s="3" t="s">
        <v>34031</v>
      </c>
      <c r="G14380">
        <v>2019</v>
      </c>
      <c r="H14380" t="s">
        <v>140</v>
      </c>
      <c r="I14380" t="s">
        <v>34029</v>
      </c>
    </row>
    <row r="14381" spans="1:9" ht="16" x14ac:dyDescent="0.2">
      <c r="A14381" t="s">
        <v>34027</v>
      </c>
      <c r="B14381" t="s">
        <v>34032</v>
      </c>
      <c r="C14381">
        <v>3</v>
      </c>
      <c r="D14381" t="s">
        <v>12</v>
      </c>
      <c r="E14381" t="s">
        <v>12</v>
      </c>
      <c r="F14381" s="3" t="s">
        <v>34033</v>
      </c>
      <c r="G14381">
        <v>2019</v>
      </c>
      <c r="H14381" t="s">
        <v>267</v>
      </c>
      <c r="I14381" t="s">
        <v>34029</v>
      </c>
    </row>
    <row r="14382" spans="1:9" ht="16" x14ac:dyDescent="0.2">
      <c r="A14382" t="s">
        <v>34034</v>
      </c>
      <c r="B14382" t="s">
        <v>34035</v>
      </c>
      <c r="C14382">
        <v>1</v>
      </c>
      <c r="D14382" t="s">
        <v>1128</v>
      </c>
      <c r="E14382" t="s">
        <v>12</v>
      </c>
      <c r="F14382" s="3" t="s">
        <v>34036</v>
      </c>
      <c r="G14382">
        <v>2019</v>
      </c>
      <c r="H14382" t="s">
        <v>140</v>
      </c>
      <c r="I14382" t="s">
        <v>34037</v>
      </c>
    </row>
    <row r="14383" spans="1:9" ht="16" x14ac:dyDescent="0.2">
      <c r="A14383" t="s">
        <v>34038</v>
      </c>
      <c r="B14383" t="s">
        <v>34039</v>
      </c>
      <c r="C14383">
        <v>1</v>
      </c>
      <c r="D14383" t="s">
        <v>1219</v>
      </c>
      <c r="E14383" t="s">
        <v>12</v>
      </c>
      <c r="F14383" s="3" t="s">
        <v>28897</v>
      </c>
      <c r="G14383">
        <v>2019</v>
      </c>
      <c r="H14383" t="s">
        <v>140</v>
      </c>
      <c r="I14383" t="s">
        <v>34040</v>
      </c>
    </row>
    <row r="14384" spans="1:9" ht="16" x14ac:dyDescent="0.2">
      <c r="A14384" t="s">
        <v>34041</v>
      </c>
      <c r="B14384" t="s">
        <v>23835</v>
      </c>
      <c r="C14384">
        <v>1</v>
      </c>
      <c r="D14384">
        <v>1401</v>
      </c>
      <c r="E14384" t="s">
        <v>12</v>
      </c>
      <c r="F14384" s="7" t="s">
        <v>29753</v>
      </c>
      <c r="G14384">
        <v>2019</v>
      </c>
      <c r="H14384" t="s">
        <v>140</v>
      </c>
      <c r="I14384" t="s">
        <v>34042</v>
      </c>
    </row>
    <row r="14385" spans="1:9" ht="16" x14ac:dyDescent="0.2">
      <c r="A14385" t="s">
        <v>34041</v>
      </c>
      <c r="B14385" t="s">
        <v>23837</v>
      </c>
      <c r="C14385">
        <v>2</v>
      </c>
      <c r="D14385">
        <f>237</f>
        <v>237</v>
      </c>
      <c r="E14385" t="s">
        <v>12</v>
      </c>
      <c r="F14385" s="7" t="s">
        <v>61</v>
      </c>
      <c r="G14385">
        <v>2019</v>
      </c>
      <c r="H14385" t="s">
        <v>21</v>
      </c>
      <c r="I14385" t="s">
        <v>34042</v>
      </c>
    </row>
    <row r="14386" spans="1:9" ht="16" x14ac:dyDescent="0.2">
      <c r="A14386" t="s">
        <v>34041</v>
      </c>
      <c r="B14386" t="s">
        <v>23832</v>
      </c>
      <c r="C14386">
        <v>3</v>
      </c>
      <c r="D14386">
        <f>222</f>
        <v>222</v>
      </c>
      <c r="E14386" t="s">
        <v>12</v>
      </c>
      <c r="F14386" s="3" t="s">
        <v>23833</v>
      </c>
      <c r="G14386">
        <v>2019</v>
      </c>
      <c r="H14386" t="s">
        <v>140</v>
      </c>
      <c r="I14386" t="s">
        <v>34042</v>
      </c>
    </row>
    <row r="14387" spans="1:9" ht="32" x14ac:dyDescent="0.2">
      <c r="A14387" t="s">
        <v>34043</v>
      </c>
      <c r="B14387" t="s">
        <v>34044</v>
      </c>
      <c r="C14387">
        <v>1</v>
      </c>
      <c r="D14387" t="s">
        <v>12</v>
      </c>
      <c r="E14387" t="s">
        <v>12</v>
      </c>
      <c r="F14387" s="3" t="s">
        <v>34045</v>
      </c>
      <c r="G14387">
        <v>2019</v>
      </c>
      <c r="H14387" t="s">
        <v>602</v>
      </c>
      <c r="I14387" t="s">
        <v>34046</v>
      </c>
    </row>
    <row r="14388" spans="1:9" ht="32" x14ac:dyDescent="0.2">
      <c r="A14388" t="s">
        <v>34043</v>
      </c>
      <c r="B14388" t="s">
        <v>34047</v>
      </c>
      <c r="C14388">
        <v>2</v>
      </c>
      <c r="D14388" t="s">
        <v>12</v>
      </c>
      <c r="E14388" t="s">
        <v>12</v>
      </c>
      <c r="F14388" s="3" t="s">
        <v>34045</v>
      </c>
      <c r="G14388">
        <v>2019</v>
      </c>
      <c r="H14388" t="s">
        <v>602</v>
      </c>
      <c r="I14388" t="s">
        <v>34046</v>
      </c>
    </row>
    <row r="14389" spans="1:9" ht="32" x14ac:dyDescent="0.2">
      <c r="A14389" t="s">
        <v>34043</v>
      </c>
      <c r="B14389" t="s">
        <v>34048</v>
      </c>
      <c r="C14389">
        <v>3</v>
      </c>
      <c r="D14389" t="s">
        <v>12</v>
      </c>
      <c r="E14389" t="s">
        <v>12</v>
      </c>
      <c r="F14389" s="3" t="s">
        <v>34049</v>
      </c>
      <c r="G14389">
        <v>2019</v>
      </c>
      <c r="H14389" t="s">
        <v>602</v>
      </c>
      <c r="I14389" t="s">
        <v>34046</v>
      </c>
    </row>
    <row r="14390" spans="1:9" ht="32" x14ac:dyDescent="0.2">
      <c r="A14390" t="s">
        <v>34043</v>
      </c>
      <c r="B14390" t="s">
        <v>34050</v>
      </c>
      <c r="C14390">
        <v>4</v>
      </c>
      <c r="D14390" t="s">
        <v>12</v>
      </c>
      <c r="E14390" t="s">
        <v>12</v>
      </c>
      <c r="F14390" s="3" t="s">
        <v>34051</v>
      </c>
      <c r="G14390">
        <v>2019</v>
      </c>
      <c r="H14390" t="s">
        <v>602</v>
      </c>
      <c r="I14390" t="s">
        <v>34046</v>
      </c>
    </row>
    <row r="14391" spans="1:9" ht="16" x14ac:dyDescent="0.2">
      <c r="A14391" t="s">
        <v>34043</v>
      </c>
      <c r="B14391" t="s">
        <v>34052</v>
      </c>
      <c r="C14391">
        <v>5</v>
      </c>
      <c r="D14391" t="s">
        <v>12</v>
      </c>
      <c r="E14391" t="s">
        <v>12</v>
      </c>
      <c r="F14391" s="3" t="s">
        <v>34053</v>
      </c>
      <c r="G14391">
        <v>2019</v>
      </c>
      <c r="H14391" t="s">
        <v>3662</v>
      </c>
      <c r="I14391" t="s">
        <v>34046</v>
      </c>
    </row>
    <row r="14392" spans="1:9" ht="16" x14ac:dyDescent="0.2">
      <c r="A14392" t="s">
        <v>34054</v>
      </c>
      <c r="B14392" t="s">
        <v>34055</v>
      </c>
      <c r="C14392">
        <v>1</v>
      </c>
      <c r="D14392">
        <f>419</f>
        <v>419</v>
      </c>
      <c r="E14392" t="s">
        <v>12</v>
      </c>
      <c r="F14392" s="3" t="s">
        <v>34056</v>
      </c>
      <c r="G14392">
        <v>2019</v>
      </c>
      <c r="H14392" t="s">
        <v>140</v>
      </c>
      <c r="I14392" t="s">
        <v>34057</v>
      </c>
    </row>
    <row r="14393" spans="1:9" ht="16" x14ac:dyDescent="0.2">
      <c r="A14393" t="s">
        <v>34054</v>
      </c>
      <c r="B14393" t="s">
        <v>34058</v>
      </c>
      <c r="C14393">
        <v>2</v>
      </c>
      <c r="D14393" t="s">
        <v>2621</v>
      </c>
      <c r="E14393" t="s">
        <v>12</v>
      </c>
      <c r="F14393" s="3" t="s">
        <v>34059</v>
      </c>
      <c r="G14393">
        <v>2019</v>
      </c>
      <c r="H14393" t="s">
        <v>140</v>
      </c>
      <c r="I14393" t="s">
        <v>34057</v>
      </c>
    </row>
    <row r="14394" spans="1:9" ht="32" x14ac:dyDescent="0.2">
      <c r="A14394" t="s">
        <v>34060</v>
      </c>
      <c r="B14394" t="s">
        <v>27266</v>
      </c>
      <c r="C14394">
        <v>1</v>
      </c>
      <c r="D14394" t="s">
        <v>1010</v>
      </c>
      <c r="E14394" t="s">
        <v>12</v>
      </c>
      <c r="F14394" s="3" t="s">
        <v>18928</v>
      </c>
      <c r="G14394">
        <v>2019</v>
      </c>
      <c r="H14394" t="s">
        <v>140</v>
      </c>
      <c r="I14394" t="s">
        <v>34061</v>
      </c>
    </row>
    <row r="14395" spans="1:9" ht="16" x14ac:dyDescent="0.2">
      <c r="A14395" t="s">
        <v>34060</v>
      </c>
      <c r="B14395" t="s">
        <v>11394</v>
      </c>
      <c r="C14395">
        <v>2</v>
      </c>
      <c r="D14395" t="s">
        <v>5574</v>
      </c>
      <c r="E14395" t="s">
        <v>12</v>
      </c>
      <c r="F14395" s="3" t="s">
        <v>8020</v>
      </c>
      <c r="G14395">
        <v>2019</v>
      </c>
      <c r="H14395" t="s">
        <v>140</v>
      </c>
      <c r="I14395" t="s">
        <v>34061</v>
      </c>
    </row>
    <row r="14396" spans="1:9" ht="32" x14ac:dyDescent="0.2">
      <c r="A14396" t="s">
        <v>34062</v>
      </c>
      <c r="B14396" t="s">
        <v>34063</v>
      </c>
      <c r="C14396">
        <v>1</v>
      </c>
      <c r="D14396">
        <f>159</f>
        <v>159</v>
      </c>
      <c r="E14396" t="s">
        <v>27166</v>
      </c>
      <c r="F14396" s="3" t="s">
        <v>34064</v>
      </c>
      <c r="G14396">
        <v>2019</v>
      </c>
      <c r="H14396" t="s">
        <v>1524</v>
      </c>
      <c r="I14396" t="s">
        <v>34065</v>
      </c>
    </row>
    <row r="14397" spans="1:9" ht="32" x14ac:dyDescent="0.2">
      <c r="A14397" t="s">
        <v>34066</v>
      </c>
      <c r="B14397" t="s">
        <v>33076</v>
      </c>
      <c r="C14397">
        <v>1</v>
      </c>
      <c r="D14397" t="s">
        <v>52</v>
      </c>
      <c r="E14397" t="s">
        <v>12</v>
      </c>
      <c r="F14397" s="3" t="s">
        <v>33077</v>
      </c>
      <c r="G14397">
        <v>2019</v>
      </c>
      <c r="H14397" t="s">
        <v>754</v>
      </c>
      <c r="I14397" t="s">
        <v>34067</v>
      </c>
    </row>
    <row r="14398" spans="1:9" ht="32" x14ac:dyDescent="0.2">
      <c r="A14398" t="s">
        <v>34066</v>
      </c>
      <c r="B14398" t="s">
        <v>34068</v>
      </c>
      <c r="C14398">
        <v>2</v>
      </c>
      <c r="D14398" t="s">
        <v>52</v>
      </c>
      <c r="E14398" t="s">
        <v>12</v>
      </c>
      <c r="F14398" s="3" t="s">
        <v>34069</v>
      </c>
      <c r="G14398">
        <v>2019</v>
      </c>
      <c r="H14398" t="s">
        <v>754</v>
      </c>
      <c r="I14398" t="s">
        <v>34067</v>
      </c>
    </row>
    <row r="14399" spans="1:9" ht="32" x14ac:dyDescent="0.2">
      <c r="A14399" t="s">
        <v>34066</v>
      </c>
      <c r="B14399" t="s">
        <v>34070</v>
      </c>
      <c r="C14399">
        <v>3</v>
      </c>
      <c r="D14399" t="s">
        <v>52</v>
      </c>
      <c r="E14399" t="s">
        <v>12</v>
      </c>
      <c r="F14399" s="3" t="s">
        <v>34071</v>
      </c>
      <c r="G14399">
        <v>2019</v>
      </c>
      <c r="H14399" t="s">
        <v>754</v>
      </c>
      <c r="I14399" t="s">
        <v>34067</v>
      </c>
    </row>
    <row r="14400" spans="1:9" ht="32" x14ac:dyDescent="0.2">
      <c r="A14400" t="s">
        <v>34072</v>
      </c>
      <c r="B14400" t="s">
        <v>15979</v>
      </c>
      <c r="C14400">
        <v>1</v>
      </c>
      <c r="D14400">
        <f>545</f>
        <v>545</v>
      </c>
      <c r="E14400" t="s">
        <v>12</v>
      </c>
      <c r="F14400" s="3" t="s">
        <v>15980</v>
      </c>
      <c r="G14400">
        <v>2019</v>
      </c>
      <c r="H14400" t="s">
        <v>140</v>
      </c>
      <c r="I14400" t="s">
        <v>34073</v>
      </c>
    </row>
    <row r="14401" spans="1:9" ht="16" x14ac:dyDescent="0.2">
      <c r="A14401" t="s">
        <v>34072</v>
      </c>
      <c r="B14401" t="s">
        <v>15974</v>
      </c>
      <c r="C14401">
        <v>2</v>
      </c>
      <c r="D14401" t="s">
        <v>1049</v>
      </c>
      <c r="E14401" t="s">
        <v>12</v>
      </c>
      <c r="F14401" s="3" t="s">
        <v>34074</v>
      </c>
      <c r="G14401">
        <v>2019</v>
      </c>
      <c r="H14401" t="s">
        <v>140</v>
      </c>
      <c r="I14401" t="s">
        <v>34073</v>
      </c>
    </row>
    <row r="14402" spans="1:9" ht="32" x14ac:dyDescent="0.2">
      <c r="A14402" t="s">
        <v>34072</v>
      </c>
      <c r="B14402" t="s">
        <v>27305</v>
      </c>
      <c r="C14402">
        <v>3</v>
      </c>
      <c r="D14402">
        <f>545</f>
        <v>545</v>
      </c>
      <c r="E14402" t="s">
        <v>12</v>
      </c>
      <c r="F14402" s="3" t="s">
        <v>27306</v>
      </c>
      <c r="G14402">
        <v>2019</v>
      </c>
      <c r="H14402" t="s">
        <v>140</v>
      </c>
      <c r="I14402" t="s">
        <v>34073</v>
      </c>
    </row>
    <row r="14403" spans="1:9" ht="32" x14ac:dyDescent="0.2">
      <c r="A14403" t="s">
        <v>34075</v>
      </c>
      <c r="B14403" t="s">
        <v>822</v>
      </c>
      <c r="C14403">
        <v>1</v>
      </c>
      <c r="D14403">
        <f>73</f>
        <v>73</v>
      </c>
      <c r="E14403" t="s">
        <v>12</v>
      </c>
      <c r="F14403" s="3" t="s">
        <v>823</v>
      </c>
      <c r="G14403">
        <v>2019</v>
      </c>
      <c r="H14403" t="s">
        <v>140</v>
      </c>
      <c r="I14403" t="s">
        <v>34076</v>
      </c>
    </row>
    <row r="14404" spans="1:9" ht="32" x14ac:dyDescent="0.2">
      <c r="A14404" t="s">
        <v>34075</v>
      </c>
      <c r="B14404" t="s">
        <v>2305</v>
      </c>
      <c r="C14404">
        <v>2</v>
      </c>
      <c r="D14404">
        <f>545</f>
        <v>545</v>
      </c>
      <c r="E14404" t="s">
        <v>12</v>
      </c>
      <c r="F14404" s="3" t="s">
        <v>34077</v>
      </c>
      <c r="G14404">
        <v>2019</v>
      </c>
      <c r="H14404" t="s">
        <v>140</v>
      </c>
      <c r="I14404" t="s">
        <v>34076</v>
      </c>
    </row>
    <row r="14405" spans="1:9" ht="16" x14ac:dyDescent="0.2">
      <c r="A14405" t="s">
        <v>34075</v>
      </c>
      <c r="B14405" t="s">
        <v>1063</v>
      </c>
      <c r="C14405">
        <v>3</v>
      </c>
      <c r="D14405">
        <f>313</f>
        <v>313</v>
      </c>
      <c r="E14405" t="s">
        <v>12</v>
      </c>
      <c r="F14405" s="3" t="s">
        <v>34078</v>
      </c>
      <c r="G14405">
        <v>2019</v>
      </c>
      <c r="H14405" t="s">
        <v>140</v>
      </c>
      <c r="I14405" t="s">
        <v>34076</v>
      </c>
    </row>
    <row r="14406" spans="1:9" ht="16" x14ac:dyDescent="0.2">
      <c r="A14406" t="s">
        <v>34075</v>
      </c>
      <c r="B14406" t="s">
        <v>1057</v>
      </c>
      <c r="C14406">
        <v>4</v>
      </c>
      <c r="D14406" t="s">
        <v>12</v>
      </c>
      <c r="E14406" t="s">
        <v>12</v>
      </c>
      <c r="F14406" s="3" t="s">
        <v>1052</v>
      </c>
      <c r="G14406">
        <v>2019</v>
      </c>
      <c r="H14406" t="s">
        <v>296</v>
      </c>
      <c r="I14406" t="s">
        <v>34076</v>
      </c>
    </row>
    <row r="14407" spans="1:9" ht="16" x14ac:dyDescent="0.2">
      <c r="A14407" t="s">
        <v>34075</v>
      </c>
      <c r="B14407" t="s">
        <v>1061</v>
      </c>
      <c r="C14407">
        <v>5</v>
      </c>
      <c r="D14407" t="s">
        <v>12</v>
      </c>
      <c r="E14407" t="s">
        <v>12</v>
      </c>
      <c r="F14407" s="3" t="s">
        <v>1064</v>
      </c>
      <c r="G14407">
        <v>2019</v>
      </c>
      <c r="H14407" t="s">
        <v>296</v>
      </c>
      <c r="I14407" t="s">
        <v>34076</v>
      </c>
    </row>
    <row r="14408" spans="1:9" ht="16" x14ac:dyDescent="0.2">
      <c r="A14408" t="s">
        <v>34075</v>
      </c>
      <c r="B14408" t="s">
        <v>819</v>
      </c>
      <c r="C14408">
        <v>6</v>
      </c>
      <c r="D14408" t="s">
        <v>772</v>
      </c>
      <c r="E14408" t="s">
        <v>12</v>
      </c>
      <c r="F14408" s="3" t="s">
        <v>34079</v>
      </c>
      <c r="G14408">
        <v>2019</v>
      </c>
      <c r="H14408" t="s">
        <v>140</v>
      </c>
      <c r="I14408" t="s">
        <v>34076</v>
      </c>
    </row>
    <row r="14409" spans="1:9" ht="16" x14ac:dyDescent="0.2">
      <c r="A14409" t="s">
        <v>34075</v>
      </c>
      <c r="B14409" t="s">
        <v>34080</v>
      </c>
      <c r="C14409">
        <v>7</v>
      </c>
      <c r="D14409" t="s">
        <v>1049</v>
      </c>
      <c r="E14409" t="s">
        <v>12</v>
      </c>
      <c r="F14409" s="3" t="s">
        <v>34081</v>
      </c>
      <c r="G14409">
        <v>2019</v>
      </c>
      <c r="H14409" t="s">
        <v>140</v>
      </c>
      <c r="I14409" t="s">
        <v>34076</v>
      </c>
    </row>
    <row r="14410" spans="1:9" ht="32" x14ac:dyDescent="0.2">
      <c r="A14410" t="s">
        <v>34082</v>
      </c>
      <c r="B14410" t="s">
        <v>3529</v>
      </c>
      <c r="C14410">
        <v>1</v>
      </c>
      <c r="D14410" t="s">
        <v>12</v>
      </c>
      <c r="E14410" t="s">
        <v>12</v>
      </c>
      <c r="F14410" s="3" t="s">
        <v>34083</v>
      </c>
      <c r="G14410">
        <v>2019</v>
      </c>
      <c r="H14410" t="s">
        <v>474</v>
      </c>
      <c r="I14410" t="s">
        <v>34084</v>
      </c>
    </row>
    <row r="14411" spans="1:9" ht="16" x14ac:dyDescent="0.2">
      <c r="A14411" t="s">
        <v>34085</v>
      </c>
      <c r="B14411" t="s">
        <v>34086</v>
      </c>
      <c r="C14411">
        <v>1</v>
      </c>
      <c r="D14411" t="s">
        <v>12</v>
      </c>
      <c r="E14411" t="s">
        <v>12</v>
      </c>
      <c r="F14411" s="3" t="s">
        <v>8005</v>
      </c>
      <c r="G14411">
        <v>2019</v>
      </c>
      <c r="H14411" t="s">
        <v>174</v>
      </c>
      <c r="I14411" t="s">
        <v>34087</v>
      </c>
    </row>
    <row r="14412" spans="1:9" ht="16" x14ac:dyDescent="0.2">
      <c r="A14412" t="s">
        <v>34085</v>
      </c>
      <c r="B14412" t="s">
        <v>34088</v>
      </c>
      <c r="C14412">
        <v>2</v>
      </c>
      <c r="D14412" t="s">
        <v>12</v>
      </c>
      <c r="E14412" t="s">
        <v>12</v>
      </c>
      <c r="F14412" s="3" t="s">
        <v>34089</v>
      </c>
      <c r="G14412">
        <v>2019</v>
      </c>
      <c r="H14412" t="s">
        <v>174</v>
      </c>
      <c r="I14412" t="s">
        <v>34087</v>
      </c>
    </row>
    <row r="14413" spans="1:9" ht="32" x14ac:dyDescent="0.2">
      <c r="A14413" t="s">
        <v>34085</v>
      </c>
      <c r="B14413" t="s">
        <v>23917</v>
      </c>
      <c r="C14413">
        <v>3</v>
      </c>
      <c r="D14413" t="s">
        <v>12</v>
      </c>
      <c r="E14413" t="s">
        <v>12</v>
      </c>
      <c r="F14413" s="3" t="s">
        <v>28485</v>
      </c>
      <c r="G14413">
        <v>2019</v>
      </c>
      <c r="H14413" t="s">
        <v>174</v>
      </c>
      <c r="I14413" t="s">
        <v>34087</v>
      </c>
    </row>
    <row r="14414" spans="1:9" ht="16" x14ac:dyDescent="0.2">
      <c r="A14414" t="s">
        <v>34090</v>
      </c>
      <c r="B14414" t="s">
        <v>34091</v>
      </c>
      <c r="C14414">
        <v>1</v>
      </c>
      <c r="D14414" t="s">
        <v>12</v>
      </c>
      <c r="E14414" t="s">
        <v>12</v>
      </c>
      <c r="F14414" s="3" t="s">
        <v>34092</v>
      </c>
      <c r="G14414">
        <v>2019</v>
      </c>
      <c r="H14414" t="s">
        <v>368</v>
      </c>
      <c r="I14414" t="s">
        <v>34093</v>
      </c>
    </row>
    <row r="14415" spans="1:9" ht="32" x14ac:dyDescent="0.2">
      <c r="A14415" t="s">
        <v>34090</v>
      </c>
      <c r="B14415" t="s">
        <v>34094</v>
      </c>
      <c r="C14415">
        <v>2</v>
      </c>
      <c r="D14415" t="s">
        <v>1741</v>
      </c>
      <c r="E14415" t="s">
        <v>12</v>
      </c>
      <c r="F14415" s="3" t="s">
        <v>34095</v>
      </c>
      <c r="G14415">
        <v>2019</v>
      </c>
      <c r="H14415" t="s">
        <v>368</v>
      </c>
      <c r="I14415" t="s">
        <v>34093</v>
      </c>
    </row>
    <row r="14416" spans="1:9" ht="32" x14ac:dyDescent="0.2">
      <c r="A14416" t="s">
        <v>34090</v>
      </c>
      <c r="B14416" t="s">
        <v>34096</v>
      </c>
      <c r="C14416">
        <v>3</v>
      </c>
      <c r="D14416" t="s">
        <v>12</v>
      </c>
      <c r="E14416" t="s">
        <v>12</v>
      </c>
      <c r="F14416" s="3" t="s">
        <v>34097</v>
      </c>
      <c r="G14416">
        <v>2019</v>
      </c>
      <c r="H14416" t="s">
        <v>1950</v>
      </c>
      <c r="I14416" t="s">
        <v>34093</v>
      </c>
    </row>
    <row r="14417" spans="1:9" ht="32" x14ac:dyDescent="0.2">
      <c r="A14417" t="s">
        <v>34098</v>
      </c>
      <c r="B14417" t="s">
        <v>34099</v>
      </c>
      <c r="C14417">
        <v>1</v>
      </c>
      <c r="D14417" t="s">
        <v>12</v>
      </c>
      <c r="E14417" t="s">
        <v>12</v>
      </c>
      <c r="F14417" s="3" t="s">
        <v>34100</v>
      </c>
      <c r="G14417">
        <v>2019</v>
      </c>
      <c r="H14417" t="s">
        <v>497</v>
      </c>
      <c r="I14417" t="s">
        <v>34101</v>
      </c>
    </row>
    <row r="14418" spans="1:9" ht="32" x14ac:dyDescent="0.2">
      <c r="A14418" t="s">
        <v>34102</v>
      </c>
      <c r="B14418" t="s">
        <v>34103</v>
      </c>
      <c r="C14418">
        <v>1</v>
      </c>
      <c r="D14418" t="s">
        <v>12</v>
      </c>
      <c r="E14418" t="s">
        <v>12</v>
      </c>
      <c r="F14418" s="3" t="s">
        <v>34104</v>
      </c>
      <c r="G14418">
        <v>2019</v>
      </c>
      <c r="H14418" t="s">
        <v>239</v>
      </c>
      <c r="I14418" t="s">
        <v>34105</v>
      </c>
    </row>
    <row r="14419" spans="1:9" ht="32" x14ac:dyDescent="0.2">
      <c r="A14419" t="s">
        <v>34102</v>
      </c>
      <c r="B14419" t="s">
        <v>34106</v>
      </c>
      <c r="C14419">
        <v>2</v>
      </c>
      <c r="D14419" t="s">
        <v>12</v>
      </c>
      <c r="E14419" t="s">
        <v>12</v>
      </c>
      <c r="F14419" s="3" t="s">
        <v>34107</v>
      </c>
      <c r="G14419">
        <v>2019</v>
      </c>
      <c r="H14419" t="s">
        <v>239</v>
      </c>
      <c r="I14419" t="s">
        <v>34105</v>
      </c>
    </row>
    <row r="14420" spans="1:9" ht="32" x14ac:dyDescent="0.2">
      <c r="A14420" t="s">
        <v>34108</v>
      </c>
      <c r="B14420" t="s">
        <v>34109</v>
      </c>
      <c r="C14420">
        <v>1</v>
      </c>
      <c r="D14420" t="s">
        <v>12</v>
      </c>
      <c r="E14420" t="s">
        <v>12</v>
      </c>
      <c r="F14420" s="3" t="s">
        <v>34110</v>
      </c>
      <c r="G14420">
        <v>2019</v>
      </c>
      <c r="H14420" t="s">
        <v>239</v>
      </c>
      <c r="I14420" t="s">
        <v>34111</v>
      </c>
    </row>
    <row r="14421" spans="1:9" ht="32" x14ac:dyDescent="0.2">
      <c r="A14421" t="s">
        <v>34108</v>
      </c>
      <c r="B14421" t="s">
        <v>34112</v>
      </c>
      <c r="C14421">
        <v>2</v>
      </c>
      <c r="D14421" t="s">
        <v>12</v>
      </c>
      <c r="E14421" t="s">
        <v>12</v>
      </c>
      <c r="F14421" s="3" t="s">
        <v>18691</v>
      </c>
      <c r="G14421">
        <v>2019</v>
      </c>
      <c r="H14421" t="s">
        <v>239</v>
      </c>
      <c r="I14421" t="s">
        <v>34111</v>
      </c>
    </row>
    <row r="14422" spans="1:9" ht="32" x14ac:dyDescent="0.2">
      <c r="A14422" t="s">
        <v>34113</v>
      </c>
      <c r="B14422" t="s">
        <v>14499</v>
      </c>
      <c r="C14422">
        <v>1</v>
      </c>
      <c r="D14422">
        <f>407</f>
        <v>407</v>
      </c>
      <c r="E14422" t="s">
        <v>12</v>
      </c>
      <c r="F14422" s="3" t="s">
        <v>34114</v>
      </c>
      <c r="G14422">
        <v>2019</v>
      </c>
      <c r="H14422" t="s">
        <v>37</v>
      </c>
      <c r="I14422" t="s">
        <v>34115</v>
      </c>
    </row>
    <row r="14423" spans="1:9" ht="16" x14ac:dyDescent="0.2">
      <c r="A14423" t="s">
        <v>34116</v>
      </c>
      <c r="B14423" t="s">
        <v>34117</v>
      </c>
      <c r="C14423">
        <v>1</v>
      </c>
      <c r="D14423" t="s">
        <v>12</v>
      </c>
      <c r="E14423" t="s">
        <v>12</v>
      </c>
      <c r="F14423" s="3" t="s">
        <v>31376</v>
      </c>
      <c r="G14423">
        <v>2019</v>
      </c>
      <c r="H14423" t="s">
        <v>420</v>
      </c>
      <c r="I14423" t="s">
        <v>34118</v>
      </c>
    </row>
    <row r="14424" spans="1:9" ht="16" x14ac:dyDescent="0.2">
      <c r="A14424" t="s">
        <v>34116</v>
      </c>
      <c r="B14424" t="s">
        <v>34119</v>
      </c>
      <c r="C14424">
        <v>2</v>
      </c>
      <c r="D14424" t="s">
        <v>12</v>
      </c>
      <c r="E14424" t="s">
        <v>12</v>
      </c>
      <c r="F14424" s="3" t="s">
        <v>34120</v>
      </c>
      <c r="G14424">
        <v>2019</v>
      </c>
      <c r="H14424" t="s">
        <v>420</v>
      </c>
      <c r="I14424" t="s">
        <v>34118</v>
      </c>
    </row>
    <row r="14425" spans="1:9" ht="16" x14ac:dyDescent="0.2">
      <c r="A14425" t="s">
        <v>34116</v>
      </c>
      <c r="B14425" t="s">
        <v>34121</v>
      </c>
      <c r="C14425">
        <v>3</v>
      </c>
      <c r="D14425" t="s">
        <v>12</v>
      </c>
      <c r="E14425" t="s">
        <v>12</v>
      </c>
      <c r="F14425" s="3" t="s">
        <v>34122</v>
      </c>
      <c r="G14425">
        <v>2019</v>
      </c>
      <c r="H14425" t="s">
        <v>420</v>
      </c>
      <c r="I14425" t="s">
        <v>34118</v>
      </c>
    </row>
    <row r="14426" spans="1:9" ht="16" x14ac:dyDescent="0.2">
      <c r="A14426" t="s">
        <v>34116</v>
      </c>
      <c r="B14426" t="s">
        <v>34123</v>
      </c>
      <c r="C14426">
        <v>4</v>
      </c>
      <c r="D14426" t="s">
        <v>12</v>
      </c>
      <c r="E14426" t="s">
        <v>12</v>
      </c>
      <c r="F14426" s="3" t="s">
        <v>34124</v>
      </c>
      <c r="G14426">
        <v>2019</v>
      </c>
      <c r="H14426" t="s">
        <v>420</v>
      </c>
      <c r="I14426" t="s">
        <v>34118</v>
      </c>
    </row>
    <row r="14427" spans="1:9" ht="32" x14ac:dyDescent="0.2">
      <c r="A14427" t="s">
        <v>34125</v>
      </c>
      <c r="B14427" t="s">
        <v>34126</v>
      </c>
      <c r="C14427">
        <v>1</v>
      </c>
      <c r="D14427" t="s">
        <v>7504</v>
      </c>
      <c r="E14427" t="s">
        <v>12</v>
      </c>
      <c r="F14427" s="3" t="s">
        <v>34127</v>
      </c>
      <c r="G14427">
        <v>2019</v>
      </c>
      <c r="H14427" t="s">
        <v>368</v>
      </c>
      <c r="I14427" t="s">
        <v>34128</v>
      </c>
    </row>
    <row r="14428" spans="1:9" ht="32" x14ac:dyDescent="0.2">
      <c r="A14428" t="s">
        <v>34129</v>
      </c>
      <c r="B14428" t="s">
        <v>11046</v>
      </c>
      <c r="C14428">
        <v>1</v>
      </c>
      <c r="D14428" t="s">
        <v>11047</v>
      </c>
      <c r="E14428" t="s">
        <v>12</v>
      </c>
      <c r="F14428" s="3" t="s">
        <v>11048</v>
      </c>
      <c r="G14428">
        <v>2019</v>
      </c>
      <c r="H14428" t="s">
        <v>522</v>
      </c>
      <c r="I14428" t="s">
        <v>34130</v>
      </c>
    </row>
    <row r="14429" spans="1:9" ht="16" x14ac:dyDescent="0.2">
      <c r="A14429" t="s">
        <v>34129</v>
      </c>
      <c r="B14429" t="s">
        <v>25481</v>
      </c>
      <c r="C14429">
        <v>2</v>
      </c>
      <c r="D14429">
        <f>256</f>
        <v>256</v>
      </c>
      <c r="E14429" t="s">
        <v>12</v>
      </c>
      <c r="F14429" s="3" t="s">
        <v>4041</v>
      </c>
      <c r="G14429">
        <v>2019</v>
      </c>
      <c r="H14429" t="s">
        <v>522</v>
      </c>
      <c r="I14429" t="s">
        <v>34130</v>
      </c>
    </row>
    <row r="14430" spans="1:9" ht="16" x14ac:dyDescent="0.2">
      <c r="A14430" t="s">
        <v>34129</v>
      </c>
      <c r="B14430" t="s">
        <v>34131</v>
      </c>
      <c r="C14430">
        <v>3</v>
      </c>
      <c r="D14430" t="s">
        <v>4450</v>
      </c>
      <c r="E14430" t="s">
        <v>12</v>
      </c>
      <c r="F14430" s="3" t="s">
        <v>4451</v>
      </c>
      <c r="G14430">
        <v>2019</v>
      </c>
      <c r="H14430" t="s">
        <v>522</v>
      </c>
      <c r="I14430" t="s">
        <v>34130</v>
      </c>
    </row>
    <row r="14431" spans="1:9" ht="16" x14ac:dyDescent="0.2">
      <c r="A14431" t="s">
        <v>34132</v>
      </c>
      <c r="B14431" t="s">
        <v>2932</v>
      </c>
      <c r="C14431">
        <v>1</v>
      </c>
      <c r="D14431" t="s">
        <v>52</v>
      </c>
      <c r="E14431" t="s">
        <v>12</v>
      </c>
      <c r="F14431" s="3" t="s">
        <v>34133</v>
      </c>
      <c r="G14431">
        <v>2019</v>
      </c>
      <c r="H14431" t="s">
        <v>37</v>
      </c>
      <c r="I14431" t="s">
        <v>34134</v>
      </c>
    </row>
    <row r="14432" spans="1:9" ht="16" x14ac:dyDescent="0.2">
      <c r="A14432" t="s">
        <v>34135</v>
      </c>
      <c r="B14432" t="s">
        <v>988</v>
      </c>
      <c r="C14432">
        <v>1</v>
      </c>
      <c r="D14432" t="s">
        <v>1207</v>
      </c>
      <c r="E14432" t="s">
        <v>12</v>
      </c>
      <c r="F14432" s="3" t="s">
        <v>2519</v>
      </c>
      <c r="G14432">
        <v>2019</v>
      </c>
      <c r="H14432" t="s">
        <v>37</v>
      </c>
      <c r="I14432" t="s">
        <v>34136</v>
      </c>
    </row>
    <row r="14433" spans="1:9" ht="16" x14ac:dyDescent="0.2">
      <c r="A14433" t="s">
        <v>34135</v>
      </c>
      <c r="B14433" t="s">
        <v>34137</v>
      </c>
      <c r="C14433">
        <v>2</v>
      </c>
      <c r="D14433" t="s">
        <v>12</v>
      </c>
      <c r="E14433" t="s">
        <v>12</v>
      </c>
      <c r="F14433" s="3" t="s">
        <v>34138</v>
      </c>
      <c r="G14433">
        <v>2019</v>
      </c>
      <c r="H14433" t="s">
        <v>37</v>
      </c>
      <c r="I14433" t="s">
        <v>34136</v>
      </c>
    </row>
    <row r="14434" spans="1:9" ht="32" x14ac:dyDescent="0.2">
      <c r="A14434" t="s">
        <v>34135</v>
      </c>
      <c r="B14434" t="s">
        <v>7191</v>
      </c>
      <c r="C14434">
        <v>3</v>
      </c>
      <c r="D14434" t="s">
        <v>12</v>
      </c>
      <c r="E14434" t="s">
        <v>12</v>
      </c>
      <c r="F14434" s="3" t="s">
        <v>6928</v>
      </c>
      <c r="G14434">
        <v>2019</v>
      </c>
      <c r="H14434" t="s">
        <v>37</v>
      </c>
      <c r="I14434" t="s">
        <v>34136</v>
      </c>
    </row>
    <row r="14435" spans="1:9" ht="16" x14ac:dyDescent="0.2">
      <c r="A14435" t="s">
        <v>34139</v>
      </c>
      <c r="B14435" t="s">
        <v>520</v>
      </c>
      <c r="C14435">
        <v>1</v>
      </c>
      <c r="D14435" t="s">
        <v>525</v>
      </c>
      <c r="E14435" t="s">
        <v>12</v>
      </c>
      <c r="F14435" s="3" t="s">
        <v>24909</v>
      </c>
      <c r="G14435">
        <v>2019</v>
      </c>
      <c r="H14435" t="s">
        <v>527</v>
      </c>
      <c r="I14435" t="s">
        <v>34140</v>
      </c>
    </row>
    <row r="14436" spans="1:9" ht="16" x14ac:dyDescent="0.2">
      <c r="A14436" t="s">
        <v>34139</v>
      </c>
      <c r="B14436" t="s">
        <v>23143</v>
      </c>
      <c r="C14436">
        <v>2</v>
      </c>
      <c r="D14436" t="s">
        <v>12</v>
      </c>
      <c r="E14436" t="s">
        <v>12</v>
      </c>
      <c r="F14436" s="3" t="s">
        <v>12806</v>
      </c>
      <c r="G14436">
        <v>2019</v>
      </c>
      <c r="H14436" t="s">
        <v>527</v>
      </c>
      <c r="I14436" t="s">
        <v>34140</v>
      </c>
    </row>
    <row r="14437" spans="1:9" ht="16" x14ac:dyDescent="0.2">
      <c r="A14437" t="s">
        <v>34139</v>
      </c>
      <c r="B14437" t="s">
        <v>34141</v>
      </c>
      <c r="C14437">
        <v>3</v>
      </c>
      <c r="D14437" t="s">
        <v>12</v>
      </c>
      <c r="E14437" t="s">
        <v>12</v>
      </c>
      <c r="F14437" s="3" t="s">
        <v>12806</v>
      </c>
      <c r="G14437">
        <v>2019</v>
      </c>
      <c r="H14437" t="s">
        <v>527</v>
      </c>
      <c r="I14437" t="s">
        <v>34140</v>
      </c>
    </row>
    <row r="14438" spans="1:9" ht="16" x14ac:dyDescent="0.2">
      <c r="A14438" t="s">
        <v>34139</v>
      </c>
      <c r="B14438" t="s">
        <v>23147</v>
      </c>
      <c r="C14438">
        <v>4</v>
      </c>
      <c r="D14438" t="s">
        <v>525</v>
      </c>
      <c r="E14438" t="s">
        <v>12</v>
      </c>
      <c r="F14438" s="3" t="s">
        <v>24909</v>
      </c>
      <c r="G14438">
        <v>2019</v>
      </c>
      <c r="H14438" t="s">
        <v>527</v>
      </c>
      <c r="I14438" t="s">
        <v>34140</v>
      </c>
    </row>
    <row r="14439" spans="1:9" ht="32" x14ac:dyDescent="0.2">
      <c r="A14439" t="s">
        <v>34142</v>
      </c>
      <c r="B14439" t="s">
        <v>33668</v>
      </c>
      <c r="C14439">
        <v>1</v>
      </c>
      <c r="D14439" t="s">
        <v>90</v>
      </c>
      <c r="E14439" t="s">
        <v>592</v>
      </c>
      <c r="F14439" s="3" t="s">
        <v>18627</v>
      </c>
      <c r="G14439">
        <v>2019</v>
      </c>
      <c r="H14439" t="s">
        <v>832</v>
      </c>
      <c r="I14439" t="s">
        <v>34143</v>
      </c>
    </row>
    <row r="14440" spans="1:9" ht="16" x14ac:dyDescent="0.2">
      <c r="A14440" t="s">
        <v>34144</v>
      </c>
      <c r="B14440" t="s">
        <v>18646</v>
      </c>
      <c r="C14440">
        <v>1</v>
      </c>
      <c r="D14440" t="s">
        <v>12</v>
      </c>
      <c r="E14440" t="s">
        <v>12</v>
      </c>
      <c r="F14440" s="3" t="s">
        <v>34145</v>
      </c>
      <c r="G14440">
        <v>2019</v>
      </c>
      <c r="H14440" t="s">
        <v>126</v>
      </c>
      <c r="I14440" t="s">
        <v>34146</v>
      </c>
    </row>
    <row r="14441" spans="1:9" ht="16" x14ac:dyDescent="0.2">
      <c r="A14441" t="s">
        <v>34147</v>
      </c>
      <c r="B14441" t="s">
        <v>34148</v>
      </c>
      <c r="C14441">
        <v>1</v>
      </c>
      <c r="D14441" t="s">
        <v>52</v>
      </c>
      <c r="E14441" t="s">
        <v>12</v>
      </c>
      <c r="F14441" s="3" t="s">
        <v>1753</v>
      </c>
      <c r="G14441">
        <v>2019</v>
      </c>
      <c r="H14441" t="s">
        <v>37</v>
      </c>
      <c r="I14441" t="s">
        <v>34149</v>
      </c>
    </row>
    <row r="14442" spans="1:9" ht="32" x14ac:dyDescent="0.2">
      <c r="A14442" t="s">
        <v>34150</v>
      </c>
      <c r="B14442" t="s">
        <v>34151</v>
      </c>
      <c r="C14442">
        <v>1</v>
      </c>
      <c r="D14442" t="s">
        <v>712</v>
      </c>
      <c r="E14442" t="s">
        <v>12</v>
      </c>
      <c r="F14442" s="3" t="s">
        <v>34152</v>
      </c>
      <c r="G14442">
        <v>2019</v>
      </c>
      <c r="H14442" t="s">
        <v>140</v>
      </c>
      <c r="I14442" t="s">
        <v>34153</v>
      </c>
    </row>
    <row r="14443" spans="1:9" ht="32" x14ac:dyDescent="0.2">
      <c r="A14443" t="s">
        <v>34154</v>
      </c>
      <c r="B14443" t="s">
        <v>34155</v>
      </c>
      <c r="C14443">
        <v>1</v>
      </c>
      <c r="D14443">
        <f>561</f>
        <v>561</v>
      </c>
      <c r="E14443" t="s">
        <v>12</v>
      </c>
      <c r="F14443" s="3" t="s">
        <v>34156</v>
      </c>
      <c r="G14443">
        <v>2019</v>
      </c>
      <c r="H14443" t="s">
        <v>86</v>
      </c>
      <c r="I14443" t="s">
        <v>34157</v>
      </c>
    </row>
    <row r="14444" spans="1:9" ht="32" x14ac:dyDescent="0.2">
      <c r="A14444" t="s">
        <v>34158</v>
      </c>
      <c r="B14444" t="s">
        <v>34159</v>
      </c>
      <c r="C14444">
        <v>1</v>
      </c>
      <c r="D14444" t="s">
        <v>12</v>
      </c>
      <c r="E14444" t="s">
        <v>12</v>
      </c>
      <c r="F14444" s="3" t="s">
        <v>34160</v>
      </c>
      <c r="G14444">
        <v>2019</v>
      </c>
      <c r="H14444" t="s">
        <v>2735</v>
      </c>
      <c r="I14444" t="s">
        <v>34161</v>
      </c>
    </row>
    <row r="14445" spans="1:9" ht="32" x14ac:dyDescent="0.2">
      <c r="A14445" t="s">
        <v>34162</v>
      </c>
      <c r="B14445" t="s">
        <v>32828</v>
      </c>
      <c r="C14445">
        <v>1</v>
      </c>
      <c r="D14445">
        <v>1401</v>
      </c>
      <c r="E14445" t="s">
        <v>12</v>
      </c>
      <c r="F14445" s="7" t="s">
        <v>942</v>
      </c>
      <c r="G14445">
        <v>2019</v>
      </c>
      <c r="H14445" t="s">
        <v>140</v>
      </c>
      <c r="I14445" t="s">
        <v>34163</v>
      </c>
    </row>
    <row r="14446" spans="1:9" ht="32" x14ac:dyDescent="0.2">
      <c r="A14446" t="s">
        <v>34162</v>
      </c>
      <c r="B14446" t="s">
        <v>941</v>
      </c>
      <c r="C14446">
        <v>2</v>
      </c>
      <c r="D14446">
        <v>1401</v>
      </c>
      <c r="E14446" t="s">
        <v>12</v>
      </c>
      <c r="F14446" s="7" t="s">
        <v>32826</v>
      </c>
      <c r="G14446">
        <v>2019</v>
      </c>
      <c r="H14446" t="s">
        <v>140</v>
      </c>
      <c r="I14446" t="s">
        <v>34163</v>
      </c>
    </row>
    <row r="14447" spans="1:9" ht="16" x14ac:dyDescent="0.2">
      <c r="A14447" t="s">
        <v>34164</v>
      </c>
      <c r="B14447" t="s">
        <v>32239</v>
      </c>
      <c r="C14447">
        <v>1</v>
      </c>
      <c r="D14447" t="s">
        <v>12</v>
      </c>
      <c r="E14447" t="s">
        <v>12</v>
      </c>
      <c r="F14447" s="3" t="s">
        <v>32240</v>
      </c>
      <c r="G14447">
        <v>2019</v>
      </c>
      <c r="H14447" t="s">
        <v>998</v>
      </c>
      <c r="I14447" t="s">
        <v>34165</v>
      </c>
    </row>
    <row r="14448" spans="1:9" ht="16" x14ac:dyDescent="0.2">
      <c r="A14448" t="s">
        <v>34164</v>
      </c>
      <c r="B14448" t="s">
        <v>32242</v>
      </c>
      <c r="C14448">
        <v>2</v>
      </c>
      <c r="D14448" t="s">
        <v>576</v>
      </c>
      <c r="E14448" t="s">
        <v>12</v>
      </c>
      <c r="F14448" s="3" t="s">
        <v>34166</v>
      </c>
      <c r="G14448">
        <v>2019</v>
      </c>
      <c r="H14448" t="s">
        <v>137</v>
      </c>
      <c r="I14448" t="s">
        <v>34165</v>
      </c>
    </row>
    <row r="14449" spans="1:9" ht="32" x14ac:dyDescent="0.2">
      <c r="A14449" t="s">
        <v>34167</v>
      </c>
      <c r="B14449" t="s">
        <v>5043</v>
      </c>
      <c r="C14449">
        <v>1</v>
      </c>
      <c r="D14449">
        <f>545</f>
        <v>545</v>
      </c>
      <c r="E14449" t="s">
        <v>12</v>
      </c>
      <c r="F14449" s="3" t="s">
        <v>28001</v>
      </c>
      <c r="G14449">
        <v>2019</v>
      </c>
      <c r="H14449" t="s">
        <v>140</v>
      </c>
      <c r="I14449" t="s">
        <v>34168</v>
      </c>
    </row>
    <row r="14450" spans="1:9" ht="32" x14ac:dyDescent="0.2">
      <c r="A14450" t="s">
        <v>34167</v>
      </c>
      <c r="B14450" t="s">
        <v>19053</v>
      </c>
      <c r="C14450">
        <v>2</v>
      </c>
      <c r="D14450">
        <f>73</f>
        <v>73</v>
      </c>
      <c r="E14450" t="s">
        <v>12</v>
      </c>
      <c r="F14450" s="3" t="s">
        <v>823</v>
      </c>
      <c r="G14450">
        <v>2019</v>
      </c>
      <c r="H14450" t="s">
        <v>140</v>
      </c>
      <c r="I14450" t="s">
        <v>34168</v>
      </c>
    </row>
    <row r="14451" spans="1:9" ht="16" x14ac:dyDescent="0.2">
      <c r="A14451" t="s">
        <v>34167</v>
      </c>
      <c r="B14451" t="s">
        <v>4946</v>
      </c>
      <c r="C14451">
        <v>3</v>
      </c>
      <c r="D14451" t="s">
        <v>712</v>
      </c>
      <c r="E14451" t="s">
        <v>12</v>
      </c>
      <c r="F14451" s="3" t="s">
        <v>26870</v>
      </c>
      <c r="G14451">
        <v>2019</v>
      </c>
      <c r="H14451" t="s">
        <v>140</v>
      </c>
      <c r="I14451" t="s">
        <v>34168</v>
      </c>
    </row>
    <row r="14452" spans="1:9" ht="32" x14ac:dyDescent="0.2">
      <c r="A14452" t="s">
        <v>34167</v>
      </c>
      <c r="B14452" t="s">
        <v>23497</v>
      </c>
      <c r="C14452">
        <v>4</v>
      </c>
      <c r="D14452" t="s">
        <v>12</v>
      </c>
      <c r="E14452" t="s">
        <v>12</v>
      </c>
      <c r="F14452" s="3" t="s">
        <v>34169</v>
      </c>
      <c r="G14452">
        <v>2019</v>
      </c>
      <c r="H14452" t="s">
        <v>140</v>
      </c>
      <c r="I14452" t="s">
        <v>34168</v>
      </c>
    </row>
    <row r="14453" spans="1:9" ht="32" x14ac:dyDescent="0.2">
      <c r="A14453" t="s">
        <v>34170</v>
      </c>
      <c r="B14453" t="s">
        <v>34171</v>
      </c>
      <c r="C14453">
        <v>1</v>
      </c>
      <c r="D14453" t="s">
        <v>316</v>
      </c>
      <c r="E14453" t="s">
        <v>12</v>
      </c>
      <c r="F14453" s="3" t="s">
        <v>34172</v>
      </c>
      <c r="G14453">
        <v>2019</v>
      </c>
      <c r="H14453" t="s">
        <v>140</v>
      </c>
      <c r="I14453" t="s">
        <v>34173</v>
      </c>
    </row>
    <row r="14454" spans="1:9" ht="32" x14ac:dyDescent="0.2">
      <c r="A14454" t="s">
        <v>34170</v>
      </c>
      <c r="B14454" t="s">
        <v>34174</v>
      </c>
      <c r="C14454">
        <v>2</v>
      </c>
      <c r="D14454" t="s">
        <v>1128</v>
      </c>
      <c r="E14454" t="s">
        <v>12</v>
      </c>
      <c r="F14454" s="3" t="s">
        <v>34175</v>
      </c>
      <c r="G14454">
        <v>2019</v>
      </c>
      <c r="H14454" t="s">
        <v>140</v>
      </c>
      <c r="I14454" t="s">
        <v>34173</v>
      </c>
    </row>
    <row r="14455" spans="1:9" ht="32" x14ac:dyDescent="0.2">
      <c r="A14455" t="s">
        <v>34170</v>
      </c>
      <c r="B14455" t="s">
        <v>34176</v>
      </c>
      <c r="C14455">
        <v>3</v>
      </c>
      <c r="D14455" t="s">
        <v>12</v>
      </c>
      <c r="E14455" t="s">
        <v>12</v>
      </c>
      <c r="F14455" s="3" t="s">
        <v>34177</v>
      </c>
      <c r="G14455">
        <v>2019</v>
      </c>
      <c r="H14455" t="s">
        <v>140</v>
      </c>
      <c r="I14455" t="s">
        <v>34173</v>
      </c>
    </row>
    <row r="14456" spans="1:9" ht="32" x14ac:dyDescent="0.2">
      <c r="A14456" t="s">
        <v>34178</v>
      </c>
      <c r="B14456" t="s">
        <v>34179</v>
      </c>
      <c r="C14456">
        <v>1</v>
      </c>
      <c r="D14456" t="s">
        <v>33730</v>
      </c>
      <c r="E14456" t="s">
        <v>12</v>
      </c>
      <c r="F14456" s="3" t="s">
        <v>34180</v>
      </c>
      <c r="G14456">
        <v>2019</v>
      </c>
      <c r="H14456" t="s">
        <v>140</v>
      </c>
      <c r="I14456" t="s">
        <v>34181</v>
      </c>
    </row>
    <row r="14457" spans="1:9" ht="32" x14ac:dyDescent="0.2">
      <c r="A14457" t="s">
        <v>34178</v>
      </c>
      <c r="B14457" t="s">
        <v>34182</v>
      </c>
      <c r="C14457">
        <v>2</v>
      </c>
      <c r="D14457" t="s">
        <v>1020</v>
      </c>
      <c r="E14457" t="s">
        <v>12</v>
      </c>
      <c r="F14457" s="3" t="s">
        <v>34183</v>
      </c>
      <c r="G14457">
        <v>2019</v>
      </c>
      <c r="H14457" t="s">
        <v>1022</v>
      </c>
      <c r="I14457" t="s">
        <v>34181</v>
      </c>
    </row>
    <row r="14458" spans="1:9" ht="32" x14ac:dyDescent="0.2">
      <c r="A14458" t="s">
        <v>34184</v>
      </c>
      <c r="B14458" t="s">
        <v>34185</v>
      </c>
      <c r="C14458">
        <v>1</v>
      </c>
      <c r="D14458" t="s">
        <v>316</v>
      </c>
      <c r="E14458" t="s">
        <v>12</v>
      </c>
      <c r="F14458" s="3" t="s">
        <v>34186</v>
      </c>
      <c r="G14458">
        <v>2019</v>
      </c>
      <c r="H14458" t="s">
        <v>67</v>
      </c>
      <c r="I14458" t="s">
        <v>34187</v>
      </c>
    </row>
    <row r="14459" spans="1:9" ht="32" x14ac:dyDescent="0.2">
      <c r="A14459" t="s">
        <v>34184</v>
      </c>
      <c r="B14459" t="s">
        <v>34188</v>
      </c>
      <c r="C14459">
        <v>2</v>
      </c>
      <c r="D14459" t="s">
        <v>316</v>
      </c>
      <c r="E14459" t="s">
        <v>12</v>
      </c>
      <c r="F14459" s="3" t="s">
        <v>34189</v>
      </c>
      <c r="G14459">
        <v>2019</v>
      </c>
      <c r="H14459" t="s">
        <v>67</v>
      </c>
      <c r="I14459" t="s">
        <v>34187</v>
      </c>
    </row>
    <row r="14460" spans="1:9" ht="32" x14ac:dyDescent="0.2">
      <c r="A14460" t="s">
        <v>34184</v>
      </c>
      <c r="B14460" t="s">
        <v>34190</v>
      </c>
      <c r="C14460">
        <v>3</v>
      </c>
      <c r="D14460" t="s">
        <v>316</v>
      </c>
      <c r="E14460" t="s">
        <v>12</v>
      </c>
      <c r="F14460" s="3" t="s">
        <v>34191</v>
      </c>
      <c r="G14460">
        <v>2019</v>
      </c>
      <c r="H14460" t="s">
        <v>67</v>
      </c>
      <c r="I14460" t="s">
        <v>34187</v>
      </c>
    </row>
    <row r="14461" spans="1:9" ht="16" x14ac:dyDescent="0.2">
      <c r="A14461" t="s">
        <v>34184</v>
      </c>
      <c r="B14461" t="s">
        <v>34192</v>
      </c>
      <c r="C14461">
        <v>4</v>
      </c>
      <c r="D14461" t="s">
        <v>90</v>
      </c>
      <c r="E14461" t="s">
        <v>12</v>
      </c>
      <c r="F14461" s="3" t="s">
        <v>34193</v>
      </c>
      <c r="G14461">
        <v>2019</v>
      </c>
      <c r="H14461" t="s">
        <v>67</v>
      </c>
      <c r="I14461" t="s">
        <v>34187</v>
      </c>
    </row>
    <row r="14462" spans="1:9" ht="32" x14ac:dyDescent="0.2">
      <c r="A14462" t="s">
        <v>34184</v>
      </c>
      <c r="B14462" t="s">
        <v>34194</v>
      </c>
      <c r="C14462">
        <v>5</v>
      </c>
      <c r="D14462" t="s">
        <v>316</v>
      </c>
      <c r="E14462" t="s">
        <v>12</v>
      </c>
      <c r="F14462" s="3" t="s">
        <v>34195</v>
      </c>
      <c r="G14462">
        <v>2019</v>
      </c>
      <c r="H14462" t="s">
        <v>67</v>
      </c>
      <c r="I14462" t="s">
        <v>34187</v>
      </c>
    </row>
    <row r="14463" spans="1:9" ht="16" x14ac:dyDescent="0.2">
      <c r="A14463" t="s">
        <v>34196</v>
      </c>
      <c r="B14463" t="s">
        <v>27120</v>
      </c>
      <c r="C14463">
        <v>1</v>
      </c>
      <c r="D14463" t="s">
        <v>12</v>
      </c>
      <c r="E14463" t="s">
        <v>12</v>
      </c>
      <c r="F14463" s="3" t="s">
        <v>12806</v>
      </c>
      <c r="G14463">
        <v>2019</v>
      </c>
      <c r="H14463" t="s">
        <v>527</v>
      </c>
      <c r="I14463" t="s">
        <v>34197</v>
      </c>
    </row>
    <row r="14464" spans="1:9" ht="16" x14ac:dyDescent="0.2">
      <c r="A14464" t="s">
        <v>34196</v>
      </c>
      <c r="B14464" t="s">
        <v>27123</v>
      </c>
      <c r="C14464">
        <v>2</v>
      </c>
      <c r="D14464" t="s">
        <v>90</v>
      </c>
      <c r="E14464" t="s">
        <v>12</v>
      </c>
      <c r="F14464" s="3" t="s">
        <v>13399</v>
      </c>
      <c r="G14464">
        <v>2019</v>
      </c>
      <c r="H14464" t="s">
        <v>1087</v>
      </c>
      <c r="I14464" t="s">
        <v>34197</v>
      </c>
    </row>
    <row r="14465" spans="1:9" ht="16" x14ac:dyDescent="0.2">
      <c r="A14465" t="s">
        <v>34196</v>
      </c>
      <c r="B14465" t="s">
        <v>34198</v>
      </c>
      <c r="C14465">
        <v>3</v>
      </c>
      <c r="D14465" t="s">
        <v>12</v>
      </c>
      <c r="E14465" t="s">
        <v>12</v>
      </c>
      <c r="F14465" s="3" t="s">
        <v>34199</v>
      </c>
      <c r="G14465">
        <v>2019</v>
      </c>
      <c r="H14465" t="s">
        <v>1087</v>
      </c>
      <c r="I14465" t="s">
        <v>34197</v>
      </c>
    </row>
    <row r="14466" spans="1:9" ht="32" x14ac:dyDescent="0.2">
      <c r="A14466" t="s">
        <v>34200</v>
      </c>
      <c r="B14466" t="s">
        <v>34201</v>
      </c>
      <c r="C14466">
        <v>1</v>
      </c>
      <c r="D14466" t="s">
        <v>12</v>
      </c>
      <c r="E14466" t="s">
        <v>12</v>
      </c>
      <c r="F14466" s="3" t="s">
        <v>34202</v>
      </c>
      <c r="G14466">
        <v>2019</v>
      </c>
      <c r="H14466" t="s">
        <v>140</v>
      </c>
      <c r="I14466" t="s">
        <v>34203</v>
      </c>
    </row>
    <row r="14467" spans="1:9" ht="32" x14ac:dyDescent="0.2">
      <c r="A14467" t="s">
        <v>34200</v>
      </c>
      <c r="B14467" t="s">
        <v>34204</v>
      </c>
      <c r="C14467">
        <v>2</v>
      </c>
      <c r="D14467" t="s">
        <v>1128</v>
      </c>
      <c r="E14467" t="s">
        <v>12</v>
      </c>
      <c r="F14467" s="3" t="s">
        <v>34205</v>
      </c>
      <c r="G14467">
        <v>2019</v>
      </c>
      <c r="H14467" t="s">
        <v>140</v>
      </c>
      <c r="I14467" t="s">
        <v>34203</v>
      </c>
    </row>
    <row r="14468" spans="1:9" ht="16" x14ac:dyDescent="0.2">
      <c r="A14468" t="s">
        <v>34200</v>
      </c>
      <c r="B14468" t="s">
        <v>34206</v>
      </c>
      <c r="C14468">
        <v>3</v>
      </c>
      <c r="D14468" t="s">
        <v>12</v>
      </c>
      <c r="E14468" t="s">
        <v>12</v>
      </c>
      <c r="F14468" s="3" t="s">
        <v>34207</v>
      </c>
      <c r="G14468">
        <v>2019</v>
      </c>
      <c r="H14468" t="s">
        <v>140</v>
      </c>
      <c r="I14468" t="s">
        <v>34203</v>
      </c>
    </row>
    <row r="14469" spans="1:9" ht="32" x14ac:dyDescent="0.2">
      <c r="A14469" t="s">
        <v>34208</v>
      </c>
      <c r="B14469" t="s">
        <v>34209</v>
      </c>
      <c r="C14469">
        <v>1</v>
      </c>
      <c r="D14469" t="s">
        <v>101</v>
      </c>
      <c r="E14469" t="s">
        <v>12</v>
      </c>
      <c r="F14469" s="3" t="s">
        <v>34210</v>
      </c>
      <c r="G14469">
        <v>2019</v>
      </c>
      <c r="H14469" t="s">
        <v>37</v>
      </c>
      <c r="I14469" t="s">
        <v>34211</v>
      </c>
    </row>
    <row r="14470" spans="1:9" ht="16" x14ac:dyDescent="0.2">
      <c r="A14470" t="s">
        <v>34208</v>
      </c>
      <c r="B14470" t="s">
        <v>34212</v>
      </c>
      <c r="C14470">
        <v>2</v>
      </c>
      <c r="D14470" t="s">
        <v>12</v>
      </c>
      <c r="E14470" t="s">
        <v>12</v>
      </c>
      <c r="F14470" s="3" t="s">
        <v>34213</v>
      </c>
      <c r="G14470">
        <v>2019</v>
      </c>
      <c r="H14470" t="s">
        <v>37</v>
      </c>
      <c r="I14470" t="s">
        <v>34211</v>
      </c>
    </row>
    <row r="14471" spans="1:9" ht="16" x14ac:dyDescent="0.2">
      <c r="A14471" t="s">
        <v>34214</v>
      </c>
      <c r="B14471" t="s">
        <v>30381</v>
      </c>
      <c r="C14471">
        <v>1</v>
      </c>
      <c r="D14471" t="s">
        <v>11398</v>
      </c>
      <c r="E14471" t="s">
        <v>12</v>
      </c>
      <c r="F14471" s="3" t="s">
        <v>13355</v>
      </c>
      <c r="G14471">
        <v>2019</v>
      </c>
      <c r="H14471" t="s">
        <v>140</v>
      </c>
      <c r="I14471" t="s">
        <v>34215</v>
      </c>
    </row>
    <row r="14472" spans="1:9" ht="16" x14ac:dyDescent="0.2">
      <c r="A14472" t="s">
        <v>34216</v>
      </c>
      <c r="B14472" t="s">
        <v>34217</v>
      </c>
      <c r="C14472">
        <v>1</v>
      </c>
      <c r="D14472">
        <f>65</f>
        <v>65</v>
      </c>
      <c r="E14472" t="s">
        <v>12</v>
      </c>
      <c r="F14472" s="3" t="s">
        <v>12958</v>
      </c>
      <c r="G14472">
        <v>2019</v>
      </c>
      <c r="H14472" t="s">
        <v>323</v>
      </c>
      <c r="I14472" t="s">
        <v>34218</v>
      </c>
    </row>
    <row r="14473" spans="1:9" ht="32" x14ac:dyDescent="0.2">
      <c r="A14473" t="s">
        <v>34219</v>
      </c>
      <c r="B14473" t="s">
        <v>34220</v>
      </c>
      <c r="C14473">
        <v>1</v>
      </c>
      <c r="D14473" t="s">
        <v>12</v>
      </c>
      <c r="E14473" t="s">
        <v>12</v>
      </c>
      <c r="F14473" s="3" t="s">
        <v>34221</v>
      </c>
      <c r="G14473">
        <v>2019</v>
      </c>
      <c r="H14473" t="s">
        <v>140</v>
      </c>
      <c r="I14473" t="s">
        <v>34222</v>
      </c>
    </row>
    <row r="14474" spans="1:9" ht="16" x14ac:dyDescent="0.2">
      <c r="A14474" t="s">
        <v>34219</v>
      </c>
      <c r="B14474" t="s">
        <v>34223</v>
      </c>
      <c r="C14474">
        <v>2</v>
      </c>
      <c r="D14474" t="s">
        <v>12</v>
      </c>
      <c r="E14474" t="s">
        <v>12</v>
      </c>
      <c r="F14474" s="3" t="s">
        <v>34224</v>
      </c>
      <c r="G14474">
        <v>2019</v>
      </c>
      <c r="H14474" t="s">
        <v>140</v>
      </c>
      <c r="I14474" t="s">
        <v>34222</v>
      </c>
    </row>
    <row r="14475" spans="1:9" ht="16" x14ac:dyDescent="0.2">
      <c r="A14475" t="s">
        <v>34219</v>
      </c>
      <c r="B14475" t="s">
        <v>34225</v>
      </c>
      <c r="C14475">
        <v>3</v>
      </c>
      <c r="D14475" t="s">
        <v>12</v>
      </c>
      <c r="E14475" t="s">
        <v>12</v>
      </c>
      <c r="F14475" s="3" t="s">
        <v>34226</v>
      </c>
      <c r="G14475">
        <v>2019</v>
      </c>
      <c r="H14475" t="s">
        <v>497</v>
      </c>
      <c r="I14475" t="s">
        <v>34222</v>
      </c>
    </row>
    <row r="14476" spans="1:9" ht="32" x14ac:dyDescent="0.2">
      <c r="A14476" t="s">
        <v>34219</v>
      </c>
      <c r="B14476" t="s">
        <v>34227</v>
      </c>
      <c r="C14476">
        <v>4</v>
      </c>
      <c r="D14476" t="s">
        <v>12</v>
      </c>
      <c r="E14476" t="s">
        <v>12</v>
      </c>
      <c r="F14476" s="3" t="s">
        <v>17636</v>
      </c>
      <c r="G14476">
        <v>2019</v>
      </c>
      <c r="H14476" t="s">
        <v>140</v>
      </c>
      <c r="I14476" t="s">
        <v>34222</v>
      </c>
    </row>
    <row r="14477" spans="1:9" ht="16" x14ac:dyDescent="0.2">
      <c r="A14477" t="s">
        <v>34228</v>
      </c>
      <c r="B14477" t="s">
        <v>34229</v>
      </c>
      <c r="C14477">
        <v>1</v>
      </c>
      <c r="D14477" t="s">
        <v>12</v>
      </c>
      <c r="E14477" t="s">
        <v>7578</v>
      </c>
      <c r="F14477" s="3" t="s">
        <v>34230</v>
      </c>
      <c r="G14477">
        <v>2019</v>
      </c>
      <c r="H14477" t="s">
        <v>998</v>
      </c>
      <c r="I14477" t="s">
        <v>34231</v>
      </c>
    </row>
    <row r="14478" spans="1:9" ht="16" x14ac:dyDescent="0.2">
      <c r="A14478" t="s">
        <v>34228</v>
      </c>
      <c r="B14478" t="s">
        <v>34232</v>
      </c>
      <c r="C14478">
        <v>2</v>
      </c>
      <c r="D14478" t="s">
        <v>12</v>
      </c>
      <c r="E14478" t="s">
        <v>12</v>
      </c>
      <c r="F14478" s="3" t="s">
        <v>34233</v>
      </c>
      <c r="G14478">
        <v>2019</v>
      </c>
      <c r="H14478" t="s">
        <v>140</v>
      </c>
      <c r="I14478" t="s">
        <v>34231</v>
      </c>
    </row>
    <row r="14479" spans="1:9" ht="16" x14ac:dyDescent="0.2">
      <c r="A14479" t="s">
        <v>34234</v>
      </c>
      <c r="B14479" t="s">
        <v>34235</v>
      </c>
      <c r="C14479">
        <v>1</v>
      </c>
      <c r="D14479">
        <f>400</f>
        <v>400</v>
      </c>
      <c r="E14479" t="s">
        <v>12</v>
      </c>
      <c r="F14479" s="3" t="s">
        <v>34236</v>
      </c>
      <c r="G14479">
        <v>2019</v>
      </c>
      <c r="H14479" t="s">
        <v>140</v>
      </c>
      <c r="I14479" t="s">
        <v>34237</v>
      </c>
    </row>
    <row r="14480" spans="1:9" ht="16" x14ac:dyDescent="0.2">
      <c r="A14480" t="s">
        <v>34234</v>
      </c>
      <c r="B14480" t="s">
        <v>34238</v>
      </c>
      <c r="C14480">
        <v>2</v>
      </c>
      <c r="D14480" t="s">
        <v>12</v>
      </c>
      <c r="E14480" t="s">
        <v>12</v>
      </c>
      <c r="F14480" s="3" t="s">
        <v>34239</v>
      </c>
      <c r="G14480">
        <v>2019</v>
      </c>
      <c r="H14480" t="s">
        <v>140</v>
      </c>
      <c r="I14480" t="s">
        <v>34237</v>
      </c>
    </row>
    <row r="14481" spans="1:9" ht="16" x14ac:dyDescent="0.2">
      <c r="A14481" t="s">
        <v>34240</v>
      </c>
      <c r="B14481" t="s">
        <v>34241</v>
      </c>
      <c r="C14481">
        <v>1</v>
      </c>
      <c r="D14481" t="s">
        <v>12</v>
      </c>
      <c r="E14481" t="s">
        <v>12</v>
      </c>
      <c r="F14481" s="3" t="s">
        <v>34242</v>
      </c>
      <c r="G14481">
        <v>2019</v>
      </c>
      <c r="H14481" t="s">
        <v>522</v>
      </c>
      <c r="I14481" t="s">
        <v>34243</v>
      </c>
    </row>
    <row r="14482" spans="1:9" ht="16" x14ac:dyDescent="0.2">
      <c r="A14482" t="s">
        <v>34240</v>
      </c>
      <c r="B14482" t="s">
        <v>34244</v>
      </c>
      <c r="C14482">
        <v>2</v>
      </c>
      <c r="D14482" t="s">
        <v>12</v>
      </c>
      <c r="E14482" t="s">
        <v>12</v>
      </c>
      <c r="F14482" s="3" t="s">
        <v>34245</v>
      </c>
      <c r="G14482">
        <v>2019</v>
      </c>
      <c r="H14482" t="s">
        <v>646</v>
      </c>
      <c r="I14482" t="s">
        <v>34243</v>
      </c>
    </row>
    <row r="14483" spans="1:9" ht="32" x14ac:dyDescent="0.2">
      <c r="A14483" t="s">
        <v>34240</v>
      </c>
      <c r="B14483" t="s">
        <v>34246</v>
      </c>
      <c r="C14483">
        <v>3</v>
      </c>
      <c r="D14483">
        <f>151</f>
        <v>151</v>
      </c>
      <c r="E14483" t="s">
        <v>12</v>
      </c>
      <c r="F14483" s="3" t="s">
        <v>34247</v>
      </c>
      <c r="G14483">
        <v>2019</v>
      </c>
      <c r="H14483" t="s">
        <v>522</v>
      </c>
      <c r="I14483" t="s">
        <v>34243</v>
      </c>
    </row>
    <row r="14484" spans="1:9" ht="32" x14ac:dyDescent="0.2">
      <c r="A14484" t="s">
        <v>34248</v>
      </c>
      <c r="B14484" t="s">
        <v>3529</v>
      </c>
      <c r="C14484">
        <v>1</v>
      </c>
      <c r="D14484" t="s">
        <v>12</v>
      </c>
      <c r="E14484" t="s">
        <v>12</v>
      </c>
      <c r="F14484" s="3" t="s">
        <v>34249</v>
      </c>
      <c r="G14484">
        <v>2019</v>
      </c>
      <c r="H14484" t="s">
        <v>474</v>
      </c>
      <c r="I14484" t="s">
        <v>34250</v>
      </c>
    </row>
    <row r="14485" spans="1:9" ht="16" x14ac:dyDescent="0.2">
      <c r="A14485" t="s">
        <v>34251</v>
      </c>
      <c r="B14485" t="s">
        <v>30576</v>
      </c>
      <c r="C14485">
        <v>1</v>
      </c>
      <c r="D14485" t="s">
        <v>12</v>
      </c>
      <c r="E14485" t="s">
        <v>12</v>
      </c>
      <c r="F14485" s="3" t="s">
        <v>30577</v>
      </c>
      <c r="G14485">
        <v>2019</v>
      </c>
      <c r="H14485" t="s">
        <v>140</v>
      </c>
      <c r="I14485" t="s">
        <v>34252</v>
      </c>
    </row>
    <row r="14486" spans="1:9" ht="16" x14ac:dyDescent="0.2">
      <c r="A14486" t="s">
        <v>34251</v>
      </c>
      <c r="B14486" t="s">
        <v>30579</v>
      </c>
      <c r="C14486">
        <v>2</v>
      </c>
      <c r="D14486" t="s">
        <v>12</v>
      </c>
      <c r="E14486" t="s">
        <v>12</v>
      </c>
      <c r="F14486" s="3" t="s">
        <v>34253</v>
      </c>
      <c r="G14486">
        <v>2019</v>
      </c>
      <c r="H14486" t="s">
        <v>4123</v>
      </c>
      <c r="I14486" t="s">
        <v>34252</v>
      </c>
    </row>
    <row r="14487" spans="1:9" ht="32" x14ac:dyDescent="0.2">
      <c r="A14487" t="s">
        <v>34254</v>
      </c>
      <c r="B14487" t="s">
        <v>18962</v>
      </c>
      <c r="C14487">
        <v>1</v>
      </c>
      <c r="D14487" t="s">
        <v>4617</v>
      </c>
      <c r="E14487" t="s">
        <v>12</v>
      </c>
      <c r="F14487" s="3" t="s">
        <v>34255</v>
      </c>
      <c r="G14487">
        <v>2019</v>
      </c>
      <c r="H14487" t="s">
        <v>140</v>
      </c>
      <c r="I14487" t="s">
        <v>34256</v>
      </c>
    </row>
    <row r="14488" spans="1:9" ht="32" x14ac:dyDescent="0.2">
      <c r="A14488" t="s">
        <v>34254</v>
      </c>
      <c r="B14488" t="s">
        <v>34257</v>
      </c>
      <c r="C14488">
        <v>2</v>
      </c>
      <c r="D14488" t="s">
        <v>12</v>
      </c>
      <c r="E14488" t="s">
        <v>2245</v>
      </c>
      <c r="F14488" s="3" t="s">
        <v>34258</v>
      </c>
      <c r="G14488">
        <v>2019</v>
      </c>
      <c r="H14488" t="s">
        <v>86</v>
      </c>
      <c r="I14488" t="s">
        <v>34256</v>
      </c>
    </row>
    <row r="14489" spans="1:9" ht="32" x14ac:dyDescent="0.2">
      <c r="A14489" t="s">
        <v>34254</v>
      </c>
      <c r="B14489" t="s">
        <v>32001</v>
      </c>
      <c r="C14489">
        <v>3</v>
      </c>
      <c r="D14489" t="s">
        <v>12</v>
      </c>
      <c r="E14489" t="s">
        <v>12</v>
      </c>
      <c r="F14489" s="3" t="s">
        <v>34259</v>
      </c>
      <c r="G14489">
        <v>2019</v>
      </c>
      <c r="H14489" t="s">
        <v>140</v>
      </c>
      <c r="I14489" t="s">
        <v>34256</v>
      </c>
    </row>
    <row r="14490" spans="1:9" ht="32" x14ac:dyDescent="0.2">
      <c r="A14490" t="s">
        <v>34254</v>
      </c>
      <c r="B14490" t="s">
        <v>18966</v>
      </c>
      <c r="C14490">
        <v>4</v>
      </c>
      <c r="D14490" t="s">
        <v>1128</v>
      </c>
      <c r="E14490" t="s">
        <v>12</v>
      </c>
      <c r="F14490" s="3" t="s">
        <v>34260</v>
      </c>
      <c r="G14490">
        <v>2019</v>
      </c>
      <c r="H14490" t="s">
        <v>140</v>
      </c>
      <c r="I14490" t="s">
        <v>34256</v>
      </c>
    </row>
    <row r="14491" spans="1:9" ht="32" x14ac:dyDescent="0.2">
      <c r="A14491" t="s">
        <v>34261</v>
      </c>
      <c r="B14491" t="s">
        <v>26876</v>
      </c>
      <c r="C14491">
        <v>1</v>
      </c>
      <c r="D14491">
        <f>239</f>
        <v>239</v>
      </c>
      <c r="E14491" t="s">
        <v>1171</v>
      </c>
      <c r="F14491" s="3" t="s">
        <v>34262</v>
      </c>
      <c r="G14491">
        <v>2019</v>
      </c>
      <c r="H14491" t="s">
        <v>4191</v>
      </c>
      <c r="I14491" t="s">
        <v>34263</v>
      </c>
    </row>
    <row r="14492" spans="1:9" ht="32" x14ac:dyDescent="0.2">
      <c r="A14492" t="s">
        <v>34264</v>
      </c>
      <c r="B14492" t="s">
        <v>34265</v>
      </c>
      <c r="C14492">
        <v>1</v>
      </c>
      <c r="D14492" t="s">
        <v>12</v>
      </c>
      <c r="E14492" t="s">
        <v>12</v>
      </c>
      <c r="F14492" s="3" t="s">
        <v>34266</v>
      </c>
      <c r="G14492">
        <v>2019</v>
      </c>
      <c r="H14492" t="s">
        <v>140</v>
      </c>
      <c r="I14492" t="s">
        <v>34267</v>
      </c>
    </row>
    <row r="14493" spans="1:9" ht="32" x14ac:dyDescent="0.2">
      <c r="A14493" t="s">
        <v>34264</v>
      </c>
      <c r="B14493" t="s">
        <v>34268</v>
      </c>
      <c r="C14493">
        <v>2</v>
      </c>
      <c r="D14493" t="s">
        <v>12</v>
      </c>
      <c r="E14493" t="s">
        <v>12</v>
      </c>
      <c r="F14493" s="3" t="s">
        <v>34269</v>
      </c>
      <c r="G14493">
        <v>2019</v>
      </c>
      <c r="H14493" t="s">
        <v>140</v>
      </c>
      <c r="I14493" t="s">
        <v>34267</v>
      </c>
    </row>
    <row r="14494" spans="1:9" ht="16" x14ac:dyDescent="0.2">
      <c r="A14494" t="s">
        <v>34264</v>
      </c>
      <c r="B14494" t="s">
        <v>34270</v>
      </c>
      <c r="C14494">
        <v>3</v>
      </c>
      <c r="D14494" t="s">
        <v>12</v>
      </c>
      <c r="E14494" t="s">
        <v>12</v>
      </c>
      <c r="F14494" s="3" t="s">
        <v>34271</v>
      </c>
      <c r="G14494">
        <v>2019</v>
      </c>
      <c r="H14494" t="s">
        <v>140</v>
      </c>
      <c r="I14494" t="s">
        <v>34267</v>
      </c>
    </row>
    <row r="14495" spans="1:9" ht="32" x14ac:dyDescent="0.2">
      <c r="A14495" t="s">
        <v>34272</v>
      </c>
      <c r="B14495" t="s">
        <v>34273</v>
      </c>
      <c r="C14495">
        <v>1</v>
      </c>
      <c r="D14495" t="s">
        <v>12</v>
      </c>
      <c r="E14495" t="s">
        <v>12</v>
      </c>
      <c r="F14495" s="3" t="s">
        <v>34274</v>
      </c>
      <c r="G14495">
        <v>2019</v>
      </c>
      <c r="H14495" t="s">
        <v>174</v>
      </c>
      <c r="I14495" t="s">
        <v>34275</v>
      </c>
    </row>
    <row r="14496" spans="1:9" ht="32" x14ac:dyDescent="0.2">
      <c r="A14496" t="s">
        <v>34276</v>
      </c>
      <c r="B14496" t="s">
        <v>34277</v>
      </c>
      <c r="C14496">
        <v>1</v>
      </c>
      <c r="D14496" t="s">
        <v>16860</v>
      </c>
      <c r="E14496" t="s">
        <v>12</v>
      </c>
      <c r="F14496" s="3" t="s">
        <v>34278</v>
      </c>
      <c r="G14496">
        <v>2019</v>
      </c>
      <c r="H14496" t="s">
        <v>4191</v>
      </c>
      <c r="I14496" t="s">
        <v>34279</v>
      </c>
    </row>
    <row r="14497" spans="1:9" ht="16" x14ac:dyDescent="0.2">
      <c r="A14497" t="s">
        <v>34276</v>
      </c>
      <c r="B14497" t="s">
        <v>34280</v>
      </c>
      <c r="C14497">
        <v>2</v>
      </c>
      <c r="D14497" t="s">
        <v>772</v>
      </c>
      <c r="E14497" t="s">
        <v>12</v>
      </c>
      <c r="F14497" s="3" t="s">
        <v>17099</v>
      </c>
      <c r="G14497">
        <v>2019</v>
      </c>
      <c r="H14497" t="s">
        <v>518</v>
      </c>
      <c r="I14497" t="s">
        <v>34279</v>
      </c>
    </row>
    <row r="14498" spans="1:9" ht="16" x14ac:dyDescent="0.2">
      <c r="A14498" t="s">
        <v>34276</v>
      </c>
      <c r="B14498" t="s">
        <v>34281</v>
      </c>
      <c r="C14498">
        <v>3</v>
      </c>
      <c r="D14498" t="s">
        <v>12</v>
      </c>
      <c r="E14498" t="s">
        <v>12</v>
      </c>
      <c r="F14498" s="3" t="s">
        <v>34282</v>
      </c>
      <c r="G14498">
        <v>2019</v>
      </c>
      <c r="H14498" t="s">
        <v>4191</v>
      </c>
      <c r="I14498" t="s">
        <v>34279</v>
      </c>
    </row>
    <row r="14499" spans="1:9" ht="32" x14ac:dyDescent="0.2">
      <c r="A14499" t="s">
        <v>34283</v>
      </c>
      <c r="B14499" t="s">
        <v>34284</v>
      </c>
      <c r="C14499">
        <v>1</v>
      </c>
      <c r="D14499" t="s">
        <v>12</v>
      </c>
      <c r="E14499" t="s">
        <v>12</v>
      </c>
      <c r="F14499" s="3" t="s">
        <v>34285</v>
      </c>
      <c r="G14499">
        <v>2019</v>
      </c>
      <c r="H14499" t="s">
        <v>474</v>
      </c>
      <c r="I14499" t="s">
        <v>34286</v>
      </c>
    </row>
    <row r="14500" spans="1:9" ht="32" x14ac:dyDescent="0.2">
      <c r="A14500" t="s">
        <v>34283</v>
      </c>
      <c r="B14500" t="s">
        <v>34287</v>
      </c>
      <c r="C14500">
        <v>2</v>
      </c>
      <c r="D14500" t="s">
        <v>12</v>
      </c>
      <c r="E14500" t="s">
        <v>12</v>
      </c>
      <c r="F14500" s="3" t="s">
        <v>34288</v>
      </c>
      <c r="G14500">
        <v>2019</v>
      </c>
      <c r="H14500" t="s">
        <v>474</v>
      </c>
      <c r="I14500" t="s">
        <v>34286</v>
      </c>
    </row>
    <row r="14501" spans="1:9" ht="32" x14ac:dyDescent="0.2">
      <c r="A14501" t="s">
        <v>34289</v>
      </c>
      <c r="B14501" t="s">
        <v>25687</v>
      </c>
      <c r="C14501">
        <v>1</v>
      </c>
      <c r="D14501" t="s">
        <v>12</v>
      </c>
      <c r="E14501" t="s">
        <v>12</v>
      </c>
      <c r="F14501" s="3" t="s">
        <v>25688</v>
      </c>
      <c r="G14501">
        <v>2019</v>
      </c>
      <c r="H14501" t="s">
        <v>1102</v>
      </c>
      <c r="I14501" t="s">
        <v>34290</v>
      </c>
    </row>
    <row r="14502" spans="1:9" ht="32" x14ac:dyDescent="0.2">
      <c r="A14502" t="s">
        <v>34289</v>
      </c>
      <c r="B14502" t="s">
        <v>34291</v>
      </c>
      <c r="C14502">
        <v>2</v>
      </c>
      <c r="D14502" t="s">
        <v>12</v>
      </c>
      <c r="E14502" t="s">
        <v>12</v>
      </c>
      <c r="F14502" s="3" t="s">
        <v>25691</v>
      </c>
      <c r="G14502">
        <v>2019</v>
      </c>
      <c r="H14502" t="s">
        <v>1102</v>
      </c>
      <c r="I14502" t="s">
        <v>34290</v>
      </c>
    </row>
    <row r="14503" spans="1:9" ht="32" x14ac:dyDescent="0.2">
      <c r="A14503" t="s">
        <v>34292</v>
      </c>
      <c r="B14503" t="s">
        <v>34293</v>
      </c>
      <c r="C14503">
        <v>1</v>
      </c>
      <c r="D14503" t="s">
        <v>12</v>
      </c>
      <c r="E14503" t="s">
        <v>12</v>
      </c>
      <c r="F14503" s="3" t="s">
        <v>25842</v>
      </c>
      <c r="G14503">
        <v>2019</v>
      </c>
      <c r="H14503" t="s">
        <v>474</v>
      </c>
      <c r="I14503" t="s">
        <v>34294</v>
      </c>
    </row>
    <row r="14504" spans="1:9" ht="16" x14ac:dyDescent="0.2">
      <c r="A14504" t="s">
        <v>34295</v>
      </c>
      <c r="B14504" t="s">
        <v>1945</v>
      </c>
      <c r="C14504">
        <v>1</v>
      </c>
      <c r="D14504" t="s">
        <v>12</v>
      </c>
      <c r="E14504" t="s">
        <v>12</v>
      </c>
      <c r="F14504" s="3" t="s">
        <v>34296</v>
      </c>
      <c r="G14504">
        <v>2019</v>
      </c>
      <c r="H14504" t="s">
        <v>140</v>
      </c>
      <c r="I14504" t="s">
        <v>34297</v>
      </c>
    </row>
    <row r="14505" spans="1:9" ht="32" x14ac:dyDescent="0.2">
      <c r="A14505" t="s">
        <v>34298</v>
      </c>
      <c r="B14505" t="s">
        <v>34299</v>
      </c>
      <c r="C14505">
        <v>1</v>
      </c>
      <c r="D14505" t="s">
        <v>2738</v>
      </c>
      <c r="E14505" t="s">
        <v>12</v>
      </c>
      <c r="F14505" s="3" t="s">
        <v>34300</v>
      </c>
      <c r="G14505">
        <v>2019</v>
      </c>
      <c r="H14505" t="s">
        <v>323</v>
      </c>
      <c r="I14505" t="s">
        <v>34301</v>
      </c>
    </row>
    <row r="14506" spans="1:9" ht="32" x14ac:dyDescent="0.2">
      <c r="A14506" t="s">
        <v>34298</v>
      </c>
      <c r="B14506" t="s">
        <v>8697</v>
      </c>
      <c r="C14506">
        <v>2</v>
      </c>
      <c r="D14506">
        <f>65</f>
        <v>65</v>
      </c>
      <c r="E14506" t="s">
        <v>12</v>
      </c>
      <c r="F14506" s="3" t="s">
        <v>11298</v>
      </c>
      <c r="G14506">
        <v>2019</v>
      </c>
      <c r="H14506" t="s">
        <v>323</v>
      </c>
      <c r="I14506" t="s">
        <v>34301</v>
      </c>
    </row>
    <row r="14507" spans="1:9" ht="32" x14ac:dyDescent="0.2">
      <c r="A14507" t="s">
        <v>34298</v>
      </c>
      <c r="B14507" t="s">
        <v>34302</v>
      </c>
      <c r="C14507">
        <v>3</v>
      </c>
      <c r="D14507" t="s">
        <v>1512</v>
      </c>
      <c r="E14507" t="s">
        <v>12</v>
      </c>
      <c r="F14507" s="3" t="s">
        <v>34303</v>
      </c>
      <c r="G14507">
        <v>2019</v>
      </c>
      <c r="H14507" t="s">
        <v>323</v>
      </c>
      <c r="I14507" t="s">
        <v>34301</v>
      </c>
    </row>
    <row r="14508" spans="1:9" ht="32" x14ac:dyDescent="0.2">
      <c r="A14508" t="s">
        <v>34298</v>
      </c>
      <c r="B14508" t="s">
        <v>25241</v>
      </c>
      <c r="C14508">
        <v>4</v>
      </c>
      <c r="D14508">
        <f>65</f>
        <v>65</v>
      </c>
      <c r="E14508" t="s">
        <v>12</v>
      </c>
      <c r="F14508" s="3" t="s">
        <v>34304</v>
      </c>
      <c r="G14508">
        <v>2019</v>
      </c>
      <c r="H14508" t="s">
        <v>323</v>
      </c>
      <c r="I14508" t="s">
        <v>34301</v>
      </c>
    </row>
    <row r="14509" spans="1:9" ht="32" x14ac:dyDescent="0.2">
      <c r="A14509" t="s">
        <v>34305</v>
      </c>
      <c r="B14509" t="s">
        <v>34306</v>
      </c>
      <c r="C14509">
        <v>1</v>
      </c>
      <c r="D14509" t="s">
        <v>12</v>
      </c>
      <c r="E14509" t="s">
        <v>12</v>
      </c>
      <c r="F14509" s="3" t="s">
        <v>34307</v>
      </c>
      <c r="G14509">
        <v>2019</v>
      </c>
      <c r="H14509" t="s">
        <v>239</v>
      </c>
      <c r="I14509" t="s">
        <v>34308</v>
      </c>
    </row>
    <row r="14510" spans="1:9" ht="32" x14ac:dyDescent="0.2">
      <c r="A14510" t="s">
        <v>34309</v>
      </c>
      <c r="B14510" t="s">
        <v>18130</v>
      </c>
      <c r="C14510">
        <v>1</v>
      </c>
      <c r="D14510" t="s">
        <v>52</v>
      </c>
      <c r="E14510" t="s">
        <v>12</v>
      </c>
      <c r="F14510" s="3" t="s">
        <v>34310</v>
      </c>
      <c r="G14510">
        <v>2019</v>
      </c>
      <c r="H14510" t="s">
        <v>267</v>
      </c>
      <c r="I14510" t="s">
        <v>34311</v>
      </c>
    </row>
    <row r="14511" spans="1:9" ht="32" x14ac:dyDescent="0.2">
      <c r="A14511" t="s">
        <v>34309</v>
      </c>
      <c r="B14511" t="s">
        <v>18130</v>
      </c>
      <c r="C14511">
        <v>2</v>
      </c>
      <c r="D14511" t="s">
        <v>1025</v>
      </c>
      <c r="E14511" t="s">
        <v>592</v>
      </c>
      <c r="F14511" s="3" t="s">
        <v>34312</v>
      </c>
      <c r="G14511">
        <v>2019</v>
      </c>
      <c r="H14511" t="s">
        <v>267</v>
      </c>
      <c r="I14511" t="s">
        <v>34311</v>
      </c>
    </row>
    <row r="14512" spans="1:9" ht="16" x14ac:dyDescent="0.2">
      <c r="A14512" t="s">
        <v>34313</v>
      </c>
      <c r="B14512" t="s">
        <v>34314</v>
      </c>
      <c r="C14512">
        <v>1</v>
      </c>
      <c r="D14512" t="s">
        <v>12</v>
      </c>
      <c r="E14512" t="s">
        <v>12</v>
      </c>
      <c r="F14512" s="3" t="s">
        <v>23026</v>
      </c>
      <c r="G14512">
        <v>2019</v>
      </c>
      <c r="H14512" t="s">
        <v>76</v>
      </c>
      <c r="I14512" t="s">
        <v>34315</v>
      </c>
    </row>
    <row r="14513" spans="1:9" ht="32" x14ac:dyDescent="0.2">
      <c r="A14513" t="s">
        <v>34316</v>
      </c>
      <c r="B14513" t="s">
        <v>10269</v>
      </c>
      <c r="C14513">
        <v>1</v>
      </c>
      <c r="D14513" t="s">
        <v>712</v>
      </c>
      <c r="E14513" t="s">
        <v>12</v>
      </c>
      <c r="F14513" s="3" t="s">
        <v>32466</v>
      </c>
      <c r="G14513">
        <v>2019</v>
      </c>
      <c r="H14513" t="s">
        <v>140</v>
      </c>
      <c r="I14513" t="s">
        <v>34317</v>
      </c>
    </row>
    <row r="14514" spans="1:9" ht="32" x14ac:dyDescent="0.2">
      <c r="A14514" t="s">
        <v>34316</v>
      </c>
      <c r="B14514" t="s">
        <v>24779</v>
      </c>
      <c r="C14514">
        <v>2</v>
      </c>
      <c r="D14514" t="s">
        <v>712</v>
      </c>
      <c r="E14514" t="s">
        <v>12</v>
      </c>
      <c r="F14514" s="3" t="s">
        <v>32818</v>
      </c>
      <c r="G14514">
        <v>2019</v>
      </c>
      <c r="H14514" t="s">
        <v>140</v>
      </c>
      <c r="I14514" t="s">
        <v>34317</v>
      </c>
    </row>
    <row r="14515" spans="1:9" ht="32" x14ac:dyDescent="0.2">
      <c r="A14515" t="s">
        <v>34318</v>
      </c>
      <c r="B14515" t="s">
        <v>11208</v>
      </c>
      <c r="C14515">
        <v>1</v>
      </c>
      <c r="D14515">
        <f>132</f>
        <v>132</v>
      </c>
      <c r="E14515" t="s">
        <v>12</v>
      </c>
      <c r="F14515" s="7" t="s">
        <v>17561</v>
      </c>
      <c r="G14515">
        <v>2019</v>
      </c>
      <c r="H14515" t="s">
        <v>140</v>
      </c>
      <c r="I14515" t="s">
        <v>34319</v>
      </c>
    </row>
    <row r="14516" spans="1:9" ht="32" x14ac:dyDescent="0.2">
      <c r="A14516" t="s">
        <v>34318</v>
      </c>
      <c r="B14516" t="s">
        <v>31503</v>
      </c>
      <c r="C14516">
        <v>2</v>
      </c>
      <c r="D14516">
        <f>73</f>
        <v>73</v>
      </c>
      <c r="E14516" t="s">
        <v>12</v>
      </c>
      <c r="F14516" s="3" t="s">
        <v>823</v>
      </c>
      <c r="G14516">
        <v>2019</v>
      </c>
      <c r="H14516" t="s">
        <v>140</v>
      </c>
      <c r="I14516" t="s">
        <v>34319</v>
      </c>
    </row>
    <row r="14517" spans="1:9" ht="32" x14ac:dyDescent="0.2">
      <c r="A14517" t="s">
        <v>34318</v>
      </c>
      <c r="B14517" t="s">
        <v>31501</v>
      </c>
      <c r="C14517">
        <v>3</v>
      </c>
      <c r="D14517" t="s">
        <v>3674</v>
      </c>
      <c r="E14517" t="s">
        <v>12</v>
      </c>
      <c r="F14517" s="3" t="s">
        <v>3675</v>
      </c>
      <c r="G14517">
        <v>2019</v>
      </c>
      <c r="H14517" t="s">
        <v>140</v>
      </c>
      <c r="I14517" t="s">
        <v>34319</v>
      </c>
    </row>
    <row r="14518" spans="1:9" ht="16" x14ac:dyDescent="0.2">
      <c r="A14518" t="s">
        <v>34318</v>
      </c>
      <c r="B14518" t="s">
        <v>12111</v>
      </c>
      <c r="C14518">
        <v>4</v>
      </c>
      <c r="D14518" t="s">
        <v>90</v>
      </c>
      <c r="E14518" t="s">
        <v>12</v>
      </c>
      <c r="F14518" s="3" t="s">
        <v>34320</v>
      </c>
      <c r="G14518">
        <v>2019</v>
      </c>
      <c r="H14518" t="s">
        <v>832</v>
      </c>
      <c r="I14518" t="s">
        <v>34319</v>
      </c>
    </row>
    <row r="14519" spans="1:9" ht="16" x14ac:dyDescent="0.2">
      <c r="A14519" t="s">
        <v>34321</v>
      </c>
      <c r="B14519" t="s">
        <v>2170</v>
      </c>
      <c r="C14519">
        <v>1</v>
      </c>
      <c r="D14519" t="s">
        <v>12</v>
      </c>
      <c r="E14519" t="s">
        <v>12</v>
      </c>
      <c r="F14519" s="3" t="s">
        <v>583</v>
      </c>
      <c r="G14519">
        <v>2019</v>
      </c>
      <c r="H14519" t="s">
        <v>140</v>
      </c>
      <c r="I14519" t="s">
        <v>34322</v>
      </c>
    </row>
    <row r="14520" spans="1:9" ht="16" x14ac:dyDescent="0.2">
      <c r="A14520" t="s">
        <v>34321</v>
      </c>
      <c r="B14520" t="s">
        <v>27751</v>
      </c>
      <c r="C14520">
        <v>2</v>
      </c>
      <c r="D14520" t="s">
        <v>712</v>
      </c>
      <c r="E14520" t="s">
        <v>12</v>
      </c>
      <c r="F14520" s="3" t="s">
        <v>34323</v>
      </c>
      <c r="G14520">
        <v>2019</v>
      </c>
      <c r="H14520" t="s">
        <v>140</v>
      </c>
      <c r="I14520" t="s">
        <v>34322</v>
      </c>
    </row>
    <row r="14521" spans="1:9" ht="32" x14ac:dyDescent="0.2">
      <c r="A14521" t="s">
        <v>34321</v>
      </c>
      <c r="B14521" t="s">
        <v>33421</v>
      </c>
      <c r="C14521">
        <v>3</v>
      </c>
      <c r="D14521" t="s">
        <v>316</v>
      </c>
      <c r="E14521" t="s">
        <v>12</v>
      </c>
      <c r="F14521" s="3" t="s">
        <v>30216</v>
      </c>
      <c r="G14521">
        <v>2019</v>
      </c>
      <c r="H14521" t="s">
        <v>140</v>
      </c>
      <c r="I14521" t="s">
        <v>34322</v>
      </c>
    </row>
    <row r="14522" spans="1:9" ht="32" x14ac:dyDescent="0.2">
      <c r="A14522" t="s">
        <v>34324</v>
      </c>
      <c r="B14522" t="s">
        <v>31563</v>
      </c>
      <c r="C14522">
        <v>1</v>
      </c>
      <c r="D14522">
        <f>446</f>
        <v>446</v>
      </c>
      <c r="E14522" t="s">
        <v>12</v>
      </c>
      <c r="F14522" s="3" t="s">
        <v>14211</v>
      </c>
      <c r="G14522">
        <v>2019</v>
      </c>
      <c r="H14522" t="s">
        <v>140</v>
      </c>
      <c r="I14522" t="s">
        <v>34325</v>
      </c>
    </row>
    <row r="14523" spans="1:9" ht="16" x14ac:dyDescent="0.2">
      <c r="A14523" t="s">
        <v>34324</v>
      </c>
      <c r="B14523" t="s">
        <v>30671</v>
      </c>
      <c r="C14523">
        <v>2</v>
      </c>
      <c r="D14523">
        <f>514</f>
        <v>514</v>
      </c>
      <c r="E14523" t="s">
        <v>12</v>
      </c>
      <c r="F14523" s="3" t="s">
        <v>30672</v>
      </c>
      <c r="G14523">
        <v>2019</v>
      </c>
      <c r="H14523" t="s">
        <v>140</v>
      </c>
      <c r="I14523" t="s">
        <v>34325</v>
      </c>
    </row>
    <row r="14524" spans="1:9" ht="32" x14ac:dyDescent="0.2">
      <c r="A14524" t="s">
        <v>34326</v>
      </c>
      <c r="B14524" t="s">
        <v>34327</v>
      </c>
      <c r="C14524">
        <v>1</v>
      </c>
      <c r="D14524" t="s">
        <v>12</v>
      </c>
      <c r="E14524" t="s">
        <v>12</v>
      </c>
      <c r="F14524" s="3" t="s">
        <v>34328</v>
      </c>
      <c r="G14524">
        <v>2019</v>
      </c>
      <c r="H14524" t="s">
        <v>37</v>
      </c>
      <c r="I14524" t="s">
        <v>34329</v>
      </c>
    </row>
    <row r="14525" spans="1:9" ht="32" x14ac:dyDescent="0.2">
      <c r="A14525" t="s">
        <v>34330</v>
      </c>
      <c r="B14525" t="s">
        <v>34331</v>
      </c>
      <c r="C14525">
        <v>1</v>
      </c>
      <c r="D14525" t="s">
        <v>12</v>
      </c>
      <c r="E14525" t="s">
        <v>4003</v>
      </c>
      <c r="F14525" s="3" t="s">
        <v>34332</v>
      </c>
      <c r="G14525">
        <v>2019</v>
      </c>
      <c r="H14525" t="s">
        <v>14</v>
      </c>
      <c r="I14525" t="s">
        <v>34333</v>
      </c>
    </row>
    <row r="14526" spans="1:9" ht="32" x14ac:dyDescent="0.2">
      <c r="A14526" t="s">
        <v>34330</v>
      </c>
      <c r="B14526" t="s">
        <v>28702</v>
      </c>
      <c r="C14526">
        <v>2</v>
      </c>
      <c r="D14526" t="s">
        <v>12</v>
      </c>
      <c r="E14526" t="s">
        <v>12</v>
      </c>
      <c r="F14526" s="3" t="s">
        <v>12795</v>
      </c>
      <c r="G14526">
        <v>2019</v>
      </c>
      <c r="H14526" t="s">
        <v>14</v>
      </c>
      <c r="I14526" t="s">
        <v>34333</v>
      </c>
    </row>
    <row r="14527" spans="1:9" ht="16" x14ac:dyDescent="0.2">
      <c r="A14527" t="s">
        <v>34334</v>
      </c>
      <c r="B14527" t="s">
        <v>10676</v>
      </c>
      <c r="C14527">
        <v>1</v>
      </c>
      <c r="D14527" t="s">
        <v>12</v>
      </c>
      <c r="E14527" t="s">
        <v>4991</v>
      </c>
      <c r="F14527" s="3" t="s">
        <v>10677</v>
      </c>
      <c r="G14527">
        <v>2019</v>
      </c>
      <c r="H14527" t="s">
        <v>76</v>
      </c>
      <c r="I14527" t="s">
        <v>34335</v>
      </c>
    </row>
    <row r="14528" spans="1:9" ht="32" x14ac:dyDescent="0.2">
      <c r="A14528" t="s">
        <v>34336</v>
      </c>
      <c r="B14528" t="s">
        <v>34337</v>
      </c>
      <c r="C14528">
        <v>1</v>
      </c>
      <c r="D14528">
        <f>489</f>
        <v>489</v>
      </c>
      <c r="E14528" t="s">
        <v>12</v>
      </c>
      <c r="F14528" s="3" t="s">
        <v>34338</v>
      </c>
      <c r="G14528">
        <v>2019</v>
      </c>
      <c r="H14528" t="s">
        <v>267</v>
      </c>
      <c r="I14528" t="s">
        <v>34339</v>
      </c>
    </row>
    <row r="14529" spans="1:9" ht="16" x14ac:dyDescent="0.2">
      <c r="A14529" t="s">
        <v>34336</v>
      </c>
      <c r="B14529" t="s">
        <v>34340</v>
      </c>
      <c r="C14529">
        <v>2</v>
      </c>
      <c r="D14529" t="s">
        <v>12</v>
      </c>
      <c r="E14529" t="s">
        <v>12</v>
      </c>
      <c r="F14529" s="3" t="s">
        <v>34341</v>
      </c>
      <c r="G14529">
        <v>2019</v>
      </c>
      <c r="H14529" t="s">
        <v>140</v>
      </c>
      <c r="I14529" t="s">
        <v>34339</v>
      </c>
    </row>
    <row r="14530" spans="1:9" ht="16" x14ac:dyDescent="0.2">
      <c r="A14530" t="s">
        <v>34342</v>
      </c>
      <c r="B14530" t="s">
        <v>10269</v>
      </c>
      <c r="C14530">
        <v>1</v>
      </c>
      <c r="D14530" t="s">
        <v>712</v>
      </c>
      <c r="E14530" t="s">
        <v>12</v>
      </c>
      <c r="F14530" s="3" t="s">
        <v>26870</v>
      </c>
      <c r="G14530">
        <v>2019</v>
      </c>
      <c r="H14530" t="s">
        <v>140</v>
      </c>
      <c r="I14530" t="s">
        <v>34343</v>
      </c>
    </row>
    <row r="14531" spans="1:9" ht="16" x14ac:dyDescent="0.2">
      <c r="A14531" t="s">
        <v>34342</v>
      </c>
      <c r="B14531" t="s">
        <v>24306</v>
      </c>
      <c r="C14531">
        <v>2</v>
      </c>
      <c r="D14531" t="s">
        <v>1735</v>
      </c>
      <c r="E14531" t="s">
        <v>12</v>
      </c>
      <c r="F14531" s="3" t="s">
        <v>34344</v>
      </c>
      <c r="G14531">
        <v>2019</v>
      </c>
      <c r="H14531" t="s">
        <v>140</v>
      </c>
      <c r="I14531" t="s">
        <v>34343</v>
      </c>
    </row>
    <row r="14532" spans="1:9" ht="16" x14ac:dyDescent="0.2">
      <c r="A14532" t="s">
        <v>34345</v>
      </c>
      <c r="B14532" t="s">
        <v>34346</v>
      </c>
      <c r="C14532">
        <v>1</v>
      </c>
      <c r="D14532" t="s">
        <v>12</v>
      </c>
      <c r="E14532" t="s">
        <v>12</v>
      </c>
      <c r="F14532" s="3" t="s">
        <v>34347</v>
      </c>
      <c r="G14532">
        <v>2019</v>
      </c>
      <c r="H14532" t="s">
        <v>37</v>
      </c>
      <c r="I14532" t="s">
        <v>34348</v>
      </c>
    </row>
    <row r="14533" spans="1:9" ht="32" x14ac:dyDescent="0.2">
      <c r="A14533" t="s">
        <v>34349</v>
      </c>
      <c r="B14533" t="s">
        <v>34350</v>
      </c>
      <c r="C14533">
        <v>1</v>
      </c>
      <c r="D14533">
        <f>222</f>
        <v>222</v>
      </c>
      <c r="E14533" t="s">
        <v>12</v>
      </c>
      <c r="F14533" s="3" t="s">
        <v>34351</v>
      </c>
      <c r="G14533">
        <v>2019</v>
      </c>
      <c r="H14533" t="s">
        <v>140</v>
      </c>
      <c r="I14533" t="s">
        <v>34352</v>
      </c>
    </row>
    <row r="14534" spans="1:9" ht="32" x14ac:dyDescent="0.2">
      <c r="A14534" t="s">
        <v>34353</v>
      </c>
      <c r="B14534" t="s">
        <v>34354</v>
      </c>
      <c r="C14534">
        <v>1</v>
      </c>
      <c r="D14534" t="s">
        <v>12</v>
      </c>
      <c r="E14534" t="s">
        <v>12</v>
      </c>
      <c r="F14534" s="3" t="s">
        <v>19956</v>
      </c>
      <c r="G14534">
        <v>2019</v>
      </c>
      <c r="H14534" t="s">
        <v>1696</v>
      </c>
      <c r="I14534" t="s">
        <v>34355</v>
      </c>
    </row>
    <row r="14535" spans="1:9" ht="16" x14ac:dyDescent="0.2">
      <c r="A14535" t="s">
        <v>34353</v>
      </c>
      <c r="B14535" t="s">
        <v>19955</v>
      </c>
      <c r="C14535">
        <v>2</v>
      </c>
      <c r="D14535">
        <f>498</f>
        <v>498</v>
      </c>
      <c r="E14535" t="s">
        <v>12</v>
      </c>
      <c r="F14535" s="3" t="s">
        <v>34356</v>
      </c>
      <c r="G14535">
        <v>2019</v>
      </c>
      <c r="H14535" t="s">
        <v>215</v>
      </c>
      <c r="I14535" t="s">
        <v>34355</v>
      </c>
    </row>
    <row r="14536" spans="1:9" ht="16" x14ac:dyDescent="0.2">
      <c r="A14536" t="s">
        <v>34357</v>
      </c>
      <c r="B14536" t="s">
        <v>34358</v>
      </c>
      <c r="C14536">
        <v>1</v>
      </c>
      <c r="D14536" t="s">
        <v>101</v>
      </c>
      <c r="E14536" t="s">
        <v>12</v>
      </c>
      <c r="F14536" s="3" t="s">
        <v>2980</v>
      </c>
      <c r="G14536">
        <v>2019</v>
      </c>
      <c r="H14536" t="s">
        <v>37</v>
      </c>
      <c r="I14536" t="s">
        <v>34359</v>
      </c>
    </row>
    <row r="14537" spans="1:9" ht="16" x14ac:dyDescent="0.2">
      <c r="A14537" t="s">
        <v>34360</v>
      </c>
      <c r="B14537" t="s">
        <v>34361</v>
      </c>
      <c r="C14537">
        <v>1</v>
      </c>
      <c r="D14537" t="s">
        <v>12</v>
      </c>
      <c r="E14537" t="s">
        <v>12</v>
      </c>
      <c r="F14537" s="3" t="s">
        <v>34362</v>
      </c>
      <c r="G14537">
        <v>2019</v>
      </c>
      <c r="H14537" t="s">
        <v>296</v>
      </c>
      <c r="I14537" t="s">
        <v>34363</v>
      </c>
    </row>
    <row r="14538" spans="1:9" ht="16" x14ac:dyDescent="0.2">
      <c r="A14538" t="s">
        <v>34360</v>
      </c>
      <c r="B14538" t="s">
        <v>34364</v>
      </c>
      <c r="C14538">
        <v>2</v>
      </c>
      <c r="D14538" t="s">
        <v>24543</v>
      </c>
      <c r="E14538" t="s">
        <v>12</v>
      </c>
      <c r="F14538" s="3" t="s">
        <v>34365</v>
      </c>
      <c r="G14538">
        <v>2019</v>
      </c>
      <c r="H14538" t="s">
        <v>998</v>
      </c>
      <c r="I14538" t="s">
        <v>34363</v>
      </c>
    </row>
    <row r="14539" spans="1:9" ht="32" x14ac:dyDescent="0.2">
      <c r="A14539" t="s">
        <v>34360</v>
      </c>
      <c r="B14539" t="s">
        <v>34366</v>
      </c>
      <c r="C14539">
        <v>3</v>
      </c>
      <c r="D14539" t="s">
        <v>408</v>
      </c>
      <c r="E14539" t="s">
        <v>12</v>
      </c>
      <c r="F14539" s="3" t="s">
        <v>34367</v>
      </c>
      <c r="G14539">
        <v>2019</v>
      </c>
      <c r="H14539" t="s">
        <v>140</v>
      </c>
      <c r="I14539" t="s">
        <v>34363</v>
      </c>
    </row>
    <row r="14540" spans="1:9" ht="16" x14ac:dyDescent="0.2">
      <c r="A14540" t="s">
        <v>34360</v>
      </c>
      <c r="B14540" t="s">
        <v>34368</v>
      </c>
      <c r="C14540">
        <v>4</v>
      </c>
      <c r="D14540" t="s">
        <v>12</v>
      </c>
      <c r="E14540" t="s">
        <v>12</v>
      </c>
      <c r="F14540" s="3" t="s">
        <v>34369</v>
      </c>
      <c r="G14540">
        <v>2019</v>
      </c>
      <c r="H14540" t="s">
        <v>140</v>
      </c>
      <c r="I14540" t="s">
        <v>34363</v>
      </c>
    </row>
    <row r="14541" spans="1:9" ht="32" x14ac:dyDescent="0.2">
      <c r="A14541" t="s">
        <v>34370</v>
      </c>
      <c r="B14541" t="s">
        <v>34371</v>
      </c>
      <c r="C14541">
        <v>1</v>
      </c>
      <c r="D14541" t="s">
        <v>12</v>
      </c>
      <c r="E14541" t="s">
        <v>12</v>
      </c>
      <c r="F14541" s="3" t="s">
        <v>34372</v>
      </c>
      <c r="G14541">
        <v>2019</v>
      </c>
      <c r="H14541" t="s">
        <v>37</v>
      </c>
      <c r="I14541" t="s">
        <v>34373</v>
      </c>
    </row>
    <row r="14542" spans="1:9" ht="16" x14ac:dyDescent="0.2">
      <c r="A14542" t="s">
        <v>34370</v>
      </c>
      <c r="B14542" t="s">
        <v>34374</v>
      </c>
      <c r="C14542">
        <v>2</v>
      </c>
      <c r="D14542" t="s">
        <v>12</v>
      </c>
      <c r="E14542" t="s">
        <v>12</v>
      </c>
      <c r="F14542" s="3" t="s">
        <v>27760</v>
      </c>
      <c r="G14542">
        <v>2019</v>
      </c>
      <c r="H14542" t="s">
        <v>37</v>
      </c>
      <c r="I14542" t="s">
        <v>34373</v>
      </c>
    </row>
    <row r="14543" spans="1:9" ht="32" x14ac:dyDescent="0.2">
      <c r="A14543" t="s">
        <v>34375</v>
      </c>
      <c r="B14543" t="s">
        <v>34376</v>
      </c>
      <c r="C14543">
        <v>1</v>
      </c>
      <c r="D14543" t="s">
        <v>12</v>
      </c>
      <c r="E14543" t="s">
        <v>12</v>
      </c>
      <c r="F14543" s="3" t="s">
        <v>34377</v>
      </c>
      <c r="G14543">
        <v>2019</v>
      </c>
      <c r="H14543" t="s">
        <v>5857</v>
      </c>
      <c r="I14543" t="s">
        <v>34378</v>
      </c>
    </row>
    <row r="14544" spans="1:9" ht="32" x14ac:dyDescent="0.2">
      <c r="A14544" t="s">
        <v>34379</v>
      </c>
      <c r="B14544" t="s">
        <v>34380</v>
      </c>
      <c r="C14544">
        <v>1</v>
      </c>
      <c r="D14544" t="s">
        <v>408</v>
      </c>
      <c r="E14544" t="s">
        <v>12</v>
      </c>
      <c r="F14544" s="3" t="s">
        <v>34381</v>
      </c>
      <c r="G14544">
        <v>2019</v>
      </c>
      <c r="H14544" t="s">
        <v>5763</v>
      </c>
      <c r="I14544" t="s">
        <v>34382</v>
      </c>
    </row>
    <row r="14545" spans="1:9" ht="32" x14ac:dyDescent="0.2">
      <c r="A14545" t="s">
        <v>34379</v>
      </c>
      <c r="B14545" t="s">
        <v>34383</v>
      </c>
      <c r="C14545">
        <v>2</v>
      </c>
      <c r="D14545" t="s">
        <v>408</v>
      </c>
      <c r="E14545" t="s">
        <v>12</v>
      </c>
      <c r="F14545" s="3" t="s">
        <v>34384</v>
      </c>
      <c r="G14545">
        <v>2019</v>
      </c>
      <c r="H14545" t="s">
        <v>5763</v>
      </c>
      <c r="I14545" t="s">
        <v>34382</v>
      </c>
    </row>
    <row r="14546" spans="1:9" ht="32" x14ac:dyDescent="0.2">
      <c r="A14546" t="s">
        <v>34385</v>
      </c>
      <c r="B14546" t="s">
        <v>21539</v>
      </c>
      <c r="C14546">
        <v>1</v>
      </c>
      <c r="D14546" t="s">
        <v>311</v>
      </c>
      <c r="E14546" t="s">
        <v>12</v>
      </c>
      <c r="F14546" s="3" t="s">
        <v>31536</v>
      </c>
      <c r="G14546">
        <v>2019</v>
      </c>
      <c r="H14546" t="s">
        <v>140</v>
      </c>
      <c r="I14546" t="s">
        <v>34386</v>
      </c>
    </row>
    <row r="14547" spans="1:9" ht="32" x14ac:dyDescent="0.2">
      <c r="A14547" t="s">
        <v>34385</v>
      </c>
      <c r="B14547" t="s">
        <v>34387</v>
      </c>
      <c r="C14547">
        <v>2</v>
      </c>
      <c r="D14547" t="s">
        <v>52</v>
      </c>
      <c r="E14547" t="s">
        <v>12</v>
      </c>
      <c r="F14547" s="3" t="s">
        <v>34388</v>
      </c>
      <c r="G14547">
        <v>2019</v>
      </c>
      <c r="H14547" t="s">
        <v>140</v>
      </c>
      <c r="I14547" t="s">
        <v>34386</v>
      </c>
    </row>
    <row r="14548" spans="1:9" ht="16" x14ac:dyDescent="0.2">
      <c r="A14548" t="s">
        <v>34385</v>
      </c>
      <c r="B14548" t="s">
        <v>31540</v>
      </c>
      <c r="C14548">
        <v>3</v>
      </c>
      <c r="D14548" t="s">
        <v>12</v>
      </c>
      <c r="E14548" t="s">
        <v>31541</v>
      </c>
      <c r="F14548" s="3" t="s">
        <v>31542</v>
      </c>
      <c r="G14548">
        <v>2019</v>
      </c>
      <c r="H14548" t="s">
        <v>140</v>
      </c>
      <c r="I14548" t="s">
        <v>34386</v>
      </c>
    </row>
    <row r="14549" spans="1:9" ht="32" x14ac:dyDescent="0.2">
      <c r="A14549" t="s">
        <v>34389</v>
      </c>
      <c r="B14549" t="s">
        <v>34390</v>
      </c>
      <c r="C14549">
        <v>1</v>
      </c>
      <c r="D14549" t="s">
        <v>52</v>
      </c>
      <c r="E14549" t="s">
        <v>12</v>
      </c>
      <c r="F14549" s="3" t="s">
        <v>34391</v>
      </c>
      <c r="G14549">
        <v>2019</v>
      </c>
      <c r="H14549" t="s">
        <v>140</v>
      </c>
      <c r="I14549" t="s">
        <v>34392</v>
      </c>
    </row>
    <row r="14550" spans="1:9" ht="16" x14ac:dyDescent="0.2">
      <c r="A14550" t="s">
        <v>34393</v>
      </c>
      <c r="B14550" t="s">
        <v>34394</v>
      </c>
      <c r="C14550">
        <v>1</v>
      </c>
      <c r="D14550" t="s">
        <v>12</v>
      </c>
      <c r="E14550" t="s">
        <v>12</v>
      </c>
      <c r="F14550" s="3" t="s">
        <v>4117</v>
      </c>
      <c r="G14550">
        <v>2019</v>
      </c>
      <c r="H14550" t="s">
        <v>368</v>
      </c>
      <c r="I14550" t="s">
        <v>34395</v>
      </c>
    </row>
    <row r="14551" spans="1:9" ht="16" x14ac:dyDescent="0.2">
      <c r="A14551" t="s">
        <v>34393</v>
      </c>
      <c r="B14551" t="s">
        <v>19253</v>
      </c>
      <c r="C14551">
        <v>2</v>
      </c>
      <c r="D14551" t="s">
        <v>12</v>
      </c>
      <c r="E14551" t="s">
        <v>168</v>
      </c>
      <c r="F14551" s="3" t="s">
        <v>12213</v>
      </c>
      <c r="G14551">
        <v>2019</v>
      </c>
      <c r="H14551" t="s">
        <v>86</v>
      </c>
      <c r="I14551" t="s">
        <v>34395</v>
      </c>
    </row>
    <row r="14552" spans="1:9" ht="16" x14ac:dyDescent="0.2">
      <c r="A14552" t="s">
        <v>34396</v>
      </c>
      <c r="B14552" t="s">
        <v>2170</v>
      </c>
      <c r="C14552">
        <v>1</v>
      </c>
      <c r="D14552" t="s">
        <v>12</v>
      </c>
      <c r="E14552" t="s">
        <v>12</v>
      </c>
      <c r="F14552" s="3" t="s">
        <v>583</v>
      </c>
      <c r="G14552">
        <v>2019</v>
      </c>
      <c r="H14552" t="s">
        <v>140</v>
      </c>
      <c r="I14552" t="s">
        <v>34397</v>
      </c>
    </row>
    <row r="14553" spans="1:9" ht="32" x14ac:dyDescent="0.2">
      <c r="A14553" t="s">
        <v>34396</v>
      </c>
      <c r="B14553" t="s">
        <v>5936</v>
      </c>
      <c r="C14553">
        <v>2</v>
      </c>
      <c r="D14553" t="s">
        <v>1020</v>
      </c>
      <c r="E14553" t="s">
        <v>12</v>
      </c>
      <c r="F14553" s="3" t="s">
        <v>31904</v>
      </c>
      <c r="G14553">
        <v>2019</v>
      </c>
      <c r="H14553" t="s">
        <v>1022</v>
      </c>
      <c r="I14553" t="s">
        <v>34397</v>
      </c>
    </row>
    <row r="14554" spans="1:9" ht="32" x14ac:dyDescent="0.2">
      <c r="A14554" t="s">
        <v>34396</v>
      </c>
      <c r="B14554" t="s">
        <v>9188</v>
      </c>
      <c r="C14554">
        <v>3</v>
      </c>
      <c r="D14554">
        <f>400</f>
        <v>400</v>
      </c>
      <c r="E14554" t="s">
        <v>12</v>
      </c>
      <c r="F14554" s="3" t="s">
        <v>24685</v>
      </c>
      <c r="G14554">
        <v>2019</v>
      </c>
      <c r="H14554" t="s">
        <v>140</v>
      </c>
      <c r="I14554" t="s">
        <v>34397</v>
      </c>
    </row>
    <row r="14555" spans="1:9" ht="16" x14ac:dyDescent="0.2">
      <c r="A14555" t="s">
        <v>34398</v>
      </c>
      <c r="B14555" t="s">
        <v>34399</v>
      </c>
      <c r="C14555">
        <v>1</v>
      </c>
      <c r="D14555" t="s">
        <v>12</v>
      </c>
      <c r="E14555" t="s">
        <v>12</v>
      </c>
      <c r="F14555" s="3" t="s">
        <v>34400</v>
      </c>
      <c r="G14555">
        <v>2019</v>
      </c>
      <c r="H14555" t="s">
        <v>497</v>
      </c>
      <c r="I14555" t="s">
        <v>34401</v>
      </c>
    </row>
    <row r="14556" spans="1:9" ht="32" x14ac:dyDescent="0.2">
      <c r="A14556" t="s">
        <v>34402</v>
      </c>
      <c r="B14556" t="s">
        <v>34403</v>
      </c>
      <c r="C14556">
        <v>1</v>
      </c>
      <c r="D14556" t="s">
        <v>20883</v>
      </c>
      <c r="E14556" t="s">
        <v>12</v>
      </c>
      <c r="F14556" s="3" t="s">
        <v>20884</v>
      </c>
      <c r="G14556">
        <v>2019</v>
      </c>
      <c r="H14556" t="s">
        <v>2773</v>
      </c>
      <c r="I14556" t="s">
        <v>34404</v>
      </c>
    </row>
    <row r="14557" spans="1:9" ht="32" x14ac:dyDescent="0.2">
      <c r="A14557" t="s">
        <v>34402</v>
      </c>
      <c r="B14557" t="s">
        <v>34405</v>
      </c>
      <c r="C14557">
        <v>2</v>
      </c>
      <c r="D14557" t="s">
        <v>6121</v>
      </c>
      <c r="E14557" t="s">
        <v>12</v>
      </c>
      <c r="F14557" s="3" t="s">
        <v>15588</v>
      </c>
      <c r="G14557">
        <v>2019</v>
      </c>
      <c r="H14557" t="s">
        <v>140</v>
      </c>
      <c r="I14557" t="s">
        <v>34404</v>
      </c>
    </row>
    <row r="14558" spans="1:9" ht="32" x14ac:dyDescent="0.2">
      <c r="A14558" t="s">
        <v>34406</v>
      </c>
      <c r="B14558" t="s">
        <v>4229</v>
      </c>
      <c r="C14558">
        <v>1</v>
      </c>
      <c r="D14558" t="s">
        <v>12</v>
      </c>
      <c r="E14558" t="s">
        <v>1171</v>
      </c>
      <c r="F14558" s="3" t="s">
        <v>34407</v>
      </c>
      <c r="G14558">
        <v>2019</v>
      </c>
      <c r="H14558" t="s">
        <v>14</v>
      </c>
      <c r="I14558" t="s">
        <v>34408</v>
      </c>
    </row>
    <row r="14559" spans="1:9" ht="32" x14ac:dyDescent="0.2">
      <c r="A14559" t="s">
        <v>34406</v>
      </c>
      <c r="B14559" t="s">
        <v>34409</v>
      </c>
      <c r="C14559">
        <v>2</v>
      </c>
      <c r="D14559" t="s">
        <v>12</v>
      </c>
      <c r="E14559" t="s">
        <v>334</v>
      </c>
      <c r="F14559" s="3" t="s">
        <v>34410</v>
      </c>
      <c r="G14559">
        <v>2019</v>
      </c>
      <c r="H14559" t="s">
        <v>14</v>
      </c>
      <c r="I14559" t="s">
        <v>34408</v>
      </c>
    </row>
    <row r="14560" spans="1:9" ht="32" x14ac:dyDescent="0.2">
      <c r="A14560" t="s">
        <v>34411</v>
      </c>
      <c r="B14560" t="s">
        <v>34412</v>
      </c>
      <c r="C14560">
        <v>1</v>
      </c>
      <c r="D14560" t="s">
        <v>52</v>
      </c>
      <c r="E14560" t="s">
        <v>12</v>
      </c>
      <c r="F14560" s="3" t="s">
        <v>34413</v>
      </c>
      <c r="G14560">
        <v>2019</v>
      </c>
      <c r="H14560" t="s">
        <v>377</v>
      </c>
      <c r="I14560" t="s">
        <v>34414</v>
      </c>
    </row>
    <row r="14561" spans="1:9" ht="32" x14ac:dyDescent="0.2">
      <c r="A14561" t="s">
        <v>34411</v>
      </c>
      <c r="B14561" t="s">
        <v>34415</v>
      </c>
      <c r="C14561">
        <v>2</v>
      </c>
      <c r="D14561" t="s">
        <v>52</v>
      </c>
      <c r="E14561" t="s">
        <v>12</v>
      </c>
      <c r="F14561" s="3" t="s">
        <v>34416</v>
      </c>
      <c r="G14561">
        <v>2019</v>
      </c>
      <c r="H14561" t="s">
        <v>377</v>
      </c>
      <c r="I14561" t="s">
        <v>34414</v>
      </c>
    </row>
    <row r="14562" spans="1:9" ht="32" x14ac:dyDescent="0.2">
      <c r="A14562" t="s">
        <v>34417</v>
      </c>
      <c r="B14562" t="s">
        <v>34418</v>
      </c>
      <c r="C14562">
        <v>1</v>
      </c>
      <c r="D14562">
        <f>461</f>
        <v>461</v>
      </c>
      <c r="E14562" t="s">
        <v>12</v>
      </c>
      <c r="F14562" s="3" t="s">
        <v>34419</v>
      </c>
      <c r="G14562">
        <v>2019</v>
      </c>
      <c r="H14562" t="s">
        <v>126</v>
      </c>
      <c r="I14562" t="s">
        <v>34420</v>
      </c>
    </row>
    <row r="14563" spans="1:9" ht="32" x14ac:dyDescent="0.2">
      <c r="A14563" t="s">
        <v>34417</v>
      </c>
      <c r="B14563" t="s">
        <v>31715</v>
      </c>
      <c r="C14563">
        <v>2</v>
      </c>
      <c r="D14563">
        <f>461</f>
        <v>461</v>
      </c>
      <c r="E14563" t="s">
        <v>12</v>
      </c>
      <c r="F14563" s="3" t="s">
        <v>31716</v>
      </c>
      <c r="G14563">
        <v>2019</v>
      </c>
      <c r="H14563" t="s">
        <v>126</v>
      </c>
      <c r="I14563" t="s">
        <v>34420</v>
      </c>
    </row>
    <row r="14564" spans="1:9" ht="16" x14ac:dyDescent="0.2">
      <c r="A14564" t="s">
        <v>34421</v>
      </c>
      <c r="B14564" t="s">
        <v>34422</v>
      </c>
      <c r="C14564">
        <v>1</v>
      </c>
      <c r="D14564" t="s">
        <v>1085</v>
      </c>
      <c r="E14564" t="s">
        <v>7714</v>
      </c>
      <c r="F14564" s="3" t="s">
        <v>21615</v>
      </c>
      <c r="G14564">
        <v>2019</v>
      </c>
      <c r="H14564" t="s">
        <v>1810</v>
      </c>
      <c r="I14564" t="s">
        <v>34423</v>
      </c>
    </row>
    <row r="14565" spans="1:9" ht="16" x14ac:dyDescent="0.2">
      <c r="A14565" t="s">
        <v>34421</v>
      </c>
      <c r="B14565" t="s">
        <v>34424</v>
      </c>
      <c r="C14565">
        <v>2</v>
      </c>
      <c r="D14565" t="s">
        <v>1085</v>
      </c>
      <c r="E14565" t="s">
        <v>7714</v>
      </c>
      <c r="F14565" s="3" t="s">
        <v>21615</v>
      </c>
      <c r="G14565">
        <v>2019</v>
      </c>
      <c r="H14565" t="s">
        <v>1810</v>
      </c>
      <c r="I14565" t="s">
        <v>34423</v>
      </c>
    </row>
    <row r="14566" spans="1:9" ht="16" x14ac:dyDescent="0.2">
      <c r="A14566" t="s">
        <v>34421</v>
      </c>
      <c r="B14566" t="s">
        <v>34425</v>
      </c>
      <c r="C14566">
        <v>3</v>
      </c>
      <c r="D14566" t="s">
        <v>1085</v>
      </c>
      <c r="E14566" t="s">
        <v>7714</v>
      </c>
      <c r="F14566" s="3" t="s">
        <v>21615</v>
      </c>
      <c r="G14566">
        <v>2019</v>
      </c>
      <c r="H14566" t="s">
        <v>1810</v>
      </c>
      <c r="I14566" t="s">
        <v>34423</v>
      </c>
    </row>
    <row r="14567" spans="1:9" ht="32" x14ac:dyDescent="0.2">
      <c r="A14567" t="s">
        <v>34421</v>
      </c>
      <c r="B14567" t="s">
        <v>34426</v>
      </c>
      <c r="C14567">
        <v>4</v>
      </c>
      <c r="D14567" t="s">
        <v>12</v>
      </c>
      <c r="E14567" t="s">
        <v>12</v>
      </c>
      <c r="F14567" s="3" t="s">
        <v>6025</v>
      </c>
      <c r="G14567">
        <v>2019</v>
      </c>
      <c r="H14567" t="s">
        <v>1810</v>
      </c>
      <c r="I14567" t="s">
        <v>34423</v>
      </c>
    </row>
    <row r="14568" spans="1:9" ht="16" x14ac:dyDescent="0.2">
      <c r="A14568" t="s">
        <v>34427</v>
      </c>
      <c r="B14568" t="s">
        <v>34428</v>
      </c>
      <c r="C14568">
        <v>1</v>
      </c>
      <c r="D14568">
        <f>132</f>
        <v>132</v>
      </c>
      <c r="E14568" t="s">
        <v>12</v>
      </c>
      <c r="F14568" s="3" t="s">
        <v>32433</v>
      </c>
      <c r="G14568">
        <v>2019</v>
      </c>
      <c r="H14568" t="s">
        <v>140</v>
      </c>
      <c r="I14568" t="s">
        <v>34429</v>
      </c>
    </row>
    <row r="14569" spans="1:9" ht="32" x14ac:dyDescent="0.2">
      <c r="A14569" t="s">
        <v>34430</v>
      </c>
      <c r="B14569" t="s">
        <v>34431</v>
      </c>
      <c r="C14569">
        <v>1</v>
      </c>
      <c r="D14569" t="s">
        <v>12</v>
      </c>
      <c r="E14569" t="s">
        <v>12</v>
      </c>
      <c r="F14569" s="3" t="s">
        <v>34432</v>
      </c>
      <c r="G14569">
        <v>2019</v>
      </c>
      <c r="H14569" t="s">
        <v>423</v>
      </c>
      <c r="I14569" t="s">
        <v>34433</v>
      </c>
    </row>
    <row r="14570" spans="1:9" ht="16" x14ac:dyDescent="0.2">
      <c r="A14570" t="s">
        <v>34434</v>
      </c>
      <c r="B14570" t="s">
        <v>31028</v>
      </c>
      <c r="C14570">
        <v>1</v>
      </c>
      <c r="D14570" t="s">
        <v>12</v>
      </c>
      <c r="E14570" t="s">
        <v>334</v>
      </c>
      <c r="F14570" s="3" t="s">
        <v>7717</v>
      </c>
      <c r="G14570">
        <v>2019</v>
      </c>
      <c r="H14570" t="s">
        <v>1810</v>
      </c>
      <c r="I14570" t="s">
        <v>34435</v>
      </c>
    </row>
    <row r="14571" spans="1:9" ht="32" x14ac:dyDescent="0.2">
      <c r="A14571" t="s">
        <v>34436</v>
      </c>
      <c r="B14571" t="s">
        <v>34437</v>
      </c>
      <c r="C14571">
        <v>1</v>
      </c>
      <c r="D14571" t="s">
        <v>52</v>
      </c>
      <c r="E14571" t="s">
        <v>12</v>
      </c>
      <c r="F14571" s="3" t="s">
        <v>34438</v>
      </c>
      <c r="G14571">
        <v>2019</v>
      </c>
      <c r="H14571" t="s">
        <v>438</v>
      </c>
      <c r="I14571" t="s">
        <v>34439</v>
      </c>
    </row>
    <row r="14572" spans="1:9" ht="32" x14ac:dyDescent="0.2">
      <c r="A14572" t="s">
        <v>34440</v>
      </c>
      <c r="B14572" t="s">
        <v>23913</v>
      </c>
      <c r="C14572">
        <v>1</v>
      </c>
      <c r="D14572" t="s">
        <v>12</v>
      </c>
      <c r="E14572" t="s">
        <v>12</v>
      </c>
      <c r="F14572" s="3" t="s">
        <v>28485</v>
      </c>
      <c r="G14572">
        <v>2019</v>
      </c>
      <c r="H14572" t="s">
        <v>174</v>
      </c>
      <c r="I14572" t="s">
        <v>34441</v>
      </c>
    </row>
    <row r="14573" spans="1:9" ht="32" x14ac:dyDescent="0.2">
      <c r="A14573" t="s">
        <v>34440</v>
      </c>
      <c r="B14573" t="s">
        <v>34442</v>
      </c>
      <c r="C14573">
        <v>2</v>
      </c>
      <c r="D14573">
        <f>85</f>
        <v>85</v>
      </c>
      <c r="E14573" t="s">
        <v>1171</v>
      </c>
      <c r="F14573" s="3" t="s">
        <v>34443</v>
      </c>
      <c r="G14573">
        <v>2019</v>
      </c>
      <c r="H14573" t="s">
        <v>174</v>
      </c>
      <c r="I14573" t="s">
        <v>34441</v>
      </c>
    </row>
    <row r="14574" spans="1:9" ht="16" x14ac:dyDescent="0.2">
      <c r="A14574" t="s">
        <v>34440</v>
      </c>
      <c r="B14574" t="s">
        <v>28484</v>
      </c>
      <c r="C14574">
        <v>3</v>
      </c>
      <c r="D14574" t="s">
        <v>12</v>
      </c>
      <c r="E14574" t="s">
        <v>12</v>
      </c>
      <c r="F14574" s="3" t="s">
        <v>34089</v>
      </c>
      <c r="G14574">
        <v>2019</v>
      </c>
      <c r="H14574" t="s">
        <v>174</v>
      </c>
      <c r="I14574" t="s">
        <v>34441</v>
      </c>
    </row>
    <row r="14575" spans="1:9" ht="32" x14ac:dyDescent="0.2">
      <c r="A14575" t="s">
        <v>34444</v>
      </c>
      <c r="B14575" t="s">
        <v>34445</v>
      </c>
      <c r="C14575">
        <v>1</v>
      </c>
      <c r="D14575">
        <f>498</f>
        <v>498</v>
      </c>
      <c r="E14575" t="s">
        <v>12</v>
      </c>
      <c r="F14575" s="3" t="s">
        <v>34446</v>
      </c>
      <c r="G14575">
        <v>2019</v>
      </c>
      <c r="H14575" t="s">
        <v>140</v>
      </c>
      <c r="I14575" t="s">
        <v>34447</v>
      </c>
    </row>
    <row r="14576" spans="1:9" ht="32" x14ac:dyDescent="0.2">
      <c r="A14576" t="s">
        <v>34444</v>
      </c>
      <c r="B14576" t="s">
        <v>34448</v>
      </c>
      <c r="C14576">
        <v>2</v>
      </c>
      <c r="D14576">
        <f>400</f>
        <v>400</v>
      </c>
      <c r="E14576" t="s">
        <v>12</v>
      </c>
      <c r="F14576" s="3" t="s">
        <v>34449</v>
      </c>
      <c r="G14576">
        <v>2019</v>
      </c>
      <c r="H14576" t="s">
        <v>140</v>
      </c>
      <c r="I14576" t="s">
        <v>34447</v>
      </c>
    </row>
    <row r="14577" spans="1:9" ht="32" x14ac:dyDescent="0.2">
      <c r="A14577" t="s">
        <v>34450</v>
      </c>
      <c r="B14577" t="s">
        <v>34451</v>
      </c>
      <c r="C14577">
        <v>1</v>
      </c>
      <c r="D14577">
        <f>441</f>
        <v>441</v>
      </c>
      <c r="E14577" t="s">
        <v>12</v>
      </c>
      <c r="F14577" s="3" t="s">
        <v>34452</v>
      </c>
      <c r="G14577">
        <v>2019</v>
      </c>
      <c r="H14577" t="s">
        <v>140</v>
      </c>
      <c r="I14577" t="s">
        <v>34453</v>
      </c>
    </row>
    <row r="14578" spans="1:9" ht="16" x14ac:dyDescent="0.2">
      <c r="A14578" t="s">
        <v>34450</v>
      </c>
      <c r="B14578" t="s">
        <v>34454</v>
      </c>
      <c r="C14578">
        <v>2</v>
      </c>
      <c r="D14578" t="s">
        <v>408</v>
      </c>
      <c r="E14578" t="s">
        <v>12</v>
      </c>
      <c r="F14578" s="3" t="s">
        <v>34455</v>
      </c>
      <c r="G14578">
        <v>2019</v>
      </c>
      <c r="H14578" t="s">
        <v>140</v>
      </c>
      <c r="I14578" t="s">
        <v>34453</v>
      </c>
    </row>
    <row r="14579" spans="1:9" ht="16" x14ac:dyDescent="0.2">
      <c r="A14579" t="s">
        <v>34450</v>
      </c>
      <c r="B14579" t="s">
        <v>34456</v>
      </c>
      <c r="C14579">
        <v>3</v>
      </c>
      <c r="D14579" t="s">
        <v>12</v>
      </c>
      <c r="E14579" t="s">
        <v>12</v>
      </c>
      <c r="F14579" s="3" t="s">
        <v>34457</v>
      </c>
      <c r="G14579">
        <v>2019</v>
      </c>
      <c r="H14579" t="s">
        <v>140</v>
      </c>
      <c r="I14579" t="s">
        <v>34453</v>
      </c>
    </row>
    <row r="14580" spans="1:9" ht="32" x14ac:dyDescent="0.2">
      <c r="A14580" t="s">
        <v>34458</v>
      </c>
      <c r="B14580" t="s">
        <v>4385</v>
      </c>
      <c r="C14580">
        <v>1</v>
      </c>
      <c r="D14580" t="s">
        <v>12</v>
      </c>
      <c r="E14580" t="s">
        <v>12</v>
      </c>
      <c r="F14580" s="3" t="s">
        <v>34459</v>
      </c>
      <c r="G14580">
        <v>2019</v>
      </c>
      <c r="H14580" t="s">
        <v>4387</v>
      </c>
      <c r="I14580" t="s">
        <v>34460</v>
      </c>
    </row>
    <row r="14581" spans="1:9" ht="32" x14ac:dyDescent="0.2">
      <c r="A14581" t="s">
        <v>34458</v>
      </c>
      <c r="B14581" t="s">
        <v>34461</v>
      </c>
      <c r="C14581">
        <v>2</v>
      </c>
      <c r="D14581" t="s">
        <v>12</v>
      </c>
      <c r="E14581" t="s">
        <v>12</v>
      </c>
      <c r="F14581" s="3" t="s">
        <v>34462</v>
      </c>
      <c r="G14581">
        <v>2019</v>
      </c>
      <c r="H14581" t="s">
        <v>4387</v>
      </c>
      <c r="I14581" t="s">
        <v>34460</v>
      </c>
    </row>
    <row r="14582" spans="1:9" ht="16" x14ac:dyDescent="0.2">
      <c r="A14582" t="s">
        <v>34463</v>
      </c>
      <c r="B14582" t="s">
        <v>34464</v>
      </c>
      <c r="C14582">
        <v>1</v>
      </c>
      <c r="D14582" t="s">
        <v>3743</v>
      </c>
      <c r="E14582" t="s">
        <v>12</v>
      </c>
      <c r="F14582" s="3" t="s">
        <v>31706</v>
      </c>
      <c r="G14582">
        <v>2019</v>
      </c>
      <c r="H14582" t="s">
        <v>86</v>
      </c>
      <c r="I14582" t="s">
        <v>34465</v>
      </c>
    </row>
    <row r="14583" spans="1:9" ht="16" x14ac:dyDescent="0.2">
      <c r="A14583" t="s">
        <v>34466</v>
      </c>
      <c r="B14583" t="s">
        <v>34467</v>
      </c>
      <c r="C14583">
        <v>1</v>
      </c>
      <c r="D14583" t="s">
        <v>12</v>
      </c>
      <c r="E14583" t="s">
        <v>12</v>
      </c>
      <c r="F14583" s="3" t="s">
        <v>34468</v>
      </c>
      <c r="G14583">
        <v>2019</v>
      </c>
      <c r="H14583" t="s">
        <v>140</v>
      </c>
      <c r="I14583" t="s">
        <v>34469</v>
      </c>
    </row>
    <row r="14584" spans="1:9" ht="32" x14ac:dyDescent="0.2">
      <c r="A14584" t="s">
        <v>34466</v>
      </c>
      <c r="B14584" t="s">
        <v>34470</v>
      </c>
      <c r="C14584">
        <v>2</v>
      </c>
      <c r="D14584" t="s">
        <v>1977</v>
      </c>
      <c r="E14584" t="s">
        <v>12</v>
      </c>
      <c r="F14584" s="3" t="s">
        <v>34471</v>
      </c>
      <c r="G14584">
        <v>2019</v>
      </c>
      <c r="H14584" t="s">
        <v>267</v>
      </c>
      <c r="I14584" t="s">
        <v>34469</v>
      </c>
    </row>
    <row r="14585" spans="1:9" ht="16" x14ac:dyDescent="0.2">
      <c r="A14585" t="s">
        <v>34466</v>
      </c>
      <c r="B14585" t="s">
        <v>34472</v>
      </c>
      <c r="C14585">
        <v>3</v>
      </c>
      <c r="D14585" t="s">
        <v>344</v>
      </c>
      <c r="E14585" t="s">
        <v>12</v>
      </c>
      <c r="F14585" s="3" t="s">
        <v>21979</v>
      </c>
      <c r="G14585">
        <v>2019</v>
      </c>
      <c r="H14585" t="s">
        <v>438</v>
      </c>
      <c r="I14585" t="s">
        <v>34469</v>
      </c>
    </row>
    <row r="14586" spans="1:9" ht="16" x14ac:dyDescent="0.2">
      <c r="A14586" t="s">
        <v>34473</v>
      </c>
      <c r="B14586" t="s">
        <v>34474</v>
      </c>
      <c r="C14586">
        <v>1</v>
      </c>
      <c r="D14586">
        <f>220</f>
        <v>220</v>
      </c>
      <c r="E14586" t="s">
        <v>7011</v>
      </c>
      <c r="F14586" s="3" t="s">
        <v>7012</v>
      </c>
      <c r="G14586">
        <v>2019</v>
      </c>
      <c r="H14586" t="s">
        <v>250</v>
      </c>
      <c r="I14586" t="s">
        <v>34475</v>
      </c>
    </row>
    <row r="14587" spans="1:9" ht="16" x14ac:dyDescent="0.2">
      <c r="A14587" t="s">
        <v>34476</v>
      </c>
      <c r="B14587" t="s">
        <v>34477</v>
      </c>
      <c r="C14587">
        <v>1</v>
      </c>
      <c r="D14587">
        <f>404</f>
        <v>404</v>
      </c>
      <c r="E14587" t="s">
        <v>12</v>
      </c>
      <c r="F14587" s="3" t="s">
        <v>34478</v>
      </c>
      <c r="G14587">
        <v>2019</v>
      </c>
      <c r="H14587" t="s">
        <v>313</v>
      </c>
      <c r="I14587" t="s">
        <v>34479</v>
      </c>
    </row>
    <row r="14588" spans="1:9" ht="32" x14ac:dyDescent="0.2">
      <c r="A14588" t="s">
        <v>34480</v>
      </c>
      <c r="B14588" t="s">
        <v>34481</v>
      </c>
      <c r="C14588">
        <v>1</v>
      </c>
      <c r="D14588" t="s">
        <v>656</v>
      </c>
      <c r="E14588" t="s">
        <v>12</v>
      </c>
      <c r="F14588" s="3" t="s">
        <v>34482</v>
      </c>
      <c r="G14588">
        <v>2019</v>
      </c>
      <c r="H14588" t="s">
        <v>140</v>
      </c>
      <c r="I14588" t="s">
        <v>34483</v>
      </c>
    </row>
    <row r="14589" spans="1:9" ht="16" x14ac:dyDescent="0.2">
      <c r="A14589" t="s">
        <v>34484</v>
      </c>
      <c r="B14589" t="s">
        <v>3025</v>
      </c>
      <c r="C14589">
        <v>1</v>
      </c>
      <c r="D14589">
        <f>237</f>
        <v>237</v>
      </c>
      <c r="E14589" t="s">
        <v>12</v>
      </c>
      <c r="F14589" s="3" t="s">
        <v>34485</v>
      </c>
      <c r="G14589">
        <v>2019</v>
      </c>
      <c r="H14589" t="s">
        <v>21</v>
      </c>
      <c r="I14589" t="s">
        <v>34486</v>
      </c>
    </row>
    <row r="14590" spans="1:9" ht="16" x14ac:dyDescent="0.2">
      <c r="A14590" t="s">
        <v>34484</v>
      </c>
      <c r="B14590" t="s">
        <v>10358</v>
      </c>
      <c r="C14590">
        <v>2</v>
      </c>
      <c r="D14590">
        <f>237</f>
        <v>237</v>
      </c>
      <c r="E14590" t="s">
        <v>12</v>
      </c>
      <c r="F14590" s="3" t="s">
        <v>13612</v>
      </c>
      <c r="G14590">
        <v>2019</v>
      </c>
      <c r="H14590" t="s">
        <v>21</v>
      </c>
      <c r="I14590" t="s">
        <v>34486</v>
      </c>
    </row>
    <row r="14591" spans="1:9" ht="16" x14ac:dyDescent="0.2">
      <c r="A14591" t="s">
        <v>34484</v>
      </c>
      <c r="B14591" t="s">
        <v>32041</v>
      </c>
      <c r="C14591">
        <v>3</v>
      </c>
      <c r="D14591" t="s">
        <v>31</v>
      </c>
      <c r="E14591" t="s">
        <v>12</v>
      </c>
      <c r="F14591" s="3" t="s">
        <v>4836</v>
      </c>
      <c r="G14591">
        <v>2019</v>
      </c>
      <c r="H14591" t="s">
        <v>21</v>
      </c>
      <c r="I14591" t="s">
        <v>34486</v>
      </c>
    </row>
    <row r="14592" spans="1:9" ht="16" x14ac:dyDescent="0.2">
      <c r="A14592" t="s">
        <v>34487</v>
      </c>
      <c r="B14592" t="s">
        <v>34488</v>
      </c>
      <c r="C14592">
        <v>1</v>
      </c>
      <c r="D14592" t="s">
        <v>12</v>
      </c>
      <c r="E14592" t="s">
        <v>12</v>
      </c>
      <c r="F14592" s="3" t="s">
        <v>34489</v>
      </c>
      <c r="G14592">
        <v>2019</v>
      </c>
      <c r="H14592" t="s">
        <v>1663</v>
      </c>
      <c r="I14592" t="s">
        <v>34490</v>
      </c>
    </row>
    <row r="14593" spans="1:9" ht="16" x14ac:dyDescent="0.2">
      <c r="A14593" t="s">
        <v>34487</v>
      </c>
      <c r="B14593" t="s">
        <v>34491</v>
      </c>
      <c r="C14593">
        <v>2</v>
      </c>
      <c r="D14593" t="s">
        <v>12</v>
      </c>
      <c r="E14593" t="s">
        <v>12</v>
      </c>
      <c r="F14593" s="3" t="s">
        <v>34492</v>
      </c>
      <c r="G14593">
        <v>2019</v>
      </c>
      <c r="H14593" t="s">
        <v>1663</v>
      </c>
      <c r="I14593" t="s">
        <v>34490</v>
      </c>
    </row>
    <row r="14594" spans="1:9" ht="16" x14ac:dyDescent="0.2">
      <c r="A14594" t="s">
        <v>34487</v>
      </c>
      <c r="B14594" t="s">
        <v>34493</v>
      </c>
      <c r="C14594">
        <v>3</v>
      </c>
      <c r="D14594" t="s">
        <v>12</v>
      </c>
      <c r="E14594" t="s">
        <v>12</v>
      </c>
      <c r="F14594" s="3" t="s">
        <v>34494</v>
      </c>
      <c r="G14594">
        <v>2019</v>
      </c>
      <c r="H14594" t="s">
        <v>1810</v>
      </c>
      <c r="I14594" t="s">
        <v>34490</v>
      </c>
    </row>
    <row r="14595" spans="1:9" ht="16" x14ac:dyDescent="0.2">
      <c r="A14595" t="s">
        <v>34487</v>
      </c>
      <c r="B14595" t="s">
        <v>34495</v>
      </c>
      <c r="C14595">
        <v>4</v>
      </c>
      <c r="D14595" t="s">
        <v>12</v>
      </c>
      <c r="E14595" t="s">
        <v>12</v>
      </c>
      <c r="F14595" s="3" t="s">
        <v>34496</v>
      </c>
      <c r="G14595">
        <v>2019</v>
      </c>
      <c r="H14595" t="s">
        <v>267</v>
      </c>
      <c r="I14595" t="s">
        <v>34490</v>
      </c>
    </row>
    <row r="14596" spans="1:9" ht="16" x14ac:dyDescent="0.2">
      <c r="A14596" t="s">
        <v>34487</v>
      </c>
      <c r="B14596" t="s">
        <v>34497</v>
      </c>
      <c r="C14596">
        <v>5</v>
      </c>
      <c r="D14596" t="s">
        <v>1512</v>
      </c>
      <c r="E14596" t="s">
        <v>12</v>
      </c>
      <c r="F14596" s="3" t="s">
        <v>34498</v>
      </c>
      <c r="G14596">
        <v>2019</v>
      </c>
      <c r="H14596" t="s">
        <v>438</v>
      </c>
      <c r="I14596" t="s">
        <v>34490</v>
      </c>
    </row>
    <row r="14597" spans="1:9" ht="32" x14ac:dyDescent="0.2">
      <c r="A14597" t="s">
        <v>34499</v>
      </c>
      <c r="B14597" t="s">
        <v>34500</v>
      </c>
      <c r="C14597">
        <v>1</v>
      </c>
      <c r="D14597" t="s">
        <v>12</v>
      </c>
      <c r="E14597" t="s">
        <v>12</v>
      </c>
      <c r="F14597" s="3" t="s">
        <v>34501</v>
      </c>
      <c r="G14597">
        <v>2019</v>
      </c>
      <c r="H14597" t="s">
        <v>1087</v>
      </c>
      <c r="I14597" t="s">
        <v>34502</v>
      </c>
    </row>
    <row r="14598" spans="1:9" ht="16" x14ac:dyDescent="0.2">
      <c r="A14598" t="s">
        <v>34503</v>
      </c>
      <c r="B14598" t="s">
        <v>34504</v>
      </c>
      <c r="C14598">
        <v>1</v>
      </c>
      <c r="D14598" t="s">
        <v>12</v>
      </c>
      <c r="E14598" t="s">
        <v>12</v>
      </c>
      <c r="F14598" s="3" t="s">
        <v>34505</v>
      </c>
      <c r="G14598">
        <v>2019</v>
      </c>
      <c r="H14598" t="s">
        <v>137</v>
      </c>
      <c r="I14598" t="s">
        <v>34506</v>
      </c>
    </row>
    <row r="14599" spans="1:9" ht="32" x14ac:dyDescent="0.2">
      <c r="A14599" t="s">
        <v>34503</v>
      </c>
      <c r="B14599" t="s">
        <v>34507</v>
      </c>
      <c r="C14599">
        <v>2</v>
      </c>
      <c r="D14599" t="s">
        <v>12</v>
      </c>
      <c r="E14599" t="s">
        <v>12</v>
      </c>
      <c r="F14599" s="3" t="s">
        <v>34508</v>
      </c>
      <c r="G14599">
        <v>2019</v>
      </c>
      <c r="H14599" t="s">
        <v>137</v>
      </c>
      <c r="I14599" t="s">
        <v>34506</v>
      </c>
    </row>
    <row r="14600" spans="1:9" ht="32" x14ac:dyDescent="0.2">
      <c r="A14600" t="s">
        <v>34509</v>
      </c>
      <c r="B14600" t="s">
        <v>31828</v>
      </c>
      <c r="C14600">
        <v>1</v>
      </c>
      <c r="D14600" t="s">
        <v>12</v>
      </c>
      <c r="E14600" t="s">
        <v>12</v>
      </c>
      <c r="F14600" s="3" t="s">
        <v>31826</v>
      </c>
      <c r="G14600">
        <v>2019</v>
      </c>
      <c r="H14600" t="s">
        <v>14</v>
      </c>
      <c r="I14600" t="s">
        <v>34510</v>
      </c>
    </row>
    <row r="14601" spans="1:9" ht="32" x14ac:dyDescent="0.2">
      <c r="A14601" t="s">
        <v>34509</v>
      </c>
      <c r="B14601" t="s">
        <v>31825</v>
      </c>
      <c r="C14601">
        <v>2</v>
      </c>
      <c r="D14601" t="s">
        <v>52</v>
      </c>
      <c r="E14601" t="s">
        <v>12</v>
      </c>
      <c r="F14601" s="3" t="s">
        <v>31829</v>
      </c>
      <c r="G14601">
        <v>2019</v>
      </c>
      <c r="H14601" t="s">
        <v>754</v>
      </c>
      <c r="I14601" t="s">
        <v>34510</v>
      </c>
    </row>
    <row r="14602" spans="1:9" ht="32" x14ac:dyDescent="0.2">
      <c r="A14602" t="s">
        <v>34511</v>
      </c>
      <c r="B14602" t="s">
        <v>34512</v>
      </c>
      <c r="C14602">
        <v>1</v>
      </c>
      <c r="D14602" t="s">
        <v>408</v>
      </c>
      <c r="E14602" t="s">
        <v>12</v>
      </c>
      <c r="F14602" s="3" t="s">
        <v>34513</v>
      </c>
      <c r="G14602">
        <v>2019</v>
      </c>
      <c r="H14602" t="s">
        <v>267</v>
      </c>
      <c r="I14602" t="s">
        <v>34514</v>
      </c>
    </row>
    <row r="14603" spans="1:9" ht="32" x14ac:dyDescent="0.2">
      <c r="A14603" t="s">
        <v>34511</v>
      </c>
      <c r="B14603" t="s">
        <v>34515</v>
      </c>
      <c r="C14603">
        <v>2</v>
      </c>
      <c r="D14603">
        <f>328</f>
        <v>328</v>
      </c>
      <c r="E14603" t="s">
        <v>12</v>
      </c>
      <c r="F14603" s="3" t="s">
        <v>34516</v>
      </c>
      <c r="G14603">
        <v>2019</v>
      </c>
      <c r="H14603" t="s">
        <v>250</v>
      </c>
      <c r="I14603" t="s">
        <v>34514</v>
      </c>
    </row>
    <row r="14604" spans="1:9" ht="16" x14ac:dyDescent="0.2">
      <c r="A14604" t="s">
        <v>34517</v>
      </c>
      <c r="B14604" t="s">
        <v>34518</v>
      </c>
      <c r="C14604">
        <v>1</v>
      </c>
      <c r="D14604">
        <f>498</f>
        <v>498</v>
      </c>
      <c r="E14604" t="s">
        <v>12</v>
      </c>
      <c r="F14604" s="3" t="s">
        <v>28864</v>
      </c>
      <c r="G14604">
        <v>2019</v>
      </c>
      <c r="H14604" t="s">
        <v>140</v>
      </c>
      <c r="I14604" t="s">
        <v>34519</v>
      </c>
    </row>
    <row r="14605" spans="1:9" ht="16" x14ac:dyDescent="0.2">
      <c r="A14605" t="s">
        <v>34517</v>
      </c>
      <c r="B14605" t="s">
        <v>34520</v>
      </c>
      <c r="C14605">
        <v>2</v>
      </c>
      <c r="D14605" t="s">
        <v>12</v>
      </c>
      <c r="E14605" t="s">
        <v>12</v>
      </c>
      <c r="F14605" s="3" t="s">
        <v>34521</v>
      </c>
      <c r="G14605">
        <v>2019</v>
      </c>
      <c r="H14605" t="s">
        <v>140</v>
      </c>
      <c r="I14605" t="s">
        <v>34519</v>
      </c>
    </row>
    <row r="14606" spans="1:9" ht="32" x14ac:dyDescent="0.2">
      <c r="A14606" t="s">
        <v>34522</v>
      </c>
      <c r="B14606" t="s">
        <v>34523</v>
      </c>
      <c r="C14606">
        <v>1</v>
      </c>
      <c r="D14606" t="s">
        <v>344</v>
      </c>
      <c r="E14606" t="s">
        <v>12</v>
      </c>
      <c r="F14606" s="3" t="s">
        <v>34524</v>
      </c>
      <c r="G14606">
        <v>2019</v>
      </c>
      <c r="H14606" t="s">
        <v>714</v>
      </c>
      <c r="I14606" t="s">
        <v>34525</v>
      </c>
    </row>
    <row r="14607" spans="1:9" ht="16" x14ac:dyDescent="0.2">
      <c r="A14607" t="s">
        <v>34522</v>
      </c>
      <c r="B14607" t="s">
        <v>34526</v>
      </c>
      <c r="C14607">
        <v>2</v>
      </c>
      <c r="D14607" t="s">
        <v>344</v>
      </c>
      <c r="E14607" t="s">
        <v>592</v>
      </c>
      <c r="F14607" s="3" t="s">
        <v>34527</v>
      </c>
      <c r="G14607">
        <v>2019</v>
      </c>
      <c r="H14607" t="s">
        <v>714</v>
      </c>
      <c r="I14607" t="s">
        <v>34525</v>
      </c>
    </row>
    <row r="14608" spans="1:9" ht="32" x14ac:dyDescent="0.2">
      <c r="A14608" t="s">
        <v>34528</v>
      </c>
      <c r="B14608" t="s">
        <v>34529</v>
      </c>
      <c r="C14608">
        <v>1</v>
      </c>
      <c r="D14608" t="s">
        <v>31</v>
      </c>
      <c r="E14608" t="s">
        <v>12</v>
      </c>
      <c r="F14608" s="3" t="s">
        <v>34530</v>
      </c>
      <c r="G14608">
        <v>2019</v>
      </c>
      <c r="H14608" t="s">
        <v>420</v>
      </c>
      <c r="I14608" t="s">
        <v>34531</v>
      </c>
    </row>
    <row r="14609" spans="1:9" ht="32" x14ac:dyDescent="0.2">
      <c r="A14609" t="s">
        <v>34528</v>
      </c>
      <c r="B14609" t="s">
        <v>34532</v>
      </c>
      <c r="C14609">
        <v>2</v>
      </c>
      <c r="D14609" t="s">
        <v>31</v>
      </c>
      <c r="E14609" t="s">
        <v>12</v>
      </c>
      <c r="F14609" s="3" t="s">
        <v>34533</v>
      </c>
      <c r="G14609">
        <v>2019</v>
      </c>
      <c r="H14609" t="s">
        <v>420</v>
      </c>
      <c r="I14609" t="s">
        <v>34531</v>
      </c>
    </row>
    <row r="14610" spans="1:9" ht="32" x14ac:dyDescent="0.2">
      <c r="A14610" t="s">
        <v>34534</v>
      </c>
      <c r="B14610" t="s">
        <v>34535</v>
      </c>
      <c r="C14610">
        <v>1</v>
      </c>
      <c r="D14610" t="s">
        <v>12</v>
      </c>
      <c r="E14610" t="s">
        <v>12</v>
      </c>
      <c r="F14610" s="3" t="s">
        <v>34536</v>
      </c>
      <c r="G14610">
        <v>2019</v>
      </c>
      <c r="H14610" t="s">
        <v>37</v>
      </c>
      <c r="I14610" t="s">
        <v>34537</v>
      </c>
    </row>
    <row r="14611" spans="1:9" ht="16" x14ac:dyDescent="0.2">
      <c r="A14611" t="s">
        <v>34538</v>
      </c>
      <c r="B14611" t="s">
        <v>18291</v>
      </c>
      <c r="C14611">
        <v>1</v>
      </c>
      <c r="D14611" t="s">
        <v>1977</v>
      </c>
      <c r="E14611" t="s">
        <v>12</v>
      </c>
      <c r="F14611" s="3" t="s">
        <v>16649</v>
      </c>
      <c r="G14611">
        <v>2019</v>
      </c>
      <c r="H14611" t="s">
        <v>267</v>
      </c>
      <c r="I14611" t="s">
        <v>34539</v>
      </c>
    </row>
    <row r="14612" spans="1:9" ht="16" x14ac:dyDescent="0.2">
      <c r="A14612" t="s">
        <v>34538</v>
      </c>
      <c r="B14612" t="s">
        <v>6051</v>
      </c>
      <c r="C14612">
        <v>2</v>
      </c>
      <c r="D14612" t="s">
        <v>1977</v>
      </c>
      <c r="E14612" t="s">
        <v>12</v>
      </c>
      <c r="F14612" s="3" t="s">
        <v>16649</v>
      </c>
      <c r="G14612">
        <v>2019</v>
      </c>
      <c r="H14612" t="s">
        <v>267</v>
      </c>
      <c r="I14612" t="s">
        <v>34539</v>
      </c>
    </row>
    <row r="14613" spans="1:9" ht="16" x14ac:dyDescent="0.2">
      <c r="A14613" t="s">
        <v>34540</v>
      </c>
      <c r="B14613" t="s">
        <v>34541</v>
      </c>
      <c r="C14613">
        <v>1</v>
      </c>
      <c r="D14613" t="s">
        <v>344</v>
      </c>
      <c r="E14613" t="s">
        <v>12</v>
      </c>
      <c r="F14613" s="3" t="s">
        <v>7911</v>
      </c>
      <c r="G14613">
        <v>2019</v>
      </c>
      <c r="H14613" t="s">
        <v>438</v>
      </c>
      <c r="I14613" t="s">
        <v>34542</v>
      </c>
    </row>
    <row r="14614" spans="1:9" ht="16" x14ac:dyDescent="0.2">
      <c r="A14614" t="s">
        <v>34540</v>
      </c>
      <c r="B14614" t="s">
        <v>34543</v>
      </c>
      <c r="C14614">
        <v>2</v>
      </c>
      <c r="D14614" t="s">
        <v>344</v>
      </c>
      <c r="E14614" t="s">
        <v>12</v>
      </c>
      <c r="F14614" s="3" t="s">
        <v>34544</v>
      </c>
      <c r="G14614">
        <v>2019</v>
      </c>
      <c r="H14614" t="s">
        <v>438</v>
      </c>
      <c r="I14614" t="s">
        <v>34542</v>
      </c>
    </row>
    <row r="14615" spans="1:9" ht="32" x14ac:dyDescent="0.2">
      <c r="A14615" t="s">
        <v>34545</v>
      </c>
      <c r="B14615" t="s">
        <v>34546</v>
      </c>
      <c r="C14615">
        <v>1</v>
      </c>
      <c r="D14615" t="s">
        <v>52</v>
      </c>
      <c r="E14615" t="s">
        <v>12</v>
      </c>
      <c r="F14615" s="3" t="s">
        <v>34547</v>
      </c>
      <c r="G14615">
        <v>2019</v>
      </c>
      <c r="H14615" t="s">
        <v>438</v>
      </c>
      <c r="I14615" t="s">
        <v>34548</v>
      </c>
    </row>
    <row r="14616" spans="1:9" ht="16" x14ac:dyDescent="0.2">
      <c r="A14616" t="s">
        <v>34549</v>
      </c>
      <c r="B14616" t="s">
        <v>34550</v>
      </c>
      <c r="C14616">
        <v>1</v>
      </c>
      <c r="D14616" t="s">
        <v>2283</v>
      </c>
      <c r="E14616" t="s">
        <v>16280</v>
      </c>
      <c r="F14616" s="3" t="s">
        <v>16281</v>
      </c>
      <c r="G14616">
        <v>2019</v>
      </c>
      <c r="H14616" t="s">
        <v>761</v>
      </c>
      <c r="I14616" t="s">
        <v>34551</v>
      </c>
    </row>
    <row r="14617" spans="1:9" ht="32" x14ac:dyDescent="0.2">
      <c r="A14617" t="s">
        <v>34552</v>
      </c>
      <c r="B14617" t="s">
        <v>34553</v>
      </c>
      <c r="C14617">
        <v>1</v>
      </c>
      <c r="D14617" t="s">
        <v>4805</v>
      </c>
      <c r="E14617" t="s">
        <v>12</v>
      </c>
      <c r="F14617" s="3" t="s">
        <v>34554</v>
      </c>
      <c r="G14617">
        <v>2019</v>
      </c>
      <c r="H14617" t="s">
        <v>140</v>
      </c>
      <c r="I14617" t="s">
        <v>34555</v>
      </c>
    </row>
    <row r="14618" spans="1:9" ht="32" x14ac:dyDescent="0.2">
      <c r="A14618" t="s">
        <v>34556</v>
      </c>
      <c r="B14618" t="s">
        <v>352</v>
      </c>
      <c r="C14618">
        <v>1</v>
      </c>
      <c r="D14618" t="s">
        <v>12</v>
      </c>
      <c r="E14618" t="s">
        <v>12</v>
      </c>
      <c r="F14618" s="7" t="s">
        <v>34557</v>
      </c>
      <c r="G14618">
        <v>2019</v>
      </c>
      <c r="H14618" t="s">
        <v>226</v>
      </c>
      <c r="I14618" t="s">
        <v>34558</v>
      </c>
    </row>
    <row r="14619" spans="1:9" ht="32" x14ac:dyDescent="0.2">
      <c r="A14619" t="s">
        <v>34559</v>
      </c>
      <c r="B14619" t="s">
        <v>34560</v>
      </c>
      <c r="C14619">
        <v>1</v>
      </c>
      <c r="D14619" t="s">
        <v>12</v>
      </c>
      <c r="E14619" t="s">
        <v>12</v>
      </c>
      <c r="F14619" s="3" t="s">
        <v>34561</v>
      </c>
      <c r="G14619">
        <v>2019</v>
      </c>
      <c r="H14619" t="s">
        <v>239</v>
      </c>
      <c r="I14619" t="s">
        <v>34562</v>
      </c>
    </row>
    <row r="14620" spans="1:9" ht="16" x14ac:dyDescent="0.2">
      <c r="A14620" t="s">
        <v>34563</v>
      </c>
      <c r="B14620" t="s">
        <v>34564</v>
      </c>
      <c r="C14620">
        <v>1</v>
      </c>
      <c r="D14620" t="s">
        <v>12</v>
      </c>
      <c r="E14620" t="s">
        <v>12</v>
      </c>
      <c r="F14620" s="3" t="s">
        <v>34565</v>
      </c>
      <c r="G14620">
        <v>2019</v>
      </c>
      <c r="H14620" t="s">
        <v>37</v>
      </c>
      <c r="I14620" t="s">
        <v>34566</v>
      </c>
    </row>
    <row r="14621" spans="1:9" ht="16" x14ac:dyDescent="0.2">
      <c r="A14621" t="s">
        <v>34567</v>
      </c>
      <c r="B14621" t="s">
        <v>26346</v>
      </c>
      <c r="C14621">
        <v>1</v>
      </c>
      <c r="D14621" t="s">
        <v>12</v>
      </c>
      <c r="E14621" t="s">
        <v>12</v>
      </c>
      <c r="F14621" s="3" t="s">
        <v>26347</v>
      </c>
      <c r="G14621">
        <v>2019</v>
      </c>
      <c r="H14621" t="s">
        <v>37</v>
      </c>
      <c r="I14621" t="s">
        <v>34568</v>
      </c>
    </row>
    <row r="14622" spans="1:9" ht="16" x14ac:dyDescent="0.2">
      <c r="A14622" t="s">
        <v>34567</v>
      </c>
      <c r="B14622" t="s">
        <v>18070</v>
      </c>
      <c r="C14622">
        <v>2</v>
      </c>
      <c r="D14622" t="s">
        <v>12</v>
      </c>
      <c r="E14622" t="s">
        <v>12</v>
      </c>
      <c r="F14622" s="3" t="s">
        <v>26347</v>
      </c>
      <c r="G14622">
        <v>2019</v>
      </c>
      <c r="H14622" t="s">
        <v>37</v>
      </c>
      <c r="I14622" t="s">
        <v>34568</v>
      </c>
    </row>
    <row r="14623" spans="1:9" ht="32" x14ac:dyDescent="0.2">
      <c r="A14623" t="s">
        <v>34569</v>
      </c>
      <c r="B14623" t="s">
        <v>34570</v>
      </c>
      <c r="C14623">
        <v>1</v>
      </c>
      <c r="D14623" t="s">
        <v>12</v>
      </c>
      <c r="E14623" t="s">
        <v>12</v>
      </c>
      <c r="F14623" s="7" t="s">
        <v>34571</v>
      </c>
      <c r="G14623">
        <v>2019</v>
      </c>
      <c r="H14623" t="s">
        <v>37</v>
      </c>
      <c r="I14623" t="s">
        <v>34572</v>
      </c>
    </row>
    <row r="14624" spans="1:9" ht="32" x14ac:dyDescent="0.2">
      <c r="A14624" t="s">
        <v>34573</v>
      </c>
      <c r="B14624" t="s">
        <v>34574</v>
      </c>
      <c r="C14624">
        <v>1</v>
      </c>
      <c r="D14624" t="s">
        <v>12</v>
      </c>
      <c r="E14624" t="s">
        <v>12</v>
      </c>
      <c r="F14624" s="3" t="s">
        <v>34575</v>
      </c>
      <c r="G14624">
        <v>2019</v>
      </c>
      <c r="H14624" t="s">
        <v>37</v>
      </c>
      <c r="I14624" t="s">
        <v>34576</v>
      </c>
    </row>
    <row r="14625" spans="1:9" ht="32" x14ac:dyDescent="0.2">
      <c r="A14625" t="s">
        <v>34573</v>
      </c>
      <c r="B14625" t="s">
        <v>34577</v>
      </c>
      <c r="C14625">
        <v>2</v>
      </c>
      <c r="D14625" t="s">
        <v>12</v>
      </c>
      <c r="E14625" t="s">
        <v>12</v>
      </c>
      <c r="F14625" s="3" t="s">
        <v>34575</v>
      </c>
      <c r="G14625">
        <v>2019</v>
      </c>
      <c r="H14625" t="s">
        <v>37</v>
      </c>
      <c r="I14625" t="s">
        <v>34576</v>
      </c>
    </row>
    <row r="14626" spans="1:9" ht="32" x14ac:dyDescent="0.2">
      <c r="A14626" t="s">
        <v>34578</v>
      </c>
      <c r="B14626" t="s">
        <v>33090</v>
      </c>
      <c r="C14626">
        <v>1</v>
      </c>
      <c r="D14626">
        <f>237</f>
        <v>237</v>
      </c>
      <c r="E14626" t="s">
        <v>12</v>
      </c>
      <c r="F14626" s="3" t="s">
        <v>34579</v>
      </c>
      <c r="G14626">
        <v>2019</v>
      </c>
      <c r="H14626" t="s">
        <v>21</v>
      </c>
      <c r="I14626" t="s">
        <v>34580</v>
      </c>
    </row>
    <row r="14627" spans="1:9" ht="32" x14ac:dyDescent="0.2">
      <c r="A14627" t="s">
        <v>34581</v>
      </c>
      <c r="B14627" t="s">
        <v>34582</v>
      </c>
      <c r="C14627">
        <v>1</v>
      </c>
      <c r="D14627" t="s">
        <v>2877</v>
      </c>
      <c r="E14627" t="s">
        <v>12</v>
      </c>
      <c r="F14627" s="3" t="s">
        <v>34583</v>
      </c>
      <c r="G14627">
        <v>2019</v>
      </c>
      <c r="H14627" t="s">
        <v>140</v>
      </c>
      <c r="I14627" t="s">
        <v>34584</v>
      </c>
    </row>
    <row r="14628" spans="1:9" ht="16" x14ac:dyDescent="0.2">
      <c r="A14628" t="s">
        <v>34581</v>
      </c>
      <c r="B14628" t="s">
        <v>34585</v>
      </c>
      <c r="C14628">
        <v>2</v>
      </c>
      <c r="D14628" t="s">
        <v>12</v>
      </c>
      <c r="E14628" t="s">
        <v>12</v>
      </c>
      <c r="F14628" s="3" t="s">
        <v>34586</v>
      </c>
      <c r="G14628">
        <v>2019</v>
      </c>
      <c r="H14628" t="s">
        <v>140</v>
      </c>
      <c r="I14628" t="s">
        <v>34584</v>
      </c>
    </row>
    <row r="14629" spans="1:9" ht="32" x14ac:dyDescent="0.2">
      <c r="A14629" t="s">
        <v>34587</v>
      </c>
      <c r="B14629" t="s">
        <v>32991</v>
      </c>
      <c r="C14629">
        <v>1</v>
      </c>
      <c r="D14629">
        <f>404</f>
        <v>404</v>
      </c>
      <c r="E14629" t="s">
        <v>12</v>
      </c>
      <c r="F14629" s="3" t="s">
        <v>11964</v>
      </c>
      <c r="G14629">
        <v>2019</v>
      </c>
      <c r="H14629" t="s">
        <v>313</v>
      </c>
      <c r="I14629" t="s">
        <v>34588</v>
      </c>
    </row>
    <row r="14630" spans="1:9" ht="16" x14ac:dyDescent="0.2">
      <c r="A14630" t="s">
        <v>34587</v>
      </c>
      <c r="B14630" t="s">
        <v>34589</v>
      </c>
      <c r="C14630">
        <v>2</v>
      </c>
      <c r="D14630" t="s">
        <v>311</v>
      </c>
      <c r="E14630" t="s">
        <v>12</v>
      </c>
      <c r="F14630" s="3" t="s">
        <v>13879</v>
      </c>
      <c r="G14630">
        <v>2019</v>
      </c>
      <c r="H14630" t="s">
        <v>313</v>
      </c>
      <c r="I14630" t="s">
        <v>34588</v>
      </c>
    </row>
    <row r="14631" spans="1:9" ht="32" x14ac:dyDescent="0.2">
      <c r="A14631" t="s">
        <v>34590</v>
      </c>
      <c r="B14631" t="s">
        <v>34591</v>
      </c>
      <c r="C14631">
        <v>1</v>
      </c>
      <c r="D14631" t="s">
        <v>12</v>
      </c>
      <c r="E14631" t="s">
        <v>12</v>
      </c>
      <c r="F14631" s="3" t="s">
        <v>34592</v>
      </c>
      <c r="G14631">
        <v>2019</v>
      </c>
      <c r="H14631" t="s">
        <v>140</v>
      </c>
      <c r="I14631" t="s">
        <v>34593</v>
      </c>
    </row>
    <row r="14632" spans="1:9" ht="32" x14ac:dyDescent="0.2">
      <c r="A14632" t="s">
        <v>34590</v>
      </c>
      <c r="B14632" t="s">
        <v>34594</v>
      </c>
      <c r="C14632">
        <v>2</v>
      </c>
      <c r="D14632" t="s">
        <v>12</v>
      </c>
      <c r="E14632" t="s">
        <v>12</v>
      </c>
      <c r="F14632" s="3" t="s">
        <v>34595</v>
      </c>
      <c r="G14632">
        <v>2019</v>
      </c>
      <c r="H14632" t="s">
        <v>140</v>
      </c>
      <c r="I14632" t="s">
        <v>34593</v>
      </c>
    </row>
    <row r="14633" spans="1:9" ht="32" x14ac:dyDescent="0.2">
      <c r="A14633" t="s">
        <v>34590</v>
      </c>
      <c r="B14633" t="s">
        <v>34596</v>
      </c>
      <c r="C14633">
        <v>3</v>
      </c>
      <c r="D14633" t="s">
        <v>52</v>
      </c>
      <c r="E14633" t="s">
        <v>12</v>
      </c>
      <c r="F14633" s="7" t="s">
        <v>34597</v>
      </c>
      <c r="G14633">
        <v>2019</v>
      </c>
      <c r="H14633" t="s">
        <v>140</v>
      </c>
      <c r="I14633" t="s">
        <v>34593</v>
      </c>
    </row>
    <row r="14634" spans="1:9" ht="16" x14ac:dyDescent="0.2">
      <c r="A14634" t="s">
        <v>34598</v>
      </c>
      <c r="B14634" t="s">
        <v>34599</v>
      </c>
      <c r="C14634">
        <v>1</v>
      </c>
      <c r="D14634" t="s">
        <v>12</v>
      </c>
      <c r="E14634" t="s">
        <v>12</v>
      </c>
      <c r="F14634" s="3" t="s">
        <v>34600</v>
      </c>
      <c r="G14634">
        <v>2019</v>
      </c>
      <c r="H14634" t="s">
        <v>368</v>
      </c>
      <c r="I14634" t="s">
        <v>34601</v>
      </c>
    </row>
    <row r="14635" spans="1:9" ht="32" x14ac:dyDescent="0.2">
      <c r="A14635" t="s">
        <v>34598</v>
      </c>
      <c r="B14635" t="s">
        <v>34602</v>
      </c>
      <c r="C14635">
        <v>2</v>
      </c>
      <c r="D14635" t="s">
        <v>12</v>
      </c>
      <c r="E14635" t="s">
        <v>12</v>
      </c>
      <c r="F14635" s="3" t="s">
        <v>34603</v>
      </c>
      <c r="G14635">
        <v>2019</v>
      </c>
      <c r="H14635" t="s">
        <v>368</v>
      </c>
      <c r="I14635" t="s">
        <v>34601</v>
      </c>
    </row>
    <row r="14636" spans="1:9" ht="32" x14ac:dyDescent="0.2">
      <c r="A14636" t="s">
        <v>34604</v>
      </c>
      <c r="B14636" t="s">
        <v>34605</v>
      </c>
      <c r="C14636">
        <v>1</v>
      </c>
      <c r="D14636" t="s">
        <v>408</v>
      </c>
      <c r="E14636" t="s">
        <v>12</v>
      </c>
      <c r="F14636" s="3" t="s">
        <v>34606</v>
      </c>
      <c r="G14636">
        <v>2019</v>
      </c>
      <c r="H14636" t="s">
        <v>226</v>
      </c>
      <c r="I14636" t="s">
        <v>34607</v>
      </c>
    </row>
    <row r="14637" spans="1:9" ht="32" x14ac:dyDescent="0.2">
      <c r="A14637" t="s">
        <v>34604</v>
      </c>
      <c r="B14637" t="s">
        <v>34608</v>
      </c>
      <c r="C14637">
        <v>2</v>
      </c>
      <c r="D14637" t="s">
        <v>408</v>
      </c>
      <c r="E14637" t="s">
        <v>12</v>
      </c>
      <c r="F14637" s="3" t="s">
        <v>34606</v>
      </c>
      <c r="G14637">
        <v>2019</v>
      </c>
      <c r="H14637" t="s">
        <v>226</v>
      </c>
      <c r="I14637" t="s">
        <v>34607</v>
      </c>
    </row>
    <row r="14638" spans="1:9" ht="16" x14ac:dyDescent="0.2">
      <c r="A14638" t="s">
        <v>34604</v>
      </c>
      <c r="B14638" t="s">
        <v>34609</v>
      </c>
      <c r="C14638">
        <v>3</v>
      </c>
      <c r="D14638" t="s">
        <v>2621</v>
      </c>
      <c r="E14638" t="s">
        <v>12</v>
      </c>
      <c r="F14638" s="3" t="s">
        <v>6011</v>
      </c>
      <c r="G14638">
        <v>2019</v>
      </c>
      <c r="H14638" t="s">
        <v>140</v>
      </c>
      <c r="I14638" t="s">
        <v>34607</v>
      </c>
    </row>
    <row r="14639" spans="1:9" ht="16" x14ac:dyDescent="0.2">
      <c r="A14639" t="s">
        <v>34604</v>
      </c>
      <c r="B14639" t="s">
        <v>34610</v>
      </c>
      <c r="C14639">
        <v>4</v>
      </c>
      <c r="D14639" t="s">
        <v>408</v>
      </c>
      <c r="E14639" t="s">
        <v>12</v>
      </c>
      <c r="F14639" s="3" t="s">
        <v>3178</v>
      </c>
      <c r="G14639">
        <v>2019</v>
      </c>
      <c r="H14639" t="s">
        <v>267</v>
      </c>
      <c r="I14639" t="s">
        <v>34607</v>
      </c>
    </row>
    <row r="14640" spans="1:9" ht="16" x14ac:dyDescent="0.2">
      <c r="A14640" t="s">
        <v>34611</v>
      </c>
      <c r="B14640" t="s">
        <v>17499</v>
      </c>
      <c r="C14640">
        <v>1</v>
      </c>
      <c r="D14640" t="s">
        <v>12</v>
      </c>
      <c r="E14640" t="s">
        <v>12</v>
      </c>
      <c r="F14640" s="3" t="s">
        <v>17497</v>
      </c>
      <c r="G14640">
        <v>2019</v>
      </c>
      <c r="H14640" t="s">
        <v>368</v>
      </c>
      <c r="I14640" t="s">
        <v>34612</v>
      </c>
    </row>
    <row r="14641" spans="1:9" ht="32" x14ac:dyDescent="0.2">
      <c r="A14641" t="s">
        <v>34613</v>
      </c>
      <c r="B14641" t="s">
        <v>34614</v>
      </c>
      <c r="C14641">
        <v>1</v>
      </c>
      <c r="D14641" t="s">
        <v>4221</v>
      </c>
      <c r="E14641" t="s">
        <v>11012</v>
      </c>
      <c r="F14641" s="3" t="s">
        <v>28586</v>
      </c>
      <c r="G14641">
        <v>2019</v>
      </c>
      <c r="H14641" t="s">
        <v>4191</v>
      </c>
      <c r="I14641" t="s">
        <v>34615</v>
      </c>
    </row>
    <row r="14642" spans="1:9" ht="16" x14ac:dyDescent="0.2">
      <c r="A14642" t="s">
        <v>34616</v>
      </c>
      <c r="B14642" t="s">
        <v>2396</v>
      </c>
      <c r="C14642">
        <v>1</v>
      </c>
      <c r="D14642" t="s">
        <v>12</v>
      </c>
      <c r="E14642" t="s">
        <v>12</v>
      </c>
      <c r="F14642" s="3" t="s">
        <v>34617</v>
      </c>
      <c r="G14642">
        <v>2019</v>
      </c>
      <c r="H14642" t="s">
        <v>2793</v>
      </c>
      <c r="I14642" t="s">
        <v>34618</v>
      </c>
    </row>
    <row r="14643" spans="1:9" ht="32" x14ac:dyDescent="0.2">
      <c r="A14643" t="s">
        <v>34619</v>
      </c>
      <c r="B14643" t="s">
        <v>34620</v>
      </c>
      <c r="C14643">
        <v>1</v>
      </c>
      <c r="D14643" t="s">
        <v>52</v>
      </c>
      <c r="E14643" t="s">
        <v>12</v>
      </c>
      <c r="F14643" s="3" t="s">
        <v>34621</v>
      </c>
      <c r="G14643">
        <v>2019</v>
      </c>
      <c r="H14643" t="s">
        <v>859</v>
      </c>
      <c r="I14643" t="s">
        <v>34622</v>
      </c>
    </row>
    <row r="14644" spans="1:9" ht="32" x14ac:dyDescent="0.2">
      <c r="A14644" t="s">
        <v>34623</v>
      </c>
      <c r="B14644" t="s">
        <v>34624</v>
      </c>
      <c r="C14644">
        <v>1</v>
      </c>
      <c r="D14644" t="s">
        <v>52</v>
      </c>
      <c r="E14644" t="s">
        <v>12</v>
      </c>
      <c r="F14644" s="3" t="s">
        <v>34625</v>
      </c>
      <c r="G14644">
        <v>2019</v>
      </c>
      <c r="H14644" t="s">
        <v>1157</v>
      </c>
      <c r="I14644" t="s">
        <v>34626</v>
      </c>
    </row>
    <row r="14645" spans="1:9" ht="32" x14ac:dyDescent="0.2">
      <c r="A14645" t="s">
        <v>34627</v>
      </c>
      <c r="B14645" t="s">
        <v>34624</v>
      </c>
      <c r="C14645">
        <v>1</v>
      </c>
      <c r="D14645" t="s">
        <v>52</v>
      </c>
      <c r="E14645" t="s">
        <v>12</v>
      </c>
      <c r="F14645" s="3" t="s">
        <v>34625</v>
      </c>
      <c r="G14645">
        <v>2019</v>
      </c>
      <c r="H14645" t="s">
        <v>1157</v>
      </c>
      <c r="I14645" t="s">
        <v>34628</v>
      </c>
    </row>
    <row r="14646" spans="1:9" ht="32" x14ac:dyDescent="0.2">
      <c r="A14646" t="s">
        <v>34629</v>
      </c>
      <c r="B14646" t="s">
        <v>34624</v>
      </c>
      <c r="C14646">
        <v>1</v>
      </c>
      <c r="D14646" t="s">
        <v>52</v>
      </c>
      <c r="E14646" t="s">
        <v>12</v>
      </c>
      <c r="F14646" s="3" t="s">
        <v>34625</v>
      </c>
      <c r="G14646">
        <v>2019</v>
      </c>
      <c r="H14646" t="s">
        <v>1157</v>
      </c>
      <c r="I14646" t="s">
        <v>34630</v>
      </c>
    </row>
    <row r="14647" spans="1:9" ht="16" x14ac:dyDescent="0.2">
      <c r="A14647" t="s">
        <v>34631</v>
      </c>
      <c r="B14647" t="s">
        <v>5770</v>
      </c>
      <c r="C14647">
        <v>1</v>
      </c>
      <c r="D14647" t="s">
        <v>12</v>
      </c>
      <c r="E14647" t="s">
        <v>12</v>
      </c>
      <c r="F14647" s="3" t="s">
        <v>34632</v>
      </c>
      <c r="G14647">
        <v>2019</v>
      </c>
      <c r="H14647" t="s">
        <v>1157</v>
      </c>
      <c r="I14647" t="s">
        <v>34633</v>
      </c>
    </row>
    <row r="14648" spans="1:9" ht="16" x14ac:dyDescent="0.2">
      <c r="A14648" t="s">
        <v>34634</v>
      </c>
      <c r="B14648" t="s">
        <v>5770</v>
      </c>
      <c r="C14648">
        <v>1</v>
      </c>
      <c r="D14648" t="s">
        <v>12</v>
      </c>
      <c r="E14648" t="s">
        <v>12</v>
      </c>
      <c r="F14648" s="3" t="s">
        <v>34632</v>
      </c>
      <c r="G14648">
        <v>2019</v>
      </c>
      <c r="H14648" t="s">
        <v>1157</v>
      </c>
      <c r="I14648" t="s">
        <v>34635</v>
      </c>
    </row>
    <row r="14649" spans="1:9" ht="32" x14ac:dyDescent="0.2">
      <c r="A14649" t="s">
        <v>34634</v>
      </c>
      <c r="B14649" t="s">
        <v>34624</v>
      </c>
      <c r="C14649">
        <v>2</v>
      </c>
      <c r="D14649" t="s">
        <v>52</v>
      </c>
      <c r="E14649" t="s">
        <v>12</v>
      </c>
      <c r="F14649" s="3" t="s">
        <v>34625</v>
      </c>
      <c r="G14649">
        <v>2019</v>
      </c>
      <c r="H14649" t="s">
        <v>1157</v>
      </c>
      <c r="I14649" t="s">
        <v>34635</v>
      </c>
    </row>
    <row r="14650" spans="1:9" ht="16" x14ac:dyDescent="0.2">
      <c r="A14650" t="s">
        <v>34634</v>
      </c>
      <c r="B14650" t="s">
        <v>3125</v>
      </c>
      <c r="C14650">
        <v>3</v>
      </c>
      <c r="D14650" t="s">
        <v>90</v>
      </c>
      <c r="E14650" t="s">
        <v>12</v>
      </c>
      <c r="F14650" s="3" t="s">
        <v>34636</v>
      </c>
      <c r="G14650">
        <v>2019</v>
      </c>
      <c r="H14650" t="s">
        <v>1157</v>
      </c>
      <c r="I14650" t="s">
        <v>34635</v>
      </c>
    </row>
    <row r="14651" spans="1:9" ht="16" x14ac:dyDescent="0.2">
      <c r="A14651" t="s">
        <v>34637</v>
      </c>
      <c r="B14651" t="s">
        <v>5770</v>
      </c>
      <c r="C14651">
        <v>1</v>
      </c>
      <c r="D14651" t="s">
        <v>12</v>
      </c>
      <c r="E14651" t="s">
        <v>12</v>
      </c>
      <c r="F14651" s="3" t="s">
        <v>34632</v>
      </c>
      <c r="G14651">
        <v>2019</v>
      </c>
      <c r="H14651" t="s">
        <v>1157</v>
      </c>
      <c r="I14651" t="s">
        <v>34638</v>
      </c>
    </row>
    <row r="14652" spans="1:9" ht="16" x14ac:dyDescent="0.2">
      <c r="A14652" t="s">
        <v>34639</v>
      </c>
      <c r="B14652" t="s">
        <v>31550</v>
      </c>
      <c r="C14652">
        <v>1</v>
      </c>
      <c r="D14652" t="s">
        <v>12</v>
      </c>
      <c r="E14652" t="s">
        <v>12</v>
      </c>
      <c r="F14652" s="3" t="s">
        <v>25875</v>
      </c>
      <c r="G14652">
        <v>2019</v>
      </c>
      <c r="H14652" t="s">
        <v>3976</v>
      </c>
      <c r="I14652" t="s">
        <v>34640</v>
      </c>
    </row>
    <row r="14653" spans="1:9" ht="16" x14ac:dyDescent="0.2">
      <c r="A14653" t="s">
        <v>34639</v>
      </c>
      <c r="B14653" t="s">
        <v>31548</v>
      </c>
      <c r="C14653">
        <v>2</v>
      </c>
      <c r="D14653" t="s">
        <v>12</v>
      </c>
      <c r="E14653" t="s">
        <v>12</v>
      </c>
      <c r="F14653" s="3" t="s">
        <v>23877</v>
      </c>
      <c r="G14653">
        <v>2019</v>
      </c>
      <c r="H14653" t="s">
        <v>3976</v>
      </c>
      <c r="I14653" t="s">
        <v>34640</v>
      </c>
    </row>
    <row r="14654" spans="1:9" ht="32" x14ac:dyDescent="0.2">
      <c r="A14654" t="s">
        <v>34641</v>
      </c>
      <c r="B14654" t="s">
        <v>34642</v>
      </c>
      <c r="C14654">
        <v>1</v>
      </c>
      <c r="D14654" t="s">
        <v>12</v>
      </c>
      <c r="E14654" t="s">
        <v>12</v>
      </c>
      <c r="F14654" s="3" t="s">
        <v>34643</v>
      </c>
      <c r="G14654">
        <v>2019</v>
      </c>
      <c r="H14654" t="s">
        <v>14</v>
      </c>
      <c r="I14654" t="s">
        <v>34644</v>
      </c>
    </row>
    <row r="14655" spans="1:9" ht="16" x14ac:dyDescent="0.2">
      <c r="A14655" t="s">
        <v>34641</v>
      </c>
      <c r="B14655" t="s">
        <v>31339</v>
      </c>
      <c r="C14655">
        <v>2</v>
      </c>
      <c r="D14655" t="s">
        <v>1712</v>
      </c>
      <c r="E14655" t="s">
        <v>12</v>
      </c>
      <c r="F14655" s="3" t="s">
        <v>34645</v>
      </c>
      <c r="G14655">
        <v>2019</v>
      </c>
      <c r="H14655" t="s">
        <v>14</v>
      </c>
      <c r="I14655" t="s">
        <v>34644</v>
      </c>
    </row>
    <row r="14656" spans="1:9" ht="16" x14ac:dyDescent="0.2">
      <c r="A14656" t="s">
        <v>34646</v>
      </c>
      <c r="B14656" t="s">
        <v>5620</v>
      </c>
      <c r="C14656">
        <v>1</v>
      </c>
      <c r="D14656" t="s">
        <v>1010</v>
      </c>
      <c r="E14656" t="s">
        <v>12</v>
      </c>
      <c r="F14656" s="3" t="s">
        <v>6865</v>
      </c>
      <c r="G14656">
        <v>2019</v>
      </c>
      <c r="H14656" t="s">
        <v>140</v>
      </c>
      <c r="I14656" t="s">
        <v>34647</v>
      </c>
    </row>
    <row r="14657" spans="1:9" ht="16" x14ac:dyDescent="0.2">
      <c r="A14657" t="s">
        <v>34646</v>
      </c>
      <c r="B14657" t="s">
        <v>1004</v>
      </c>
      <c r="C14657">
        <v>2</v>
      </c>
      <c r="D14657">
        <f>514</f>
        <v>514</v>
      </c>
      <c r="E14657" t="s">
        <v>12</v>
      </c>
      <c r="F14657" s="3" t="s">
        <v>501</v>
      </c>
      <c r="G14657">
        <v>2019</v>
      </c>
      <c r="H14657" t="s">
        <v>140</v>
      </c>
      <c r="I14657" t="s">
        <v>34647</v>
      </c>
    </row>
    <row r="14658" spans="1:9" ht="16" x14ac:dyDescent="0.2">
      <c r="A14658" t="s">
        <v>34646</v>
      </c>
      <c r="B14658" t="s">
        <v>3705</v>
      </c>
      <c r="C14658">
        <v>3</v>
      </c>
      <c r="D14658" t="s">
        <v>52</v>
      </c>
      <c r="E14658" t="s">
        <v>12</v>
      </c>
      <c r="F14658" s="3" t="s">
        <v>3706</v>
      </c>
      <c r="G14658">
        <v>2019</v>
      </c>
      <c r="H14658" t="s">
        <v>140</v>
      </c>
      <c r="I14658" t="s">
        <v>34647</v>
      </c>
    </row>
    <row r="14659" spans="1:9" ht="16" x14ac:dyDescent="0.2">
      <c r="A14659" t="s">
        <v>34646</v>
      </c>
      <c r="B14659" t="s">
        <v>14252</v>
      </c>
      <c r="C14659">
        <v>4</v>
      </c>
      <c r="D14659">
        <f>514</f>
        <v>514</v>
      </c>
      <c r="E14659" t="s">
        <v>12</v>
      </c>
      <c r="F14659" s="3" t="s">
        <v>501</v>
      </c>
      <c r="G14659">
        <v>2019</v>
      </c>
      <c r="H14659" t="s">
        <v>140</v>
      </c>
      <c r="I14659" t="s">
        <v>34647</v>
      </c>
    </row>
    <row r="14660" spans="1:9" ht="32" x14ac:dyDescent="0.2">
      <c r="A14660" t="s">
        <v>34648</v>
      </c>
      <c r="B14660" t="s">
        <v>34649</v>
      </c>
      <c r="C14660">
        <v>1</v>
      </c>
      <c r="D14660">
        <f>151</f>
        <v>151</v>
      </c>
      <c r="E14660" t="s">
        <v>12</v>
      </c>
      <c r="F14660" s="3" t="s">
        <v>2032</v>
      </c>
      <c r="G14660">
        <v>2019</v>
      </c>
      <c r="H14660" t="s">
        <v>140</v>
      </c>
      <c r="I14660" t="s">
        <v>34650</v>
      </c>
    </row>
    <row r="14661" spans="1:9" ht="32" x14ac:dyDescent="0.2">
      <c r="A14661" t="s">
        <v>34648</v>
      </c>
      <c r="B14661" t="s">
        <v>34651</v>
      </c>
      <c r="C14661">
        <v>2</v>
      </c>
      <c r="D14661">
        <f>151</f>
        <v>151</v>
      </c>
      <c r="E14661" t="s">
        <v>12</v>
      </c>
      <c r="F14661" s="3" t="s">
        <v>17735</v>
      </c>
      <c r="G14661">
        <v>2019</v>
      </c>
      <c r="H14661" t="s">
        <v>140</v>
      </c>
      <c r="I14661" t="s">
        <v>34650</v>
      </c>
    </row>
    <row r="14662" spans="1:9" ht="16" x14ac:dyDescent="0.2">
      <c r="A14662" t="s">
        <v>34648</v>
      </c>
      <c r="B14662" t="s">
        <v>34652</v>
      </c>
      <c r="C14662">
        <v>3</v>
      </c>
      <c r="D14662">
        <f>400</f>
        <v>400</v>
      </c>
      <c r="E14662" t="s">
        <v>12</v>
      </c>
      <c r="F14662" s="3" t="s">
        <v>34236</v>
      </c>
      <c r="G14662">
        <v>2019</v>
      </c>
      <c r="H14662" t="s">
        <v>140</v>
      </c>
      <c r="I14662" t="s">
        <v>34650</v>
      </c>
    </row>
    <row r="14663" spans="1:9" ht="32" x14ac:dyDescent="0.2">
      <c r="A14663" t="s">
        <v>34653</v>
      </c>
      <c r="B14663" t="s">
        <v>1006</v>
      </c>
      <c r="C14663">
        <v>1</v>
      </c>
      <c r="D14663" t="s">
        <v>1049</v>
      </c>
      <c r="E14663" t="s">
        <v>12</v>
      </c>
      <c r="F14663" s="3" t="s">
        <v>24957</v>
      </c>
      <c r="G14663">
        <v>2019</v>
      </c>
      <c r="H14663" t="s">
        <v>140</v>
      </c>
      <c r="I14663" t="s">
        <v>34654</v>
      </c>
    </row>
    <row r="14664" spans="1:9" ht="32" x14ac:dyDescent="0.2">
      <c r="A14664" t="s">
        <v>34653</v>
      </c>
      <c r="B14664" t="s">
        <v>1004</v>
      </c>
      <c r="C14664">
        <v>2</v>
      </c>
      <c r="D14664" t="s">
        <v>12</v>
      </c>
      <c r="E14664" t="s">
        <v>12</v>
      </c>
      <c r="F14664" s="3" t="s">
        <v>12449</v>
      </c>
      <c r="G14664">
        <v>2019</v>
      </c>
      <c r="H14664" t="s">
        <v>140</v>
      </c>
      <c r="I14664" t="s">
        <v>34654</v>
      </c>
    </row>
    <row r="14665" spans="1:9" ht="32" x14ac:dyDescent="0.2">
      <c r="A14665" t="s">
        <v>34655</v>
      </c>
      <c r="B14665" t="s">
        <v>1133</v>
      </c>
      <c r="C14665">
        <v>1</v>
      </c>
      <c r="D14665">
        <f>93</f>
        <v>93</v>
      </c>
      <c r="E14665" t="s">
        <v>12</v>
      </c>
      <c r="F14665" s="3" t="s">
        <v>1137</v>
      </c>
      <c r="G14665">
        <v>2019</v>
      </c>
      <c r="H14665" t="s">
        <v>140</v>
      </c>
      <c r="I14665" t="s">
        <v>34656</v>
      </c>
    </row>
    <row r="14666" spans="1:9" ht="16" x14ac:dyDescent="0.2">
      <c r="A14666" t="s">
        <v>34657</v>
      </c>
      <c r="B14666" t="s">
        <v>34658</v>
      </c>
      <c r="C14666">
        <v>1</v>
      </c>
      <c r="D14666" t="s">
        <v>6469</v>
      </c>
      <c r="E14666" t="s">
        <v>12</v>
      </c>
      <c r="F14666" s="3" t="s">
        <v>9292</v>
      </c>
      <c r="G14666">
        <v>2019</v>
      </c>
      <c r="H14666" t="s">
        <v>368</v>
      </c>
      <c r="I14666" t="s">
        <v>34659</v>
      </c>
    </row>
    <row r="14667" spans="1:9" ht="32" x14ac:dyDescent="0.2">
      <c r="A14667" t="s">
        <v>34660</v>
      </c>
      <c r="B14667" t="s">
        <v>34661</v>
      </c>
      <c r="C14667">
        <v>1</v>
      </c>
      <c r="D14667" t="s">
        <v>389</v>
      </c>
      <c r="E14667" t="s">
        <v>12</v>
      </c>
      <c r="F14667" s="7" t="s">
        <v>34662</v>
      </c>
      <c r="G14667">
        <v>2019</v>
      </c>
      <c r="H14667" t="s">
        <v>368</v>
      </c>
      <c r="I14667" t="s">
        <v>34663</v>
      </c>
    </row>
    <row r="14668" spans="1:9" ht="32" x14ac:dyDescent="0.2">
      <c r="A14668" t="s">
        <v>34660</v>
      </c>
      <c r="B14668" t="s">
        <v>34664</v>
      </c>
      <c r="C14668">
        <v>2</v>
      </c>
      <c r="D14668" t="s">
        <v>12</v>
      </c>
      <c r="E14668" t="s">
        <v>12</v>
      </c>
      <c r="F14668" s="3" t="s">
        <v>34665</v>
      </c>
      <c r="G14668">
        <v>2019</v>
      </c>
      <c r="H14668" t="s">
        <v>2773</v>
      </c>
      <c r="I14668" t="s">
        <v>34663</v>
      </c>
    </row>
    <row r="14669" spans="1:9" ht="32" x14ac:dyDescent="0.2">
      <c r="A14669" t="s">
        <v>34660</v>
      </c>
      <c r="B14669" t="s">
        <v>34666</v>
      </c>
      <c r="C14669">
        <v>3</v>
      </c>
      <c r="D14669" t="s">
        <v>9622</v>
      </c>
      <c r="E14669" t="s">
        <v>12</v>
      </c>
      <c r="F14669" s="3" t="s">
        <v>34667</v>
      </c>
      <c r="G14669">
        <v>2019</v>
      </c>
      <c r="H14669" t="s">
        <v>140</v>
      </c>
      <c r="I14669" t="s">
        <v>34663</v>
      </c>
    </row>
    <row r="14670" spans="1:9" ht="16" x14ac:dyDescent="0.2">
      <c r="A14670" t="s">
        <v>34668</v>
      </c>
      <c r="B14670" t="s">
        <v>10023</v>
      </c>
      <c r="C14670">
        <v>1</v>
      </c>
      <c r="D14670" t="s">
        <v>12</v>
      </c>
      <c r="E14670" t="s">
        <v>12</v>
      </c>
      <c r="F14670" s="3" t="s">
        <v>34669</v>
      </c>
      <c r="G14670">
        <v>2019</v>
      </c>
      <c r="H14670" t="s">
        <v>37</v>
      </c>
      <c r="I14670" t="s">
        <v>34670</v>
      </c>
    </row>
    <row r="14671" spans="1:9" ht="32" x14ac:dyDescent="0.2">
      <c r="A14671" t="s">
        <v>34671</v>
      </c>
      <c r="B14671" t="s">
        <v>16892</v>
      </c>
      <c r="C14671">
        <v>1</v>
      </c>
      <c r="D14671" t="s">
        <v>12</v>
      </c>
      <c r="E14671" t="s">
        <v>12</v>
      </c>
      <c r="F14671" s="3" t="s">
        <v>16893</v>
      </c>
      <c r="G14671">
        <v>2019</v>
      </c>
      <c r="H14671" t="s">
        <v>235</v>
      </c>
      <c r="I14671" t="s">
        <v>34672</v>
      </c>
    </row>
    <row r="14672" spans="1:9" ht="32" x14ac:dyDescent="0.2">
      <c r="A14672" t="s">
        <v>34671</v>
      </c>
      <c r="B14672" t="s">
        <v>34673</v>
      </c>
      <c r="C14672">
        <v>2</v>
      </c>
      <c r="D14672" t="s">
        <v>52</v>
      </c>
      <c r="E14672" t="s">
        <v>12</v>
      </c>
      <c r="F14672" s="3" t="s">
        <v>34674</v>
      </c>
      <c r="G14672">
        <v>2019</v>
      </c>
      <c r="H14672" t="s">
        <v>2026</v>
      </c>
      <c r="I14672" t="s">
        <v>34672</v>
      </c>
    </row>
    <row r="14673" spans="1:9" ht="16" x14ac:dyDescent="0.2">
      <c r="A14673" t="s">
        <v>34675</v>
      </c>
      <c r="B14673" t="s">
        <v>18374</v>
      </c>
      <c r="C14673">
        <v>1</v>
      </c>
      <c r="D14673" t="s">
        <v>12</v>
      </c>
      <c r="E14673" t="s">
        <v>3798</v>
      </c>
      <c r="F14673" s="3" t="s">
        <v>18375</v>
      </c>
      <c r="G14673">
        <v>2019</v>
      </c>
      <c r="H14673" t="s">
        <v>67</v>
      </c>
      <c r="I14673" t="s">
        <v>34676</v>
      </c>
    </row>
    <row r="14674" spans="1:9" ht="32" x14ac:dyDescent="0.2">
      <c r="A14674" t="s">
        <v>34677</v>
      </c>
      <c r="B14674" t="s">
        <v>34678</v>
      </c>
      <c r="C14674">
        <v>1</v>
      </c>
      <c r="D14674" t="s">
        <v>31</v>
      </c>
      <c r="E14674" t="s">
        <v>12</v>
      </c>
      <c r="F14674" s="3" t="s">
        <v>34679</v>
      </c>
      <c r="G14674">
        <v>2019</v>
      </c>
      <c r="H14674" t="s">
        <v>359</v>
      </c>
      <c r="I14674" t="s">
        <v>34680</v>
      </c>
    </row>
    <row r="14675" spans="1:9" ht="32" x14ac:dyDescent="0.2">
      <c r="A14675" t="s">
        <v>34681</v>
      </c>
      <c r="B14675" t="s">
        <v>34682</v>
      </c>
      <c r="C14675">
        <v>1</v>
      </c>
      <c r="D14675">
        <f>134</f>
        <v>134</v>
      </c>
      <c r="E14675" t="s">
        <v>12</v>
      </c>
      <c r="F14675" s="3" t="s">
        <v>34683</v>
      </c>
      <c r="G14675">
        <v>2019</v>
      </c>
      <c r="H14675" t="s">
        <v>140</v>
      </c>
      <c r="I14675" t="s">
        <v>34684</v>
      </c>
    </row>
    <row r="14676" spans="1:9" ht="16" x14ac:dyDescent="0.2">
      <c r="A14676" t="s">
        <v>34685</v>
      </c>
      <c r="B14676" t="s">
        <v>34686</v>
      </c>
      <c r="C14676">
        <v>1</v>
      </c>
      <c r="D14676" t="s">
        <v>12</v>
      </c>
      <c r="E14676" t="s">
        <v>12</v>
      </c>
      <c r="F14676" s="3" t="s">
        <v>21692</v>
      </c>
      <c r="G14676">
        <v>2019</v>
      </c>
      <c r="H14676" t="s">
        <v>2316</v>
      </c>
      <c r="I14676" t="s">
        <v>34687</v>
      </c>
    </row>
    <row r="14677" spans="1:9" ht="32" x14ac:dyDescent="0.2">
      <c r="A14677" t="s">
        <v>34688</v>
      </c>
      <c r="B14677" t="s">
        <v>6915</v>
      </c>
      <c r="C14677">
        <v>1</v>
      </c>
      <c r="D14677" t="s">
        <v>12</v>
      </c>
      <c r="E14677" t="s">
        <v>12</v>
      </c>
      <c r="F14677" s="3" t="s">
        <v>34689</v>
      </c>
      <c r="G14677">
        <v>2019</v>
      </c>
      <c r="H14677" t="s">
        <v>3976</v>
      </c>
      <c r="I14677" t="s">
        <v>34690</v>
      </c>
    </row>
    <row r="14678" spans="1:9" ht="32" x14ac:dyDescent="0.2">
      <c r="A14678" t="s">
        <v>34691</v>
      </c>
      <c r="B14678" t="s">
        <v>34692</v>
      </c>
      <c r="C14678">
        <v>1</v>
      </c>
      <c r="D14678" t="s">
        <v>12</v>
      </c>
      <c r="E14678" t="s">
        <v>12</v>
      </c>
      <c r="F14678" s="3" t="s">
        <v>673</v>
      </c>
      <c r="G14678">
        <v>2019</v>
      </c>
      <c r="H14678" t="s">
        <v>37</v>
      </c>
      <c r="I14678" t="s">
        <v>34693</v>
      </c>
    </row>
    <row r="14679" spans="1:9" ht="16" x14ac:dyDescent="0.2">
      <c r="A14679" t="s">
        <v>34691</v>
      </c>
      <c r="B14679" t="s">
        <v>34694</v>
      </c>
      <c r="C14679">
        <v>2</v>
      </c>
      <c r="D14679" t="s">
        <v>12</v>
      </c>
      <c r="E14679" t="s">
        <v>12</v>
      </c>
      <c r="F14679" s="3" t="s">
        <v>34695</v>
      </c>
      <c r="G14679">
        <v>2019</v>
      </c>
      <c r="H14679" t="s">
        <v>140</v>
      </c>
      <c r="I14679" t="s">
        <v>34693</v>
      </c>
    </row>
    <row r="14680" spans="1:9" ht="32" x14ac:dyDescent="0.2">
      <c r="A14680" t="s">
        <v>34696</v>
      </c>
      <c r="B14680" t="s">
        <v>34697</v>
      </c>
      <c r="C14680">
        <v>1</v>
      </c>
      <c r="D14680" t="s">
        <v>12</v>
      </c>
      <c r="E14680" t="s">
        <v>12</v>
      </c>
      <c r="F14680" s="3" t="s">
        <v>34698</v>
      </c>
      <c r="G14680">
        <v>2019</v>
      </c>
      <c r="H14680" t="s">
        <v>140</v>
      </c>
      <c r="I14680" t="s">
        <v>34699</v>
      </c>
    </row>
    <row r="14681" spans="1:9" ht="32" x14ac:dyDescent="0.2">
      <c r="A14681" t="s">
        <v>34696</v>
      </c>
      <c r="B14681" t="s">
        <v>34700</v>
      </c>
      <c r="C14681">
        <v>2</v>
      </c>
      <c r="D14681" t="s">
        <v>12</v>
      </c>
      <c r="E14681" t="s">
        <v>12</v>
      </c>
      <c r="F14681" s="3" t="s">
        <v>34698</v>
      </c>
      <c r="G14681">
        <v>2019</v>
      </c>
      <c r="H14681" t="s">
        <v>140</v>
      </c>
      <c r="I14681" t="s">
        <v>34699</v>
      </c>
    </row>
    <row r="14682" spans="1:9" ht="32" x14ac:dyDescent="0.2">
      <c r="A14682" t="s">
        <v>34701</v>
      </c>
      <c r="B14682" t="s">
        <v>34702</v>
      </c>
      <c r="C14682">
        <v>1</v>
      </c>
      <c r="D14682" t="s">
        <v>31</v>
      </c>
      <c r="E14682" t="s">
        <v>12</v>
      </c>
      <c r="F14682" s="3" t="s">
        <v>34703</v>
      </c>
      <c r="G14682">
        <v>2019</v>
      </c>
      <c r="H14682" t="s">
        <v>140</v>
      </c>
      <c r="I14682" t="s">
        <v>34704</v>
      </c>
    </row>
    <row r="14683" spans="1:9" ht="32" x14ac:dyDescent="0.2">
      <c r="A14683" t="s">
        <v>34701</v>
      </c>
      <c r="B14683" t="s">
        <v>30534</v>
      </c>
      <c r="C14683">
        <v>2</v>
      </c>
      <c r="D14683" t="s">
        <v>31</v>
      </c>
      <c r="E14683" t="s">
        <v>12</v>
      </c>
      <c r="F14683" s="3" t="s">
        <v>34705</v>
      </c>
      <c r="G14683">
        <v>2019</v>
      </c>
      <c r="H14683" t="s">
        <v>140</v>
      </c>
      <c r="I14683" t="s">
        <v>34704</v>
      </c>
    </row>
    <row r="14684" spans="1:9" ht="16" x14ac:dyDescent="0.2">
      <c r="A14684" t="s">
        <v>34706</v>
      </c>
      <c r="B14684" t="s">
        <v>1006</v>
      </c>
      <c r="C14684">
        <v>1</v>
      </c>
      <c r="D14684" t="s">
        <v>1049</v>
      </c>
      <c r="E14684" t="s">
        <v>12</v>
      </c>
      <c r="F14684" s="3" t="s">
        <v>20806</v>
      </c>
      <c r="G14684">
        <v>2019</v>
      </c>
      <c r="H14684" t="s">
        <v>140</v>
      </c>
      <c r="I14684" t="s">
        <v>34707</v>
      </c>
    </row>
    <row r="14685" spans="1:9" ht="16" x14ac:dyDescent="0.2">
      <c r="A14685" t="s">
        <v>34706</v>
      </c>
      <c r="B14685" t="s">
        <v>34708</v>
      </c>
      <c r="C14685">
        <v>2</v>
      </c>
      <c r="D14685">
        <f>514</f>
        <v>514</v>
      </c>
      <c r="E14685" t="s">
        <v>12</v>
      </c>
      <c r="F14685" s="3" t="s">
        <v>501</v>
      </c>
      <c r="G14685">
        <v>2019</v>
      </c>
      <c r="H14685" t="s">
        <v>140</v>
      </c>
      <c r="I14685" t="s">
        <v>34707</v>
      </c>
    </row>
    <row r="14686" spans="1:9" ht="32" x14ac:dyDescent="0.2">
      <c r="A14686" t="s">
        <v>34709</v>
      </c>
      <c r="B14686" t="s">
        <v>34710</v>
      </c>
      <c r="C14686">
        <v>1</v>
      </c>
      <c r="D14686" t="s">
        <v>12</v>
      </c>
      <c r="E14686" t="s">
        <v>12</v>
      </c>
      <c r="F14686" s="3" t="s">
        <v>34711</v>
      </c>
      <c r="G14686">
        <v>2019</v>
      </c>
      <c r="H14686" t="s">
        <v>140</v>
      </c>
      <c r="I14686" t="s">
        <v>34712</v>
      </c>
    </row>
    <row r="14687" spans="1:9" ht="16" x14ac:dyDescent="0.2">
      <c r="A14687" t="s">
        <v>34709</v>
      </c>
      <c r="B14687" t="s">
        <v>34713</v>
      </c>
      <c r="C14687">
        <v>2</v>
      </c>
      <c r="D14687" t="s">
        <v>485</v>
      </c>
      <c r="E14687" t="s">
        <v>12</v>
      </c>
      <c r="F14687" s="3" t="s">
        <v>29196</v>
      </c>
      <c r="G14687">
        <v>2019</v>
      </c>
      <c r="H14687" t="s">
        <v>140</v>
      </c>
      <c r="I14687" t="s">
        <v>34712</v>
      </c>
    </row>
    <row r="14688" spans="1:9" ht="32" x14ac:dyDescent="0.2">
      <c r="A14688" t="s">
        <v>34709</v>
      </c>
      <c r="B14688" t="s">
        <v>34714</v>
      </c>
      <c r="C14688">
        <v>3</v>
      </c>
      <c r="D14688" t="s">
        <v>485</v>
      </c>
      <c r="E14688" t="s">
        <v>12</v>
      </c>
      <c r="F14688" s="3" t="s">
        <v>34715</v>
      </c>
      <c r="G14688">
        <v>2019</v>
      </c>
      <c r="H14688" t="s">
        <v>140</v>
      </c>
      <c r="I14688" t="s">
        <v>34712</v>
      </c>
    </row>
    <row r="14689" spans="1:9" ht="32" x14ac:dyDescent="0.2">
      <c r="A14689" t="s">
        <v>34709</v>
      </c>
      <c r="B14689" t="s">
        <v>34716</v>
      </c>
      <c r="C14689">
        <v>4</v>
      </c>
      <c r="D14689" t="s">
        <v>485</v>
      </c>
      <c r="E14689" t="s">
        <v>12</v>
      </c>
      <c r="F14689" s="3" t="s">
        <v>34717</v>
      </c>
      <c r="G14689">
        <v>2019</v>
      </c>
      <c r="H14689" t="s">
        <v>140</v>
      </c>
      <c r="I14689" t="s">
        <v>34712</v>
      </c>
    </row>
    <row r="14690" spans="1:9" ht="32" x14ac:dyDescent="0.2">
      <c r="A14690" t="s">
        <v>34709</v>
      </c>
      <c r="B14690" t="s">
        <v>34718</v>
      </c>
      <c r="C14690">
        <v>5</v>
      </c>
      <c r="D14690" t="s">
        <v>485</v>
      </c>
      <c r="E14690" t="s">
        <v>12</v>
      </c>
      <c r="F14690" s="3" t="s">
        <v>29289</v>
      </c>
      <c r="G14690">
        <v>2019</v>
      </c>
      <c r="H14690" t="s">
        <v>140</v>
      </c>
      <c r="I14690" t="s">
        <v>34712</v>
      </c>
    </row>
    <row r="14691" spans="1:9" ht="32" x14ac:dyDescent="0.2">
      <c r="A14691" t="s">
        <v>34709</v>
      </c>
      <c r="B14691" t="s">
        <v>34719</v>
      </c>
      <c r="C14691">
        <v>6</v>
      </c>
      <c r="D14691" t="s">
        <v>485</v>
      </c>
      <c r="E14691" t="s">
        <v>12</v>
      </c>
      <c r="F14691" s="3" t="s">
        <v>34720</v>
      </c>
      <c r="G14691">
        <v>2019</v>
      </c>
      <c r="H14691" t="s">
        <v>140</v>
      </c>
      <c r="I14691" t="s">
        <v>34712</v>
      </c>
    </row>
    <row r="14692" spans="1:9" ht="16" x14ac:dyDescent="0.2">
      <c r="A14692" t="s">
        <v>34709</v>
      </c>
      <c r="B14692" t="s">
        <v>34721</v>
      </c>
      <c r="C14692">
        <v>7</v>
      </c>
      <c r="D14692" t="s">
        <v>12</v>
      </c>
      <c r="E14692" t="s">
        <v>12</v>
      </c>
      <c r="F14692" s="3" t="s">
        <v>34722</v>
      </c>
      <c r="G14692">
        <v>2019</v>
      </c>
      <c r="H14692" t="s">
        <v>140</v>
      </c>
      <c r="I14692" t="s">
        <v>34712</v>
      </c>
    </row>
    <row r="14693" spans="1:9" ht="32" x14ac:dyDescent="0.2">
      <c r="A14693" t="s">
        <v>34709</v>
      </c>
      <c r="B14693" t="s">
        <v>34723</v>
      </c>
      <c r="C14693">
        <v>8</v>
      </c>
      <c r="D14693">
        <f>441</f>
        <v>441</v>
      </c>
      <c r="E14693" t="s">
        <v>12</v>
      </c>
      <c r="F14693" s="3" t="s">
        <v>34724</v>
      </c>
      <c r="G14693">
        <v>2019</v>
      </c>
      <c r="H14693" t="s">
        <v>140</v>
      </c>
      <c r="I14693" t="s">
        <v>34712</v>
      </c>
    </row>
    <row r="14694" spans="1:9" ht="32" x14ac:dyDescent="0.2">
      <c r="A14694" t="s">
        <v>34725</v>
      </c>
      <c r="B14694" t="s">
        <v>34726</v>
      </c>
      <c r="C14694">
        <v>1</v>
      </c>
      <c r="D14694" t="s">
        <v>12</v>
      </c>
      <c r="E14694" t="s">
        <v>12</v>
      </c>
      <c r="F14694" s="3" t="s">
        <v>5913</v>
      </c>
      <c r="G14694">
        <v>2019</v>
      </c>
      <c r="H14694" t="s">
        <v>1157</v>
      </c>
      <c r="I14694" t="s">
        <v>34727</v>
      </c>
    </row>
    <row r="14695" spans="1:9" ht="32" x14ac:dyDescent="0.2">
      <c r="A14695" t="s">
        <v>34725</v>
      </c>
      <c r="B14695" t="s">
        <v>34726</v>
      </c>
      <c r="C14695">
        <v>2</v>
      </c>
      <c r="D14695" t="s">
        <v>12</v>
      </c>
      <c r="E14695" t="s">
        <v>12</v>
      </c>
      <c r="F14695" s="3" t="s">
        <v>34728</v>
      </c>
      <c r="G14695">
        <v>2019</v>
      </c>
      <c r="H14695" t="s">
        <v>86</v>
      </c>
      <c r="I14695" t="s">
        <v>34727</v>
      </c>
    </row>
    <row r="14696" spans="1:9" ht="32" x14ac:dyDescent="0.2">
      <c r="A14696" t="s">
        <v>34729</v>
      </c>
      <c r="B14696" t="s">
        <v>9161</v>
      </c>
      <c r="C14696">
        <v>1</v>
      </c>
      <c r="D14696" t="s">
        <v>12</v>
      </c>
      <c r="E14696" t="s">
        <v>12</v>
      </c>
      <c r="F14696" s="3" t="s">
        <v>17612</v>
      </c>
      <c r="G14696">
        <v>2019</v>
      </c>
      <c r="H14696" t="s">
        <v>14</v>
      </c>
      <c r="I14696" t="s">
        <v>34730</v>
      </c>
    </row>
    <row r="14697" spans="1:9" ht="32" x14ac:dyDescent="0.2">
      <c r="A14697" t="s">
        <v>34729</v>
      </c>
      <c r="B14697" t="s">
        <v>19911</v>
      </c>
      <c r="C14697">
        <v>2</v>
      </c>
      <c r="D14697" t="s">
        <v>12</v>
      </c>
      <c r="E14697" t="s">
        <v>12</v>
      </c>
      <c r="F14697" s="3" t="s">
        <v>19912</v>
      </c>
      <c r="G14697">
        <v>2019</v>
      </c>
      <c r="H14697" t="s">
        <v>14</v>
      </c>
      <c r="I14697" t="s">
        <v>34730</v>
      </c>
    </row>
    <row r="14698" spans="1:9" ht="32" x14ac:dyDescent="0.2">
      <c r="A14698" t="s">
        <v>34729</v>
      </c>
      <c r="B14698" t="s">
        <v>382</v>
      </c>
      <c r="C14698">
        <v>3</v>
      </c>
      <c r="D14698" t="s">
        <v>12</v>
      </c>
      <c r="E14698" t="s">
        <v>12</v>
      </c>
      <c r="F14698" s="3" t="s">
        <v>34731</v>
      </c>
      <c r="G14698">
        <v>2019</v>
      </c>
      <c r="H14698" t="s">
        <v>474</v>
      </c>
      <c r="I14698" t="s">
        <v>34730</v>
      </c>
    </row>
    <row r="14699" spans="1:9" ht="32" x14ac:dyDescent="0.2">
      <c r="A14699" t="s">
        <v>34729</v>
      </c>
      <c r="B14699" t="s">
        <v>34642</v>
      </c>
      <c r="C14699">
        <v>4</v>
      </c>
      <c r="D14699" t="s">
        <v>12</v>
      </c>
      <c r="E14699" t="s">
        <v>12</v>
      </c>
      <c r="F14699" s="3" t="s">
        <v>4830</v>
      </c>
      <c r="G14699">
        <v>2019</v>
      </c>
      <c r="H14699" t="s">
        <v>14</v>
      </c>
      <c r="I14699" t="s">
        <v>34730</v>
      </c>
    </row>
    <row r="14700" spans="1:9" ht="32" x14ac:dyDescent="0.2">
      <c r="A14700" t="s">
        <v>34732</v>
      </c>
      <c r="B14700" t="s">
        <v>11577</v>
      </c>
      <c r="C14700">
        <v>1</v>
      </c>
      <c r="D14700" t="s">
        <v>1142</v>
      </c>
      <c r="E14700" t="s">
        <v>12</v>
      </c>
      <c r="F14700" s="3" t="s">
        <v>34733</v>
      </c>
      <c r="G14700">
        <v>2019</v>
      </c>
      <c r="H14700" t="s">
        <v>368</v>
      </c>
      <c r="I14700" t="s">
        <v>34734</v>
      </c>
    </row>
    <row r="14701" spans="1:9" ht="32" x14ac:dyDescent="0.2">
      <c r="A14701" t="s">
        <v>34735</v>
      </c>
      <c r="B14701" t="s">
        <v>34736</v>
      </c>
      <c r="C14701">
        <v>1</v>
      </c>
      <c r="D14701">
        <f>523</f>
        <v>523</v>
      </c>
      <c r="E14701" t="s">
        <v>12</v>
      </c>
      <c r="F14701" s="3" t="s">
        <v>34737</v>
      </c>
      <c r="G14701">
        <v>2019</v>
      </c>
      <c r="H14701" t="s">
        <v>226</v>
      </c>
      <c r="I14701" t="s">
        <v>34738</v>
      </c>
    </row>
    <row r="14702" spans="1:9" ht="32" x14ac:dyDescent="0.2">
      <c r="A14702" t="s">
        <v>34735</v>
      </c>
      <c r="B14702" t="s">
        <v>11074</v>
      </c>
      <c r="C14702">
        <v>2</v>
      </c>
      <c r="D14702">
        <f>523</f>
        <v>523</v>
      </c>
      <c r="E14702" t="s">
        <v>12</v>
      </c>
      <c r="F14702" s="3" t="s">
        <v>11075</v>
      </c>
      <c r="G14702">
        <v>2019</v>
      </c>
      <c r="H14702" t="s">
        <v>226</v>
      </c>
      <c r="I14702" t="s">
        <v>34738</v>
      </c>
    </row>
    <row r="14703" spans="1:9" ht="32" x14ac:dyDescent="0.2">
      <c r="A14703" t="s">
        <v>34735</v>
      </c>
      <c r="B14703" t="s">
        <v>34739</v>
      </c>
      <c r="C14703">
        <v>3</v>
      </c>
      <c r="D14703" t="s">
        <v>5154</v>
      </c>
      <c r="E14703" t="s">
        <v>12</v>
      </c>
      <c r="F14703" s="3" t="s">
        <v>34740</v>
      </c>
      <c r="G14703">
        <v>2019</v>
      </c>
      <c r="H14703" t="s">
        <v>226</v>
      </c>
      <c r="I14703" t="s">
        <v>34738</v>
      </c>
    </row>
    <row r="14704" spans="1:9" ht="16" x14ac:dyDescent="0.2">
      <c r="A14704" t="s">
        <v>34741</v>
      </c>
      <c r="B14704" t="s">
        <v>7002</v>
      </c>
      <c r="C14704">
        <v>1</v>
      </c>
      <c r="D14704" t="s">
        <v>12</v>
      </c>
      <c r="E14704" t="s">
        <v>12</v>
      </c>
      <c r="F14704" s="3" t="s">
        <v>3853</v>
      </c>
      <c r="G14704">
        <v>2019</v>
      </c>
      <c r="H14704" t="s">
        <v>140</v>
      </c>
      <c r="I14704" t="s">
        <v>34742</v>
      </c>
    </row>
    <row r="14705" spans="1:9" ht="32" x14ac:dyDescent="0.2">
      <c r="A14705" t="s">
        <v>34741</v>
      </c>
      <c r="B14705" t="s">
        <v>27219</v>
      </c>
      <c r="C14705">
        <v>2</v>
      </c>
      <c r="D14705" t="s">
        <v>2621</v>
      </c>
      <c r="E14705" t="s">
        <v>12</v>
      </c>
      <c r="F14705" s="3" t="s">
        <v>32015</v>
      </c>
      <c r="G14705">
        <v>2019</v>
      </c>
      <c r="H14705" t="s">
        <v>140</v>
      </c>
      <c r="I14705" t="s">
        <v>34742</v>
      </c>
    </row>
    <row r="14706" spans="1:9" ht="32" x14ac:dyDescent="0.2">
      <c r="A14706" t="s">
        <v>34741</v>
      </c>
      <c r="B14706" t="s">
        <v>3852</v>
      </c>
      <c r="C14706">
        <v>3</v>
      </c>
      <c r="D14706" t="s">
        <v>2621</v>
      </c>
      <c r="E14706" t="s">
        <v>12</v>
      </c>
      <c r="F14706" s="3" t="s">
        <v>7021</v>
      </c>
      <c r="G14706">
        <v>2019</v>
      </c>
      <c r="H14706" t="s">
        <v>140</v>
      </c>
      <c r="I14706" t="s">
        <v>34742</v>
      </c>
    </row>
    <row r="14707" spans="1:9" ht="32" x14ac:dyDescent="0.2">
      <c r="A14707" t="s">
        <v>34741</v>
      </c>
      <c r="B14707" t="s">
        <v>34743</v>
      </c>
      <c r="C14707">
        <v>4</v>
      </c>
      <c r="D14707" t="s">
        <v>2621</v>
      </c>
      <c r="E14707" t="s">
        <v>12</v>
      </c>
      <c r="F14707" s="3" t="s">
        <v>34744</v>
      </c>
      <c r="G14707">
        <v>2019</v>
      </c>
      <c r="H14707" t="s">
        <v>140</v>
      </c>
      <c r="I14707" t="s">
        <v>34742</v>
      </c>
    </row>
    <row r="14708" spans="1:9" ht="32" x14ac:dyDescent="0.2">
      <c r="A14708" t="s">
        <v>34745</v>
      </c>
      <c r="B14708" t="s">
        <v>19269</v>
      </c>
      <c r="C14708">
        <v>1</v>
      </c>
      <c r="D14708" t="s">
        <v>344</v>
      </c>
      <c r="E14708" t="s">
        <v>12</v>
      </c>
      <c r="F14708" s="3" t="s">
        <v>19270</v>
      </c>
      <c r="G14708">
        <v>2019</v>
      </c>
      <c r="H14708" t="s">
        <v>1157</v>
      </c>
      <c r="I14708" t="s">
        <v>34746</v>
      </c>
    </row>
    <row r="14709" spans="1:9" ht="32" x14ac:dyDescent="0.2">
      <c r="A14709" t="s">
        <v>34745</v>
      </c>
      <c r="B14709" t="s">
        <v>34747</v>
      </c>
      <c r="C14709">
        <v>2</v>
      </c>
      <c r="D14709" t="s">
        <v>344</v>
      </c>
      <c r="E14709" t="s">
        <v>12</v>
      </c>
      <c r="F14709" s="3" t="s">
        <v>34748</v>
      </c>
      <c r="G14709">
        <v>2019</v>
      </c>
      <c r="H14709" t="s">
        <v>1157</v>
      </c>
      <c r="I14709" t="s">
        <v>34746</v>
      </c>
    </row>
    <row r="14710" spans="1:9" ht="32" x14ac:dyDescent="0.2">
      <c r="A14710" t="s">
        <v>34749</v>
      </c>
      <c r="B14710" t="s">
        <v>22044</v>
      </c>
      <c r="C14710">
        <v>1</v>
      </c>
      <c r="D14710" t="s">
        <v>12</v>
      </c>
      <c r="E14710" t="s">
        <v>12</v>
      </c>
      <c r="F14710" s="3" t="s">
        <v>34750</v>
      </c>
      <c r="G14710">
        <v>2019</v>
      </c>
      <c r="H14710" t="s">
        <v>14</v>
      </c>
      <c r="I14710" t="s">
        <v>34751</v>
      </c>
    </row>
    <row r="14711" spans="1:9" ht="32" x14ac:dyDescent="0.2">
      <c r="A14711" t="s">
        <v>34749</v>
      </c>
      <c r="B14711" t="s">
        <v>1016</v>
      </c>
      <c r="C14711">
        <v>2</v>
      </c>
      <c r="D14711" t="s">
        <v>52</v>
      </c>
      <c r="E14711" t="s">
        <v>12</v>
      </c>
      <c r="F14711" s="3" t="s">
        <v>2148</v>
      </c>
      <c r="G14711">
        <v>2019</v>
      </c>
      <c r="H14711" t="s">
        <v>140</v>
      </c>
      <c r="I14711" t="s">
        <v>34751</v>
      </c>
    </row>
    <row r="14712" spans="1:9" ht="32" x14ac:dyDescent="0.2">
      <c r="A14712" t="s">
        <v>34749</v>
      </c>
      <c r="B14712" t="s">
        <v>23964</v>
      </c>
      <c r="C14712">
        <v>3</v>
      </c>
      <c r="D14712" t="s">
        <v>12</v>
      </c>
      <c r="E14712" t="s">
        <v>12</v>
      </c>
      <c r="F14712" s="3" t="s">
        <v>34752</v>
      </c>
      <c r="G14712">
        <v>2019</v>
      </c>
      <c r="H14712" t="s">
        <v>14</v>
      </c>
      <c r="I14712" t="s">
        <v>34751</v>
      </c>
    </row>
    <row r="14713" spans="1:9" ht="32" x14ac:dyDescent="0.2">
      <c r="A14713" t="s">
        <v>34753</v>
      </c>
      <c r="B14713" t="s">
        <v>34754</v>
      </c>
      <c r="C14713">
        <v>1</v>
      </c>
      <c r="D14713" t="s">
        <v>6469</v>
      </c>
      <c r="E14713" t="s">
        <v>12</v>
      </c>
      <c r="F14713" s="3" t="s">
        <v>34755</v>
      </c>
      <c r="G14713">
        <v>2019</v>
      </c>
      <c r="H14713" t="s">
        <v>368</v>
      </c>
      <c r="I14713" t="s">
        <v>34756</v>
      </c>
    </row>
    <row r="14714" spans="1:9" ht="16" x14ac:dyDescent="0.2">
      <c r="A14714" t="s">
        <v>34753</v>
      </c>
      <c r="B14714" t="s">
        <v>34757</v>
      </c>
      <c r="C14714">
        <v>2</v>
      </c>
      <c r="D14714" t="s">
        <v>6469</v>
      </c>
      <c r="E14714" t="s">
        <v>12</v>
      </c>
      <c r="F14714" s="3" t="s">
        <v>34758</v>
      </c>
      <c r="G14714">
        <v>2019</v>
      </c>
      <c r="H14714" t="s">
        <v>368</v>
      </c>
      <c r="I14714" t="s">
        <v>34756</v>
      </c>
    </row>
    <row r="14715" spans="1:9" ht="16" x14ac:dyDescent="0.2">
      <c r="A14715" t="s">
        <v>34759</v>
      </c>
      <c r="B14715" t="s">
        <v>23917</v>
      </c>
      <c r="C14715">
        <v>1</v>
      </c>
      <c r="D14715" t="s">
        <v>12</v>
      </c>
      <c r="E14715" t="s">
        <v>12</v>
      </c>
      <c r="F14715" s="3" t="s">
        <v>34760</v>
      </c>
      <c r="G14715">
        <v>2019</v>
      </c>
      <c r="H14715" t="s">
        <v>174</v>
      </c>
      <c r="I14715" t="s">
        <v>34761</v>
      </c>
    </row>
    <row r="14716" spans="1:9" ht="16" x14ac:dyDescent="0.2">
      <c r="A14716" t="s">
        <v>34759</v>
      </c>
      <c r="B14716" t="s">
        <v>34762</v>
      </c>
      <c r="C14716">
        <v>2</v>
      </c>
      <c r="D14716" t="s">
        <v>12</v>
      </c>
      <c r="E14716" t="s">
        <v>12</v>
      </c>
      <c r="F14716" s="3" t="s">
        <v>8005</v>
      </c>
      <c r="G14716">
        <v>2019</v>
      </c>
      <c r="H14716" t="s">
        <v>174</v>
      </c>
      <c r="I14716" t="s">
        <v>34761</v>
      </c>
    </row>
    <row r="14717" spans="1:9" ht="16" x14ac:dyDescent="0.2">
      <c r="A14717" t="s">
        <v>34759</v>
      </c>
      <c r="B14717" t="s">
        <v>23915</v>
      </c>
      <c r="C14717">
        <v>3</v>
      </c>
      <c r="D14717" t="s">
        <v>12</v>
      </c>
      <c r="E14717" t="s">
        <v>12</v>
      </c>
      <c r="F14717" s="3" t="s">
        <v>8005</v>
      </c>
      <c r="G14717">
        <v>2019</v>
      </c>
      <c r="H14717" t="s">
        <v>174</v>
      </c>
      <c r="I14717" t="s">
        <v>34761</v>
      </c>
    </row>
    <row r="14718" spans="1:9" ht="16" x14ac:dyDescent="0.2">
      <c r="A14718" t="s">
        <v>34759</v>
      </c>
      <c r="B14718" t="s">
        <v>23913</v>
      </c>
      <c r="C14718">
        <v>4</v>
      </c>
      <c r="D14718" t="s">
        <v>12</v>
      </c>
      <c r="E14718" t="s">
        <v>12</v>
      </c>
      <c r="F14718" s="3" t="s">
        <v>34763</v>
      </c>
      <c r="G14718">
        <v>2019</v>
      </c>
      <c r="H14718" t="s">
        <v>174</v>
      </c>
      <c r="I14718" t="s">
        <v>34761</v>
      </c>
    </row>
    <row r="14719" spans="1:9" ht="16" x14ac:dyDescent="0.2">
      <c r="A14719" t="s">
        <v>34764</v>
      </c>
      <c r="B14719" t="s">
        <v>34765</v>
      </c>
      <c r="C14719">
        <v>1</v>
      </c>
      <c r="D14719">
        <f>436</f>
        <v>436</v>
      </c>
      <c r="E14719" t="s">
        <v>12</v>
      </c>
      <c r="F14719" s="3" t="s">
        <v>34766</v>
      </c>
      <c r="G14719">
        <v>2019</v>
      </c>
      <c r="H14719" t="s">
        <v>14</v>
      </c>
      <c r="I14719" t="s">
        <v>34767</v>
      </c>
    </row>
    <row r="14720" spans="1:9" ht="16" x14ac:dyDescent="0.2">
      <c r="A14720" t="s">
        <v>34768</v>
      </c>
      <c r="B14720" t="s">
        <v>2145</v>
      </c>
      <c r="C14720">
        <v>1</v>
      </c>
      <c r="D14720" t="s">
        <v>12</v>
      </c>
      <c r="E14720" t="s">
        <v>12</v>
      </c>
      <c r="F14720" s="3" t="s">
        <v>34769</v>
      </c>
      <c r="G14720">
        <v>2019</v>
      </c>
      <c r="H14720" t="s">
        <v>14</v>
      </c>
      <c r="I14720" t="s">
        <v>34770</v>
      </c>
    </row>
    <row r="14721" spans="1:9" ht="32" x14ac:dyDescent="0.2">
      <c r="A14721" t="s">
        <v>34768</v>
      </c>
      <c r="B14721" t="s">
        <v>1016</v>
      </c>
      <c r="C14721">
        <v>2</v>
      </c>
      <c r="D14721" t="s">
        <v>52</v>
      </c>
      <c r="E14721" t="s">
        <v>12</v>
      </c>
      <c r="F14721" s="3" t="s">
        <v>2148</v>
      </c>
      <c r="G14721">
        <v>2019</v>
      </c>
      <c r="H14721" t="s">
        <v>140</v>
      </c>
      <c r="I14721" t="s">
        <v>34770</v>
      </c>
    </row>
    <row r="14722" spans="1:9" ht="16" x14ac:dyDescent="0.2">
      <c r="A14722" t="s">
        <v>34771</v>
      </c>
      <c r="B14722" t="s">
        <v>4116</v>
      </c>
      <c r="C14722">
        <v>1</v>
      </c>
      <c r="D14722" t="s">
        <v>12</v>
      </c>
      <c r="E14722" t="s">
        <v>12</v>
      </c>
      <c r="F14722" s="3" t="s">
        <v>4117</v>
      </c>
      <c r="G14722">
        <v>2019</v>
      </c>
      <c r="H14722" t="s">
        <v>368</v>
      </c>
      <c r="I14722" t="s">
        <v>34772</v>
      </c>
    </row>
    <row r="14723" spans="1:9" ht="16" x14ac:dyDescent="0.2">
      <c r="A14723" t="s">
        <v>34773</v>
      </c>
      <c r="B14723" t="s">
        <v>34774</v>
      </c>
      <c r="C14723">
        <v>1</v>
      </c>
      <c r="D14723" t="s">
        <v>90</v>
      </c>
      <c r="E14723" t="s">
        <v>12</v>
      </c>
      <c r="F14723" s="3" t="s">
        <v>29839</v>
      </c>
      <c r="G14723">
        <v>2019</v>
      </c>
      <c r="H14723" t="s">
        <v>832</v>
      </c>
      <c r="I14723" t="s">
        <v>34775</v>
      </c>
    </row>
    <row r="14724" spans="1:9" ht="32" x14ac:dyDescent="0.2">
      <c r="A14724" t="s">
        <v>34773</v>
      </c>
      <c r="B14724" t="s">
        <v>34776</v>
      </c>
      <c r="C14724">
        <v>2</v>
      </c>
      <c r="D14724" t="s">
        <v>12</v>
      </c>
      <c r="E14724" t="s">
        <v>12</v>
      </c>
      <c r="F14724" s="3" t="s">
        <v>34777</v>
      </c>
      <c r="G14724">
        <v>2019</v>
      </c>
      <c r="H14724" t="s">
        <v>832</v>
      </c>
      <c r="I14724" t="s">
        <v>34775</v>
      </c>
    </row>
    <row r="14725" spans="1:9" ht="16" x14ac:dyDescent="0.2">
      <c r="A14725" t="s">
        <v>34773</v>
      </c>
      <c r="B14725" t="s">
        <v>34778</v>
      </c>
      <c r="C14725">
        <v>3</v>
      </c>
      <c r="D14725" t="s">
        <v>12</v>
      </c>
      <c r="E14725" t="s">
        <v>12</v>
      </c>
      <c r="F14725" s="3" t="s">
        <v>34779</v>
      </c>
      <c r="G14725">
        <v>2019</v>
      </c>
      <c r="H14725" t="s">
        <v>14</v>
      </c>
      <c r="I14725" t="s">
        <v>34775</v>
      </c>
    </row>
    <row r="14726" spans="1:9" ht="16" x14ac:dyDescent="0.2">
      <c r="A14726" t="s">
        <v>34780</v>
      </c>
      <c r="B14726" t="s">
        <v>34781</v>
      </c>
      <c r="C14726">
        <v>1</v>
      </c>
      <c r="D14726" t="s">
        <v>344</v>
      </c>
      <c r="E14726" t="s">
        <v>12</v>
      </c>
      <c r="F14726" s="3" t="s">
        <v>27781</v>
      </c>
      <c r="G14726">
        <v>2019</v>
      </c>
      <c r="H14726" t="s">
        <v>174</v>
      </c>
      <c r="I14726" t="s">
        <v>34782</v>
      </c>
    </row>
    <row r="14727" spans="1:9" ht="32" x14ac:dyDescent="0.2">
      <c r="A14727" t="s">
        <v>34783</v>
      </c>
      <c r="B14727" t="s">
        <v>34784</v>
      </c>
      <c r="C14727">
        <v>1</v>
      </c>
      <c r="D14727" t="s">
        <v>12</v>
      </c>
      <c r="E14727" t="s">
        <v>12</v>
      </c>
      <c r="F14727" s="3" t="s">
        <v>15057</v>
      </c>
      <c r="G14727">
        <v>2019</v>
      </c>
      <c r="H14727" t="s">
        <v>140</v>
      </c>
      <c r="I14727" t="s">
        <v>34785</v>
      </c>
    </row>
    <row r="14728" spans="1:9" ht="32" x14ac:dyDescent="0.2">
      <c r="A14728" t="s">
        <v>34783</v>
      </c>
      <c r="B14728" t="s">
        <v>155</v>
      </c>
      <c r="C14728">
        <v>2</v>
      </c>
      <c r="D14728" t="s">
        <v>12</v>
      </c>
      <c r="E14728" t="s">
        <v>12</v>
      </c>
      <c r="F14728" s="3" t="s">
        <v>19262</v>
      </c>
      <c r="G14728">
        <v>2019</v>
      </c>
      <c r="H14728" t="s">
        <v>37</v>
      </c>
      <c r="I14728" t="s">
        <v>34785</v>
      </c>
    </row>
    <row r="14729" spans="1:9" ht="32" x14ac:dyDescent="0.2">
      <c r="A14729" t="s">
        <v>34783</v>
      </c>
      <c r="B14729" t="s">
        <v>24880</v>
      </c>
      <c r="C14729">
        <v>3</v>
      </c>
      <c r="D14729" t="s">
        <v>12</v>
      </c>
      <c r="E14729" t="s">
        <v>12</v>
      </c>
      <c r="F14729" s="7" t="s">
        <v>34786</v>
      </c>
      <c r="G14729">
        <v>2019</v>
      </c>
      <c r="H14729" t="s">
        <v>37</v>
      </c>
      <c r="I14729" t="s">
        <v>34785</v>
      </c>
    </row>
    <row r="14730" spans="1:9" ht="32" x14ac:dyDescent="0.2">
      <c r="A14730" t="s">
        <v>34783</v>
      </c>
      <c r="B14730" t="s">
        <v>34787</v>
      </c>
      <c r="C14730">
        <v>4</v>
      </c>
      <c r="D14730" t="s">
        <v>12</v>
      </c>
      <c r="E14730" t="s">
        <v>12</v>
      </c>
      <c r="F14730" s="3" t="s">
        <v>34788</v>
      </c>
      <c r="G14730">
        <v>2019</v>
      </c>
      <c r="H14730" t="s">
        <v>37</v>
      </c>
      <c r="I14730" t="s">
        <v>34785</v>
      </c>
    </row>
    <row r="14731" spans="1:9" ht="32" x14ac:dyDescent="0.2">
      <c r="A14731" t="s">
        <v>34789</v>
      </c>
      <c r="B14731" t="s">
        <v>6860</v>
      </c>
      <c r="C14731">
        <v>1</v>
      </c>
      <c r="D14731" t="s">
        <v>12</v>
      </c>
      <c r="E14731" t="s">
        <v>12</v>
      </c>
      <c r="F14731" s="7" t="s">
        <v>34790</v>
      </c>
      <c r="G14731">
        <v>2019</v>
      </c>
      <c r="H14731" t="s">
        <v>37</v>
      </c>
      <c r="I14731" t="s">
        <v>34791</v>
      </c>
    </row>
    <row r="14732" spans="1:9" ht="16" x14ac:dyDescent="0.2">
      <c r="A14732" t="s">
        <v>34789</v>
      </c>
      <c r="B14732" t="s">
        <v>8094</v>
      </c>
      <c r="C14732">
        <v>2</v>
      </c>
      <c r="D14732" t="s">
        <v>12</v>
      </c>
      <c r="E14732" t="s">
        <v>12</v>
      </c>
      <c r="F14732" s="3" t="s">
        <v>8095</v>
      </c>
      <c r="G14732">
        <v>2019</v>
      </c>
      <c r="H14732" t="s">
        <v>37</v>
      </c>
      <c r="I14732" t="s">
        <v>34791</v>
      </c>
    </row>
    <row r="14733" spans="1:9" ht="32" x14ac:dyDescent="0.2">
      <c r="A14733" t="s">
        <v>34789</v>
      </c>
      <c r="B14733" t="s">
        <v>15703</v>
      </c>
      <c r="C14733">
        <v>3</v>
      </c>
      <c r="D14733" t="s">
        <v>12</v>
      </c>
      <c r="E14733" t="s">
        <v>12</v>
      </c>
      <c r="F14733" s="7" t="s">
        <v>34792</v>
      </c>
      <c r="G14733">
        <v>2019</v>
      </c>
      <c r="H14733" t="s">
        <v>37</v>
      </c>
      <c r="I14733" t="s">
        <v>34791</v>
      </c>
    </row>
    <row r="14734" spans="1:9" ht="32" x14ac:dyDescent="0.2">
      <c r="A14734" t="s">
        <v>34793</v>
      </c>
      <c r="B14734" t="s">
        <v>1111</v>
      </c>
      <c r="C14734">
        <v>1</v>
      </c>
      <c r="D14734" t="s">
        <v>12</v>
      </c>
      <c r="E14734" t="s">
        <v>12</v>
      </c>
      <c r="F14734" s="3" t="s">
        <v>31575</v>
      </c>
      <c r="G14734">
        <v>2019</v>
      </c>
      <c r="H14734" t="s">
        <v>37</v>
      </c>
      <c r="I14734" t="s">
        <v>34794</v>
      </c>
    </row>
    <row r="14735" spans="1:9" ht="16" x14ac:dyDescent="0.2">
      <c r="A14735" t="s">
        <v>34795</v>
      </c>
      <c r="B14735" t="s">
        <v>34796</v>
      </c>
      <c r="C14735">
        <v>1</v>
      </c>
      <c r="D14735" t="s">
        <v>316</v>
      </c>
      <c r="E14735" t="s">
        <v>12</v>
      </c>
      <c r="F14735" s="3" t="s">
        <v>32063</v>
      </c>
      <c r="G14735">
        <v>2019</v>
      </c>
      <c r="H14735" t="s">
        <v>845</v>
      </c>
      <c r="I14735" t="s">
        <v>34797</v>
      </c>
    </row>
    <row r="14736" spans="1:9" ht="32" x14ac:dyDescent="0.2">
      <c r="A14736" t="s">
        <v>34798</v>
      </c>
      <c r="B14736" t="s">
        <v>155</v>
      </c>
      <c r="C14736">
        <v>1</v>
      </c>
      <c r="D14736" t="s">
        <v>12</v>
      </c>
      <c r="E14736" t="s">
        <v>12</v>
      </c>
      <c r="F14736" s="3" t="s">
        <v>19262</v>
      </c>
      <c r="G14736">
        <v>2019</v>
      </c>
      <c r="H14736" t="s">
        <v>37</v>
      </c>
      <c r="I14736" t="s">
        <v>34799</v>
      </c>
    </row>
    <row r="14737" spans="1:9" ht="16" x14ac:dyDescent="0.2">
      <c r="A14737" t="s">
        <v>34800</v>
      </c>
      <c r="B14737" t="s">
        <v>34762</v>
      </c>
      <c r="C14737">
        <v>1</v>
      </c>
      <c r="D14737" t="s">
        <v>12</v>
      </c>
      <c r="E14737" t="s">
        <v>12</v>
      </c>
      <c r="F14737" s="3" t="s">
        <v>8005</v>
      </c>
      <c r="G14737">
        <v>2019</v>
      </c>
      <c r="H14737" t="s">
        <v>174</v>
      </c>
      <c r="I14737" t="s">
        <v>34801</v>
      </c>
    </row>
    <row r="14738" spans="1:9" ht="16" x14ac:dyDescent="0.2">
      <c r="A14738" t="s">
        <v>34800</v>
      </c>
      <c r="B14738" t="s">
        <v>34802</v>
      </c>
      <c r="C14738">
        <v>2</v>
      </c>
      <c r="D14738" t="s">
        <v>31</v>
      </c>
      <c r="E14738" t="s">
        <v>12</v>
      </c>
      <c r="F14738" s="3" t="s">
        <v>34803</v>
      </c>
      <c r="G14738">
        <v>2019</v>
      </c>
      <c r="H14738" t="s">
        <v>174</v>
      </c>
      <c r="I14738" t="s">
        <v>34801</v>
      </c>
    </row>
    <row r="14739" spans="1:9" ht="16" x14ac:dyDescent="0.2">
      <c r="A14739" t="s">
        <v>34800</v>
      </c>
      <c r="B14739" t="s">
        <v>34804</v>
      </c>
      <c r="C14739">
        <v>3</v>
      </c>
      <c r="D14739" t="s">
        <v>12</v>
      </c>
      <c r="E14739" t="s">
        <v>12</v>
      </c>
      <c r="F14739" s="3" t="s">
        <v>8005</v>
      </c>
      <c r="G14739">
        <v>2019</v>
      </c>
      <c r="H14739" t="s">
        <v>174</v>
      </c>
      <c r="I14739" t="s">
        <v>34801</v>
      </c>
    </row>
    <row r="14740" spans="1:9" ht="16" x14ac:dyDescent="0.2">
      <c r="A14740" t="s">
        <v>34800</v>
      </c>
      <c r="B14740" t="s">
        <v>23917</v>
      </c>
      <c r="C14740">
        <v>4</v>
      </c>
      <c r="D14740" t="s">
        <v>12</v>
      </c>
      <c r="E14740" t="s">
        <v>12</v>
      </c>
      <c r="F14740" s="3" t="s">
        <v>34089</v>
      </c>
      <c r="G14740">
        <v>2019</v>
      </c>
      <c r="H14740" t="s">
        <v>174</v>
      </c>
      <c r="I14740" t="s">
        <v>34801</v>
      </c>
    </row>
    <row r="14741" spans="1:9" ht="32" x14ac:dyDescent="0.2">
      <c r="A14741" t="s">
        <v>34805</v>
      </c>
      <c r="B14741" t="s">
        <v>34806</v>
      </c>
      <c r="C14741">
        <v>1</v>
      </c>
      <c r="D14741" t="s">
        <v>1085</v>
      </c>
      <c r="E14741" t="s">
        <v>12</v>
      </c>
      <c r="F14741" s="3" t="s">
        <v>34807</v>
      </c>
      <c r="G14741">
        <v>2019</v>
      </c>
      <c r="H14741" t="s">
        <v>140</v>
      </c>
      <c r="I14741" t="s">
        <v>34808</v>
      </c>
    </row>
    <row r="14742" spans="1:9" ht="32" x14ac:dyDescent="0.2">
      <c r="A14742" t="s">
        <v>34805</v>
      </c>
      <c r="B14742" t="s">
        <v>27112</v>
      </c>
      <c r="C14742">
        <v>2</v>
      </c>
      <c r="D14742" t="s">
        <v>5245</v>
      </c>
      <c r="E14742" t="s">
        <v>12</v>
      </c>
      <c r="F14742" s="3" t="s">
        <v>34809</v>
      </c>
      <c r="G14742">
        <v>2019</v>
      </c>
      <c r="H14742" t="s">
        <v>140</v>
      </c>
      <c r="I14742" t="s">
        <v>34808</v>
      </c>
    </row>
    <row r="14743" spans="1:9" ht="16" x14ac:dyDescent="0.2">
      <c r="A14743" t="s">
        <v>34805</v>
      </c>
      <c r="B14743" t="s">
        <v>34810</v>
      </c>
      <c r="C14743">
        <v>3</v>
      </c>
      <c r="D14743" t="s">
        <v>1085</v>
      </c>
      <c r="E14743" t="s">
        <v>12</v>
      </c>
      <c r="F14743" s="3" t="s">
        <v>34811</v>
      </c>
      <c r="G14743">
        <v>2019</v>
      </c>
      <c r="H14743" t="s">
        <v>140</v>
      </c>
      <c r="I14743" t="s">
        <v>34808</v>
      </c>
    </row>
    <row r="14744" spans="1:9" ht="32" x14ac:dyDescent="0.2">
      <c r="A14744" t="s">
        <v>34805</v>
      </c>
      <c r="B14744" t="s">
        <v>34812</v>
      </c>
      <c r="C14744">
        <v>4</v>
      </c>
      <c r="D14744" t="s">
        <v>5245</v>
      </c>
      <c r="E14744" t="s">
        <v>12</v>
      </c>
      <c r="F14744" s="3" t="s">
        <v>34813</v>
      </c>
      <c r="G14744">
        <v>2019</v>
      </c>
      <c r="H14744" t="s">
        <v>140</v>
      </c>
      <c r="I14744" t="s">
        <v>34808</v>
      </c>
    </row>
    <row r="14745" spans="1:9" ht="16" x14ac:dyDescent="0.2">
      <c r="A14745" t="s">
        <v>34814</v>
      </c>
      <c r="B14745" t="s">
        <v>34358</v>
      </c>
      <c r="C14745">
        <v>1</v>
      </c>
      <c r="D14745" t="s">
        <v>101</v>
      </c>
      <c r="E14745" t="s">
        <v>12</v>
      </c>
      <c r="F14745" s="3" t="s">
        <v>2980</v>
      </c>
      <c r="G14745">
        <v>2019</v>
      </c>
      <c r="H14745" t="s">
        <v>37</v>
      </c>
      <c r="I14745" t="s">
        <v>34815</v>
      </c>
    </row>
    <row r="14746" spans="1:9" ht="32" x14ac:dyDescent="0.2">
      <c r="A14746" t="s">
        <v>34816</v>
      </c>
      <c r="B14746" t="s">
        <v>34817</v>
      </c>
      <c r="C14746">
        <v>1</v>
      </c>
      <c r="D14746">
        <v>302</v>
      </c>
      <c r="E14746" t="s">
        <v>12</v>
      </c>
      <c r="F14746" s="7" t="s">
        <v>3130</v>
      </c>
      <c r="G14746">
        <v>2019</v>
      </c>
      <c r="H14746" t="s">
        <v>126</v>
      </c>
      <c r="I14746" t="s">
        <v>34818</v>
      </c>
    </row>
    <row r="14747" spans="1:9" ht="32" x14ac:dyDescent="0.2">
      <c r="A14747" t="s">
        <v>34816</v>
      </c>
      <c r="B14747" t="s">
        <v>34819</v>
      </c>
      <c r="C14747">
        <v>2</v>
      </c>
      <c r="D14747">
        <f>272</f>
        <v>272</v>
      </c>
      <c r="E14747" t="s">
        <v>12</v>
      </c>
      <c r="F14747" s="3" t="s">
        <v>34820</v>
      </c>
      <c r="G14747">
        <v>2019</v>
      </c>
      <c r="H14747" t="s">
        <v>86</v>
      </c>
      <c r="I14747" t="s">
        <v>34818</v>
      </c>
    </row>
    <row r="14748" spans="1:9" ht="32" x14ac:dyDescent="0.2">
      <c r="A14748" t="s">
        <v>34821</v>
      </c>
      <c r="B14748" t="s">
        <v>34822</v>
      </c>
      <c r="C14748">
        <v>1</v>
      </c>
      <c r="D14748" t="s">
        <v>712</v>
      </c>
      <c r="E14748" t="s">
        <v>12</v>
      </c>
      <c r="F14748" s="3" t="s">
        <v>34823</v>
      </c>
      <c r="G14748">
        <v>2019</v>
      </c>
      <c r="H14748" t="s">
        <v>140</v>
      </c>
      <c r="I14748" t="s">
        <v>34824</v>
      </c>
    </row>
    <row r="14749" spans="1:9" ht="32" x14ac:dyDescent="0.2">
      <c r="A14749" t="s">
        <v>34825</v>
      </c>
      <c r="B14749" t="s">
        <v>34826</v>
      </c>
      <c r="C14749">
        <v>1</v>
      </c>
      <c r="D14749" t="s">
        <v>12</v>
      </c>
      <c r="E14749" t="s">
        <v>12</v>
      </c>
      <c r="F14749" s="3" t="s">
        <v>34827</v>
      </c>
      <c r="G14749">
        <v>2019</v>
      </c>
      <c r="H14749" t="s">
        <v>239</v>
      </c>
      <c r="I14749" t="s">
        <v>34828</v>
      </c>
    </row>
    <row r="14750" spans="1:9" ht="32" x14ac:dyDescent="0.2">
      <c r="A14750" t="s">
        <v>34829</v>
      </c>
      <c r="B14750" t="s">
        <v>34830</v>
      </c>
      <c r="C14750">
        <v>1</v>
      </c>
      <c r="D14750" t="s">
        <v>12</v>
      </c>
      <c r="E14750" t="s">
        <v>12</v>
      </c>
      <c r="F14750" s="3" t="s">
        <v>8105</v>
      </c>
      <c r="G14750">
        <v>2019</v>
      </c>
      <c r="H14750" t="s">
        <v>420</v>
      </c>
      <c r="I14750" t="s">
        <v>34831</v>
      </c>
    </row>
    <row r="14751" spans="1:9" ht="16" x14ac:dyDescent="0.2">
      <c r="A14751" t="s">
        <v>34829</v>
      </c>
      <c r="B14751" t="s">
        <v>34832</v>
      </c>
      <c r="C14751">
        <v>2</v>
      </c>
      <c r="D14751" t="s">
        <v>12</v>
      </c>
      <c r="E14751" t="s">
        <v>12</v>
      </c>
      <c r="F14751" s="3" t="s">
        <v>34833</v>
      </c>
      <c r="G14751">
        <v>2019</v>
      </c>
      <c r="H14751" t="s">
        <v>420</v>
      </c>
      <c r="I14751" t="s">
        <v>34831</v>
      </c>
    </row>
    <row r="14752" spans="1:9" ht="16" x14ac:dyDescent="0.2">
      <c r="A14752" t="s">
        <v>34829</v>
      </c>
      <c r="B14752" t="s">
        <v>34834</v>
      </c>
      <c r="C14752">
        <v>3</v>
      </c>
      <c r="D14752" t="s">
        <v>31</v>
      </c>
      <c r="E14752" t="s">
        <v>12</v>
      </c>
      <c r="F14752" s="3" t="s">
        <v>34835</v>
      </c>
      <c r="G14752">
        <v>2019</v>
      </c>
      <c r="H14752" t="s">
        <v>420</v>
      </c>
      <c r="I14752" t="s">
        <v>34831</v>
      </c>
    </row>
    <row r="14753" spans="1:9" ht="32" x14ac:dyDescent="0.2">
      <c r="A14753" t="s">
        <v>34836</v>
      </c>
      <c r="B14753" t="s">
        <v>24763</v>
      </c>
      <c r="C14753">
        <v>1</v>
      </c>
      <c r="D14753" t="s">
        <v>1020</v>
      </c>
      <c r="E14753" t="s">
        <v>12</v>
      </c>
      <c r="F14753" s="3" t="s">
        <v>34837</v>
      </c>
      <c r="G14753">
        <v>2019</v>
      </c>
      <c r="H14753" t="s">
        <v>1022</v>
      </c>
      <c r="I14753" t="s">
        <v>34838</v>
      </c>
    </row>
    <row r="14754" spans="1:9" ht="16" x14ac:dyDescent="0.2">
      <c r="A14754" t="s">
        <v>34839</v>
      </c>
      <c r="B14754" t="s">
        <v>34840</v>
      </c>
      <c r="C14754">
        <v>1</v>
      </c>
      <c r="D14754" t="s">
        <v>12</v>
      </c>
      <c r="E14754" t="s">
        <v>12</v>
      </c>
      <c r="F14754" s="3" t="s">
        <v>34841</v>
      </c>
      <c r="G14754">
        <v>2019</v>
      </c>
      <c r="H14754" t="s">
        <v>1102</v>
      </c>
      <c r="I14754" t="s">
        <v>34842</v>
      </c>
    </row>
    <row r="14755" spans="1:9" ht="16" x14ac:dyDescent="0.2">
      <c r="A14755" t="s">
        <v>34839</v>
      </c>
      <c r="B14755" t="s">
        <v>34843</v>
      </c>
      <c r="C14755">
        <v>2</v>
      </c>
      <c r="D14755" t="s">
        <v>12</v>
      </c>
      <c r="E14755" t="s">
        <v>12</v>
      </c>
      <c r="F14755" s="3" t="s">
        <v>34844</v>
      </c>
      <c r="G14755">
        <v>2019</v>
      </c>
      <c r="H14755" t="s">
        <v>37</v>
      </c>
      <c r="I14755" t="s">
        <v>34842</v>
      </c>
    </row>
    <row r="14756" spans="1:9" ht="32" x14ac:dyDescent="0.2">
      <c r="A14756" t="s">
        <v>34845</v>
      </c>
      <c r="B14756" t="s">
        <v>34846</v>
      </c>
      <c r="C14756">
        <v>1</v>
      </c>
      <c r="D14756" t="s">
        <v>12</v>
      </c>
      <c r="E14756" t="s">
        <v>12</v>
      </c>
      <c r="F14756" s="3" t="s">
        <v>34847</v>
      </c>
      <c r="G14756">
        <v>2019</v>
      </c>
      <c r="H14756" t="s">
        <v>140</v>
      </c>
      <c r="I14756" t="s">
        <v>34848</v>
      </c>
    </row>
    <row r="14757" spans="1:9" ht="32" x14ac:dyDescent="0.2">
      <c r="A14757" t="s">
        <v>34849</v>
      </c>
      <c r="B14757" t="s">
        <v>23143</v>
      </c>
      <c r="C14757">
        <v>1</v>
      </c>
      <c r="D14757" t="s">
        <v>12</v>
      </c>
      <c r="E14757" t="s">
        <v>12</v>
      </c>
      <c r="F14757" s="3" t="s">
        <v>34850</v>
      </c>
      <c r="G14757">
        <v>2019</v>
      </c>
      <c r="H14757" t="s">
        <v>527</v>
      </c>
      <c r="I14757" t="s">
        <v>34851</v>
      </c>
    </row>
    <row r="14758" spans="1:9" ht="32" x14ac:dyDescent="0.2">
      <c r="A14758" t="s">
        <v>34849</v>
      </c>
      <c r="B14758" t="s">
        <v>4593</v>
      </c>
      <c r="C14758">
        <v>2</v>
      </c>
      <c r="D14758" t="s">
        <v>525</v>
      </c>
      <c r="E14758" t="s">
        <v>12</v>
      </c>
      <c r="F14758" s="3" t="s">
        <v>4591</v>
      </c>
      <c r="G14758">
        <v>2019</v>
      </c>
      <c r="H14758" t="s">
        <v>527</v>
      </c>
      <c r="I14758" t="s">
        <v>34851</v>
      </c>
    </row>
    <row r="14759" spans="1:9" ht="32" x14ac:dyDescent="0.2">
      <c r="A14759" t="s">
        <v>34849</v>
      </c>
      <c r="B14759" t="s">
        <v>23147</v>
      </c>
      <c r="C14759">
        <v>3</v>
      </c>
      <c r="D14759" t="s">
        <v>12</v>
      </c>
      <c r="E14759" t="s">
        <v>12</v>
      </c>
      <c r="F14759" s="3" t="s">
        <v>34852</v>
      </c>
      <c r="G14759">
        <v>2019</v>
      </c>
      <c r="H14759" t="s">
        <v>522</v>
      </c>
      <c r="I14759" t="s">
        <v>34851</v>
      </c>
    </row>
    <row r="14760" spans="1:9" ht="16" x14ac:dyDescent="0.2">
      <c r="A14760" t="s">
        <v>34853</v>
      </c>
      <c r="B14760" t="s">
        <v>21611</v>
      </c>
      <c r="C14760">
        <v>1</v>
      </c>
      <c r="D14760" t="s">
        <v>52</v>
      </c>
      <c r="E14760" t="s">
        <v>12</v>
      </c>
      <c r="F14760" s="3" t="s">
        <v>866</v>
      </c>
      <c r="G14760">
        <v>2019</v>
      </c>
      <c r="H14760" t="s">
        <v>323</v>
      </c>
      <c r="I14760" t="s">
        <v>34854</v>
      </c>
    </row>
    <row r="14761" spans="1:9" ht="32" x14ac:dyDescent="0.2">
      <c r="A14761" t="s">
        <v>34853</v>
      </c>
      <c r="B14761" t="s">
        <v>34855</v>
      </c>
      <c r="C14761">
        <v>2</v>
      </c>
      <c r="D14761" t="s">
        <v>52</v>
      </c>
      <c r="E14761" t="s">
        <v>12</v>
      </c>
      <c r="F14761" s="3" t="s">
        <v>15999</v>
      </c>
      <c r="G14761">
        <v>2019</v>
      </c>
      <c r="H14761" t="s">
        <v>323</v>
      </c>
      <c r="I14761" t="s">
        <v>34854</v>
      </c>
    </row>
    <row r="14762" spans="1:9" ht="32" x14ac:dyDescent="0.2">
      <c r="A14762" t="s">
        <v>34856</v>
      </c>
      <c r="B14762" t="s">
        <v>34857</v>
      </c>
      <c r="C14762">
        <v>1</v>
      </c>
      <c r="D14762" t="s">
        <v>12</v>
      </c>
      <c r="E14762" t="s">
        <v>12</v>
      </c>
      <c r="F14762" s="3" t="s">
        <v>34858</v>
      </c>
      <c r="G14762">
        <v>2019</v>
      </c>
      <c r="H14762" t="s">
        <v>140</v>
      </c>
      <c r="I14762" t="s">
        <v>34859</v>
      </c>
    </row>
    <row r="14763" spans="1:9" ht="32" x14ac:dyDescent="0.2">
      <c r="A14763" t="s">
        <v>34856</v>
      </c>
      <c r="B14763" t="s">
        <v>34860</v>
      </c>
      <c r="C14763">
        <v>2</v>
      </c>
      <c r="D14763">
        <f>264</f>
        <v>264</v>
      </c>
      <c r="E14763" t="s">
        <v>12</v>
      </c>
      <c r="F14763" s="3" t="s">
        <v>34861</v>
      </c>
      <c r="G14763">
        <v>2019</v>
      </c>
      <c r="H14763" t="s">
        <v>140</v>
      </c>
      <c r="I14763" t="s">
        <v>34859</v>
      </c>
    </row>
    <row r="14764" spans="1:9" ht="16" x14ac:dyDescent="0.2">
      <c r="A14764" t="s">
        <v>34862</v>
      </c>
      <c r="B14764" t="s">
        <v>34863</v>
      </c>
      <c r="C14764">
        <v>1</v>
      </c>
      <c r="D14764">
        <f>556</f>
        <v>556</v>
      </c>
      <c r="E14764" t="s">
        <v>12</v>
      </c>
      <c r="F14764" s="3" t="s">
        <v>7546</v>
      </c>
      <c r="G14764">
        <v>2019</v>
      </c>
      <c r="H14764" t="s">
        <v>140</v>
      </c>
      <c r="I14764" t="s">
        <v>34864</v>
      </c>
    </row>
    <row r="14765" spans="1:9" ht="16" x14ac:dyDescent="0.2">
      <c r="A14765" t="s">
        <v>34865</v>
      </c>
      <c r="B14765" t="s">
        <v>34866</v>
      </c>
      <c r="C14765">
        <v>1</v>
      </c>
      <c r="D14765">
        <f>355</f>
        <v>355</v>
      </c>
      <c r="E14765" t="s">
        <v>12</v>
      </c>
      <c r="F14765" s="3" t="s">
        <v>5675</v>
      </c>
      <c r="G14765">
        <v>2019</v>
      </c>
      <c r="H14765" t="s">
        <v>14</v>
      </c>
      <c r="I14765" t="s">
        <v>34867</v>
      </c>
    </row>
    <row r="14766" spans="1:9" ht="16" x14ac:dyDescent="0.2">
      <c r="A14766" t="s">
        <v>34865</v>
      </c>
      <c r="B14766" t="s">
        <v>34868</v>
      </c>
      <c r="C14766">
        <v>2</v>
      </c>
      <c r="D14766" t="s">
        <v>4601</v>
      </c>
      <c r="E14766" t="s">
        <v>12</v>
      </c>
      <c r="F14766" s="3" t="s">
        <v>34869</v>
      </c>
      <c r="G14766">
        <v>2019</v>
      </c>
      <c r="H14766" t="s">
        <v>462</v>
      </c>
      <c r="I14766" t="s">
        <v>34867</v>
      </c>
    </row>
    <row r="14767" spans="1:9" ht="32" x14ac:dyDescent="0.2">
      <c r="A14767" t="s">
        <v>34870</v>
      </c>
      <c r="B14767" t="s">
        <v>34871</v>
      </c>
      <c r="C14767">
        <v>1</v>
      </c>
      <c r="D14767">
        <f>151</f>
        <v>151</v>
      </c>
      <c r="E14767" t="s">
        <v>12</v>
      </c>
      <c r="F14767" s="3" t="s">
        <v>2032</v>
      </c>
      <c r="G14767">
        <v>2019</v>
      </c>
      <c r="H14767" t="s">
        <v>140</v>
      </c>
      <c r="I14767" t="s">
        <v>34872</v>
      </c>
    </row>
    <row r="14768" spans="1:9" ht="32" x14ac:dyDescent="0.2">
      <c r="A14768" t="s">
        <v>34873</v>
      </c>
      <c r="B14768" t="s">
        <v>1016</v>
      </c>
      <c r="C14768">
        <v>1</v>
      </c>
      <c r="D14768" t="s">
        <v>52</v>
      </c>
      <c r="E14768" t="s">
        <v>12</v>
      </c>
      <c r="F14768" s="3" t="s">
        <v>2148</v>
      </c>
      <c r="G14768">
        <v>2019</v>
      </c>
      <c r="H14768" t="s">
        <v>140</v>
      </c>
      <c r="I14768" t="s">
        <v>34874</v>
      </c>
    </row>
    <row r="14769" spans="1:9" ht="32" x14ac:dyDescent="0.2">
      <c r="A14769" t="s">
        <v>34875</v>
      </c>
      <c r="B14769" t="s">
        <v>28852</v>
      </c>
      <c r="C14769">
        <v>1</v>
      </c>
      <c r="D14769" t="s">
        <v>12</v>
      </c>
      <c r="E14769" t="s">
        <v>12</v>
      </c>
      <c r="F14769" s="3" t="s">
        <v>28851</v>
      </c>
      <c r="G14769">
        <v>2019</v>
      </c>
      <c r="H14769" t="s">
        <v>2154</v>
      </c>
      <c r="I14769" t="s">
        <v>34876</v>
      </c>
    </row>
    <row r="14770" spans="1:9" ht="16" x14ac:dyDescent="0.2">
      <c r="A14770" t="s">
        <v>34875</v>
      </c>
      <c r="B14770" t="s">
        <v>28848</v>
      </c>
      <c r="C14770">
        <v>2</v>
      </c>
      <c r="D14770" t="s">
        <v>1049</v>
      </c>
      <c r="E14770" t="s">
        <v>12</v>
      </c>
      <c r="F14770" s="3" t="s">
        <v>1050</v>
      </c>
      <c r="G14770">
        <v>2019</v>
      </c>
      <c r="H14770" t="s">
        <v>140</v>
      </c>
      <c r="I14770" t="s">
        <v>34876</v>
      </c>
    </row>
    <row r="14771" spans="1:9" ht="16" x14ac:dyDescent="0.2">
      <c r="A14771" t="s">
        <v>34877</v>
      </c>
      <c r="B14771" t="s">
        <v>34878</v>
      </c>
      <c r="C14771">
        <v>1</v>
      </c>
      <c r="D14771" t="s">
        <v>1025</v>
      </c>
      <c r="E14771" t="s">
        <v>12</v>
      </c>
      <c r="F14771" s="3" t="s">
        <v>34879</v>
      </c>
      <c r="G14771">
        <v>2019</v>
      </c>
      <c r="H14771" t="s">
        <v>140</v>
      </c>
      <c r="I14771" t="s">
        <v>34880</v>
      </c>
    </row>
    <row r="14772" spans="1:9" ht="32" x14ac:dyDescent="0.2">
      <c r="A14772" t="s">
        <v>34881</v>
      </c>
      <c r="B14772" t="s">
        <v>34882</v>
      </c>
      <c r="C14772">
        <v>1</v>
      </c>
      <c r="D14772" t="s">
        <v>12</v>
      </c>
      <c r="E14772" t="s">
        <v>12</v>
      </c>
      <c r="F14772" s="3" t="s">
        <v>34883</v>
      </c>
      <c r="G14772">
        <v>2019</v>
      </c>
      <c r="H14772" t="s">
        <v>8949</v>
      </c>
      <c r="I14772" t="s">
        <v>34884</v>
      </c>
    </row>
    <row r="14773" spans="1:9" ht="32" x14ac:dyDescent="0.2">
      <c r="A14773" t="s">
        <v>34885</v>
      </c>
      <c r="B14773" t="s">
        <v>24795</v>
      </c>
      <c r="C14773">
        <v>1</v>
      </c>
      <c r="D14773" t="s">
        <v>485</v>
      </c>
      <c r="E14773" t="s">
        <v>12</v>
      </c>
      <c r="F14773" s="3" t="s">
        <v>31527</v>
      </c>
      <c r="G14773">
        <v>2019</v>
      </c>
      <c r="H14773" t="s">
        <v>140</v>
      </c>
      <c r="I14773" t="s">
        <v>34886</v>
      </c>
    </row>
    <row r="14774" spans="1:9" ht="32" x14ac:dyDescent="0.2">
      <c r="A14774" t="s">
        <v>34885</v>
      </c>
      <c r="B14774" t="s">
        <v>31525</v>
      </c>
      <c r="C14774">
        <v>2</v>
      </c>
      <c r="D14774">
        <f>73</f>
        <v>73</v>
      </c>
      <c r="E14774" t="s">
        <v>12</v>
      </c>
      <c r="F14774" s="3" t="s">
        <v>823</v>
      </c>
      <c r="G14774">
        <v>2019</v>
      </c>
      <c r="H14774" t="s">
        <v>140</v>
      </c>
      <c r="I14774" t="s">
        <v>34886</v>
      </c>
    </row>
    <row r="14775" spans="1:9" ht="32" x14ac:dyDescent="0.2">
      <c r="A14775" t="s">
        <v>34885</v>
      </c>
      <c r="B14775" t="s">
        <v>31528</v>
      </c>
      <c r="C14775">
        <v>3</v>
      </c>
      <c r="D14775">
        <f>441</f>
        <v>441</v>
      </c>
      <c r="E14775" t="s">
        <v>12</v>
      </c>
      <c r="F14775" s="3" t="s">
        <v>31529</v>
      </c>
      <c r="G14775">
        <v>2019</v>
      </c>
      <c r="H14775" t="s">
        <v>140</v>
      </c>
      <c r="I14775" t="s">
        <v>34886</v>
      </c>
    </row>
    <row r="14776" spans="1:9" ht="32" x14ac:dyDescent="0.2">
      <c r="A14776" t="s">
        <v>34887</v>
      </c>
      <c r="B14776" t="s">
        <v>34888</v>
      </c>
      <c r="C14776">
        <v>1</v>
      </c>
      <c r="D14776" t="s">
        <v>12</v>
      </c>
      <c r="E14776" t="s">
        <v>12</v>
      </c>
      <c r="F14776" s="3" t="s">
        <v>34889</v>
      </c>
      <c r="G14776">
        <v>2019</v>
      </c>
      <c r="H14776" t="s">
        <v>420</v>
      </c>
      <c r="I14776" t="s">
        <v>34890</v>
      </c>
    </row>
    <row r="14777" spans="1:9" ht="32" x14ac:dyDescent="0.2">
      <c r="A14777" t="s">
        <v>34891</v>
      </c>
      <c r="B14777" t="s">
        <v>34892</v>
      </c>
      <c r="C14777">
        <v>1</v>
      </c>
      <c r="D14777">
        <f>132</f>
        <v>132</v>
      </c>
      <c r="E14777" t="s">
        <v>12</v>
      </c>
      <c r="F14777" s="7" t="s">
        <v>19046</v>
      </c>
      <c r="G14777">
        <v>2019</v>
      </c>
      <c r="H14777" t="s">
        <v>140</v>
      </c>
      <c r="I14777" t="s">
        <v>34893</v>
      </c>
    </row>
    <row r="14778" spans="1:9" ht="16" x14ac:dyDescent="0.2">
      <c r="A14778" t="s">
        <v>34894</v>
      </c>
      <c r="B14778" t="s">
        <v>1976</v>
      </c>
      <c r="C14778">
        <v>1</v>
      </c>
      <c r="D14778" t="s">
        <v>1977</v>
      </c>
      <c r="E14778" t="s">
        <v>12</v>
      </c>
      <c r="F14778" s="3" t="s">
        <v>16649</v>
      </c>
      <c r="G14778">
        <v>2019</v>
      </c>
      <c r="H14778" t="s">
        <v>267</v>
      </c>
      <c r="I14778" t="s">
        <v>34895</v>
      </c>
    </row>
    <row r="14779" spans="1:9" ht="16" x14ac:dyDescent="0.2">
      <c r="A14779" t="s">
        <v>34896</v>
      </c>
      <c r="B14779" t="s">
        <v>34897</v>
      </c>
      <c r="C14779">
        <v>1</v>
      </c>
      <c r="D14779" t="s">
        <v>12</v>
      </c>
      <c r="E14779" t="s">
        <v>12</v>
      </c>
      <c r="F14779" s="3" t="s">
        <v>34898</v>
      </c>
      <c r="G14779">
        <v>2019</v>
      </c>
      <c r="H14779" t="s">
        <v>140</v>
      </c>
      <c r="I14779" t="s">
        <v>34899</v>
      </c>
    </row>
    <row r="14780" spans="1:9" ht="32" x14ac:dyDescent="0.2">
      <c r="A14780" t="s">
        <v>34896</v>
      </c>
      <c r="B14780" t="s">
        <v>34900</v>
      </c>
      <c r="C14780">
        <v>2</v>
      </c>
      <c r="D14780" t="s">
        <v>12</v>
      </c>
      <c r="E14780" t="s">
        <v>12</v>
      </c>
      <c r="F14780" s="3" t="s">
        <v>34901</v>
      </c>
      <c r="G14780">
        <v>2019</v>
      </c>
      <c r="H14780" t="s">
        <v>140</v>
      </c>
      <c r="I14780" t="s">
        <v>34899</v>
      </c>
    </row>
    <row r="14781" spans="1:9" ht="16" x14ac:dyDescent="0.2">
      <c r="A14781" t="s">
        <v>34902</v>
      </c>
      <c r="B14781" t="s">
        <v>34903</v>
      </c>
      <c r="C14781">
        <v>1</v>
      </c>
      <c r="D14781" t="s">
        <v>12</v>
      </c>
      <c r="E14781" t="s">
        <v>2586</v>
      </c>
      <c r="F14781" s="3" t="s">
        <v>34904</v>
      </c>
      <c r="G14781">
        <v>2019</v>
      </c>
      <c r="H14781" t="s">
        <v>1248</v>
      </c>
      <c r="I14781" t="s">
        <v>34905</v>
      </c>
    </row>
    <row r="14782" spans="1:9" ht="32" x14ac:dyDescent="0.2">
      <c r="A14782" t="s">
        <v>34906</v>
      </c>
      <c r="B14782" t="s">
        <v>34907</v>
      </c>
      <c r="C14782">
        <v>1</v>
      </c>
      <c r="D14782" t="s">
        <v>12</v>
      </c>
      <c r="E14782" t="s">
        <v>12</v>
      </c>
      <c r="F14782" s="3" t="s">
        <v>34908</v>
      </c>
      <c r="G14782">
        <v>2019</v>
      </c>
      <c r="H14782" t="s">
        <v>239</v>
      </c>
      <c r="I14782" t="s">
        <v>34909</v>
      </c>
    </row>
    <row r="14783" spans="1:9" ht="16" x14ac:dyDescent="0.2">
      <c r="A14783" t="s">
        <v>34910</v>
      </c>
      <c r="B14783" t="s">
        <v>34911</v>
      </c>
      <c r="C14783">
        <v>1</v>
      </c>
      <c r="D14783" t="s">
        <v>52</v>
      </c>
      <c r="E14783" t="s">
        <v>12</v>
      </c>
      <c r="F14783" s="3" t="s">
        <v>26153</v>
      </c>
      <c r="G14783">
        <v>2019</v>
      </c>
      <c r="H14783" t="s">
        <v>226</v>
      </c>
      <c r="I14783" t="s">
        <v>34912</v>
      </c>
    </row>
    <row r="14784" spans="1:9" ht="16" x14ac:dyDescent="0.2">
      <c r="A14784" t="s">
        <v>34910</v>
      </c>
      <c r="B14784" t="s">
        <v>34913</v>
      </c>
      <c r="C14784">
        <v>2</v>
      </c>
      <c r="D14784" t="s">
        <v>52</v>
      </c>
      <c r="E14784" t="s">
        <v>12</v>
      </c>
      <c r="F14784" s="3" t="s">
        <v>8910</v>
      </c>
      <c r="G14784">
        <v>2019</v>
      </c>
      <c r="H14784" t="s">
        <v>226</v>
      </c>
      <c r="I14784" t="s">
        <v>34912</v>
      </c>
    </row>
    <row r="14785" spans="1:9" ht="32" x14ac:dyDescent="0.2">
      <c r="A14785" t="s">
        <v>34914</v>
      </c>
      <c r="B14785" t="s">
        <v>34915</v>
      </c>
      <c r="C14785">
        <v>1</v>
      </c>
      <c r="D14785" t="s">
        <v>12</v>
      </c>
      <c r="E14785" t="s">
        <v>12</v>
      </c>
      <c r="F14785" s="3" t="s">
        <v>34916</v>
      </c>
      <c r="G14785">
        <v>2019</v>
      </c>
      <c r="H14785" t="s">
        <v>2026</v>
      </c>
      <c r="I14785" t="s">
        <v>34917</v>
      </c>
    </row>
    <row r="14786" spans="1:9" ht="16" x14ac:dyDescent="0.2">
      <c r="A14786" t="s">
        <v>34918</v>
      </c>
      <c r="B14786" t="s">
        <v>34919</v>
      </c>
      <c r="C14786">
        <v>1</v>
      </c>
      <c r="D14786">
        <f>319</f>
        <v>319</v>
      </c>
      <c r="E14786" t="s">
        <v>12</v>
      </c>
      <c r="F14786" s="3" t="s">
        <v>17337</v>
      </c>
      <c r="G14786">
        <v>2019</v>
      </c>
      <c r="H14786" t="s">
        <v>1248</v>
      </c>
      <c r="I14786" t="s">
        <v>34920</v>
      </c>
    </row>
    <row r="14787" spans="1:9" ht="32" x14ac:dyDescent="0.2">
      <c r="A14787" t="s">
        <v>34921</v>
      </c>
      <c r="B14787" t="s">
        <v>34922</v>
      </c>
      <c r="C14787">
        <v>1</v>
      </c>
      <c r="D14787" t="s">
        <v>12</v>
      </c>
      <c r="E14787" t="s">
        <v>12</v>
      </c>
      <c r="F14787" s="3" t="s">
        <v>34923</v>
      </c>
      <c r="G14787">
        <v>2019</v>
      </c>
      <c r="H14787" t="s">
        <v>86</v>
      </c>
      <c r="I14787" t="s">
        <v>34924</v>
      </c>
    </row>
    <row r="14788" spans="1:9" ht="16" x14ac:dyDescent="0.2">
      <c r="A14788" t="s">
        <v>34925</v>
      </c>
      <c r="B14788" t="s">
        <v>34926</v>
      </c>
      <c r="C14788">
        <v>1</v>
      </c>
      <c r="D14788" t="s">
        <v>408</v>
      </c>
      <c r="E14788" t="s">
        <v>12</v>
      </c>
      <c r="F14788" s="3" t="s">
        <v>34927</v>
      </c>
      <c r="G14788">
        <v>2019</v>
      </c>
      <c r="H14788" t="s">
        <v>140</v>
      </c>
      <c r="I14788" t="s">
        <v>34928</v>
      </c>
    </row>
    <row r="14789" spans="1:9" ht="32" x14ac:dyDescent="0.2">
      <c r="A14789" t="s">
        <v>34929</v>
      </c>
      <c r="B14789" t="s">
        <v>34930</v>
      </c>
      <c r="C14789">
        <v>1</v>
      </c>
      <c r="D14789">
        <f>575</f>
        <v>575</v>
      </c>
      <c r="E14789" t="s">
        <v>12</v>
      </c>
      <c r="F14789" s="3" t="s">
        <v>34931</v>
      </c>
      <c r="G14789">
        <v>2019</v>
      </c>
      <c r="H14789" t="s">
        <v>140</v>
      </c>
      <c r="I14789" t="s">
        <v>34932</v>
      </c>
    </row>
    <row r="14790" spans="1:9" ht="32" x14ac:dyDescent="0.2">
      <c r="A14790" t="s">
        <v>34929</v>
      </c>
      <c r="B14790" t="s">
        <v>34933</v>
      </c>
      <c r="C14790">
        <v>2</v>
      </c>
      <c r="D14790">
        <f>575</f>
        <v>575</v>
      </c>
      <c r="E14790" t="s">
        <v>12</v>
      </c>
      <c r="F14790" s="3" t="s">
        <v>34934</v>
      </c>
      <c r="G14790">
        <v>2019</v>
      </c>
      <c r="H14790" t="s">
        <v>140</v>
      </c>
      <c r="I14790" t="s">
        <v>34932</v>
      </c>
    </row>
    <row r="14791" spans="1:9" ht="32" x14ac:dyDescent="0.2">
      <c r="A14791" t="s">
        <v>34935</v>
      </c>
      <c r="B14791" t="s">
        <v>4375</v>
      </c>
      <c r="C14791">
        <v>1</v>
      </c>
      <c r="D14791" t="s">
        <v>12</v>
      </c>
      <c r="E14791" t="s">
        <v>12</v>
      </c>
      <c r="F14791" s="3" t="s">
        <v>4371</v>
      </c>
      <c r="G14791">
        <v>2019</v>
      </c>
      <c r="H14791" t="s">
        <v>140</v>
      </c>
      <c r="I14791" t="s">
        <v>34936</v>
      </c>
    </row>
    <row r="14792" spans="1:9" ht="16" x14ac:dyDescent="0.2">
      <c r="A14792" t="s">
        <v>34935</v>
      </c>
      <c r="B14792" t="s">
        <v>34937</v>
      </c>
      <c r="C14792">
        <v>2</v>
      </c>
      <c r="D14792" t="s">
        <v>12</v>
      </c>
      <c r="E14792" t="s">
        <v>12</v>
      </c>
      <c r="F14792" s="3" t="s">
        <v>27520</v>
      </c>
      <c r="G14792">
        <v>2019</v>
      </c>
      <c r="H14792" t="s">
        <v>140</v>
      </c>
      <c r="I14792" t="s">
        <v>34936</v>
      </c>
    </row>
    <row r="14793" spans="1:9" ht="16" x14ac:dyDescent="0.2">
      <c r="A14793" t="s">
        <v>34935</v>
      </c>
      <c r="B14793" t="s">
        <v>34938</v>
      </c>
      <c r="C14793">
        <v>3</v>
      </c>
      <c r="D14793" t="s">
        <v>12</v>
      </c>
      <c r="E14793" t="s">
        <v>12</v>
      </c>
      <c r="F14793" s="3" t="s">
        <v>8264</v>
      </c>
      <c r="G14793">
        <v>2019</v>
      </c>
      <c r="H14793" t="s">
        <v>140</v>
      </c>
      <c r="I14793" t="s">
        <v>34936</v>
      </c>
    </row>
    <row r="14794" spans="1:9" ht="16" x14ac:dyDescent="0.2">
      <c r="A14794" t="s">
        <v>34939</v>
      </c>
      <c r="B14794" t="s">
        <v>34940</v>
      </c>
      <c r="C14794">
        <v>1</v>
      </c>
      <c r="D14794" t="s">
        <v>31</v>
      </c>
      <c r="E14794" t="s">
        <v>12</v>
      </c>
      <c r="F14794" s="3" t="s">
        <v>34941</v>
      </c>
      <c r="G14794">
        <v>2019</v>
      </c>
      <c r="H14794" t="s">
        <v>162</v>
      </c>
      <c r="I14794" t="s">
        <v>34942</v>
      </c>
    </row>
    <row r="14795" spans="1:9" ht="16" x14ac:dyDescent="0.2">
      <c r="A14795" t="s">
        <v>34943</v>
      </c>
      <c r="B14795" t="s">
        <v>26837</v>
      </c>
      <c r="C14795">
        <v>1</v>
      </c>
      <c r="D14795" t="s">
        <v>12</v>
      </c>
      <c r="E14795" t="s">
        <v>12</v>
      </c>
      <c r="F14795" s="3" t="s">
        <v>26838</v>
      </c>
      <c r="G14795">
        <v>2019</v>
      </c>
      <c r="H14795" t="s">
        <v>21</v>
      </c>
      <c r="I14795" t="s">
        <v>34944</v>
      </c>
    </row>
    <row r="14796" spans="1:9" ht="16" x14ac:dyDescent="0.2">
      <c r="A14796" t="s">
        <v>34943</v>
      </c>
      <c r="B14796" t="s">
        <v>26840</v>
      </c>
      <c r="C14796">
        <v>2</v>
      </c>
      <c r="D14796">
        <f>237</f>
        <v>237</v>
      </c>
      <c r="E14796" t="s">
        <v>12</v>
      </c>
      <c r="F14796" s="3" t="s">
        <v>9477</v>
      </c>
      <c r="G14796">
        <v>2019</v>
      </c>
      <c r="H14796" t="s">
        <v>21</v>
      </c>
      <c r="I14796" t="s">
        <v>34944</v>
      </c>
    </row>
    <row r="14797" spans="1:9" ht="16" x14ac:dyDescent="0.2">
      <c r="A14797" t="s">
        <v>34943</v>
      </c>
      <c r="B14797" t="s">
        <v>26842</v>
      </c>
      <c r="C14797">
        <v>3</v>
      </c>
      <c r="D14797">
        <f>237</f>
        <v>237</v>
      </c>
      <c r="E14797" t="s">
        <v>12</v>
      </c>
      <c r="F14797" s="3" t="s">
        <v>30460</v>
      </c>
      <c r="G14797">
        <v>2019</v>
      </c>
      <c r="H14797" t="s">
        <v>21</v>
      </c>
      <c r="I14797" t="s">
        <v>34944</v>
      </c>
    </row>
    <row r="14798" spans="1:9" ht="16" x14ac:dyDescent="0.2">
      <c r="A14798" t="s">
        <v>34945</v>
      </c>
      <c r="B14798" t="s">
        <v>34946</v>
      </c>
      <c r="C14798">
        <v>1</v>
      </c>
      <c r="D14798" t="s">
        <v>12</v>
      </c>
      <c r="E14798" t="s">
        <v>12</v>
      </c>
      <c r="F14798" s="3" t="s">
        <v>22450</v>
      </c>
      <c r="G14798">
        <v>2019</v>
      </c>
      <c r="H14798" t="s">
        <v>239</v>
      </c>
      <c r="I14798" t="s">
        <v>34947</v>
      </c>
    </row>
    <row r="14799" spans="1:9" ht="16" x14ac:dyDescent="0.2">
      <c r="A14799" t="s">
        <v>34948</v>
      </c>
      <c r="B14799" t="s">
        <v>4609</v>
      </c>
      <c r="C14799">
        <v>1</v>
      </c>
      <c r="D14799" t="s">
        <v>52</v>
      </c>
      <c r="E14799" t="s">
        <v>12</v>
      </c>
      <c r="F14799" s="3" t="s">
        <v>31596</v>
      </c>
      <c r="G14799">
        <v>2019</v>
      </c>
      <c r="H14799" t="s">
        <v>140</v>
      </c>
      <c r="I14799" t="s">
        <v>34949</v>
      </c>
    </row>
    <row r="14800" spans="1:9" ht="32" x14ac:dyDescent="0.2">
      <c r="A14800" t="s">
        <v>34950</v>
      </c>
      <c r="B14800" t="s">
        <v>34951</v>
      </c>
      <c r="C14800">
        <v>1</v>
      </c>
      <c r="D14800">
        <v>302</v>
      </c>
      <c r="E14800" t="s">
        <v>12</v>
      </c>
      <c r="F14800" s="7" t="s">
        <v>31718</v>
      </c>
      <c r="G14800">
        <v>2019</v>
      </c>
      <c r="H14800" t="s">
        <v>126</v>
      </c>
      <c r="I14800" t="s">
        <v>34952</v>
      </c>
    </row>
    <row r="14801" spans="1:9" ht="32" x14ac:dyDescent="0.2">
      <c r="A14801" t="s">
        <v>34953</v>
      </c>
      <c r="B14801" t="s">
        <v>34954</v>
      </c>
      <c r="C14801">
        <v>1</v>
      </c>
      <c r="D14801" t="s">
        <v>2738</v>
      </c>
      <c r="E14801" t="s">
        <v>12</v>
      </c>
      <c r="F14801" s="3" t="s">
        <v>12650</v>
      </c>
      <c r="G14801">
        <v>2019</v>
      </c>
      <c r="H14801" t="s">
        <v>318</v>
      </c>
      <c r="I14801" t="s">
        <v>34955</v>
      </c>
    </row>
    <row r="14802" spans="1:9" ht="32" x14ac:dyDescent="0.2">
      <c r="A14802" t="s">
        <v>34953</v>
      </c>
      <c r="B14802" t="s">
        <v>26378</v>
      </c>
      <c r="C14802">
        <v>2</v>
      </c>
      <c r="D14802" t="s">
        <v>2738</v>
      </c>
      <c r="E14802" t="s">
        <v>12</v>
      </c>
      <c r="F14802" s="3" t="s">
        <v>34956</v>
      </c>
      <c r="G14802">
        <v>2019</v>
      </c>
      <c r="H14802" t="s">
        <v>318</v>
      </c>
      <c r="I14802" t="s">
        <v>34955</v>
      </c>
    </row>
    <row r="14803" spans="1:9" ht="32" x14ac:dyDescent="0.2">
      <c r="A14803" t="s">
        <v>34953</v>
      </c>
      <c r="B14803" t="s">
        <v>34957</v>
      </c>
      <c r="C14803">
        <v>3</v>
      </c>
      <c r="D14803" t="s">
        <v>12</v>
      </c>
      <c r="E14803" t="s">
        <v>12</v>
      </c>
      <c r="F14803" s="3" t="s">
        <v>34958</v>
      </c>
      <c r="G14803">
        <v>2019</v>
      </c>
      <c r="H14803" t="s">
        <v>2735</v>
      </c>
      <c r="I14803" t="s">
        <v>34955</v>
      </c>
    </row>
    <row r="14804" spans="1:9" ht="32" x14ac:dyDescent="0.2">
      <c r="A14804" t="s">
        <v>34959</v>
      </c>
      <c r="B14804" t="s">
        <v>34960</v>
      </c>
      <c r="C14804">
        <v>1</v>
      </c>
      <c r="D14804" t="s">
        <v>34961</v>
      </c>
      <c r="E14804" t="s">
        <v>12</v>
      </c>
      <c r="F14804" s="3" t="s">
        <v>34962</v>
      </c>
      <c r="G14804">
        <v>2019</v>
      </c>
      <c r="H14804" t="s">
        <v>140</v>
      </c>
      <c r="I14804" t="s">
        <v>34963</v>
      </c>
    </row>
    <row r="14805" spans="1:9" ht="16" x14ac:dyDescent="0.2">
      <c r="A14805" t="s">
        <v>34964</v>
      </c>
      <c r="B14805" t="s">
        <v>992</v>
      </c>
      <c r="C14805">
        <v>1</v>
      </c>
      <c r="D14805">
        <f>173</f>
        <v>173</v>
      </c>
      <c r="E14805" t="s">
        <v>12</v>
      </c>
      <c r="F14805" s="3" t="s">
        <v>34965</v>
      </c>
      <c r="G14805">
        <v>2019</v>
      </c>
      <c r="H14805" t="s">
        <v>318</v>
      </c>
      <c r="I14805" t="s">
        <v>34966</v>
      </c>
    </row>
    <row r="14806" spans="1:9" ht="32" x14ac:dyDescent="0.2">
      <c r="A14806" t="s">
        <v>34967</v>
      </c>
      <c r="B14806" t="s">
        <v>34968</v>
      </c>
      <c r="C14806">
        <v>1</v>
      </c>
      <c r="D14806" t="s">
        <v>12</v>
      </c>
      <c r="E14806" t="s">
        <v>12</v>
      </c>
      <c r="F14806" s="3" t="s">
        <v>14328</v>
      </c>
      <c r="G14806">
        <v>2019</v>
      </c>
      <c r="H14806" t="s">
        <v>779</v>
      </c>
      <c r="I14806" t="s">
        <v>34969</v>
      </c>
    </row>
    <row r="14807" spans="1:9" ht="16" x14ac:dyDescent="0.2">
      <c r="A14807" t="s">
        <v>34967</v>
      </c>
      <c r="B14807" t="s">
        <v>34970</v>
      </c>
      <c r="C14807">
        <v>2</v>
      </c>
      <c r="D14807" t="s">
        <v>311</v>
      </c>
      <c r="E14807" t="s">
        <v>12</v>
      </c>
      <c r="F14807" s="3" t="s">
        <v>5535</v>
      </c>
      <c r="G14807">
        <v>2019</v>
      </c>
      <c r="H14807" t="s">
        <v>779</v>
      </c>
      <c r="I14807" t="s">
        <v>34969</v>
      </c>
    </row>
    <row r="14808" spans="1:9" ht="16" x14ac:dyDescent="0.2">
      <c r="A14808" t="s">
        <v>34971</v>
      </c>
      <c r="B14808" t="s">
        <v>34972</v>
      </c>
      <c r="C14808">
        <v>1</v>
      </c>
      <c r="D14808" t="s">
        <v>5574</v>
      </c>
      <c r="E14808" t="s">
        <v>12</v>
      </c>
      <c r="F14808" s="3" t="s">
        <v>8020</v>
      </c>
      <c r="G14808">
        <v>2019</v>
      </c>
      <c r="H14808" t="s">
        <v>140</v>
      </c>
      <c r="I14808" t="s">
        <v>34973</v>
      </c>
    </row>
    <row r="14809" spans="1:9" ht="16" x14ac:dyDescent="0.2">
      <c r="A14809" t="s">
        <v>34974</v>
      </c>
      <c r="B14809" t="s">
        <v>34975</v>
      </c>
      <c r="C14809">
        <v>1</v>
      </c>
      <c r="D14809" t="s">
        <v>12</v>
      </c>
      <c r="E14809" t="s">
        <v>12</v>
      </c>
      <c r="F14809" s="3" t="s">
        <v>10447</v>
      </c>
      <c r="G14809">
        <v>2019</v>
      </c>
      <c r="H14809" t="s">
        <v>14</v>
      </c>
      <c r="I14809" t="s">
        <v>34976</v>
      </c>
    </row>
    <row r="14810" spans="1:9" ht="32" x14ac:dyDescent="0.2">
      <c r="A14810" t="s">
        <v>34974</v>
      </c>
      <c r="B14810" t="s">
        <v>34977</v>
      </c>
      <c r="C14810">
        <v>2</v>
      </c>
      <c r="D14810" t="s">
        <v>6388</v>
      </c>
      <c r="E14810" t="s">
        <v>3056</v>
      </c>
      <c r="F14810" s="3" t="s">
        <v>34978</v>
      </c>
      <c r="G14810">
        <v>2019</v>
      </c>
      <c r="H14810" t="s">
        <v>371</v>
      </c>
      <c r="I14810" t="s">
        <v>34976</v>
      </c>
    </row>
    <row r="14811" spans="1:9" ht="16" x14ac:dyDescent="0.2">
      <c r="A14811" t="s">
        <v>34974</v>
      </c>
      <c r="B14811" t="s">
        <v>34979</v>
      </c>
      <c r="C14811">
        <v>3</v>
      </c>
      <c r="D14811" t="s">
        <v>12</v>
      </c>
      <c r="E14811" t="s">
        <v>12</v>
      </c>
      <c r="F14811" s="3" t="s">
        <v>12103</v>
      </c>
      <c r="G14811">
        <v>2019</v>
      </c>
      <c r="H14811" t="s">
        <v>474</v>
      </c>
      <c r="I14811" t="s">
        <v>34976</v>
      </c>
    </row>
    <row r="14812" spans="1:9" ht="32" x14ac:dyDescent="0.2">
      <c r="A14812" t="s">
        <v>34974</v>
      </c>
      <c r="B14812" t="s">
        <v>34980</v>
      </c>
      <c r="C14812">
        <v>4</v>
      </c>
      <c r="D14812" t="s">
        <v>6388</v>
      </c>
      <c r="E14812" t="s">
        <v>3056</v>
      </c>
      <c r="F14812" s="3" t="s">
        <v>34981</v>
      </c>
      <c r="G14812">
        <v>2019</v>
      </c>
      <c r="H14812" t="s">
        <v>371</v>
      </c>
      <c r="I14812" t="s">
        <v>34976</v>
      </c>
    </row>
    <row r="14813" spans="1:9" ht="16" x14ac:dyDescent="0.2">
      <c r="A14813" t="s">
        <v>34982</v>
      </c>
      <c r="B14813" t="s">
        <v>34983</v>
      </c>
      <c r="C14813">
        <v>1</v>
      </c>
      <c r="D14813" t="s">
        <v>12</v>
      </c>
      <c r="E14813" t="s">
        <v>12</v>
      </c>
      <c r="F14813" s="3" t="s">
        <v>34984</v>
      </c>
      <c r="G14813">
        <v>2019</v>
      </c>
      <c r="H14813" t="s">
        <v>423</v>
      </c>
      <c r="I14813" t="s">
        <v>34985</v>
      </c>
    </row>
    <row r="14814" spans="1:9" ht="16" x14ac:dyDescent="0.2">
      <c r="A14814" t="s">
        <v>34986</v>
      </c>
      <c r="B14814" t="s">
        <v>34987</v>
      </c>
      <c r="C14814">
        <v>1</v>
      </c>
      <c r="D14814" t="s">
        <v>3968</v>
      </c>
      <c r="E14814" t="s">
        <v>3798</v>
      </c>
      <c r="F14814" s="3" t="s">
        <v>34988</v>
      </c>
      <c r="G14814">
        <v>2019</v>
      </c>
      <c r="H14814" t="s">
        <v>226</v>
      </c>
      <c r="I14814" t="s">
        <v>34989</v>
      </c>
    </row>
    <row r="14815" spans="1:9" ht="32" x14ac:dyDescent="0.2">
      <c r="A14815" t="s">
        <v>34986</v>
      </c>
      <c r="B14815" t="s">
        <v>3971</v>
      </c>
      <c r="C14815">
        <v>2</v>
      </c>
      <c r="D14815">
        <f>149</f>
        <v>149</v>
      </c>
      <c r="E14815" t="s">
        <v>12</v>
      </c>
      <c r="F14815" s="3" t="s">
        <v>34990</v>
      </c>
      <c r="G14815">
        <v>2019</v>
      </c>
      <c r="H14815" t="s">
        <v>226</v>
      </c>
      <c r="I14815" t="s">
        <v>34989</v>
      </c>
    </row>
    <row r="14816" spans="1:9" ht="32" x14ac:dyDescent="0.2">
      <c r="A14816" t="s">
        <v>34991</v>
      </c>
      <c r="B14816" t="s">
        <v>34992</v>
      </c>
      <c r="C14816">
        <v>1</v>
      </c>
      <c r="D14816" t="s">
        <v>316</v>
      </c>
      <c r="E14816" t="s">
        <v>12</v>
      </c>
      <c r="F14816" s="3" t="s">
        <v>34993</v>
      </c>
      <c r="G14816">
        <v>2019</v>
      </c>
      <c r="H14816" t="s">
        <v>318</v>
      </c>
      <c r="I14816" t="s">
        <v>34994</v>
      </c>
    </row>
    <row r="14817" spans="1:9" ht="16" x14ac:dyDescent="0.2">
      <c r="A14817" t="s">
        <v>34991</v>
      </c>
      <c r="B14817" t="s">
        <v>34995</v>
      </c>
      <c r="C14817">
        <v>2</v>
      </c>
      <c r="D14817" t="s">
        <v>12</v>
      </c>
      <c r="E14817" t="s">
        <v>12</v>
      </c>
      <c r="F14817" s="3" t="s">
        <v>34996</v>
      </c>
      <c r="G14817">
        <v>2019</v>
      </c>
      <c r="H14817" t="s">
        <v>2735</v>
      </c>
      <c r="I14817" t="s">
        <v>34994</v>
      </c>
    </row>
    <row r="14818" spans="1:9" ht="16" x14ac:dyDescent="0.2">
      <c r="A14818" t="s">
        <v>34997</v>
      </c>
      <c r="B14818" t="s">
        <v>34998</v>
      </c>
      <c r="C14818">
        <v>1</v>
      </c>
      <c r="D14818" t="s">
        <v>12</v>
      </c>
      <c r="E14818" t="s">
        <v>12</v>
      </c>
      <c r="F14818" s="3" t="s">
        <v>34999</v>
      </c>
      <c r="G14818">
        <v>2019</v>
      </c>
      <c r="H14818" t="s">
        <v>1663</v>
      </c>
      <c r="I14818" t="s">
        <v>35000</v>
      </c>
    </row>
    <row r="14819" spans="1:9" ht="16" x14ac:dyDescent="0.2">
      <c r="A14819" t="s">
        <v>34997</v>
      </c>
      <c r="B14819" t="s">
        <v>35001</v>
      </c>
      <c r="C14819">
        <v>2</v>
      </c>
      <c r="D14819" t="s">
        <v>1085</v>
      </c>
      <c r="E14819" t="s">
        <v>12</v>
      </c>
      <c r="F14819" s="3" t="s">
        <v>35002</v>
      </c>
      <c r="G14819">
        <v>2019</v>
      </c>
      <c r="H14819" t="s">
        <v>1663</v>
      </c>
      <c r="I14819" t="s">
        <v>35000</v>
      </c>
    </row>
    <row r="14820" spans="1:9" ht="16" x14ac:dyDescent="0.2">
      <c r="A14820" t="s">
        <v>35003</v>
      </c>
      <c r="B14820" t="s">
        <v>35004</v>
      </c>
      <c r="C14820">
        <v>1</v>
      </c>
      <c r="D14820" t="s">
        <v>4805</v>
      </c>
      <c r="E14820" t="s">
        <v>12</v>
      </c>
      <c r="F14820" s="3" t="s">
        <v>35005</v>
      </c>
      <c r="G14820">
        <v>2019</v>
      </c>
      <c r="H14820" t="s">
        <v>140</v>
      </c>
      <c r="I14820" t="s">
        <v>35006</v>
      </c>
    </row>
    <row r="14821" spans="1:9" ht="16" x14ac:dyDescent="0.2">
      <c r="A14821" t="s">
        <v>35003</v>
      </c>
      <c r="B14821" t="s">
        <v>35007</v>
      </c>
      <c r="C14821">
        <v>2</v>
      </c>
      <c r="D14821" t="s">
        <v>12</v>
      </c>
      <c r="E14821" t="s">
        <v>12</v>
      </c>
      <c r="F14821" s="3" t="s">
        <v>35008</v>
      </c>
      <c r="G14821">
        <v>2019</v>
      </c>
      <c r="H14821" t="s">
        <v>140</v>
      </c>
      <c r="I14821" t="s">
        <v>35006</v>
      </c>
    </row>
    <row r="14822" spans="1:9" ht="32" x14ac:dyDescent="0.2">
      <c r="A14822" t="s">
        <v>35009</v>
      </c>
      <c r="B14822" t="s">
        <v>35010</v>
      </c>
      <c r="C14822">
        <v>1</v>
      </c>
      <c r="D14822">
        <f>256</f>
        <v>256</v>
      </c>
      <c r="E14822" t="s">
        <v>18997</v>
      </c>
      <c r="F14822" s="3" t="s">
        <v>35011</v>
      </c>
      <c r="G14822">
        <v>2019</v>
      </c>
      <c r="H14822" t="s">
        <v>522</v>
      </c>
      <c r="I14822" t="s">
        <v>35012</v>
      </c>
    </row>
    <row r="14823" spans="1:9" ht="16" x14ac:dyDescent="0.2">
      <c r="A14823" t="s">
        <v>35009</v>
      </c>
      <c r="B14823" t="s">
        <v>3400</v>
      </c>
      <c r="C14823">
        <v>2</v>
      </c>
      <c r="D14823" t="s">
        <v>12</v>
      </c>
      <c r="E14823" t="s">
        <v>12</v>
      </c>
      <c r="F14823" s="3" t="s">
        <v>35013</v>
      </c>
      <c r="G14823">
        <v>2019</v>
      </c>
      <c r="H14823" t="s">
        <v>140</v>
      </c>
      <c r="I14823" t="s">
        <v>35012</v>
      </c>
    </row>
    <row r="14824" spans="1:9" ht="32" x14ac:dyDescent="0.2">
      <c r="A14824" t="s">
        <v>35009</v>
      </c>
      <c r="B14824" t="s">
        <v>35014</v>
      </c>
      <c r="C14824">
        <v>3</v>
      </c>
      <c r="D14824" t="s">
        <v>1818</v>
      </c>
      <c r="E14824" t="s">
        <v>12</v>
      </c>
      <c r="F14824" s="3" t="s">
        <v>35015</v>
      </c>
      <c r="G14824">
        <v>2019</v>
      </c>
      <c r="H14824" t="s">
        <v>323</v>
      </c>
      <c r="I14824" t="s">
        <v>35012</v>
      </c>
    </row>
    <row r="14825" spans="1:9" ht="16" x14ac:dyDescent="0.2">
      <c r="A14825" t="s">
        <v>35009</v>
      </c>
      <c r="B14825" t="s">
        <v>35016</v>
      </c>
      <c r="C14825">
        <v>4</v>
      </c>
      <c r="D14825">
        <f>382</f>
        <v>382</v>
      </c>
      <c r="E14825" t="s">
        <v>12</v>
      </c>
      <c r="F14825" s="3" t="s">
        <v>3398</v>
      </c>
      <c r="G14825">
        <v>2019</v>
      </c>
      <c r="H14825" t="s">
        <v>1087</v>
      </c>
      <c r="I14825" t="s">
        <v>35012</v>
      </c>
    </row>
    <row r="14826" spans="1:9" ht="16" x14ac:dyDescent="0.2">
      <c r="A14826" t="s">
        <v>35009</v>
      </c>
      <c r="B14826" t="s">
        <v>35017</v>
      </c>
      <c r="C14826">
        <v>5</v>
      </c>
      <c r="D14826" t="s">
        <v>12</v>
      </c>
      <c r="E14826" t="s">
        <v>12</v>
      </c>
      <c r="F14826" s="3" t="s">
        <v>35018</v>
      </c>
      <c r="G14826">
        <v>2019</v>
      </c>
      <c r="H14826" t="s">
        <v>1087</v>
      </c>
      <c r="I14826" t="s">
        <v>35012</v>
      </c>
    </row>
    <row r="14827" spans="1:9" ht="32" x14ac:dyDescent="0.2">
      <c r="A14827" t="s">
        <v>35019</v>
      </c>
      <c r="B14827" t="s">
        <v>35020</v>
      </c>
      <c r="C14827">
        <v>1</v>
      </c>
      <c r="D14827" t="s">
        <v>4221</v>
      </c>
      <c r="E14827" t="s">
        <v>12</v>
      </c>
      <c r="F14827" s="3" t="s">
        <v>35021</v>
      </c>
      <c r="G14827">
        <v>2019</v>
      </c>
      <c r="H14827" t="s">
        <v>4191</v>
      </c>
      <c r="I14827" t="s">
        <v>35022</v>
      </c>
    </row>
    <row r="14828" spans="1:9" ht="32" x14ac:dyDescent="0.2">
      <c r="A14828" t="s">
        <v>35019</v>
      </c>
      <c r="B14828" t="s">
        <v>35023</v>
      </c>
      <c r="C14828">
        <v>2</v>
      </c>
      <c r="D14828" t="s">
        <v>4221</v>
      </c>
      <c r="E14828" t="s">
        <v>12</v>
      </c>
      <c r="F14828" s="3" t="s">
        <v>35024</v>
      </c>
      <c r="G14828">
        <v>2019</v>
      </c>
      <c r="H14828" t="s">
        <v>4191</v>
      </c>
      <c r="I14828" t="s">
        <v>35022</v>
      </c>
    </row>
    <row r="14829" spans="1:9" ht="16" x14ac:dyDescent="0.2">
      <c r="A14829" t="s">
        <v>35019</v>
      </c>
      <c r="B14829" t="s">
        <v>35025</v>
      </c>
      <c r="C14829">
        <v>3</v>
      </c>
      <c r="D14829" t="s">
        <v>12</v>
      </c>
      <c r="E14829" t="s">
        <v>12</v>
      </c>
      <c r="F14829" s="3" t="s">
        <v>35026</v>
      </c>
      <c r="G14829">
        <v>2019</v>
      </c>
      <c r="H14829" t="s">
        <v>4191</v>
      </c>
      <c r="I14829" t="s">
        <v>35022</v>
      </c>
    </row>
    <row r="14830" spans="1:9" ht="32" x14ac:dyDescent="0.2">
      <c r="A14830" t="s">
        <v>35027</v>
      </c>
      <c r="B14830" t="s">
        <v>35028</v>
      </c>
      <c r="C14830">
        <v>1</v>
      </c>
      <c r="D14830" t="s">
        <v>52</v>
      </c>
      <c r="E14830" t="s">
        <v>12</v>
      </c>
      <c r="F14830" s="3" t="s">
        <v>35029</v>
      </c>
      <c r="G14830">
        <v>2019</v>
      </c>
      <c r="H14830" t="s">
        <v>438</v>
      </c>
      <c r="I14830" t="s">
        <v>35030</v>
      </c>
    </row>
    <row r="14831" spans="1:9" ht="32" x14ac:dyDescent="0.2">
      <c r="A14831" t="s">
        <v>35031</v>
      </c>
      <c r="B14831" t="s">
        <v>35032</v>
      </c>
      <c r="C14831">
        <v>1</v>
      </c>
      <c r="D14831" t="s">
        <v>52</v>
      </c>
      <c r="E14831" t="s">
        <v>12</v>
      </c>
      <c r="F14831" s="3" t="s">
        <v>35033</v>
      </c>
      <c r="G14831">
        <v>2019</v>
      </c>
      <c r="H14831" t="s">
        <v>438</v>
      </c>
      <c r="I14831" t="s">
        <v>35034</v>
      </c>
    </row>
    <row r="14832" spans="1:9" ht="32" x14ac:dyDescent="0.2">
      <c r="A14832" t="s">
        <v>35035</v>
      </c>
      <c r="B14832" t="s">
        <v>35036</v>
      </c>
      <c r="C14832">
        <v>1</v>
      </c>
      <c r="D14832" t="s">
        <v>12</v>
      </c>
      <c r="E14832" t="s">
        <v>12</v>
      </c>
      <c r="F14832" s="3" t="s">
        <v>35037</v>
      </c>
      <c r="G14832">
        <v>2019</v>
      </c>
      <c r="H14832" t="s">
        <v>140</v>
      </c>
      <c r="I14832" t="s">
        <v>35038</v>
      </c>
    </row>
    <row r="14833" spans="1:9" ht="16" x14ac:dyDescent="0.2">
      <c r="A14833" t="s">
        <v>35039</v>
      </c>
      <c r="B14833" t="s">
        <v>35040</v>
      </c>
      <c r="C14833">
        <v>1</v>
      </c>
      <c r="D14833">
        <f>461</f>
        <v>461</v>
      </c>
      <c r="E14833" t="s">
        <v>6201</v>
      </c>
      <c r="F14833" s="3" t="s">
        <v>6202</v>
      </c>
      <c r="G14833">
        <v>2019</v>
      </c>
      <c r="H14833" t="s">
        <v>126</v>
      </c>
      <c r="I14833" t="s">
        <v>35041</v>
      </c>
    </row>
    <row r="14834" spans="1:9" ht="16" x14ac:dyDescent="0.2">
      <c r="A14834" t="s">
        <v>35039</v>
      </c>
      <c r="B14834" t="s">
        <v>35042</v>
      </c>
      <c r="C14834">
        <v>2</v>
      </c>
      <c r="D14834">
        <f>184</f>
        <v>184</v>
      </c>
      <c r="E14834" t="s">
        <v>2628</v>
      </c>
      <c r="F14834" s="3" t="s">
        <v>2629</v>
      </c>
      <c r="G14834">
        <v>2019</v>
      </c>
      <c r="H14834" t="s">
        <v>2316</v>
      </c>
      <c r="I14834" t="s">
        <v>35041</v>
      </c>
    </row>
    <row r="14835" spans="1:9" ht="16" x14ac:dyDescent="0.2">
      <c r="A14835" t="s">
        <v>35043</v>
      </c>
      <c r="B14835" t="s">
        <v>35044</v>
      </c>
      <c r="C14835">
        <v>1</v>
      </c>
      <c r="D14835" t="s">
        <v>12</v>
      </c>
      <c r="E14835" t="s">
        <v>10307</v>
      </c>
      <c r="F14835" s="3" t="s">
        <v>10308</v>
      </c>
      <c r="G14835">
        <v>2019</v>
      </c>
      <c r="H14835" t="s">
        <v>86</v>
      </c>
      <c r="I14835" t="s">
        <v>35045</v>
      </c>
    </row>
    <row r="14836" spans="1:9" ht="16" x14ac:dyDescent="0.2">
      <c r="A14836" t="s">
        <v>35046</v>
      </c>
      <c r="B14836" t="s">
        <v>27422</v>
      </c>
      <c r="C14836">
        <v>1</v>
      </c>
      <c r="D14836" t="s">
        <v>31</v>
      </c>
      <c r="E14836" t="s">
        <v>12</v>
      </c>
      <c r="F14836" s="3" t="s">
        <v>29299</v>
      </c>
      <c r="G14836">
        <v>2019</v>
      </c>
      <c r="H14836" t="s">
        <v>140</v>
      </c>
      <c r="I14836" t="s">
        <v>35047</v>
      </c>
    </row>
    <row r="14837" spans="1:9" ht="16" x14ac:dyDescent="0.2">
      <c r="A14837" t="s">
        <v>35048</v>
      </c>
      <c r="B14837" t="s">
        <v>35049</v>
      </c>
      <c r="C14837">
        <v>1</v>
      </c>
      <c r="D14837">
        <f>491</f>
        <v>491</v>
      </c>
      <c r="E14837" t="s">
        <v>12</v>
      </c>
      <c r="F14837" s="3" t="s">
        <v>35050</v>
      </c>
      <c r="G14837">
        <v>2019</v>
      </c>
      <c r="H14837" t="s">
        <v>140</v>
      </c>
      <c r="I14837" t="s">
        <v>35051</v>
      </c>
    </row>
    <row r="14838" spans="1:9" ht="32" x14ac:dyDescent="0.2">
      <c r="A14838" t="s">
        <v>35048</v>
      </c>
      <c r="B14838" t="s">
        <v>35052</v>
      </c>
      <c r="C14838">
        <v>2</v>
      </c>
      <c r="D14838" t="s">
        <v>2223</v>
      </c>
      <c r="E14838" t="s">
        <v>12</v>
      </c>
      <c r="F14838" s="3" t="s">
        <v>35053</v>
      </c>
      <c r="G14838">
        <v>2019</v>
      </c>
      <c r="H14838" t="s">
        <v>140</v>
      </c>
      <c r="I14838" t="s">
        <v>35051</v>
      </c>
    </row>
    <row r="14839" spans="1:9" ht="32" x14ac:dyDescent="0.2">
      <c r="A14839" t="s">
        <v>35048</v>
      </c>
      <c r="B14839" t="s">
        <v>35054</v>
      </c>
      <c r="C14839">
        <v>3</v>
      </c>
      <c r="D14839" t="s">
        <v>52</v>
      </c>
      <c r="E14839" t="s">
        <v>12</v>
      </c>
      <c r="F14839" s="3" t="s">
        <v>27028</v>
      </c>
      <c r="G14839">
        <v>2019</v>
      </c>
      <c r="H14839" t="s">
        <v>140</v>
      </c>
      <c r="I14839" t="s">
        <v>35051</v>
      </c>
    </row>
    <row r="14840" spans="1:9" ht="32" x14ac:dyDescent="0.2">
      <c r="A14840" t="s">
        <v>35048</v>
      </c>
      <c r="B14840" t="s">
        <v>35055</v>
      </c>
      <c r="C14840">
        <v>4</v>
      </c>
      <c r="D14840">
        <f>545</f>
        <v>545</v>
      </c>
      <c r="E14840" t="s">
        <v>12</v>
      </c>
      <c r="F14840" s="3" t="s">
        <v>35056</v>
      </c>
      <c r="G14840">
        <v>2019</v>
      </c>
      <c r="H14840" t="s">
        <v>140</v>
      </c>
      <c r="I14840" t="s">
        <v>35051</v>
      </c>
    </row>
    <row r="14841" spans="1:9" ht="16" x14ac:dyDescent="0.2">
      <c r="A14841" t="s">
        <v>35057</v>
      </c>
      <c r="B14841" t="s">
        <v>18127</v>
      </c>
      <c r="C14841">
        <v>1</v>
      </c>
      <c r="D14841" t="s">
        <v>2652</v>
      </c>
      <c r="E14841" t="s">
        <v>12</v>
      </c>
      <c r="F14841" s="3" t="s">
        <v>10874</v>
      </c>
      <c r="G14841">
        <v>2019</v>
      </c>
      <c r="H14841" t="s">
        <v>140</v>
      </c>
      <c r="I14841" t="s">
        <v>35058</v>
      </c>
    </row>
    <row r="14842" spans="1:9" ht="32" x14ac:dyDescent="0.2">
      <c r="A14842" t="s">
        <v>35057</v>
      </c>
      <c r="B14842" t="s">
        <v>35059</v>
      </c>
      <c r="C14842">
        <v>2</v>
      </c>
      <c r="D14842">
        <f>73</f>
        <v>73</v>
      </c>
      <c r="E14842" t="s">
        <v>12</v>
      </c>
      <c r="F14842" s="3" t="s">
        <v>823</v>
      </c>
      <c r="G14842">
        <v>2019</v>
      </c>
      <c r="H14842" t="s">
        <v>140</v>
      </c>
      <c r="I14842" t="s">
        <v>35058</v>
      </c>
    </row>
    <row r="14843" spans="1:9" ht="32" x14ac:dyDescent="0.2">
      <c r="A14843" t="s">
        <v>35060</v>
      </c>
      <c r="B14843" t="s">
        <v>35061</v>
      </c>
      <c r="C14843">
        <v>1</v>
      </c>
      <c r="D14843">
        <f>85</f>
        <v>85</v>
      </c>
      <c r="E14843" t="s">
        <v>12</v>
      </c>
      <c r="F14843" s="3" t="s">
        <v>35062</v>
      </c>
      <c r="G14843">
        <v>2019</v>
      </c>
      <c r="H14843" t="s">
        <v>3976</v>
      </c>
      <c r="I14843" t="s">
        <v>35063</v>
      </c>
    </row>
    <row r="14844" spans="1:9" ht="16" x14ac:dyDescent="0.2">
      <c r="A14844" t="s">
        <v>35064</v>
      </c>
      <c r="B14844" t="s">
        <v>35065</v>
      </c>
      <c r="C14844">
        <v>1</v>
      </c>
      <c r="D14844" t="s">
        <v>12</v>
      </c>
      <c r="E14844" t="s">
        <v>12</v>
      </c>
      <c r="F14844" s="3" t="s">
        <v>35066</v>
      </c>
      <c r="G14844">
        <v>2019</v>
      </c>
      <c r="H14844" t="s">
        <v>1524</v>
      </c>
      <c r="I14844" t="s">
        <v>35067</v>
      </c>
    </row>
    <row r="14845" spans="1:9" ht="16" x14ac:dyDescent="0.2">
      <c r="A14845" t="s">
        <v>35068</v>
      </c>
      <c r="B14845" t="s">
        <v>4073</v>
      </c>
      <c r="C14845">
        <v>1</v>
      </c>
      <c r="D14845" t="s">
        <v>12</v>
      </c>
      <c r="E14845" t="s">
        <v>12</v>
      </c>
      <c r="F14845" s="3" t="s">
        <v>1722</v>
      </c>
      <c r="G14845">
        <v>2019</v>
      </c>
      <c r="H14845" t="s">
        <v>137</v>
      </c>
      <c r="I14845" t="s">
        <v>35069</v>
      </c>
    </row>
    <row r="14846" spans="1:9" ht="16" x14ac:dyDescent="0.2">
      <c r="A14846" t="s">
        <v>35068</v>
      </c>
      <c r="B14846" t="s">
        <v>35070</v>
      </c>
      <c r="C14846">
        <v>2</v>
      </c>
      <c r="D14846" t="s">
        <v>142</v>
      </c>
      <c r="E14846" t="s">
        <v>12</v>
      </c>
      <c r="F14846" s="3" t="s">
        <v>3300</v>
      </c>
      <c r="G14846">
        <v>2019</v>
      </c>
      <c r="H14846" t="s">
        <v>140</v>
      </c>
      <c r="I14846" t="s">
        <v>35069</v>
      </c>
    </row>
    <row r="14847" spans="1:9" ht="32" x14ac:dyDescent="0.2">
      <c r="A14847" t="s">
        <v>35068</v>
      </c>
      <c r="B14847" t="s">
        <v>3301</v>
      </c>
      <c r="C14847">
        <v>3</v>
      </c>
      <c r="D14847" t="s">
        <v>12</v>
      </c>
      <c r="E14847" t="s">
        <v>12</v>
      </c>
      <c r="F14847" s="3" t="s">
        <v>3302</v>
      </c>
      <c r="G14847">
        <v>2019</v>
      </c>
      <c r="H14847" t="s">
        <v>239</v>
      </c>
      <c r="I14847" t="s">
        <v>35069</v>
      </c>
    </row>
    <row r="14848" spans="1:9" ht="16" x14ac:dyDescent="0.2">
      <c r="A14848" t="s">
        <v>35071</v>
      </c>
      <c r="B14848" t="s">
        <v>35072</v>
      </c>
      <c r="C14848">
        <v>1</v>
      </c>
      <c r="D14848" t="s">
        <v>12</v>
      </c>
      <c r="E14848" t="s">
        <v>12</v>
      </c>
      <c r="F14848" s="3" t="s">
        <v>1722</v>
      </c>
      <c r="G14848">
        <v>2019</v>
      </c>
      <c r="H14848" t="s">
        <v>137</v>
      </c>
      <c r="I14848" t="s">
        <v>35073</v>
      </c>
    </row>
    <row r="14849" spans="1:9" ht="32" x14ac:dyDescent="0.2">
      <c r="A14849" t="s">
        <v>35074</v>
      </c>
      <c r="B14849" t="s">
        <v>16892</v>
      </c>
      <c r="C14849">
        <v>1</v>
      </c>
      <c r="D14849" t="s">
        <v>12</v>
      </c>
      <c r="E14849" t="s">
        <v>12</v>
      </c>
      <c r="F14849" s="3" t="s">
        <v>16893</v>
      </c>
      <c r="G14849">
        <v>2019</v>
      </c>
      <c r="H14849" t="s">
        <v>235</v>
      </c>
      <c r="I14849" t="s">
        <v>35075</v>
      </c>
    </row>
    <row r="14850" spans="1:9" ht="16" x14ac:dyDescent="0.2">
      <c r="A14850" t="s">
        <v>35074</v>
      </c>
      <c r="B14850" t="s">
        <v>35076</v>
      </c>
      <c r="C14850">
        <v>2</v>
      </c>
      <c r="D14850" t="s">
        <v>12</v>
      </c>
      <c r="E14850" t="s">
        <v>12</v>
      </c>
      <c r="F14850" s="3" t="s">
        <v>35077</v>
      </c>
      <c r="G14850">
        <v>2019</v>
      </c>
      <c r="H14850" t="s">
        <v>423</v>
      </c>
      <c r="I14850" t="s">
        <v>35075</v>
      </c>
    </row>
    <row r="14851" spans="1:9" ht="16" x14ac:dyDescent="0.2">
      <c r="A14851" t="s">
        <v>35078</v>
      </c>
      <c r="B14851" t="s">
        <v>35079</v>
      </c>
      <c r="C14851">
        <v>1</v>
      </c>
      <c r="D14851" t="s">
        <v>12</v>
      </c>
      <c r="E14851" t="s">
        <v>12</v>
      </c>
      <c r="F14851" s="7" t="s">
        <v>349</v>
      </c>
      <c r="G14851">
        <v>2019</v>
      </c>
      <c r="H14851" t="s">
        <v>37</v>
      </c>
      <c r="I14851" t="s">
        <v>35080</v>
      </c>
    </row>
    <row r="14852" spans="1:9" ht="32" x14ac:dyDescent="0.2">
      <c r="A14852" t="s">
        <v>35081</v>
      </c>
      <c r="B14852" t="s">
        <v>29796</v>
      </c>
      <c r="C14852">
        <v>1</v>
      </c>
      <c r="D14852">
        <f>159</f>
        <v>159</v>
      </c>
      <c r="E14852" t="s">
        <v>12</v>
      </c>
      <c r="F14852" s="3" t="s">
        <v>35082</v>
      </c>
      <c r="G14852">
        <v>2019</v>
      </c>
      <c r="H14852" t="s">
        <v>1524</v>
      </c>
      <c r="I14852" t="s">
        <v>35083</v>
      </c>
    </row>
    <row r="14853" spans="1:9" ht="16" x14ac:dyDescent="0.2">
      <c r="A14853" t="s">
        <v>35081</v>
      </c>
      <c r="B14853" t="s">
        <v>35084</v>
      </c>
      <c r="C14853">
        <v>2</v>
      </c>
      <c r="D14853">
        <f>159</f>
        <v>159</v>
      </c>
      <c r="E14853" t="s">
        <v>12</v>
      </c>
      <c r="F14853" s="3" t="s">
        <v>15176</v>
      </c>
      <c r="G14853">
        <v>2019</v>
      </c>
      <c r="H14853" t="s">
        <v>1524</v>
      </c>
      <c r="I14853" t="s">
        <v>35083</v>
      </c>
    </row>
    <row r="14854" spans="1:9" ht="16" x14ac:dyDescent="0.2">
      <c r="A14854" t="s">
        <v>35085</v>
      </c>
      <c r="B14854" t="s">
        <v>35086</v>
      </c>
      <c r="C14854">
        <v>1</v>
      </c>
      <c r="D14854" t="s">
        <v>316</v>
      </c>
      <c r="E14854" t="s">
        <v>12</v>
      </c>
      <c r="F14854" s="3" t="s">
        <v>35087</v>
      </c>
      <c r="G14854">
        <v>2019</v>
      </c>
      <c r="H14854" t="s">
        <v>140</v>
      </c>
      <c r="I14854" t="s">
        <v>35088</v>
      </c>
    </row>
    <row r="14855" spans="1:9" ht="32" x14ac:dyDescent="0.2">
      <c r="A14855" t="s">
        <v>35085</v>
      </c>
      <c r="B14855" t="s">
        <v>35089</v>
      </c>
      <c r="C14855">
        <v>2</v>
      </c>
      <c r="D14855" t="s">
        <v>316</v>
      </c>
      <c r="E14855" t="s">
        <v>12</v>
      </c>
      <c r="F14855" s="3" t="s">
        <v>35090</v>
      </c>
      <c r="G14855">
        <v>2019</v>
      </c>
      <c r="H14855" t="s">
        <v>140</v>
      </c>
      <c r="I14855" t="s">
        <v>35088</v>
      </c>
    </row>
    <row r="14856" spans="1:9" ht="32" x14ac:dyDescent="0.2">
      <c r="A14856" t="s">
        <v>35091</v>
      </c>
      <c r="B14856" t="s">
        <v>35092</v>
      </c>
      <c r="C14856">
        <v>1</v>
      </c>
      <c r="D14856" t="s">
        <v>795</v>
      </c>
      <c r="E14856" t="s">
        <v>12</v>
      </c>
      <c r="F14856" s="3" t="s">
        <v>35093</v>
      </c>
      <c r="G14856">
        <v>2019</v>
      </c>
      <c r="H14856" t="s">
        <v>1087</v>
      </c>
      <c r="I14856" t="s">
        <v>35094</v>
      </c>
    </row>
    <row r="14857" spans="1:9" ht="16" x14ac:dyDescent="0.2">
      <c r="A14857" t="s">
        <v>35095</v>
      </c>
      <c r="B14857" t="s">
        <v>9100</v>
      </c>
      <c r="C14857">
        <v>1</v>
      </c>
      <c r="D14857" t="s">
        <v>12</v>
      </c>
      <c r="E14857" t="s">
        <v>12</v>
      </c>
      <c r="F14857" s="3" t="s">
        <v>33560</v>
      </c>
      <c r="G14857">
        <v>2019</v>
      </c>
      <c r="H14857" t="s">
        <v>37</v>
      </c>
      <c r="I14857" t="s">
        <v>35096</v>
      </c>
    </row>
    <row r="14858" spans="1:9" ht="32" x14ac:dyDescent="0.2">
      <c r="A14858" t="s">
        <v>35095</v>
      </c>
      <c r="B14858" t="s">
        <v>7723</v>
      </c>
      <c r="C14858">
        <v>2</v>
      </c>
      <c r="D14858" t="s">
        <v>101</v>
      </c>
      <c r="E14858" t="s">
        <v>12</v>
      </c>
      <c r="F14858" s="3" t="s">
        <v>18641</v>
      </c>
      <c r="G14858">
        <v>2019</v>
      </c>
      <c r="H14858" t="s">
        <v>37</v>
      </c>
      <c r="I14858" t="s">
        <v>35096</v>
      </c>
    </row>
    <row r="14859" spans="1:9" ht="32" x14ac:dyDescent="0.2">
      <c r="A14859" t="s">
        <v>35097</v>
      </c>
      <c r="B14859" t="s">
        <v>35098</v>
      </c>
      <c r="C14859">
        <v>1</v>
      </c>
      <c r="D14859">
        <f>237</f>
        <v>237</v>
      </c>
      <c r="E14859" t="s">
        <v>12</v>
      </c>
      <c r="F14859" s="3" t="s">
        <v>8436</v>
      </c>
      <c r="G14859">
        <v>2019</v>
      </c>
      <c r="H14859" t="s">
        <v>21</v>
      </c>
      <c r="I14859" t="s">
        <v>35099</v>
      </c>
    </row>
    <row r="14860" spans="1:9" ht="32" x14ac:dyDescent="0.2">
      <c r="A14860" t="s">
        <v>35100</v>
      </c>
      <c r="B14860" t="s">
        <v>29763</v>
      </c>
      <c r="C14860">
        <v>1</v>
      </c>
      <c r="D14860" t="s">
        <v>52</v>
      </c>
      <c r="E14860" t="s">
        <v>12</v>
      </c>
      <c r="F14860" s="3" t="s">
        <v>26813</v>
      </c>
      <c r="G14860">
        <v>2019</v>
      </c>
      <c r="H14860" t="s">
        <v>423</v>
      </c>
      <c r="I14860" t="s">
        <v>35101</v>
      </c>
    </row>
    <row r="14861" spans="1:9" ht="32" x14ac:dyDescent="0.2">
      <c r="A14861" t="s">
        <v>35100</v>
      </c>
      <c r="B14861" t="s">
        <v>29760</v>
      </c>
      <c r="C14861">
        <v>2</v>
      </c>
      <c r="D14861" t="s">
        <v>12</v>
      </c>
      <c r="E14861" t="s">
        <v>12</v>
      </c>
      <c r="F14861" s="3" t="s">
        <v>29761</v>
      </c>
      <c r="G14861">
        <v>2019</v>
      </c>
      <c r="H14861" t="s">
        <v>2026</v>
      </c>
      <c r="I14861" t="s">
        <v>35101</v>
      </c>
    </row>
    <row r="14862" spans="1:9" ht="32" x14ac:dyDescent="0.2">
      <c r="A14862" t="s">
        <v>35100</v>
      </c>
      <c r="B14862" t="s">
        <v>35102</v>
      </c>
      <c r="C14862">
        <v>3</v>
      </c>
      <c r="D14862" t="s">
        <v>12</v>
      </c>
      <c r="E14862" t="s">
        <v>12</v>
      </c>
      <c r="F14862" s="3" t="s">
        <v>35103</v>
      </c>
      <c r="G14862">
        <v>2019</v>
      </c>
      <c r="H14862" t="s">
        <v>1157</v>
      </c>
      <c r="I14862" t="s">
        <v>35101</v>
      </c>
    </row>
    <row r="14863" spans="1:9" ht="32" x14ac:dyDescent="0.2">
      <c r="A14863" t="s">
        <v>35104</v>
      </c>
      <c r="B14863" t="s">
        <v>30853</v>
      </c>
      <c r="C14863">
        <v>1</v>
      </c>
      <c r="D14863" t="s">
        <v>344</v>
      </c>
      <c r="E14863" t="s">
        <v>12</v>
      </c>
      <c r="F14863" s="3" t="s">
        <v>7373</v>
      </c>
      <c r="G14863">
        <v>2019</v>
      </c>
      <c r="H14863" t="s">
        <v>1157</v>
      </c>
      <c r="I14863" t="s">
        <v>35105</v>
      </c>
    </row>
    <row r="14864" spans="1:9" ht="32" x14ac:dyDescent="0.2">
      <c r="A14864" t="s">
        <v>35104</v>
      </c>
      <c r="B14864" t="s">
        <v>35106</v>
      </c>
      <c r="C14864">
        <v>2</v>
      </c>
      <c r="D14864" t="s">
        <v>12</v>
      </c>
      <c r="E14864" t="s">
        <v>12</v>
      </c>
      <c r="F14864" s="3" t="s">
        <v>35107</v>
      </c>
      <c r="G14864">
        <v>2019</v>
      </c>
      <c r="H14864" t="s">
        <v>1157</v>
      </c>
      <c r="I14864" t="s">
        <v>35105</v>
      </c>
    </row>
    <row r="14865" spans="1:9" ht="32" x14ac:dyDescent="0.2">
      <c r="A14865" t="s">
        <v>35108</v>
      </c>
      <c r="B14865" t="s">
        <v>35109</v>
      </c>
      <c r="C14865">
        <v>1</v>
      </c>
      <c r="D14865" t="s">
        <v>12</v>
      </c>
      <c r="E14865" t="s">
        <v>12</v>
      </c>
      <c r="F14865" s="3" t="s">
        <v>35110</v>
      </c>
      <c r="G14865">
        <v>2019</v>
      </c>
      <c r="H14865" t="s">
        <v>423</v>
      </c>
      <c r="I14865" t="s">
        <v>35111</v>
      </c>
    </row>
    <row r="14866" spans="1:9" ht="16" x14ac:dyDescent="0.2">
      <c r="A14866" t="s">
        <v>35112</v>
      </c>
      <c r="B14866" t="s">
        <v>35113</v>
      </c>
      <c r="C14866">
        <v>1</v>
      </c>
      <c r="D14866" t="s">
        <v>193</v>
      </c>
      <c r="E14866" t="s">
        <v>12</v>
      </c>
      <c r="F14866" s="3" t="s">
        <v>35114</v>
      </c>
      <c r="G14866">
        <v>2019</v>
      </c>
      <c r="H14866" t="s">
        <v>195</v>
      </c>
      <c r="I14866" t="s">
        <v>35115</v>
      </c>
    </row>
    <row r="14867" spans="1:9" ht="16" x14ac:dyDescent="0.2">
      <c r="A14867" t="s">
        <v>35116</v>
      </c>
      <c r="B14867" t="s">
        <v>35117</v>
      </c>
      <c r="C14867">
        <v>1</v>
      </c>
      <c r="D14867" t="s">
        <v>628</v>
      </c>
      <c r="E14867" t="s">
        <v>12</v>
      </c>
      <c r="F14867" s="3" t="s">
        <v>32954</v>
      </c>
      <c r="G14867">
        <v>2019</v>
      </c>
      <c r="H14867" t="s">
        <v>130</v>
      </c>
      <c r="I14867" t="s">
        <v>35118</v>
      </c>
    </row>
    <row r="14868" spans="1:9" ht="32" x14ac:dyDescent="0.2">
      <c r="A14868" t="s">
        <v>35119</v>
      </c>
      <c r="B14868" t="s">
        <v>35120</v>
      </c>
      <c r="C14868">
        <v>1</v>
      </c>
      <c r="D14868">
        <f>237</f>
        <v>237</v>
      </c>
      <c r="E14868" t="s">
        <v>12</v>
      </c>
      <c r="F14868" s="3" t="s">
        <v>35121</v>
      </c>
      <c r="G14868">
        <v>2019</v>
      </c>
      <c r="H14868" t="s">
        <v>21</v>
      </c>
      <c r="I14868" t="s">
        <v>35122</v>
      </c>
    </row>
    <row r="14869" spans="1:9" ht="32" x14ac:dyDescent="0.2">
      <c r="A14869" t="s">
        <v>35123</v>
      </c>
      <c r="B14869" t="s">
        <v>15935</v>
      </c>
      <c r="C14869">
        <v>1</v>
      </c>
      <c r="D14869">
        <f>237</f>
        <v>237</v>
      </c>
      <c r="E14869" t="s">
        <v>12</v>
      </c>
      <c r="F14869" s="3" t="s">
        <v>2059</v>
      </c>
      <c r="G14869">
        <v>2019</v>
      </c>
      <c r="H14869" t="s">
        <v>21</v>
      </c>
      <c r="I14869" t="s">
        <v>35124</v>
      </c>
    </row>
    <row r="14870" spans="1:9" ht="32" x14ac:dyDescent="0.2">
      <c r="A14870" t="s">
        <v>35125</v>
      </c>
      <c r="B14870" t="s">
        <v>35126</v>
      </c>
      <c r="C14870">
        <v>1</v>
      </c>
      <c r="D14870" t="s">
        <v>12</v>
      </c>
      <c r="E14870" t="s">
        <v>12</v>
      </c>
      <c r="F14870" s="3" t="s">
        <v>35127</v>
      </c>
      <c r="G14870">
        <v>2019</v>
      </c>
      <c r="H14870" t="s">
        <v>37</v>
      </c>
      <c r="I14870" t="s">
        <v>35128</v>
      </c>
    </row>
    <row r="14871" spans="1:9" ht="16" x14ac:dyDescent="0.2">
      <c r="A14871" t="s">
        <v>35129</v>
      </c>
      <c r="B14871" t="s">
        <v>2293</v>
      </c>
      <c r="C14871">
        <v>1</v>
      </c>
      <c r="D14871" t="s">
        <v>12</v>
      </c>
      <c r="E14871" t="s">
        <v>12</v>
      </c>
      <c r="F14871" s="3" t="s">
        <v>3954</v>
      </c>
      <c r="G14871">
        <v>2019</v>
      </c>
      <c r="H14871" t="s">
        <v>1248</v>
      </c>
      <c r="I14871" t="s">
        <v>35130</v>
      </c>
    </row>
    <row r="14872" spans="1:9" ht="16" x14ac:dyDescent="0.2">
      <c r="A14872" t="s">
        <v>35129</v>
      </c>
      <c r="B14872" t="s">
        <v>17628</v>
      </c>
      <c r="C14872">
        <v>2</v>
      </c>
      <c r="D14872">
        <f>276</f>
        <v>276</v>
      </c>
      <c r="E14872" t="s">
        <v>4919</v>
      </c>
      <c r="F14872" s="3" t="s">
        <v>4920</v>
      </c>
      <c r="G14872">
        <v>2019</v>
      </c>
      <c r="H14872" t="s">
        <v>267</v>
      </c>
      <c r="I14872" t="s">
        <v>35130</v>
      </c>
    </row>
    <row r="14873" spans="1:9" ht="32" x14ac:dyDescent="0.2">
      <c r="A14873" t="s">
        <v>35131</v>
      </c>
      <c r="B14873" t="s">
        <v>35132</v>
      </c>
      <c r="C14873">
        <v>1</v>
      </c>
      <c r="D14873">
        <f>237</f>
        <v>237</v>
      </c>
      <c r="E14873" t="s">
        <v>12</v>
      </c>
      <c r="F14873" s="3" t="s">
        <v>35133</v>
      </c>
      <c r="G14873">
        <v>2019</v>
      </c>
      <c r="H14873" t="s">
        <v>21</v>
      </c>
      <c r="I14873" t="s">
        <v>35134</v>
      </c>
    </row>
    <row r="14874" spans="1:9" ht="16" x14ac:dyDescent="0.2">
      <c r="A14874" t="s">
        <v>35131</v>
      </c>
      <c r="B14874" t="s">
        <v>16398</v>
      </c>
      <c r="C14874">
        <v>2</v>
      </c>
      <c r="D14874" t="s">
        <v>12</v>
      </c>
      <c r="E14874" t="s">
        <v>12</v>
      </c>
      <c r="F14874" s="3" t="s">
        <v>35135</v>
      </c>
      <c r="G14874">
        <v>2019</v>
      </c>
      <c r="H14874" t="s">
        <v>21</v>
      </c>
      <c r="I14874" t="s">
        <v>35134</v>
      </c>
    </row>
    <row r="14875" spans="1:9" ht="16" x14ac:dyDescent="0.2">
      <c r="A14875" t="s">
        <v>35131</v>
      </c>
      <c r="B14875" t="s">
        <v>21972</v>
      </c>
      <c r="C14875">
        <v>3</v>
      </c>
      <c r="D14875" t="s">
        <v>12</v>
      </c>
      <c r="E14875" t="s">
        <v>12</v>
      </c>
      <c r="F14875" s="3" t="s">
        <v>35136</v>
      </c>
      <c r="G14875">
        <v>2019</v>
      </c>
      <c r="H14875" t="s">
        <v>21</v>
      </c>
      <c r="I14875" t="s">
        <v>35134</v>
      </c>
    </row>
    <row r="14876" spans="1:9" ht="32" x14ac:dyDescent="0.2">
      <c r="A14876" t="s">
        <v>35137</v>
      </c>
      <c r="B14876" t="s">
        <v>35138</v>
      </c>
      <c r="C14876">
        <v>1</v>
      </c>
      <c r="D14876" t="s">
        <v>12</v>
      </c>
      <c r="E14876" t="s">
        <v>12</v>
      </c>
      <c r="F14876" s="3" t="s">
        <v>35139</v>
      </c>
      <c r="G14876">
        <v>2019</v>
      </c>
      <c r="H14876" t="s">
        <v>256</v>
      </c>
      <c r="I14876" t="s">
        <v>35140</v>
      </c>
    </row>
    <row r="14877" spans="1:9" ht="32" x14ac:dyDescent="0.2">
      <c r="A14877" t="s">
        <v>35137</v>
      </c>
      <c r="B14877" t="s">
        <v>35141</v>
      </c>
      <c r="C14877">
        <v>2</v>
      </c>
      <c r="D14877">
        <f>538</f>
        <v>538</v>
      </c>
      <c r="E14877" t="s">
        <v>12</v>
      </c>
      <c r="F14877" s="7" t="s">
        <v>35142</v>
      </c>
      <c r="G14877">
        <v>2019</v>
      </c>
      <c r="H14877" t="s">
        <v>323</v>
      </c>
      <c r="I14877" t="s">
        <v>35140</v>
      </c>
    </row>
    <row r="14878" spans="1:9" ht="32" x14ac:dyDescent="0.2">
      <c r="A14878" t="s">
        <v>35143</v>
      </c>
      <c r="B14878" t="s">
        <v>35144</v>
      </c>
      <c r="C14878">
        <v>1</v>
      </c>
      <c r="D14878" t="s">
        <v>12</v>
      </c>
      <c r="E14878" t="s">
        <v>12</v>
      </c>
      <c r="F14878" s="3" t="s">
        <v>28946</v>
      </c>
      <c r="G14878">
        <v>2019</v>
      </c>
      <c r="H14878" t="s">
        <v>779</v>
      </c>
      <c r="I14878" t="s">
        <v>35145</v>
      </c>
    </row>
    <row r="14879" spans="1:9" ht="32" x14ac:dyDescent="0.2">
      <c r="A14879" t="s">
        <v>35143</v>
      </c>
      <c r="B14879" t="s">
        <v>35146</v>
      </c>
      <c r="C14879">
        <v>2</v>
      </c>
      <c r="D14879" t="s">
        <v>12</v>
      </c>
      <c r="E14879" t="s">
        <v>12</v>
      </c>
      <c r="F14879" s="3" t="s">
        <v>35147</v>
      </c>
      <c r="G14879">
        <v>2019</v>
      </c>
      <c r="H14879" t="s">
        <v>779</v>
      </c>
      <c r="I14879" t="s">
        <v>35145</v>
      </c>
    </row>
    <row r="14880" spans="1:9" ht="16" x14ac:dyDescent="0.2">
      <c r="A14880" t="s">
        <v>35148</v>
      </c>
      <c r="B14880" t="s">
        <v>35149</v>
      </c>
      <c r="C14880">
        <v>1</v>
      </c>
      <c r="D14880" t="s">
        <v>2877</v>
      </c>
      <c r="E14880" t="s">
        <v>12</v>
      </c>
      <c r="F14880" s="3" t="s">
        <v>35150</v>
      </c>
      <c r="G14880">
        <v>2019</v>
      </c>
      <c r="H14880" t="s">
        <v>162</v>
      </c>
      <c r="I14880" t="s">
        <v>35151</v>
      </c>
    </row>
    <row r="14881" spans="1:9" ht="32" x14ac:dyDescent="0.2">
      <c r="A14881" t="s">
        <v>35148</v>
      </c>
      <c r="B14881" t="s">
        <v>35152</v>
      </c>
      <c r="C14881">
        <v>2</v>
      </c>
      <c r="D14881" t="s">
        <v>9255</v>
      </c>
      <c r="E14881" t="s">
        <v>12</v>
      </c>
      <c r="F14881" s="3" t="s">
        <v>9256</v>
      </c>
      <c r="G14881">
        <v>2019</v>
      </c>
      <c r="H14881" t="s">
        <v>86</v>
      </c>
      <c r="I14881" t="s">
        <v>35151</v>
      </c>
    </row>
    <row r="14882" spans="1:9" ht="32" x14ac:dyDescent="0.2">
      <c r="A14882" t="s">
        <v>35153</v>
      </c>
      <c r="B14882" t="s">
        <v>4271</v>
      </c>
      <c r="C14882">
        <v>1</v>
      </c>
      <c r="D14882" t="s">
        <v>1085</v>
      </c>
      <c r="E14882" t="s">
        <v>12</v>
      </c>
      <c r="F14882" s="3" t="s">
        <v>4272</v>
      </c>
      <c r="G14882">
        <v>2019</v>
      </c>
      <c r="H14882" t="s">
        <v>1663</v>
      </c>
      <c r="I14882" t="s">
        <v>35154</v>
      </c>
    </row>
    <row r="14883" spans="1:9" ht="16" x14ac:dyDescent="0.2">
      <c r="A14883" t="s">
        <v>35153</v>
      </c>
      <c r="B14883" t="s">
        <v>35155</v>
      </c>
      <c r="C14883">
        <v>2</v>
      </c>
      <c r="D14883" t="s">
        <v>12</v>
      </c>
      <c r="E14883" t="s">
        <v>12</v>
      </c>
      <c r="F14883" s="3" t="s">
        <v>35156</v>
      </c>
      <c r="G14883">
        <v>2019</v>
      </c>
      <c r="H14883" t="s">
        <v>1663</v>
      </c>
      <c r="I14883" t="s">
        <v>35154</v>
      </c>
    </row>
    <row r="14884" spans="1:9" ht="16" x14ac:dyDescent="0.2">
      <c r="A14884" t="s">
        <v>35157</v>
      </c>
      <c r="B14884" t="s">
        <v>35158</v>
      </c>
      <c r="C14884">
        <v>1</v>
      </c>
      <c r="D14884" t="s">
        <v>12</v>
      </c>
      <c r="E14884" t="s">
        <v>12</v>
      </c>
      <c r="F14884" s="3" t="s">
        <v>35159</v>
      </c>
      <c r="G14884">
        <v>2019</v>
      </c>
      <c r="H14884" t="s">
        <v>3795</v>
      </c>
      <c r="I14884" t="s">
        <v>35160</v>
      </c>
    </row>
    <row r="14885" spans="1:9" ht="16" x14ac:dyDescent="0.2">
      <c r="A14885" t="s">
        <v>35157</v>
      </c>
      <c r="B14885" t="s">
        <v>35161</v>
      </c>
      <c r="C14885">
        <v>2</v>
      </c>
      <c r="D14885" t="s">
        <v>12</v>
      </c>
      <c r="E14885" t="s">
        <v>12</v>
      </c>
      <c r="F14885" s="3" t="s">
        <v>35162</v>
      </c>
      <c r="G14885">
        <v>2019</v>
      </c>
      <c r="H14885" t="s">
        <v>3795</v>
      </c>
      <c r="I14885" t="s">
        <v>35160</v>
      </c>
    </row>
    <row r="14886" spans="1:9" ht="16" x14ac:dyDescent="0.2">
      <c r="A14886" t="s">
        <v>35157</v>
      </c>
      <c r="B14886" t="s">
        <v>35163</v>
      </c>
      <c r="C14886">
        <v>3</v>
      </c>
      <c r="D14886" t="s">
        <v>12</v>
      </c>
      <c r="E14886" t="s">
        <v>12</v>
      </c>
      <c r="F14886" s="3" t="s">
        <v>35164</v>
      </c>
      <c r="G14886">
        <v>2019</v>
      </c>
      <c r="H14886" t="s">
        <v>3795</v>
      </c>
      <c r="I14886" t="s">
        <v>35160</v>
      </c>
    </row>
    <row r="14887" spans="1:9" ht="16" x14ac:dyDescent="0.2">
      <c r="A14887" t="s">
        <v>35157</v>
      </c>
      <c r="B14887" t="s">
        <v>35165</v>
      </c>
      <c r="C14887">
        <v>4</v>
      </c>
      <c r="D14887" t="s">
        <v>12</v>
      </c>
      <c r="E14887" t="s">
        <v>12</v>
      </c>
      <c r="F14887" s="3" t="s">
        <v>35166</v>
      </c>
      <c r="G14887">
        <v>2019</v>
      </c>
      <c r="H14887" t="s">
        <v>3795</v>
      </c>
      <c r="I14887" t="s">
        <v>35160</v>
      </c>
    </row>
    <row r="14888" spans="1:9" ht="16" x14ac:dyDescent="0.2">
      <c r="A14888" t="s">
        <v>35167</v>
      </c>
      <c r="B14888" t="s">
        <v>35168</v>
      </c>
      <c r="C14888">
        <v>1</v>
      </c>
      <c r="D14888" t="s">
        <v>101</v>
      </c>
      <c r="E14888" t="s">
        <v>12</v>
      </c>
      <c r="F14888" s="3" t="s">
        <v>35169</v>
      </c>
      <c r="G14888">
        <v>2019</v>
      </c>
      <c r="H14888" t="s">
        <v>37</v>
      </c>
      <c r="I14888" t="s">
        <v>35170</v>
      </c>
    </row>
    <row r="14889" spans="1:9" ht="32" x14ac:dyDescent="0.2">
      <c r="A14889" t="s">
        <v>35171</v>
      </c>
      <c r="B14889" t="s">
        <v>35172</v>
      </c>
      <c r="C14889">
        <v>1</v>
      </c>
      <c r="D14889" t="s">
        <v>469</v>
      </c>
      <c r="E14889" t="s">
        <v>12</v>
      </c>
      <c r="F14889" s="3" t="s">
        <v>35173</v>
      </c>
      <c r="G14889">
        <v>2019</v>
      </c>
      <c r="H14889" t="s">
        <v>137</v>
      </c>
      <c r="I14889" t="s">
        <v>35174</v>
      </c>
    </row>
    <row r="14890" spans="1:9" ht="32" x14ac:dyDescent="0.2">
      <c r="A14890" t="s">
        <v>35171</v>
      </c>
      <c r="B14890" t="s">
        <v>17374</v>
      </c>
      <c r="C14890">
        <v>2</v>
      </c>
      <c r="D14890" t="s">
        <v>469</v>
      </c>
      <c r="E14890" t="s">
        <v>12</v>
      </c>
      <c r="F14890" s="3" t="s">
        <v>35173</v>
      </c>
      <c r="G14890">
        <v>2019</v>
      </c>
      <c r="H14890" t="s">
        <v>137</v>
      </c>
      <c r="I14890" t="s">
        <v>35174</v>
      </c>
    </row>
    <row r="14891" spans="1:9" ht="32" x14ac:dyDescent="0.2">
      <c r="A14891" t="s">
        <v>35175</v>
      </c>
      <c r="B14891" t="s">
        <v>35176</v>
      </c>
      <c r="C14891">
        <v>1</v>
      </c>
      <c r="D14891" t="s">
        <v>5245</v>
      </c>
      <c r="E14891" t="s">
        <v>12</v>
      </c>
      <c r="F14891" s="3" t="s">
        <v>34813</v>
      </c>
      <c r="G14891">
        <v>2019</v>
      </c>
      <c r="H14891" t="s">
        <v>140</v>
      </c>
      <c r="I14891" t="s">
        <v>35177</v>
      </c>
    </row>
    <row r="14892" spans="1:9" ht="32" x14ac:dyDescent="0.2">
      <c r="A14892" t="s">
        <v>35175</v>
      </c>
      <c r="B14892" t="s">
        <v>35178</v>
      </c>
      <c r="C14892">
        <v>2</v>
      </c>
      <c r="D14892">
        <f>498</f>
        <v>498</v>
      </c>
      <c r="E14892" t="s">
        <v>12</v>
      </c>
      <c r="F14892" s="3" t="s">
        <v>35179</v>
      </c>
      <c r="G14892">
        <v>2019</v>
      </c>
      <c r="H14892" t="s">
        <v>140</v>
      </c>
      <c r="I14892" t="s">
        <v>35177</v>
      </c>
    </row>
    <row r="14893" spans="1:9" ht="16" x14ac:dyDescent="0.2">
      <c r="A14893" t="s">
        <v>35175</v>
      </c>
      <c r="B14893" t="s">
        <v>35180</v>
      </c>
      <c r="C14893">
        <v>3</v>
      </c>
      <c r="D14893">
        <f>498</f>
        <v>498</v>
      </c>
      <c r="E14893" t="s">
        <v>12</v>
      </c>
      <c r="F14893" s="3" t="s">
        <v>35181</v>
      </c>
      <c r="G14893">
        <v>2019</v>
      </c>
      <c r="H14893" t="s">
        <v>140</v>
      </c>
      <c r="I14893" t="s">
        <v>35177</v>
      </c>
    </row>
    <row r="14894" spans="1:9" ht="32" x14ac:dyDescent="0.2">
      <c r="A14894" t="s">
        <v>35182</v>
      </c>
      <c r="B14894" t="s">
        <v>32838</v>
      </c>
      <c r="C14894">
        <v>1</v>
      </c>
      <c r="D14894">
        <f>590</f>
        <v>590</v>
      </c>
      <c r="E14894" t="s">
        <v>10844</v>
      </c>
      <c r="F14894" s="3" t="s">
        <v>35183</v>
      </c>
      <c r="G14894">
        <v>2019</v>
      </c>
      <c r="H14894" t="s">
        <v>86</v>
      </c>
      <c r="I14894" t="s">
        <v>35184</v>
      </c>
    </row>
    <row r="14895" spans="1:9" ht="32" x14ac:dyDescent="0.2">
      <c r="A14895" t="s">
        <v>35182</v>
      </c>
      <c r="B14895" t="s">
        <v>29472</v>
      </c>
      <c r="C14895">
        <v>2</v>
      </c>
      <c r="D14895" t="s">
        <v>786</v>
      </c>
      <c r="E14895" t="s">
        <v>12</v>
      </c>
      <c r="F14895" s="3" t="s">
        <v>35185</v>
      </c>
      <c r="G14895">
        <v>2019</v>
      </c>
      <c r="H14895" t="s">
        <v>86</v>
      </c>
      <c r="I14895" t="s">
        <v>35184</v>
      </c>
    </row>
    <row r="14896" spans="1:9" ht="32" x14ac:dyDescent="0.2">
      <c r="A14896" t="s">
        <v>35182</v>
      </c>
      <c r="B14896" t="s">
        <v>35186</v>
      </c>
      <c r="C14896">
        <v>3</v>
      </c>
      <c r="D14896" t="s">
        <v>3575</v>
      </c>
      <c r="E14896" t="s">
        <v>12</v>
      </c>
      <c r="F14896" s="3" t="s">
        <v>35187</v>
      </c>
      <c r="G14896">
        <v>2019</v>
      </c>
      <c r="H14896" t="s">
        <v>86</v>
      </c>
      <c r="I14896" t="s">
        <v>35184</v>
      </c>
    </row>
    <row r="14897" spans="1:9" ht="16" x14ac:dyDescent="0.2">
      <c r="A14897" t="s">
        <v>35182</v>
      </c>
      <c r="B14897" t="s">
        <v>35188</v>
      </c>
      <c r="C14897">
        <v>4</v>
      </c>
      <c r="D14897" t="s">
        <v>12</v>
      </c>
      <c r="E14897" t="s">
        <v>1171</v>
      </c>
      <c r="F14897" s="3" t="s">
        <v>35189</v>
      </c>
      <c r="G14897">
        <v>2019</v>
      </c>
      <c r="H14897" t="s">
        <v>14</v>
      </c>
      <c r="I14897" t="s">
        <v>35184</v>
      </c>
    </row>
    <row r="14898" spans="1:9" ht="16" x14ac:dyDescent="0.2">
      <c r="A14898" t="s">
        <v>35182</v>
      </c>
      <c r="B14898" t="s">
        <v>35190</v>
      </c>
      <c r="C14898">
        <v>5</v>
      </c>
      <c r="D14898" t="s">
        <v>12</v>
      </c>
      <c r="E14898" t="s">
        <v>12</v>
      </c>
      <c r="F14898" s="3" t="s">
        <v>35191</v>
      </c>
      <c r="G14898">
        <v>2019</v>
      </c>
      <c r="H14898" t="s">
        <v>14</v>
      </c>
      <c r="I14898" t="s">
        <v>35184</v>
      </c>
    </row>
    <row r="14899" spans="1:9" ht="16" x14ac:dyDescent="0.2">
      <c r="A14899" t="s">
        <v>35182</v>
      </c>
      <c r="B14899" t="s">
        <v>35192</v>
      </c>
      <c r="C14899">
        <v>6</v>
      </c>
      <c r="D14899">
        <f>436</f>
        <v>436</v>
      </c>
      <c r="E14899" t="s">
        <v>12</v>
      </c>
      <c r="F14899" s="3" t="s">
        <v>34766</v>
      </c>
      <c r="G14899">
        <v>2019</v>
      </c>
      <c r="H14899" t="s">
        <v>14</v>
      </c>
      <c r="I14899" t="s">
        <v>35184</v>
      </c>
    </row>
    <row r="14900" spans="1:9" ht="16" x14ac:dyDescent="0.2">
      <c r="A14900" t="s">
        <v>35182</v>
      </c>
      <c r="B14900" t="s">
        <v>4211</v>
      </c>
      <c r="C14900">
        <v>7</v>
      </c>
      <c r="D14900" t="s">
        <v>12</v>
      </c>
      <c r="E14900" t="s">
        <v>1171</v>
      </c>
      <c r="F14900" s="3" t="s">
        <v>35189</v>
      </c>
      <c r="G14900">
        <v>2019</v>
      </c>
      <c r="H14900" t="s">
        <v>14</v>
      </c>
      <c r="I14900" t="s">
        <v>35184</v>
      </c>
    </row>
    <row r="14901" spans="1:9" ht="16" x14ac:dyDescent="0.2">
      <c r="A14901" t="s">
        <v>35182</v>
      </c>
      <c r="B14901" t="s">
        <v>35193</v>
      </c>
      <c r="C14901">
        <v>8</v>
      </c>
      <c r="D14901" t="s">
        <v>316</v>
      </c>
      <c r="E14901" t="s">
        <v>12</v>
      </c>
      <c r="F14901" s="3" t="s">
        <v>35194</v>
      </c>
      <c r="G14901">
        <v>2019</v>
      </c>
      <c r="H14901" t="s">
        <v>2154</v>
      </c>
      <c r="I14901" t="s">
        <v>35184</v>
      </c>
    </row>
    <row r="14902" spans="1:9" ht="32" x14ac:dyDescent="0.2">
      <c r="A14902" t="s">
        <v>35195</v>
      </c>
      <c r="B14902" t="s">
        <v>35196</v>
      </c>
      <c r="C14902">
        <v>1</v>
      </c>
      <c r="D14902" t="s">
        <v>12</v>
      </c>
      <c r="E14902" t="s">
        <v>12</v>
      </c>
      <c r="F14902" s="3" t="s">
        <v>35197</v>
      </c>
      <c r="G14902">
        <v>2019</v>
      </c>
      <c r="H14902" t="s">
        <v>4191</v>
      </c>
      <c r="I14902" t="s">
        <v>35198</v>
      </c>
    </row>
    <row r="14903" spans="1:9" ht="32" x14ac:dyDescent="0.2">
      <c r="A14903" t="s">
        <v>35199</v>
      </c>
      <c r="B14903" t="s">
        <v>35200</v>
      </c>
      <c r="C14903">
        <v>1</v>
      </c>
      <c r="D14903" t="s">
        <v>4805</v>
      </c>
      <c r="E14903" t="s">
        <v>12</v>
      </c>
      <c r="F14903" s="3" t="s">
        <v>35201</v>
      </c>
      <c r="G14903">
        <v>2019</v>
      </c>
      <c r="H14903" t="s">
        <v>140</v>
      </c>
      <c r="I14903" t="s">
        <v>35202</v>
      </c>
    </row>
    <row r="14904" spans="1:9" ht="16" x14ac:dyDescent="0.2">
      <c r="A14904" t="s">
        <v>35199</v>
      </c>
      <c r="B14904" t="s">
        <v>35203</v>
      </c>
      <c r="C14904">
        <v>2</v>
      </c>
      <c r="D14904" t="s">
        <v>12</v>
      </c>
      <c r="E14904" t="s">
        <v>12</v>
      </c>
      <c r="F14904" s="3" t="s">
        <v>35204</v>
      </c>
      <c r="G14904">
        <v>2019</v>
      </c>
      <c r="H14904" t="s">
        <v>140</v>
      </c>
      <c r="I14904" t="s">
        <v>35202</v>
      </c>
    </row>
    <row r="14905" spans="1:9" ht="32" x14ac:dyDescent="0.2">
      <c r="A14905" t="s">
        <v>35205</v>
      </c>
      <c r="B14905" t="s">
        <v>11401</v>
      </c>
      <c r="C14905">
        <v>1</v>
      </c>
      <c r="D14905">
        <f>551</f>
        <v>551</v>
      </c>
      <c r="E14905" t="s">
        <v>1171</v>
      </c>
      <c r="F14905" s="3" t="s">
        <v>20663</v>
      </c>
      <c r="G14905">
        <v>2019</v>
      </c>
      <c r="H14905" t="s">
        <v>140</v>
      </c>
      <c r="I14905" t="s">
        <v>35206</v>
      </c>
    </row>
    <row r="14906" spans="1:9" ht="16" x14ac:dyDescent="0.2">
      <c r="A14906" t="s">
        <v>35207</v>
      </c>
      <c r="B14906" t="s">
        <v>35208</v>
      </c>
      <c r="C14906">
        <v>1</v>
      </c>
      <c r="D14906">
        <f>237</f>
        <v>237</v>
      </c>
      <c r="E14906" t="s">
        <v>12</v>
      </c>
      <c r="F14906" s="3" t="s">
        <v>1802</v>
      </c>
      <c r="G14906">
        <v>2019</v>
      </c>
      <c r="H14906" t="s">
        <v>21</v>
      </c>
      <c r="I14906" t="s">
        <v>35209</v>
      </c>
    </row>
    <row r="14907" spans="1:9" ht="16" x14ac:dyDescent="0.2">
      <c r="A14907" t="s">
        <v>35207</v>
      </c>
      <c r="B14907" t="s">
        <v>17236</v>
      </c>
      <c r="C14907">
        <v>2</v>
      </c>
      <c r="D14907">
        <f>237</f>
        <v>237</v>
      </c>
      <c r="E14907" t="s">
        <v>12</v>
      </c>
      <c r="F14907" s="3" t="s">
        <v>1802</v>
      </c>
      <c r="G14907">
        <v>2019</v>
      </c>
      <c r="H14907" t="s">
        <v>21</v>
      </c>
      <c r="I14907" t="s">
        <v>35209</v>
      </c>
    </row>
    <row r="14908" spans="1:9" ht="32" x14ac:dyDescent="0.2">
      <c r="A14908" t="s">
        <v>35210</v>
      </c>
      <c r="B14908" t="s">
        <v>35211</v>
      </c>
      <c r="C14908">
        <v>1</v>
      </c>
      <c r="D14908" t="s">
        <v>12</v>
      </c>
      <c r="E14908" t="s">
        <v>12</v>
      </c>
      <c r="F14908" s="3" t="s">
        <v>35212</v>
      </c>
      <c r="G14908">
        <v>2019</v>
      </c>
      <c r="H14908" t="s">
        <v>602</v>
      </c>
      <c r="I14908" t="s">
        <v>35213</v>
      </c>
    </row>
    <row r="14909" spans="1:9" ht="32" x14ac:dyDescent="0.2">
      <c r="A14909" t="s">
        <v>35210</v>
      </c>
      <c r="B14909" t="s">
        <v>35214</v>
      </c>
      <c r="C14909">
        <v>2</v>
      </c>
      <c r="D14909" t="s">
        <v>12</v>
      </c>
      <c r="E14909" t="s">
        <v>12</v>
      </c>
      <c r="F14909" s="3" t="s">
        <v>35215</v>
      </c>
      <c r="G14909">
        <v>2019</v>
      </c>
      <c r="H14909" t="s">
        <v>602</v>
      </c>
      <c r="I14909" t="s">
        <v>35213</v>
      </c>
    </row>
    <row r="14910" spans="1:9" ht="32" x14ac:dyDescent="0.2">
      <c r="A14910" t="s">
        <v>35210</v>
      </c>
      <c r="B14910" t="s">
        <v>35216</v>
      </c>
      <c r="C14910">
        <v>3</v>
      </c>
      <c r="D14910" t="s">
        <v>12</v>
      </c>
      <c r="E14910" t="s">
        <v>12</v>
      </c>
      <c r="F14910" s="3" t="s">
        <v>35217</v>
      </c>
      <c r="G14910">
        <v>2019</v>
      </c>
      <c r="H14910" t="s">
        <v>602</v>
      </c>
      <c r="I14910" t="s">
        <v>35213</v>
      </c>
    </row>
    <row r="14911" spans="1:9" ht="32" x14ac:dyDescent="0.2">
      <c r="A14911" t="s">
        <v>35218</v>
      </c>
      <c r="B14911" t="s">
        <v>35219</v>
      </c>
      <c r="C14911">
        <v>1</v>
      </c>
      <c r="D14911" t="s">
        <v>12</v>
      </c>
      <c r="E14911" t="s">
        <v>12</v>
      </c>
      <c r="F14911" s="3" t="s">
        <v>35220</v>
      </c>
      <c r="G14911">
        <v>2019</v>
      </c>
      <c r="H14911" t="s">
        <v>4387</v>
      </c>
      <c r="I14911" t="s">
        <v>35221</v>
      </c>
    </row>
    <row r="14912" spans="1:9" ht="32" x14ac:dyDescent="0.2">
      <c r="A14912" t="s">
        <v>35218</v>
      </c>
      <c r="B14912" t="s">
        <v>35222</v>
      </c>
      <c r="C14912">
        <v>2</v>
      </c>
      <c r="D14912" t="s">
        <v>11398</v>
      </c>
      <c r="E14912" t="s">
        <v>12</v>
      </c>
      <c r="F14912" s="3" t="s">
        <v>35223</v>
      </c>
      <c r="G14912">
        <v>2019</v>
      </c>
      <c r="H14912" t="s">
        <v>140</v>
      </c>
      <c r="I14912" t="s">
        <v>35221</v>
      </c>
    </row>
    <row r="14913" spans="1:9" ht="16" x14ac:dyDescent="0.2">
      <c r="A14913" t="s">
        <v>35218</v>
      </c>
      <c r="B14913" t="s">
        <v>35224</v>
      </c>
      <c r="C14913">
        <v>3</v>
      </c>
      <c r="D14913" t="s">
        <v>12</v>
      </c>
      <c r="E14913" t="s">
        <v>12</v>
      </c>
      <c r="F14913" s="3" t="s">
        <v>35225</v>
      </c>
      <c r="G14913">
        <v>2019</v>
      </c>
      <c r="H14913" t="s">
        <v>4387</v>
      </c>
      <c r="I14913" t="s">
        <v>35221</v>
      </c>
    </row>
    <row r="14914" spans="1:9" ht="16" x14ac:dyDescent="0.2">
      <c r="A14914" t="s">
        <v>35226</v>
      </c>
      <c r="B14914" t="s">
        <v>35227</v>
      </c>
      <c r="C14914">
        <v>1</v>
      </c>
      <c r="D14914" t="s">
        <v>12</v>
      </c>
      <c r="E14914" t="s">
        <v>12</v>
      </c>
      <c r="F14914" s="3" t="s">
        <v>15416</v>
      </c>
      <c r="G14914">
        <v>2019</v>
      </c>
      <c r="H14914" t="s">
        <v>239</v>
      </c>
      <c r="I14914" t="s">
        <v>35228</v>
      </c>
    </row>
    <row r="14915" spans="1:9" ht="32" x14ac:dyDescent="0.2">
      <c r="A14915" t="s">
        <v>35229</v>
      </c>
      <c r="B14915" t="s">
        <v>35230</v>
      </c>
      <c r="C14915">
        <v>1</v>
      </c>
      <c r="D14915" t="s">
        <v>12</v>
      </c>
      <c r="E14915" t="s">
        <v>12</v>
      </c>
      <c r="F14915" s="3" t="s">
        <v>35231</v>
      </c>
      <c r="G14915">
        <v>2019</v>
      </c>
      <c r="H14915" t="s">
        <v>239</v>
      </c>
      <c r="I14915" t="s">
        <v>35232</v>
      </c>
    </row>
    <row r="14916" spans="1:9" ht="16" x14ac:dyDescent="0.2">
      <c r="A14916" t="s">
        <v>35233</v>
      </c>
      <c r="B14916" t="s">
        <v>35234</v>
      </c>
      <c r="C14916">
        <v>1</v>
      </c>
      <c r="D14916" t="s">
        <v>12</v>
      </c>
      <c r="E14916" t="s">
        <v>12</v>
      </c>
      <c r="F14916" s="3" t="s">
        <v>35235</v>
      </c>
      <c r="G14916">
        <v>2019</v>
      </c>
      <c r="H14916" t="s">
        <v>140</v>
      </c>
      <c r="I14916" t="s">
        <v>35236</v>
      </c>
    </row>
    <row r="14917" spans="1:9" ht="32" x14ac:dyDescent="0.2">
      <c r="A14917" t="s">
        <v>35237</v>
      </c>
      <c r="B14917" t="s">
        <v>35238</v>
      </c>
      <c r="C14917">
        <v>1</v>
      </c>
      <c r="D14917" t="s">
        <v>52</v>
      </c>
      <c r="E14917" t="s">
        <v>12</v>
      </c>
      <c r="F14917" s="3" t="s">
        <v>35239</v>
      </c>
      <c r="G14917">
        <v>2019</v>
      </c>
      <c r="H14917" t="s">
        <v>323</v>
      </c>
      <c r="I14917" t="s">
        <v>35240</v>
      </c>
    </row>
    <row r="14918" spans="1:9" ht="16" x14ac:dyDescent="0.2">
      <c r="A14918" t="s">
        <v>35237</v>
      </c>
      <c r="B14918" t="s">
        <v>35241</v>
      </c>
      <c r="C14918">
        <v>2</v>
      </c>
      <c r="D14918">
        <f>159</f>
        <v>159</v>
      </c>
      <c r="E14918" t="s">
        <v>12</v>
      </c>
      <c r="F14918" s="3" t="s">
        <v>35242</v>
      </c>
      <c r="G14918">
        <v>2019</v>
      </c>
      <c r="H14918" t="s">
        <v>323</v>
      </c>
      <c r="I14918" t="s">
        <v>35240</v>
      </c>
    </row>
    <row r="14919" spans="1:9" ht="16" x14ac:dyDescent="0.2">
      <c r="A14919" t="s">
        <v>35237</v>
      </c>
      <c r="B14919" t="s">
        <v>35243</v>
      </c>
      <c r="C14919">
        <v>3</v>
      </c>
      <c r="D14919">
        <f>538</f>
        <v>538</v>
      </c>
      <c r="E14919" t="s">
        <v>12</v>
      </c>
      <c r="F14919" s="7" t="s">
        <v>1259</v>
      </c>
      <c r="G14919">
        <v>2019</v>
      </c>
      <c r="H14919" t="s">
        <v>323</v>
      </c>
      <c r="I14919" t="s">
        <v>35240</v>
      </c>
    </row>
    <row r="14920" spans="1:9" ht="32" x14ac:dyDescent="0.2">
      <c r="A14920" t="s">
        <v>35244</v>
      </c>
      <c r="B14920" t="s">
        <v>35245</v>
      </c>
      <c r="C14920">
        <v>1</v>
      </c>
      <c r="D14920" t="s">
        <v>12</v>
      </c>
      <c r="E14920" t="s">
        <v>12</v>
      </c>
      <c r="F14920" s="3" t="s">
        <v>35246</v>
      </c>
      <c r="G14920">
        <v>2019</v>
      </c>
      <c r="H14920" t="s">
        <v>5941</v>
      </c>
      <c r="I14920" t="s">
        <v>35247</v>
      </c>
    </row>
    <row r="14921" spans="1:9" ht="32" x14ac:dyDescent="0.2">
      <c r="A14921" t="s">
        <v>35244</v>
      </c>
      <c r="B14921" t="s">
        <v>5939</v>
      </c>
      <c r="C14921">
        <v>2</v>
      </c>
      <c r="D14921" t="s">
        <v>12</v>
      </c>
      <c r="E14921" t="s">
        <v>12</v>
      </c>
      <c r="F14921" s="3" t="s">
        <v>16670</v>
      </c>
      <c r="G14921">
        <v>2019</v>
      </c>
      <c r="H14921" t="s">
        <v>5941</v>
      </c>
      <c r="I14921" t="s">
        <v>35247</v>
      </c>
    </row>
    <row r="14922" spans="1:9" ht="16" x14ac:dyDescent="0.2">
      <c r="A14922" t="s">
        <v>35248</v>
      </c>
      <c r="B14922" t="s">
        <v>18337</v>
      </c>
      <c r="C14922">
        <v>1</v>
      </c>
      <c r="D14922" t="s">
        <v>12</v>
      </c>
      <c r="E14922" t="s">
        <v>12</v>
      </c>
      <c r="F14922" s="3" t="s">
        <v>35249</v>
      </c>
      <c r="G14922">
        <v>2019</v>
      </c>
      <c r="H14922" t="s">
        <v>140</v>
      </c>
      <c r="I14922" t="s">
        <v>35250</v>
      </c>
    </row>
    <row r="14923" spans="1:9" ht="32" x14ac:dyDescent="0.2">
      <c r="A14923" t="s">
        <v>35248</v>
      </c>
      <c r="B14923" t="s">
        <v>35251</v>
      </c>
      <c r="C14923">
        <v>2</v>
      </c>
      <c r="D14923" t="s">
        <v>3989</v>
      </c>
      <c r="E14923" t="s">
        <v>12</v>
      </c>
      <c r="F14923" s="3" t="s">
        <v>35252</v>
      </c>
      <c r="G14923">
        <v>2019</v>
      </c>
      <c r="H14923" t="s">
        <v>140</v>
      </c>
      <c r="I14923" t="s">
        <v>35250</v>
      </c>
    </row>
    <row r="14924" spans="1:9" ht="16" x14ac:dyDescent="0.2">
      <c r="A14924" t="s">
        <v>35253</v>
      </c>
      <c r="B14924" t="s">
        <v>35254</v>
      </c>
      <c r="C14924">
        <v>1</v>
      </c>
      <c r="D14924">
        <f>169</f>
        <v>169</v>
      </c>
      <c r="E14924" t="s">
        <v>12</v>
      </c>
      <c r="F14924" s="3" t="s">
        <v>5594</v>
      </c>
      <c r="G14924">
        <v>2019</v>
      </c>
      <c r="H14924" t="s">
        <v>140</v>
      </c>
      <c r="I14924" t="s">
        <v>35255</v>
      </c>
    </row>
    <row r="14925" spans="1:9" ht="16" x14ac:dyDescent="0.2">
      <c r="A14925" t="s">
        <v>35253</v>
      </c>
      <c r="B14925" t="s">
        <v>35256</v>
      </c>
      <c r="C14925">
        <v>2</v>
      </c>
      <c r="D14925">
        <f>441</f>
        <v>441</v>
      </c>
      <c r="E14925" t="s">
        <v>12</v>
      </c>
      <c r="F14925" s="3" t="s">
        <v>35257</v>
      </c>
      <c r="G14925">
        <v>2019</v>
      </c>
      <c r="H14925" t="s">
        <v>140</v>
      </c>
      <c r="I14925" t="s">
        <v>35255</v>
      </c>
    </row>
    <row r="14926" spans="1:9" ht="16" x14ac:dyDescent="0.2">
      <c r="A14926" t="s">
        <v>35253</v>
      </c>
      <c r="B14926" t="s">
        <v>35258</v>
      </c>
      <c r="C14926">
        <v>3</v>
      </c>
      <c r="D14926">
        <f>169</f>
        <v>169</v>
      </c>
      <c r="E14926" t="s">
        <v>12</v>
      </c>
      <c r="F14926" s="3" t="s">
        <v>5594</v>
      </c>
      <c r="G14926">
        <v>2019</v>
      </c>
      <c r="H14926" t="s">
        <v>140</v>
      </c>
      <c r="I14926" t="s">
        <v>35255</v>
      </c>
    </row>
    <row r="14927" spans="1:9" ht="32" x14ac:dyDescent="0.2">
      <c r="A14927" t="s">
        <v>35259</v>
      </c>
      <c r="B14927" t="s">
        <v>35260</v>
      </c>
      <c r="C14927">
        <v>1</v>
      </c>
      <c r="D14927" t="s">
        <v>12</v>
      </c>
      <c r="E14927" t="s">
        <v>12</v>
      </c>
      <c r="F14927" s="3" t="s">
        <v>5426</v>
      </c>
      <c r="G14927">
        <v>2019</v>
      </c>
      <c r="H14927" t="s">
        <v>239</v>
      </c>
      <c r="I14927" t="s">
        <v>35261</v>
      </c>
    </row>
    <row r="14928" spans="1:9" ht="32" x14ac:dyDescent="0.2">
      <c r="A14928" t="s">
        <v>35259</v>
      </c>
      <c r="B14928" t="s">
        <v>35262</v>
      </c>
      <c r="C14928">
        <v>2</v>
      </c>
      <c r="D14928" t="s">
        <v>12</v>
      </c>
      <c r="E14928" t="s">
        <v>12</v>
      </c>
      <c r="F14928" s="3" t="s">
        <v>30144</v>
      </c>
      <c r="G14928">
        <v>2019</v>
      </c>
      <c r="H14928" t="s">
        <v>239</v>
      </c>
      <c r="I14928" t="s">
        <v>35261</v>
      </c>
    </row>
    <row r="14929" spans="1:9" ht="32" x14ac:dyDescent="0.2">
      <c r="A14929" t="s">
        <v>35259</v>
      </c>
      <c r="B14929" t="s">
        <v>35263</v>
      </c>
      <c r="C14929">
        <v>3</v>
      </c>
      <c r="D14929" t="s">
        <v>12</v>
      </c>
      <c r="E14929" t="s">
        <v>12</v>
      </c>
      <c r="F14929" s="3" t="s">
        <v>35264</v>
      </c>
      <c r="G14929">
        <v>2019</v>
      </c>
      <c r="H14929" t="s">
        <v>239</v>
      </c>
      <c r="I14929" t="s">
        <v>35261</v>
      </c>
    </row>
    <row r="14930" spans="1:9" ht="48" x14ac:dyDescent="0.2">
      <c r="A14930" t="s">
        <v>35259</v>
      </c>
      <c r="B14930" t="s">
        <v>35265</v>
      </c>
      <c r="C14930">
        <v>4</v>
      </c>
      <c r="D14930" t="s">
        <v>12</v>
      </c>
      <c r="E14930" t="s">
        <v>12</v>
      </c>
      <c r="F14930" s="3" t="s">
        <v>35266</v>
      </c>
      <c r="G14930">
        <v>2019</v>
      </c>
      <c r="H14930" t="s">
        <v>239</v>
      </c>
      <c r="I14930" t="s">
        <v>35261</v>
      </c>
    </row>
    <row r="14931" spans="1:9" ht="32" x14ac:dyDescent="0.2">
      <c r="A14931" t="s">
        <v>35259</v>
      </c>
      <c r="B14931" t="s">
        <v>26764</v>
      </c>
      <c r="C14931">
        <v>5</v>
      </c>
      <c r="D14931" t="s">
        <v>12</v>
      </c>
      <c r="E14931" t="s">
        <v>12</v>
      </c>
      <c r="F14931" s="3" t="s">
        <v>35264</v>
      </c>
      <c r="G14931">
        <v>2019</v>
      </c>
      <c r="H14931" t="s">
        <v>239</v>
      </c>
      <c r="I14931" t="s">
        <v>35261</v>
      </c>
    </row>
    <row r="14932" spans="1:9" ht="16" x14ac:dyDescent="0.2">
      <c r="A14932" t="s">
        <v>35267</v>
      </c>
      <c r="B14932" t="s">
        <v>35268</v>
      </c>
      <c r="C14932">
        <v>1</v>
      </c>
      <c r="D14932" t="s">
        <v>12</v>
      </c>
      <c r="E14932" t="s">
        <v>12</v>
      </c>
      <c r="F14932" s="3" t="s">
        <v>35269</v>
      </c>
      <c r="G14932">
        <v>2019</v>
      </c>
      <c r="H14932" t="s">
        <v>140</v>
      </c>
      <c r="I14932" t="s">
        <v>35270</v>
      </c>
    </row>
    <row r="14933" spans="1:9" ht="16" x14ac:dyDescent="0.2">
      <c r="A14933" t="s">
        <v>35267</v>
      </c>
      <c r="B14933" t="s">
        <v>30381</v>
      </c>
      <c r="C14933">
        <v>2</v>
      </c>
      <c r="D14933" t="s">
        <v>11398</v>
      </c>
      <c r="E14933" t="s">
        <v>12</v>
      </c>
      <c r="F14933" s="3" t="s">
        <v>13355</v>
      </c>
      <c r="G14933">
        <v>2019</v>
      </c>
      <c r="H14933" t="s">
        <v>140</v>
      </c>
      <c r="I14933" t="s">
        <v>35270</v>
      </c>
    </row>
    <row r="14934" spans="1:9" ht="16" x14ac:dyDescent="0.2">
      <c r="A14934" t="s">
        <v>35271</v>
      </c>
      <c r="B14934" t="s">
        <v>35272</v>
      </c>
      <c r="C14934">
        <v>1</v>
      </c>
      <c r="D14934">
        <f>441</f>
        <v>441</v>
      </c>
      <c r="E14934" t="s">
        <v>12</v>
      </c>
      <c r="F14934" s="3" t="s">
        <v>35273</v>
      </c>
      <c r="G14934">
        <v>2019</v>
      </c>
      <c r="H14934" t="s">
        <v>140</v>
      </c>
      <c r="I14934" t="s">
        <v>35274</v>
      </c>
    </row>
    <row r="14935" spans="1:9" ht="32" x14ac:dyDescent="0.2">
      <c r="A14935" t="s">
        <v>35275</v>
      </c>
      <c r="B14935" t="s">
        <v>35276</v>
      </c>
      <c r="C14935">
        <v>1</v>
      </c>
      <c r="D14935" t="s">
        <v>12</v>
      </c>
      <c r="E14935" t="s">
        <v>12</v>
      </c>
      <c r="F14935" s="3" t="s">
        <v>35277</v>
      </c>
      <c r="G14935">
        <v>2019</v>
      </c>
      <c r="H14935" t="s">
        <v>140</v>
      </c>
      <c r="I14935" t="s">
        <v>35278</v>
      </c>
    </row>
    <row r="14936" spans="1:9" ht="16" x14ac:dyDescent="0.2">
      <c r="A14936" t="s">
        <v>35275</v>
      </c>
      <c r="B14936" t="s">
        <v>5608</v>
      </c>
      <c r="C14936">
        <v>2</v>
      </c>
      <c r="D14936" t="s">
        <v>5574</v>
      </c>
      <c r="E14936" t="s">
        <v>12</v>
      </c>
      <c r="F14936" s="3" t="s">
        <v>8020</v>
      </c>
      <c r="G14936">
        <v>2019</v>
      </c>
      <c r="H14936" t="s">
        <v>140</v>
      </c>
      <c r="I14936" t="s">
        <v>35278</v>
      </c>
    </row>
    <row r="14937" spans="1:9" ht="16" x14ac:dyDescent="0.2">
      <c r="A14937" t="s">
        <v>35275</v>
      </c>
      <c r="B14937" t="s">
        <v>33570</v>
      </c>
      <c r="C14937">
        <v>3</v>
      </c>
      <c r="D14937" t="s">
        <v>12</v>
      </c>
      <c r="E14937" t="s">
        <v>12</v>
      </c>
      <c r="F14937" s="3" t="s">
        <v>35279</v>
      </c>
      <c r="G14937">
        <v>2019</v>
      </c>
      <c r="H14937" t="s">
        <v>1022</v>
      </c>
      <c r="I14937" t="s">
        <v>35278</v>
      </c>
    </row>
    <row r="14938" spans="1:9" ht="16" x14ac:dyDescent="0.2">
      <c r="A14938" t="s">
        <v>35280</v>
      </c>
      <c r="B14938" t="s">
        <v>12271</v>
      </c>
      <c r="C14938">
        <v>1</v>
      </c>
      <c r="D14938" t="s">
        <v>12</v>
      </c>
      <c r="E14938" t="s">
        <v>12</v>
      </c>
      <c r="F14938" s="3" t="s">
        <v>12272</v>
      </c>
      <c r="G14938">
        <v>2019</v>
      </c>
      <c r="H14938" t="s">
        <v>37</v>
      </c>
      <c r="I14938" t="s">
        <v>35281</v>
      </c>
    </row>
    <row r="14939" spans="1:9" ht="32" x14ac:dyDescent="0.2">
      <c r="A14939" t="s">
        <v>35282</v>
      </c>
      <c r="B14939" t="s">
        <v>18495</v>
      </c>
      <c r="C14939">
        <v>1</v>
      </c>
      <c r="D14939" t="s">
        <v>52</v>
      </c>
      <c r="E14939" t="s">
        <v>12</v>
      </c>
      <c r="F14939" s="3" t="s">
        <v>35283</v>
      </c>
      <c r="G14939">
        <v>2019</v>
      </c>
      <c r="H14939" t="s">
        <v>21</v>
      </c>
      <c r="I14939" t="s">
        <v>35284</v>
      </c>
    </row>
    <row r="14940" spans="1:9" ht="32" x14ac:dyDescent="0.2">
      <c r="A14940" t="s">
        <v>35285</v>
      </c>
      <c r="B14940" t="s">
        <v>35286</v>
      </c>
      <c r="C14940">
        <v>1</v>
      </c>
      <c r="D14940" t="s">
        <v>1903</v>
      </c>
      <c r="E14940" t="s">
        <v>12</v>
      </c>
      <c r="F14940" s="3" t="s">
        <v>9688</v>
      </c>
      <c r="G14940">
        <v>2019</v>
      </c>
      <c r="H14940" t="s">
        <v>323</v>
      </c>
      <c r="I14940" t="s">
        <v>35287</v>
      </c>
    </row>
    <row r="14941" spans="1:9" ht="32" x14ac:dyDescent="0.2">
      <c r="A14941" t="s">
        <v>35285</v>
      </c>
      <c r="B14941" t="s">
        <v>35288</v>
      </c>
      <c r="C14941">
        <v>2</v>
      </c>
      <c r="D14941" t="s">
        <v>1903</v>
      </c>
      <c r="E14941" t="s">
        <v>12</v>
      </c>
      <c r="F14941" s="3" t="s">
        <v>24222</v>
      </c>
      <c r="G14941">
        <v>2019</v>
      </c>
      <c r="H14941" t="s">
        <v>323</v>
      </c>
      <c r="I14941" t="s">
        <v>35287</v>
      </c>
    </row>
    <row r="14942" spans="1:9" ht="32" x14ac:dyDescent="0.2">
      <c r="A14942" t="s">
        <v>35289</v>
      </c>
      <c r="B14942" t="s">
        <v>35290</v>
      </c>
      <c r="C14942">
        <v>1</v>
      </c>
      <c r="D14942" t="s">
        <v>12</v>
      </c>
      <c r="E14942" t="s">
        <v>12</v>
      </c>
      <c r="F14942" s="3" t="s">
        <v>35291</v>
      </c>
      <c r="G14942">
        <v>2019</v>
      </c>
      <c r="H14942" t="s">
        <v>239</v>
      </c>
      <c r="I14942" t="s">
        <v>35292</v>
      </c>
    </row>
    <row r="14943" spans="1:9" ht="32" x14ac:dyDescent="0.2">
      <c r="A14943" t="s">
        <v>35289</v>
      </c>
      <c r="B14943" t="s">
        <v>35293</v>
      </c>
      <c r="C14943">
        <v>2</v>
      </c>
      <c r="D14943" t="s">
        <v>12</v>
      </c>
      <c r="E14943" t="s">
        <v>12</v>
      </c>
      <c r="F14943" s="3" t="s">
        <v>35294</v>
      </c>
      <c r="G14943">
        <v>2019</v>
      </c>
      <c r="H14943" t="s">
        <v>239</v>
      </c>
      <c r="I14943" t="s">
        <v>35292</v>
      </c>
    </row>
    <row r="14944" spans="1:9" ht="16" x14ac:dyDescent="0.2">
      <c r="A14944" t="s">
        <v>35295</v>
      </c>
      <c r="B14944" t="s">
        <v>7112</v>
      </c>
      <c r="C14944">
        <v>1</v>
      </c>
      <c r="D14944" t="s">
        <v>52</v>
      </c>
      <c r="E14944" t="s">
        <v>12</v>
      </c>
      <c r="F14944" s="3" t="s">
        <v>35296</v>
      </c>
      <c r="G14944">
        <v>2019</v>
      </c>
      <c r="H14944" t="s">
        <v>37</v>
      </c>
      <c r="I14944" t="s">
        <v>35297</v>
      </c>
    </row>
    <row r="14945" spans="1:9" ht="32" x14ac:dyDescent="0.2">
      <c r="A14945" t="s">
        <v>35295</v>
      </c>
      <c r="B14945" t="s">
        <v>35298</v>
      </c>
      <c r="C14945">
        <v>2</v>
      </c>
      <c r="D14945" t="s">
        <v>52</v>
      </c>
      <c r="E14945" t="s">
        <v>12</v>
      </c>
      <c r="F14945" s="3" t="s">
        <v>35299</v>
      </c>
      <c r="G14945">
        <v>2019</v>
      </c>
      <c r="H14945" t="s">
        <v>37</v>
      </c>
      <c r="I14945" t="s">
        <v>35297</v>
      </c>
    </row>
    <row r="14946" spans="1:9" ht="32" x14ac:dyDescent="0.2">
      <c r="A14946" t="s">
        <v>35300</v>
      </c>
      <c r="B14946" t="s">
        <v>35301</v>
      </c>
      <c r="C14946">
        <v>1</v>
      </c>
      <c r="D14946" t="s">
        <v>101</v>
      </c>
      <c r="E14946" t="s">
        <v>12</v>
      </c>
      <c r="F14946" s="3" t="s">
        <v>16444</v>
      </c>
      <c r="G14946">
        <v>2019</v>
      </c>
      <c r="H14946" t="s">
        <v>37</v>
      </c>
      <c r="I14946" t="s">
        <v>35302</v>
      </c>
    </row>
    <row r="14947" spans="1:9" ht="32" x14ac:dyDescent="0.2">
      <c r="A14947" t="s">
        <v>35300</v>
      </c>
      <c r="B14947" t="s">
        <v>35303</v>
      </c>
      <c r="C14947">
        <v>2</v>
      </c>
      <c r="D14947" t="s">
        <v>12</v>
      </c>
      <c r="E14947" t="s">
        <v>12</v>
      </c>
      <c r="F14947" s="3" t="s">
        <v>35304</v>
      </c>
      <c r="G14947">
        <v>2019</v>
      </c>
      <c r="H14947" t="s">
        <v>37</v>
      </c>
      <c r="I14947" t="s">
        <v>35302</v>
      </c>
    </row>
    <row r="14948" spans="1:9" ht="32" x14ac:dyDescent="0.2">
      <c r="A14948" t="s">
        <v>35300</v>
      </c>
      <c r="B14948" t="s">
        <v>35305</v>
      </c>
      <c r="C14948">
        <v>3</v>
      </c>
      <c r="D14948" t="s">
        <v>90</v>
      </c>
      <c r="E14948" t="s">
        <v>12</v>
      </c>
      <c r="F14948" s="3" t="s">
        <v>35306</v>
      </c>
      <c r="G14948">
        <v>2019</v>
      </c>
      <c r="H14948" t="s">
        <v>37</v>
      </c>
      <c r="I14948" t="s">
        <v>35302</v>
      </c>
    </row>
    <row r="14949" spans="1:9" ht="16" x14ac:dyDescent="0.2">
      <c r="A14949" t="s">
        <v>35307</v>
      </c>
      <c r="B14949" t="s">
        <v>35308</v>
      </c>
      <c r="C14949">
        <v>1</v>
      </c>
      <c r="D14949" t="s">
        <v>52</v>
      </c>
      <c r="E14949" t="s">
        <v>12</v>
      </c>
      <c r="F14949" s="3" t="s">
        <v>16607</v>
      </c>
      <c r="G14949">
        <v>2019</v>
      </c>
      <c r="H14949" t="s">
        <v>323</v>
      </c>
      <c r="I14949" t="s">
        <v>35309</v>
      </c>
    </row>
    <row r="14950" spans="1:9" ht="32" x14ac:dyDescent="0.2">
      <c r="A14950" t="s">
        <v>35307</v>
      </c>
      <c r="B14950" t="s">
        <v>35310</v>
      </c>
      <c r="C14950">
        <v>2</v>
      </c>
      <c r="D14950" t="s">
        <v>1903</v>
      </c>
      <c r="E14950" t="s">
        <v>12</v>
      </c>
      <c r="F14950" s="3" t="s">
        <v>35311</v>
      </c>
      <c r="G14950">
        <v>2019</v>
      </c>
      <c r="H14950" t="s">
        <v>323</v>
      </c>
      <c r="I14950" t="s">
        <v>35309</v>
      </c>
    </row>
    <row r="14951" spans="1:9" x14ac:dyDescent="0.2">
      <c r="A14951" t="s">
        <v>35312</v>
      </c>
      <c r="B14951" t="s">
        <v>32622</v>
      </c>
      <c r="C14951">
        <v>1</v>
      </c>
      <c r="D14951" t="s">
        <v>12</v>
      </c>
      <c r="E14951" t="s">
        <v>12</v>
      </c>
      <c r="F14951" s="8" t="s">
        <v>45813</v>
      </c>
      <c r="G14951">
        <v>2019</v>
      </c>
      <c r="H14951" t="s">
        <v>21</v>
      </c>
      <c r="I14951" t="s">
        <v>35313</v>
      </c>
    </row>
    <row r="14952" spans="1:9" ht="16" x14ac:dyDescent="0.2">
      <c r="A14952" t="s">
        <v>35312</v>
      </c>
      <c r="B14952" t="s">
        <v>13270</v>
      </c>
      <c r="C14952">
        <v>2</v>
      </c>
      <c r="D14952" t="s">
        <v>12</v>
      </c>
      <c r="E14952" t="s">
        <v>12</v>
      </c>
      <c r="F14952" s="3" t="s">
        <v>35314</v>
      </c>
      <c r="G14952">
        <v>2019</v>
      </c>
      <c r="H14952" t="s">
        <v>21</v>
      </c>
      <c r="I14952" t="s">
        <v>35313</v>
      </c>
    </row>
    <row r="14953" spans="1:9" ht="16" x14ac:dyDescent="0.2">
      <c r="A14953" t="s">
        <v>35315</v>
      </c>
      <c r="B14953" t="s">
        <v>35316</v>
      </c>
      <c r="C14953">
        <v>1</v>
      </c>
      <c r="D14953" t="s">
        <v>12</v>
      </c>
      <c r="E14953" t="s">
        <v>12</v>
      </c>
      <c r="F14953" s="3" t="s">
        <v>35317</v>
      </c>
      <c r="G14953">
        <v>2019</v>
      </c>
      <c r="H14953" t="s">
        <v>5763</v>
      </c>
      <c r="I14953" t="s">
        <v>35318</v>
      </c>
    </row>
    <row r="14954" spans="1:9" ht="32" x14ac:dyDescent="0.2">
      <c r="A14954" t="s">
        <v>35319</v>
      </c>
      <c r="B14954" t="s">
        <v>35320</v>
      </c>
      <c r="C14954">
        <v>1</v>
      </c>
      <c r="D14954" t="s">
        <v>12</v>
      </c>
      <c r="E14954" t="s">
        <v>12</v>
      </c>
      <c r="F14954" s="3" t="s">
        <v>35321</v>
      </c>
      <c r="G14954">
        <v>2019</v>
      </c>
      <c r="H14954" t="s">
        <v>239</v>
      </c>
      <c r="I14954" t="s">
        <v>35322</v>
      </c>
    </row>
    <row r="14955" spans="1:9" ht="32" x14ac:dyDescent="0.2">
      <c r="A14955" t="s">
        <v>35319</v>
      </c>
      <c r="B14955" t="s">
        <v>35323</v>
      </c>
      <c r="C14955">
        <v>2</v>
      </c>
      <c r="D14955" t="s">
        <v>12</v>
      </c>
      <c r="E14955" t="s">
        <v>464</v>
      </c>
      <c r="F14955" s="3" t="s">
        <v>3181</v>
      </c>
      <c r="G14955">
        <v>2019</v>
      </c>
      <c r="H14955" t="s">
        <v>239</v>
      </c>
      <c r="I14955" t="s">
        <v>35322</v>
      </c>
    </row>
    <row r="14956" spans="1:9" ht="32" x14ac:dyDescent="0.2">
      <c r="A14956" t="s">
        <v>35319</v>
      </c>
      <c r="B14956" t="s">
        <v>35324</v>
      </c>
      <c r="C14956">
        <v>3</v>
      </c>
      <c r="D14956" t="s">
        <v>12</v>
      </c>
      <c r="E14956" t="s">
        <v>12</v>
      </c>
      <c r="F14956" s="3" t="s">
        <v>35264</v>
      </c>
      <c r="G14956">
        <v>2019</v>
      </c>
      <c r="H14956" t="s">
        <v>239</v>
      </c>
      <c r="I14956" t="s">
        <v>35322</v>
      </c>
    </row>
    <row r="14957" spans="1:9" ht="16" x14ac:dyDescent="0.2">
      <c r="A14957" t="s">
        <v>35325</v>
      </c>
      <c r="B14957" t="s">
        <v>30922</v>
      </c>
      <c r="C14957">
        <v>1</v>
      </c>
      <c r="D14957">
        <f>237</f>
        <v>237</v>
      </c>
      <c r="E14957" t="s">
        <v>12</v>
      </c>
      <c r="F14957" s="3" t="s">
        <v>35326</v>
      </c>
      <c r="G14957">
        <v>2019</v>
      </c>
      <c r="H14957" t="s">
        <v>21</v>
      </c>
      <c r="I14957" t="s">
        <v>35327</v>
      </c>
    </row>
    <row r="14958" spans="1:9" ht="16" x14ac:dyDescent="0.2">
      <c r="A14958" t="s">
        <v>35325</v>
      </c>
      <c r="B14958" t="s">
        <v>35328</v>
      </c>
      <c r="C14958">
        <v>2</v>
      </c>
      <c r="D14958">
        <f>237</f>
        <v>237</v>
      </c>
      <c r="E14958" t="s">
        <v>12</v>
      </c>
      <c r="F14958" s="3" t="s">
        <v>12171</v>
      </c>
      <c r="G14958">
        <v>2019</v>
      </c>
      <c r="H14958" t="s">
        <v>21</v>
      </c>
      <c r="I14958" t="s">
        <v>35327</v>
      </c>
    </row>
    <row r="14959" spans="1:9" ht="32" x14ac:dyDescent="0.2">
      <c r="A14959" t="s">
        <v>35329</v>
      </c>
      <c r="B14959" t="s">
        <v>32971</v>
      </c>
      <c r="C14959">
        <v>1</v>
      </c>
      <c r="D14959" t="s">
        <v>469</v>
      </c>
      <c r="E14959" t="s">
        <v>12</v>
      </c>
      <c r="F14959" s="3" t="s">
        <v>35330</v>
      </c>
      <c r="G14959">
        <v>2019</v>
      </c>
      <c r="H14959" t="s">
        <v>859</v>
      </c>
      <c r="I14959" t="s">
        <v>35331</v>
      </c>
    </row>
    <row r="14960" spans="1:9" ht="32" x14ac:dyDescent="0.2">
      <c r="A14960" t="s">
        <v>35329</v>
      </c>
      <c r="B14960" t="s">
        <v>10122</v>
      </c>
      <c r="C14960">
        <v>2</v>
      </c>
      <c r="D14960" t="s">
        <v>408</v>
      </c>
      <c r="E14960" t="s">
        <v>12</v>
      </c>
      <c r="F14960" s="3" t="s">
        <v>35332</v>
      </c>
      <c r="G14960">
        <v>2019</v>
      </c>
      <c r="H14960" t="s">
        <v>859</v>
      </c>
      <c r="I14960" t="s">
        <v>35331</v>
      </c>
    </row>
    <row r="14961" spans="1:9" ht="32" x14ac:dyDescent="0.2">
      <c r="A14961" t="s">
        <v>35333</v>
      </c>
      <c r="B14961" t="s">
        <v>35334</v>
      </c>
      <c r="C14961">
        <v>1</v>
      </c>
      <c r="D14961">
        <f>410</f>
        <v>410</v>
      </c>
      <c r="E14961" t="s">
        <v>12</v>
      </c>
      <c r="F14961" s="3" t="s">
        <v>6746</v>
      </c>
      <c r="G14961">
        <v>2019</v>
      </c>
      <c r="H14961" t="s">
        <v>140</v>
      </c>
      <c r="I14961" t="s">
        <v>35335</v>
      </c>
    </row>
    <row r="14962" spans="1:9" ht="16" x14ac:dyDescent="0.2">
      <c r="A14962" t="s">
        <v>35333</v>
      </c>
      <c r="B14962" t="s">
        <v>35336</v>
      </c>
      <c r="C14962">
        <v>2</v>
      </c>
      <c r="D14962">
        <f>400</f>
        <v>400</v>
      </c>
      <c r="E14962" t="s">
        <v>12</v>
      </c>
      <c r="F14962" s="3" t="s">
        <v>35337</v>
      </c>
      <c r="G14962">
        <v>2019</v>
      </c>
      <c r="H14962" t="s">
        <v>140</v>
      </c>
      <c r="I14962" t="s">
        <v>35335</v>
      </c>
    </row>
    <row r="14963" spans="1:9" ht="16" x14ac:dyDescent="0.2">
      <c r="A14963" t="s">
        <v>35338</v>
      </c>
      <c r="B14963" t="s">
        <v>35339</v>
      </c>
      <c r="C14963">
        <v>1</v>
      </c>
      <c r="D14963">
        <f>256</f>
        <v>256</v>
      </c>
      <c r="E14963" t="s">
        <v>12</v>
      </c>
      <c r="F14963" s="3" t="s">
        <v>4041</v>
      </c>
      <c r="G14963">
        <v>2019</v>
      </c>
      <c r="H14963" t="s">
        <v>522</v>
      </c>
      <c r="I14963" t="s">
        <v>35340</v>
      </c>
    </row>
    <row r="14964" spans="1:9" ht="32" x14ac:dyDescent="0.2">
      <c r="A14964" t="s">
        <v>35338</v>
      </c>
      <c r="B14964" t="s">
        <v>35341</v>
      </c>
      <c r="C14964">
        <v>2</v>
      </c>
      <c r="D14964" t="s">
        <v>786</v>
      </c>
      <c r="E14964" t="s">
        <v>787</v>
      </c>
      <c r="F14964" s="3" t="s">
        <v>788</v>
      </c>
      <c r="G14964">
        <v>2019</v>
      </c>
      <c r="H14964" t="s">
        <v>86</v>
      </c>
      <c r="I14964" t="s">
        <v>35340</v>
      </c>
    </row>
    <row r="14965" spans="1:9" ht="16" x14ac:dyDescent="0.2">
      <c r="A14965" t="s">
        <v>35342</v>
      </c>
      <c r="B14965" t="s">
        <v>35072</v>
      </c>
      <c r="C14965">
        <v>1</v>
      </c>
      <c r="D14965" t="s">
        <v>12</v>
      </c>
      <c r="E14965" t="s">
        <v>12</v>
      </c>
      <c r="F14965" s="3" t="s">
        <v>5407</v>
      </c>
      <c r="G14965">
        <v>2019</v>
      </c>
      <c r="H14965" t="s">
        <v>137</v>
      </c>
      <c r="I14965" t="s">
        <v>35343</v>
      </c>
    </row>
    <row r="14966" spans="1:9" ht="16" x14ac:dyDescent="0.2">
      <c r="A14966" t="s">
        <v>35344</v>
      </c>
      <c r="B14966" t="s">
        <v>35345</v>
      </c>
      <c r="C14966">
        <v>1</v>
      </c>
      <c r="D14966" t="s">
        <v>12</v>
      </c>
      <c r="E14966" t="s">
        <v>12</v>
      </c>
      <c r="F14966" s="3" t="s">
        <v>35346</v>
      </c>
      <c r="G14966">
        <v>2019</v>
      </c>
      <c r="H14966" t="s">
        <v>6891</v>
      </c>
      <c r="I14966" t="s">
        <v>35347</v>
      </c>
    </row>
    <row r="14967" spans="1:9" ht="16" x14ac:dyDescent="0.2">
      <c r="A14967" t="s">
        <v>35344</v>
      </c>
      <c r="B14967" t="s">
        <v>35348</v>
      </c>
      <c r="C14967">
        <v>2</v>
      </c>
      <c r="D14967" t="s">
        <v>1085</v>
      </c>
      <c r="E14967" t="s">
        <v>12</v>
      </c>
      <c r="F14967" s="3" t="s">
        <v>11604</v>
      </c>
      <c r="G14967">
        <v>2019</v>
      </c>
      <c r="H14967" t="s">
        <v>6891</v>
      </c>
      <c r="I14967" t="s">
        <v>35347</v>
      </c>
    </row>
    <row r="14968" spans="1:9" ht="32" x14ac:dyDescent="0.2">
      <c r="A14968" t="s">
        <v>35349</v>
      </c>
      <c r="B14968" t="s">
        <v>35350</v>
      </c>
      <c r="C14968">
        <v>1</v>
      </c>
      <c r="D14968">
        <f>369</f>
        <v>369</v>
      </c>
      <c r="E14968" t="s">
        <v>12</v>
      </c>
      <c r="F14968" s="3" t="s">
        <v>17856</v>
      </c>
      <c r="G14968">
        <v>2019</v>
      </c>
      <c r="H14968" t="s">
        <v>37</v>
      </c>
      <c r="I14968" t="s">
        <v>35351</v>
      </c>
    </row>
    <row r="14969" spans="1:9" ht="16" x14ac:dyDescent="0.2">
      <c r="A14969" t="s">
        <v>35352</v>
      </c>
      <c r="B14969" t="s">
        <v>35353</v>
      </c>
      <c r="C14969">
        <v>1</v>
      </c>
      <c r="D14969" t="s">
        <v>12</v>
      </c>
      <c r="E14969" t="s">
        <v>12</v>
      </c>
      <c r="F14969" s="3" t="s">
        <v>35354</v>
      </c>
      <c r="G14969">
        <v>2019</v>
      </c>
      <c r="H14969" t="s">
        <v>3662</v>
      </c>
      <c r="I14969" t="s">
        <v>35355</v>
      </c>
    </row>
    <row r="14970" spans="1:9" ht="16" x14ac:dyDescent="0.2">
      <c r="A14970" t="s">
        <v>35352</v>
      </c>
      <c r="B14970" t="s">
        <v>35348</v>
      </c>
      <c r="C14970">
        <v>2</v>
      </c>
      <c r="D14970" t="s">
        <v>1085</v>
      </c>
      <c r="E14970" t="s">
        <v>12</v>
      </c>
      <c r="F14970" s="3" t="s">
        <v>11604</v>
      </c>
      <c r="G14970">
        <v>2019</v>
      </c>
      <c r="H14970" t="s">
        <v>6891</v>
      </c>
      <c r="I14970" t="s">
        <v>35355</v>
      </c>
    </row>
    <row r="14971" spans="1:9" ht="16" x14ac:dyDescent="0.2">
      <c r="A14971" t="s">
        <v>35356</v>
      </c>
      <c r="B14971" t="s">
        <v>35357</v>
      </c>
      <c r="C14971">
        <v>1</v>
      </c>
      <c r="D14971">
        <f>600</f>
        <v>600</v>
      </c>
      <c r="E14971" t="s">
        <v>12</v>
      </c>
      <c r="F14971" s="3" t="s">
        <v>35358</v>
      </c>
      <c r="G14971">
        <v>2019</v>
      </c>
      <c r="H14971" t="s">
        <v>1087</v>
      </c>
      <c r="I14971" t="s">
        <v>35359</v>
      </c>
    </row>
    <row r="14972" spans="1:9" ht="16" x14ac:dyDescent="0.2">
      <c r="A14972" t="s">
        <v>35360</v>
      </c>
      <c r="B14972" t="s">
        <v>35361</v>
      </c>
      <c r="C14972">
        <v>1</v>
      </c>
      <c r="D14972" t="s">
        <v>52</v>
      </c>
      <c r="E14972" t="s">
        <v>12</v>
      </c>
      <c r="F14972" s="3" t="s">
        <v>35362</v>
      </c>
      <c r="G14972">
        <v>2019</v>
      </c>
      <c r="H14972" t="s">
        <v>3795</v>
      </c>
      <c r="I14972" t="s">
        <v>35363</v>
      </c>
    </row>
    <row r="14973" spans="1:9" ht="16" x14ac:dyDescent="0.2">
      <c r="A14973" t="s">
        <v>35360</v>
      </c>
      <c r="B14973" t="s">
        <v>35364</v>
      </c>
      <c r="C14973">
        <v>2</v>
      </c>
      <c r="D14973" t="s">
        <v>12</v>
      </c>
      <c r="E14973" t="s">
        <v>12</v>
      </c>
      <c r="F14973" s="3" t="s">
        <v>35365</v>
      </c>
      <c r="G14973">
        <v>2019</v>
      </c>
      <c r="H14973" t="s">
        <v>3795</v>
      </c>
      <c r="I14973" t="s">
        <v>35363</v>
      </c>
    </row>
    <row r="14974" spans="1:9" ht="16" x14ac:dyDescent="0.2">
      <c r="A14974" t="s">
        <v>35360</v>
      </c>
      <c r="B14974" t="s">
        <v>35366</v>
      </c>
      <c r="C14974">
        <v>3</v>
      </c>
      <c r="D14974" t="s">
        <v>408</v>
      </c>
      <c r="E14974" t="s">
        <v>12</v>
      </c>
      <c r="F14974" s="3" t="s">
        <v>35367</v>
      </c>
      <c r="G14974">
        <v>2019</v>
      </c>
      <c r="H14974" t="s">
        <v>368</v>
      </c>
      <c r="I14974" t="s">
        <v>35363</v>
      </c>
    </row>
    <row r="14975" spans="1:9" ht="32" x14ac:dyDescent="0.2">
      <c r="A14975" t="s">
        <v>35368</v>
      </c>
      <c r="B14975" t="s">
        <v>35350</v>
      </c>
      <c r="C14975">
        <v>1</v>
      </c>
      <c r="D14975">
        <f>369</f>
        <v>369</v>
      </c>
      <c r="E14975" t="s">
        <v>12</v>
      </c>
      <c r="F14975" s="3" t="s">
        <v>17856</v>
      </c>
      <c r="G14975">
        <v>2019</v>
      </c>
      <c r="H14975" t="s">
        <v>37</v>
      </c>
      <c r="I14975" t="s">
        <v>35369</v>
      </c>
    </row>
    <row r="14976" spans="1:9" ht="32" x14ac:dyDescent="0.2">
      <c r="A14976" t="s">
        <v>35370</v>
      </c>
      <c r="B14976" t="s">
        <v>35371</v>
      </c>
      <c r="C14976">
        <v>1</v>
      </c>
      <c r="D14976" t="s">
        <v>52</v>
      </c>
      <c r="E14976" t="s">
        <v>12</v>
      </c>
      <c r="F14976" s="3" t="s">
        <v>28804</v>
      </c>
      <c r="G14976">
        <v>2019</v>
      </c>
      <c r="H14976" t="s">
        <v>21</v>
      </c>
      <c r="I14976" t="s">
        <v>35372</v>
      </c>
    </row>
    <row r="14977" spans="1:9" ht="16" x14ac:dyDescent="0.2">
      <c r="A14977" t="s">
        <v>35373</v>
      </c>
      <c r="B14977" t="s">
        <v>35374</v>
      </c>
      <c r="C14977">
        <v>1</v>
      </c>
      <c r="D14977" t="s">
        <v>12</v>
      </c>
      <c r="E14977" t="s">
        <v>12</v>
      </c>
      <c r="F14977" s="3" t="s">
        <v>34092</v>
      </c>
      <c r="G14977">
        <v>2019</v>
      </c>
      <c r="H14977" t="s">
        <v>368</v>
      </c>
      <c r="I14977" t="s">
        <v>35375</v>
      </c>
    </row>
    <row r="14978" spans="1:9" ht="16" x14ac:dyDescent="0.2">
      <c r="A14978" t="s">
        <v>35376</v>
      </c>
      <c r="B14978" t="s">
        <v>2476</v>
      </c>
      <c r="C14978">
        <v>1</v>
      </c>
      <c r="D14978">
        <f>461</f>
        <v>461</v>
      </c>
      <c r="E14978" t="s">
        <v>12</v>
      </c>
      <c r="F14978" s="3" t="s">
        <v>2477</v>
      </c>
      <c r="G14978">
        <v>2019</v>
      </c>
      <c r="H14978" t="s">
        <v>126</v>
      </c>
      <c r="I14978" t="s">
        <v>35377</v>
      </c>
    </row>
    <row r="14979" spans="1:9" ht="16" x14ac:dyDescent="0.2">
      <c r="A14979" t="s">
        <v>35376</v>
      </c>
      <c r="B14979" t="s">
        <v>2479</v>
      </c>
      <c r="C14979">
        <v>2</v>
      </c>
      <c r="D14979">
        <f>461</f>
        <v>461</v>
      </c>
      <c r="E14979" t="s">
        <v>12</v>
      </c>
      <c r="F14979" s="3" t="s">
        <v>2480</v>
      </c>
      <c r="G14979">
        <v>2019</v>
      </c>
      <c r="H14979" t="s">
        <v>126</v>
      </c>
      <c r="I14979" t="s">
        <v>35377</v>
      </c>
    </row>
    <row r="14980" spans="1:9" ht="32" x14ac:dyDescent="0.2">
      <c r="A14980" t="s">
        <v>35378</v>
      </c>
      <c r="B14980" t="s">
        <v>35379</v>
      </c>
      <c r="C14980">
        <v>1</v>
      </c>
      <c r="D14980" t="s">
        <v>12</v>
      </c>
      <c r="E14980" t="s">
        <v>12</v>
      </c>
      <c r="F14980" s="3" t="s">
        <v>35380</v>
      </c>
      <c r="G14980">
        <v>2019</v>
      </c>
      <c r="H14980" t="s">
        <v>522</v>
      </c>
      <c r="I14980" t="s">
        <v>35381</v>
      </c>
    </row>
    <row r="14981" spans="1:9" ht="16" x14ac:dyDescent="0.2">
      <c r="A14981" t="s">
        <v>35378</v>
      </c>
      <c r="B14981" t="s">
        <v>35382</v>
      </c>
      <c r="C14981">
        <v>2</v>
      </c>
      <c r="D14981" t="s">
        <v>12</v>
      </c>
      <c r="E14981" t="s">
        <v>12</v>
      </c>
      <c r="F14981" s="3" t="s">
        <v>35383</v>
      </c>
      <c r="G14981">
        <v>2019</v>
      </c>
      <c r="H14981" t="s">
        <v>522</v>
      </c>
      <c r="I14981" t="s">
        <v>35381</v>
      </c>
    </row>
    <row r="14982" spans="1:9" ht="32" x14ac:dyDescent="0.2">
      <c r="A14982" t="s">
        <v>35378</v>
      </c>
      <c r="B14982" t="s">
        <v>35384</v>
      </c>
      <c r="C14982">
        <v>3</v>
      </c>
      <c r="D14982" t="s">
        <v>11047</v>
      </c>
      <c r="E14982" t="s">
        <v>12</v>
      </c>
      <c r="F14982" s="3" t="s">
        <v>11048</v>
      </c>
      <c r="G14982">
        <v>2019</v>
      </c>
      <c r="H14982" t="s">
        <v>522</v>
      </c>
      <c r="I14982" t="s">
        <v>35381</v>
      </c>
    </row>
    <row r="14983" spans="1:9" ht="16" x14ac:dyDescent="0.2">
      <c r="A14983" t="s">
        <v>35385</v>
      </c>
      <c r="B14983" t="s">
        <v>16163</v>
      </c>
      <c r="C14983">
        <v>1</v>
      </c>
      <c r="D14983" t="s">
        <v>52</v>
      </c>
      <c r="E14983" t="s">
        <v>12</v>
      </c>
      <c r="F14983" s="3" t="s">
        <v>35386</v>
      </c>
      <c r="G14983">
        <v>2019</v>
      </c>
      <c r="H14983" t="s">
        <v>140</v>
      </c>
      <c r="I14983" t="s">
        <v>35387</v>
      </c>
    </row>
    <row r="14984" spans="1:9" ht="16" x14ac:dyDescent="0.2">
      <c r="A14984" t="s">
        <v>35385</v>
      </c>
      <c r="B14984" t="s">
        <v>35388</v>
      </c>
      <c r="C14984">
        <v>2</v>
      </c>
      <c r="D14984" t="s">
        <v>52</v>
      </c>
      <c r="E14984" t="s">
        <v>12</v>
      </c>
      <c r="F14984" s="3" t="s">
        <v>35386</v>
      </c>
      <c r="G14984">
        <v>2019</v>
      </c>
      <c r="H14984" t="s">
        <v>140</v>
      </c>
      <c r="I14984" t="s">
        <v>35387</v>
      </c>
    </row>
    <row r="14985" spans="1:9" ht="32" x14ac:dyDescent="0.2">
      <c r="A14985" t="s">
        <v>35385</v>
      </c>
      <c r="B14985" t="s">
        <v>35389</v>
      </c>
      <c r="C14985">
        <v>3</v>
      </c>
      <c r="D14985" t="s">
        <v>2652</v>
      </c>
      <c r="E14985" t="s">
        <v>12</v>
      </c>
      <c r="F14985" s="7" t="s">
        <v>35390</v>
      </c>
      <c r="G14985">
        <v>2019</v>
      </c>
      <c r="H14985" t="s">
        <v>140</v>
      </c>
      <c r="I14985" t="s">
        <v>35387</v>
      </c>
    </row>
    <row r="14986" spans="1:9" ht="32" x14ac:dyDescent="0.2">
      <c r="A14986" t="s">
        <v>35391</v>
      </c>
      <c r="B14986" t="s">
        <v>35392</v>
      </c>
      <c r="C14986">
        <v>1</v>
      </c>
      <c r="D14986" t="s">
        <v>12</v>
      </c>
      <c r="E14986" t="s">
        <v>12</v>
      </c>
      <c r="F14986" s="3" t="s">
        <v>35393</v>
      </c>
      <c r="G14986">
        <v>2019</v>
      </c>
      <c r="H14986" t="s">
        <v>35394</v>
      </c>
      <c r="I14986" t="s">
        <v>35395</v>
      </c>
    </row>
    <row r="14987" spans="1:9" ht="32" x14ac:dyDescent="0.2">
      <c r="A14987" t="s">
        <v>35391</v>
      </c>
      <c r="B14987" t="s">
        <v>35396</v>
      </c>
      <c r="C14987">
        <v>2</v>
      </c>
      <c r="D14987" t="s">
        <v>31</v>
      </c>
      <c r="E14987" t="s">
        <v>12</v>
      </c>
      <c r="F14987" s="3" t="s">
        <v>35397</v>
      </c>
      <c r="G14987">
        <v>2019</v>
      </c>
      <c r="H14987" t="s">
        <v>420</v>
      </c>
      <c r="I14987" t="s">
        <v>35395</v>
      </c>
    </row>
    <row r="14988" spans="1:9" ht="16" x14ac:dyDescent="0.2">
      <c r="A14988" t="s">
        <v>35398</v>
      </c>
      <c r="B14988" t="s">
        <v>33686</v>
      </c>
      <c r="C14988">
        <v>1</v>
      </c>
      <c r="D14988" t="s">
        <v>12</v>
      </c>
      <c r="E14988" t="s">
        <v>12</v>
      </c>
      <c r="F14988" s="3" t="s">
        <v>13674</v>
      </c>
      <c r="G14988">
        <v>2019</v>
      </c>
      <c r="H14988" t="s">
        <v>1696</v>
      </c>
      <c r="I14988" t="s">
        <v>35399</v>
      </c>
    </row>
    <row r="14989" spans="1:9" ht="32" x14ac:dyDescent="0.2">
      <c r="A14989" t="s">
        <v>35400</v>
      </c>
      <c r="B14989" t="s">
        <v>35401</v>
      </c>
      <c r="C14989">
        <v>1</v>
      </c>
      <c r="D14989" t="s">
        <v>12</v>
      </c>
      <c r="E14989" t="s">
        <v>12</v>
      </c>
      <c r="F14989" s="3" t="s">
        <v>35402</v>
      </c>
      <c r="G14989">
        <v>2019</v>
      </c>
      <c r="H14989" t="s">
        <v>1248</v>
      </c>
      <c r="I14989" t="s">
        <v>35403</v>
      </c>
    </row>
    <row r="14990" spans="1:9" ht="16" x14ac:dyDescent="0.2">
      <c r="A14990" t="s">
        <v>35404</v>
      </c>
      <c r="B14990" t="s">
        <v>23839</v>
      </c>
      <c r="C14990">
        <v>1</v>
      </c>
      <c r="D14990" t="s">
        <v>12</v>
      </c>
      <c r="E14990" t="s">
        <v>12</v>
      </c>
      <c r="F14990" s="3" t="s">
        <v>35405</v>
      </c>
      <c r="G14990">
        <v>2019</v>
      </c>
      <c r="H14990" t="s">
        <v>2026</v>
      </c>
      <c r="I14990" t="s">
        <v>35406</v>
      </c>
    </row>
    <row r="14991" spans="1:9" ht="16" x14ac:dyDescent="0.2">
      <c r="A14991" t="s">
        <v>35404</v>
      </c>
      <c r="B14991" t="s">
        <v>35407</v>
      </c>
      <c r="C14991">
        <v>2</v>
      </c>
      <c r="D14991" t="s">
        <v>12</v>
      </c>
      <c r="E14991" t="s">
        <v>12</v>
      </c>
      <c r="F14991" s="3" t="s">
        <v>35408</v>
      </c>
      <c r="G14991">
        <v>2019</v>
      </c>
      <c r="H14991" t="s">
        <v>8086</v>
      </c>
      <c r="I14991" t="s">
        <v>35406</v>
      </c>
    </row>
    <row r="14992" spans="1:9" ht="32" x14ac:dyDescent="0.2">
      <c r="A14992" t="s">
        <v>35404</v>
      </c>
      <c r="B14992" t="s">
        <v>23208</v>
      </c>
      <c r="C14992">
        <v>3</v>
      </c>
      <c r="D14992" t="s">
        <v>966</v>
      </c>
      <c r="E14992" t="s">
        <v>1026</v>
      </c>
      <c r="F14992" s="3" t="s">
        <v>35409</v>
      </c>
      <c r="G14992">
        <v>2019</v>
      </c>
      <c r="H14992" t="s">
        <v>86</v>
      </c>
      <c r="I14992" t="s">
        <v>35406</v>
      </c>
    </row>
    <row r="14993" spans="1:9" ht="16" x14ac:dyDescent="0.2">
      <c r="A14993" t="s">
        <v>35410</v>
      </c>
      <c r="B14993" t="s">
        <v>35411</v>
      </c>
      <c r="C14993">
        <v>1</v>
      </c>
      <c r="D14993" t="s">
        <v>3743</v>
      </c>
      <c r="E14993" t="s">
        <v>12</v>
      </c>
      <c r="F14993" s="3" t="s">
        <v>35412</v>
      </c>
      <c r="G14993">
        <v>2019</v>
      </c>
      <c r="H14993" t="s">
        <v>779</v>
      </c>
      <c r="I14993" t="s">
        <v>35413</v>
      </c>
    </row>
    <row r="14994" spans="1:9" ht="16" x14ac:dyDescent="0.2">
      <c r="A14994" t="s">
        <v>35410</v>
      </c>
      <c r="B14994" t="s">
        <v>35414</v>
      </c>
      <c r="C14994">
        <v>2</v>
      </c>
      <c r="D14994" t="s">
        <v>90</v>
      </c>
      <c r="E14994" t="s">
        <v>12</v>
      </c>
      <c r="F14994" s="3" t="s">
        <v>18503</v>
      </c>
      <c r="G14994">
        <v>2019</v>
      </c>
      <c r="H14994" t="s">
        <v>779</v>
      </c>
      <c r="I14994" t="s">
        <v>35413</v>
      </c>
    </row>
    <row r="14995" spans="1:9" ht="32" x14ac:dyDescent="0.2">
      <c r="A14995" t="s">
        <v>35410</v>
      </c>
      <c r="B14995" t="s">
        <v>35415</v>
      </c>
      <c r="C14995">
        <v>3</v>
      </c>
      <c r="D14995" t="s">
        <v>576</v>
      </c>
      <c r="E14995" t="s">
        <v>12</v>
      </c>
      <c r="F14995" s="3" t="s">
        <v>35416</v>
      </c>
      <c r="G14995">
        <v>2019</v>
      </c>
      <c r="H14995" t="s">
        <v>779</v>
      </c>
      <c r="I14995" t="s">
        <v>35413</v>
      </c>
    </row>
    <row r="14996" spans="1:9" ht="16" x14ac:dyDescent="0.2">
      <c r="A14996" t="s">
        <v>35410</v>
      </c>
      <c r="B14996" t="s">
        <v>35417</v>
      </c>
      <c r="C14996">
        <v>4</v>
      </c>
      <c r="D14996" t="s">
        <v>90</v>
      </c>
      <c r="E14996" t="s">
        <v>12</v>
      </c>
      <c r="F14996" s="3" t="s">
        <v>23239</v>
      </c>
      <c r="G14996">
        <v>2019</v>
      </c>
      <c r="H14996" t="s">
        <v>779</v>
      </c>
      <c r="I14996" t="s">
        <v>35413</v>
      </c>
    </row>
    <row r="14997" spans="1:9" ht="16" x14ac:dyDescent="0.2">
      <c r="A14997" t="s">
        <v>35410</v>
      </c>
      <c r="B14997" t="s">
        <v>35418</v>
      </c>
      <c r="C14997">
        <v>5</v>
      </c>
      <c r="D14997" t="s">
        <v>90</v>
      </c>
      <c r="E14997" t="s">
        <v>12</v>
      </c>
      <c r="F14997" s="3" t="s">
        <v>35419</v>
      </c>
      <c r="G14997">
        <v>2019</v>
      </c>
      <c r="H14997" t="s">
        <v>779</v>
      </c>
      <c r="I14997" t="s">
        <v>35413</v>
      </c>
    </row>
    <row r="14998" spans="1:9" ht="32" x14ac:dyDescent="0.2">
      <c r="A14998" t="s">
        <v>35420</v>
      </c>
      <c r="B14998" t="s">
        <v>31137</v>
      </c>
      <c r="C14998">
        <v>1</v>
      </c>
      <c r="D14998" t="s">
        <v>344</v>
      </c>
      <c r="E14998" t="s">
        <v>12</v>
      </c>
      <c r="F14998" s="3" t="s">
        <v>31140</v>
      </c>
      <c r="G14998">
        <v>2019</v>
      </c>
      <c r="H14998" t="s">
        <v>140</v>
      </c>
      <c r="I14998" t="s">
        <v>35421</v>
      </c>
    </row>
    <row r="14999" spans="1:9" ht="32" x14ac:dyDescent="0.2">
      <c r="A14999" t="s">
        <v>35420</v>
      </c>
      <c r="B14999" t="s">
        <v>35422</v>
      </c>
      <c r="C14999">
        <v>2</v>
      </c>
      <c r="D14999">
        <f>410</f>
        <v>410</v>
      </c>
      <c r="E14999" t="s">
        <v>12</v>
      </c>
      <c r="F14999" s="3" t="s">
        <v>31135</v>
      </c>
      <c r="G14999">
        <v>2019</v>
      </c>
      <c r="H14999" t="s">
        <v>140</v>
      </c>
      <c r="I14999" t="s">
        <v>35421</v>
      </c>
    </row>
    <row r="15000" spans="1:9" ht="32" x14ac:dyDescent="0.2">
      <c r="A15000" t="s">
        <v>35420</v>
      </c>
      <c r="B15000" t="s">
        <v>31141</v>
      </c>
      <c r="C15000">
        <v>3</v>
      </c>
      <c r="D15000">
        <f>441</f>
        <v>441</v>
      </c>
      <c r="E15000" t="s">
        <v>12</v>
      </c>
      <c r="F15000" s="3" t="s">
        <v>24961</v>
      </c>
      <c r="G15000">
        <v>2019</v>
      </c>
      <c r="H15000" t="s">
        <v>140</v>
      </c>
      <c r="I15000" t="s">
        <v>35421</v>
      </c>
    </row>
    <row r="15001" spans="1:9" ht="16" x14ac:dyDescent="0.2">
      <c r="A15001" t="s">
        <v>35423</v>
      </c>
      <c r="B15001" t="s">
        <v>2766</v>
      </c>
      <c r="C15001">
        <v>1</v>
      </c>
      <c r="D15001">
        <f>237</f>
        <v>237</v>
      </c>
      <c r="E15001" t="s">
        <v>12</v>
      </c>
      <c r="F15001" s="3" t="s">
        <v>2763</v>
      </c>
      <c r="G15001">
        <v>2019</v>
      </c>
      <c r="H15001" t="s">
        <v>21</v>
      </c>
      <c r="I15001" t="s">
        <v>35424</v>
      </c>
    </row>
    <row r="15002" spans="1:9" ht="16" x14ac:dyDescent="0.2">
      <c r="A15002" t="s">
        <v>35423</v>
      </c>
      <c r="B15002" t="s">
        <v>14365</v>
      </c>
      <c r="C15002">
        <v>2</v>
      </c>
      <c r="D15002">
        <f>237</f>
        <v>237</v>
      </c>
      <c r="E15002" t="s">
        <v>12</v>
      </c>
      <c r="F15002" s="3" t="s">
        <v>2704</v>
      </c>
      <c r="G15002">
        <v>2019</v>
      </c>
      <c r="H15002" t="s">
        <v>21</v>
      </c>
      <c r="I15002" t="s">
        <v>35424</v>
      </c>
    </row>
    <row r="15003" spans="1:9" ht="32" x14ac:dyDescent="0.2">
      <c r="A15003" t="s">
        <v>35423</v>
      </c>
      <c r="B15003" t="s">
        <v>35425</v>
      </c>
      <c r="C15003">
        <v>3</v>
      </c>
      <c r="D15003">
        <f>237</f>
        <v>237</v>
      </c>
      <c r="E15003" t="s">
        <v>12</v>
      </c>
      <c r="F15003" s="3" t="s">
        <v>2569</v>
      </c>
      <c r="G15003">
        <v>2019</v>
      </c>
      <c r="H15003" t="s">
        <v>21</v>
      </c>
      <c r="I15003" t="s">
        <v>35424</v>
      </c>
    </row>
    <row r="15004" spans="1:9" ht="32" x14ac:dyDescent="0.2">
      <c r="A15004" t="s">
        <v>35423</v>
      </c>
      <c r="B15004" t="s">
        <v>35426</v>
      </c>
      <c r="C15004">
        <v>4</v>
      </c>
      <c r="D15004">
        <f>237</f>
        <v>237</v>
      </c>
      <c r="E15004" t="s">
        <v>12</v>
      </c>
      <c r="F15004" s="3" t="s">
        <v>2569</v>
      </c>
      <c r="G15004">
        <v>2019</v>
      </c>
      <c r="H15004" t="s">
        <v>21</v>
      </c>
      <c r="I15004" t="s">
        <v>35424</v>
      </c>
    </row>
    <row r="15005" spans="1:9" ht="32" x14ac:dyDescent="0.2">
      <c r="A15005" t="s">
        <v>35427</v>
      </c>
      <c r="B15005" t="s">
        <v>35428</v>
      </c>
      <c r="C15005">
        <v>1</v>
      </c>
      <c r="D15005" t="s">
        <v>12</v>
      </c>
      <c r="E15005" t="s">
        <v>12</v>
      </c>
      <c r="F15005" s="3" t="s">
        <v>10568</v>
      </c>
      <c r="G15005">
        <v>2019</v>
      </c>
      <c r="H15005" t="s">
        <v>14</v>
      </c>
      <c r="I15005" t="s">
        <v>35429</v>
      </c>
    </row>
    <row r="15006" spans="1:9" ht="32" x14ac:dyDescent="0.2">
      <c r="A15006" t="s">
        <v>35430</v>
      </c>
      <c r="B15006" t="s">
        <v>13676</v>
      </c>
      <c r="C15006">
        <v>1</v>
      </c>
      <c r="D15006" t="s">
        <v>316</v>
      </c>
      <c r="E15006" t="s">
        <v>12</v>
      </c>
      <c r="F15006" s="3" t="s">
        <v>21229</v>
      </c>
      <c r="G15006">
        <v>2019</v>
      </c>
      <c r="H15006" t="s">
        <v>318</v>
      </c>
      <c r="I15006" t="s">
        <v>35431</v>
      </c>
    </row>
    <row r="15007" spans="1:9" ht="32" x14ac:dyDescent="0.2">
      <c r="A15007" t="s">
        <v>35430</v>
      </c>
      <c r="B15007" t="s">
        <v>35432</v>
      </c>
      <c r="C15007">
        <v>2</v>
      </c>
      <c r="D15007" t="s">
        <v>863</v>
      </c>
      <c r="E15007" t="s">
        <v>334</v>
      </c>
      <c r="F15007" s="3" t="s">
        <v>2428</v>
      </c>
      <c r="G15007">
        <v>2019</v>
      </c>
      <c r="H15007" t="s">
        <v>318</v>
      </c>
      <c r="I15007" t="s">
        <v>35431</v>
      </c>
    </row>
    <row r="15008" spans="1:9" ht="32" x14ac:dyDescent="0.2">
      <c r="A15008" t="s">
        <v>35430</v>
      </c>
      <c r="B15008" t="s">
        <v>35433</v>
      </c>
      <c r="C15008">
        <v>3</v>
      </c>
      <c r="D15008" t="s">
        <v>316</v>
      </c>
      <c r="E15008" t="s">
        <v>12</v>
      </c>
      <c r="F15008" s="3" t="s">
        <v>21229</v>
      </c>
      <c r="G15008">
        <v>2019</v>
      </c>
      <c r="H15008" t="s">
        <v>318</v>
      </c>
      <c r="I15008" t="s">
        <v>35431</v>
      </c>
    </row>
    <row r="15009" spans="1:9" ht="16" x14ac:dyDescent="0.2">
      <c r="A15009" t="s">
        <v>35430</v>
      </c>
      <c r="B15009" t="s">
        <v>35434</v>
      </c>
      <c r="C15009">
        <v>4</v>
      </c>
      <c r="D15009" t="s">
        <v>12</v>
      </c>
      <c r="E15009" t="s">
        <v>12</v>
      </c>
      <c r="F15009" s="3" t="s">
        <v>35435</v>
      </c>
      <c r="G15009">
        <v>2019</v>
      </c>
      <c r="H15009" t="s">
        <v>2735</v>
      </c>
      <c r="I15009" t="s">
        <v>35431</v>
      </c>
    </row>
    <row r="15010" spans="1:9" ht="32" x14ac:dyDescent="0.2">
      <c r="A15010" t="s">
        <v>35436</v>
      </c>
      <c r="B15010" t="s">
        <v>11577</v>
      </c>
      <c r="C15010">
        <v>1</v>
      </c>
      <c r="D15010" t="s">
        <v>1142</v>
      </c>
      <c r="E15010" t="s">
        <v>12</v>
      </c>
      <c r="F15010" s="3" t="s">
        <v>34733</v>
      </c>
      <c r="G15010">
        <v>2019</v>
      </c>
      <c r="H15010" t="s">
        <v>368</v>
      </c>
      <c r="I15010" t="s">
        <v>35437</v>
      </c>
    </row>
    <row r="15011" spans="1:9" ht="16" x14ac:dyDescent="0.2">
      <c r="A15011" t="s">
        <v>35436</v>
      </c>
      <c r="B15011" t="s">
        <v>35438</v>
      </c>
      <c r="C15011">
        <v>2</v>
      </c>
      <c r="D15011" t="s">
        <v>5327</v>
      </c>
      <c r="E15011" t="s">
        <v>12</v>
      </c>
      <c r="F15011" s="3" t="s">
        <v>20185</v>
      </c>
      <c r="G15011">
        <v>2019</v>
      </c>
      <c r="H15011" t="s">
        <v>368</v>
      </c>
      <c r="I15011" t="s">
        <v>35437</v>
      </c>
    </row>
    <row r="15012" spans="1:9" ht="16" x14ac:dyDescent="0.2">
      <c r="A15012" t="s">
        <v>35439</v>
      </c>
      <c r="B15012" t="s">
        <v>3299</v>
      </c>
      <c r="C15012">
        <v>1</v>
      </c>
      <c r="D15012" t="s">
        <v>12</v>
      </c>
      <c r="E15012" t="s">
        <v>334</v>
      </c>
      <c r="F15012" s="3" t="s">
        <v>35440</v>
      </c>
      <c r="G15012">
        <v>2019</v>
      </c>
      <c r="H15012" t="s">
        <v>137</v>
      </c>
      <c r="I15012" t="s">
        <v>35441</v>
      </c>
    </row>
    <row r="15013" spans="1:9" ht="16" x14ac:dyDescent="0.2">
      <c r="A15013" t="s">
        <v>35439</v>
      </c>
      <c r="B15013" t="s">
        <v>29805</v>
      </c>
      <c r="C15013">
        <v>2</v>
      </c>
      <c r="D15013" t="s">
        <v>12</v>
      </c>
      <c r="E15013" t="s">
        <v>12</v>
      </c>
      <c r="F15013" s="3" t="s">
        <v>5407</v>
      </c>
      <c r="G15013">
        <v>2019</v>
      </c>
      <c r="H15013" t="s">
        <v>137</v>
      </c>
      <c r="I15013" t="s">
        <v>35441</v>
      </c>
    </row>
    <row r="15014" spans="1:9" ht="16" x14ac:dyDescent="0.2">
      <c r="A15014" t="s">
        <v>35442</v>
      </c>
      <c r="B15014" t="s">
        <v>15800</v>
      </c>
      <c r="C15014">
        <v>1</v>
      </c>
      <c r="D15014" t="s">
        <v>12</v>
      </c>
      <c r="E15014" t="s">
        <v>12</v>
      </c>
      <c r="F15014" s="3" t="s">
        <v>14934</v>
      </c>
      <c r="G15014">
        <v>2019</v>
      </c>
      <c r="H15014" t="s">
        <v>859</v>
      </c>
      <c r="I15014" t="s">
        <v>35443</v>
      </c>
    </row>
    <row r="15015" spans="1:9" ht="16" x14ac:dyDescent="0.2">
      <c r="A15015" t="s">
        <v>35442</v>
      </c>
      <c r="B15015" t="s">
        <v>35444</v>
      </c>
      <c r="C15015">
        <v>2</v>
      </c>
      <c r="D15015" t="s">
        <v>12</v>
      </c>
      <c r="E15015" t="s">
        <v>12</v>
      </c>
      <c r="F15015" s="3" t="s">
        <v>2126</v>
      </c>
      <c r="G15015">
        <v>2019</v>
      </c>
      <c r="H15015" t="s">
        <v>859</v>
      </c>
      <c r="I15015" t="s">
        <v>35443</v>
      </c>
    </row>
    <row r="15016" spans="1:9" ht="16" x14ac:dyDescent="0.2">
      <c r="A15016" t="s">
        <v>35445</v>
      </c>
      <c r="B15016" t="s">
        <v>35446</v>
      </c>
      <c r="C15016">
        <v>1</v>
      </c>
      <c r="D15016" t="s">
        <v>966</v>
      </c>
      <c r="E15016" t="s">
        <v>464</v>
      </c>
      <c r="F15016" s="3" t="s">
        <v>3176</v>
      </c>
      <c r="G15016">
        <v>2019</v>
      </c>
      <c r="H15016" t="s">
        <v>267</v>
      </c>
      <c r="I15016" t="s">
        <v>35447</v>
      </c>
    </row>
    <row r="15017" spans="1:9" ht="16" x14ac:dyDescent="0.2">
      <c r="A15017" t="s">
        <v>35448</v>
      </c>
      <c r="B15017" t="s">
        <v>35449</v>
      </c>
      <c r="C15017">
        <v>1</v>
      </c>
      <c r="D15017">
        <f>93</f>
        <v>93</v>
      </c>
      <c r="E15017" t="s">
        <v>12</v>
      </c>
      <c r="F15017" s="3" t="s">
        <v>35450</v>
      </c>
      <c r="G15017">
        <v>2019</v>
      </c>
      <c r="H15017" t="s">
        <v>137</v>
      </c>
      <c r="I15017" t="s">
        <v>35451</v>
      </c>
    </row>
    <row r="15018" spans="1:9" ht="16" x14ac:dyDescent="0.2">
      <c r="A15018" t="s">
        <v>35452</v>
      </c>
      <c r="B15018" t="s">
        <v>32975</v>
      </c>
      <c r="C15018">
        <v>1</v>
      </c>
      <c r="D15018" t="s">
        <v>52</v>
      </c>
      <c r="E15018" t="s">
        <v>12</v>
      </c>
      <c r="F15018" s="3" t="s">
        <v>25390</v>
      </c>
      <c r="G15018">
        <v>2019</v>
      </c>
      <c r="H15018" t="s">
        <v>323</v>
      </c>
      <c r="I15018" t="s">
        <v>35453</v>
      </c>
    </row>
    <row r="15019" spans="1:9" ht="16" x14ac:dyDescent="0.2">
      <c r="A15019" t="s">
        <v>35454</v>
      </c>
      <c r="B15019" t="s">
        <v>18328</v>
      </c>
      <c r="C15019">
        <v>1</v>
      </c>
      <c r="D15019" t="s">
        <v>12</v>
      </c>
      <c r="E15019" t="s">
        <v>12</v>
      </c>
      <c r="F15019" s="3" t="s">
        <v>3853</v>
      </c>
      <c r="G15019">
        <v>2019</v>
      </c>
      <c r="H15019" t="s">
        <v>140</v>
      </c>
      <c r="I15019" t="s">
        <v>35455</v>
      </c>
    </row>
    <row r="15020" spans="1:9" ht="16" x14ac:dyDescent="0.2">
      <c r="A15020" t="s">
        <v>35454</v>
      </c>
      <c r="B15020" t="s">
        <v>3852</v>
      </c>
      <c r="C15020">
        <v>2</v>
      </c>
      <c r="D15020" t="s">
        <v>12</v>
      </c>
      <c r="E15020" t="s">
        <v>12</v>
      </c>
      <c r="F15020" s="3" t="s">
        <v>35456</v>
      </c>
      <c r="G15020">
        <v>2019</v>
      </c>
      <c r="H15020" t="s">
        <v>140</v>
      </c>
      <c r="I15020" t="s">
        <v>35455</v>
      </c>
    </row>
    <row r="15021" spans="1:9" ht="16" x14ac:dyDescent="0.2">
      <c r="A15021" t="s">
        <v>35454</v>
      </c>
      <c r="B15021" t="s">
        <v>7004</v>
      </c>
      <c r="C15021">
        <v>3</v>
      </c>
      <c r="D15021" t="s">
        <v>12</v>
      </c>
      <c r="E15021" t="s">
        <v>12</v>
      </c>
      <c r="F15021" s="3" t="s">
        <v>35457</v>
      </c>
      <c r="G15021">
        <v>2019</v>
      </c>
      <c r="H15021" t="s">
        <v>140</v>
      </c>
      <c r="I15021" t="s">
        <v>35455</v>
      </c>
    </row>
    <row r="15022" spans="1:9" ht="32" x14ac:dyDescent="0.2">
      <c r="A15022" t="s">
        <v>35454</v>
      </c>
      <c r="B15022" t="s">
        <v>35458</v>
      </c>
      <c r="C15022">
        <v>4</v>
      </c>
      <c r="D15022" t="s">
        <v>2621</v>
      </c>
      <c r="E15022" t="s">
        <v>12</v>
      </c>
      <c r="F15022" s="3" t="s">
        <v>35459</v>
      </c>
      <c r="G15022">
        <v>2019</v>
      </c>
      <c r="H15022" t="s">
        <v>140</v>
      </c>
      <c r="I15022" t="s">
        <v>35455</v>
      </c>
    </row>
    <row r="15023" spans="1:9" ht="32" x14ac:dyDescent="0.2">
      <c r="A15023" t="s">
        <v>35454</v>
      </c>
      <c r="B15023" t="s">
        <v>7005</v>
      </c>
      <c r="C15023">
        <v>5</v>
      </c>
      <c r="D15023" t="s">
        <v>344</v>
      </c>
      <c r="E15023" t="s">
        <v>12</v>
      </c>
      <c r="F15023" s="3" t="s">
        <v>7018</v>
      </c>
      <c r="G15023">
        <v>2019</v>
      </c>
      <c r="H15023" t="s">
        <v>140</v>
      </c>
      <c r="I15023" t="s">
        <v>35455</v>
      </c>
    </row>
    <row r="15024" spans="1:9" ht="16" x14ac:dyDescent="0.2">
      <c r="A15024" t="s">
        <v>35460</v>
      </c>
      <c r="B15024" t="s">
        <v>35461</v>
      </c>
      <c r="C15024">
        <v>1</v>
      </c>
      <c r="D15024">
        <f>538</f>
        <v>538</v>
      </c>
      <c r="E15024" t="s">
        <v>12</v>
      </c>
      <c r="F15024" s="7" t="s">
        <v>914</v>
      </c>
      <c r="G15024">
        <v>2019</v>
      </c>
      <c r="H15024" t="s">
        <v>323</v>
      </c>
      <c r="I15024" t="s">
        <v>35462</v>
      </c>
    </row>
    <row r="15025" spans="1:9" ht="32" x14ac:dyDescent="0.2">
      <c r="A15025" t="s">
        <v>35463</v>
      </c>
      <c r="B15025" t="s">
        <v>35464</v>
      </c>
      <c r="C15025">
        <v>1</v>
      </c>
      <c r="D15025">
        <f>400</f>
        <v>400</v>
      </c>
      <c r="E15025" t="s">
        <v>12</v>
      </c>
      <c r="F15025" s="3" t="s">
        <v>35465</v>
      </c>
      <c r="G15025">
        <v>2019</v>
      </c>
      <c r="H15025" t="s">
        <v>140</v>
      </c>
      <c r="I15025" t="s">
        <v>35466</v>
      </c>
    </row>
    <row r="15026" spans="1:9" ht="32" x14ac:dyDescent="0.2">
      <c r="A15026" t="s">
        <v>35463</v>
      </c>
      <c r="B15026" t="s">
        <v>35467</v>
      </c>
      <c r="C15026">
        <v>2</v>
      </c>
      <c r="D15026">
        <f>400</f>
        <v>400</v>
      </c>
      <c r="E15026" t="s">
        <v>12</v>
      </c>
      <c r="F15026" s="3" t="s">
        <v>35468</v>
      </c>
      <c r="G15026">
        <v>2019</v>
      </c>
      <c r="H15026" t="s">
        <v>140</v>
      </c>
      <c r="I15026" t="s">
        <v>35466</v>
      </c>
    </row>
    <row r="15027" spans="1:9" ht="32" x14ac:dyDescent="0.2">
      <c r="A15027" t="s">
        <v>35469</v>
      </c>
      <c r="B15027" t="s">
        <v>35470</v>
      </c>
      <c r="C15027">
        <v>1</v>
      </c>
      <c r="D15027">
        <f>469</f>
        <v>469</v>
      </c>
      <c r="E15027" t="s">
        <v>12</v>
      </c>
      <c r="F15027" s="3" t="s">
        <v>35471</v>
      </c>
      <c r="G15027">
        <v>2019</v>
      </c>
      <c r="H15027" t="s">
        <v>761</v>
      </c>
      <c r="I15027" t="s">
        <v>35472</v>
      </c>
    </row>
    <row r="15028" spans="1:9" ht="32" x14ac:dyDescent="0.2">
      <c r="A15028" t="s">
        <v>35473</v>
      </c>
      <c r="B15028" t="s">
        <v>12109</v>
      </c>
      <c r="C15028">
        <v>1</v>
      </c>
      <c r="D15028">
        <f>73</f>
        <v>73</v>
      </c>
      <c r="E15028" t="s">
        <v>12</v>
      </c>
      <c r="F15028" s="3" t="s">
        <v>823</v>
      </c>
      <c r="G15028">
        <v>2019</v>
      </c>
      <c r="H15028" t="s">
        <v>140</v>
      </c>
      <c r="I15028" t="s">
        <v>35474</v>
      </c>
    </row>
    <row r="15029" spans="1:9" ht="32" x14ac:dyDescent="0.2">
      <c r="A15029" t="s">
        <v>35473</v>
      </c>
      <c r="B15029" t="s">
        <v>35475</v>
      </c>
      <c r="C15029">
        <v>2</v>
      </c>
      <c r="D15029">
        <f>151</f>
        <v>151</v>
      </c>
      <c r="E15029" t="s">
        <v>12</v>
      </c>
      <c r="F15029" s="3" t="s">
        <v>35476</v>
      </c>
      <c r="G15029">
        <v>2019</v>
      </c>
      <c r="H15029" t="s">
        <v>140</v>
      </c>
      <c r="I15029" t="s">
        <v>35474</v>
      </c>
    </row>
    <row r="15030" spans="1:9" ht="32" x14ac:dyDescent="0.2">
      <c r="A15030" t="s">
        <v>35477</v>
      </c>
      <c r="B15030" t="s">
        <v>35478</v>
      </c>
      <c r="C15030">
        <v>1</v>
      </c>
      <c r="D15030" t="s">
        <v>408</v>
      </c>
      <c r="E15030" t="s">
        <v>12</v>
      </c>
      <c r="F15030" s="3" t="s">
        <v>35479</v>
      </c>
      <c r="G15030">
        <v>2019</v>
      </c>
      <c r="H15030" t="s">
        <v>323</v>
      </c>
      <c r="I15030" t="s">
        <v>35480</v>
      </c>
    </row>
    <row r="15031" spans="1:9" ht="32" x14ac:dyDescent="0.2">
      <c r="A15031" t="s">
        <v>35481</v>
      </c>
      <c r="B15031" t="s">
        <v>35482</v>
      </c>
      <c r="C15031">
        <v>1</v>
      </c>
      <c r="D15031" t="s">
        <v>12</v>
      </c>
      <c r="E15031" t="s">
        <v>12</v>
      </c>
      <c r="F15031" s="3" t="s">
        <v>35483</v>
      </c>
      <c r="G15031">
        <v>2019</v>
      </c>
      <c r="H15031" t="s">
        <v>37</v>
      </c>
      <c r="I15031" t="s">
        <v>35484</v>
      </c>
    </row>
    <row r="15032" spans="1:9" ht="16" x14ac:dyDescent="0.2">
      <c r="A15032" t="s">
        <v>35485</v>
      </c>
      <c r="B15032" t="s">
        <v>30518</v>
      </c>
      <c r="C15032">
        <v>2</v>
      </c>
      <c r="D15032" t="s">
        <v>52</v>
      </c>
      <c r="E15032" t="s">
        <v>12</v>
      </c>
      <c r="F15032" s="3" t="s">
        <v>25727</v>
      </c>
      <c r="G15032">
        <v>2019</v>
      </c>
      <c r="H15032" t="s">
        <v>226</v>
      </c>
      <c r="I15032" t="s">
        <v>30519</v>
      </c>
    </row>
    <row r="15033" spans="1:9" ht="32" x14ac:dyDescent="0.2">
      <c r="A15033" t="s">
        <v>35486</v>
      </c>
      <c r="B15033" t="s">
        <v>35487</v>
      </c>
      <c r="C15033">
        <v>1</v>
      </c>
      <c r="D15033" t="s">
        <v>576</v>
      </c>
      <c r="E15033" t="s">
        <v>12</v>
      </c>
      <c r="F15033" s="3" t="s">
        <v>35488</v>
      </c>
      <c r="G15033">
        <v>2019</v>
      </c>
      <c r="H15033" t="s">
        <v>174</v>
      </c>
      <c r="I15033" t="s">
        <v>35489</v>
      </c>
    </row>
    <row r="15034" spans="1:9" ht="16" x14ac:dyDescent="0.2">
      <c r="A15034" t="s">
        <v>35486</v>
      </c>
      <c r="B15034" t="s">
        <v>35490</v>
      </c>
      <c r="C15034">
        <v>2</v>
      </c>
      <c r="D15034" t="s">
        <v>12</v>
      </c>
      <c r="E15034" t="s">
        <v>12</v>
      </c>
      <c r="F15034" s="3" t="s">
        <v>35491</v>
      </c>
      <c r="G15034">
        <v>2019</v>
      </c>
      <c r="H15034" t="s">
        <v>174</v>
      </c>
      <c r="I15034" t="s">
        <v>35489</v>
      </c>
    </row>
    <row r="15035" spans="1:9" ht="32" x14ac:dyDescent="0.2">
      <c r="A15035" t="s">
        <v>35486</v>
      </c>
      <c r="B15035" t="s">
        <v>35492</v>
      </c>
      <c r="C15035">
        <v>3</v>
      </c>
      <c r="D15035" t="s">
        <v>31</v>
      </c>
      <c r="E15035" t="s">
        <v>12</v>
      </c>
      <c r="F15035" s="3" t="s">
        <v>35493</v>
      </c>
      <c r="G15035">
        <v>2019</v>
      </c>
      <c r="H15035" t="s">
        <v>174</v>
      </c>
      <c r="I15035" t="s">
        <v>35489</v>
      </c>
    </row>
    <row r="15036" spans="1:9" ht="16" x14ac:dyDescent="0.2">
      <c r="A15036" t="s">
        <v>35486</v>
      </c>
      <c r="B15036" t="s">
        <v>35494</v>
      </c>
      <c r="C15036">
        <v>4</v>
      </c>
      <c r="D15036" t="s">
        <v>576</v>
      </c>
      <c r="E15036" t="s">
        <v>12</v>
      </c>
      <c r="F15036" s="3" t="s">
        <v>14060</v>
      </c>
      <c r="G15036">
        <v>2019</v>
      </c>
      <c r="H15036" t="s">
        <v>174</v>
      </c>
      <c r="I15036" t="s">
        <v>35489</v>
      </c>
    </row>
    <row r="15037" spans="1:9" ht="32" x14ac:dyDescent="0.2">
      <c r="A15037" t="s">
        <v>35495</v>
      </c>
      <c r="B15037" t="s">
        <v>520</v>
      </c>
      <c r="C15037">
        <v>1</v>
      </c>
      <c r="D15037" t="s">
        <v>525</v>
      </c>
      <c r="E15037" t="s">
        <v>12</v>
      </c>
      <c r="F15037" s="3" t="s">
        <v>4591</v>
      </c>
      <c r="G15037">
        <v>2019</v>
      </c>
      <c r="H15037" t="s">
        <v>527</v>
      </c>
      <c r="I15037" t="s">
        <v>35496</v>
      </c>
    </row>
    <row r="15038" spans="1:9" ht="16" x14ac:dyDescent="0.2">
      <c r="A15038" t="s">
        <v>35495</v>
      </c>
      <c r="B15038" t="s">
        <v>4593</v>
      </c>
      <c r="C15038">
        <v>2</v>
      </c>
      <c r="D15038">
        <f>256</f>
        <v>256</v>
      </c>
      <c r="E15038" t="s">
        <v>12</v>
      </c>
      <c r="F15038" s="3" t="s">
        <v>4041</v>
      </c>
      <c r="G15038">
        <v>2019</v>
      </c>
      <c r="H15038" t="s">
        <v>522</v>
      </c>
      <c r="I15038" t="s">
        <v>35496</v>
      </c>
    </row>
    <row r="15039" spans="1:9" ht="16" x14ac:dyDescent="0.2">
      <c r="A15039" t="s">
        <v>35495</v>
      </c>
      <c r="B15039" t="s">
        <v>28347</v>
      </c>
      <c r="C15039">
        <v>3</v>
      </c>
      <c r="D15039" t="s">
        <v>12</v>
      </c>
      <c r="E15039" t="s">
        <v>12</v>
      </c>
      <c r="F15039" s="3" t="s">
        <v>35497</v>
      </c>
      <c r="G15039">
        <v>2019</v>
      </c>
      <c r="H15039" t="s">
        <v>527</v>
      </c>
      <c r="I15039" t="s">
        <v>35496</v>
      </c>
    </row>
    <row r="15040" spans="1:9" ht="16" x14ac:dyDescent="0.2">
      <c r="A15040" t="s">
        <v>35498</v>
      </c>
      <c r="B15040" t="s">
        <v>33349</v>
      </c>
      <c r="C15040">
        <v>1</v>
      </c>
      <c r="D15040">
        <f>431</f>
        <v>431</v>
      </c>
      <c r="E15040" t="s">
        <v>12</v>
      </c>
      <c r="F15040" s="3" t="s">
        <v>35499</v>
      </c>
      <c r="G15040">
        <v>2019</v>
      </c>
      <c r="H15040" t="s">
        <v>438</v>
      </c>
      <c r="I15040" t="s">
        <v>35500</v>
      </c>
    </row>
    <row r="15041" spans="1:9" ht="16" x14ac:dyDescent="0.2">
      <c r="A15041" t="s">
        <v>35501</v>
      </c>
      <c r="B15041" t="s">
        <v>5770</v>
      </c>
      <c r="C15041">
        <v>1</v>
      </c>
      <c r="D15041" t="s">
        <v>12</v>
      </c>
      <c r="E15041" t="s">
        <v>12</v>
      </c>
      <c r="F15041" s="3" t="s">
        <v>34632</v>
      </c>
      <c r="G15041">
        <v>2019</v>
      </c>
      <c r="H15041" t="s">
        <v>1157</v>
      </c>
      <c r="I15041" t="s">
        <v>35502</v>
      </c>
    </row>
    <row r="15042" spans="1:9" ht="32" x14ac:dyDescent="0.2">
      <c r="A15042" t="s">
        <v>35503</v>
      </c>
      <c r="B15042" t="s">
        <v>26815</v>
      </c>
      <c r="C15042">
        <v>1</v>
      </c>
      <c r="D15042" t="s">
        <v>52</v>
      </c>
      <c r="E15042" t="s">
        <v>12</v>
      </c>
      <c r="F15042" s="3" t="s">
        <v>26813</v>
      </c>
      <c r="G15042">
        <v>2019</v>
      </c>
      <c r="H15042" t="s">
        <v>423</v>
      </c>
      <c r="I15042" t="s">
        <v>35504</v>
      </c>
    </row>
    <row r="15043" spans="1:9" ht="32" x14ac:dyDescent="0.2">
      <c r="A15043" t="s">
        <v>35503</v>
      </c>
      <c r="B15043" t="s">
        <v>35505</v>
      </c>
      <c r="C15043">
        <v>2</v>
      </c>
      <c r="D15043" t="s">
        <v>12</v>
      </c>
      <c r="E15043" t="s">
        <v>12</v>
      </c>
      <c r="F15043" s="3" t="s">
        <v>20460</v>
      </c>
      <c r="G15043">
        <v>2019</v>
      </c>
      <c r="H15043" t="s">
        <v>1031</v>
      </c>
      <c r="I15043" t="s">
        <v>35504</v>
      </c>
    </row>
    <row r="15044" spans="1:9" ht="16" x14ac:dyDescent="0.2">
      <c r="A15044" t="s">
        <v>35506</v>
      </c>
      <c r="B15044" t="s">
        <v>35507</v>
      </c>
      <c r="C15044">
        <v>1</v>
      </c>
      <c r="D15044" t="s">
        <v>712</v>
      </c>
      <c r="E15044" t="s">
        <v>12</v>
      </c>
      <c r="F15044" s="3" t="s">
        <v>35508</v>
      </c>
      <c r="G15044">
        <v>2019</v>
      </c>
      <c r="H15044" t="s">
        <v>714</v>
      </c>
      <c r="I15044" t="s">
        <v>35509</v>
      </c>
    </row>
    <row r="15045" spans="1:9" ht="16" x14ac:dyDescent="0.2">
      <c r="A15045" t="s">
        <v>35510</v>
      </c>
      <c r="B15045" t="s">
        <v>35511</v>
      </c>
      <c r="C15045">
        <v>1</v>
      </c>
      <c r="D15045" t="s">
        <v>12</v>
      </c>
      <c r="E15045" t="s">
        <v>12</v>
      </c>
      <c r="F15045" s="3" t="s">
        <v>35512</v>
      </c>
      <c r="G15045">
        <v>2019</v>
      </c>
      <c r="H15045" t="s">
        <v>140</v>
      </c>
      <c r="I15045" t="s">
        <v>35513</v>
      </c>
    </row>
    <row r="15046" spans="1:9" ht="32" x14ac:dyDescent="0.2">
      <c r="A15046" t="s">
        <v>35510</v>
      </c>
      <c r="B15046" t="s">
        <v>35514</v>
      </c>
      <c r="C15046">
        <v>2</v>
      </c>
      <c r="D15046" t="s">
        <v>966</v>
      </c>
      <c r="E15046" t="s">
        <v>12</v>
      </c>
      <c r="F15046" s="3" t="s">
        <v>35515</v>
      </c>
      <c r="G15046">
        <v>2019</v>
      </c>
      <c r="H15046" t="s">
        <v>140</v>
      </c>
      <c r="I15046" t="s">
        <v>35513</v>
      </c>
    </row>
    <row r="15047" spans="1:9" ht="32" x14ac:dyDescent="0.2">
      <c r="A15047" t="s">
        <v>35516</v>
      </c>
      <c r="B15047" t="s">
        <v>4441</v>
      </c>
      <c r="C15047">
        <v>1</v>
      </c>
      <c r="D15047" t="s">
        <v>12</v>
      </c>
      <c r="E15047" t="s">
        <v>12</v>
      </c>
      <c r="F15047" s="3" t="s">
        <v>1566</v>
      </c>
      <c r="G15047">
        <v>2019</v>
      </c>
      <c r="H15047" t="s">
        <v>14</v>
      </c>
      <c r="I15047" t="s">
        <v>35517</v>
      </c>
    </row>
    <row r="15048" spans="1:9" ht="16" x14ac:dyDescent="0.2">
      <c r="A15048" t="s">
        <v>35518</v>
      </c>
      <c r="B15048" t="s">
        <v>1374</v>
      </c>
      <c r="C15048">
        <v>1</v>
      </c>
      <c r="D15048" t="s">
        <v>344</v>
      </c>
      <c r="E15048" t="s">
        <v>12</v>
      </c>
      <c r="F15048" s="7" t="s">
        <v>3829</v>
      </c>
      <c r="G15048">
        <v>2019</v>
      </c>
      <c r="H15048" t="s">
        <v>174</v>
      </c>
      <c r="I15048" t="s">
        <v>35519</v>
      </c>
    </row>
    <row r="15049" spans="1:9" ht="16" x14ac:dyDescent="0.2">
      <c r="A15049" t="s">
        <v>35520</v>
      </c>
      <c r="B15049" t="s">
        <v>3106</v>
      </c>
      <c r="C15049">
        <v>1</v>
      </c>
      <c r="D15049" t="s">
        <v>344</v>
      </c>
      <c r="E15049" t="s">
        <v>12</v>
      </c>
      <c r="F15049" s="3" t="s">
        <v>4709</v>
      </c>
      <c r="G15049">
        <v>2019</v>
      </c>
      <c r="H15049" t="s">
        <v>1157</v>
      </c>
      <c r="I15049" t="s">
        <v>35521</v>
      </c>
    </row>
    <row r="15050" spans="1:9" ht="16" x14ac:dyDescent="0.2">
      <c r="A15050" t="s">
        <v>35520</v>
      </c>
      <c r="B15050" t="s">
        <v>30661</v>
      </c>
      <c r="C15050">
        <v>2</v>
      </c>
      <c r="D15050" t="s">
        <v>52</v>
      </c>
      <c r="E15050" t="s">
        <v>12</v>
      </c>
      <c r="F15050" s="3" t="s">
        <v>35522</v>
      </c>
      <c r="G15050">
        <v>2019</v>
      </c>
      <c r="H15050" t="s">
        <v>1157</v>
      </c>
      <c r="I15050" t="s">
        <v>35521</v>
      </c>
    </row>
    <row r="15051" spans="1:9" ht="16" x14ac:dyDescent="0.2">
      <c r="A15051" t="s">
        <v>35520</v>
      </c>
      <c r="B15051" t="s">
        <v>35523</v>
      </c>
      <c r="C15051">
        <v>3</v>
      </c>
      <c r="D15051" t="s">
        <v>12</v>
      </c>
      <c r="E15051" t="s">
        <v>12</v>
      </c>
      <c r="F15051" s="3" t="s">
        <v>35524</v>
      </c>
      <c r="G15051">
        <v>2019</v>
      </c>
      <c r="H15051" t="s">
        <v>1157</v>
      </c>
      <c r="I15051" t="s">
        <v>35521</v>
      </c>
    </row>
    <row r="15052" spans="1:9" ht="16" x14ac:dyDescent="0.2">
      <c r="A15052" t="s">
        <v>35525</v>
      </c>
      <c r="B15052" t="s">
        <v>35526</v>
      </c>
      <c r="C15052">
        <v>1</v>
      </c>
      <c r="D15052">
        <f>237</f>
        <v>237</v>
      </c>
      <c r="E15052" t="s">
        <v>12</v>
      </c>
      <c r="F15052" s="3" t="s">
        <v>30027</v>
      </c>
      <c r="G15052">
        <v>2019</v>
      </c>
      <c r="H15052" t="s">
        <v>21</v>
      </c>
      <c r="I15052" t="s">
        <v>35527</v>
      </c>
    </row>
    <row r="15053" spans="1:9" ht="16" x14ac:dyDescent="0.2">
      <c r="A15053" t="s">
        <v>35528</v>
      </c>
      <c r="B15053" t="s">
        <v>35529</v>
      </c>
      <c r="C15053">
        <v>1</v>
      </c>
      <c r="D15053" t="s">
        <v>52</v>
      </c>
      <c r="E15053" t="s">
        <v>12</v>
      </c>
      <c r="F15053" s="3" t="s">
        <v>3260</v>
      </c>
      <c r="G15053">
        <v>2019</v>
      </c>
      <c r="H15053" t="s">
        <v>137</v>
      </c>
      <c r="I15053" t="s">
        <v>35530</v>
      </c>
    </row>
    <row r="15054" spans="1:9" ht="16" x14ac:dyDescent="0.2">
      <c r="A15054" t="s">
        <v>35528</v>
      </c>
      <c r="B15054" t="s">
        <v>35531</v>
      </c>
      <c r="C15054">
        <v>2</v>
      </c>
      <c r="D15054" t="s">
        <v>344</v>
      </c>
      <c r="E15054" t="s">
        <v>12</v>
      </c>
      <c r="F15054" s="3" t="s">
        <v>3255</v>
      </c>
      <c r="G15054">
        <v>2019</v>
      </c>
      <c r="H15054" t="s">
        <v>137</v>
      </c>
      <c r="I15054" t="s">
        <v>35530</v>
      </c>
    </row>
    <row r="15055" spans="1:9" ht="16" x14ac:dyDescent="0.2">
      <c r="A15055" t="s">
        <v>35528</v>
      </c>
      <c r="B15055" t="s">
        <v>35532</v>
      </c>
      <c r="C15055">
        <v>3</v>
      </c>
      <c r="D15055" t="s">
        <v>344</v>
      </c>
      <c r="E15055" t="s">
        <v>12</v>
      </c>
      <c r="F15055" s="3" t="s">
        <v>8755</v>
      </c>
      <c r="G15055">
        <v>2019</v>
      </c>
      <c r="H15055" t="s">
        <v>8756</v>
      </c>
      <c r="I15055" t="s">
        <v>35530</v>
      </c>
    </row>
    <row r="15056" spans="1:9" ht="16" x14ac:dyDescent="0.2">
      <c r="A15056" t="s">
        <v>35533</v>
      </c>
      <c r="B15056" t="s">
        <v>35534</v>
      </c>
      <c r="C15056">
        <v>1</v>
      </c>
      <c r="D15056" t="s">
        <v>2245</v>
      </c>
      <c r="E15056" t="s">
        <v>12</v>
      </c>
      <c r="F15056" s="3" t="s">
        <v>2246</v>
      </c>
      <c r="G15056">
        <v>2019</v>
      </c>
      <c r="H15056" t="s">
        <v>86</v>
      </c>
      <c r="I15056" t="s">
        <v>35535</v>
      </c>
    </row>
    <row r="15057" spans="1:9" ht="16" x14ac:dyDescent="0.2">
      <c r="A15057" t="s">
        <v>35533</v>
      </c>
      <c r="B15057" t="s">
        <v>35536</v>
      </c>
      <c r="C15057">
        <v>2</v>
      </c>
      <c r="D15057" t="s">
        <v>12</v>
      </c>
      <c r="E15057" t="s">
        <v>12</v>
      </c>
      <c r="F15057" s="3" t="s">
        <v>11356</v>
      </c>
      <c r="G15057">
        <v>2019</v>
      </c>
      <c r="H15057" t="s">
        <v>2316</v>
      </c>
      <c r="I15057" t="s">
        <v>35535</v>
      </c>
    </row>
    <row r="15058" spans="1:9" ht="16" x14ac:dyDescent="0.2">
      <c r="A15058" t="s">
        <v>35533</v>
      </c>
      <c r="B15058" t="s">
        <v>11355</v>
      </c>
      <c r="C15058">
        <v>3</v>
      </c>
      <c r="D15058" t="s">
        <v>1421</v>
      </c>
      <c r="E15058" t="s">
        <v>12</v>
      </c>
      <c r="F15058" s="3" t="s">
        <v>32569</v>
      </c>
      <c r="G15058">
        <v>2019</v>
      </c>
      <c r="H15058" t="s">
        <v>86</v>
      </c>
      <c r="I15058" t="s">
        <v>35535</v>
      </c>
    </row>
    <row r="15059" spans="1:9" ht="32" x14ac:dyDescent="0.2">
      <c r="A15059" t="s">
        <v>35537</v>
      </c>
      <c r="B15059" t="s">
        <v>35538</v>
      </c>
      <c r="C15059">
        <v>1</v>
      </c>
      <c r="D15059" t="s">
        <v>2738</v>
      </c>
      <c r="E15059" t="s">
        <v>12</v>
      </c>
      <c r="F15059" s="3" t="s">
        <v>35539</v>
      </c>
      <c r="G15059">
        <v>2019</v>
      </c>
      <c r="H15059" t="s">
        <v>323</v>
      </c>
      <c r="I15059" t="s">
        <v>35540</v>
      </c>
    </row>
    <row r="15060" spans="1:9" ht="32" x14ac:dyDescent="0.2">
      <c r="A15060" t="s">
        <v>35541</v>
      </c>
      <c r="B15060" t="s">
        <v>35542</v>
      </c>
      <c r="C15060">
        <v>1</v>
      </c>
      <c r="D15060" t="s">
        <v>12</v>
      </c>
      <c r="E15060" t="s">
        <v>12</v>
      </c>
      <c r="F15060" s="3" t="s">
        <v>35543</v>
      </c>
      <c r="G15060">
        <v>2019</v>
      </c>
      <c r="H15060" t="s">
        <v>37</v>
      </c>
      <c r="I15060" t="s">
        <v>35544</v>
      </c>
    </row>
    <row r="15061" spans="1:9" ht="16" x14ac:dyDescent="0.2">
      <c r="A15061" t="s">
        <v>35541</v>
      </c>
      <c r="B15061" t="s">
        <v>35545</v>
      </c>
      <c r="C15061">
        <v>2</v>
      </c>
      <c r="D15061" t="s">
        <v>12</v>
      </c>
      <c r="E15061" t="s">
        <v>12</v>
      </c>
      <c r="F15061" s="3" t="s">
        <v>35546</v>
      </c>
      <c r="G15061">
        <v>2019</v>
      </c>
      <c r="H15061" t="s">
        <v>37</v>
      </c>
      <c r="I15061" t="s">
        <v>35544</v>
      </c>
    </row>
    <row r="15062" spans="1:9" ht="32" x14ac:dyDescent="0.2">
      <c r="A15062" t="s">
        <v>35547</v>
      </c>
      <c r="B15062" t="s">
        <v>35548</v>
      </c>
      <c r="C15062">
        <v>1</v>
      </c>
      <c r="D15062" t="s">
        <v>1818</v>
      </c>
      <c r="E15062" t="s">
        <v>12</v>
      </c>
      <c r="F15062" s="3" t="s">
        <v>35549</v>
      </c>
      <c r="G15062">
        <v>2019</v>
      </c>
      <c r="H15062" t="s">
        <v>323</v>
      </c>
      <c r="I15062" t="s">
        <v>35550</v>
      </c>
    </row>
    <row r="15063" spans="1:9" ht="32" x14ac:dyDescent="0.2">
      <c r="A15063" t="s">
        <v>35547</v>
      </c>
      <c r="B15063" t="s">
        <v>35551</v>
      </c>
      <c r="C15063">
        <v>2</v>
      </c>
      <c r="D15063">
        <f>159</f>
        <v>159</v>
      </c>
      <c r="E15063" t="s">
        <v>12</v>
      </c>
      <c r="F15063" s="3" t="s">
        <v>35552</v>
      </c>
      <c r="G15063">
        <v>2019</v>
      </c>
      <c r="H15063" t="s">
        <v>323</v>
      </c>
      <c r="I15063" t="s">
        <v>35550</v>
      </c>
    </row>
    <row r="15064" spans="1:9" ht="32" x14ac:dyDescent="0.2">
      <c r="A15064" t="s">
        <v>35553</v>
      </c>
      <c r="B15064" t="s">
        <v>35554</v>
      </c>
      <c r="C15064">
        <v>1</v>
      </c>
      <c r="D15064" t="s">
        <v>12</v>
      </c>
      <c r="E15064" t="s">
        <v>12</v>
      </c>
      <c r="F15064" s="3" t="s">
        <v>35555</v>
      </c>
      <c r="G15064">
        <v>2019</v>
      </c>
      <c r="H15064" t="s">
        <v>239</v>
      </c>
      <c r="I15064" t="s">
        <v>35556</v>
      </c>
    </row>
    <row r="15065" spans="1:9" ht="48" x14ac:dyDescent="0.2">
      <c r="A15065" t="s">
        <v>35557</v>
      </c>
      <c r="B15065" t="s">
        <v>35558</v>
      </c>
      <c r="C15065">
        <v>1</v>
      </c>
      <c r="D15065" t="s">
        <v>12</v>
      </c>
      <c r="E15065" t="s">
        <v>12</v>
      </c>
      <c r="F15065" s="3" t="s">
        <v>15463</v>
      </c>
      <c r="G15065">
        <v>2019</v>
      </c>
      <c r="H15065" t="s">
        <v>239</v>
      </c>
      <c r="I15065" t="s">
        <v>35559</v>
      </c>
    </row>
    <row r="15066" spans="1:9" ht="32" x14ac:dyDescent="0.2">
      <c r="A15066" t="s">
        <v>35560</v>
      </c>
      <c r="B15066" t="s">
        <v>35561</v>
      </c>
      <c r="C15066">
        <v>1</v>
      </c>
      <c r="D15066" t="s">
        <v>1903</v>
      </c>
      <c r="E15066" t="s">
        <v>12</v>
      </c>
      <c r="F15066" s="3" t="s">
        <v>7827</v>
      </c>
      <c r="G15066">
        <v>2019</v>
      </c>
      <c r="H15066" t="s">
        <v>323</v>
      </c>
      <c r="I15066" t="s">
        <v>35562</v>
      </c>
    </row>
    <row r="15067" spans="1:9" ht="16" x14ac:dyDescent="0.2">
      <c r="A15067" t="s">
        <v>35563</v>
      </c>
      <c r="B15067" t="s">
        <v>35564</v>
      </c>
      <c r="C15067">
        <v>1</v>
      </c>
      <c r="D15067" t="s">
        <v>1903</v>
      </c>
      <c r="E15067" t="s">
        <v>12</v>
      </c>
      <c r="F15067" s="3" t="s">
        <v>1909</v>
      </c>
      <c r="G15067">
        <v>2019</v>
      </c>
      <c r="H15067" t="s">
        <v>323</v>
      </c>
      <c r="I15067" t="s">
        <v>35565</v>
      </c>
    </row>
    <row r="15068" spans="1:9" ht="32" x14ac:dyDescent="0.2">
      <c r="A15068" t="s">
        <v>35566</v>
      </c>
      <c r="B15068" t="s">
        <v>35567</v>
      </c>
      <c r="C15068">
        <v>1</v>
      </c>
      <c r="D15068" t="s">
        <v>1207</v>
      </c>
      <c r="E15068" t="s">
        <v>12</v>
      </c>
      <c r="F15068" s="3" t="s">
        <v>7539</v>
      </c>
      <c r="G15068">
        <v>2019</v>
      </c>
      <c r="H15068" t="s">
        <v>323</v>
      </c>
      <c r="I15068" t="s">
        <v>35568</v>
      </c>
    </row>
    <row r="15069" spans="1:9" ht="32" x14ac:dyDescent="0.2">
      <c r="A15069" t="s">
        <v>35566</v>
      </c>
      <c r="B15069" t="s">
        <v>35569</v>
      </c>
      <c r="C15069">
        <v>2</v>
      </c>
      <c r="D15069" t="s">
        <v>1207</v>
      </c>
      <c r="E15069" t="s">
        <v>12</v>
      </c>
      <c r="F15069" s="3" t="s">
        <v>7539</v>
      </c>
      <c r="G15069">
        <v>2019</v>
      </c>
      <c r="H15069" t="s">
        <v>323</v>
      </c>
      <c r="I15069" t="s">
        <v>35568</v>
      </c>
    </row>
    <row r="15070" spans="1:9" ht="32" x14ac:dyDescent="0.2">
      <c r="A15070" t="s">
        <v>35566</v>
      </c>
      <c r="B15070" t="s">
        <v>35570</v>
      </c>
      <c r="C15070">
        <v>3</v>
      </c>
      <c r="D15070">
        <f>137</f>
        <v>137</v>
      </c>
      <c r="E15070" t="s">
        <v>12</v>
      </c>
      <c r="F15070" s="3" t="s">
        <v>35571</v>
      </c>
      <c r="G15070">
        <v>2019</v>
      </c>
      <c r="H15070" t="s">
        <v>323</v>
      </c>
      <c r="I15070" t="s">
        <v>35568</v>
      </c>
    </row>
    <row r="15071" spans="1:9" ht="32" x14ac:dyDescent="0.2">
      <c r="A15071" t="s">
        <v>35572</v>
      </c>
      <c r="B15071" t="s">
        <v>35573</v>
      </c>
      <c r="C15071">
        <v>1</v>
      </c>
      <c r="D15071" t="s">
        <v>408</v>
      </c>
      <c r="E15071" t="s">
        <v>12</v>
      </c>
      <c r="F15071" s="3" t="s">
        <v>35574</v>
      </c>
      <c r="G15071">
        <v>2019</v>
      </c>
      <c r="H15071" t="s">
        <v>11444</v>
      </c>
      <c r="I15071" t="s">
        <v>35575</v>
      </c>
    </row>
    <row r="15072" spans="1:9" ht="16" x14ac:dyDescent="0.2">
      <c r="A15072" t="s">
        <v>35576</v>
      </c>
      <c r="B15072" t="s">
        <v>35577</v>
      </c>
      <c r="C15072">
        <v>1</v>
      </c>
      <c r="D15072" t="s">
        <v>52</v>
      </c>
      <c r="E15072" t="s">
        <v>12</v>
      </c>
      <c r="F15072" s="3" t="s">
        <v>10659</v>
      </c>
      <c r="G15072">
        <v>2019</v>
      </c>
      <c r="H15072" t="s">
        <v>21</v>
      </c>
      <c r="I15072" t="s">
        <v>35578</v>
      </c>
    </row>
    <row r="15073" spans="1:9" ht="16" x14ac:dyDescent="0.2">
      <c r="A15073" t="s">
        <v>35576</v>
      </c>
      <c r="B15073" t="s">
        <v>35579</v>
      </c>
      <c r="C15073">
        <v>2</v>
      </c>
      <c r="D15073">
        <f>237</f>
        <v>237</v>
      </c>
      <c r="E15073" t="s">
        <v>12</v>
      </c>
      <c r="F15073" s="3" t="s">
        <v>35580</v>
      </c>
      <c r="G15073">
        <v>2019</v>
      </c>
      <c r="H15073" t="s">
        <v>21</v>
      </c>
      <c r="I15073" t="s">
        <v>35578</v>
      </c>
    </row>
    <row r="15074" spans="1:9" ht="32" x14ac:dyDescent="0.2">
      <c r="A15074" t="s">
        <v>35581</v>
      </c>
      <c r="B15074" t="s">
        <v>35582</v>
      </c>
      <c r="C15074">
        <v>1</v>
      </c>
      <c r="D15074" t="s">
        <v>12</v>
      </c>
      <c r="E15074" t="s">
        <v>12</v>
      </c>
      <c r="F15074" s="3" t="s">
        <v>33490</v>
      </c>
      <c r="G15074">
        <v>2019</v>
      </c>
      <c r="H15074" t="s">
        <v>1157</v>
      </c>
      <c r="I15074" t="s">
        <v>35583</v>
      </c>
    </row>
    <row r="15075" spans="1:9" ht="16" x14ac:dyDescent="0.2">
      <c r="A15075" t="s">
        <v>35584</v>
      </c>
      <c r="B15075" t="s">
        <v>35585</v>
      </c>
      <c r="C15075">
        <v>1</v>
      </c>
      <c r="D15075" t="s">
        <v>1903</v>
      </c>
      <c r="E15075" t="s">
        <v>12</v>
      </c>
      <c r="F15075" s="3" t="s">
        <v>35586</v>
      </c>
      <c r="G15075">
        <v>2019</v>
      </c>
      <c r="H15075" t="s">
        <v>323</v>
      </c>
      <c r="I15075" t="s">
        <v>35587</v>
      </c>
    </row>
    <row r="15076" spans="1:9" ht="32" x14ac:dyDescent="0.2">
      <c r="A15076" t="s">
        <v>35588</v>
      </c>
      <c r="B15076" t="s">
        <v>31137</v>
      </c>
      <c r="C15076">
        <v>1</v>
      </c>
      <c r="D15076" t="s">
        <v>344</v>
      </c>
      <c r="E15076" t="s">
        <v>12</v>
      </c>
      <c r="F15076" s="3" t="s">
        <v>31140</v>
      </c>
      <c r="G15076">
        <v>2019</v>
      </c>
      <c r="H15076" t="s">
        <v>140</v>
      </c>
      <c r="I15076" t="s">
        <v>35589</v>
      </c>
    </row>
    <row r="15077" spans="1:9" ht="32" x14ac:dyDescent="0.2">
      <c r="A15077" t="s">
        <v>35588</v>
      </c>
      <c r="B15077" t="s">
        <v>35422</v>
      </c>
      <c r="C15077">
        <v>2</v>
      </c>
      <c r="D15077">
        <f>410</f>
        <v>410</v>
      </c>
      <c r="E15077" t="s">
        <v>12</v>
      </c>
      <c r="F15077" s="3" t="s">
        <v>31135</v>
      </c>
      <c r="G15077">
        <v>2019</v>
      </c>
      <c r="H15077" t="s">
        <v>140</v>
      </c>
      <c r="I15077" t="s">
        <v>35589</v>
      </c>
    </row>
    <row r="15078" spans="1:9" ht="32" x14ac:dyDescent="0.2">
      <c r="A15078" t="s">
        <v>35588</v>
      </c>
      <c r="B15078" t="s">
        <v>31141</v>
      </c>
      <c r="C15078">
        <v>3</v>
      </c>
      <c r="D15078">
        <f>441</f>
        <v>441</v>
      </c>
      <c r="E15078" t="s">
        <v>12</v>
      </c>
      <c r="F15078" s="3" t="s">
        <v>24961</v>
      </c>
      <c r="G15078">
        <v>2019</v>
      </c>
      <c r="H15078" t="s">
        <v>140</v>
      </c>
      <c r="I15078" t="s">
        <v>35589</v>
      </c>
    </row>
    <row r="15079" spans="1:9" ht="32" x14ac:dyDescent="0.2">
      <c r="A15079" t="s">
        <v>35590</v>
      </c>
      <c r="B15079" t="s">
        <v>35591</v>
      </c>
      <c r="C15079">
        <v>1</v>
      </c>
      <c r="D15079" t="s">
        <v>12</v>
      </c>
      <c r="E15079" t="s">
        <v>12</v>
      </c>
      <c r="F15079" s="3" t="s">
        <v>673</v>
      </c>
      <c r="G15079">
        <v>2019</v>
      </c>
      <c r="H15079" t="s">
        <v>37</v>
      </c>
      <c r="I15079" t="s">
        <v>35592</v>
      </c>
    </row>
    <row r="15080" spans="1:9" ht="32" x14ac:dyDescent="0.2">
      <c r="A15080" t="s">
        <v>35590</v>
      </c>
      <c r="B15080" t="s">
        <v>2919</v>
      </c>
      <c r="C15080">
        <v>2</v>
      </c>
      <c r="D15080" t="s">
        <v>12</v>
      </c>
      <c r="E15080" t="s">
        <v>12</v>
      </c>
      <c r="F15080" s="3" t="s">
        <v>30270</v>
      </c>
      <c r="G15080">
        <v>2019</v>
      </c>
      <c r="H15080" t="s">
        <v>646</v>
      </c>
      <c r="I15080" t="s">
        <v>35592</v>
      </c>
    </row>
    <row r="15081" spans="1:9" ht="16" x14ac:dyDescent="0.2">
      <c r="A15081" t="s">
        <v>35593</v>
      </c>
      <c r="B15081" t="s">
        <v>35594</v>
      </c>
      <c r="C15081">
        <v>1</v>
      </c>
      <c r="D15081">
        <f>498</f>
        <v>498</v>
      </c>
      <c r="E15081" t="s">
        <v>12</v>
      </c>
      <c r="F15081" s="3" t="s">
        <v>35595</v>
      </c>
      <c r="G15081">
        <v>2019</v>
      </c>
      <c r="H15081" t="s">
        <v>215</v>
      </c>
      <c r="I15081" t="s">
        <v>35596</v>
      </c>
    </row>
    <row r="15082" spans="1:9" ht="32" x14ac:dyDescent="0.2">
      <c r="A15082" t="s">
        <v>35597</v>
      </c>
      <c r="B15082" t="s">
        <v>35598</v>
      </c>
      <c r="C15082">
        <v>1</v>
      </c>
      <c r="D15082" t="s">
        <v>12</v>
      </c>
      <c r="E15082" t="s">
        <v>12</v>
      </c>
      <c r="F15082" s="3" t="s">
        <v>4333</v>
      </c>
      <c r="G15082">
        <v>2019</v>
      </c>
      <c r="H15082" t="s">
        <v>37</v>
      </c>
      <c r="I15082" t="s">
        <v>35599</v>
      </c>
    </row>
    <row r="15083" spans="1:9" ht="16" x14ac:dyDescent="0.2">
      <c r="A15083" t="s">
        <v>35597</v>
      </c>
      <c r="B15083" t="s">
        <v>35600</v>
      </c>
      <c r="C15083">
        <v>2</v>
      </c>
      <c r="D15083" t="s">
        <v>12</v>
      </c>
      <c r="E15083" t="s">
        <v>12</v>
      </c>
      <c r="F15083" s="3" t="s">
        <v>14549</v>
      </c>
      <c r="G15083">
        <v>2019</v>
      </c>
      <c r="H15083" t="s">
        <v>37</v>
      </c>
      <c r="I15083" t="s">
        <v>35599</v>
      </c>
    </row>
    <row r="15084" spans="1:9" ht="16" x14ac:dyDescent="0.2">
      <c r="A15084" t="s">
        <v>35601</v>
      </c>
      <c r="B15084" t="s">
        <v>35602</v>
      </c>
      <c r="C15084">
        <v>1</v>
      </c>
      <c r="D15084" t="s">
        <v>12</v>
      </c>
      <c r="E15084" t="s">
        <v>12</v>
      </c>
      <c r="F15084" s="3" t="s">
        <v>35603</v>
      </c>
      <c r="G15084">
        <v>2019</v>
      </c>
      <c r="H15084" t="s">
        <v>140</v>
      </c>
      <c r="I15084" t="s">
        <v>35604</v>
      </c>
    </row>
    <row r="15085" spans="1:9" ht="16" x14ac:dyDescent="0.2">
      <c r="A15085" t="s">
        <v>35605</v>
      </c>
      <c r="B15085" t="s">
        <v>35606</v>
      </c>
      <c r="C15085">
        <v>1</v>
      </c>
      <c r="D15085" t="s">
        <v>12</v>
      </c>
      <c r="E15085" t="s">
        <v>12</v>
      </c>
      <c r="F15085" s="3" t="s">
        <v>35607</v>
      </c>
      <c r="G15085">
        <v>2019</v>
      </c>
      <c r="H15085" t="s">
        <v>140</v>
      </c>
      <c r="I15085" t="s">
        <v>35608</v>
      </c>
    </row>
    <row r="15086" spans="1:9" ht="16" x14ac:dyDescent="0.2">
      <c r="A15086" t="s">
        <v>35605</v>
      </c>
      <c r="B15086" t="s">
        <v>35609</v>
      </c>
      <c r="C15086">
        <v>2</v>
      </c>
      <c r="D15086" t="s">
        <v>12</v>
      </c>
      <c r="E15086" t="s">
        <v>12</v>
      </c>
      <c r="F15086" s="3" t="s">
        <v>35610</v>
      </c>
      <c r="G15086">
        <v>2019</v>
      </c>
      <c r="H15086" t="s">
        <v>998</v>
      </c>
      <c r="I15086" t="s">
        <v>35608</v>
      </c>
    </row>
    <row r="15087" spans="1:9" ht="16" x14ac:dyDescent="0.2">
      <c r="A15087" t="s">
        <v>35605</v>
      </c>
      <c r="B15087" t="s">
        <v>35611</v>
      </c>
      <c r="C15087">
        <v>3</v>
      </c>
      <c r="D15087" t="s">
        <v>12</v>
      </c>
      <c r="E15087" t="s">
        <v>12</v>
      </c>
      <c r="F15087" s="3" t="s">
        <v>35612</v>
      </c>
      <c r="G15087">
        <v>2019</v>
      </c>
      <c r="H15087" t="s">
        <v>140</v>
      </c>
      <c r="I15087" t="s">
        <v>35608</v>
      </c>
    </row>
    <row r="15088" spans="1:9" ht="16" x14ac:dyDescent="0.2">
      <c r="A15088" t="s">
        <v>35613</v>
      </c>
      <c r="B15088" t="s">
        <v>35614</v>
      </c>
      <c r="C15088">
        <v>1</v>
      </c>
      <c r="D15088" t="s">
        <v>12</v>
      </c>
      <c r="E15088" t="s">
        <v>12</v>
      </c>
      <c r="F15088" s="3" t="s">
        <v>35615</v>
      </c>
      <c r="G15088">
        <v>2019</v>
      </c>
      <c r="H15088" t="s">
        <v>998</v>
      </c>
      <c r="I15088" t="s">
        <v>35616</v>
      </c>
    </row>
    <row r="15089" spans="1:9" ht="32" x14ac:dyDescent="0.2">
      <c r="A15089" t="s">
        <v>35617</v>
      </c>
      <c r="B15089" t="s">
        <v>35618</v>
      </c>
      <c r="C15089">
        <v>1</v>
      </c>
      <c r="D15089" t="s">
        <v>52</v>
      </c>
      <c r="E15089" t="s">
        <v>12</v>
      </c>
      <c r="F15089" s="3" t="s">
        <v>35619</v>
      </c>
      <c r="G15089">
        <v>2019</v>
      </c>
      <c r="H15089" t="s">
        <v>226</v>
      </c>
      <c r="I15089" t="s">
        <v>35620</v>
      </c>
    </row>
    <row r="15090" spans="1:9" ht="16" x14ac:dyDescent="0.2">
      <c r="A15090" t="s">
        <v>35621</v>
      </c>
      <c r="B15090" t="s">
        <v>35622</v>
      </c>
      <c r="C15090">
        <v>1</v>
      </c>
      <c r="D15090" t="s">
        <v>12</v>
      </c>
      <c r="E15090" t="s">
        <v>12</v>
      </c>
      <c r="F15090" s="3" t="s">
        <v>35623</v>
      </c>
      <c r="G15090">
        <v>2019</v>
      </c>
      <c r="H15090" t="s">
        <v>2773</v>
      </c>
      <c r="I15090" t="s">
        <v>35624</v>
      </c>
    </row>
    <row r="15091" spans="1:9" ht="16" x14ac:dyDescent="0.2">
      <c r="A15091" t="s">
        <v>35621</v>
      </c>
      <c r="B15091" t="s">
        <v>35625</v>
      </c>
      <c r="C15091">
        <v>2</v>
      </c>
      <c r="D15091" t="s">
        <v>31</v>
      </c>
      <c r="E15091" t="s">
        <v>12</v>
      </c>
      <c r="F15091" s="3" t="s">
        <v>30503</v>
      </c>
      <c r="G15091">
        <v>2019</v>
      </c>
      <c r="H15091" t="s">
        <v>2773</v>
      </c>
      <c r="I15091" t="s">
        <v>35624</v>
      </c>
    </row>
    <row r="15092" spans="1:9" ht="16" x14ac:dyDescent="0.2">
      <c r="A15092" t="s">
        <v>35621</v>
      </c>
      <c r="B15092" t="s">
        <v>35626</v>
      </c>
      <c r="C15092">
        <v>3</v>
      </c>
      <c r="D15092" t="s">
        <v>12</v>
      </c>
      <c r="E15092" t="s">
        <v>12</v>
      </c>
      <c r="F15092" s="3" t="s">
        <v>35627</v>
      </c>
      <c r="G15092">
        <v>2019</v>
      </c>
      <c r="H15092" t="s">
        <v>2773</v>
      </c>
      <c r="I15092" t="s">
        <v>35624</v>
      </c>
    </row>
    <row r="15093" spans="1:9" ht="16" x14ac:dyDescent="0.2">
      <c r="A15093" t="s">
        <v>35628</v>
      </c>
      <c r="B15093" t="s">
        <v>22814</v>
      </c>
      <c r="C15093">
        <v>1</v>
      </c>
      <c r="D15093" t="s">
        <v>12</v>
      </c>
      <c r="E15093" t="s">
        <v>12</v>
      </c>
      <c r="F15093" s="3" t="s">
        <v>14487</v>
      </c>
      <c r="G15093">
        <v>2019</v>
      </c>
      <c r="H15093" t="s">
        <v>571</v>
      </c>
      <c r="I15093" t="s">
        <v>35629</v>
      </c>
    </row>
    <row r="15094" spans="1:9" ht="16" x14ac:dyDescent="0.2">
      <c r="A15094" t="s">
        <v>35628</v>
      </c>
      <c r="B15094" t="s">
        <v>7663</v>
      </c>
      <c r="C15094">
        <v>2</v>
      </c>
      <c r="D15094">
        <f>436</f>
        <v>436</v>
      </c>
      <c r="E15094" t="s">
        <v>12</v>
      </c>
      <c r="F15094" s="3" t="s">
        <v>35630</v>
      </c>
      <c r="G15094">
        <v>2019</v>
      </c>
      <c r="H15094" t="s">
        <v>571</v>
      </c>
      <c r="I15094" t="s">
        <v>35629</v>
      </c>
    </row>
    <row r="15095" spans="1:9" ht="32" x14ac:dyDescent="0.2">
      <c r="A15095" t="s">
        <v>35631</v>
      </c>
      <c r="B15095" t="s">
        <v>35632</v>
      </c>
      <c r="C15095">
        <v>1</v>
      </c>
      <c r="D15095">
        <f>590</f>
        <v>590</v>
      </c>
      <c r="E15095" t="s">
        <v>12</v>
      </c>
      <c r="F15095" s="3" t="s">
        <v>35633</v>
      </c>
      <c r="G15095">
        <v>2019</v>
      </c>
      <c r="H15095" t="s">
        <v>86</v>
      </c>
      <c r="I15095" t="s">
        <v>35634</v>
      </c>
    </row>
    <row r="15096" spans="1:9" ht="16" x14ac:dyDescent="0.2">
      <c r="A15096" t="s">
        <v>35635</v>
      </c>
      <c r="B15096" t="s">
        <v>31486</v>
      </c>
      <c r="C15096">
        <v>1</v>
      </c>
      <c r="D15096" t="s">
        <v>12</v>
      </c>
      <c r="E15096" t="s">
        <v>12</v>
      </c>
      <c r="F15096" s="3" t="s">
        <v>35636</v>
      </c>
      <c r="G15096">
        <v>2019</v>
      </c>
      <c r="H15096" t="s">
        <v>76</v>
      </c>
      <c r="I15096" t="s">
        <v>35637</v>
      </c>
    </row>
    <row r="15097" spans="1:9" ht="16" x14ac:dyDescent="0.2">
      <c r="A15097" t="s">
        <v>35635</v>
      </c>
      <c r="B15097" t="s">
        <v>35638</v>
      </c>
      <c r="C15097">
        <v>2</v>
      </c>
      <c r="D15097" t="s">
        <v>12</v>
      </c>
      <c r="E15097" t="s">
        <v>12</v>
      </c>
      <c r="F15097" s="3" t="s">
        <v>22600</v>
      </c>
      <c r="G15097">
        <v>2019</v>
      </c>
      <c r="H15097" t="s">
        <v>140</v>
      </c>
      <c r="I15097" t="s">
        <v>35637</v>
      </c>
    </row>
    <row r="15098" spans="1:9" ht="16" x14ac:dyDescent="0.2">
      <c r="A15098" t="s">
        <v>35635</v>
      </c>
      <c r="B15098" t="s">
        <v>35639</v>
      </c>
      <c r="C15098">
        <v>3</v>
      </c>
      <c r="D15098" t="s">
        <v>12</v>
      </c>
      <c r="E15098" t="s">
        <v>12</v>
      </c>
      <c r="F15098" s="3" t="s">
        <v>35640</v>
      </c>
      <c r="G15098">
        <v>2019</v>
      </c>
      <c r="H15098" t="s">
        <v>1102</v>
      </c>
      <c r="I15098" t="s">
        <v>35637</v>
      </c>
    </row>
    <row r="15099" spans="1:9" ht="16" x14ac:dyDescent="0.2">
      <c r="A15099" t="s">
        <v>35635</v>
      </c>
      <c r="B15099" t="s">
        <v>20740</v>
      </c>
      <c r="C15099">
        <v>4</v>
      </c>
      <c r="D15099" t="s">
        <v>12</v>
      </c>
      <c r="E15099" t="s">
        <v>12</v>
      </c>
      <c r="F15099" s="3" t="s">
        <v>18124</v>
      </c>
      <c r="G15099">
        <v>2019</v>
      </c>
      <c r="H15099" t="s">
        <v>140</v>
      </c>
      <c r="I15099" t="s">
        <v>35637</v>
      </c>
    </row>
    <row r="15100" spans="1:9" ht="16" x14ac:dyDescent="0.2">
      <c r="A15100" t="s">
        <v>35641</v>
      </c>
      <c r="B15100" t="s">
        <v>11483</v>
      </c>
      <c r="C15100">
        <v>1</v>
      </c>
      <c r="D15100" t="s">
        <v>1085</v>
      </c>
      <c r="E15100" t="s">
        <v>12</v>
      </c>
      <c r="F15100" s="3" t="s">
        <v>35642</v>
      </c>
      <c r="G15100">
        <v>2019</v>
      </c>
      <c r="H15100" t="s">
        <v>1663</v>
      </c>
      <c r="I15100" t="s">
        <v>35643</v>
      </c>
    </row>
    <row r="15101" spans="1:9" ht="16" x14ac:dyDescent="0.2">
      <c r="A15101" t="s">
        <v>35641</v>
      </c>
      <c r="B15101" t="s">
        <v>4268</v>
      </c>
      <c r="C15101">
        <v>2</v>
      </c>
      <c r="D15101" t="s">
        <v>1085</v>
      </c>
      <c r="E15101" t="s">
        <v>12</v>
      </c>
      <c r="F15101" s="3" t="s">
        <v>35644</v>
      </c>
      <c r="G15101">
        <v>2019</v>
      </c>
      <c r="H15101" t="s">
        <v>1663</v>
      </c>
      <c r="I15101" t="s">
        <v>35643</v>
      </c>
    </row>
    <row r="15102" spans="1:9" ht="16" x14ac:dyDescent="0.2">
      <c r="A15102" t="s">
        <v>35641</v>
      </c>
      <c r="B15102" t="s">
        <v>35645</v>
      </c>
      <c r="C15102">
        <v>3</v>
      </c>
      <c r="D15102" t="s">
        <v>5245</v>
      </c>
      <c r="E15102" t="s">
        <v>12</v>
      </c>
      <c r="F15102" s="3" t="s">
        <v>35646</v>
      </c>
      <c r="G15102">
        <v>2019</v>
      </c>
      <c r="H15102" t="s">
        <v>140</v>
      </c>
      <c r="I15102" t="s">
        <v>35643</v>
      </c>
    </row>
    <row r="15103" spans="1:9" ht="32" x14ac:dyDescent="0.2">
      <c r="A15103" t="s">
        <v>35647</v>
      </c>
      <c r="B15103" t="s">
        <v>8406</v>
      </c>
      <c r="C15103">
        <v>1</v>
      </c>
      <c r="D15103" t="s">
        <v>12</v>
      </c>
      <c r="E15103" t="s">
        <v>12</v>
      </c>
      <c r="F15103" s="3" t="s">
        <v>35648</v>
      </c>
      <c r="G15103">
        <v>2019</v>
      </c>
      <c r="H15103" t="s">
        <v>1022</v>
      </c>
      <c r="I15103" t="s">
        <v>35649</v>
      </c>
    </row>
    <row r="15104" spans="1:9" ht="32" x14ac:dyDescent="0.2">
      <c r="A15104" t="s">
        <v>35647</v>
      </c>
      <c r="B15104" t="s">
        <v>35650</v>
      </c>
      <c r="C15104">
        <v>2</v>
      </c>
      <c r="D15104" t="s">
        <v>1020</v>
      </c>
      <c r="E15104" t="s">
        <v>12</v>
      </c>
      <c r="F15104" s="3" t="s">
        <v>35651</v>
      </c>
      <c r="G15104">
        <v>2019</v>
      </c>
      <c r="H15104" t="s">
        <v>1022</v>
      </c>
      <c r="I15104" t="s">
        <v>35649</v>
      </c>
    </row>
    <row r="15105" spans="1:9" ht="32" x14ac:dyDescent="0.2">
      <c r="A15105" t="s">
        <v>35652</v>
      </c>
      <c r="B15105" t="s">
        <v>35653</v>
      </c>
      <c r="C15105">
        <v>1</v>
      </c>
      <c r="D15105" t="s">
        <v>1384</v>
      </c>
      <c r="E15105" t="s">
        <v>12</v>
      </c>
      <c r="F15105" s="3" t="s">
        <v>35654</v>
      </c>
      <c r="G15105">
        <v>2019</v>
      </c>
      <c r="H15105" t="s">
        <v>1022</v>
      </c>
      <c r="I15105" t="s">
        <v>35655</v>
      </c>
    </row>
    <row r="15106" spans="1:9" ht="32" x14ac:dyDescent="0.2">
      <c r="A15106" t="s">
        <v>35652</v>
      </c>
      <c r="B15106" t="s">
        <v>16915</v>
      </c>
      <c r="C15106">
        <v>2</v>
      </c>
      <c r="D15106" t="s">
        <v>1384</v>
      </c>
      <c r="E15106" t="s">
        <v>12</v>
      </c>
      <c r="F15106" s="3" t="s">
        <v>35656</v>
      </c>
      <c r="G15106">
        <v>2019</v>
      </c>
      <c r="H15106" t="s">
        <v>1022</v>
      </c>
      <c r="I15106" t="s">
        <v>35655</v>
      </c>
    </row>
    <row r="15107" spans="1:9" ht="32" x14ac:dyDescent="0.2">
      <c r="A15107" t="s">
        <v>35657</v>
      </c>
      <c r="B15107" t="s">
        <v>23322</v>
      </c>
      <c r="C15107">
        <v>1</v>
      </c>
      <c r="D15107" t="s">
        <v>12</v>
      </c>
      <c r="E15107" t="s">
        <v>12</v>
      </c>
      <c r="F15107" s="3" t="s">
        <v>35658</v>
      </c>
      <c r="G15107">
        <v>2019</v>
      </c>
      <c r="H15107" t="s">
        <v>140</v>
      </c>
      <c r="I15107" t="s">
        <v>35659</v>
      </c>
    </row>
    <row r="15108" spans="1:9" ht="32" x14ac:dyDescent="0.2">
      <c r="A15108" t="s">
        <v>35657</v>
      </c>
      <c r="B15108" t="s">
        <v>35660</v>
      </c>
      <c r="C15108">
        <v>2</v>
      </c>
      <c r="D15108">
        <f>151</f>
        <v>151</v>
      </c>
      <c r="E15108" t="s">
        <v>12</v>
      </c>
      <c r="F15108" s="3" t="s">
        <v>2032</v>
      </c>
      <c r="G15108">
        <v>2019</v>
      </c>
      <c r="H15108" t="s">
        <v>140</v>
      </c>
      <c r="I15108" t="s">
        <v>35659</v>
      </c>
    </row>
    <row r="15109" spans="1:9" ht="48" x14ac:dyDescent="0.2">
      <c r="A15109" t="s">
        <v>35661</v>
      </c>
      <c r="B15109" t="s">
        <v>35662</v>
      </c>
      <c r="C15109">
        <v>1</v>
      </c>
      <c r="D15109" t="s">
        <v>12</v>
      </c>
      <c r="E15109" t="s">
        <v>12</v>
      </c>
      <c r="F15109" s="3" t="s">
        <v>35663</v>
      </c>
      <c r="G15109">
        <v>2019</v>
      </c>
      <c r="H15109" t="s">
        <v>239</v>
      </c>
      <c r="I15109" t="s">
        <v>35664</v>
      </c>
    </row>
    <row r="15110" spans="1:9" ht="32" x14ac:dyDescent="0.2">
      <c r="A15110" t="s">
        <v>35661</v>
      </c>
      <c r="B15110" t="s">
        <v>35665</v>
      </c>
      <c r="C15110">
        <v>2</v>
      </c>
      <c r="D15110" t="s">
        <v>12</v>
      </c>
      <c r="E15110" t="s">
        <v>12</v>
      </c>
      <c r="F15110" s="3" t="s">
        <v>35666</v>
      </c>
      <c r="G15110">
        <v>2019</v>
      </c>
      <c r="H15110" t="s">
        <v>239</v>
      </c>
      <c r="I15110" t="s">
        <v>35664</v>
      </c>
    </row>
    <row r="15111" spans="1:9" ht="16" x14ac:dyDescent="0.2">
      <c r="A15111" t="s">
        <v>35661</v>
      </c>
      <c r="B15111" t="s">
        <v>35667</v>
      </c>
      <c r="C15111">
        <v>3</v>
      </c>
      <c r="D15111" t="s">
        <v>12</v>
      </c>
      <c r="E15111" t="s">
        <v>12</v>
      </c>
      <c r="F15111" s="3" t="s">
        <v>35668</v>
      </c>
      <c r="G15111">
        <v>2019</v>
      </c>
      <c r="H15111" t="s">
        <v>239</v>
      </c>
      <c r="I15111" t="s">
        <v>35664</v>
      </c>
    </row>
    <row r="15112" spans="1:9" ht="32" x14ac:dyDescent="0.2">
      <c r="A15112" t="s">
        <v>35661</v>
      </c>
      <c r="B15112" t="s">
        <v>35669</v>
      </c>
      <c r="C15112">
        <v>4</v>
      </c>
      <c r="D15112" t="s">
        <v>12</v>
      </c>
      <c r="E15112" t="s">
        <v>12</v>
      </c>
      <c r="F15112" s="3" t="s">
        <v>35670</v>
      </c>
      <c r="G15112">
        <v>2019</v>
      </c>
      <c r="H15112" t="s">
        <v>239</v>
      </c>
      <c r="I15112" t="s">
        <v>35664</v>
      </c>
    </row>
    <row r="15113" spans="1:9" ht="16" x14ac:dyDescent="0.2">
      <c r="A15113" t="s">
        <v>35661</v>
      </c>
      <c r="B15113" t="s">
        <v>35671</v>
      </c>
      <c r="C15113">
        <v>5</v>
      </c>
      <c r="D15113" t="s">
        <v>12</v>
      </c>
      <c r="E15113" t="s">
        <v>12</v>
      </c>
      <c r="F15113" s="3" t="s">
        <v>30554</v>
      </c>
      <c r="G15113">
        <v>2019</v>
      </c>
      <c r="H15113" t="s">
        <v>239</v>
      </c>
      <c r="I15113" t="s">
        <v>35664</v>
      </c>
    </row>
    <row r="15114" spans="1:9" ht="16" x14ac:dyDescent="0.2">
      <c r="A15114" t="s">
        <v>35672</v>
      </c>
      <c r="B15114" t="s">
        <v>19562</v>
      </c>
      <c r="C15114">
        <v>1</v>
      </c>
      <c r="D15114">
        <f>364</f>
        <v>364</v>
      </c>
      <c r="E15114" t="s">
        <v>1849</v>
      </c>
      <c r="F15114" s="3" t="s">
        <v>1850</v>
      </c>
      <c r="G15114">
        <v>2019</v>
      </c>
      <c r="H15114" t="s">
        <v>267</v>
      </c>
      <c r="I15114" t="s">
        <v>35673</v>
      </c>
    </row>
    <row r="15115" spans="1:9" ht="16" x14ac:dyDescent="0.2">
      <c r="A15115" t="s">
        <v>35674</v>
      </c>
      <c r="B15115" t="s">
        <v>35675</v>
      </c>
      <c r="C15115">
        <v>1</v>
      </c>
      <c r="D15115" t="s">
        <v>6388</v>
      </c>
      <c r="E15115" t="s">
        <v>3056</v>
      </c>
      <c r="F15115" s="3" t="s">
        <v>14283</v>
      </c>
      <c r="G15115">
        <v>2019</v>
      </c>
      <c r="H15115" t="s">
        <v>371</v>
      </c>
      <c r="I15115" t="s">
        <v>35676</v>
      </c>
    </row>
    <row r="15116" spans="1:9" ht="16" x14ac:dyDescent="0.2">
      <c r="A15116" t="s">
        <v>35674</v>
      </c>
      <c r="B15116" t="s">
        <v>27594</v>
      </c>
      <c r="C15116">
        <v>2</v>
      </c>
      <c r="D15116" t="s">
        <v>12</v>
      </c>
      <c r="E15116" t="s">
        <v>12</v>
      </c>
      <c r="F15116" s="3" t="s">
        <v>932</v>
      </c>
      <c r="G15116">
        <v>2019</v>
      </c>
      <c r="H15116" t="s">
        <v>553</v>
      </c>
      <c r="I15116" t="s">
        <v>35676</v>
      </c>
    </row>
    <row r="15117" spans="1:9" ht="16" x14ac:dyDescent="0.2">
      <c r="A15117" t="s">
        <v>35674</v>
      </c>
      <c r="B15117" t="s">
        <v>1399</v>
      </c>
      <c r="C15117">
        <v>3</v>
      </c>
      <c r="D15117" t="s">
        <v>12</v>
      </c>
      <c r="E15117" t="s">
        <v>12</v>
      </c>
      <c r="F15117" s="3" t="s">
        <v>26682</v>
      </c>
      <c r="G15117">
        <v>2019</v>
      </c>
      <c r="H15117" t="s">
        <v>522</v>
      </c>
      <c r="I15117" t="s">
        <v>35676</v>
      </c>
    </row>
    <row r="15118" spans="1:9" ht="16" x14ac:dyDescent="0.2">
      <c r="A15118" t="s">
        <v>35677</v>
      </c>
      <c r="B15118" t="s">
        <v>35678</v>
      </c>
      <c r="C15118">
        <v>1</v>
      </c>
      <c r="D15118" t="s">
        <v>22389</v>
      </c>
      <c r="E15118" t="s">
        <v>12</v>
      </c>
      <c r="F15118" s="3" t="s">
        <v>25648</v>
      </c>
      <c r="G15118">
        <v>2019</v>
      </c>
      <c r="H15118" t="s">
        <v>86</v>
      </c>
      <c r="I15118" t="s">
        <v>35679</v>
      </c>
    </row>
    <row r="15119" spans="1:9" ht="16" x14ac:dyDescent="0.2">
      <c r="A15119" t="s">
        <v>35677</v>
      </c>
      <c r="B15119" t="s">
        <v>10676</v>
      </c>
      <c r="C15119">
        <v>2</v>
      </c>
      <c r="D15119" t="s">
        <v>12</v>
      </c>
      <c r="E15119" t="s">
        <v>4991</v>
      </c>
      <c r="F15119" s="3" t="s">
        <v>10677</v>
      </c>
      <c r="G15119">
        <v>2019</v>
      </c>
      <c r="H15119" t="s">
        <v>76</v>
      </c>
      <c r="I15119" t="s">
        <v>35679</v>
      </c>
    </row>
    <row r="15120" spans="1:9" ht="32" x14ac:dyDescent="0.2">
      <c r="A15120" t="s">
        <v>35680</v>
      </c>
      <c r="B15120" t="s">
        <v>186</v>
      </c>
      <c r="C15120">
        <v>1</v>
      </c>
      <c r="D15120" t="s">
        <v>33652</v>
      </c>
      <c r="E15120" t="s">
        <v>12</v>
      </c>
      <c r="F15120" s="3" t="s">
        <v>35681</v>
      </c>
      <c r="G15120">
        <v>2019</v>
      </c>
      <c r="H15120" t="s">
        <v>126</v>
      </c>
      <c r="I15120" t="s">
        <v>35682</v>
      </c>
    </row>
    <row r="15121" spans="1:9" ht="32" x14ac:dyDescent="0.2">
      <c r="A15121" t="s">
        <v>35680</v>
      </c>
      <c r="B15121" t="s">
        <v>177</v>
      </c>
      <c r="C15121">
        <v>2</v>
      </c>
      <c r="D15121">
        <f>461</f>
        <v>461</v>
      </c>
      <c r="E15121" t="s">
        <v>12</v>
      </c>
      <c r="F15121" s="3" t="s">
        <v>35683</v>
      </c>
      <c r="G15121">
        <v>2019</v>
      </c>
      <c r="H15121" t="s">
        <v>126</v>
      </c>
      <c r="I15121" t="s">
        <v>35682</v>
      </c>
    </row>
    <row r="15122" spans="1:9" ht="32" x14ac:dyDescent="0.2">
      <c r="A15122" t="s">
        <v>35684</v>
      </c>
      <c r="B15122" t="s">
        <v>35685</v>
      </c>
      <c r="C15122">
        <v>1</v>
      </c>
      <c r="D15122" t="s">
        <v>52</v>
      </c>
      <c r="E15122" t="s">
        <v>12</v>
      </c>
      <c r="F15122" s="3" t="s">
        <v>35686</v>
      </c>
      <c r="G15122">
        <v>2019</v>
      </c>
      <c r="H15122" t="s">
        <v>226</v>
      </c>
      <c r="I15122" t="s">
        <v>35687</v>
      </c>
    </row>
    <row r="15123" spans="1:9" ht="32" x14ac:dyDescent="0.2">
      <c r="A15123" t="s">
        <v>35684</v>
      </c>
      <c r="B15123" t="s">
        <v>35688</v>
      </c>
      <c r="C15123">
        <v>2</v>
      </c>
      <c r="D15123">
        <f>319</f>
        <v>319</v>
      </c>
      <c r="E15123" t="s">
        <v>12</v>
      </c>
      <c r="F15123" s="3" t="s">
        <v>35689</v>
      </c>
      <c r="G15123">
        <v>2019</v>
      </c>
      <c r="H15123" t="s">
        <v>226</v>
      </c>
      <c r="I15123" t="s">
        <v>35687</v>
      </c>
    </row>
    <row r="15124" spans="1:9" ht="32" x14ac:dyDescent="0.2">
      <c r="A15124" t="s">
        <v>35690</v>
      </c>
      <c r="B15124" t="s">
        <v>35691</v>
      </c>
      <c r="C15124">
        <v>4</v>
      </c>
      <c r="D15124">
        <f>469</f>
        <v>469</v>
      </c>
      <c r="E15124" t="s">
        <v>12</v>
      </c>
      <c r="F15124" s="3" t="s">
        <v>35692</v>
      </c>
      <c r="G15124">
        <v>2019</v>
      </c>
      <c r="H15124" t="s">
        <v>267</v>
      </c>
      <c r="I15124" t="s">
        <v>29350</v>
      </c>
    </row>
    <row r="15125" spans="1:9" ht="32" x14ac:dyDescent="0.2">
      <c r="A15125" t="s">
        <v>35690</v>
      </c>
      <c r="B15125" t="s">
        <v>35693</v>
      </c>
      <c r="C15125">
        <v>5</v>
      </c>
      <c r="D15125" t="s">
        <v>1977</v>
      </c>
      <c r="E15125" t="s">
        <v>12</v>
      </c>
      <c r="F15125" s="3" t="s">
        <v>32508</v>
      </c>
      <c r="G15125">
        <v>2019</v>
      </c>
      <c r="H15125" t="s">
        <v>267</v>
      </c>
      <c r="I15125" t="s">
        <v>29350</v>
      </c>
    </row>
    <row r="15126" spans="1:9" ht="16" x14ac:dyDescent="0.2">
      <c r="A15126" t="s">
        <v>35694</v>
      </c>
      <c r="B15126" t="s">
        <v>33715</v>
      </c>
      <c r="C15126">
        <v>1</v>
      </c>
      <c r="D15126">
        <f>530</f>
        <v>530</v>
      </c>
      <c r="E15126" t="s">
        <v>12</v>
      </c>
      <c r="F15126" s="3" t="s">
        <v>29524</v>
      </c>
      <c r="G15126">
        <v>2019</v>
      </c>
      <c r="H15126" t="s">
        <v>267</v>
      </c>
      <c r="I15126" t="s">
        <v>35695</v>
      </c>
    </row>
    <row r="15127" spans="1:9" ht="16" x14ac:dyDescent="0.2">
      <c r="A15127" t="s">
        <v>35696</v>
      </c>
      <c r="B15127" t="s">
        <v>35697</v>
      </c>
      <c r="C15127">
        <v>1</v>
      </c>
      <c r="D15127" t="s">
        <v>12</v>
      </c>
      <c r="E15127" t="s">
        <v>12</v>
      </c>
      <c r="F15127" s="3" t="s">
        <v>35698</v>
      </c>
      <c r="G15127">
        <v>2019</v>
      </c>
      <c r="H15127" t="s">
        <v>86</v>
      </c>
      <c r="I15127" t="s">
        <v>35699</v>
      </c>
    </row>
    <row r="15128" spans="1:9" ht="16" x14ac:dyDescent="0.2">
      <c r="A15128" t="s">
        <v>35700</v>
      </c>
      <c r="B15128" t="s">
        <v>35701</v>
      </c>
      <c r="C15128">
        <v>1</v>
      </c>
      <c r="D15128">
        <f>91</f>
        <v>91</v>
      </c>
      <c r="E15128" t="s">
        <v>12</v>
      </c>
      <c r="F15128" s="3" t="s">
        <v>12597</v>
      </c>
      <c r="G15128">
        <v>2018</v>
      </c>
      <c r="H15128" t="s">
        <v>250</v>
      </c>
      <c r="I15128" t="s">
        <v>35702</v>
      </c>
    </row>
    <row r="15129" spans="1:9" ht="16" x14ac:dyDescent="0.2">
      <c r="A15129" t="s">
        <v>35703</v>
      </c>
      <c r="B15129" t="s">
        <v>35704</v>
      </c>
      <c r="C15129">
        <v>1</v>
      </c>
      <c r="D15129" t="s">
        <v>12</v>
      </c>
      <c r="E15129" t="s">
        <v>12</v>
      </c>
      <c r="F15129" s="3" t="s">
        <v>2890</v>
      </c>
      <c r="G15129">
        <v>2018</v>
      </c>
      <c r="H15129" t="s">
        <v>267</v>
      </c>
      <c r="I15129" t="s">
        <v>35705</v>
      </c>
    </row>
    <row r="15130" spans="1:9" ht="16" x14ac:dyDescent="0.2">
      <c r="A15130" t="s">
        <v>35706</v>
      </c>
      <c r="B15130" t="s">
        <v>35707</v>
      </c>
      <c r="C15130">
        <v>1</v>
      </c>
      <c r="D15130" t="s">
        <v>12</v>
      </c>
      <c r="E15130" t="s">
        <v>3093</v>
      </c>
      <c r="F15130" s="3" t="s">
        <v>3094</v>
      </c>
      <c r="G15130">
        <v>2018</v>
      </c>
      <c r="H15130" t="s">
        <v>267</v>
      </c>
      <c r="I15130" t="s">
        <v>35708</v>
      </c>
    </row>
    <row r="15131" spans="1:9" ht="32" x14ac:dyDescent="0.2">
      <c r="A15131" t="s">
        <v>35709</v>
      </c>
      <c r="B15131" t="s">
        <v>27404</v>
      </c>
      <c r="C15131">
        <v>1</v>
      </c>
      <c r="D15131" t="s">
        <v>12</v>
      </c>
      <c r="E15131" t="s">
        <v>12</v>
      </c>
      <c r="F15131" s="3" t="s">
        <v>35710</v>
      </c>
      <c r="G15131">
        <v>2018</v>
      </c>
      <c r="H15131" t="s">
        <v>14</v>
      </c>
      <c r="I15131" t="s">
        <v>35711</v>
      </c>
    </row>
    <row r="15132" spans="1:9" ht="16" x14ac:dyDescent="0.2">
      <c r="A15132" t="s">
        <v>35709</v>
      </c>
      <c r="B15132" t="s">
        <v>35712</v>
      </c>
      <c r="C15132">
        <v>2</v>
      </c>
      <c r="D15132" t="s">
        <v>12</v>
      </c>
      <c r="E15132" t="s">
        <v>12</v>
      </c>
      <c r="F15132" s="3" t="s">
        <v>35713</v>
      </c>
      <c r="G15132">
        <v>2018</v>
      </c>
      <c r="H15132" t="s">
        <v>140</v>
      </c>
      <c r="I15132" t="s">
        <v>35711</v>
      </c>
    </row>
    <row r="15133" spans="1:9" ht="16" x14ac:dyDescent="0.2">
      <c r="A15133" t="s">
        <v>35714</v>
      </c>
      <c r="B15133" t="s">
        <v>28859</v>
      </c>
      <c r="C15133">
        <v>1</v>
      </c>
      <c r="D15133">
        <f>176</f>
        <v>176</v>
      </c>
      <c r="E15133" t="s">
        <v>12</v>
      </c>
      <c r="F15133" s="3" t="s">
        <v>35715</v>
      </c>
      <c r="G15133">
        <v>2018</v>
      </c>
      <c r="H15133" t="s">
        <v>67</v>
      </c>
      <c r="I15133" t="s">
        <v>35716</v>
      </c>
    </row>
    <row r="15134" spans="1:9" ht="32" x14ac:dyDescent="0.2">
      <c r="A15134" t="s">
        <v>35714</v>
      </c>
      <c r="B15134" t="s">
        <v>20769</v>
      </c>
      <c r="C15134">
        <v>2</v>
      </c>
      <c r="D15134" t="s">
        <v>1416</v>
      </c>
      <c r="E15134" t="s">
        <v>12</v>
      </c>
      <c r="F15134" s="3" t="s">
        <v>1417</v>
      </c>
      <c r="G15134">
        <v>2018</v>
      </c>
      <c r="H15134" t="s">
        <v>67</v>
      </c>
      <c r="I15134" t="s">
        <v>35716</v>
      </c>
    </row>
    <row r="15135" spans="1:9" ht="32" x14ac:dyDescent="0.2">
      <c r="A15135" t="s">
        <v>35717</v>
      </c>
      <c r="B15135" t="s">
        <v>28484</v>
      </c>
      <c r="C15135">
        <v>1</v>
      </c>
      <c r="D15135" t="s">
        <v>12</v>
      </c>
      <c r="E15135" t="s">
        <v>12</v>
      </c>
      <c r="F15135" s="3" t="s">
        <v>35718</v>
      </c>
      <c r="G15135">
        <v>2018</v>
      </c>
      <c r="H15135" t="s">
        <v>174</v>
      </c>
      <c r="I15135" t="s">
        <v>35719</v>
      </c>
    </row>
    <row r="15136" spans="1:9" ht="16" x14ac:dyDescent="0.2">
      <c r="A15136" t="s">
        <v>35717</v>
      </c>
      <c r="B15136" t="s">
        <v>23913</v>
      </c>
      <c r="C15136">
        <v>2</v>
      </c>
      <c r="D15136" t="s">
        <v>12</v>
      </c>
      <c r="E15136" t="s">
        <v>13051</v>
      </c>
      <c r="F15136" s="3" t="s">
        <v>13052</v>
      </c>
      <c r="G15136">
        <v>2018</v>
      </c>
      <c r="H15136" t="s">
        <v>174</v>
      </c>
      <c r="I15136" t="s">
        <v>35719</v>
      </c>
    </row>
    <row r="15137" spans="1:9" ht="32" x14ac:dyDescent="0.2">
      <c r="A15137" t="s">
        <v>35720</v>
      </c>
      <c r="B15137" t="s">
        <v>13820</v>
      </c>
      <c r="C15137">
        <v>1</v>
      </c>
      <c r="D15137">
        <f>73</f>
        <v>73</v>
      </c>
      <c r="E15137" t="s">
        <v>12</v>
      </c>
      <c r="F15137" s="3" t="s">
        <v>823</v>
      </c>
      <c r="G15137">
        <v>2018</v>
      </c>
      <c r="H15137" t="s">
        <v>140</v>
      </c>
      <c r="I15137" t="s">
        <v>35721</v>
      </c>
    </row>
    <row r="15138" spans="1:9" ht="16" x14ac:dyDescent="0.2">
      <c r="A15138" t="s">
        <v>35720</v>
      </c>
      <c r="B15138" t="s">
        <v>35722</v>
      </c>
      <c r="C15138">
        <v>2</v>
      </c>
      <c r="D15138" t="s">
        <v>1020</v>
      </c>
      <c r="E15138" t="s">
        <v>12</v>
      </c>
      <c r="F15138" s="3" t="s">
        <v>35723</v>
      </c>
      <c r="G15138">
        <v>2018</v>
      </c>
      <c r="H15138" t="s">
        <v>1022</v>
      </c>
      <c r="I15138" t="s">
        <v>35721</v>
      </c>
    </row>
    <row r="15139" spans="1:9" ht="16" x14ac:dyDescent="0.2">
      <c r="A15139" t="s">
        <v>35720</v>
      </c>
      <c r="B15139" t="s">
        <v>35724</v>
      </c>
      <c r="C15139">
        <v>3</v>
      </c>
      <c r="D15139" t="s">
        <v>12</v>
      </c>
      <c r="E15139" t="s">
        <v>12</v>
      </c>
      <c r="F15139" s="3" t="s">
        <v>35725</v>
      </c>
      <c r="G15139">
        <v>2018</v>
      </c>
      <c r="H15139" t="s">
        <v>1102</v>
      </c>
      <c r="I15139" t="s">
        <v>35721</v>
      </c>
    </row>
    <row r="15140" spans="1:9" ht="16" x14ac:dyDescent="0.2">
      <c r="A15140" t="s">
        <v>35720</v>
      </c>
      <c r="B15140" t="s">
        <v>35726</v>
      </c>
      <c r="C15140">
        <v>4</v>
      </c>
      <c r="D15140" t="s">
        <v>90</v>
      </c>
      <c r="E15140" t="s">
        <v>12</v>
      </c>
      <c r="F15140" s="3" t="s">
        <v>7968</v>
      </c>
      <c r="G15140">
        <v>2018</v>
      </c>
      <c r="H15140" t="s">
        <v>832</v>
      </c>
      <c r="I15140" t="s">
        <v>35721</v>
      </c>
    </row>
    <row r="15141" spans="1:9" ht="16" x14ac:dyDescent="0.2">
      <c r="A15141" t="s">
        <v>35720</v>
      </c>
      <c r="B15141" t="s">
        <v>35727</v>
      </c>
      <c r="C15141">
        <v>5</v>
      </c>
      <c r="D15141" t="s">
        <v>20883</v>
      </c>
      <c r="E15141" t="s">
        <v>12</v>
      </c>
      <c r="F15141" s="3" t="s">
        <v>25433</v>
      </c>
      <c r="G15141">
        <v>2018</v>
      </c>
      <c r="H15141" t="s">
        <v>2773</v>
      </c>
      <c r="I15141" t="s">
        <v>35721</v>
      </c>
    </row>
    <row r="15142" spans="1:9" ht="16" x14ac:dyDescent="0.2">
      <c r="A15142" t="s">
        <v>35720</v>
      </c>
      <c r="B15142" t="s">
        <v>34403</v>
      </c>
      <c r="C15142">
        <v>6</v>
      </c>
      <c r="D15142" t="s">
        <v>12</v>
      </c>
      <c r="E15142" t="s">
        <v>12</v>
      </c>
      <c r="F15142" s="3" t="s">
        <v>35728</v>
      </c>
      <c r="G15142">
        <v>2018</v>
      </c>
      <c r="H15142" t="s">
        <v>6108</v>
      </c>
      <c r="I15142" t="s">
        <v>35721</v>
      </c>
    </row>
    <row r="15143" spans="1:9" ht="32" x14ac:dyDescent="0.2">
      <c r="A15143" t="s">
        <v>35720</v>
      </c>
      <c r="B15143" t="s">
        <v>13309</v>
      </c>
      <c r="C15143">
        <v>7</v>
      </c>
      <c r="D15143">
        <f>132</f>
        <v>132</v>
      </c>
      <c r="E15143" t="s">
        <v>12</v>
      </c>
      <c r="F15143" s="7" t="s">
        <v>19046</v>
      </c>
      <c r="G15143">
        <v>2018</v>
      </c>
      <c r="H15143" t="s">
        <v>140</v>
      </c>
      <c r="I15143" t="s">
        <v>35721</v>
      </c>
    </row>
    <row r="15144" spans="1:9" ht="32" x14ac:dyDescent="0.2">
      <c r="A15144" t="s">
        <v>35720</v>
      </c>
      <c r="B15144" t="s">
        <v>19051</v>
      </c>
      <c r="C15144">
        <v>8</v>
      </c>
      <c r="D15144" t="s">
        <v>712</v>
      </c>
      <c r="E15144" t="s">
        <v>12</v>
      </c>
      <c r="F15144" s="3" t="s">
        <v>20532</v>
      </c>
      <c r="G15144">
        <v>2018</v>
      </c>
      <c r="H15144" t="s">
        <v>140</v>
      </c>
      <c r="I15144" t="s">
        <v>35721</v>
      </c>
    </row>
    <row r="15145" spans="1:9" ht="32" x14ac:dyDescent="0.2">
      <c r="A15145" t="s">
        <v>35729</v>
      </c>
      <c r="B15145" t="s">
        <v>35730</v>
      </c>
      <c r="C15145">
        <v>1</v>
      </c>
      <c r="D15145" t="s">
        <v>12</v>
      </c>
      <c r="E15145" t="s">
        <v>12</v>
      </c>
      <c r="F15145" s="3" t="s">
        <v>35731</v>
      </c>
      <c r="G15145">
        <v>2018</v>
      </c>
      <c r="H15145" t="s">
        <v>779</v>
      </c>
      <c r="I15145" t="s">
        <v>35732</v>
      </c>
    </row>
    <row r="15146" spans="1:9" ht="16" x14ac:dyDescent="0.2">
      <c r="A15146" t="s">
        <v>35733</v>
      </c>
      <c r="B15146" t="s">
        <v>3996</v>
      </c>
      <c r="C15146">
        <v>1</v>
      </c>
      <c r="D15146" t="s">
        <v>12</v>
      </c>
      <c r="E15146" t="s">
        <v>12</v>
      </c>
      <c r="F15146" s="3" t="s">
        <v>35734</v>
      </c>
      <c r="G15146">
        <v>2018</v>
      </c>
      <c r="H15146" t="s">
        <v>14</v>
      </c>
      <c r="I15146" t="s">
        <v>35735</v>
      </c>
    </row>
    <row r="15147" spans="1:9" ht="16" x14ac:dyDescent="0.2">
      <c r="A15147" t="s">
        <v>35736</v>
      </c>
      <c r="B15147" t="s">
        <v>35737</v>
      </c>
      <c r="C15147">
        <v>1</v>
      </c>
      <c r="D15147" t="s">
        <v>316</v>
      </c>
      <c r="E15147" t="s">
        <v>12</v>
      </c>
      <c r="F15147" s="3" t="s">
        <v>35738</v>
      </c>
      <c r="G15147">
        <v>2018</v>
      </c>
      <c r="H15147" t="s">
        <v>318</v>
      </c>
      <c r="I15147" t="s">
        <v>35739</v>
      </c>
    </row>
    <row r="15148" spans="1:9" ht="32" x14ac:dyDescent="0.2">
      <c r="A15148" t="s">
        <v>35736</v>
      </c>
      <c r="B15148" t="s">
        <v>35740</v>
      </c>
      <c r="C15148">
        <v>2</v>
      </c>
      <c r="D15148" t="s">
        <v>90</v>
      </c>
      <c r="E15148" t="s">
        <v>12</v>
      </c>
      <c r="F15148" s="3" t="s">
        <v>35741</v>
      </c>
      <c r="G15148">
        <v>2018</v>
      </c>
      <c r="H15148" t="s">
        <v>832</v>
      </c>
      <c r="I15148" t="s">
        <v>35739</v>
      </c>
    </row>
    <row r="15149" spans="1:9" ht="32" x14ac:dyDescent="0.2">
      <c r="A15149" t="s">
        <v>35742</v>
      </c>
      <c r="B15149" t="s">
        <v>27422</v>
      </c>
      <c r="C15149">
        <v>1</v>
      </c>
      <c r="D15149" t="s">
        <v>31</v>
      </c>
      <c r="E15149" t="s">
        <v>12</v>
      </c>
      <c r="F15149" s="3" t="s">
        <v>27423</v>
      </c>
      <c r="G15149">
        <v>2018</v>
      </c>
      <c r="H15149" t="s">
        <v>140</v>
      </c>
      <c r="I15149" t="s">
        <v>35743</v>
      </c>
    </row>
    <row r="15150" spans="1:9" ht="32" x14ac:dyDescent="0.2">
      <c r="A15150" t="s">
        <v>35744</v>
      </c>
      <c r="B15150" t="s">
        <v>35745</v>
      </c>
      <c r="C15150">
        <v>1</v>
      </c>
      <c r="D15150" t="s">
        <v>12</v>
      </c>
      <c r="E15150" t="s">
        <v>12</v>
      </c>
      <c r="F15150" s="3" t="s">
        <v>35746</v>
      </c>
      <c r="G15150">
        <v>2018</v>
      </c>
      <c r="H15150" t="s">
        <v>602</v>
      </c>
      <c r="I15150" t="s">
        <v>35747</v>
      </c>
    </row>
    <row r="15151" spans="1:9" ht="32" x14ac:dyDescent="0.2">
      <c r="A15151" t="s">
        <v>35744</v>
      </c>
      <c r="B15151" t="s">
        <v>35748</v>
      </c>
      <c r="C15151">
        <v>2</v>
      </c>
      <c r="D15151" t="s">
        <v>12</v>
      </c>
      <c r="E15151" t="s">
        <v>12</v>
      </c>
      <c r="F15151" s="3" t="s">
        <v>35749</v>
      </c>
      <c r="G15151">
        <v>2018</v>
      </c>
      <c r="H15151" t="s">
        <v>602</v>
      </c>
      <c r="I15151" t="s">
        <v>35747</v>
      </c>
    </row>
    <row r="15152" spans="1:9" ht="32" x14ac:dyDescent="0.2">
      <c r="A15152" t="s">
        <v>35744</v>
      </c>
      <c r="B15152" t="s">
        <v>35750</v>
      </c>
      <c r="C15152">
        <v>3</v>
      </c>
      <c r="D15152" t="s">
        <v>12</v>
      </c>
      <c r="E15152" t="s">
        <v>12</v>
      </c>
      <c r="F15152" s="3" t="s">
        <v>35751</v>
      </c>
      <c r="G15152">
        <v>2018</v>
      </c>
      <c r="H15152" t="s">
        <v>602</v>
      </c>
      <c r="I15152" t="s">
        <v>35747</v>
      </c>
    </row>
    <row r="15153" spans="1:9" ht="32" x14ac:dyDescent="0.2">
      <c r="A15153" t="s">
        <v>35752</v>
      </c>
      <c r="B15153" t="s">
        <v>35753</v>
      </c>
      <c r="C15153">
        <v>1</v>
      </c>
      <c r="D15153" t="s">
        <v>966</v>
      </c>
      <c r="E15153" t="s">
        <v>12</v>
      </c>
      <c r="F15153" s="3" t="s">
        <v>35754</v>
      </c>
      <c r="G15153">
        <v>2018</v>
      </c>
      <c r="H15153" t="s">
        <v>226</v>
      </c>
      <c r="I15153" t="s">
        <v>35755</v>
      </c>
    </row>
    <row r="15154" spans="1:9" ht="32" x14ac:dyDescent="0.2">
      <c r="A15154" t="s">
        <v>35752</v>
      </c>
      <c r="B15154" t="s">
        <v>35756</v>
      </c>
      <c r="C15154">
        <v>2</v>
      </c>
      <c r="D15154" t="s">
        <v>31</v>
      </c>
      <c r="E15154" t="s">
        <v>12</v>
      </c>
      <c r="F15154" s="3" t="s">
        <v>35757</v>
      </c>
      <c r="G15154">
        <v>2018</v>
      </c>
      <c r="H15154" t="s">
        <v>146</v>
      </c>
      <c r="I15154" t="s">
        <v>35755</v>
      </c>
    </row>
    <row r="15155" spans="1:9" ht="32" x14ac:dyDescent="0.2">
      <c r="A15155" t="s">
        <v>35752</v>
      </c>
      <c r="B15155" t="s">
        <v>35758</v>
      </c>
      <c r="C15155">
        <v>3</v>
      </c>
      <c r="D15155" t="s">
        <v>31</v>
      </c>
      <c r="E15155" t="s">
        <v>12</v>
      </c>
      <c r="F15155" s="3" t="s">
        <v>35757</v>
      </c>
      <c r="G15155">
        <v>2018</v>
      </c>
      <c r="H15155" t="s">
        <v>146</v>
      </c>
      <c r="I15155" t="s">
        <v>35755</v>
      </c>
    </row>
    <row r="15156" spans="1:9" ht="32" x14ac:dyDescent="0.2">
      <c r="A15156" t="s">
        <v>35759</v>
      </c>
      <c r="B15156" t="s">
        <v>32233</v>
      </c>
      <c r="C15156">
        <v>1</v>
      </c>
      <c r="D15156">
        <f>237</f>
        <v>237</v>
      </c>
      <c r="E15156" t="s">
        <v>12</v>
      </c>
      <c r="F15156" s="3" t="s">
        <v>32234</v>
      </c>
      <c r="G15156">
        <v>2018</v>
      </c>
      <c r="H15156" t="s">
        <v>21</v>
      </c>
      <c r="I15156" t="s">
        <v>35760</v>
      </c>
    </row>
    <row r="15157" spans="1:9" ht="16" x14ac:dyDescent="0.2">
      <c r="A15157" t="s">
        <v>35761</v>
      </c>
      <c r="B15157" t="s">
        <v>32069</v>
      </c>
      <c r="C15157">
        <v>1</v>
      </c>
      <c r="D15157" t="s">
        <v>12</v>
      </c>
      <c r="E15157" t="s">
        <v>12</v>
      </c>
      <c r="F15157" s="3" t="s">
        <v>35762</v>
      </c>
      <c r="G15157">
        <v>2018</v>
      </c>
      <c r="H15157" t="s">
        <v>226</v>
      </c>
      <c r="I15157" t="s">
        <v>35763</v>
      </c>
    </row>
    <row r="15158" spans="1:9" ht="32" x14ac:dyDescent="0.2">
      <c r="A15158" t="s">
        <v>35764</v>
      </c>
      <c r="B15158" t="s">
        <v>35765</v>
      </c>
      <c r="C15158">
        <v>1</v>
      </c>
      <c r="D15158" t="s">
        <v>52</v>
      </c>
      <c r="E15158" t="s">
        <v>12</v>
      </c>
      <c r="F15158" s="3" t="s">
        <v>35766</v>
      </c>
      <c r="G15158">
        <v>2018</v>
      </c>
      <c r="H15158" t="s">
        <v>226</v>
      </c>
      <c r="I15158" t="s">
        <v>35767</v>
      </c>
    </row>
    <row r="15159" spans="1:9" ht="32" x14ac:dyDescent="0.2">
      <c r="A15159" t="s">
        <v>35768</v>
      </c>
      <c r="B15159" t="s">
        <v>35769</v>
      </c>
      <c r="C15159">
        <v>1</v>
      </c>
      <c r="D15159" t="s">
        <v>12</v>
      </c>
      <c r="E15159" t="s">
        <v>12</v>
      </c>
      <c r="F15159" s="3" t="s">
        <v>35770</v>
      </c>
      <c r="G15159">
        <v>2018</v>
      </c>
      <c r="H15159" t="s">
        <v>804</v>
      </c>
      <c r="I15159" t="s">
        <v>35771</v>
      </c>
    </row>
    <row r="15160" spans="1:9" ht="16" x14ac:dyDescent="0.2">
      <c r="A15160" t="s">
        <v>35772</v>
      </c>
      <c r="B15160" t="s">
        <v>4385</v>
      </c>
      <c r="C15160">
        <v>1</v>
      </c>
      <c r="D15160" t="s">
        <v>12</v>
      </c>
      <c r="E15160" t="s">
        <v>12</v>
      </c>
      <c r="F15160" s="3" t="s">
        <v>11050</v>
      </c>
      <c r="G15160">
        <v>2018</v>
      </c>
      <c r="H15160" t="s">
        <v>4387</v>
      </c>
      <c r="I15160" t="s">
        <v>35773</v>
      </c>
    </row>
    <row r="15161" spans="1:9" ht="16" x14ac:dyDescent="0.2">
      <c r="A15161" t="s">
        <v>35774</v>
      </c>
      <c r="B15161" t="s">
        <v>15979</v>
      </c>
      <c r="C15161">
        <v>1</v>
      </c>
      <c r="D15161">
        <f>545</f>
        <v>545</v>
      </c>
      <c r="E15161" t="s">
        <v>12</v>
      </c>
      <c r="F15161" s="3" t="s">
        <v>27212</v>
      </c>
      <c r="G15161">
        <v>2018</v>
      </c>
      <c r="H15161" t="s">
        <v>140</v>
      </c>
      <c r="I15161" t="s">
        <v>35775</v>
      </c>
    </row>
    <row r="15162" spans="1:9" ht="16" x14ac:dyDescent="0.2">
      <c r="A15162" t="s">
        <v>35776</v>
      </c>
      <c r="B15162" t="s">
        <v>30671</v>
      </c>
      <c r="C15162">
        <v>1</v>
      </c>
      <c r="D15162">
        <f>514</f>
        <v>514</v>
      </c>
      <c r="E15162" t="s">
        <v>12</v>
      </c>
      <c r="F15162" s="3" t="s">
        <v>501</v>
      </c>
      <c r="G15162">
        <v>2018</v>
      </c>
      <c r="H15162" t="s">
        <v>140</v>
      </c>
      <c r="I15162" t="s">
        <v>35777</v>
      </c>
    </row>
    <row r="15163" spans="1:9" ht="16" x14ac:dyDescent="0.2">
      <c r="A15163" t="s">
        <v>35776</v>
      </c>
      <c r="B15163" t="s">
        <v>19054</v>
      </c>
      <c r="C15163">
        <v>2</v>
      </c>
      <c r="D15163" t="s">
        <v>142</v>
      </c>
      <c r="E15163" t="s">
        <v>12</v>
      </c>
      <c r="F15163" s="7" t="s">
        <v>32717</v>
      </c>
      <c r="G15163">
        <v>2018</v>
      </c>
      <c r="H15163" t="s">
        <v>140</v>
      </c>
      <c r="I15163" t="s">
        <v>35777</v>
      </c>
    </row>
    <row r="15164" spans="1:9" ht="16" x14ac:dyDescent="0.2">
      <c r="A15164" t="s">
        <v>35778</v>
      </c>
      <c r="B15164" t="s">
        <v>35779</v>
      </c>
      <c r="C15164">
        <v>1</v>
      </c>
      <c r="D15164" t="s">
        <v>52</v>
      </c>
      <c r="E15164" t="s">
        <v>1171</v>
      </c>
      <c r="F15164" s="3" t="s">
        <v>32849</v>
      </c>
      <c r="G15164">
        <v>2018</v>
      </c>
      <c r="H15164" t="s">
        <v>226</v>
      </c>
      <c r="I15164" t="s">
        <v>35780</v>
      </c>
    </row>
    <row r="15165" spans="1:9" ht="32" x14ac:dyDescent="0.2">
      <c r="A15165" t="s">
        <v>35781</v>
      </c>
      <c r="B15165" t="s">
        <v>35782</v>
      </c>
      <c r="C15165">
        <v>1</v>
      </c>
      <c r="D15165">
        <f>126</f>
        <v>126</v>
      </c>
      <c r="E15165" t="s">
        <v>12</v>
      </c>
      <c r="F15165" s="3" t="s">
        <v>35783</v>
      </c>
      <c r="G15165">
        <v>2018</v>
      </c>
      <c r="H15165" t="s">
        <v>250</v>
      </c>
      <c r="I15165" t="s">
        <v>35784</v>
      </c>
    </row>
    <row r="15166" spans="1:9" ht="32" x14ac:dyDescent="0.2">
      <c r="A15166" t="s">
        <v>35785</v>
      </c>
      <c r="B15166" t="s">
        <v>35786</v>
      </c>
      <c r="C15166">
        <v>1</v>
      </c>
      <c r="D15166">
        <f>100</f>
        <v>100</v>
      </c>
      <c r="E15166" t="s">
        <v>12</v>
      </c>
      <c r="F15166" s="3" t="s">
        <v>35787</v>
      </c>
      <c r="G15166">
        <v>2018</v>
      </c>
      <c r="H15166" t="s">
        <v>86</v>
      </c>
      <c r="I15166" t="s">
        <v>35788</v>
      </c>
    </row>
    <row r="15167" spans="1:9" ht="32" x14ac:dyDescent="0.2">
      <c r="A15167" t="s">
        <v>35785</v>
      </c>
      <c r="B15167" t="s">
        <v>35789</v>
      </c>
      <c r="C15167">
        <v>2</v>
      </c>
      <c r="D15167">
        <f>100</f>
        <v>100</v>
      </c>
      <c r="E15167" t="s">
        <v>35790</v>
      </c>
      <c r="F15167" s="3" t="s">
        <v>35791</v>
      </c>
      <c r="G15167">
        <v>2018</v>
      </c>
      <c r="H15167" t="s">
        <v>86</v>
      </c>
      <c r="I15167" t="s">
        <v>35788</v>
      </c>
    </row>
    <row r="15168" spans="1:9" ht="32" x14ac:dyDescent="0.2">
      <c r="A15168" t="s">
        <v>35792</v>
      </c>
      <c r="B15168" t="s">
        <v>35793</v>
      </c>
      <c r="C15168">
        <v>1</v>
      </c>
      <c r="D15168" t="s">
        <v>1384</v>
      </c>
      <c r="E15168" t="s">
        <v>12</v>
      </c>
      <c r="F15168" s="3" t="s">
        <v>35794</v>
      </c>
      <c r="G15168">
        <v>2018</v>
      </c>
      <c r="H15168" t="s">
        <v>1022</v>
      </c>
      <c r="I15168" t="s">
        <v>35795</v>
      </c>
    </row>
    <row r="15169" spans="1:9" ht="32" x14ac:dyDescent="0.2">
      <c r="A15169" t="s">
        <v>35796</v>
      </c>
      <c r="B15169" t="s">
        <v>16012</v>
      </c>
      <c r="C15169">
        <v>1</v>
      </c>
      <c r="D15169" t="s">
        <v>52</v>
      </c>
      <c r="E15169" t="s">
        <v>12</v>
      </c>
      <c r="F15169" s="3" t="s">
        <v>35797</v>
      </c>
      <c r="G15169">
        <v>2018</v>
      </c>
      <c r="H15169" t="s">
        <v>323</v>
      </c>
      <c r="I15169" t="s">
        <v>35798</v>
      </c>
    </row>
    <row r="15170" spans="1:9" ht="32" x14ac:dyDescent="0.2">
      <c r="A15170" t="s">
        <v>35796</v>
      </c>
      <c r="B15170" t="s">
        <v>31811</v>
      </c>
      <c r="C15170">
        <v>2</v>
      </c>
      <c r="D15170" t="s">
        <v>1207</v>
      </c>
      <c r="E15170" t="s">
        <v>12</v>
      </c>
      <c r="F15170" s="3" t="s">
        <v>22102</v>
      </c>
      <c r="G15170">
        <v>2018</v>
      </c>
      <c r="H15170" t="s">
        <v>323</v>
      </c>
      <c r="I15170" t="s">
        <v>35798</v>
      </c>
    </row>
    <row r="15171" spans="1:9" ht="32" x14ac:dyDescent="0.2">
      <c r="A15171" t="s">
        <v>35799</v>
      </c>
      <c r="B15171" t="s">
        <v>3529</v>
      </c>
      <c r="C15171">
        <v>1</v>
      </c>
      <c r="D15171" t="s">
        <v>12</v>
      </c>
      <c r="E15171" t="s">
        <v>12</v>
      </c>
      <c r="F15171" s="3" t="s">
        <v>34083</v>
      </c>
      <c r="G15171">
        <v>2018</v>
      </c>
      <c r="H15171" t="s">
        <v>474</v>
      </c>
      <c r="I15171" t="s">
        <v>35800</v>
      </c>
    </row>
    <row r="15172" spans="1:9" ht="32" x14ac:dyDescent="0.2">
      <c r="A15172" t="s">
        <v>35801</v>
      </c>
      <c r="B15172" t="s">
        <v>25170</v>
      </c>
      <c r="C15172">
        <v>1</v>
      </c>
      <c r="D15172" t="s">
        <v>12</v>
      </c>
      <c r="E15172" t="s">
        <v>12</v>
      </c>
      <c r="F15172" s="3" t="s">
        <v>35802</v>
      </c>
      <c r="G15172">
        <v>2018</v>
      </c>
      <c r="H15172" t="s">
        <v>14</v>
      </c>
      <c r="I15172" t="s">
        <v>35803</v>
      </c>
    </row>
    <row r="15173" spans="1:9" ht="32" x14ac:dyDescent="0.2">
      <c r="A15173" t="s">
        <v>35801</v>
      </c>
      <c r="B15173" t="s">
        <v>14132</v>
      </c>
      <c r="C15173">
        <v>2</v>
      </c>
      <c r="D15173" t="s">
        <v>11</v>
      </c>
      <c r="E15173" t="s">
        <v>12</v>
      </c>
      <c r="F15173" s="7" t="s">
        <v>35804</v>
      </c>
      <c r="G15173">
        <v>2018</v>
      </c>
      <c r="H15173" t="s">
        <v>14</v>
      </c>
      <c r="I15173" t="s">
        <v>35803</v>
      </c>
    </row>
    <row r="15174" spans="1:9" ht="16" x14ac:dyDescent="0.2">
      <c r="A15174" t="s">
        <v>35801</v>
      </c>
      <c r="B15174" t="s">
        <v>2624</v>
      </c>
      <c r="C15174">
        <v>3</v>
      </c>
      <c r="D15174" t="s">
        <v>12</v>
      </c>
      <c r="E15174" t="s">
        <v>12</v>
      </c>
      <c r="F15174" s="3" t="s">
        <v>35805</v>
      </c>
      <c r="G15174">
        <v>2018</v>
      </c>
      <c r="H15174" t="s">
        <v>140</v>
      </c>
      <c r="I15174" t="s">
        <v>35803</v>
      </c>
    </row>
    <row r="15175" spans="1:9" ht="32" x14ac:dyDescent="0.2">
      <c r="A15175" t="s">
        <v>35801</v>
      </c>
      <c r="B15175" t="s">
        <v>18936</v>
      </c>
      <c r="C15175">
        <v>4</v>
      </c>
      <c r="D15175" t="s">
        <v>12</v>
      </c>
      <c r="E15175" t="s">
        <v>12</v>
      </c>
      <c r="F15175" s="3" t="s">
        <v>35806</v>
      </c>
      <c r="G15175">
        <v>2018</v>
      </c>
      <c r="H15175" t="s">
        <v>14</v>
      </c>
      <c r="I15175" t="s">
        <v>35803</v>
      </c>
    </row>
    <row r="15176" spans="1:9" ht="48" x14ac:dyDescent="0.2">
      <c r="A15176" t="s">
        <v>35801</v>
      </c>
      <c r="B15176" t="s">
        <v>35807</v>
      </c>
      <c r="C15176">
        <v>5</v>
      </c>
      <c r="D15176" t="s">
        <v>12</v>
      </c>
      <c r="E15176" t="s">
        <v>12</v>
      </c>
      <c r="F15176" s="3" t="s">
        <v>35808</v>
      </c>
      <c r="G15176">
        <v>2018</v>
      </c>
      <c r="H15176" t="s">
        <v>14</v>
      </c>
      <c r="I15176" t="s">
        <v>35803</v>
      </c>
    </row>
    <row r="15177" spans="1:9" ht="16" x14ac:dyDescent="0.2">
      <c r="A15177" t="s">
        <v>35809</v>
      </c>
      <c r="B15177" t="s">
        <v>35810</v>
      </c>
      <c r="C15177">
        <v>1</v>
      </c>
      <c r="D15177" t="s">
        <v>2877</v>
      </c>
      <c r="E15177" t="s">
        <v>12</v>
      </c>
      <c r="F15177" s="3" t="s">
        <v>30735</v>
      </c>
      <c r="G15177">
        <v>2018</v>
      </c>
      <c r="H15177" t="s">
        <v>140</v>
      </c>
      <c r="I15177" t="s">
        <v>35811</v>
      </c>
    </row>
    <row r="15178" spans="1:9" ht="32" x14ac:dyDescent="0.2">
      <c r="A15178" t="s">
        <v>35809</v>
      </c>
      <c r="B15178" t="s">
        <v>13492</v>
      </c>
      <c r="C15178">
        <v>2</v>
      </c>
      <c r="D15178">
        <f>34</f>
        <v>34</v>
      </c>
      <c r="E15178" t="s">
        <v>12</v>
      </c>
      <c r="F15178" s="3" t="s">
        <v>35812</v>
      </c>
      <c r="G15178">
        <v>2018</v>
      </c>
      <c r="H15178" t="s">
        <v>998</v>
      </c>
      <c r="I15178" t="s">
        <v>35811</v>
      </c>
    </row>
    <row r="15179" spans="1:9" ht="16" x14ac:dyDescent="0.2">
      <c r="A15179" t="s">
        <v>35813</v>
      </c>
      <c r="B15179" t="s">
        <v>28781</v>
      </c>
      <c r="C15179">
        <v>1</v>
      </c>
      <c r="D15179" t="s">
        <v>12</v>
      </c>
      <c r="E15179" t="s">
        <v>12</v>
      </c>
      <c r="F15179" s="3" t="s">
        <v>6459</v>
      </c>
      <c r="G15179">
        <v>2018</v>
      </c>
      <c r="H15179" t="s">
        <v>37</v>
      </c>
      <c r="I15179" t="s">
        <v>35814</v>
      </c>
    </row>
    <row r="15180" spans="1:9" ht="16" x14ac:dyDescent="0.2">
      <c r="A15180" t="s">
        <v>35813</v>
      </c>
      <c r="B15180" t="s">
        <v>35815</v>
      </c>
      <c r="C15180">
        <v>2</v>
      </c>
      <c r="D15180">
        <f>349</f>
        <v>349</v>
      </c>
      <c r="E15180" t="s">
        <v>12</v>
      </c>
      <c r="F15180" s="3" t="s">
        <v>35816</v>
      </c>
      <c r="G15180">
        <v>2018</v>
      </c>
      <c r="H15180" t="s">
        <v>267</v>
      </c>
      <c r="I15180" t="s">
        <v>35814</v>
      </c>
    </row>
    <row r="15181" spans="1:9" ht="32" x14ac:dyDescent="0.2">
      <c r="A15181" t="s">
        <v>35817</v>
      </c>
      <c r="B15181" t="s">
        <v>35818</v>
      </c>
      <c r="C15181">
        <v>1</v>
      </c>
      <c r="D15181" t="s">
        <v>1148</v>
      </c>
      <c r="E15181" t="s">
        <v>334</v>
      </c>
      <c r="F15181" s="3" t="s">
        <v>35819</v>
      </c>
      <c r="G15181">
        <v>2018</v>
      </c>
      <c r="H15181" t="s">
        <v>368</v>
      </c>
      <c r="I15181" t="s">
        <v>35820</v>
      </c>
    </row>
    <row r="15182" spans="1:9" ht="32" x14ac:dyDescent="0.2">
      <c r="A15182" t="s">
        <v>35817</v>
      </c>
      <c r="B15182" t="s">
        <v>35821</v>
      </c>
      <c r="C15182">
        <v>2</v>
      </c>
      <c r="D15182" t="s">
        <v>1148</v>
      </c>
      <c r="E15182" t="s">
        <v>8708</v>
      </c>
      <c r="F15182" s="3" t="s">
        <v>35822</v>
      </c>
      <c r="G15182">
        <v>2018</v>
      </c>
      <c r="H15182" t="s">
        <v>368</v>
      </c>
      <c r="I15182" t="s">
        <v>35820</v>
      </c>
    </row>
    <row r="15183" spans="1:9" ht="16" x14ac:dyDescent="0.2">
      <c r="A15183" t="s">
        <v>35817</v>
      </c>
      <c r="B15183" t="s">
        <v>35823</v>
      </c>
      <c r="C15183">
        <v>3</v>
      </c>
      <c r="D15183" t="s">
        <v>1148</v>
      </c>
      <c r="E15183" t="s">
        <v>334</v>
      </c>
      <c r="F15183" s="3" t="s">
        <v>1149</v>
      </c>
      <c r="G15183">
        <v>2018</v>
      </c>
      <c r="H15183" t="s">
        <v>368</v>
      </c>
      <c r="I15183" t="s">
        <v>35820</v>
      </c>
    </row>
    <row r="15184" spans="1:9" ht="32" x14ac:dyDescent="0.2">
      <c r="A15184" t="s">
        <v>35824</v>
      </c>
      <c r="B15184" t="s">
        <v>35825</v>
      </c>
      <c r="C15184">
        <v>1</v>
      </c>
      <c r="D15184" t="s">
        <v>12</v>
      </c>
      <c r="E15184" t="s">
        <v>12</v>
      </c>
      <c r="F15184" s="3" t="s">
        <v>35826</v>
      </c>
      <c r="G15184">
        <v>2018</v>
      </c>
      <c r="H15184" t="s">
        <v>239</v>
      </c>
      <c r="I15184" t="s">
        <v>35827</v>
      </c>
    </row>
    <row r="15185" spans="1:9" ht="32" x14ac:dyDescent="0.2">
      <c r="A15185" t="s">
        <v>35828</v>
      </c>
      <c r="B15185" t="s">
        <v>32440</v>
      </c>
      <c r="C15185">
        <v>1</v>
      </c>
      <c r="D15185">
        <f>326</f>
        <v>326</v>
      </c>
      <c r="E15185" t="s">
        <v>12</v>
      </c>
      <c r="F15185" s="3" t="s">
        <v>32273</v>
      </c>
      <c r="G15185">
        <v>2018</v>
      </c>
      <c r="H15185" t="s">
        <v>368</v>
      </c>
      <c r="I15185" t="s">
        <v>35829</v>
      </c>
    </row>
    <row r="15186" spans="1:9" ht="32" x14ac:dyDescent="0.2">
      <c r="A15186" t="s">
        <v>35828</v>
      </c>
      <c r="B15186" t="s">
        <v>32442</v>
      </c>
      <c r="C15186">
        <v>2</v>
      </c>
      <c r="D15186">
        <f>498</f>
        <v>498</v>
      </c>
      <c r="E15186" t="s">
        <v>12</v>
      </c>
      <c r="F15186" s="3" t="s">
        <v>35830</v>
      </c>
      <c r="G15186">
        <v>2018</v>
      </c>
      <c r="H15186" t="s">
        <v>86</v>
      </c>
      <c r="I15186" t="s">
        <v>35829</v>
      </c>
    </row>
    <row r="15187" spans="1:9" ht="32" x14ac:dyDescent="0.2">
      <c r="A15187" t="s">
        <v>35831</v>
      </c>
      <c r="B15187" t="s">
        <v>35832</v>
      </c>
      <c r="C15187">
        <v>1</v>
      </c>
      <c r="D15187" t="s">
        <v>12</v>
      </c>
      <c r="E15187" t="s">
        <v>12</v>
      </c>
      <c r="F15187" s="3" t="s">
        <v>35833</v>
      </c>
      <c r="G15187">
        <v>2018</v>
      </c>
      <c r="H15187" t="s">
        <v>140</v>
      </c>
      <c r="I15187" t="s">
        <v>35834</v>
      </c>
    </row>
    <row r="15188" spans="1:9" ht="32" x14ac:dyDescent="0.2">
      <c r="A15188" t="s">
        <v>35831</v>
      </c>
      <c r="B15188" t="s">
        <v>35835</v>
      </c>
      <c r="C15188">
        <v>2</v>
      </c>
      <c r="D15188" t="s">
        <v>12</v>
      </c>
      <c r="E15188" t="s">
        <v>12</v>
      </c>
      <c r="F15188" s="3" t="s">
        <v>35836</v>
      </c>
      <c r="G15188">
        <v>2018</v>
      </c>
      <c r="H15188" t="s">
        <v>140</v>
      </c>
      <c r="I15188" t="s">
        <v>35834</v>
      </c>
    </row>
    <row r="15189" spans="1:9" ht="32" x14ac:dyDescent="0.2">
      <c r="A15189" t="s">
        <v>35837</v>
      </c>
      <c r="B15189" t="s">
        <v>34930</v>
      </c>
      <c r="C15189">
        <v>3</v>
      </c>
      <c r="D15189">
        <f>575</f>
        <v>575</v>
      </c>
      <c r="E15189" t="s">
        <v>12</v>
      </c>
      <c r="F15189" s="3" t="s">
        <v>34931</v>
      </c>
      <c r="G15189">
        <v>2018</v>
      </c>
      <c r="H15189" t="s">
        <v>140</v>
      </c>
      <c r="I15189" t="s">
        <v>34932</v>
      </c>
    </row>
    <row r="15190" spans="1:9" ht="32" x14ac:dyDescent="0.2">
      <c r="A15190" t="s">
        <v>35837</v>
      </c>
      <c r="B15190" t="s">
        <v>34933</v>
      </c>
      <c r="C15190">
        <v>4</v>
      </c>
      <c r="D15190">
        <f>575</f>
        <v>575</v>
      </c>
      <c r="E15190" t="s">
        <v>12</v>
      </c>
      <c r="F15190" s="3" t="s">
        <v>34934</v>
      </c>
      <c r="G15190">
        <v>2018</v>
      </c>
      <c r="H15190" t="s">
        <v>140</v>
      </c>
      <c r="I15190" t="s">
        <v>34932</v>
      </c>
    </row>
    <row r="15191" spans="1:9" ht="32" x14ac:dyDescent="0.2">
      <c r="A15191" t="s">
        <v>35838</v>
      </c>
      <c r="B15191" t="s">
        <v>16168</v>
      </c>
      <c r="C15191">
        <v>1</v>
      </c>
      <c r="D15191" t="s">
        <v>12</v>
      </c>
      <c r="E15191" t="s">
        <v>12</v>
      </c>
      <c r="F15191" s="3" t="s">
        <v>32481</v>
      </c>
      <c r="G15191">
        <v>2018</v>
      </c>
      <c r="H15191" t="s">
        <v>14</v>
      </c>
      <c r="I15191" t="s">
        <v>35839</v>
      </c>
    </row>
    <row r="15192" spans="1:9" ht="32" x14ac:dyDescent="0.2">
      <c r="A15192" t="s">
        <v>35838</v>
      </c>
      <c r="B15192" t="s">
        <v>27401</v>
      </c>
      <c r="C15192">
        <v>2</v>
      </c>
      <c r="D15192" t="s">
        <v>52</v>
      </c>
      <c r="E15192" t="s">
        <v>12</v>
      </c>
      <c r="F15192" s="3" t="s">
        <v>32484</v>
      </c>
      <c r="G15192">
        <v>2018</v>
      </c>
      <c r="H15192" t="s">
        <v>140</v>
      </c>
      <c r="I15192" t="s">
        <v>35839</v>
      </c>
    </row>
    <row r="15193" spans="1:9" ht="16" x14ac:dyDescent="0.2">
      <c r="A15193" t="s">
        <v>35840</v>
      </c>
      <c r="B15193" t="s">
        <v>4188</v>
      </c>
      <c r="C15193">
        <v>1</v>
      </c>
      <c r="D15193" t="s">
        <v>4189</v>
      </c>
      <c r="E15193" t="s">
        <v>592</v>
      </c>
      <c r="F15193" s="3" t="s">
        <v>35841</v>
      </c>
      <c r="G15193">
        <v>2018</v>
      </c>
      <c r="H15193" t="s">
        <v>4191</v>
      </c>
      <c r="I15193" t="s">
        <v>35842</v>
      </c>
    </row>
    <row r="15194" spans="1:9" ht="16" x14ac:dyDescent="0.2">
      <c r="A15194" t="s">
        <v>35843</v>
      </c>
      <c r="B15194" t="s">
        <v>35844</v>
      </c>
      <c r="C15194">
        <v>1</v>
      </c>
      <c r="D15194" t="s">
        <v>12</v>
      </c>
      <c r="E15194" t="s">
        <v>12</v>
      </c>
      <c r="F15194" s="3" t="s">
        <v>680</v>
      </c>
      <c r="G15194">
        <v>2018</v>
      </c>
      <c r="H15194" t="s">
        <v>646</v>
      </c>
      <c r="I15194" t="s">
        <v>35845</v>
      </c>
    </row>
    <row r="15195" spans="1:9" ht="32" x14ac:dyDescent="0.2">
      <c r="A15195" t="s">
        <v>35843</v>
      </c>
      <c r="B15195" t="s">
        <v>35846</v>
      </c>
      <c r="C15195">
        <v>2</v>
      </c>
      <c r="D15195">
        <f>481</f>
        <v>481</v>
      </c>
      <c r="E15195" t="s">
        <v>12</v>
      </c>
      <c r="F15195" s="3" t="s">
        <v>35847</v>
      </c>
      <c r="G15195">
        <v>2018</v>
      </c>
      <c r="H15195" t="s">
        <v>67</v>
      </c>
      <c r="I15195" t="s">
        <v>35845</v>
      </c>
    </row>
    <row r="15196" spans="1:9" ht="32" x14ac:dyDescent="0.2">
      <c r="A15196" t="s">
        <v>35843</v>
      </c>
      <c r="B15196" t="s">
        <v>35848</v>
      </c>
      <c r="C15196">
        <v>3</v>
      </c>
      <c r="D15196">
        <f>481</f>
        <v>481</v>
      </c>
      <c r="E15196" t="s">
        <v>12</v>
      </c>
      <c r="F15196" s="3" t="s">
        <v>35847</v>
      </c>
      <c r="G15196">
        <v>2018</v>
      </c>
      <c r="H15196" t="s">
        <v>67</v>
      </c>
      <c r="I15196" t="s">
        <v>35845</v>
      </c>
    </row>
    <row r="15197" spans="1:9" ht="16" x14ac:dyDescent="0.2">
      <c r="A15197" t="s">
        <v>35849</v>
      </c>
      <c r="B15197" t="s">
        <v>35850</v>
      </c>
      <c r="C15197">
        <v>1</v>
      </c>
      <c r="D15197">
        <f>538</f>
        <v>538</v>
      </c>
      <c r="E15197" t="s">
        <v>12</v>
      </c>
      <c r="F15197" s="7" t="s">
        <v>4250</v>
      </c>
      <c r="G15197">
        <v>2018</v>
      </c>
      <c r="H15197" t="s">
        <v>323</v>
      </c>
      <c r="I15197" t="s">
        <v>35851</v>
      </c>
    </row>
    <row r="15198" spans="1:9" ht="32" x14ac:dyDescent="0.2">
      <c r="A15198" t="s">
        <v>35849</v>
      </c>
      <c r="B15198" t="s">
        <v>35852</v>
      </c>
      <c r="C15198">
        <v>2</v>
      </c>
      <c r="D15198">
        <f>538</f>
        <v>538</v>
      </c>
      <c r="E15198" t="s">
        <v>12</v>
      </c>
      <c r="F15198" s="7" t="s">
        <v>15170</v>
      </c>
      <c r="G15198">
        <v>2018</v>
      </c>
      <c r="H15198" t="s">
        <v>323</v>
      </c>
      <c r="I15198" t="s">
        <v>35851</v>
      </c>
    </row>
    <row r="15199" spans="1:9" ht="32" x14ac:dyDescent="0.2">
      <c r="A15199" t="s">
        <v>35853</v>
      </c>
      <c r="B15199" t="s">
        <v>35854</v>
      </c>
      <c r="C15199">
        <v>1</v>
      </c>
      <c r="D15199">
        <f>237</f>
        <v>237</v>
      </c>
      <c r="E15199" t="s">
        <v>12</v>
      </c>
      <c r="F15199" s="3" t="s">
        <v>35855</v>
      </c>
      <c r="G15199">
        <v>2018</v>
      </c>
      <c r="H15199" t="s">
        <v>21</v>
      </c>
      <c r="I15199" t="s">
        <v>35856</v>
      </c>
    </row>
    <row r="15200" spans="1:9" ht="32" x14ac:dyDescent="0.2">
      <c r="A15200" t="s">
        <v>35853</v>
      </c>
      <c r="B15200" t="s">
        <v>35857</v>
      </c>
      <c r="C15200">
        <v>2</v>
      </c>
      <c r="D15200">
        <f>237</f>
        <v>237</v>
      </c>
      <c r="E15200" t="s">
        <v>12</v>
      </c>
      <c r="F15200" s="3" t="s">
        <v>35858</v>
      </c>
      <c r="G15200">
        <v>2018</v>
      </c>
      <c r="H15200" t="s">
        <v>21</v>
      </c>
      <c r="I15200" t="s">
        <v>35856</v>
      </c>
    </row>
    <row r="15201" spans="1:9" ht="32" x14ac:dyDescent="0.2">
      <c r="A15201" t="s">
        <v>35853</v>
      </c>
      <c r="B15201" t="s">
        <v>35859</v>
      </c>
      <c r="C15201">
        <v>3</v>
      </c>
      <c r="D15201">
        <f>237</f>
        <v>237</v>
      </c>
      <c r="E15201" t="s">
        <v>12</v>
      </c>
      <c r="F15201" s="3" t="s">
        <v>35860</v>
      </c>
      <c r="G15201">
        <v>2018</v>
      </c>
      <c r="H15201" t="s">
        <v>21</v>
      </c>
      <c r="I15201" t="s">
        <v>35856</v>
      </c>
    </row>
    <row r="15202" spans="1:9" ht="16" x14ac:dyDescent="0.2">
      <c r="A15202" t="s">
        <v>35861</v>
      </c>
      <c r="B15202" t="s">
        <v>35862</v>
      </c>
      <c r="C15202">
        <v>1</v>
      </c>
      <c r="D15202" t="s">
        <v>90</v>
      </c>
      <c r="E15202" t="s">
        <v>12</v>
      </c>
      <c r="F15202" s="3" t="s">
        <v>35863</v>
      </c>
      <c r="G15202">
        <v>2018</v>
      </c>
      <c r="H15202" t="s">
        <v>296</v>
      </c>
      <c r="I15202" t="s">
        <v>35864</v>
      </c>
    </row>
    <row r="15203" spans="1:9" ht="32" x14ac:dyDescent="0.2">
      <c r="A15203" t="s">
        <v>35861</v>
      </c>
      <c r="B15203" t="s">
        <v>35865</v>
      </c>
      <c r="C15203">
        <v>2</v>
      </c>
      <c r="D15203">
        <f>151</f>
        <v>151</v>
      </c>
      <c r="E15203" t="s">
        <v>12</v>
      </c>
      <c r="F15203" s="3" t="s">
        <v>13209</v>
      </c>
      <c r="G15203">
        <v>2018</v>
      </c>
      <c r="H15203" t="s">
        <v>522</v>
      </c>
      <c r="I15203" t="s">
        <v>35864</v>
      </c>
    </row>
    <row r="15204" spans="1:9" ht="32" x14ac:dyDescent="0.2">
      <c r="A15204" t="s">
        <v>35866</v>
      </c>
      <c r="B15204" t="s">
        <v>34585</v>
      </c>
      <c r="C15204">
        <v>1</v>
      </c>
      <c r="D15204" t="s">
        <v>12</v>
      </c>
      <c r="E15204" t="s">
        <v>12</v>
      </c>
      <c r="F15204" s="3" t="s">
        <v>35867</v>
      </c>
      <c r="G15204">
        <v>2018</v>
      </c>
      <c r="H15204" t="s">
        <v>140</v>
      </c>
      <c r="I15204" t="s">
        <v>35868</v>
      </c>
    </row>
    <row r="15205" spans="1:9" ht="32" x14ac:dyDescent="0.2">
      <c r="A15205" t="s">
        <v>35866</v>
      </c>
      <c r="B15205" t="s">
        <v>35869</v>
      </c>
      <c r="C15205">
        <v>2</v>
      </c>
      <c r="D15205" t="s">
        <v>10222</v>
      </c>
      <c r="E15205" t="s">
        <v>12</v>
      </c>
      <c r="F15205" s="3" t="s">
        <v>35870</v>
      </c>
      <c r="G15205">
        <v>2018</v>
      </c>
      <c r="H15205" t="s">
        <v>140</v>
      </c>
      <c r="I15205" t="s">
        <v>35868</v>
      </c>
    </row>
    <row r="15206" spans="1:9" ht="32" x14ac:dyDescent="0.2">
      <c r="A15206" t="s">
        <v>35866</v>
      </c>
      <c r="B15206" t="s">
        <v>35871</v>
      </c>
      <c r="C15206">
        <v>3</v>
      </c>
      <c r="D15206" t="s">
        <v>12</v>
      </c>
      <c r="E15206" t="s">
        <v>12</v>
      </c>
      <c r="F15206" s="3" t="s">
        <v>35872</v>
      </c>
      <c r="G15206">
        <v>2018</v>
      </c>
      <c r="H15206" t="s">
        <v>140</v>
      </c>
      <c r="I15206" t="s">
        <v>35868</v>
      </c>
    </row>
    <row r="15207" spans="1:9" ht="32" x14ac:dyDescent="0.2">
      <c r="A15207" t="s">
        <v>35866</v>
      </c>
      <c r="B15207" t="s">
        <v>35873</v>
      </c>
      <c r="C15207">
        <v>4</v>
      </c>
      <c r="D15207" t="s">
        <v>12</v>
      </c>
      <c r="E15207" t="s">
        <v>12</v>
      </c>
      <c r="F15207" s="3" t="s">
        <v>35874</v>
      </c>
      <c r="G15207">
        <v>2018</v>
      </c>
      <c r="H15207" t="s">
        <v>140</v>
      </c>
      <c r="I15207" t="s">
        <v>35868</v>
      </c>
    </row>
    <row r="15208" spans="1:9" ht="16" x14ac:dyDescent="0.2">
      <c r="A15208" t="s">
        <v>35866</v>
      </c>
      <c r="B15208" t="s">
        <v>35875</v>
      </c>
      <c r="C15208">
        <v>5</v>
      </c>
      <c r="D15208" t="s">
        <v>12</v>
      </c>
      <c r="E15208" t="s">
        <v>12</v>
      </c>
      <c r="F15208" s="3" t="s">
        <v>35876</v>
      </c>
      <c r="G15208">
        <v>2018</v>
      </c>
      <c r="H15208" t="s">
        <v>140</v>
      </c>
      <c r="I15208" t="s">
        <v>35868</v>
      </c>
    </row>
    <row r="15209" spans="1:9" ht="32" x14ac:dyDescent="0.2">
      <c r="A15209" t="s">
        <v>35866</v>
      </c>
      <c r="B15209" t="s">
        <v>35877</v>
      </c>
      <c r="C15209">
        <v>6</v>
      </c>
      <c r="D15209" t="s">
        <v>10222</v>
      </c>
      <c r="E15209" t="s">
        <v>12</v>
      </c>
      <c r="F15209" s="3" t="s">
        <v>35878</v>
      </c>
      <c r="G15209">
        <v>2018</v>
      </c>
      <c r="H15209" t="s">
        <v>140</v>
      </c>
      <c r="I15209" t="s">
        <v>35868</v>
      </c>
    </row>
    <row r="15210" spans="1:9" ht="32" x14ac:dyDescent="0.2">
      <c r="A15210" t="s">
        <v>35866</v>
      </c>
      <c r="B15210" t="s">
        <v>35879</v>
      </c>
      <c r="C15210">
        <v>7</v>
      </c>
      <c r="D15210" t="s">
        <v>344</v>
      </c>
      <c r="E15210" t="s">
        <v>12</v>
      </c>
      <c r="F15210" s="3" t="s">
        <v>35880</v>
      </c>
      <c r="G15210">
        <v>2018</v>
      </c>
      <c r="H15210" t="s">
        <v>140</v>
      </c>
      <c r="I15210" t="s">
        <v>35868</v>
      </c>
    </row>
    <row r="15211" spans="1:9" ht="16" x14ac:dyDescent="0.2">
      <c r="A15211" t="s">
        <v>35881</v>
      </c>
      <c r="B15211" t="s">
        <v>5167</v>
      </c>
      <c r="C15211">
        <v>1</v>
      </c>
      <c r="D15211" t="s">
        <v>408</v>
      </c>
      <c r="E15211" t="s">
        <v>12</v>
      </c>
      <c r="F15211" s="3" t="s">
        <v>28732</v>
      </c>
      <c r="G15211">
        <v>2018</v>
      </c>
      <c r="H15211" t="s">
        <v>140</v>
      </c>
      <c r="I15211" t="s">
        <v>35882</v>
      </c>
    </row>
    <row r="15212" spans="1:9" ht="32" x14ac:dyDescent="0.2">
      <c r="A15212" t="s">
        <v>35883</v>
      </c>
      <c r="B15212" t="s">
        <v>35879</v>
      </c>
      <c r="C15212">
        <v>1</v>
      </c>
      <c r="D15212" t="s">
        <v>10222</v>
      </c>
      <c r="E15212" t="s">
        <v>12</v>
      </c>
      <c r="F15212" s="3" t="s">
        <v>35878</v>
      </c>
      <c r="G15212">
        <v>2018</v>
      </c>
      <c r="H15212" t="s">
        <v>140</v>
      </c>
      <c r="I15212" t="s">
        <v>35884</v>
      </c>
    </row>
    <row r="15213" spans="1:9" ht="32" x14ac:dyDescent="0.2">
      <c r="A15213" t="s">
        <v>35883</v>
      </c>
      <c r="B15213" t="s">
        <v>35869</v>
      </c>
      <c r="C15213">
        <v>2</v>
      </c>
      <c r="D15213" t="s">
        <v>344</v>
      </c>
      <c r="E15213" t="s">
        <v>12</v>
      </c>
      <c r="F15213" s="3" t="s">
        <v>35880</v>
      </c>
      <c r="G15213">
        <v>2018</v>
      </c>
      <c r="H15213" t="s">
        <v>140</v>
      </c>
      <c r="I15213" t="s">
        <v>35884</v>
      </c>
    </row>
    <row r="15214" spans="1:9" ht="16" x14ac:dyDescent="0.2">
      <c r="A15214" t="s">
        <v>35883</v>
      </c>
      <c r="B15214" t="s">
        <v>35877</v>
      </c>
      <c r="C15214">
        <v>3</v>
      </c>
      <c r="D15214" t="s">
        <v>12</v>
      </c>
      <c r="E15214" t="s">
        <v>12</v>
      </c>
      <c r="F15214" s="3" t="s">
        <v>35885</v>
      </c>
      <c r="G15214">
        <v>2018</v>
      </c>
      <c r="H15214" t="s">
        <v>140</v>
      </c>
      <c r="I15214" t="s">
        <v>35884</v>
      </c>
    </row>
    <row r="15215" spans="1:9" ht="32" x14ac:dyDescent="0.2">
      <c r="A15215" t="s">
        <v>35883</v>
      </c>
      <c r="B15215" t="s">
        <v>35875</v>
      </c>
      <c r="C15215">
        <v>4</v>
      </c>
      <c r="D15215" t="s">
        <v>12</v>
      </c>
      <c r="E15215" t="s">
        <v>12</v>
      </c>
      <c r="F15215" s="3" t="s">
        <v>35886</v>
      </c>
      <c r="G15215">
        <v>2018</v>
      </c>
      <c r="H15215" t="s">
        <v>140</v>
      </c>
      <c r="I15215" t="s">
        <v>35884</v>
      </c>
    </row>
    <row r="15216" spans="1:9" ht="16" x14ac:dyDescent="0.2">
      <c r="A15216" t="s">
        <v>35887</v>
      </c>
      <c r="B15216" t="s">
        <v>28215</v>
      </c>
      <c r="C15216">
        <v>1</v>
      </c>
      <c r="D15216" t="s">
        <v>12</v>
      </c>
      <c r="E15216" t="s">
        <v>12</v>
      </c>
      <c r="F15216" s="3" t="s">
        <v>28219</v>
      </c>
      <c r="G15216">
        <v>2018</v>
      </c>
      <c r="H15216" t="s">
        <v>126</v>
      </c>
      <c r="I15216" t="s">
        <v>35888</v>
      </c>
    </row>
    <row r="15217" spans="1:9" ht="32" x14ac:dyDescent="0.2">
      <c r="A15217" t="s">
        <v>35887</v>
      </c>
      <c r="B15217" t="s">
        <v>35889</v>
      </c>
      <c r="C15217">
        <v>2</v>
      </c>
      <c r="D15217">
        <f>461</f>
        <v>461</v>
      </c>
      <c r="E15217" t="s">
        <v>12</v>
      </c>
      <c r="F15217" s="3" t="s">
        <v>35890</v>
      </c>
      <c r="G15217">
        <v>2018</v>
      </c>
      <c r="H15217" t="s">
        <v>126</v>
      </c>
      <c r="I15217" t="s">
        <v>35888</v>
      </c>
    </row>
    <row r="15218" spans="1:9" ht="16" x14ac:dyDescent="0.2">
      <c r="A15218" t="s">
        <v>35887</v>
      </c>
      <c r="B15218" t="s">
        <v>24496</v>
      </c>
      <c r="C15218">
        <v>3</v>
      </c>
      <c r="D15218" t="s">
        <v>6346</v>
      </c>
      <c r="E15218" t="s">
        <v>863</v>
      </c>
      <c r="F15218" s="3" t="s">
        <v>6347</v>
      </c>
      <c r="G15218">
        <v>2018</v>
      </c>
      <c r="H15218" t="s">
        <v>126</v>
      </c>
      <c r="I15218" t="s">
        <v>35888</v>
      </c>
    </row>
    <row r="15219" spans="1:9" ht="16" x14ac:dyDescent="0.2">
      <c r="A15219" t="s">
        <v>35891</v>
      </c>
      <c r="B15219" t="s">
        <v>24623</v>
      </c>
      <c r="C15219">
        <v>1</v>
      </c>
      <c r="D15219">
        <f>446</f>
        <v>446</v>
      </c>
      <c r="E15219" t="s">
        <v>12</v>
      </c>
      <c r="F15219" s="3" t="s">
        <v>7698</v>
      </c>
      <c r="G15219">
        <v>2018</v>
      </c>
      <c r="H15219" t="s">
        <v>571</v>
      </c>
      <c r="I15219" t="s">
        <v>35892</v>
      </c>
    </row>
    <row r="15220" spans="1:9" ht="16" x14ac:dyDescent="0.2">
      <c r="A15220" t="s">
        <v>35891</v>
      </c>
      <c r="B15220" t="s">
        <v>35893</v>
      </c>
      <c r="C15220">
        <v>2</v>
      </c>
      <c r="D15220" t="s">
        <v>12</v>
      </c>
      <c r="E15220" t="s">
        <v>12</v>
      </c>
      <c r="F15220" s="3" t="s">
        <v>8840</v>
      </c>
      <c r="G15220">
        <v>2018</v>
      </c>
      <c r="H15220" t="s">
        <v>571</v>
      </c>
      <c r="I15220" t="s">
        <v>35892</v>
      </c>
    </row>
    <row r="15221" spans="1:9" ht="32" x14ac:dyDescent="0.2">
      <c r="A15221" t="s">
        <v>35894</v>
      </c>
      <c r="B15221" t="s">
        <v>35895</v>
      </c>
      <c r="C15221">
        <v>1</v>
      </c>
      <c r="D15221" t="s">
        <v>12</v>
      </c>
      <c r="E15221" t="s">
        <v>12</v>
      </c>
      <c r="F15221" s="3" t="s">
        <v>35896</v>
      </c>
      <c r="G15221">
        <v>2018</v>
      </c>
      <c r="H15221" t="s">
        <v>239</v>
      </c>
      <c r="I15221" t="s">
        <v>35897</v>
      </c>
    </row>
    <row r="15222" spans="1:9" ht="32" x14ac:dyDescent="0.2">
      <c r="A15222" t="s">
        <v>35898</v>
      </c>
      <c r="B15222" t="s">
        <v>35899</v>
      </c>
      <c r="C15222">
        <v>1</v>
      </c>
      <c r="D15222" t="s">
        <v>52</v>
      </c>
      <c r="E15222" t="s">
        <v>12</v>
      </c>
      <c r="F15222" s="3" t="s">
        <v>35900</v>
      </c>
      <c r="G15222">
        <v>2018</v>
      </c>
      <c r="H15222" t="s">
        <v>86</v>
      </c>
      <c r="I15222" t="s">
        <v>35901</v>
      </c>
    </row>
    <row r="15223" spans="1:9" ht="32" x14ac:dyDescent="0.2">
      <c r="A15223" t="s">
        <v>35898</v>
      </c>
      <c r="B15223" t="s">
        <v>35902</v>
      </c>
      <c r="C15223">
        <v>2</v>
      </c>
      <c r="D15223" t="s">
        <v>52</v>
      </c>
      <c r="E15223" t="s">
        <v>193</v>
      </c>
      <c r="F15223" s="3" t="s">
        <v>35903</v>
      </c>
      <c r="G15223">
        <v>2018</v>
      </c>
      <c r="H15223" t="s">
        <v>86</v>
      </c>
      <c r="I15223" t="s">
        <v>35901</v>
      </c>
    </row>
    <row r="15224" spans="1:9" ht="16" x14ac:dyDescent="0.2">
      <c r="A15224" t="s">
        <v>35898</v>
      </c>
      <c r="B15224" t="s">
        <v>35904</v>
      </c>
      <c r="C15224">
        <v>3</v>
      </c>
      <c r="D15224" t="s">
        <v>90</v>
      </c>
      <c r="E15224" t="s">
        <v>12</v>
      </c>
      <c r="F15224" s="3" t="s">
        <v>35905</v>
      </c>
      <c r="G15224">
        <v>2018</v>
      </c>
      <c r="H15224" t="s">
        <v>832</v>
      </c>
      <c r="I15224" t="s">
        <v>35901</v>
      </c>
    </row>
    <row r="15225" spans="1:9" ht="16" x14ac:dyDescent="0.2">
      <c r="A15225" t="s">
        <v>35906</v>
      </c>
      <c r="B15225" t="s">
        <v>4736</v>
      </c>
      <c r="C15225">
        <v>1</v>
      </c>
      <c r="D15225" t="s">
        <v>12</v>
      </c>
      <c r="E15225" t="s">
        <v>12</v>
      </c>
      <c r="F15225" s="3" t="s">
        <v>35907</v>
      </c>
      <c r="G15225">
        <v>2018</v>
      </c>
      <c r="H15225" t="s">
        <v>140</v>
      </c>
      <c r="I15225" t="s">
        <v>35908</v>
      </c>
    </row>
    <row r="15226" spans="1:9" ht="16" x14ac:dyDescent="0.2">
      <c r="A15226" t="s">
        <v>35909</v>
      </c>
      <c r="B15226" t="s">
        <v>29530</v>
      </c>
      <c r="C15226">
        <v>1</v>
      </c>
      <c r="D15226" t="s">
        <v>12</v>
      </c>
      <c r="E15226" t="s">
        <v>12</v>
      </c>
      <c r="F15226" s="3" t="s">
        <v>35910</v>
      </c>
      <c r="G15226">
        <v>2018</v>
      </c>
      <c r="H15226" t="s">
        <v>267</v>
      </c>
      <c r="I15226" t="s">
        <v>35911</v>
      </c>
    </row>
    <row r="15227" spans="1:9" ht="16" x14ac:dyDescent="0.2">
      <c r="A15227" t="s">
        <v>35909</v>
      </c>
      <c r="B15227" t="s">
        <v>35912</v>
      </c>
      <c r="C15227">
        <v>2</v>
      </c>
      <c r="D15227" t="s">
        <v>2877</v>
      </c>
      <c r="E15227" t="s">
        <v>2878</v>
      </c>
      <c r="F15227" s="3" t="s">
        <v>2879</v>
      </c>
      <c r="G15227">
        <v>2018</v>
      </c>
      <c r="H15227" t="s">
        <v>267</v>
      </c>
      <c r="I15227" t="s">
        <v>35911</v>
      </c>
    </row>
    <row r="15228" spans="1:9" ht="16" x14ac:dyDescent="0.2">
      <c r="A15228" t="s">
        <v>35913</v>
      </c>
      <c r="B15228" t="s">
        <v>35914</v>
      </c>
      <c r="C15228">
        <v>1</v>
      </c>
      <c r="D15228" t="s">
        <v>2652</v>
      </c>
      <c r="E15228" t="s">
        <v>12</v>
      </c>
      <c r="F15228" s="3" t="s">
        <v>10874</v>
      </c>
      <c r="G15228">
        <v>2018</v>
      </c>
      <c r="H15228" t="s">
        <v>140</v>
      </c>
      <c r="I15228" t="s">
        <v>35915</v>
      </c>
    </row>
    <row r="15229" spans="1:9" ht="32" x14ac:dyDescent="0.2">
      <c r="A15229" t="s">
        <v>35913</v>
      </c>
      <c r="B15229" t="s">
        <v>7727</v>
      </c>
      <c r="C15229">
        <v>2</v>
      </c>
      <c r="D15229" t="s">
        <v>12</v>
      </c>
      <c r="E15229" t="s">
        <v>12</v>
      </c>
      <c r="F15229" s="3" t="s">
        <v>6945</v>
      </c>
      <c r="G15229">
        <v>2018</v>
      </c>
      <c r="H15229" t="s">
        <v>140</v>
      </c>
      <c r="I15229" t="s">
        <v>35915</v>
      </c>
    </row>
    <row r="15230" spans="1:9" ht="32" x14ac:dyDescent="0.2">
      <c r="A15230" t="s">
        <v>35916</v>
      </c>
      <c r="B15230" t="s">
        <v>20186</v>
      </c>
      <c r="C15230">
        <v>1</v>
      </c>
      <c r="D15230" t="s">
        <v>1142</v>
      </c>
      <c r="E15230" t="s">
        <v>12</v>
      </c>
      <c r="F15230" s="3" t="s">
        <v>35917</v>
      </c>
      <c r="G15230">
        <v>2018</v>
      </c>
      <c r="H15230" t="s">
        <v>368</v>
      </c>
      <c r="I15230" t="s">
        <v>35918</v>
      </c>
    </row>
    <row r="15231" spans="1:9" ht="16" x14ac:dyDescent="0.2">
      <c r="A15231" t="s">
        <v>35916</v>
      </c>
      <c r="B15231" t="s">
        <v>30972</v>
      </c>
      <c r="C15231">
        <v>2</v>
      </c>
      <c r="D15231" t="s">
        <v>12</v>
      </c>
      <c r="E15231" t="s">
        <v>12</v>
      </c>
      <c r="F15231" s="3" t="s">
        <v>35919</v>
      </c>
      <c r="G15231">
        <v>2018</v>
      </c>
      <c r="H15231" t="s">
        <v>368</v>
      </c>
      <c r="I15231" t="s">
        <v>35918</v>
      </c>
    </row>
    <row r="15232" spans="1:9" ht="48" x14ac:dyDescent="0.2">
      <c r="A15232" t="s">
        <v>35920</v>
      </c>
      <c r="B15232" t="s">
        <v>35921</v>
      </c>
      <c r="C15232">
        <v>1</v>
      </c>
      <c r="D15232" t="s">
        <v>12</v>
      </c>
      <c r="E15232" t="s">
        <v>12</v>
      </c>
      <c r="F15232" s="3" t="s">
        <v>35922</v>
      </c>
      <c r="G15232">
        <v>2018</v>
      </c>
      <c r="H15232" t="s">
        <v>239</v>
      </c>
      <c r="I15232" t="s">
        <v>35923</v>
      </c>
    </row>
    <row r="15233" spans="1:9" ht="16" x14ac:dyDescent="0.2">
      <c r="A15233" t="s">
        <v>35924</v>
      </c>
      <c r="B15233" t="s">
        <v>35925</v>
      </c>
      <c r="C15233">
        <v>1</v>
      </c>
      <c r="D15233" t="s">
        <v>12</v>
      </c>
      <c r="E15233" t="s">
        <v>12</v>
      </c>
      <c r="F15233" s="3" t="s">
        <v>35926</v>
      </c>
      <c r="G15233">
        <v>2018</v>
      </c>
      <c r="H15233" t="s">
        <v>37</v>
      </c>
      <c r="I15233" t="s">
        <v>35927</v>
      </c>
    </row>
    <row r="15234" spans="1:9" ht="32" x14ac:dyDescent="0.2">
      <c r="A15234" t="s">
        <v>35928</v>
      </c>
      <c r="B15234" t="s">
        <v>35929</v>
      </c>
      <c r="C15234">
        <v>1</v>
      </c>
      <c r="D15234">
        <f>431</f>
        <v>431</v>
      </c>
      <c r="E15234" t="s">
        <v>12</v>
      </c>
      <c r="F15234" s="3" t="s">
        <v>35930</v>
      </c>
      <c r="G15234">
        <v>2018</v>
      </c>
      <c r="H15234" t="s">
        <v>438</v>
      </c>
      <c r="I15234" t="s">
        <v>35931</v>
      </c>
    </row>
    <row r="15235" spans="1:9" ht="32" x14ac:dyDescent="0.2">
      <c r="A15235" t="s">
        <v>35928</v>
      </c>
      <c r="B15235" t="s">
        <v>35932</v>
      </c>
      <c r="C15235">
        <v>2</v>
      </c>
      <c r="D15235" t="s">
        <v>31</v>
      </c>
      <c r="E15235" t="s">
        <v>12</v>
      </c>
      <c r="F15235" s="3" t="s">
        <v>35933</v>
      </c>
      <c r="G15235">
        <v>2018</v>
      </c>
      <c r="H15235" t="s">
        <v>438</v>
      </c>
      <c r="I15235" t="s">
        <v>35931</v>
      </c>
    </row>
    <row r="15236" spans="1:9" ht="16" x14ac:dyDescent="0.2">
      <c r="A15236" t="s">
        <v>35934</v>
      </c>
      <c r="B15236" t="s">
        <v>35935</v>
      </c>
      <c r="C15236">
        <v>1</v>
      </c>
      <c r="D15236" t="s">
        <v>31</v>
      </c>
      <c r="E15236" t="s">
        <v>12</v>
      </c>
      <c r="F15236" s="3" t="s">
        <v>22475</v>
      </c>
      <c r="G15236">
        <v>2018</v>
      </c>
      <c r="H15236" t="s">
        <v>140</v>
      </c>
      <c r="I15236" t="s">
        <v>35936</v>
      </c>
    </row>
    <row r="15237" spans="1:9" ht="16" x14ac:dyDescent="0.2">
      <c r="A15237" t="s">
        <v>35934</v>
      </c>
      <c r="B15237" t="s">
        <v>35937</v>
      </c>
      <c r="C15237">
        <v>2</v>
      </c>
      <c r="D15237">
        <f>328</f>
        <v>328</v>
      </c>
      <c r="E15237" t="s">
        <v>485</v>
      </c>
      <c r="F15237" s="3" t="s">
        <v>32227</v>
      </c>
      <c r="G15237">
        <v>2018</v>
      </c>
      <c r="H15237" t="s">
        <v>86</v>
      </c>
      <c r="I15237" t="s">
        <v>35936</v>
      </c>
    </row>
    <row r="15238" spans="1:9" ht="16" x14ac:dyDescent="0.2">
      <c r="A15238" t="s">
        <v>35938</v>
      </c>
      <c r="B15238" t="s">
        <v>35939</v>
      </c>
      <c r="C15238">
        <v>1</v>
      </c>
      <c r="D15238" t="s">
        <v>12</v>
      </c>
      <c r="E15238" t="s">
        <v>12</v>
      </c>
      <c r="F15238" s="3" t="s">
        <v>35940</v>
      </c>
      <c r="G15238">
        <v>2018</v>
      </c>
      <c r="H15238" t="s">
        <v>140</v>
      </c>
      <c r="I15238" t="s">
        <v>35941</v>
      </c>
    </row>
    <row r="15239" spans="1:9" ht="16" x14ac:dyDescent="0.2">
      <c r="A15239" t="s">
        <v>35938</v>
      </c>
      <c r="B15239" t="s">
        <v>35942</v>
      </c>
      <c r="C15239">
        <v>2</v>
      </c>
      <c r="D15239" t="s">
        <v>52</v>
      </c>
      <c r="E15239" t="s">
        <v>12</v>
      </c>
      <c r="F15239" s="3" t="s">
        <v>35943</v>
      </c>
      <c r="G15239">
        <v>2018</v>
      </c>
      <c r="H15239" t="s">
        <v>140</v>
      </c>
      <c r="I15239" t="s">
        <v>35941</v>
      </c>
    </row>
    <row r="15240" spans="1:9" ht="16" x14ac:dyDescent="0.2">
      <c r="A15240" t="s">
        <v>35944</v>
      </c>
      <c r="B15240" t="s">
        <v>35945</v>
      </c>
      <c r="C15240">
        <v>1</v>
      </c>
      <c r="D15240">
        <f>340</f>
        <v>340</v>
      </c>
      <c r="E15240" t="s">
        <v>12</v>
      </c>
      <c r="F15240" s="3" t="s">
        <v>18862</v>
      </c>
      <c r="G15240">
        <v>2018</v>
      </c>
      <c r="H15240" t="s">
        <v>140</v>
      </c>
      <c r="I15240" t="s">
        <v>35946</v>
      </c>
    </row>
    <row r="15241" spans="1:9" ht="16" x14ac:dyDescent="0.2">
      <c r="A15241" t="s">
        <v>35947</v>
      </c>
      <c r="B15241" t="s">
        <v>35948</v>
      </c>
      <c r="C15241">
        <v>1</v>
      </c>
      <c r="D15241">
        <f>176</f>
        <v>176</v>
      </c>
      <c r="E15241" t="s">
        <v>12</v>
      </c>
      <c r="F15241" s="3" t="s">
        <v>35949</v>
      </c>
      <c r="G15241">
        <v>2018</v>
      </c>
      <c r="H15241" t="s">
        <v>86</v>
      </c>
      <c r="I15241" t="s">
        <v>35950</v>
      </c>
    </row>
    <row r="15242" spans="1:9" ht="16" x14ac:dyDescent="0.2">
      <c r="A15242" t="s">
        <v>35947</v>
      </c>
      <c r="B15242" t="s">
        <v>35951</v>
      </c>
      <c r="C15242">
        <v>2</v>
      </c>
      <c r="D15242" t="s">
        <v>834</v>
      </c>
      <c r="E15242" t="s">
        <v>25787</v>
      </c>
      <c r="F15242" s="3" t="s">
        <v>25788</v>
      </c>
      <c r="G15242">
        <v>2018</v>
      </c>
      <c r="H15242" t="s">
        <v>86</v>
      </c>
      <c r="I15242" t="s">
        <v>35950</v>
      </c>
    </row>
    <row r="15243" spans="1:9" ht="32" x14ac:dyDescent="0.2">
      <c r="A15243" t="s">
        <v>35947</v>
      </c>
      <c r="B15243" t="s">
        <v>35952</v>
      </c>
      <c r="C15243">
        <v>3</v>
      </c>
      <c r="D15243" t="s">
        <v>12</v>
      </c>
      <c r="E15243" t="s">
        <v>12</v>
      </c>
      <c r="F15243" s="3" t="s">
        <v>35953</v>
      </c>
      <c r="G15243">
        <v>2018</v>
      </c>
      <c r="H15243" t="s">
        <v>86</v>
      </c>
      <c r="I15243" t="s">
        <v>35950</v>
      </c>
    </row>
    <row r="15244" spans="1:9" ht="16" x14ac:dyDescent="0.2">
      <c r="A15244" t="s">
        <v>35947</v>
      </c>
      <c r="B15244" t="s">
        <v>35954</v>
      </c>
      <c r="C15244">
        <v>4</v>
      </c>
      <c r="D15244" t="s">
        <v>12</v>
      </c>
      <c r="E15244" t="s">
        <v>12</v>
      </c>
      <c r="F15244" s="3" t="s">
        <v>35955</v>
      </c>
      <c r="G15244">
        <v>2018</v>
      </c>
      <c r="H15244" t="s">
        <v>86</v>
      </c>
      <c r="I15244" t="s">
        <v>35950</v>
      </c>
    </row>
    <row r="15245" spans="1:9" ht="16" x14ac:dyDescent="0.2">
      <c r="A15245" t="s">
        <v>35947</v>
      </c>
      <c r="B15245" t="s">
        <v>35956</v>
      </c>
      <c r="C15245">
        <v>5</v>
      </c>
      <c r="D15245" t="s">
        <v>12</v>
      </c>
      <c r="E15245" t="s">
        <v>12</v>
      </c>
      <c r="F15245" s="3" t="s">
        <v>35957</v>
      </c>
      <c r="G15245">
        <v>2018</v>
      </c>
      <c r="H15245" t="s">
        <v>86</v>
      </c>
      <c r="I15245" t="s">
        <v>35950</v>
      </c>
    </row>
    <row r="15246" spans="1:9" ht="16" x14ac:dyDescent="0.2">
      <c r="A15246" t="s">
        <v>35947</v>
      </c>
      <c r="B15246" t="s">
        <v>35958</v>
      </c>
      <c r="C15246">
        <v>6</v>
      </c>
      <c r="D15246" t="s">
        <v>12</v>
      </c>
      <c r="E15246" t="s">
        <v>12</v>
      </c>
      <c r="F15246" s="3" t="s">
        <v>35959</v>
      </c>
      <c r="G15246">
        <v>2018</v>
      </c>
      <c r="H15246" t="s">
        <v>86</v>
      </c>
      <c r="I15246" t="s">
        <v>35950</v>
      </c>
    </row>
    <row r="15247" spans="1:9" ht="32" x14ac:dyDescent="0.2">
      <c r="A15247" t="s">
        <v>35960</v>
      </c>
      <c r="B15247" t="s">
        <v>35961</v>
      </c>
      <c r="C15247">
        <v>1</v>
      </c>
      <c r="D15247" t="s">
        <v>31</v>
      </c>
      <c r="E15247" t="s">
        <v>12</v>
      </c>
      <c r="F15247" s="3" t="s">
        <v>35397</v>
      </c>
      <c r="G15247">
        <v>2018</v>
      </c>
      <c r="H15247" t="s">
        <v>420</v>
      </c>
      <c r="I15247" t="s">
        <v>35962</v>
      </c>
    </row>
    <row r="15248" spans="1:9" ht="16" x14ac:dyDescent="0.2">
      <c r="A15248" t="s">
        <v>35963</v>
      </c>
      <c r="B15248" t="s">
        <v>35964</v>
      </c>
      <c r="C15248">
        <v>1</v>
      </c>
      <c r="D15248" t="s">
        <v>12</v>
      </c>
      <c r="E15248" t="s">
        <v>12</v>
      </c>
      <c r="F15248" s="3" t="s">
        <v>35965</v>
      </c>
      <c r="G15248">
        <v>2018</v>
      </c>
      <c r="H15248" t="s">
        <v>761</v>
      </c>
      <c r="I15248" t="s">
        <v>35966</v>
      </c>
    </row>
    <row r="15249" spans="1:9" ht="16" x14ac:dyDescent="0.2">
      <c r="A15249" t="s">
        <v>35967</v>
      </c>
      <c r="B15249" t="s">
        <v>5578</v>
      </c>
      <c r="C15249">
        <v>1</v>
      </c>
      <c r="D15249">
        <f>285</f>
        <v>285</v>
      </c>
      <c r="E15249" t="s">
        <v>12</v>
      </c>
      <c r="F15249" s="3" t="s">
        <v>11126</v>
      </c>
      <c r="G15249">
        <v>2018</v>
      </c>
      <c r="H15249" t="s">
        <v>140</v>
      </c>
      <c r="I15249" t="s">
        <v>35968</v>
      </c>
    </row>
    <row r="15250" spans="1:9" ht="16" x14ac:dyDescent="0.2">
      <c r="A15250" t="s">
        <v>35967</v>
      </c>
      <c r="B15250" t="s">
        <v>20400</v>
      </c>
      <c r="C15250">
        <v>2</v>
      </c>
      <c r="D15250" t="s">
        <v>52</v>
      </c>
      <c r="E15250" t="s">
        <v>12</v>
      </c>
      <c r="F15250" s="3" t="s">
        <v>1278</v>
      </c>
      <c r="G15250">
        <v>2018</v>
      </c>
      <c r="H15250" t="s">
        <v>140</v>
      </c>
      <c r="I15250" t="s">
        <v>35968</v>
      </c>
    </row>
    <row r="15251" spans="1:9" ht="16" x14ac:dyDescent="0.2">
      <c r="A15251" t="s">
        <v>35969</v>
      </c>
      <c r="B15251" t="s">
        <v>35970</v>
      </c>
      <c r="C15251">
        <v>1</v>
      </c>
      <c r="D15251">
        <f>176</f>
        <v>176</v>
      </c>
      <c r="E15251" t="s">
        <v>656</v>
      </c>
      <c r="F15251" s="3" t="s">
        <v>35971</v>
      </c>
      <c r="G15251">
        <v>2018</v>
      </c>
      <c r="H15251" t="s">
        <v>522</v>
      </c>
      <c r="I15251" t="s">
        <v>35972</v>
      </c>
    </row>
    <row r="15252" spans="1:9" ht="16" x14ac:dyDescent="0.2">
      <c r="A15252" t="s">
        <v>35969</v>
      </c>
      <c r="B15252" t="s">
        <v>35973</v>
      </c>
      <c r="C15252">
        <v>2</v>
      </c>
      <c r="D15252">
        <f>145</f>
        <v>145</v>
      </c>
      <c r="E15252" t="s">
        <v>12</v>
      </c>
      <c r="F15252" s="3" t="s">
        <v>32204</v>
      </c>
      <c r="G15252">
        <v>2018</v>
      </c>
      <c r="H15252" t="s">
        <v>140</v>
      </c>
      <c r="I15252" t="s">
        <v>35972</v>
      </c>
    </row>
    <row r="15253" spans="1:9" ht="16" x14ac:dyDescent="0.2">
      <c r="A15253" t="s">
        <v>35969</v>
      </c>
      <c r="B15253" t="s">
        <v>35974</v>
      </c>
      <c r="C15253">
        <v>3</v>
      </c>
      <c r="D15253" t="s">
        <v>4617</v>
      </c>
      <c r="E15253" t="s">
        <v>12</v>
      </c>
      <c r="F15253" s="3" t="s">
        <v>6009</v>
      </c>
      <c r="G15253">
        <v>2018</v>
      </c>
      <c r="H15253" t="s">
        <v>140</v>
      </c>
      <c r="I15253" t="s">
        <v>35972</v>
      </c>
    </row>
    <row r="15254" spans="1:9" ht="16" x14ac:dyDescent="0.2">
      <c r="A15254" t="s">
        <v>35975</v>
      </c>
      <c r="B15254" t="s">
        <v>7288</v>
      </c>
      <c r="C15254">
        <v>1</v>
      </c>
      <c r="D15254" t="s">
        <v>12</v>
      </c>
      <c r="E15254" t="s">
        <v>12</v>
      </c>
      <c r="F15254" s="3" t="s">
        <v>35976</v>
      </c>
      <c r="G15254">
        <v>2018</v>
      </c>
      <c r="H15254" t="s">
        <v>67</v>
      </c>
      <c r="I15254" t="s">
        <v>35977</v>
      </c>
    </row>
    <row r="15255" spans="1:9" ht="16" x14ac:dyDescent="0.2">
      <c r="A15255" t="s">
        <v>35975</v>
      </c>
      <c r="B15255" t="s">
        <v>35978</v>
      </c>
      <c r="C15255">
        <v>2</v>
      </c>
      <c r="D15255" t="s">
        <v>12</v>
      </c>
      <c r="E15255" t="s">
        <v>12</v>
      </c>
      <c r="F15255" s="3" t="s">
        <v>35979</v>
      </c>
      <c r="G15255">
        <v>2018</v>
      </c>
      <c r="H15255" t="s">
        <v>4123</v>
      </c>
      <c r="I15255" t="s">
        <v>35977</v>
      </c>
    </row>
    <row r="15256" spans="1:9" ht="16" x14ac:dyDescent="0.2">
      <c r="A15256" t="s">
        <v>35980</v>
      </c>
      <c r="B15256" t="s">
        <v>35981</v>
      </c>
      <c r="C15256">
        <v>1</v>
      </c>
      <c r="D15256" t="s">
        <v>7053</v>
      </c>
      <c r="E15256" t="s">
        <v>12</v>
      </c>
      <c r="F15256" s="3" t="s">
        <v>35982</v>
      </c>
      <c r="G15256">
        <v>2018</v>
      </c>
      <c r="H15256" t="s">
        <v>998</v>
      </c>
      <c r="I15256" t="s">
        <v>35983</v>
      </c>
    </row>
    <row r="15257" spans="1:9" ht="16" x14ac:dyDescent="0.2">
      <c r="A15257" t="s">
        <v>35980</v>
      </c>
      <c r="B15257" t="s">
        <v>35984</v>
      </c>
      <c r="C15257">
        <v>2</v>
      </c>
      <c r="D15257" t="s">
        <v>90</v>
      </c>
      <c r="E15257" t="s">
        <v>12</v>
      </c>
      <c r="F15257" s="3" t="s">
        <v>35985</v>
      </c>
      <c r="G15257">
        <v>2018</v>
      </c>
      <c r="H15257" t="s">
        <v>832</v>
      </c>
      <c r="I15257" t="s">
        <v>35983</v>
      </c>
    </row>
    <row r="15258" spans="1:9" ht="32" x14ac:dyDescent="0.2">
      <c r="A15258" t="s">
        <v>35980</v>
      </c>
      <c r="B15258" t="s">
        <v>35986</v>
      </c>
      <c r="C15258">
        <v>3</v>
      </c>
      <c r="D15258" t="s">
        <v>7053</v>
      </c>
      <c r="E15258" t="s">
        <v>12</v>
      </c>
      <c r="F15258" s="3" t="s">
        <v>35987</v>
      </c>
      <c r="G15258">
        <v>2018</v>
      </c>
      <c r="H15258" t="s">
        <v>998</v>
      </c>
      <c r="I15258" t="s">
        <v>35983</v>
      </c>
    </row>
    <row r="15259" spans="1:9" ht="32" x14ac:dyDescent="0.2">
      <c r="A15259" t="s">
        <v>35988</v>
      </c>
      <c r="B15259" t="s">
        <v>35989</v>
      </c>
      <c r="C15259">
        <v>1</v>
      </c>
      <c r="D15259" t="s">
        <v>292</v>
      </c>
      <c r="E15259" t="s">
        <v>12</v>
      </c>
      <c r="F15259" s="7" t="s">
        <v>19048</v>
      </c>
      <c r="G15259">
        <v>2018</v>
      </c>
      <c r="H15259" t="s">
        <v>140</v>
      </c>
      <c r="I15259" t="s">
        <v>35990</v>
      </c>
    </row>
    <row r="15260" spans="1:9" ht="32" x14ac:dyDescent="0.2">
      <c r="A15260" t="s">
        <v>35991</v>
      </c>
      <c r="B15260" t="s">
        <v>35992</v>
      </c>
      <c r="C15260">
        <v>1</v>
      </c>
      <c r="D15260" t="s">
        <v>311</v>
      </c>
      <c r="E15260" t="s">
        <v>12</v>
      </c>
      <c r="F15260" s="3" t="s">
        <v>35993</v>
      </c>
      <c r="G15260">
        <v>2018</v>
      </c>
      <c r="H15260" t="s">
        <v>140</v>
      </c>
      <c r="I15260" t="s">
        <v>35994</v>
      </c>
    </row>
    <row r="15261" spans="1:9" ht="32" x14ac:dyDescent="0.2">
      <c r="A15261" t="s">
        <v>35995</v>
      </c>
      <c r="B15261" t="s">
        <v>10269</v>
      </c>
      <c r="C15261">
        <v>1</v>
      </c>
      <c r="D15261" t="s">
        <v>712</v>
      </c>
      <c r="E15261" t="s">
        <v>12</v>
      </c>
      <c r="F15261" s="3" t="s">
        <v>32466</v>
      </c>
      <c r="G15261">
        <v>2018</v>
      </c>
      <c r="H15261" t="s">
        <v>140</v>
      </c>
      <c r="I15261" t="s">
        <v>35996</v>
      </c>
    </row>
    <row r="15262" spans="1:9" ht="32" x14ac:dyDescent="0.2">
      <c r="A15262" t="s">
        <v>35995</v>
      </c>
      <c r="B15262" t="s">
        <v>24779</v>
      </c>
      <c r="C15262">
        <v>2</v>
      </c>
      <c r="D15262" t="s">
        <v>712</v>
      </c>
      <c r="E15262" t="s">
        <v>12</v>
      </c>
      <c r="F15262" s="3" t="s">
        <v>32818</v>
      </c>
      <c r="G15262">
        <v>2018</v>
      </c>
      <c r="H15262" t="s">
        <v>140</v>
      </c>
      <c r="I15262" t="s">
        <v>35996</v>
      </c>
    </row>
    <row r="15263" spans="1:9" ht="16" x14ac:dyDescent="0.2">
      <c r="A15263" t="s">
        <v>35997</v>
      </c>
      <c r="B15263" t="s">
        <v>8860</v>
      </c>
      <c r="C15263">
        <v>1</v>
      </c>
      <c r="D15263" t="s">
        <v>12</v>
      </c>
      <c r="E15263" t="s">
        <v>12</v>
      </c>
      <c r="F15263" s="3" t="s">
        <v>35998</v>
      </c>
      <c r="G15263">
        <v>2018</v>
      </c>
      <c r="H15263" t="s">
        <v>14</v>
      </c>
      <c r="I15263" t="s">
        <v>35999</v>
      </c>
    </row>
    <row r="15264" spans="1:9" ht="32" x14ac:dyDescent="0.2">
      <c r="A15264" t="s">
        <v>35997</v>
      </c>
      <c r="B15264" t="s">
        <v>36000</v>
      </c>
      <c r="C15264">
        <v>2</v>
      </c>
      <c r="D15264" t="s">
        <v>344</v>
      </c>
      <c r="E15264" t="s">
        <v>12</v>
      </c>
      <c r="F15264" s="3" t="s">
        <v>18829</v>
      </c>
      <c r="G15264">
        <v>2018</v>
      </c>
      <c r="H15264" t="s">
        <v>462</v>
      </c>
      <c r="I15264" t="s">
        <v>35999</v>
      </c>
    </row>
    <row r="15265" spans="1:9" ht="16" x14ac:dyDescent="0.2">
      <c r="A15265" t="s">
        <v>35997</v>
      </c>
      <c r="B15265" t="s">
        <v>192</v>
      </c>
      <c r="C15265">
        <v>3</v>
      </c>
      <c r="D15265" t="s">
        <v>12</v>
      </c>
      <c r="E15265" t="s">
        <v>12</v>
      </c>
      <c r="F15265" s="3" t="s">
        <v>36001</v>
      </c>
      <c r="G15265">
        <v>2018</v>
      </c>
      <c r="H15265" t="s">
        <v>462</v>
      </c>
      <c r="I15265" t="s">
        <v>35999</v>
      </c>
    </row>
    <row r="15266" spans="1:9" ht="32" x14ac:dyDescent="0.2">
      <c r="A15266" t="s">
        <v>36002</v>
      </c>
      <c r="B15266" t="s">
        <v>36003</v>
      </c>
      <c r="C15266">
        <v>1</v>
      </c>
      <c r="D15266">
        <f>237</f>
        <v>237</v>
      </c>
      <c r="E15266" t="s">
        <v>12</v>
      </c>
      <c r="F15266" s="3" t="s">
        <v>36004</v>
      </c>
      <c r="G15266">
        <v>2018</v>
      </c>
      <c r="H15266" t="s">
        <v>21</v>
      </c>
      <c r="I15266" t="s">
        <v>36005</v>
      </c>
    </row>
    <row r="15267" spans="1:9" ht="16" x14ac:dyDescent="0.2">
      <c r="A15267" t="s">
        <v>36002</v>
      </c>
      <c r="B15267" t="s">
        <v>36006</v>
      </c>
      <c r="C15267">
        <v>2</v>
      </c>
      <c r="D15267">
        <f>237</f>
        <v>237</v>
      </c>
      <c r="E15267" t="s">
        <v>12</v>
      </c>
      <c r="F15267" s="3" t="s">
        <v>10540</v>
      </c>
      <c r="G15267">
        <v>2018</v>
      </c>
      <c r="H15267" t="s">
        <v>21</v>
      </c>
      <c r="I15267" t="s">
        <v>36005</v>
      </c>
    </row>
    <row r="15268" spans="1:9" ht="32" x14ac:dyDescent="0.2">
      <c r="A15268" t="s">
        <v>36007</v>
      </c>
      <c r="B15268" t="s">
        <v>17880</v>
      </c>
      <c r="C15268">
        <v>1</v>
      </c>
      <c r="D15268">
        <f>264</f>
        <v>264</v>
      </c>
      <c r="E15268" t="s">
        <v>12</v>
      </c>
      <c r="F15268" s="3" t="s">
        <v>10011</v>
      </c>
      <c r="G15268">
        <v>2018</v>
      </c>
      <c r="H15268" t="s">
        <v>318</v>
      </c>
      <c r="I15268" t="s">
        <v>36008</v>
      </c>
    </row>
    <row r="15269" spans="1:9" ht="16" x14ac:dyDescent="0.2">
      <c r="A15269" t="s">
        <v>36009</v>
      </c>
      <c r="B15269" t="s">
        <v>36010</v>
      </c>
      <c r="C15269">
        <v>1</v>
      </c>
      <c r="D15269">
        <f>523</f>
        <v>523</v>
      </c>
      <c r="E15269" t="s">
        <v>12</v>
      </c>
      <c r="F15269" s="3" t="s">
        <v>36011</v>
      </c>
      <c r="G15269">
        <v>2018</v>
      </c>
      <c r="H15269" t="s">
        <v>86</v>
      </c>
      <c r="I15269" t="s">
        <v>36012</v>
      </c>
    </row>
    <row r="15270" spans="1:9" ht="32" x14ac:dyDescent="0.2">
      <c r="A15270" t="s">
        <v>36009</v>
      </c>
      <c r="B15270" t="s">
        <v>17785</v>
      </c>
      <c r="C15270">
        <v>2</v>
      </c>
      <c r="D15270" t="s">
        <v>52</v>
      </c>
      <c r="E15270" t="s">
        <v>12</v>
      </c>
      <c r="F15270" s="3" t="s">
        <v>36013</v>
      </c>
      <c r="G15270">
        <v>2018</v>
      </c>
      <c r="H15270" t="s">
        <v>21</v>
      </c>
      <c r="I15270" t="s">
        <v>36012</v>
      </c>
    </row>
    <row r="15271" spans="1:9" ht="16" x14ac:dyDescent="0.2">
      <c r="A15271" t="s">
        <v>36014</v>
      </c>
      <c r="B15271" t="s">
        <v>36015</v>
      </c>
      <c r="C15271">
        <v>1</v>
      </c>
      <c r="D15271" t="s">
        <v>52</v>
      </c>
      <c r="E15271" t="s">
        <v>12</v>
      </c>
      <c r="F15271" s="3" t="s">
        <v>36016</v>
      </c>
      <c r="G15271">
        <v>2018</v>
      </c>
      <c r="H15271" t="s">
        <v>1157</v>
      </c>
      <c r="I15271" t="s">
        <v>36017</v>
      </c>
    </row>
    <row r="15272" spans="1:9" ht="32" x14ac:dyDescent="0.2">
      <c r="A15272" t="s">
        <v>36014</v>
      </c>
      <c r="B15272" t="s">
        <v>36018</v>
      </c>
      <c r="C15272">
        <v>2</v>
      </c>
      <c r="D15272" t="s">
        <v>712</v>
      </c>
      <c r="E15272" t="s">
        <v>12</v>
      </c>
      <c r="F15272" s="3" t="s">
        <v>36019</v>
      </c>
      <c r="G15272">
        <v>2018</v>
      </c>
      <c r="H15272" t="s">
        <v>1157</v>
      </c>
      <c r="I15272" t="s">
        <v>36017</v>
      </c>
    </row>
    <row r="15273" spans="1:9" ht="16" x14ac:dyDescent="0.2">
      <c r="A15273" t="s">
        <v>36020</v>
      </c>
      <c r="B15273" t="s">
        <v>36021</v>
      </c>
      <c r="C15273">
        <v>1</v>
      </c>
      <c r="D15273">
        <f>285</f>
        <v>285</v>
      </c>
      <c r="E15273" t="s">
        <v>12</v>
      </c>
      <c r="F15273" s="3" t="s">
        <v>5884</v>
      </c>
      <c r="G15273">
        <v>2018</v>
      </c>
      <c r="H15273" t="s">
        <v>368</v>
      </c>
      <c r="I15273" t="s">
        <v>36022</v>
      </c>
    </row>
    <row r="15274" spans="1:9" ht="16" x14ac:dyDescent="0.2">
      <c r="A15274" t="s">
        <v>36020</v>
      </c>
      <c r="B15274" t="s">
        <v>16837</v>
      </c>
      <c r="C15274">
        <v>2</v>
      </c>
      <c r="D15274" t="s">
        <v>5327</v>
      </c>
      <c r="E15274" t="s">
        <v>12</v>
      </c>
      <c r="F15274" s="3" t="s">
        <v>36023</v>
      </c>
      <c r="G15274">
        <v>2018</v>
      </c>
      <c r="H15274" t="s">
        <v>368</v>
      </c>
      <c r="I15274" t="s">
        <v>36022</v>
      </c>
    </row>
    <row r="15275" spans="1:9" ht="16" x14ac:dyDescent="0.2">
      <c r="A15275" t="s">
        <v>36020</v>
      </c>
      <c r="B15275" t="s">
        <v>36024</v>
      </c>
      <c r="C15275">
        <v>3</v>
      </c>
      <c r="D15275" t="s">
        <v>12</v>
      </c>
      <c r="E15275" t="s">
        <v>12</v>
      </c>
      <c r="F15275" s="3" t="s">
        <v>15832</v>
      </c>
      <c r="G15275">
        <v>2018</v>
      </c>
      <c r="H15275" t="s">
        <v>368</v>
      </c>
      <c r="I15275" t="s">
        <v>36022</v>
      </c>
    </row>
    <row r="15276" spans="1:9" ht="16" x14ac:dyDescent="0.2">
      <c r="A15276" t="s">
        <v>36025</v>
      </c>
      <c r="B15276" t="s">
        <v>36026</v>
      </c>
      <c r="C15276">
        <v>1</v>
      </c>
      <c r="D15276" t="s">
        <v>90</v>
      </c>
      <c r="E15276" t="s">
        <v>12</v>
      </c>
      <c r="F15276" s="3" t="s">
        <v>3824</v>
      </c>
      <c r="G15276">
        <v>2018</v>
      </c>
      <c r="H15276" t="s">
        <v>296</v>
      </c>
      <c r="I15276" t="s">
        <v>36027</v>
      </c>
    </row>
    <row r="15277" spans="1:9" ht="32" x14ac:dyDescent="0.2">
      <c r="A15277" t="s">
        <v>36028</v>
      </c>
      <c r="B15277" t="s">
        <v>36029</v>
      </c>
      <c r="C15277">
        <v>1</v>
      </c>
      <c r="D15277">
        <f>65</f>
        <v>65</v>
      </c>
      <c r="E15277" t="s">
        <v>464</v>
      </c>
      <c r="F15277" s="3" t="s">
        <v>36030</v>
      </c>
      <c r="G15277">
        <v>2018</v>
      </c>
      <c r="H15277" t="s">
        <v>323</v>
      </c>
      <c r="I15277" t="s">
        <v>36031</v>
      </c>
    </row>
    <row r="15278" spans="1:9" ht="32" x14ac:dyDescent="0.2">
      <c r="A15278" t="s">
        <v>36028</v>
      </c>
      <c r="B15278" t="s">
        <v>36032</v>
      </c>
      <c r="C15278">
        <v>2</v>
      </c>
      <c r="D15278" t="s">
        <v>2738</v>
      </c>
      <c r="E15278" t="s">
        <v>12</v>
      </c>
      <c r="F15278" s="3" t="s">
        <v>36033</v>
      </c>
      <c r="G15278">
        <v>2018</v>
      </c>
      <c r="H15278" t="s">
        <v>323</v>
      </c>
      <c r="I15278" t="s">
        <v>36031</v>
      </c>
    </row>
    <row r="15279" spans="1:9" ht="32" x14ac:dyDescent="0.2">
      <c r="A15279" t="s">
        <v>36034</v>
      </c>
      <c r="B15279" t="s">
        <v>36035</v>
      </c>
      <c r="C15279">
        <v>1</v>
      </c>
      <c r="D15279" t="s">
        <v>731</v>
      </c>
      <c r="E15279" t="s">
        <v>12</v>
      </c>
      <c r="F15279" s="3" t="s">
        <v>36036</v>
      </c>
      <c r="G15279">
        <v>2018</v>
      </c>
      <c r="H15279" t="s">
        <v>714</v>
      </c>
      <c r="I15279" t="s">
        <v>36037</v>
      </c>
    </row>
    <row r="15280" spans="1:9" ht="32" x14ac:dyDescent="0.2">
      <c r="A15280" t="s">
        <v>36034</v>
      </c>
      <c r="B15280" t="s">
        <v>36038</v>
      </c>
      <c r="C15280">
        <v>2</v>
      </c>
      <c r="D15280" t="s">
        <v>731</v>
      </c>
      <c r="E15280" t="s">
        <v>12</v>
      </c>
      <c r="F15280" s="3" t="s">
        <v>36039</v>
      </c>
      <c r="G15280">
        <v>2018</v>
      </c>
      <c r="H15280" t="s">
        <v>714</v>
      </c>
      <c r="I15280" t="s">
        <v>36037</v>
      </c>
    </row>
    <row r="15281" spans="1:9" ht="32" x14ac:dyDescent="0.2">
      <c r="A15281" t="s">
        <v>36040</v>
      </c>
      <c r="B15281" t="s">
        <v>411</v>
      </c>
      <c r="C15281">
        <v>1</v>
      </c>
      <c r="D15281" t="s">
        <v>408</v>
      </c>
      <c r="E15281" t="s">
        <v>12</v>
      </c>
      <c r="F15281" s="7" t="s">
        <v>19743</v>
      </c>
      <c r="G15281">
        <v>2018</v>
      </c>
      <c r="H15281" t="s">
        <v>174</v>
      </c>
      <c r="I15281" t="s">
        <v>36041</v>
      </c>
    </row>
    <row r="15282" spans="1:9" ht="32" x14ac:dyDescent="0.2">
      <c r="A15282" t="s">
        <v>36040</v>
      </c>
      <c r="B15282" t="s">
        <v>1374</v>
      </c>
      <c r="C15282">
        <v>2</v>
      </c>
      <c r="D15282" t="s">
        <v>344</v>
      </c>
      <c r="E15282" t="s">
        <v>12</v>
      </c>
      <c r="F15282" s="7" t="s">
        <v>1373</v>
      </c>
      <c r="G15282">
        <v>2018</v>
      </c>
      <c r="H15282" t="s">
        <v>174</v>
      </c>
      <c r="I15282" t="s">
        <v>36041</v>
      </c>
    </row>
    <row r="15283" spans="1:9" ht="32" x14ac:dyDescent="0.2">
      <c r="A15283" t="s">
        <v>36042</v>
      </c>
      <c r="B15283" t="s">
        <v>29557</v>
      </c>
      <c r="C15283">
        <v>1</v>
      </c>
      <c r="D15283" t="s">
        <v>1579</v>
      </c>
      <c r="E15283" t="s">
        <v>12</v>
      </c>
      <c r="F15283" s="3" t="s">
        <v>36043</v>
      </c>
      <c r="G15283">
        <v>2018</v>
      </c>
      <c r="H15283" t="s">
        <v>140</v>
      </c>
      <c r="I15283" t="s">
        <v>36044</v>
      </c>
    </row>
    <row r="15284" spans="1:9" ht="32" x14ac:dyDescent="0.2">
      <c r="A15284" t="s">
        <v>36045</v>
      </c>
      <c r="B15284" t="s">
        <v>36046</v>
      </c>
      <c r="C15284">
        <v>1</v>
      </c>
      <c r="D15284" t="s">
        <v>193</v>
      </c>
      <c r="E15284" t="s">
        <v>12</v>
      </c>
      <c r="F15284" s="3" t="s">
        <v>36047</v>
      </c>
      <c r="G15284">
        <v>2018</v>
      </c>
      <c r="H15284" t="s">
        <v>195</v>
      </c>
      <c r="I15284" t="s">
        <v>36048</v>
      </c>
    </row>
    <row r="15285" spans="1:9" ht="32" x14ac:dyDescent="0.2">
      <c r="A15285" t="s">
        <v>36049</v>
      </c>
      <c r="B15285" t="s">
        <v>34399</v>
      </c>
      <c r="C15285">
        <v>1</v>
      </c>
      <c r="D15285" t="s">
        <v>12</v>
      </c>
      <c r="E15285" t="s">
        <v>12</v>
      </c>
      <c r="F15285" s="3" t="s">
        <v>36050</v>
      </c>
      <c r="G15285">
        <v>2018</v>
      </c>
      <c r="H15285" t="s">
        <v>497</v>
      </c>
      <c r="I15285" t="s">
        <v>36051</v>
      </c>
    </row>
    <row r="15286" spans="1:9" ht="32" x14ac:dyDescent="0.2">
      <c r="A15286" t="s">
        <v>36049</v>
      </c>
      <c r="B15286" t="s">
        <v>36052</v>
      </c>
      <c r="C15286">
        <v>2</v>
      </c>
      <c r="D15286" t="s">
        <v>12</v>
      </c>
      <c r="E15286" t="s">
        <v>12</v>
      </c>
      <c r="F15286" s="3" t="s">
        <v>36053</v>
      </c>
      <c r="G15286">
        <v>2018</v>
      </c>
      <c r="H15286" t="s">
        <v>497</v>
      </c>
      <c r="I15286" t="s">
        <v>36051</v>
      </c>
    </row>
    <row r="15287" spans="1:9" ht="16" x14ac:dyDescent="0.2">
      <c r="A15287" t="s">
        <v>36054</v>
      </c>
      <c r="B15287" t="s">
        <v>36055</v>
      </c>
      <c r="C15287">
        <v>1</v>
      </c>
      <c r="D15287" t="s">
        <v>12</v>
      </c>
      <c r="E15287" t="s">
        <v>12</v>
      </c>
      <c r="F15287" s="3" t="s">
        <v>36056</v>
      </c>
      <c r="G15287">
        <v>2018</v>
      </c>
      <c r="H15287" t="s">
        <v>140</v>
      </c>
      <c r="I15287" t="s">
        <v>36057</v>
      </c>
    </row>
    <row r="15288" spans="1:9" ht="16" x14ac:dyDescent="0.2">
      <c r="A15288" t="s">
        <v>36054</v>
      </c>
      <c r="B15288" t="s">
        <v>27754</v>
      </c>
      <c r="C15288">
        <v>2</v>
      </c>
      <c r="D15288" t="s">
        <v>12</v>
      </c>
      <c r="E15288" t="s">
        <v>12</v>
      </c>
      <c r="F15288" s="3" t="s">
        <v>36058</v>
      </c>
      <c r="G15288">
        <v>2018</v>
      </c>
      <c r="H15288" t="s">
        <v>140</v>
      </c>
      <c r="I15288" t="s">
        <v>36057</v>
      </c>
    </row>
    <row r="15289" spans="1:9" ht="16" x14ac:dyDescent="0.2">
      <c r="A15289" t="s">
        <v>36059</v>
      </c>
      <c r="B15289" t="s">
        <v>36060</v>
      </c>
      <c r="C15289">
        <v>1</v>
      </c>
      <c r="D15289">
        <f>454</f>
        <v>454</v>
      </c>
      <c r="E15289" t="s">
        <v>12</v>
      </c>
      <c r="F15289" s="3" t="s">
        <v>36061</v>
      </c>
      <c r="G15289">
        <v>2018</v>
      </c>
      <c r="H15289" t="s">
        <v>423</v>
      </c>
      <c r="I15289" t="s">
        <v>36062</v>
      </c>
    </row>
    <row r="15290" spans="1:9" ht="16" x14ac:dyDescent="0.2">
      <c r="A15290" t="s">
        <v>36059</v>
      </c>
      <c r="B15290" t="s">
        <v>36063</v>
      </c>
      <c r="C15290">
        <v>2</v>
      </c>
      <c r="D15290">
        <f>454</f>
        <v>454</v>
      </c>
      <c r="E15290" t="s">
        <v>12</v>
      </c>
      <c r="F15290" s="3" t="s">
        <v>32394</v>
      </c>
      <c r="G15290">
        <v>2018</v>
      </c>
      <c r="H15290" t="s">
        <v>423</v>
      </c>
      <c r="I15290" t="s">
        <v>36062</v>
      </c>
    </row>
    <row r="15291" spans="1:9" ht="32" x14ac:dyDescent="0.2">
      <c r="A15291" t="s">
        <v>36064</v>
      </c>
      <c r="B15291" t="s">
        <v>36065</v>
      </c>
      <c r="C15291">
        <v>1</v>
      </c>
      <c r="D15291" t="s">
        <v>12</v>
      </c>
      <c r="E15291" t="s">
        <v>12</v>
      </c>
      <c r="F15291" s="3" t="s">
        <v>36066</v>
      </c>
      <c r="G15291">
        <v>2018</v>
      </c>
      <c r="H15291" t="s">
        <v>140</v>
      </c>
      <c r="I15291" t="s">
        <v>36067</v>
      </c>
    </row>
    <row r="15292" spans="1:9" ht="32" x14ac:dyDescent="0.2">
      <c r="A15292" t="s">
        <v>36064</v>
      </c>
      <c r="B15292" t="s">
        <v>29286</v>
      </c>
      <c r="C15292">
        <v>2</v>
      </c>
      <c r="D15292" t="s">
        <v>12</v>
      </c>
      <c r="E15292" t="s">
        <v>12</v>
      </c>
      <c r="F15292" s="3" t="s">
        <v>36068</v>
      </c>
      <c r="G15292">
        <v>2018</v>
      </c>
      <c r="H15292" t="s">
        <v>140</v>
      </c>
      <c r="I15292" t="s">
        <v>36067</v>
      </c>
    </row>
    <row r="15293" spans="1:9" ht="16" x14ac:dyDescent="0.2">
      <c r="A15293" t="s">
        <v>36069</v>
      </c>
      <c r="B15293" t="s">
        <v>36070</v>
      </c>
      <c r="C15293">
        <v>1</v>
      </c>
      <c r="D15293" t="s">
        <v>12</v>
      </c>
      <c r="E15293" t="s">
        <v>12</v>
      </c>
      <c r="F15293" s="3" t="s">
        <v>36071</v>
      </c>
      <c r="G15293">
        <v>2018</v>
      </c>
      <c r="H15293" t="s">
        <v>6108</v>
      </c>
      <c r="I15293" t="s">
        <v>36072</v>
      </c>
    </row>
    <row r="15294" spans="1:9" ht="32" x14ac:dyDescent="0.2">
      <c r="A15294" t="s">
        <v>36073</v>
      </c>
      <c r="B15294" t="s">
        <v>36074</v>
      </c>
      <c r="C15294">
        <v>1</v>
      </c>
      <c r="D15294" t="s">
        <v>12</v>
      </c>
      <c r="E15294" t="s">
        <v>12</v>
      </c>
      <c r="F15294" s="3" t="s">
        <v>36075</v>
      </c>
      <c r="G15294">
        <v>2018</v>
      </c>
      <c r="H15294" t="s">
        <v>174</v>
      </c>
      <c r="I15294" t="s">
        <v>36076</v>
      </c>
    </row>
    <row r="15295" spans="1:9" ht="32" x14ac:dyDescent="0.2">
      <c r="A15295" t="s">
        <v>36073</v>
      </c>
      <c r="B15295" t="s">
        <v>36077</v>
      </c>
      <c r="C15295">
        <v>2</v>
      </c>
      <c r="D15295" t="s">
        <v>12</v>
      </c>
      <c r="E15295" t="s">
        <v>12</v>
      </c>
      <c r="F15295" s="3" t="s">
        <v>36075</v>
      </c>
      <c r="G15295">
        <v>2018</v>
      </c>
      <c r="H15295" t="s">
        <v>174</v>
      </c>
      <c r="I15295" t="s">
        <v>36076</v>
      </c>
    </row>
    <row r="15296" spans="1:9" ht="32" x14ac:dyDescent="0.2">
      <c r="A15296" t="s">
        <v>36073</v>
      </c>
      <c r="B15296" t="s">
        <v>36078</v>
      </c>
      <c r="C15296">
        <v>3</v>
      </c>
      <c r="D15296" t="s">
        <v>12</v>
      </c>
      <c r="E15296" t="s">
        <v>12</v>
      </c>
      <c r="F15296" s="3" t="s">
        <v>36079</v>
      </c>
      <c r="G15296">
        <v>2018</v>
      </c>
      <c r="H15296" t="s">
        <v>174</v>
      </c>
      <c r="I15296" t="s">
        <v>36076</v>
      </c>
    </row>
    <row r="15297" spans="1:9" ht="32" x14ac:dyDescent="0.2">
      <c r="A15297" t="s">
        <v>36073</v>
      </c>
      <c r="B15297" t="s">
        <v>36080</v>
      </c>
      <c r="C15297">
        <v>4</v>
      </c>
      <c r="D15297" t="s">
        <v>12</v>
      </c>
      <c r="E15297" t="s">
        <v>12</v>
      </c>
      <c r="F15297" s="3" t="s">
        <v>36081</v>
      </c>
      <c r="G15297">
        <v>2018</v>
      </c>
      <c r="H15297" t="s">
        <v>174</v>
      </c>
      <c r="I15297" t="s">
        <v>36076</v>
      </c>
    </row>
    <row r="15298" spans="1:9" ht="32" x14ac:dyDescent="0.2">
      <c r="A15298" t="s">
        <v>36082</v>
      </c>
      <c r="B15298" t="s">
        <v>36083</v>
      </c>
      <c r="C15298">
        <v>1</v>
      </c>
      <c r="D15298" t="s">
        <v>12</v>
      </c>
      <c r="E15298" t="s">
        <v>12</v>
      </c>
      <c r="F15298" s="3" t="s">
        <v>36084</v>
      </c>
      <c r="G15298">
        <v>2018</v>
      </c>
      <c r="H15298" t="s">
        <v>527</v>
      </c>
      <c r="I15298" t="s">
        <v>36085</v>
      </c>
    </row>
    <row r="15299" spans="1:9" ht="32" x14ac:dyDescent="0.2">
      <c r="A15299" t="s">
        <v>36082</v>
      </c>
      <c r="B15299" t="s">
        <v>36086</v>
      </c>
      <c r="C15299">
        <v>2</v>
      </c>
      <c r="D15299" t="s">
        <v>12</v>
      </c>
      <c r="E15299" t="s">
        <v>12</v>
      </c>
      <c r="F15299" s="3" t="s">
        <v>36087</v>
      </c>
      <c r="G15299">
        <v>2018</v>
      </c>
      <c r="H15299" t="s">
        <v>296</v>
      </c>
      <c r="I15299" t="s">
        <v>36085</v>
      </c>
    </row>
    <row r="15300" spans="1:9" ht="32" x14ac:dyDescent="0.2">
      <c r="A15300" t="s">
        <v>36082</v>
      </c>
      <c r="B15300" t="s">
        <v>36088</v>
      </c>
      <c r="C15300">
        <v>3</v>
      </c>
      <c r="D15300" t="s">
        <v>12</v>
      </c>
      <c r="E15300" t="s">
        <v>12</v>
      </c>
      <c r="F15300" s="3" t="s">
        <v>36089</v>
      </c>
      <c r="G15300">
        <v>2018</v>
      </c>
      <c r="H15300" t="s">
        <v>37</v>
      </c>
      <c r="I15300" t="s">
        <v>36085</v>
      </c>
    </row>
    <row r="15301" spans="1:9" ht="16" x14ac:dyDescent="0.2">
      <c r="A15301" t="s">
        <v>36082</v>
      </c>
      <c r="B15301" t="s">
        <v>36090</v>
      </c>
      <c r="C15301">
        <v>4</v>
      </c>
      <c r="D15301" t="s">
        <v>12</v>
      </c>
      <c r="E15301" t="s">
        <v>12</v>
      </c>
      <c r="F15301" s="3" t="s">
        <v>36091</v>
      </c>
      <c r="G15301">
        <v>2018</v>
      </c>
      <c r="H15301" t="s">
        <v>296</v>
      </c>
      <c r="I15301" t="s">
        <v>36085</v>
      </c>
    </row>
    <row r="15302" spans="1:9" ht="16" x14ac:dyDescent="0.2">
      <c r="A15302" t="s">
        <v>36082</v>
      </c>
      <c r="B15302" t="s">
        <v>36092</v>
      </c>
      <c r="C15302">
        <v>5</v>
      </c>
      <c r="D15302" t="s">
        <v>12</v>
      </c>
      <c r="E15302" t="s">
        <v>12</v>
      </c>
      <c r="F15302" s="3" t="s">
        <v>36093</v>
      </c>
      <c r="G15302">
        <v>2018</v>
      </c>
      <c r="H15302" t="s">
        <v>296</v>
      </c>
      <c r="I15302" t="s">
        <v>36085</v>
      </c>
    </row>
    <row r="15303" spans="1:9" ht="16" x14ac:dyDescent="0.2">
      <c r="A15303" t="s">
        <v>36082</v>
      </c>
      <c r="B15303" t="s">
        <v>36094</v>
      </c>
      <c r="C15303">
        <v>6</v>
      </c>
      <c r="D15303" t="s">
        <v>12</v>
      </c>
      <c r="E15303" t="s">
        <v>12</v>
      </c>
      <c r="F15303" s="3" t="s">
        <v>36095</v>
      </c>
      <c r="G15303">
        <v>2018</v>
      </c>
      <c r="H15303" t="s">
        <v>296</v>
      </c>
      <c r="I15303" t="s">
        <v>36085</v>
      </c>
    </row>
    <row r="15304" spans="1:9" ht="32" x14ac:dyDescent="0.2">
      <c r="A15304" t="s">
        <v>36096</v>
      </c>
      <c r="B15304" t="s">
        <v>36097</v>
      </c>
      <c r="C15304">
        <v>1</v>
      </c>
      <c r="D15304" t="s">
        <v>344</v>
      </c>
      <c r="E15304" t="s">
        <v>12</v>
      </c>
      <c r="F15304" s="3" t="s">
        <v>9480</v>
      </c>
      <c r="G15304">
        <v>2018</v>
      </c>
      <c r="H15304" t="s">
        <v>859</v>
      </c>
      <c r="I15304" t="s">
        <v>36098</v>
      </c>
    </row>
    <row r="15305" spans="1:9" ht="16" x14ac:dyDescent="0.2">
      <c r="A15305" t="s">
        <v>36099</v>
      </c>
      <c r="B15305" t="s">
        <v>35779</v>
      </c>
      <c r="C15305">
        <v>1</v>
      </c>
      <c r="D15305" t="s">
        <v>52</v>
      </c>
      <c r="E15305" t="s">
        <v>1171</v>
      </c>
      <c r="F15305" s="3" t="s">
        <v>32849</v>
      </c>
      <c r="G15305">
        <v>2018</v>
      </c>
      <c r="H15305" t="s">
        <v>226</v>
      </c>
      <c r="I15305" t="s">
        <v>36100</v>
      </c>
    </row>
    <row r="15306" spans="1:9" ht="32" x14ac:dyDescent="0.2">
      <c r="A15306" t="s">
        <v>36101</v>
      </c>
      <c r="B15306" t="s">
        <v>18469</v>
      </c>
      <c r="C15306">
        <v>1</v>
      </c>
      <c r="D15306" t="s">
        <v>2245</v>
      </c>
      <c r="E15306" t="s">
        <v>12</v>
      </c>
      <c r="F15306" s="3" t="s">
        <v>18470</v>
      </c>
      <c r="G15306">
        <v>2018</v>
      </c>
      <c r="H15306" t="s">
        <v>86</v>
      </c>
      <c r="I15306" t="s">
        <v>36102</v>
      </c>
    </row>
    <row r="15307" spans="1:9" ht="32" x14ac:dyDescent="0.2">
      <c r="A15307" t="s">
        <v>36101</v>
      </c>
      <c r="B15307" t="s">
        <v>31019</v>
      </c>
      <c r="C15307">
        <v>2</v>
      </c>
      <c r="D15307">
        <f>173</f>
        <v>173</v>
      </c>
      <c r="E15307" t="s">
        <v>12</v>
      </c>
      <c r="F15307" s="3" t="s">
        <v>31022</v>
      </c>
      <c r="G15307">
        <v>2018</v>
      </c>
      <c r="H15307" t="s">
        <v>318</v>
      </c>
      <c r="I15307" t="s">
        <v>36102</v>
      </c>
    </row>
    <row r="15308" spans="1:9" ht="32" x14ac:dyDescent="0.2">
      <c r="A15308" t="s">
        <v>36101</v>
      </c>
      <c r="B15308" t="s">
        <v>31021</v>
      </c>
      <c r="C15308">
        <v>3</v>
      </c>
      <c r="D15308" t="s">
        <v>408</v>
      </c>
      <c r="E15308" t="s">
        <v>12</v>
      </c>
      <c r="F15308" s="3" t="s">
        <v>31026</v>
      </c>
      <c r="G15308">
        <v>2018</v>
      </c>
      <c r="H15308" t="s">
        <v>318</v>
      </c>
      <c r="I15308" t="s">
        <v>36102</v>
      </c>
    </row>
    <row r="15309" spans="1:9" ht="32" x14ac:dyDescent="0.2">
      <c r="A15309" t="s">
        <v>36101</v>
      </c>
      <c r="B15309" t="s">
        <v>31025</v>
      </c>
      <c r="C15309">
        <v>4</v>
      </c>
      <c r="D15309">
        <f>461</f>
        <v>461</v>
      </c>
      <c r="E15309" t="s">
        <v>12</v>
      </c>
      <c r="F15309" s="3" t="s">
        <v>36103</v>
      </c>
      <c r="G15309">
        <v>2018</v>
      </c>
      <c r="H15309" t="s">
        <v>126</v>
      </c>
      <c r="I15309" t="s">
        <v>36102</v>
      </c>
    </row>
    <row r="15310" spans="1:9" ht="32" x14ac:dyDescent="0.2">
      <c r="A15310" t="s">
        <v>36101</v>
      </c>
      <c r="B15310" t="s">
        <v>36104</v>
      </c>
      <c r="C15310">
        <v>5</v>
      </c>
      <c r="D15310" t="s">
        <v>12</v>
      </c>
      <c r="E15310" t="s">
        <v>12</v>
      </c>
      <c r="F15310" s="3" t="s">
        <v>36105</v>
      </c>
      <c r="G15310">
        <v>2018</v>
      </c>
      <c r="H15310" t="s">
        <v>140</v>
      </c>
      <c r="I15310" t="s">
        <v>36102</v>
      </c>
    </row>
    <row r="15311" spans="1:9" ht="16" x14ac:dyDescent="0.2">
      <c r="A15311" t="s">
        <v>36106</v>
      </c>
      <c r="B15311" t="s">
        <v>30548</v>
      </c>
      <c r="C15311">
        <v>1</v>
      </c>
      <c r="D15311" t="s">
        <v>1085</v>
      </c>
      <c r="E15311" t="s">
        <v>12</v>
      </c>
      <c r="F15311" s="3" t="s">
        <v>36107</v>
      </c>
      <c r="G15311">
        <v>2018</v>
      </c>
      <c r="H15311" t="s">
        <v>37</v>
      </c>
      <c r="I15311" t="s">
        <v>36108</v>
      </c>
    </row>
    <row r="15312" spans="1:9" ht="16" x14ac:dyDescent="0.2">
      <c r="A15312" t="s">
        <v>36109</v>
      </c>
      <c r="B15312" t="s">
        <v>36110</v>
      </c>
      <c r="C15312">
        <v>1</v>
      </c>
      <c r="D15312" t="s">
        <v>31</v>
      </c>
      <c r="E15312" t="s">
        <v>12</v>
      </c>
      <c r="F15312" s="3" t="s">
        <v>8850</v>
      </c>
      <c r="G15312">
        <v>2018</v>
      </c>
      <c r="H15312" t="s">
        <v>420</v>
      </c>
      <c r="I15312" t="s">
        <v>36111</v>
      </c>
    </row>
    <row r="15313" spans="1:9" ht="16" x14ac:dyDescent="0.2">
      <c r="A15313" t="s">
        <v>36112</v>
      </c>
      <c r="B15313" t="s">
        <v>2170</v>
      </c>
      <c r="C15313">
        <v>1</v>
      </c>
      <c r="D15313">
        <f>441</f>
        <v>441</v>
      </c>
      <c r="E15313" t="s">
        <v>12</v>
      </c>
      <c r="F15313" s="3" t="s">
        <v>36113</v>
      </c>
      <c r="G15313">
        <v>2018</v>
      </c>
      <c r="H15313" t="s">
        <v>140</v>
      </c>
      <c r="I15313" t="s">
        <v>36114</v>
      </c>
    </row>
    <row r="15314" spans="1:9" ht="16" x14ac:dyDescent="0.2">
      <c r="A15314" t="s">
        <v>36112</v>
      </c>
      <c r="B15314" t="s">
        <v>36115</v>
      </c>
      <c r="C15314">
        <v>2</v>
      </c>
      <c r="D15314" t="s">
        <v>1020</v>
      </c>
      <c r="E15314" t="s">
        <v>12</v>
      </c>
      <c r="F15314" s="3" t="s">
        <v>29854</v>
      </c>
      <c r="G15314">
        <v>2018</v>
      </c>
      <c r="H15314" t="s">
        <v>1022</v>
      </c>
      <c r="I15314" t="s">
        <v>36114</v>
      </c>
    </row>
    <row r="15315" spans="1:9" ht="32" x14ac:dyDescent="0.2">
      <c r="A15315" t="s">
        <v>36116</v>
      </c>
      <c r="B15315" t="s">
        <v>1016</v>
      </c>
      <c r="C15315">
        <v>1</v>
      </c>
      <c r="D15315" t="s">
        <v>52</v>
      </c>
      <c r="E15315" t="s">
        <v>12</v>
      </c>
      <c r="F15315" s="3" t="s">
        <v>2148</v>
      </c>
      <c r="G15315">
        <v>2018</v>
      </c>
      <c r="H15315" t="s">
        <v>140</v>
      </c>
      <c r="I15315" t="s">
        <v>36117</v>
      </c>
    </row>
    <row r="15316" spans="1:9" ht="32" x14ac:dyDescent="0.2">
      <c r="A15316" t="s">
        <v>36116</v>
      </c>
      <c r="B15316" t="s">
        <v>25539</v>
      </c>
      <c r="C15316">
        <v>2</v>
      </c>
      <c r="D15316" t="s">
        <v>12</v>
      </c>
      <c r="E15316" t="s">
        <v>12</v>
      </c>
      <c r="F15316" s="3" t="s">
        <v>25540</v>
      </c>
      <c r="G15316">
        <v>2018</v>
      </c>
      <c r="H15316" t="s">
        <v>140</v>
      </c>
      <c r="I15316" t="s">
        <v>36117</v>
      </c>
    </row>
    <row r="15317" spans="1:9" ht="32" x14ac:dyDescent="0.2">
      <c r="A15317" t="s">
        <v>36118</v>
      </c>
      <c r="B15317" t="s">
        <v>36119</v>
      </c>
      <c r="C15317">
        <v>1</v>
      </c>
      <c r="D15317">
        <f>154</f>
        <v>154</v>
      </c>
      <c r="E15317" t="s">
        <v>4409</v>
      </c>
      <c r="F15317" s="3" t="s">
        <v>36120</v>
      </c>
      <c r="G15317">
        <v>2018</v>
      </c>
      <c r="H15317" t="s">
        <v>267</v>
      </c>
      <c r="I15317" t="s">
        <v>36121</v>
      </c>
    </row>
    <row r="15318" spans="1:9" ht="32" x14ac:dyDescent="0.2">
      <c r="A15318" t="s">
        <v>36118</v>
      </c>
      <c r="B15318" t="s">
        <v>36122</v>
      </c>
      <c r="C15318">
        <v>2</v>
      </c>
      <c r="D15318">
        <f>154</f>
        <v>154</v>
      </c>
      <c r="E15318" t="s">
        <v>12</v>
      </c>
      <c r="F15318" s="3" t="s">
        <v>24486</v>
      </c>
      <c r="G15318">
        <v>2018</v>
      </c>
      <c r="H15318" t="s">
        <v>267</v>
      </c>
      <c r="I15318" t="s">
        <v>36121</v>
      </c>
    </row>
    <row r="15319" spans="1:9" ht="32" x14ac:dyDescent="0.2">
      <c r="A15319" t="s">
        <v>36123</v>
      </c>
      <c r="B15319" t="s">
        <v>36124</v>
      </c>
      <c r="C15319">
        <v>1</v>
      </c>
      <c r="D15319" t="s">
        <v>31</v>
      </c>
      <c r="E15319" t="s">
        <v>12</v>
      </c>
      <c r="F15319" s="3" t="s">
        <v>36125</v>
      </c>
      <c r="G15319">
        <v>2018</v>
      </c>
      <c r="H15319" t="s">
        <v>420</v>
      </c>
      <c r="I15319" t="s">
        <v>36126</v>
      </c>
    </row>
    <row r="15320" spans="1:9" ht="16" x14ac:dyDescent="0.2">
      <c r="A15320" t="s">
        <v>36123</v>
      </c>
      <c r="B15320" t="s">
        <v>36127</v>
      </c>
      <c r="C15320">
        <v>2</v>
      </c>
      <c r="D15320" t="s">
        <v>12</v>
      </c>
      <c r="E15320" t="s">
        <v>12</v>
      </c>
      <c r="F15320" s="3" t="s">
        <v>36128</v>
      </c>
      <c r="G15320">
        <v>2018</v>
      </c>
      <c r="H15320" t="s">
        <v>420</v>
      </c>
      <c r="I15320" t="s">
        <v>36126</v>
      </c>
    </row>
    <row r="15321" spans="1:9" ht="32" x14ac:dyDescent="0.2">
      <c r="A15321" t="s">
        <v>36123</v>
      </c>
      <c r="B15321" t="s">
        <v>36129</v>
      </c>
      <c r="C15321">
        <v>3</v>
      </c>
      <c r="D15321" t="s">
        <v>12</v>
      </c>
      <c r="E15321" t="s">
        <v>12</v>
      </c>
      <c r="F15321" s="3" t="s">
        <v>36130</v>
      </c>
      <c r="G15321">
        <v>2018</v>
      </c>
      <c r="H15321" t="s">
        <v>420</v>
      </c>
      <c r="I15321" t="s">
        <v>36126</v>
      </c>
    </row>
    <row r="15322" spans="1:9" ht="32" x14ac:dyDescent="0.2">
      <c r="A15322" t="s">
        <v>36123</v>
      </c>
      <c r="B15322" t="s">
        <v>36131</v>
      </c>
      <c r="C15322">
        <v>4</v>
      </c>
      <c r="D15322" t="s">
        <v>31</v>
      </c>
      <c r="E15322" t="s">
        <v>12</v>
      </c>
      <c r="F15322" s="3" t="s">
        <v>36125</v>
      </c>
      <c r="G15322">
        <v>2018</v>
      </c>
      <c r="H15322" t="s">
        <v>420</v>
      </c>
      <c r="I15322" t="s">
        <v>36126</v>
      </c>
    </row>
    <row r="15323" spans="1:9" ht="16" x14ac:dyDescent="0.2">
      <c r="A15323" t="s">
        <v>36132</v>
      </c>
      <c r="B15323" t="s">
        <v>19466</v>
      </c>
      <c r="C15323">
        <v>1</v>
      </c>
      <c r="D15323">
        <f>17</f>
        <v>17</v>
      </c>
      <c r="E15323" t="s">
        <v>5851</v>
      </c>
      <c r="F15323" s="3" t="s">
        <v>5852</v>
      </c>
      <c r="G15323">
        <v>2018</v>
      </c>
      <c r="H15323" t="s">
        <v>14</v>
      </c>
      <c r="I15323" t="s">
        <v>36133</v>
      </c>
    </row>
    <row r="15324" spans="1:9" ht="16" x14ac:dyDescent="0.2">
      <c r="A15324" t="s">
        <v>36132</v>
      </c>
      <c r="B15324" t="s">
        <v>24603</v>
      </c>
      <c r="C15324">
        <v>2</v>
      </c>
      <c r="D15324" t="s">
        <v>12</v>
      </c>
      <c r="E15324" t="s">
        <v>334</v>
      </c>
      <c r="F15324" s="3" t="s">
        <v>10632</v>
      </c>
      <c r="G15324">
        <v>2018</v>
      </c>
      <c r="H15324" t="s">
        <v>14</v>
      </c>
      <c r="I15324" t="s">
        <v>36133</v>
      </c>
    </row>
    <row r="15325" spans="1:9" ht="32" x14ac:dyDescent="0.2">
      <c r="A15325" t="s">
        <v>36134</v>
      </c>
      <c r="B15325" t="s">
        <v>36135</v>
      </c>
      <c r="C15325">
        <v>1</v>
      </c>
      <c r="D15325" t="s">
        <v>11556</v>
      </c>
      <c r="E15325" t="s">
        <v>12</v>
      </c>
      <c r="F15325" s="3" t="s">
        <v>28748</v>
      </c>
      <c r="G15325">
        <v>2018</v>
      </c>
      <c r="H15325" t="s">
        <v>86</v>
      </c>
      <c r="I15325" t="s">
        <v>36136</v>
      </c>
    </row>
    <row r="15326" spans="1:9" ht="16" x14ac:dyDescent="0.2">
      <c r="A15326" t="s">
        <v>36134</v>
      </c>
      <c r="B15326" t="s">
        <v>36137</v>
      </c>
      <c r="C15326">
        <v>2</v>
      </c>
      <c r="D15326" t="s">
        <v>28430</v>
      </c>
      <c r="E15326" t="s">
        <v>9259</v>
      </c>
      <c r="F15326" s="3" t="s">
        <v>36138</v>
      </c>
      <c r="G15326">
        <v>2018</v>
      </c>
      <c r="H15326" t="s">
        <v>86</v>
      </c>
      <c r="I15326" t="s">
        <v>36136</v>
      </c>
    </row>
    <row r="15327" spans="1:9" ht="16" x14ac:dyDescent="0.2">
      <c r="A15327" t="s">
        <v>36139</v>
      </c>
      <c r="B15327" t="s">
        <v>36140</v>
      </c>
      <c r="C15327">
        <v>1</v>
      </c>
      <c r="D15327" t="s">
        <v>12</v>
      </c>
      <c r="E15327" t="s">
        <v>12</v>
      </c>
      <c r="F15327" s="3" t="s">
        <v>3184</v>
      </c>
      <c r="G15327">
        <v>2018</v>
      </c>
      <c r="H15327" t="s">
        <v>239</v>
      </c>
      <c r="I15327" t="s">
        <v>36141</v>
      </c>
    </row>
    <row r="15328" spans="1:9" ht="16" x14ac:dyDescent="0.2">
      <c r="A15328" t="s">
        <v>36139</v>
      </c>
      <c r="B15328" t="s">
        <v>36142</v>
      </c>
      <c r="C15328">
        <v>2</v>
      </c>
      <c r="D15328" t="s">
        <v>12</v>
      </c>
      <c r="E15328" t="s">
        <v>12</v>
      </c>
      <c r="F15328" s="3" t="s">
        <v>36143</v>
      </c>
      <c r="G15328">
        <v>2018</v>
      </c>
      <c r="H15328" t="s">
        <v>239</v>
      </c>
      <c r="I15328" t="s">
        <v>36141</v>
      </c>
    </row>
    <row r="15329" spans="1:9" ht="16" x14ac:dyDescent="0.2">
      <c r="A15329" t="s">
        <v>36139</v>
      </c>
      <c r="B15329" t="s">
        <v>36144</v>
      </c>
      <c r="C15329">
        <v>3</v>
      </c>
      <c r="D15329" t="s">
        <v>12</v>
      </c>
      <c r="E15329" t="s">
        <v>12</v>
      </c>
      <c r="F15329" s="3" t="s">
        <v>36145</v>
      </c>
      <c r="G15329">
        <v>2018</v>
      </c>
      <c r="H15329" t="s">
        <v>239</v>
      </c>
      <c r="I15329" t="s">
        <v>36141</v>
      </c>
    </row>
    <row r="15330" spans="1:9" ht="16" x14ac:dyDescent="0.2">
      <c r="A15330" t="s">
        <v>36146</v>
      </c>
      <c r="B15330" t="s">
        <v>23169</v>
      </c>
      <c r="C15330">
        <v>1</v>
      </c>
      <c r="D15330" t="s">
        <v>10222</v>
      </c>
      <c r="E15330" t="s">
        <v>12</v>
      </c>
      <c r="F15330" s="3" t="s">
        <v>23170</v>
      </c>
      <c r="G15330">
        <v>2018</v>
      </c>
      <c r="H15330" t="s">
        <v>67</v>
      </c>
      <c r="I15330" t="s">
        <v>36147</v>
      </c>
    </row>
    <row r="15331" spans="1:9" ht="16" x14ac:dyDescent="0.2">
      <c r="A15331" t="s">
        <v>36146</v>
      </c>
      <c r="B15331" t="s">
        <v>36148</v>
      </c>
      <c r="C15331">
        <v>2</v>
      </c>
      <c r="D15331" t="s">
        <v>12</v>
      </c>
      <c r="E15331" t="s">
        <v>12</v>
      </c>
      <c r="F15331" s="3" t="s">
        <v>36149</v>
      </c>
      <c r="G15331">
        <v>2018</v>
      </c>
      <c r="H15331" t="s">
        <v>140</v>
      </c>
      <c r="I15331" t="s">
        <v>36147</v>
      </c>
    </row>
    <row r="15332" spans="1:9" ht="16" x14ac:dyDescent="0.2">
      <c r="A15332" t="s">
        <v>36150</v>
      </c>
      <c r="B15332" t="s">
        <v>10822</v>
      </c>
      <c r="C15332">
        <v>1</v>
      </c>
      <c r="D15332" t="s">
        <v>1128</v>
      </c>
      <c r="E15332" t="s">
        <v>12</v>
      </c>
      <c r="F15332" s="3" t="s">
        <v>10823</v>
      </c>
      <c r="G15332">
        <v>2018</v>
      </c>
      <c r="H15332" t="s">
        <v>140</v>
      </c>
      <c r="I15332" t="s">
        <v>36151</v>
      </c>
    </row>
    <row r="15333" spans="1:9" ht="32" x14ac:dyDescent="0.2">
      <c r="A15333" t="s">
        <v>36150</v>
      </c>
      <c r="B15333" t="s">
        <v>36152</v>
      </c>
      <c r="C15333">
        <v>2</v>
      </c>
      <c r="D15333">
        <f>400</f>
        <v>400</v>
      </c>
      <c r="E15333" t="s">
        <v>12</v>
      </c>
      <c r="F15333" s="3" t="s">
        <v>36153</v>
      </c>
      <c r="G15333">
        <v>2018</v>
      </c>
      <c r="H15333" t="s">
        <v>140</v>
      </c>
      <c r="I15333" t="s">
        <v>36151</v>
      </c>
    </row>
    <row r="15334" spans="1:9" ht="16" x14ac:dyDescent="0.2">
      <c r="A15334" t="s">
        <v>36154</v>
      </c>
      <c r="B15334" t="s">
        <v>36155</v>
      </c>
      <c r="C15334">
        <v>1</v>
      </c>
      <c r="D15334" t="s">
        <v>2621</v>
      </c>
      <c r="E15334" t="s">
        <v>12</v>
      </c>
      <c r="F15334" s="3" t="s">
        <v>36156</v>
      </c>
      <c r="G15334">
        <v>2018</v>
      </c>
      <c r="H15334" t="s">
        <v>140</v>
      </c>
      <c r="I15334" t="s">
        <v>36157</v>
      </c>
    </row>
    <row r="15335" spans="1:9" ht="16" x14ac:dyDescent="0.2">
      <c r="A15335" t="s">
        <v>36158</v>
      </c>
      <c r="B15335" t="s">
        <v>33914</v>
      </c>
      <c r="C15335">
        <v>1</v>
      </c>
      <c r="D15335">
        <f>285</f>
        <v>285</v>
      </c>
      <c r="E15335" t="s">
        <v>12</v>
      </c>
      <c r="F15335" s="3" t="s">
        <v>11126</v>
      </c>
      <c r="G15335">
        <v>2018</v>
      </c>
      <c r="H15335" t="s">
        <v>140</v>
      </c>
      <c r="I15335" t="s">
        <v>36159</v>
      </c>
    </row>
    <row r="15336" spans="1:9" ht="16" x14ac:dyDescent="0.2">
      <c r="A15336" t="s">
        <v>36158</v>
      </c>
      <c r="B15336" t="s">
        <v>36160</v>
      </c>
      <c r="C15336">
        <v>2</v>
      </c>
      <c r="D15336" t="s">
        <v>1010</v>
      </c>
      <c r="E15336" t="s">
        <v>12</v>
      </c>
      <c r="F15336" s="3" t="s">
        <v>6865</v>
      </c>
      <c r="G15336">
        <v>2018</v>
      </c>
      <c r="H15336" t="s">
        <v>140</v>
      </c>
      <c r="I15336" t="s">
        <v>36159</v>
      </c>
    </row>
    <row r="15337" spans="1:9" ht="16" x14ac:dyDescent="0.2">
      <c r="A15337" t="s">
        <v>36158</v>
      </c>
      <c r="B15337" t="s">
        <v>24292</v>
      </c>
      <c r="C15337">
        <v>3</v>
      </c>
      <c r="D15337" t="s">
        <v>12</v>
      </c>
      <c r="E15337" t="s">
        <v>12</v>
      </c>
      <c r="F15337" s="3" t="s">
        <v>33677</v>
      </c>
      <c r="G15337">
        <v>2018</v>
      </c>
      <c r="H15337" t="s">
        <v>140</v>
      </c>
      <c r="I15337" t="s">
        <v>36159</v>
      </c>
    </row>
    <row r="15338" spans="1:9" ht="16" x14ac:dyDescent="0.2">
      <c r="A15338" t="s">
        <v>36158</v>
      </c>
      <c r="B15338" t="s">
        <v>11394</v>
      </c>
      <c r="C15338">
        <v>4</v>
      </c>
      <c r="D15338" t="s">
        <v>5574</v>
      </c>
      <c r="E15338" t="s">
        <v>12</v>
      </c>
      <c r="F15338" s="3" t="s">
        <v>8020</v>
      </c>
      <c r="G15338">
        <v>2018</v>
      </c>
      <c r="H15338" t="s">
        <v>140</v>
      </c>
      <c r="I15338" t="s">
        <v>36159</v>
      </c>
    </row>
    <row r="15339" spans="1:9" ht="32" x14ac:dyDescent="0.2">
      <c r="A15339" t="s">
        <v>36161</v>
      </c>
      <c r="B15339" t="s">
        <v>28859</v>
      </c>
      <c r="C15339">
        <v>1</v>
      </c>
      <c r="D15339" t="s">
        <v>1416</v>
      </c>
      <c r="E15339" t="s">
        <v>12</v>
      </c>
      <c r="F15339" s="3" t="s">
        <v>28766</v>
      </c>
      <c r="G15339">
        <v>2018</v>
      </c>
      <c r="H15339" t="s">
        <v>67</v>
      </c>
      <c r="I15339" t="s">
        <v>36162</v>
      </c>
    </row>
    <row r="15340" spans="1:9" ht="16" x14ac:dyDescent="0.2">
      <c r="A15340" t="s">
        <v>36161</v>
      </c>
      <c r="B15340" t="s">
        <v>20769</v>
      </c>
      <c r="C15340">
        <v>2</v>
      </c>
      <c r="D15340">
        <f>176</f>
        <v>176</v>
      </c>
      <c r="E15340" t="s">
        <v>12</v>
      </c>
      <c r="F15340" s="3" t="s">
        <v>35715</v>
      </c>
      <c r="G15340">
        <v>2018</v>
      </c>
      <c r="H15340" t="s">
        <v>67</v>
      </c>
      <c r="I15340" t="s">
        <v>36162</v>
      </c>
    </row>
    <row r="15341" spans="1:9" ht="32" x14ac:dyDescent="0.2">
      <c r="A15341" t="s">
        <v>36161</v>
      </c>
      <c r="B15341" t="s">
        <v>36163</v>
      </c>
      <c r="C15341">
        <v>3</v>
      </c>
      <c r="D15341" t="s">
        <v>6666</v>
      </c>
      <c r="E15341" t="s">
        <v>12</v>
      </c>
      <c r="F15341" s="3" t="s">
        <v>36164</v>
      </c>
      <c r="G15341">
        <v>2018</v>
      </c>
      <c r="H15341" t="s">
        <v>67</v>
      </c>
      <c r="I15341" t="s">
        <v>36162</v>
      </c>
    </row>
    <row r="15342" spans="1:9" ht="16" x14ac:dyDescent="0.2">
      <c r="A15342" t="s">
        <v>36165</v>
      </c>
      <c r="B15342" t="s">
        <v>25191</v>
      </c>
      <c r="C15342">
        <v>1</v>
      </c>
      <c r="D15342" t="s">
        <v>12</v>
      </c>
      <c r="E15342" t="s">
        <v>12</v>
      </c>
      <c r="F15342" s="3" t="s">
        <v>36166</v>
      </c>
      <c r="G15342">
        <v>2018</v>
      </c>
      <c r="H15342" t="s">
        <v>14</v>
      </c>
      <c r="I15342" t="s">
        <v>36167</v>
      </c>
    </row>
    <row r="15343" spans="1:9" ht="16" x14ac:dyDescent="0.2">
      <c r="A15343" t="s">
        <v>36165</v>
      </c>
      <c r="B15343" t="s">
        <v>23322</v>
      </c>
      <c r="C15343">
        <v>2</v>
      </c>
      <c r="D15343" t="s">
        <v>12</v>
      </c>
      <c r="E15343" t="s">
        <v>12</v>
      </c>
      <c r="F15343" s="3" t="s">
        <v>8644</v>
      </c>
      <c r="G15343">
        <v>2018</v>
      </c>
      <c r="H15343" t="s">
        <v>14</v>
      </c>
      <c r="I15343" t="s">
        <v>36167</v>
      </c>
    </row>
    <row r="15344" spans="1:9" ht="16" x14ac:dyDescent="0.2">
      <c r="A15344" t="s">
        <v>36165</v>
      </c>
      <c r="B15344" t="s">
        <v>23327</v>
      </c>
      <c r="C15344">
        <v>3</v>
      </c>
      <c r="D15344" t="s">
        <v>12</v>
      </c>
      <c r="E15344" t="s">
        <v>12</v>
      </c>
      <c r="F15344" s="3" t="s">
        <v>23418</v>
      </c>
      <c r="G15344">
        <v>2018</v>
      </c>
      <c r="H15344" t="s">
        <v>140</v>
      </c>
      <c r="I15344" t="s">
        <v>36167</v>
      </c>
    </row>
    <row r="15345" spans="1:9" ht="32" x14ac:dyDescent="0.2">
      <c r="A15345" t="s">
        <v>36165</v>
      </c>
      <c r="B15345" t="s">
        <v>8641</v>
      </c>
      <c r="C15345">
        <v>4</v>
      </c>
      <c r="D15345" t="s">
        <v>12</v>
      </c>
      <c r="E15345" t="s">
        <v>12</v>
      </c>
      <c r="F15345" s="3" t="s">
        <v>36168</v>
      </c>
      <c r="G15345">
        <v>2018</v>
      </c>
      <c r="H15345" t="s">
        <v>14</v>
      </c>
      <c r="I15345" t="s">
        <v>36167</v>
      </c>
    </row>
    <row r="15346" spans="1:9" ht="32" x14ac:dyDescent="0.2">
      <c r="A15346" t="s">
        <v>36169</v>
      </c>
      <c r="B15346" t="s">
        <v>36170</v>
      </c>
      <c r="C15346">
        <v>1</v>
      </c>
      <c r="D15346">
        <f>159</f>
        <v>159</v>
      </c>
      <c r="E15346" t="s">
        <v>12</v>
      </c>
      <c r="F15346" s="3" t="s">
        <v>36171</v>
      </c>
      <c r="G15346">
        <v>2018</v>
      </c>
      <c r="H15346" t="s">
        <v>1524</v>
      </c>
      <c r="I15346" t="s">
        <v>36172</v>
      </c>
    </row>
    <row r="15347" spans="1:9" ht="16" x14ac:dyDescent="0.2">
      <c r="A15347" t="s">
        <v>36169</v>
      </c>
      <c r="B15347" t="s">
        <v>36173</v>
      </c>
      <c r="C15347">
        <v>2</v>
      </c>
      <c r="D15347">
        <f>159</f>
        <v>159</v>
      </c>
      <c r="E15347" t="s">
        <v>12</v>
      </c>
      <c r="F15347" s="3" t="s">
        <v>20744</v>
      </c>
      <c r="G15347">
        <v>2018</v>
      </c>
      <c r="H15347" t="s">
        <v>1524</v>
      </c>
      <c r="I15347" t="s">
        <v>36172</v>
      </c>
    </row>
    <row r="15348" spans="1:9" ht="32" x14ac:dyDescent="0.2">
      <c r="A15348" t="s">
        <v>36174</v>
      </c>
      <c r="B15348" t="s">
        <v>36175</v>
      </c>
      <c r="C15348">
        <v>1</v>
      </c>
      <c r="D15348" t="s">
        <v>52</v>
      </c>
      <c r="E15348" t="s">
        <v>12</v>
      </c>
      <c r="F15348" s="3" t="s">
        <v>36176</v>
      </c>
      <c r="G15348">
        <v>2018</v>
      </c>
      <c r="H15348" t="s">
        <v>226</v>
      </c>
      <c r="I15348" t="s">
        <v>36177</v>
      </c>
    </row>
    <row r="15349" spans="1:9" ht="32" x14ac:dyDescent="0.2">
      <c r="A15349" t="s">
        <v>36178</v>
      </c>
      <c r="B15349" t="s">
        <v>22789</v>
      </c>
      <c r="C15349">
        <v>1</v>
      </c>
      <c r="D15349" t="s">
        <v>12</v>
      </c>
      <c r="E15349" t="s">
        <v>12</v>
      </c>
      <c r="F15349" s="3" t="s">
        <v>22790</v>
      </c>
      <c r="G15349">
        <v>2018</v>
      </c>
      <c r="H15349" t="s">
        <v>497</v>
      </c>
      <c r="I15349" t="s">
        <v>36179</v>
      </c>
    </row>
    <row r="15350" spans="1:9" ht="32" x14ac:dyDescent="0.2">
      <c r="A15350" t="s">
        <v>36180</v>
      </c>
      <c r="B15350" t="s">
        <v>36181</v>
      </c>
      <c r="C15350">
        <v>1</v>
      </c>
      <c r="D15350" t="s">
        <v>12</v>
      </c>
      <c r="E15350" t="s">
        <v>12</v>
      </c>
      <c r="F15350" s="3" t="s">
        <v>36182</v>
      </c>
      <c r="G15350">
        <v>2018</v>
      </c>
      <c r="H15350" t="s">
        <v>37</v>
      </c>
      <c r="I15350" t="s">
        <v>36183</v>
      </c>
    </row>
    <row r="15351" spans="1:9" ht="32" x14ac:dyDescent="0.2">
      <c r="A15351" t="s">
        <v>36184</v>
      </c>
      <c r="B15351" t="s">
        <v>36185</v>
      </c>
      <c r="C15351">
        <v>1</v>
      </c>
      <c r="D15351" t="s">
        <v>12</v>
      </c>
      <c r="E15351" t="s">
        <v>12</v>
      </c>
      <c r="F15351" s="7" t="s">
        <v>36186</v>
      </c>
      <c r="G15351">
        <v>2018</v>
      </c>
      <c r="H15351" t="s">
        <v>37</v>
      </c>
      <c r="I15351" t="s">
        <v>36187</v>
      </c>
    </row>
    <row r="15352" spans="1:9" ht="16" x14ac:dyDescent="0.2">
      <c r="A15352" t="s">
        <v>36184</v>
      </c>
      <c r="B15352" t="s">
        <v>36188</v>
      </c>
      <c r="C15352">
        <v>2</v>
      </c>
      <c r="D15352" t="s">
        <v>142</v>
      </c>
      <c r="E15352" t="s">
        <v>12</v>
      </c>
      <c r="F15352" s="7" t="s">
        <v>32717</v>
      </c>
      <c r="G15352">
        <v>2018</v>
      </c>
      <c r="H15352" t="s">
        <v>140</v>
      </c>
      <c r="I15352" t="s">
        <v>36187</v>
      </c>
    </row>
    <row r="15353" spans="1:9" ht="16" x14ac:dyDescent="0.2">
      <c r="A15353" t="s">
        <v>36184</v>
      </c>
      <c r="B15353" t="s">
        <v>36189</v>
      </c>
      <c r="C15353">
        <v>3</v>
      </c>
      <c r="D15353" t="s">
        <v>52</v>
      </c>
      <c r="E15353" t="s">
        <v>12</v>
      </c>
      <c r="F15353" s="3" t="s">
        <v>10463</v>
      </c>
      <c r="G15353">
        <v>2018</v>
      </c>
      <c r="H15353" t="s">
        <v>37</v>
      </c>
      <c r="I15353" t="s">
        <v>36187</v>
      </c>
    </row>
    <row r="15354" spans="1:9" ht="32" x14ac:dyDescent="0.2">
      <c r="A15354" t="s">
        <v>36190</v>
      </c>
      <c r="B15354" t="s">
        <v>36191</v>
      </c>
      <c r="C15354">
        <v>1</v>
      </c>
      <c r="D15354">
        <f>461</f>
        <v>461</v>
      </c>
      <c r="E15354" t="s">
        <v>12</v>
      </c>
      <c r="F15354" s="3" t="s">
        <v>36192</v>
      </c>
      <c r="G15354">
        <v>2018</v>
      </c>
      <c r="H15354" t="s">
        <v>126</v>
      </c>
      <c r="I15354" t="s">
        <v>36193</v>
      </c>
    </row>
    <row r="15355" spans="1:9" ht="16" x14ac:dyDescent="0.2">
      <c r="A15355" t="s">
        <v>36190</v>
      </c>
      <c r="B15355" t="s">
        <v>36194</v>
      </c>
      <c r="C15355">
        <v>2</v>
      </c>
      <c r="D15355" t="s">
        <v>33652</v>
      </c>
      <c r="E15355" t="s">
        <v>12</v>
      </c>
      <c r="F15355" s="3" t="s">
        <v>36195</v>
      </c>
      <c r="G15355">
        <v>2018</v>
      </c>
      <c r="H15355" t="s">
        <v>126</v>
      </c>
      <c r="I15355" t="s">
        <v>36193</v>
      </c>
    </row>
    <row r="15356" spans="1:9" ht="16" x14ac:dyDescent="0.2">
      <c r="A15356" t="s">
        <v>36196</v>
      </c>
      <c r="B15356" t="s">
        <v>36197</v>
      </c>
      <c r="C15356">
        <v>1</v>
      </c>
      <c r="D15356" t="s">
        <v>12</v>
      </c>
      <c r="E15356" t="s">
        <v>12</v>
      </c>
      <c r="F15356" s="3" t="s">
        <v>23357</v>
      </c>
      <c r="G15356">
        <v>2018</v>
      </c>
      <c r="H15356" t="s">
        <v>474</v>
      </c>
      <c r="I15356" t="s">
        <v>36198</v>
      </c>
    </row>
    <row r="15357" spans="1:9" ht="16" x14ac:dyDescent="0.2">
      <c r="A15357" t="s">
        <v>36196</v>
      </c>
      <c r="B15357" t="s">
        <v>36199</v>
      </c>
      <c r="C15357">
        <v>2</v>
      </c>
      <c r="D15357" t="s">
        <v>4805</v>
      </c>
      <c r="E15357" t="s">
        <v>12</v>
      </c>
      <c r="F15357" s="3" t="s">
        <v>19276</v>
      </c>
      <c r="G15357">
        <v>2018</v>
      </c>
      <c r="H15357" t="s">
        <v>140</v>
      </c>
      <c r="I15357" t="s">
        <v>36198</v>
      </c>
    </row>
    <row r="15358" spans="1:9" ht="16" x14ac:dyDescent="0.2">
      <c r="A15358" t="s">
        <v>36200</v>
      </c>
      <c r="B15358" t="s">
        <v>7822</v>
      </c>
      <c r="C15358">
        <v>1</v>
      </c>
      <c r="D15358">
        <f>237</f>
        <v>237</v>
      </c>
      <c r="E15358" t="s">
        <v>12</v>
      </c>
      <c r="F15358" s="3" t="s">
        <v>2704</v>
      </c>
      <c r="G15358">
        <v>2018</v>
      </c>
      <c r="H15358" t="s">
        <v>21</v>
      </c>
      <c r="I15358" t="s">
        <v>36201</v>
      </c>
    </row>
    <row r="15359" spans="1:9" ht="16" x14ac:dyDescent="0.2">
      <c r="A15359" t="s">
        <v>36200</v>
      </c>
      <c r="B15359" t="s">
        <v>36202</v>
      </c>
      <c r="C15359">
        <v>2</v>
      </c>
      <c r="D15359">
        <f>237</f>
        <v>237</v>
      </c>
      <c r="E15359" t="s">
        <v>12</v>
      </c>
      <c r="F15359" s="3" t="s">
        <v>17371</v>
      </c>
      <c r="G15359">
        <v>2018</v>
      </c>
      <c r="H15359" t="s">
        <v>21</v>
      </c>
      <c r="I15359" t="s">
        <v>36201</v>
      </c>
    </row>
    <row r="15360" spans="1:9" ht="16" x14ac:dyDescent="0.2">
      <c r="A15360" t="s">
        <v>36203</v>
      </c>
      <c r="B15360" t="s">
        <v>30534</v>
      </c>
      <c r="C15360">
        <v>1</v>
      </c>
      <c r="D15360" t="s">
        <v>31</v>
      </c>
      <c r="E15360" t="s">
        <v>12</v>
      </c>
      <c r="F15360" s="3" t="s">
        <v>36204</v>
      </c>
      <c r="G15360">
        <v>2018</v>
      </c>
      <c r="H15360" t="s">
        <v>140</v>
      </c>
      <c r="I15360" t="s">
        <v>36205</v>
      </c>
    </row>
    <row r="15361" spans="1:9" ht="32" x14ac:dyDescent="0.2">
      <c r="A15361" t="s">
        <v>36206</v>
      </c>
      <c r="B15361" t="s">
        <v>840</v>
      </c>
      <c r="C15361">
        <v>1</v>
      </c>
      <c r="D15361" t="s">
        <v>12</v>
      </c>
      <c r="E15361" t="s">
        <v>12</v>
      </c>
      <c r="F15361" s="3" t="s">
        <v>36207</v>
      </c>
      <c r="G15361">
        <v>2018</v>
      </c>
      <c r="H15361" t="s">
        <v>14</v>
      </c>
      <c r="I15361" t="s">
        <v>36208</v>
      </c>
    </row>
    <row r="15362" spans="1:9" ht="32" x14ac:dyDescent="0.2">
      <c r="A15362" t="s">
        <v>36206</v>
      </c>
      <c r="B15362" t="s">
        <v>36209</v>
      </c>
      <c r="C15362">
        <v>2</v>
      </c>
      <c r="D15362" t="s">
        <v>12</v>
      </c>
      <c r="E15362" t="s">
        <v>12</v>
      </c>
      <c r="F15362" s="3" t="s">
        <v>15336</v>
      </c>
      <c r="G15362">
        <v>2018</v>
      </c>
      <c r="H15362" t="s">
        <v>474</v>
      </c>
      <c r="I15362" t="s">
        <v>36208</v>
      </c>
    </row>
    <row r="15363" spans="1:9" ht="32" x14ac:dyDescent="0.2">
      <c r="A15363" t="s">
        <v>36210</v>
      </c>
      <c r="B15363" t="s">
        <v>36211</v>
      </c>
      <c r="C15363">
        <v>1</v>
      </c>
      <c r="D15363" t="s">
        <v>3572</v>
      </c>
      <c r="E15363" t="s">
        <v>36212</v>
      </c>
      <c r="F15363" s="3" t="s">
        <v>36213</v>
      </c>
      <c r="G15363">
        <v>2018</v>
      </c>
      <c r="H15363" t="s">
        <v>86</v>
      </c>
      <c r="I15363" t="s">
        <v>36214</v>
      </c>
    </row>
    <row r="15364" spans="1:9" ht="16" x14ac:dyDescent="0.2">
      <c r="A15364" t="s">
        <v>36210</v>
      </c>
      <c r="B15364" t="s">
        <v>36215</v>
      </c>
      <c r="C15364">
        <v>2</v>
      </c>
      <c r="D15364" t="s">
        <v>12</v>
      </c>
      <c r="E15364" t="s">
        <v>11432</v>
      </c>
      <c r="F15364" s="3" t="s">
        <v>26487</v>
      </c>
      <c r="G15364">
        <v>2018</v>
      </c>
      <c r="H15364" t="s">
        <v>86</v>
      </c>
      <c r="I15364" t="s">
        <v>36214</v>
      </c>
    </row>
    <row r="15365" spans="1:9" ht="16" x14ac:dyDescent="0.2">
      <c r="A15365" t="s">
        <v>36210</v>
      </c>
      <c r="B15365" t="s">
        <v>36216</v>
      </c>
      <c r="C15365">
        <v>3</v>
      </c>
      <c r="D15365" t="s">
        <v>12</v>
      </c>
      <c r="E15365" t="s">
        <v>12</v>
      </c>
      <c r="F15365" s="3" t="s">
        <v>36217</v>
      </c>
      <c r="G15365">
        <v>2018</v>
      </c>
      <c r="H15365" t="s">
        <v>126</v>
      </c>
      <c r="I15365" t="s">
        <v>36214</v>
      </c>
    </row>
    <row r="15366" spans="1:9" ht="32" x14ac:dyDescent="0.2">
      <c r="A15366" t="s">
        <v>36218</v>
      </c>
      <c r="B15366" t="s">
        <v>36219</v>
      </c>
      <c r="C15366">
        <v>1</v>
      </c>
      <c r="D15366" t="s">
        <v>1025</v>
      </c>
      <c r="E15366" t="s">
        <v>12</v>
      </c>
      <c r="F15366" s="3" t="s">
        <v>36220</v>
      </c>
      <c r="G15366">
        <v>2018</v>
      </c>
      <c r="H15366" t="s">
        <v>140</v>
      </c>
      <c r="I15366" t="s">
        <v>36221</v>
      </c>
    </row>
    <row r="15367" spans="1:9" ht="32" x14ac:dyDescent="0.2">
      <c r="A15367" t="s">
        <v>36218</v>
      </c>
      <c r="B15367" t="s">
        <v>36222</v>
      </c>
      <c r="C15367">
        <v>2</v>
      </c>
      <c r="D15367" t="s">
        <v>1010</v>
      </c>
      <c r="E15367" t="s">
        <v>12</v>
      </c>
      <c r="F15367" s="3" t="s">
        <v>19975</v>
      </c>
      <c r="G15367">
        <v>2018</v>
      </c>
      <c r="H15367" t="s">
        <v>140</v>
      </c>
      <c r="I15367" t="s">
        <v>36221</v>
      </c>
    </row>
    <row r="15368" spans="1:9" ht="16" x14ac:dyDescent="0.2">
      <c r="A15368" t="s">
        <v>36223</v>
      </c>
      <c r="B15368" t="s">
        <v>36191</v>
      </c>
      <c r="C15368">
        <v>1</v>
      </c>
      <c r="D15368">
        <f>461</f>
        <v>461</v>
      </c>
      <c r="E15368" t="s">
        <v>464</v>
      </c>
      <c r="F15368" s="3" t="s">
        <v>36224</v>
      </c>
      <c r="G15368">
        <v>2018</v>
      </c>
      <c r="H15368" t="s">
        <v>126</v>
      </c>
      <c r="I15368" t="s">
        <v>36225</v>
      </c>
    </row>
    <row r="15369" spans="1:9" ht="16" x14ac:dyDescent="0.2">
      <c r="A15369" t="s">
        <v>36226</v>
      </c>
      <c r="B15369" t="s">
        <v>36227</v>
      </c>
      <c r="C15369">
        <v>1</v>
      </c>
      <c r="D15369" t="s">
        <v>12</v>
      </c>
      <c r="E15369" t="s">
        <v>12</v>
      </c>
      <c r="F15369" s="3" t="s">
        <v>36228</v>
      </c>
      <c r="G15369">
        <v>2018</v>
      </c>
      <c r="H15369" t="s">
        <v>86</v>
      </c>
      <c r="I15369" t="s">
        <v>36229</v>
      </c>
    </row>
    <row r="15370" spans="1:9" ht="16" x14ac:dyDescent="0.2">
      <c r="A15370" t="s">
        <v>36230</v>
      </c>
      <c r="B15370" t="s">
        <v>24967</v>
      </c>
      <c r="C15370">
        <v>1</v>
      </c>
      <c r="D15370" t="s">
        <v>12</v>
      </c>
      <c r="E15370" t="s">
        <v>13051</v>
      </c>
      <c r="F15370" s="3" t="s">
        <v>13052</v>
      </c>
      <c r="G15370">
        <v>2018</v>
      </c>
      <c r="H15370" t="s">
        <v>174</v>
      </c>
      <c r="I15370" t="s">
        <v>36231</v>
      </c>
    </row>
    <row r="15371" spans="1:9" ht="16" x14ac:dyDescent="0.2">
      <c r="A15371" t="s">
        <v>36232</v>
      </c>
      <c r="B15371" t="s">
        <v>24964</v>
      </c>
      <c r="C15371">
        <v>1</v>
      </c>
      <c r="D15371">
        <f>85</f>
        <v>85</v>
      </c>
      <c r="E15371" t="s">
        <v>1171</v>
      </c>
      <c r="F15371" s="3" t="s">
        <v>24965</v>
      </c>
      <c r="G15371">
        <v>2018</v>
      </c>
      <c r="H15371" t="s">
        <v>174</v>
      </c>
      <c r="I15371" t="s">
        <v>36233</v>
      </c>
    </row>
    <row r="15372" spans="1:9" ht="16" x14ac:dyDescent="0.2">
      <c r="A15372" t="s">
        <v>36232</v>
      </c>
      <c r="B15372" t="s">
        <v>24967</v>
      </c>
      <c r="C15372">
        <v>2</v>
      </c>
      <c r="D15372" t="s">
        <v>12</v>
      </c>
      <c r="E15372" t="s">
        <v>13051</v>
      </c>
      <c r="F15372" s="3" t="s">
        <v>13052</v>
      </c>
      <c r="G15372">
        <v>2018</v>
      </c>
      <c r="H15372" t="s">
        <v>174</v>
      </c>
      <c r="I15372" t="s">
        <v>36233</v>
      </c>
    </row>
    <row r="15373" spans="1:9" ht="16" x14ac:dyDescent="0.2">
      <c r="A15373" t="s">
        <v>36232</v>
      </c>
      <c r="B15373" t="s">
        <v>20423</v>
      </c>
      <c r="C15373">
        <v>3</v>
      </c>
      <c r="D15373" t="s">
        <v>3561</v>
      </c>
      <c r="E15373" t="s">
        <v>12</v>
      </c>
      <c r="F15373" s="3" t="s">
        <v>3888</v>
      </c>
      <c r="G15373">
        <v>2018</v>
      </c>
      <c r="H15373" t="s">
        <v>140</v>
      </c>
      <c r="I15373" t="s">
        <v>36233</v>
      </c>
    </row>
    <row r="15374" spans="1:9" ht="32" x14ac:dyDescent="0.2">
      <c r="A15374" t="s">
        <v>36234</v>
      </c>
      <c r="B15374" t="s">
        <v>1374</v>
      </c>
      <c r="C15374">
        <v>1</v>
      </c>
      <c r="D15374" t="s">
        <v>344</v>
      </c>
      <c r="E15374" t="s">
        <v>12</v>
      </c>
      <c r="F15374" s="7" t="s">
        <v>36235</v>
      </c>
      <c r="G15374">
        <v>2018</v>
      </c>
      <c r="H15374" t="s">
        <v>174</v>
      </c>
      <c r="I15374" t="s">
        <v>36236</v>
      </c>
    </row>
    <row r="15375" spans="1:9" ht="32" x14ac:dyDescent="0.2">
      <c r="A15375" t="s">
        <v>36234</v>
      </c>
      <c r="B15375" t="s">
        <v>411</v>
      </c>
      <c r="C15375">
        <v>2</v>
      </c>
      <c r="D15375" t="s">
        <v>408</v>
      </c>
      <c r="E15375" t="s">
        <v>12</v>
      </c>
      <c r="F15375" s="7" t="s">
        <v>19743</v>
      </c>
      <c r="G15375">
        <v>2018</v>
      </c>
      <c r="H15375" t="s">
        <v>174</v>
      </c>
      <c r="I15375" t="s">
        <v>36236</v>
      </c>
    </row>
    <row r="15376" spans="1:9" ht="16" x14ac:dyDescent="0.2">
      <c r="A15376" t="s">
        <v>36234</v>
      </c>
      <c r="B15376" t="s">
        <v>24967</v>
      </c>
      <c r="C15376">
        <v>3</v>
      </c>
      <c r="D15376" t="s">
        <v>12</v>
      </c>
      <c r="E15376" t="s">
        <v>13051</v>
      </c>
      <c r="F15376" s="3" t="s">
        <v>13052</v>
      </c>
      <c r="G15376">
        <v>2018</v>
      </c>
      <c r="H15376" t="s">
        <v>174</v>
      </c>
      <c r="I15376" t="s">
        <v>36236</v>
      </c>
    </row>
    <row r="15377" spans="1:9" ht="16" x14ac:dyDescent="0.2">
      <c r="A15377" t="s">
        <v>36237</v>
      </c>
      <c r="B15377" t="s">
        <v>19798</v>
      </c>
      <c r="C15377">
        <v>1</v>
      </c>
      <c r="D15377" t="s">
        <v>12</v>
      </c>
      <c r="E15377" t="s">
        <v>12</v>
      </c>
      <c r="F15377" s="3" t="s">
        <v>14626</v>
      </c>
      <c r="G15377">
        <v>2018</v>
      </c>
      <c r="H15377" t="s">
        <v>37</v>
      </c>
      <c r="I15377" t="s">
        <v>36238</v>
      </c>
    </row>
    <row r="15378" spans="1:9" ht="16" x14ac:dyDescent="0.2">
      <c r="A15378" t="s">
        <v>36237</v>
      </c>
      <c r="B15378" t="s">
        <v>36239</v>
      </c>
      <c r="C15378">
        <v>2</v>
      </c>
      <c r="D15378" t="s">
        <v>12</v>
      </c>
      <c r="E15378" t="s">
        <v>12</v>
      </c>
      <c r="F15378" s="3" t="s">
        <v>36240</v>
      </c>
      <c r="G15378">
        <v>2018</v>
      </c>
      <c r="H15378" t="s">
        <v>37</v>
      </c>
      <c r="I15378" t="s">
        <v>36238</v>
      </c>
    </row>
    <row r="15379" spans="1:9" ht="32" x14ac:dyDescent="0.2">
      <c r="A15379" t="s">
        <v>36241</v>
      </c>
      <c r="B15379" t="s">
        <v>36242</v>
      </c>
      <c r="C15379">
        <v>1</v>
      </c>
      <c r="D15379" t="s">
        <v>12</v>
      </c>
      <c r="E15379" t="s">
        <v>12</v>
      </c>
      <c r="F15379" s="3" t="s">
        <v>6405</v>
      </c>
      <c r="G15379">
        <v>2018</v>
      </c>
      <c r="H15379" t="s">
        <v>37</v>
      </c>
      <c r="I15379" t="s">
        <v>36243</v>
      </c>
    </row>
    <row r="15380" spans="1:9" ht="16" x14ac:dyDescent="0.2">
      <c r="A15380" t="s">
        <v>36244</v>
      </c>
      <c r="B15380" t="s">
        <v>36245</v>
      </c>
      <c r="C15380">
        <v>1</v>
      </c>
      <c r="D15380">
        <f>256</f>
        <v>256</v>
      </c>
      <c r="E15380" t="s">
        <v>12</v>
      </c>
      <c r="F15380" s="3" t="s">
        <v>36246</v>
      </c>
      <c r="G15380">
        <v>2018</v>
      </c>
      <c r="H15380" t="s">
        <v>14</v>
      </c>
      <c r="I15380" t="s">
        <v>36247</v>
      </c>
    </row>
    <row r="15381" spans="1:9" ht="16" x14ac:dyDescent="0.2">
      <c r="A15381" t="s">
        <v>36248</v>
      </c>
      <c r="B15381" t="s">
        <v>36249</v>
      </c>
      <c r="C15381">
        <v>1</v>
      </c>
      <c r="D15381" t="s">
        <v>2652</v>
      </c>
      <c r="E15381" t="s">
        <v>12</v>
      </c>
      <c r="F15381" s="3" t="s">
        <v>4961</v>
      </c>
      <c r="G15381">
        <v>2018</v>
      </c>
      <c r="H15381" t="s">
        <v>140</v>
      </c>
      <c r="I15381" t="s">
        <v>36250</v>
      </c>
    </row>
    <row r="15382" spans="1:9" ht="32" x14ac:dyDescent="0.2">
      <c r="A15382" t="s">
        <v>36251</v>
      </c>
      <c r="B15382" t="s">
        <v>36252</v>
      </c>
      <c r="C15382">
        <v>1</v>
      </c>
      <c r="D15382" t="s">
        <v>12</v>
      </c>
      <c r="E15382" t="s">
        <v>12</v>
      </c>
      <c r="F15382" s="3" t="s">
        <v>36253</v>
      </c>
      <c r="G15382">
        <v>2018</v>
      </c>
      <c r="H15382" t="s">
        <v>140</v>
      </c>
      <c r="I15382" t="s">
        <v>36254</v>
      </c>
    </row>
    <row r="15383" spans="1:9" ht="16" x14ac:dyDescent="0.2">
      <c r="A15383" t="s">
        <v>36251</v>
      </c>
      <c r="B15383" t="s">
        <v>36255</v>
      </c>
      <c r="C15383">
        <v>2</v>
      </c>
      <c r="D15383" t="s">
        <v>12</v>
      </c>
      <c r="E15383" t="s">
        <v>12</v>
      </c>
      <c r="F15383" s="3" t="s">
        <v>36256</v>
      </c>
      <c r="G15383">
        <v>2018</v>
      </c>
      <c r="H15383" t="s">
        <v>140</v>
      </c>
      <c r="I15383" t="s">
        <v>36254</v>
      </c>
    </row>
    <row r="15384" spans="1:9" ht="32" x14ac:dyDescent="0.2">
      <c r="A15384" t="s">
        <v>36257</v>
      </c>
      <c r="B15384" t="s">
        <v>36258</v>
      </c>
      <c r="C15384">
        <v>1</v>
      </c>
      <c r="D15384" t="s">
        <v>2188</v>
      </c>
      <c r="E15384" t="s">
        <v>30708</v>
      </c>
      <c r="F15384" s="3" t="s">
        <v>36259</v>
      </c>
      <c r="G15384">
        <v>2018</v>
      </c>
      <c r="H15384" t="s">
        <v>86</v>
      </c>
      <c r="I15384" t="s">
        <v>36260</v>
      </c>
    </row>
    <row r="15385" spans="1:9" ht="16" x14ac:dyDescent="0.2">
      <c r="A15385" t="s">
        <v>36257</v>
      </c>
      <c r="B15385" t="s">
        <v>36261</v>
      </c>
      <c r="C15385">
        <v>2</v>
      </c>
      <c r="D15385" t="s">
        <v>12</v>
      </c>
      <c r="E15385" t="s">
        <v>12</v>
      </c>
      <c r="F15385" s="3" t="s">
        <v>36262</v>
      </c>
      <c r="G15385">
        <v>2018</v>
      </c>
      <c r="H15385" t="s">
        <v>140</v>
      </c>
      <c r="I15385" t="s">
        <v>36260</v>
      </c>
    </row>
    <row r="15386" spans="1:9" ht="32" x14ac:dyDescent="0.2">
      <c r="A15386" t="s">
        <v>36263</v>
      </c>
      <c r="B15386" t="s">
        <v>36264</v>
      </c>
      <c r="C15386">
        <v>1</v>
      </c>
      <c r="D15386" t="s">
        <v>12</v>
      </c>
      <c r="E15386" t="s">
        <v>12</v>
      </c>
      <c r="F15386" s="3" t="s">
        <v>36265</v>
      </c>
      <c r="G15386">
        <v>2018</v>
      </c>
      <c r="H15386" t="s">
        <v>21</v>
      </c>
      <c r="I15386" t="s">
        <v>36266</v>
      </c>
    </row>
    <row r="15387" spans="1:9" ht="16" x14ac:dyDescent="0.2">
      <c r="A15387" t="s">
        <v>36263</v>
      </c>
      <c r="B15387" t="s">
        <v>36267</v>
      </c>
      <c r="C15387">
        <v>2</v>
      </c>
      <c r="D15387" t="s">
        <v>12</v>
      </c>
      <c r="E15387" t="s">
        <v>12</v>
      </c>
      <c r="F15387" s="3" t="s">
        <v>36268</v>
      </c>
      <c r="G15387">
        <v>2018</v>
      </c>
      <c r="H15387" t="s">
        <v>21</v>
      </c>
      <c r="I15387" t="s">
        <v>36266</v>
      </c>
    </row>
    <row r="15388" spans="1:9" ht="16" x14ac:dyDescent="0.2">
      <c r="A15388" t="s">
        <v>36269</v>
      </c>
      <c r="B15388" t="s">
        <v>36270</v>
      </c>
      <c r="C15388">
        <v>1</v>
      </c>
      <c r="D15388" t="s">
        <v>12</v>
      </c>
      <c r="E15388" t="s">
        <v>12</v>
      </c>
      <c r="F15388" s="3" t="s">
        <v>22030</v>
      </c>
      <c r="G15388">
        <v>2018</v>
      </c>
      <c r="H15388" t="s">
        <v>140</v>
      </c>
      <c r="I15388" t="s">
        <v>36271</v>
      </c>
    </row>
    <row r="15389" spans="1:9" ht="16" x14ac:dyDescent="0.2">
      <c r="A15389" t="s">
        <v>36269</v>
      </c>
      <c r="B15389" t="s">
        <v>36272</v>
      </c>
      <c r="C15389">
        <v>2</v>
      </c>
      <c r="D15389" t="s">
        <v>12</v>
      </c>
      <c r="E15389" t="s">
        <v>12</v>
      </c>
      <c r="F15389" s="3" t="s">
        <v>22030</v>
      </c>
      <c r="G15389">
        <v>2018</v>
      </c>
      <c r="H15389" t="s">
        <v>140</v>
      </c>
      <c r="I15389" t="s">
        <v>36271</v>
      </c>
    </row>
    <row r="15390" spans="1:9" ht="32" x14ac:dyDescent="0.2">
      <c r="A15390" t="s">
        <v>36273</v>
      </c>
      <c r="B15390" t="s">
        <v>36270</v>
      </c>
      <c r="C15390">
        <v>1</v>
      </c>
      <c r="D15390" t="s">
        <v>12</v>
      </c>
      <c r="E15390" t="s">
        <v>12</v>
      </c>
      <c r="F15390" s="3" t="s">
        <v>36274</v>
      </c>
      <c r="G15390">
        <v>2018</v>
      </c>
      <c r="H15390" t="s">
        <v>140</v>
      </c>
      <c r="I15390" t="s">
        <v>36275</v>
      </c>
    </row>
    <row r="15391" spans="1:9" ht="16" x14ac:dyDescent="0.2">
      <c r="A15391" t="s">
        <v>36273</v>
      </c>
      <c r="B15391" t="s">
        <v>36272</v>
      </c>
      <c r="C15391">
        <v>2</v>
      </c>
      <c r="D15391" t="s">
        <v>12</v>
      </c>
      <c r="E15391" t="s">
        <v>12</v>
      </c>
      <c r="F15391" s="3" t="s">
        <v>22030</v>
      </c>
      <c r="G15391">
        <v>2018</v>
      </c>
      <c r="H15391" t="s">
        <v>140</v>
      </c>
      <c r="I15391" t="s">
        <v>36275</v>
      </c>
    </row>
    <row r="15392" spans="1:9" ht="32" x14ac:dyDescent="0.2">
      <c r="A15392" t="s">
        <v>36273</v>
      </c>
      <c r="B15392" t="s">
        <v>36276</v>
      </c>
      <c r="C15392">
        <v>3</v>
      </c>
      <c r="D15392" t="s">
        <v>12</v>
      </c>
      <c r="E15392" t="s">
        <v>12</v>
      </c>
      <c r="F15392" s="3" t="s">
        <v>36277</v>
      </c>
      <c r="G15392">
        <v>2018</v>
      </c>
      <c r="H15392" t="s">
        <v>140</v>
      </c>
      <c r="I15392" t="s">
        <v>36275</v>
      </c>
    </row>
    <row r="15393" spans="1:9" ht="16" x14ac:dyDescent="0.2">
      <c r="A15393" t="s">
        <v>36273</v>
      </c>
      <c r="B15393" t="s">
        <v>36278</v>
      </c>
      <c r="C15393">
        <v>4</v>
      </c>
      <c r="D15393" t="s">
        <v>12</v>
      </c>
      <c r="E15393" t="s">
        <v>12</v>
      </c>
      <c r="F15393" s="3" t="s">
        <v>22030</v>
      </c>
      <c r="G15393">
        <v>2018</v>
      </c>
      <c r="H15393" t="s">
        <v>140</v>
      </c>
      <c r="I15393" t="s">
        <v>36275</v>
      </c>
    </row>
    <row r="15394" spans="1:9" ht="32" x14ac:dyDescent="0.2">
      <c r="A15394" t="s">
        <v>36279</v>
      </c>
      <c r="B15394" t="s">
        <v>36280</v>
      </c>
      <c r="C15394">
        <v>1</v>
      </c>
      <c r="D15394" t="s">
        <v>2621</v>
      </c>
      <c r="E15394" t="s">
        <v>12</v>
      </c>
      <c r="F15394" s="3" t="s">
        <v>36281</v>
      </c>
      <c r="G15394">
        <v>2018</v>
      </c>
      <c r="H15394" t="s">
        <v>140</v>
      </c>
      <c r="I15394" t="s">
        <v>36282</v>
      </c>
    </row>
    <row r="15395" spans="1:9" ht="32" x14ac:dyDescent="0.2">
      <c r="A15395" t="s">
        <v>36279</v>
      </c>
      <c r="B15395" t="s">
        <v>36283</v>
      </c>
      <c r="C15395">
        <v>2</v>
      </c>
      <c r="D15395" t="s">
        <v>2621</v>
      </c>
      <c r="E15395" t="s">
        <v>12</v>
      </c>
      <c r="F15395" s="3" t="s">
        <v>36284</v>
      </c>
      <c r="G15395">
        <v>2018</v>
      </c>
      <c r="H15395" t="s">
        <v>140</v>
      </c>
      <c r="I15395" t="s">
        <v>36282</v>
      </c>
    </row>
    <row r="15396" spans="1:9" ht="32" x14ac:dyDescent="0.2">
      <c r="A15396" t="s">
        <v>36279</v>
      </c>
      <c r="B15396" t="s">
        <v>36285</v>
      </c>
      <c r="C15396">
        <v>3</v>
      </c>
      <c r="D15396" t="s">
        <v>2621</v>
      </c>
      <c r="E15396" t="s">
        <v>12</v>
      </c>
      <c r="F15396" s="3" t="s">
        <v>36286</v>
      </c>
      <c r="G15396">
        <v>2018</v>
      </c>
      <c r="H15396" t="s">
        <v>140</v>
      </c>
      <c r="I15396" t="s">
        <v>36282</v>
      </c>
    </row>
    <row r="15397" spans="1:9" ht="16" x14ac:dyDescent="0.2">
      <c r="A15397" t="s">
        <v>36287</v>
      </c>
      <c r="B15397" t="s">
        <v>36288</v>
      </c>
      <c r="C15397">
        <v>1</v>
      </c>
      <c r="D15397">
        <f>307</f>
        <v>307</v>
      </c>
      <c r="E15397" t="s">
        <v>12</v>
      </c>
      <c r="F15397" s="3" t="s">
        <v>36289</v>
      </c>
      <c r="G15397">
        <v>2018</v>
      </c>
      <c r="H15397" t="s">
        <v>86</v>
      </c>
      <c r="I15397" t="s">
        <v>36290</v>
      </c>
    </row>
    <row r="15398" spans="1:9" ht="16" x14ac:dyDescent="0.2">
      <c r="A15398" t="s">
        <v>36287</v>
      </c>
      <c r="B15398" t="s">
        <v>36291</v>
      </c>
      <c r="C15398">
        <v>2</v>
      </c>
      <c r="D15398" t="s">
        <v>12</v>
      </c>
      <c r="E15398" t="s">
        <v>36292</v>
      </c>
      <c r="F15398" s="3" t="s">
        <v>36293</v>
      </c>
      <c r="G15398">
        <v>2018</v>
      </c>
      <c r="H15398" t="s">
        <v>67</v>
      </c>
      <c r="I15398" t="s">
        <v>36290</v>
      </c>
    </row>
    <row r="15399" spans="1:9" ht="16" x14ac:dyDescent="0.2">
      <c r="A15399" t="s">
        <v>36294</v>
      </c>
      <c r="B15399" t="s">
        <v>36295</v>
      </c>
      <c r="C15399">
        <v>1</v>
      </c>
      <c r="D15399" t="s">
        <v>52</v>
      </c>
      <c r="E15399" t="s">
        <v>12</v>
      </c>
      <c r="F15399" s="3" t="s">
        <v>3729</v>
      </c>
      <c r="G15399">
        <v>2018</v>
      </c>
      <c r="H15399" t="s">
        <v>140</v>
      </c>
      <c r="I15399" t="s">
        <v>36296</v>
      </c>
    </row>
    <row r="15400" spans="1:9" ht="16" x14ac:dyDescent="0.2">
      <c r="A15400" t="s">
        <v>36294</v>
      </c>
      <c r="B15400" t="s">
        <v>36297</v>
      </c>
      <c r="C15400">
        <v>2</v>
      </c>
      <c r="D15400">
        <f>441</f>
        <v>441</v>
      </c>
      <c r="E15400" t="s">
        <v>12</v>
      </c>
      <c r="F15400" s="3" t="s">
        <v>19689</v>
      </c>
      <c r="G15400">
        <v>2018</v>
      </c>
      <c r="H15400" t="s">
        <v>140</v>
      </c>
      <c r="I15400" t="s">
        <v>36296</v>
      </c>
    </row>
    <row r="15401" spans="1:9" ht="16" x14ac:dyDescent="0.2">
      <c r="A15401" t="s">
        <v>36294</v>
      </c>
      <c r="B15401" t="s">
        <v>36298</v>
      </c>
      <c r="C15401">
        <v>3</v>
      </c>
      <c r="D15401" t="s">
        <v>52</v>
      </c>
      <c r="E15401" t="s">
        <v>12</v>
      </c>
      <c r="F15401" s="3" t="s">
        <v>3729</v>
      </c>
      <c r="G15401">
        <v>2018</v>
      </c>
      <c r="H15401" t="s">
        <v>140</v>
      </c>
      <c r="I15401" t="s">
        <v>36296</v>
      </c>
    </row>
    <row r="15402" spans="1:9" ht="16" x14ac:dyDescent="0.2">
      <c r="A15402" t="s">
        <v>36299</v>
      </c>
      <c r="B15402" t="s">
        <v>36300</v>
      </c>
      <c r="C15402">
        <v>1</v>
      </c>
      <c r="D15402" t="s">
        <v>12</v>
      </c>
      <c r="E15402" t="s">
        <v>12</v>
      </c>
      <c r="F15402" s="3" t="s">
        <v>17074</v>
      </c>
      <c r="G15402">
        <v>2018</v>
      </c>
      <c r="H15402" t="s">
        <v>239</v>
      </c>
      <c r="I15402" t="s">
        <v>36301</v>
      </c>
    </row>
    <row r="15403" spans="1:9" ht="16" x14ac:dyDescent="0.2">
      <c r="A15403" t="s">
        <v>36302</v>
      </c>
      <c r="B15403" t="s">
        <v>36303</v>
      </c>
      <c r="C15403">
        <v>1</v>
      </c>
      <c r="D15403">
        <f>371</f>
        <v>371</v>
      </c>
      <c r="E15403" t="s">
        <v>12</v>
      </c>
      <c r="F15403" s="3" t="s">
        <v>36304</v>
      </c>
      <c r="G15403">
        <v>2018</v>
      </c>
      <c r="H15403" t="s">
        <v>174</v>
      </c>
      <c r="I15403" t="s">
        <v>36305</v>
      </c>
    </row>
    <row r="15404" spans="1:9" ht="32" x14ac:dyDescent="0.2">
      <c r="A15404" t="s">
        <v>36302</v>
      </c>
      <c r="B15404" t="s">
        <v>34273</v>
      </c>
      <c r="C15404">
        <v>2</v>
      </c>
      <c r="D15404" t="s">
        <v>12</v>
      </c>
      <c r="E15404" t="s">
        <v>12</v>
      </c>
      <c r="F15404" s="3" t="s">
        <v>36306</v>
      </c>
      <c r="G15404">
        <v>2018</v>
      </c>
      <c r="H15404" t="s">
        <v>174</v>
      </c>
      <c r="I15404" t="s">
        <v>36305</v>
      </c>
    </row>
    <row r="15405" spans="1:9" ht="16" x14ac:dyDescent="0.2">
      <c r="A15405" t="s">
        <v>36307</v>
      </c>
      <c r="B15405" t="s">
        <v>36308</v>
      </c>
      <c r="C15405">
        <v>1</v>
      </c>
      <c r="D15405" t="s">
        <v>12</v>
      </c>
      <c r="E15405" t="s">
        <v>12</v>
      </c>
      <c r="F15405" s="3" t="s">
        <v>36309</v>
      </c>
      <c r="G15405">
        <v>2018</v>
      </c>
      <c r="H15405" t="s">
        <v>420</v>
      </c>
      <c r="I15405" t="s">
        <v>36310</v>
      </c>
    </row>
    <row r="15406" spans="1:9" ht="16" x14ac:dyDescent="0.2">
      <c r="A15406" t="s">
        <v>36311</v>
      </c>
      <c r="B15406" t="s">
        <v>36312</v>
      </c>
      <c r="C15406">
        <v>1</v>
      </c>
      <c r="D15406" t="s">
        <v>12</v>
      </c>
      <c r="E15406" t="s">
        <v>12</v>
      </c>
      <c r="F15406" s="3" t="s">
        <v>4759</v>
      </c>
      <c r="G15406">
        <v>2018</v>
      </c>
      <c r="H15406" t="s">
        <v>37</v>
      </c>
      <c r="I15406" t="s">
        <v>36313</v>
      </c>
    </row>
    <row r="15407" spans="1:9" ht="32" x14ac:dyDescent="0.2">
      <c r="A15407" t="s">
        <v>36314</v>
      </c>
      <c r="B15407" t="s">
        <v>609</v>
      </c>
      <c r="C15407">
        <v>1</v>
      </c>
      <c r="D15407" t="s">
        <v>12</v>
      </c>
      <c r="E15407" t="s">
        <v>12</v>
      </c>
      <c r="F15407" s="3" t="s">
        <v>36315</v>
      </c>
      <c r="G15407">
        <v>2018</v>
      </c>
      <c r="H15407" t="s">
        <v>14</v>
      </c>
      <c r="I15407" t="s">
        <v>36316</v>
      </c>
    </row>
    <row r="15408" spans="1:9" ht="32" x14ac:dyDescent="0.2">
      <c r="A15408" t="s">
        <v>36317</v>
      </c>
      <c r="B15408" t="s">
        <v>1016</v>
      </c>
      <c r="C15408">
        <v>1</v>
      </c>
      <c r="D15408" t="s">
        <v>52</v>
      </c>
      <c r="E15408" t="s">
        <v>12</v>
      </c>
      <c r="F15408" s="3" t="s">
        <v>2148</v>
      </c>
      <c r="G15408">
        <v>2018</v>
      </c>
      <c r="H15408" t="s">
        <v>140</v>
      </c>
      <c r="I15408" t="s">
        <v>36318</v>
      </c>
    </row>
    <row r="15409" spans="1:9" ht="32" x14ac:dyDescent="0.2">
      <c r="A15409" t="s">
        <v>36317</v>
      </c>
      <c r="B15409" t="s">
        <v>25539</v>
      </c>
      <c r="C15409">
        <v>2</v>
      </c>
      <c r="D15409" t="s">
        <v>12</v>
      </c>
      <c r="E15409" t="s">
        <v>12</v>
      </c>
      <c r="F15409" s="3" t="s">
        <v>25540</v>
      </c>
      <c r="G15409">
        <v>2018</v>
      </c>
      <c r="H15409" t="s">
        <v>140</v>
      </c>
      <c r="I15409" t="s">
        <v>36318</v>
      </c>
    </row>
    <row r="15410" spans="1:9" ht="16" x14ac:dyDescent="0.2">
      <c r="A15410" t="s">
        <v>36319</v>
      </c>
      <c r="B15410" t="s">
        <v>36320</v>
      </c>
      <c r="C15410">
        <v>1</v>
      </c>
      <c r="D15410" t="s">
        <v>12</v>
      </c>
      <c r="E15410" t="s">
        <v>12</v>
      </c>
      <c r="F15410" s="3" t="s">
        <v>33443</v>
      </c>
      <c r="G15410">
        <v>2018</v>
      </c>
      <c r="H15410" t="s">
        <v>140</v>
      </c>
      <c r="I15410" t="s">
        <v>36321</v>
      </c>
    </row>
    <row r="15411" spans="1:9" ht="16" x14ac:dyDescent="0.2">
      <c r="A15411" t="s">
        <v>36319</v>
      </c>
      <c r="B15411" t="s">
        <v>36322</v>
      </c>
      <c r="C15411">
        <v>2</v>
      </c>
      <c r="D15411" t="s">
        <v>24520</v>
      </c>
      <c r="E15411" t="s">
        <v>12</v>
      </c>
      <c r="F15411" s="3" t="s">
        <v>36323</v>
      </c>
      <c r="G15411">
        <v>2018</v>
      </c>
      <c r="H15411" t="s">
        <v>140</v>
      </c>
      <c r="I15411" t="s">
        <v>36321</v>
      </c>
    </row>
    <row r="15412" spans="1:9" ht="32" x14ac:dyDescent="0.2">
      <c r="A15412" t="s">
        <v>36324</v>
      </c>
      <c r="B15412" t="s">
        <v>2476</v>
      </c>
      <c r="C15412">
        <v>1</v>
      </c>
      <c r="D15412">
        <f>461</f>
        <v>461</v>
      </c>
      <c r="E15412" t="s">
        <v>12</v>
      </c>
      <c r="F15412" s="3" t="s">
        <v>36325</v>
      </c>
      <c r="G15412">
        <v>2018</v>
      </c>
      <c r="H15412" t="s">
        <v>126</v>
      </c>
      <c r="I15412" t="s">
        <v>36326</v>
      </c>
    </row>
    <row r="15413" spans="1:9" ht="16" x14ac:dyDescent="0.2">
      <c r="A15413" t="s">
        <v>36324</v>
      </c>
      <c r="B15413" t="s">
        <v>2479</v>
      </c>
      <c r="C15413">
        <v>2</v>
      </c>
      <c r="D15413">
        <f>461</f>
        <v>461</v>
      </c>
      <c r="E15413" t="s">
        <v>12</v>
      </c>
      <c r="F15413" s="3" t="s">
        <v>2480</v>
      </c>
      <c r="G15413">
        <v>2018</v>
      </c>
      <c r="H15413" t="s">
        <v>126</v>
      </c>
      <c r="I15413" t="s">
        <v>36326</v>
      </c>
    </row>
    <row r="15414" spans="1:9" ht="16" x14ac:dyDescent="0.2">
      <c r="A15414" t="s">
        <v>36324</v>
      </c>
      <c r="B15414" t="s">
        <v>2481</v>
      </c>
      <c r="C15414">
        <v>3</v>
      </c>
      <c r="D15414" t="s">
        <v>344</v>
      </c>
      <c r="E15414" t="s">
        <v>12</v>
      </c>
      <c r="F15414" s="3" t="s">
        <v>36327</v>
      </c>
      <c r="G15414">
        <v>2018</v>
      </c>
      <c r="H15414" t="s">
        <v>2483</v>
      </c>
      <c r="I15414" t="s">
        <v>36326</v>
      </c>
    </row>
    <row r="15415" spans="1:9" ht="32" x14ac:dyDescent="0.2">
      <c r="A15415" t="s">
        <v>36324</v>
      </c>
      <c r="B15415" t="s">
        <v>36328</v>
      </c>
      <c r="C15415">
        <v>4</v>
      </c>
      <c r="D15415" t="s">
        <v>12</v>
      </c>
      <c r="E15415" t="s">
        <v>12</v>
      </c>
      <c r="F15415" s="3" t="s">
        <v>36329</v>
      </c>
      <c r="G15415">
        <v>2018</v>
      </c>
      <c r="H15415" t="s">
        <v>2868</v>
      </c>
      <c r="I15415" t="s">
        <v>36326</v>
      </c>
    </row>
    <row r="15416" spans="1:9" ht="16" x14ac:dyDescent="0.2">
      <c r="A15416" t="s">
        <v>36324</v>
      </c>
      <c r="B15416" t="s">
        <v>36330</v>
      </c>
      <c r="C15416">
        <v>5</v>
      </c>
      <c r="D15416" t="s">
        <v>12</v>
      </c>
      <c r="E15416" t="s">
        <v>12</v>
      </c>
      <c r="F15416" s="3" t="s">
        <v>36331</v>
      </c>
      <c r="G15416">
        <v>2018</v>
      </c>
      <c r="H15416" t="s">
        <v>998</v>
      </c>
      <c r="I15416" t="s">
        <v>36326</v>
      </c>
    </row>
    <row r="15417" spans="1:9" ht="16" x14ac:dyDescent="0.2">
      <c r="A15417" t="s">
        <v>36332</v>
      </c>
      <c r="B15417" t="s">
        <v>19244</v>
      </c>
      <c r="C15417">
        <v>1</v>
      </c>
      <c r="D15417" t="s">
        <v>5327</v>
      </c>
      <c r="E15417" t="s">
        <v>1171</v>
      </c>
      <c r="F15417" s="3" t="s">
        <v>19245</v>
      </c>
      <c r="G15417">
        <v>2018</v>
      </c>
      <c r="H15417" t="s">
        <v>368</v>
      </c>
      <c r="I15417" t="s">
        <v>36333</v>
      </c>
    </row>
    <row r="15418" spans="1:9" ht="16" x14ac:dyDescent="0.2">
      <c r="A15418" t="s">
        <v>36334</v>
      </c>
      <c r="B15418" t="s">
        <v>29404</v>
      </c>
      <c r="C15418">
        <v>1</v>
      </c>
      <c r="D15418" t="s">
        <v>12</v>
      </c>
      <c r="E15418" t="s">
        <v>4681</v>
      </c>
      <c r="F15418" s="7" t="s">
        <v>29408</v>
      </c>
      <c r="G15418">
        <v>2018</v>
      </c>
      <c r="H15418" t="s">
        <v>226</v>
      </c>
      <c r="I15418" t="s">
        <v>36335</v>
      </c>
    </row>
    <row r="15419" spans="1:9" ht="16" x14ac:dyDescent="0.2">
      <c r="A15419" t="s">
        <v>36334</v>
      </c>
      <c r="B15419" t="s">
        <v>29407</v>
      </c>
      <c r="C15419">
        <v>2</v>
      </c>
      <c r="D15419" t="s">
        <v>12</v>
      </c>
      <c r="E15419" t="s">
        <v>12</v>
      </c>
      <c r="F15419" s="3" t="s">
        <v>36336</v>
      </c>
      <c r="G15419">
        <v>2018</v>
      </c>
      <c r="H15419" t="s">
        <v>140</v>
      </c>
      <c r="I15419" t="s">
        <v>36335</v>
      </c>
    </row>
    <row r="15420" spans="1:9" ht="32" x14ac:dyDescent="0.2">
      <c r="A15420" t="s">
        <v>36334</v>
      </c>
      <c r="B15420" t="s">
        <v>36337</v>
      </c>
      <c r="C15420">
        <v>3</v>
      </c>
      <c r="D15420" t="s">
        <v>12</v>
      </c>
      <c r="E15420" t="s">
        <v>12</v>
      </c>
      <c r="F15420" s="3" t="s">
        <v>36338</v>
      </c>
      <c r="G15420">
        <v>2018</v>
      </c>
      <c r="H15420" t="s">
        <v>8756</v>
      </c>
      <c r="I15420" t="s">
        <v>36335</v>
      </c>
    </row>
    <row r="15421" spans="1:9" ht="16" x14ac:dyDescent="0.2">
      <c r="A15421" t="s">
        <v>36339</v>
      </c>
      <c r="B15421" t="s">
        <v>36340</v>
      </c>
      <c r="C15421">
        <v>1</v>
      </c>
      <c r="D15421" t="s">
        <v>12</v>
      </c>
      <c r="E15421" t="s">
        <v>12</v>
      </c>
      <c r="F15421" s="3" t="s">
        <v>36341</v>
      </c>
      <c r="G15421">
        <v>2018</v>
      </c>
      <c r="H15421" t="s">
        <v>267</v>
      </c>
      <c r="I15421" t="s">
        <v>36342</v>
      </c>
    </row>
    <row r="15422" spans="1:9" ht="32" x14ac:dyDescent="0.2">
      <c r="A15422" t="s">
        <v>36339</v>
      </c>
      <c r="B15422" t="s">
        <v>36343</v>
      </c>
      <c r="C15422">
        <v>2</v>
      </c>
      <c r="D15422">
        <f>276</f>
        <v>276</v>
      </c>
      <c r="E15422" t="s">
        <v>12</v>
      </c>
      <c r="F15422" s="3" t="s">
        <v>2294</v>
      </c>
      <c r="G15422">
        <v>2018</v>
      </c>
      <c r="H15422" t="s">
        <v>267</v>
      </c>
      <c r="I15422" t="s">
        <v>36342</v>
      </c>
    </row>
    <row r="15423" spans="1:9" ht="32" x14ac:dyDescent="0.2">
      <c r="A15423" t="s">
        <v>36344</v>
      </c>
      <c r="B15423" t="s">
        <v>18291</v>
      </c>
      <c r="C15423">
        <v>1</v>
      </c>
      <c r="D15423" t="s">
        <v>1977</v>
      </c>
      <c r="E15423" t="s">
        <v>12</v>
      </c>
      <c r="F15423" s="3" t="s">
        <v>36345</v>
      </c>
      <c r="G15423">
        <v>2018</v>
      </c>
      <c r="H15423" t="s">
        <v>267</v>
      </c>
      <c r="I15423" t="s">
        <v>36346</v>
      </c>
    </row>
    <row r="15424" spans="1:9" ht="32" x14ac:dyDescent="0.2">
      <c r="A15424" t="s">
        <v>36344</v>
      </c>
      <c r="B15424" t="s">
        <v>20740</v>
      </c>
      <c r="C15424">
        <v>2</v>
      </c>
      <c r="D15424" t="s">
        <v>12</v>
      </c>
      <c r="E15424" t="s">
        <v>12</v>
      </c>
      <c r="F15424" s="3" t="s">
        <v>31560</v>
      </c>
      <c r="G15424">
        <v>2018</v>
      </c>
      <c r="H15424" t="s">
        <v>140</v>
      </c>
      <c r="I15424" t="s">
        <v>36346</v>
      </c>
    </row>
    <row r="15425" spans="1:9" ht="32" x14ac:dyDescent="0.2">
      <c r="A15425" t="s">
        <v>36347</v>
      </c>
      <c r="B15425" t="s">
        <v>36348</v>
      </c>
      <c r="C15425">
        <v>1</v>
      </c>
      <c r="D15425" t="s">
        <v>11398</v>
      </c>
      <c r="E15425" t="s">
        <v>9538</v>
      </c>
      <c r="F15425" s="3" t="s">
        <v>36349</v>
      </c>
      <c r="G15425">
        <v>2018</v>
      </c>
      <c r="H15425" t="s">
        <v>140</v>
      </c>
      <c r="I15425" t="s">
        <v>36350</v>
      </c>
    </row>
    <row r="15426" spans="1:9" ht="16" x14ac:dyDescent="0.2">
      <c r="A15426" t="s">
        <v>36347</v>
      </c>
      <c r="B15426" t="s">
        <v>36351</v>
      </c>
      <c r="C15426">
        <v>2</v>
      </c>
      <c r="D15426" t="s">
        <v>1148</v>
      </c>
      <c r="E15426" t="s">
        <v>334</v>
      </c>
      <c r="F15426" s="3" t="s">
        <v>1149</v>
      </c>
      <c r="G15426">
        <v>2018</v>
      </c>
      <c r="H15426" t="s">
        <v>368</v>
      </c>
      <c r="I15426" t="s">
        <v>36350</v>
      </c>
    </row>
    <row r="15427" spans="1:9" ht="32" x14ac:dyDescent="0.2">
      <c r="A15427" t="s">
        <v>36352</v>
      </c>
      <c r="B15427" t="s">
        <v>29836</v>
      </c>
      <c r="C15427">
        <v>1</v>
      </c>
      <c r="D15427" t="s">
        <v>90</v>
      </c>
      <c r="E15427" t="s">
        <v>12</v>
      </c>
      <c r="F15427" s="3" t="s">
        <v>22616</v>
      </c>
      <c r="G15427">
        <v>2018</v>
      </c>
      <c r="H15427" t="s">
        <v>832</v>
      </c>
      <c r="I15427" t="s">
        <v>36353</v>
      </c>
    </row>
    <row r="15428" spans="1:9" ht="32" x14ac:dyDescent="0.2">
      <c r="A15428" t="s">
        <v>36352</v>
      </c>
      <c r="B15428" t="s">
        <v>36354</v>
      </c>
      <c r="C15428">
        <v>2</v>
      </c>
      <c r="D15428" t="s">
        <v>12</v>
      </c>
      <c r="E15428" t="s">
        <v>12</v>
      </c>
      <c r="F15428" s="3" t="s">
        <v>36355</v>
      </c>
      <c r="G15428">
        <v>2018</v>
      </c>
      <c r="H15428" t="s">
        <v>368</v>
      </c>
      <c r="I15428" t="s">
        <v>36353</v>
      </c>
    </row>
    <row r="15429" spans="1:9" ht="16" x14ac:dyDescent="0.2">
      <c r="A15429" t="s">
        <v>36356</v>
      </c>
      <c r="B15429" t="s">
        <v>5489</v>
      </c>
      <c r="C15429">
        <v>1</v>
      </c>
      <c r="D15429" t="s">
        <v>12</v>
      </c>
      <c r="E15429" t="s">
        <v>12</v>
      </c>
      <c r="F15429" s="3" t="s">
        <v>5493</v>
      </c>
      <c r="G15429">
        <v>2018</v>
      </c>
      <c r="H15429" t="s">
        <v>527</v>
      </c>
      <c r="I15429" t="s">
        <v>36357</v>
      </c>
    </row>
    <row r="15430" spans="1:9" ht="16" x14ac:dyDescent="0.2">
      <c r="A15430" t="s">
        <v>36358</v>
      </c>
      <c r="B15430" t="s">
        <v>23839</v>
      </c>
      <c r="C15430">
        <v>1</v>
      </c>
      <c r="D15430" t="s">
        <v>12</v>
      </c>
      <c r="E15430" t="s">
        <v>12</v>
      </c>
      <c r="F15430" s="3" t="s">
        <v>35408</v>
      </c>
      <c r="G15430">
        <v>2018</v>
      </c>
      <c r="H15430" t="s">
        <v>8086</v>
      </c>
      <c r="I15430" t="s">
        <v>36359</v>
      </c>
    </row>
    <row r="15431" spans="1:9" ht="16" x14ac:dyDescent="0.2">
      <c r="A15431" t="s">
        <v>36358</v>
      </c>
      <c r="B15431" t="s">
        <v>23842</v>
      </c>
      <c r="C15431">
        <v>2</v>
      </c>
      <c r="D15431" t="s">
        <v>12</v>
      </c>
      <c r="E15431" t="s">
        <v>12</v>
      </c>
      <c r="F15431" s="3" t="s">
        <v>23840</v>
      </c>
      <c r="G15431">
        <v>2018</v>
      </c>
      <c r="H15431" t="s">
        <v>2026</v>
      </c>
      <c r="I15431" t="s">
        <v>36359</v>
      </c>
    </row>
    <row r="15432" spans="1:9" ht="16" x14ac:dyDescent="0.2">
      <c r="A15432" t="s">
        <v>36358</v>
      </c>
      <c r="B15432" t="s">
        <v>28022</v>
      </c>
      <c r="C15432">
        <v>3</v>
      </c>
      <c r="D15432" t="s">
        <v>12</v>
      </c>
      <c r="E15432" t="s">
        <v>3989</v>
      </c>
      <c r="F15432" s="3" t="s">
        <v>23844</v>
      </c>
      <c r="G15432">
        <v>2018</v>
      </c>
      <c r="H15432" t="s">
        <v>2316</v>
      </c>
      <c r="I15432" t="s">
        <v>36359</v>
      </c>
    </row>
    <row r="15433" spans="1:9" ht="16" x14ac:dyDescent="0.2">
      <c r="A15433" t="s">
        <v>36358</v>
      </c>
      <c r="B15433" t="s">
        <v>27629</v>
      </c>
      <c r="C15433">
        <v>4</v>
      </c>
      <c r="D15433">
        <f>130</f>
        <v>130</v>
      </c>
      <c r="E15433" t="s">
        <v>12</v>
      </c>
      <c r="F15433" s="3" t="s">
        <v>36360</v>
      </c>
      <c r="G15433">
        <v>2018</v>
      </c>
      <c r="H15433" t="s">
        <v>2316</v>
      </c>
      <c r="I15433" t="s">
        <v>36359</v>
      </c>
    </row>
    <row r="15434" spans="1:9" ht="16" x14ac:dyDescent="0.2">
      <c r="A15434" t="s">
        <v>36361</v>
      </c>
      <c r="B15434" t="s">
        <v>36362</v>
      </c>
      <c r="C15434">
        <v>1</v>
      </c>
      <c r="D15434">
        <f>364</f>
        <v>364</v>
      </c>
      <c r="E15434" t="s">
        <v>1849</v>
      </c>
      <c r="F15434" s="3" t="s">
        <v>1850</v>
      </c>
      <c r="G15434">
        <v>2018</v>
      </c>
      <c r="H15434" t="s">
        <v>267</v>
      </c>
      <c r="I15434" t="s">
        <v>36363</v>
      </c>
    </row>
    <row r="15435" spans="1:9" ht="16" x14ac:dyDescent="0.2">
      <c r="A15435" t="s">
        <v>36361</v>
      </c>
      <c r="B15435" t="s">
        <v>36364</v>
      </c>
      <c r="C15435">
        <v>2</v>
      </c>
      <c r="D15435" t="s">
        <v>2621</v>
      </c>
      <c r="E15435" t="s">
        <v>12</v>
      </c>
      <c r="F15435" s="3" t="s">
        <v>6011</v>
      </c>
      <c r="G15435">
        <v>2018</v>
      </c>
      <c r="H15435" t="s">
        <v>140</v>
      </c>
      <c r="I15435" t="s">
        <v>36363</v>
      </c>
    </row>
    <row r="15436" spans="1:9" ht="16" x14ac:dyDescent="0.2">
      <c r="A15436" t="s">
        <v>36361</v>
      </c>
      <c r="B15436" t="s">
        <v>36365</v>
      </c>
      <c r="C15436">
        <v>3</v>
      </c>
      <c r="D15436">
        <f>444</f>
        <v>444</v>
      </c>
      <c r="E15436" t="s">
        <v>12</v>
      </c>
      <c r="F15436" s="3" t="s">
        <v>36366</v>
      </c>
      <c r="G15436">
        <v>2018</v>
      </c>
      <c r="H15436" t="s">
        <v>140</v>
      </c>
      <c r="I15436" t="s">
        <v>36363</v>
      </c>
    </row>
    <row r="15437" spans="1:9" ht="16" x14ac:dyDescent="0.2">
      <c r="A15437" t="s">
        <v>36361</v>
      </c>
      <c r="B15437" t="s">
        <v>36367</v>
      </c>
      <c r="C15437">
        <v>4</v>
      </c>
      <c r="D15437" t="s">
        <v>12</v>
      </c>
      <c r="E15437" t="s">
        <v>12</v>
      </c>
      <c r="F15437" s="3" t="s">
        <v>18124</v>
      </c>
      <c r="G15437">
        <v>2018</v>
      </c>
      <c r="H15437" t="s">
        <v>140</v>
      </c>
      <c r="I15437" t="s">
        <v>36363</v>
      </c>
    </row>
    <row r="15438" spans="1:9" ht="32" x14ac:dyDescent="0.2">
      <c r="A15438" t="s">
        <v>36368</v>
      </c>
      <c r="B15438" t="s">
        <v>7004</v>
      </c>
      <c r="C15438">
        <v>1</v>
      </c>
      <c r="D15438" t="s">
        <v>2621</v>
      </c>
      <c r="E15438" t="s">
        <v>12</v>
      </c>
      <c r="F15438" s="3" t="s">
        <v>32015</v>
      </c>
      <c r="G15438">
        <v>2018</v>
      </c>
      <c r="H15438" t="s">
        <v>140</v>
      </c>
      <c r="I15438" t="s">
        <v>36369</v>
      </c>
    </row>
    <row r="15439" spans="1:9" ht="32" x14ac:dyDescent="0.2">
      <c r="A15439" t="s">
        <v>36368</v>
      </c>
      <c r="B15439" t="s">
        <v>3852</v>
      </c>
      <c r="C15439">
        <v>2</v>
      </c>
      <c r="D15439" t="s">
        <v>12</v>
      </c>
      <c r="E15439" t="s">
        <v>12</v>
      </c>
      <c r="F15439" s="3" t="s">
        <v>36370</v>
      </c>
      <c r="G15439">
        <v>2018</v>
      </c>
      <c r="H15439" t="s">
        <v>140</v>
      </c>
      <c r="I15439" t="s">
        <v>36369</v>
      </c>
    </row>
    <row r="15440" spans="1:9" ht="32" x14ac:dyDescent="0.2">
      <c r="A15440" t="s">
        <v>36368</v>
      </c>
      <c r="B15440" t="s">
        <v>27219</v>
      </c>
      <c r="C15440">
        <v>3</v>
      </c>
      <c r="D15440" t="s">
        <v>2621</v>
      </c>
      <c r="E15440" t="s">
        <v>12</v>
      </c>
      <c r="F15440" s="3" t="s">
        <v>7021</v>
      </c>
      <c r="G15440">
        <v>2018</v>
      </c>
      <c r="H15440" t="s">
        <v>140</v>
      </c>
      <c r="I15440" t="s">
        <v>36369</v>
      </c>
    </row>
    <row r="15441" spans="1:9" ht="32" x14ac:dyDescent="0.2">
      <c r="A15441" t="s">
        <v>36371</v>
      </c>
      <c r="B15441" t="s">
        <v>36372</v>
      </c>
      <c r="C15441">
        <v>1</v>
      </c>
      <c r="D15441" t="s">
        <v>966</v>
      </c>
      <c r="E15441" t="s">
        <v>12</v>
      </c>
      <c r="F15441" s="3" t="s">
        <v>36373</v>
      </c>
      <c r="G15441">
        <v>2018</v>
      </c>
      <c r="H15441" t="s">
        <v>2445</v>
      </c>
      <c r="I15441" t="s">
        <v>36374</v>
      </c>
    </row>
    <row r="15442" spans="1:9" ht="32" x14ac:dyDescent="0.2">
      <c r="A15442" t="s">
        <v>36371</v>
      </c>
      <c r="B15442" t="s">
        <v>36375</v>
      </c>
      <c r="C15442">
        <v>2</v>
      </c>
      <c r="D15442" t="s">
        <v>12</v>
      </c>
      <c r="E15442" t="s">
        <v>12</v>
      </c>
      <c r="F15442" s="3" t="s">
        <v>36376</v>
      </c>
      <c r="G15442">
        <v>2018</v>
      </c>
      <c r="H15442" t="s">
        <v>1248</v>
      </c>
      <c r="I15442" t="s">
        <v>36374</v>
      </c>
    </row>
    <row r="15443" spans="1:9" ht="32" x14ac:dyDescent="0.2">
      <c r="A15443" t="s">
        <v>36377</v>
      </c>
      <c r="B15443" t="s">
        <v>36378</v>
      </c>
      <c r="C15443">
        <v>1</v>
      </c>
      <c r="D15443" t="s">
        <v>52</v>
      </c>
      <c r="E15443" t="s">
        <v>12</v>
      </c>
      <c r="F15443" s="3" t="s">
        <v>35766</v>
      </c>
      <c r="G15443">
        <v>2018</v>
      </c>
      <c r="H15443" t="s">
        <v>226</v>
      </c>
      <c r="I15443" t="s">
        <v>36379</v>
      </c>
    </row>
    <row r="15444" spans="1:9" ht="32" x14ac:dyDescent="0.2">
      <c r="A15444" t="s">
        <v>36377</v>
      </c>
      <c r="B15444" t="s">
        <v>36380</v>
      </c>
      <c r="C15444">
        <v>2</v>
      </c>
      <c r="D15444" t="s">
        <v>52</v>
      </c>
      <c r="E15444" t="s">
        <v>12</v>
      </c>
      <c r="F15444" s="3" t="s">
        <v>36381</v>
      </c>
      <c r="G15444">
        <v>2018</v>
      </c>
      <c r="H15444" t="s">
        <v>226</v>
      </c>
      <c r="I15444" t="s">
        <v>36379</v>
      </c>
    </row>
    <row r="15445" spans="1:9" ht="32" x14ac:dyDescent="0.2">
      <c r="A15445" t="s">
        <v>36382</v>
      </c>
      <c r="B15445" t="s">
        <v>36383</v>
      </c>
      <c r="C15445">
        <v>1</v>
      </c>
      <c r="D15445">
        <f>371</f>
        <v>371</v>
      </c>
      <c r="E15445" t="s">
        <v>12</v>
      </c>
      <c r="F15445" s="3" t="s">
        <v>36384</v>
      </c>
      <c r="G15445">
        <v>2018</v>
      </c>
      <c r="H15445" t="s">
        <v>522</v>
      </c>
      <c r="I15445" t="s">
        <v>36385</v>
      </c>
    </row>
    <row r="15446" spans="1:9" ht="16" x14ac:dyDescent="0.2">
      <c r="A15446" t="s">
        <v>36382</v>
      </c>
      <c r="B15446" t="s">
        <v>28347</v>
      </c>
      <c r="C15446">
        <v>2</v>
      </c>
      <c r="D15446" t="s">
        <v>525</v>
      </c>
      <c r="E15446" t="s">
        <v>12</v>
      </c>
      <c r="F15446" s="3" t="s">
        <v>24909</v>
      </c>
      <c r="G15446">
        <v>2018</v>
      </c>
      <c r="H15446" t="s">
        <v>527</v>
      </c>
      <c r="I15446" t="s">
        <v>36385</v>
      </c>
    </row>
    <row r="15447" spans="1:9" ht="32" x14ac:dyDescent="0.2">
      <c r="A15447" t="s">
        <v>36386</v>
      </c>
      <c r="B15447" t="s">
        <v>36387</v>
      </c>
      <c r="C15447">
        <v>1</v>
      </c>
      <c r="D15447">
        <f>276</f>
        <v>276</v>
      </c>
      <c r="E15447" t="s">
        <v>11432</v>
      </c>
      <c r="F15447" s="3" t="s">
        <v>36388</v>
      </c>
      <c r="G15447">
        <v>2018</v>
      </c>
      <c r="H15447" t="s">
        <v>267</v>
      </c>
      <c r="I15447" t="s">
        <v>36389</v>
      </c>
    </row>
    <row r="15448" spans="1:9" ht="16" x14ac:dyDescent="0.2">
      <c r="A15448" t="s">
        <v>36386</v>
      </c>
      <c r="B15448" t="s">
        <v>36390</v>
      </c>
      <c r="C15448">
        <v>2</v>
      </c>
      <c r="D15448" t="s">
        <v>12</v>
      </c>
      <c r="E15448" t="s">
        <v>12</v>
      </c>
      <c r="F15448" s="3" t="s">
        <v>36391</v>
      </c>
      <c r="G15448">
        <v>2018</v>
      </c>
      <c r="H15448" t="s">
        <v>267</v>
      </c>
      <c r="I15448" t="s">
        <v>36389</v>
      </c>
    </row>
    <row r="15449" spans="1:9" ht="16" x14ac:dyDescent="0.2">
      <c r="A15449" t="s">
        <v>36392</v>
      </c>
      <c r="B15449" t="s">
        <v>22814</v>
      </c>
      <c r="C15449">
        <v>1</v>
      </c>
      <c r="D15449" t="s">
        <v>12</v>
      </c>
      <c r="E15449" t="s">
        <v>12</v>
      </c>
      <c r="F15449" s="3" t="s">
        <v>36393</v>
      </c>
      <c r="G15449">
        <v>2018</v>
      </c>
      <c r="H15449" t="s">
        <v>571</v>
      </c>
      <c r="I15449" t="s">
        <v>36394</v>
      </c>
    </row>
    <row r="15450" spans="1:9" ht="32" x14ac:dyDescent="0.2">
      <c r="A15450" t="s">
        <v>36395</v>
      </c>
      <c r="B15450" t="s">
        <v>36396</v>
      </c>
      <c r="C15450">
        <v>1</v>
      </c>
      <c r="D15450" t="s">
        <v>12</v>
      </c>
      <c r="E15450" t="s">
        <v>12</v>
      </c>
      <c r="F15450" s="3" t="s">
        <v>31761</v>
      </c>
      <c r="G15450">
        <v>2018</v>
      </c>
      <c r="H15450" t="s">
        <v>126</v>
      </c>
      <c r="I15450" t="s">
        <v>36397</v>
      </c>
    </row>
    <row r="15451" spans="1:9" ht="32" x14ac:dyDescent="0.2">
      <c r="A15451" t="s">
        <v>36395</v>
      </c>
      <c r="B15451" t="s">
        <v>36398</v>
      </c>
      <c r="C15451">
        <v>2</v>
      </c>
      <c r="D15451" t="s">
        <v>12</v>
      </c>
      <c r="E15451" t="s">
        <v>12</v>
      </c>
      <c r="F15451" s="3" t="s">
        <v>31761</v>
      </c>
      <c r="G15451">
        <v>2018</v>
      </c>
      <c r="H15451" t="s">
        <v>126</v>
      </c>
      <c r="I15451" t="s">
        <v>36397</v>
      </c>
    </row>
    <row r="15452" spans="1:9" ht="32" x14ac:dyDescent="0.2">
      <c r="A15452" t="s">
        <v>36399</v>
      </c>
      <c r="B15452" t="s">
        <v>36400</v>
      </c>
      <c r="C15452">
        <v>1</v>
      </c>
      <c r="D15452" t="s">
        <v>52</v>
      </c>
      <c r="E15452" t="s">
        <v>12</v>
      </c>
      <c r="F15452" s="3" t="s">
        <v>5707</v>
      </c>
      <c r="G15452">
        <v>2018</v>
      </c>
      <c r="H15452" t="s">
        <v>267</v>
      </c>
      <c r="I15452" t="s">
        <v>36401</v>
      </c>
    </row>
    <row r="15453" spans="1:9" ht="32" x14ac:dyDescent="0.2">
      <c r="A15453" t="s">
        <v>36402</v>
      </c>
      <c r="B15453" t="s">
        <v>36403</v>
      </c>
      <c r="C15453">
        <v>1</v>
      </c>
      <c r="D15453" t="s">
        <v>1735</v>
      </c>
      <c r="E15453" t="s">
        <v>12</v>
      </c>
      <c r="F15453" s="3" t="s">
        <v>36404</v>
      </c>
      <c r="G15453">
        <v>2018</v>
      </c>
      <c r="H15453" t="s">
        <v>126</v>
      </c>
      <c r="I15453" t="s">
        <v>36405</v>
      </c>
    </row>
    <row r="15454" spans="1:9" ht="32" x14ac:dyDescent="0.2">
      <c r="A15454" t="s">
        <v>36406</v>
      </c>
      <c r="B15454" t="s">
        <v>36407</v>
      </c>
      <c r="C15454">
        <v>1</v>
      </c>
      <c r="D15454" t="s">
        <v>2828</v>
      </c>
      <c r="E15454" t="s">
        <v>12</v>
      </c>
      <c r="F15454" s="3" t="s">
        <v>6214</v>
      </c>
      <c r="G15454">
        <v>2018</v>
      </c>
      <c r="H15454" t="s">
        <v>323</v>
      </c>
      <c r="I15454" t="s">
        <v>36408</v>
      </c>
    </row>
    <row r="15455" spans="1:9" ht="32" x14ac:dyDescent="0.2">
      <c r="A15455" t="s">
        <v>36406</v>
      </c>
      <c r="B15455" t="s">
        <v>36409</v>
      </c>
      <c r="C15455">
        <v>2</v>
      </c>
      <c r="D15455" t="s">
        <v>2828</v>
      </c>
      <c r="E15455" t="s">
        <v>12</v>
      </c>
      <c r="F15455" s="3" t="s">
        <v>36410</v>
      </c>
      <c r="G15455">
        <v>2018</v>
      </c>
      <c r="H15455" t="s">
        <v>323</v>
      </c>
      <c r="I15455" t="s">
        <v>36408</v>
      </c>
    </row>
    <row r="15456" spans="1:9" ht="32" x14ac:dyDescent="0.2">
      <c r="A15456" t="s">
        <v>36406</v>
      </c>
      <c r="B15456" t="s">
        <v>36411</v>
      </c>
      <c r="C15456">
        <v>3</v>
      </c>
      <c r="D15456" t="s">
        <v>2828</v>
      </c>
      <c r="E15456" t="s">
        <v>12</v>
      </c>
      <c r="F15456" s="3" t="s">
        <v>6214</v>
      </c>
      <c r="G15456">
        <v>2018</v>
      </c>
      <c r="H15456" t="s">
        <v>323</v>
      </c>
      <c r="I15456" t="s">
        <v>36408</v>
      </c>
    </row>
    <row r="15457" spans="1:9" ht="16" x14ac:dyDescent="0.2">
      <c r="A15457" t="s">
        <v>36412</v>
      </c>
      <c r="B15457" t="s">
        <v>2170</v>
      </c>
      <c r="C15457">
        <v>1</v>
      </c>
      <c r="D15457" t="s">
        <v>12</v>
      </c>
      <c r="E15457" t="s">
        <v>12</v>
      </c>
      <c r="F15457" s="3" t="s">
        <v>583</v>
      </c>
      <c r="G15457">
        <v>2018</v>
      </c>
      <c r="H15457" t="s">
        <v>140</v>
      </c>
      <c r="I15457" t="s">
        <v>36413</v>
      </c>
    </row>
    <row r="15458" spans="1:9" ht="32" x14ac:dyDescent="0.2">
      <c r="A15458" t="s">
        <v>36412</v>
      </c>
      <c r="B15458" t="s">
        <v>5936</v>
      </c>
      <c r="C15458">
        <v>2</v>
      </c>
      <c r="D15458" t="s">
        <v>1020</v>
      </c>
      <c r="E15458" t="s">
        <v>12</v>
      </c>
      <c r="F15458" s="3" t="s">
        <v>31904</v>
      </c>
      <c r="G15458">
        <v>2018</v>
      </c>
      <c r="H15458" t="s">
        <v>1022</v>
      </c>
      <c r="I15458" t="s">
        <v>36413</v>
      </c>
    </row>
    <row r="15459" spans="1:9" ht="16" x14ac:dyDescent="0.2">
      <c r="A15459" t="s">
        <v>36414</v>
      </c>
      <c r="B15459" t="s">
        <v>36415</v>
      </c>
      <c r="C15459">
        <v>1</v>
      </c>
      <c r="D15459" t="s">
        <v>12</v>
      </c>
      <c r="E15459" t="s">
        <v>12</v>
      </c>
      <c r="F15459" s="3" t="s">
        <v>23754</v>
      </c>
      <c r="G15459">
        <v>2018</v>
      </c>
      <c r="H15459" t="s">
        <v>140</v>
      </c>
      <c r="I15459" t="s">
        <v>36416</v>
      </c>
    </row>
    <row r="15460" spans="1:9" ht="16" x14ac:dyDescent="0.2">
      <c r="A15460" t="s">
        <v>36414</v>
      </c>
      <c r="B15460" t="s">
        <v>36417</v>
      </c>
      <c r="C15460">
        <v>2</v>
      </c>
      <c r="D15460">
        <f>151</f>
        <v>151</v>
      </c>
      <c r="E15460" t="s">
        <v>12</v>
      </c>
      <c r="F15460" s="3" t="s">
        <v>20648</v>
      </c>
      <c r="G15460">
        <v>2018</v>
      </c>
      <c r="H15460" t="s">
        <v>140</v>
      </c>
      <c r="I15460" t="s">
        <v>36416</v>
      </c>
    </row>
    <row r="15461" spans="1:9" ht="16" x14ac:dyDescent="0.2">
      <c r="A15461" t="s">
        <v>36418</v>
      </c>
      <c r="B15461" t="s">
        <v>36419</v>
      </c>
      <c r="C15461">
        <v>1</v>
      </c>
      <c r="D15461" t="s">
        <v>12</v>
      </c>
      <c r="E15461" t="s">
        <v>12</v>
      </c>
      <c r="F15461" s="3" t="s">
        <v>7832</v>
      </c>
      <c r="G15461">
        <v>2018</v>
      </c>
      <c r="H15461" t="s">
        <v>323</v>
      </c>
      <c r="I15461" t="s">
        <v>36420</v>
      </c>
    </row>
    <row r="15462" spans="1:9" ht="16" x14ac:dyDescent="0.2">
      <c r="A15462" t="s">
        <v>36421</v>
      </c>
      <c r="B15462" t="s">
        <v>36422</v>
      </c>
      <c r="C15462">
        <v>1</v>
      </c>
      <c r="D15462" t="s">
        <v>12</v>
      </c>
      <c r="E15462" t="s">
        <v>12</v>
      </c>
      <c r="F15462" s="3" t="s">
        <v>36423</v>
      </c>
      <c r="G15462">
        <v>2018</v>
      </c>
      <c r="H15462" t="s">
        <v>267</v>
      </c>
      <c r="I15462" t="s">
        <v>36424</v>
      </c>
    </row>
    <row r="15463" spans="1:9" ht="16" x14ac:dyDescent="0.2">
      <c r="A15463" t="s">
        <v>36425</v>
      </c>
      <c r="B15463" t="s">
        <v>36426</v>
      </c>
      <c r="C15463">
        <v>1</v>
      </c>
      <c r="D15463" t="s">
        <v>52</v>
      </c>
      <c r="E15463" t="s">
        <v>12</v>
      </c>
      <c r="F15463" s="3" t="s">
        <v>36427</v>
      </c>
      <c r="G15463">
        <v>2018</v>
      </c>
      <c r="H15463" t="s">
        <v>140</v>
      </c>
      <c r="I15463" t="s">
        <v>36428</v>
      </c>
    </row>
    <row r="15464" spans="1:9" ht="16" x14ac:dyDescent="0.2">
      <c r="A15464" t="s">
        <v>36425</v>
      </c>
      <c r="B15464" t="s">
        <v>36429</v>
      </c>
      <c r="C15464">
        <v>2</v>
      </c>
      <c r="D15464" t="s">
        <v>12</v>
      </c>
      <c r="E15464" t="s">
        <v>12</v>
      </c>
      <c r="F15464" s="3" t="s">
        <v>36430</v>
      </c>
      <c r="G15464">
        <v>2018</v>
      </c>
      <c r="H15464" t="s">
        <v>140</v>
      </c>
      <c r="I15464" t="s">
        <v>36428</v>
      </c>
    </row>
    <row r="15465" spans="1:9" ht="16" x14ac:dyDescent="0.2">
      <c r="A15465" t="s">
        <v>36431</v>
      </c>
      <c r="B15465" t="s">
        <v>36432</v>
      </c>
      <c r="C15465">
        <v>1</v>
      </c>
      <c r="D15465" t="s">
        <v>344</v>
      </c>
      <c r="E15465" t="s">
        <v>12</v>
      </c>
      <c r="F15465" s="3" t="s">
        <v>25771</v>
      </c>
      <c r="G15465">
        <v>2018</v>
      </c>
      <c r="H15465" t="s">
        <v>140</v>
      </c>
      <c r="I15465" t="s">
        <v>36433</v>
      </c>
    </row>
    <row r="15466" spans="1:9" ht="16" x14ac:dyDescent="0.2">
      <c r="A15466" t="s">
        <v>36431</v>
      </c>
      <c r="B15466" t="s">
        <v>36434</v>
      </c>
      <c r="C15466">
        <v>2</v>
      </c>
      <c r="D15466" t="s">
        <v>52</v>
      </c>
      <c r="E15466" t="s">
        <v>12</v>
      </c>
      <c r="F15466" s="3" t="s">
        <v>36435</v>
      </c>
      <c r="G15466">
        <v>2018</v>
      </c>
      <c r="H15466" t="s">
        <v>67</v>
      </c>
      <c r="I15466" t="s">
        <v>36433</v>
      </c>
    </row>
    <row r="15467" spans="1:9" ht="16" x14ac:dyDescent="0.2">
      <c r="A15467" t="s">
        <v>36431</v>
      </c>
      <c r="B15467" t="s">
        <v>36436</v>
      </c>
      <c r="C15467">
        <v>3</v>
      </c>
      <c r="D15467">
        <f>441</f>
        <v>441</v>
      </c>
      <c r="E15467" t="s">
        <v>12</v>
      </c>
      <c r="F15467" s="3" t="s">
        <v>35273</v>
      </c>
      <c r="G15467">
        <v>2018</v>
      </c>
      <c r="H15467" t="s">
        <v>140</v>
      </c>
      <c r="I15467" t="s">
        <v>36433</v>
      </c>
    </row>
    <row r="15468" spans="1:9" ht="16" x14ac:dyDescent="0.2">
      <c r="A15468" t="s">
        <v>36431</v>
      </c>
      <c r="B15468" t="s">
        <v>36437</v>
      </c>
      <c r="C15468">
        <v>4</v>
      </c>
      <c r="D15468" t="s">
        <v>12</v>
      </c>
      <c r="E15468" t="s">
        <v>12</v>
      </c>
      <c r="F15468" s="3" t="s">
        <v>36438</v>
      </c>
      <c r="G15468">
        <v>2018</v>
      </c>
      <c r="H15468" t="s">
        <v>140</v>
      </c>
      <c r="I15468" t="s">
        <v>36433</v>
      </c>
    </row>
    <row r="15469" spans="1:9" ht="32" x14ac:dyDescent="0.2">
      <c r="A15469" t="s">
        <v>36439</v>
      </c>
      <c r="B15469" t="s">
        <v>36440</v>
      </c>
      <c r="C15469">
        <v>1</v>
      </c>
      <c r="D15469" t="s">
        <v>12</v>
      </c>
      <c r="E15469" t="s">
        <v>12</v>
      </c>
      <c r="F15469" s="3" t="s">
        <v>36441</v>
      </c>
      <c r="G15469">
        <v>2018</v>
      </c>
      <c r="H15469" t="s">
        <v>1087</v>
      </c>
      <c r="I15469" t="s">
        <v>36442</v>
      </c>
    </row>
    <row r="15470" spans="1:9" ht="32" x14ac:dyDescent="0.2">
      <c r="A15470" t="s">
        <v>36443</v>
      </c>
      <c r="B15470" t="s">
        <v>36444</v>
      </c>
      <c r="C15470">
        <v>1</v>
      </c>
      <c r="D15470" t="s">
        <v>12</v>
      </c>
      <c r="E15470" t="s">
        <v>12</v>
      </c>
      <c r="F15470" s="3" t="s">
        <v>29594</v>
      </c>
      <c r="G15470">
        <v>2018</v>
      </c>
      <c r="H15470" t="s">
        <v>29595</v>
      </c>
      <c r="I15470" t="s">
        <v>36445</v>
      </c>
    </row>
    <row r="15471" spans="1:9" ht="32" x14ac:dyDescent="0.2">
      <c r="A15471" t="s">
        <v>36446</v>
      </c>
      <c r="B15471" t="s">
        <v>7004</v>
      </c>
      <c r="C15471">
        <v>1</v>
      </c>
      <c r="D15471" t="s">
        <v>2621</v>
      </c>
      <c r="E15471" t="s">
        <v>12</v>
      </c>
      <c r="F15471" s="3" t="s">
        <v>32015</v>
      </c>
      <c r="G15471">
        <v>2018</v>
      </c>
      <c r="H15471" t="s">
        <v>140</v>
      </c>
      <c r="I15471" t="s">
        <v>36447</v>
      </c>
    </row>
    <row r="15472" spans="1:9" ht="16" x14ac:dyDescent="0.2">
      <c r="A15472" t="s">
        <v>36446</v>
      </c>
      <c r="B15472" t="s">
        <v>3854</v>
      </c>
      <c r="C15472">
        <v>2</v>
      </c>
      <c r="D15472" t="s">
        <v>12</v>
      </c>
      <c r="E15472" t="s">
        <v>12</v>
      </c>
      <c r="F15472" s="3" t="s">
        <v>3853</v>
      </c>
      <c r="G15472">
        <v>2018</v>
      </c>
      <c r="H15472" t="s">
        <v>140</v>
      </c>
      <c r="I15472" t="s">
        <v>36447</v>
      </c>
    </row>
    <row r="15473" spans="1:9" ht="32" x14ac:dyDescent="0.2">
      <c r="A15473" t="s">
        <v>36446</v>
      </c>
      <c r="B15473" t="s">
        <v>34743</v>
      </c>
      <c r="C15473">
        <v>3</v>
      </c>
      <c r="D15473" t="s">
        <v>2621</v>
      </c>
      <c r="E15473" t="s">
        <v>12</v>
      </c>
      <c r="F15473" s="3" t="s">
        <v>34744</v>
      </c>
      <c r="G15473">
        <v>2018</v>
      </c>
      <c r="H15473" t="s">
        <v>140</v>
      </c>
      <c r="I15473" t="s">
        <v>36447</v>
      </c>
    </row>
    <row r="15474" spans="1:9" ht="32" x14ac:dyDescent="0.2">
      <c r="A15474" t="s">
        <v>36446</v>
      </c>
      <c r="B15474" t="s">
        <v>3852</v>
      </c>
      <c r="C15474">
        <v>4</v>
      </c>
      <c r="D15474" t="s">
        <v>2621</v>
      </c>
      <c r="E15474" t="s">
        <v>12</v>
      </c>
      <c r="F15474" s="3" t="s">
        <v>7021</v>
      </c>
      <c r="G15474">
        <v>2018</v>
      </c>
      <c r="H15474" t="s">
        <v>140</v>
      </c>
      <c r="I15474" t="s">
        <v>36447</v>
      </c>
    </row>
    <row r="15475" spans="1:9" ht="32" x14ac:dyDescent="0.2">
      <c r="A15475" t="s">
        <v>36446</v>
      </c>
      <c r="B15475" t="s">
        <v>7001</v>
      </c>
      <c r="C15475">
        <v>5</v>
      </c>
      <c r="D15475" t="s">
        <v>6121</v>
      </c>
      <c r="E15475" t="s">
        <v>12</v>
      </c>
      <c r="F15475" s="3" t="s">
        <v>36448</v>
      </c>
      <c r="G15475">
        <v>2018</v>
      </c>
      <c r="H15475" t="s">
        <v>140</v>
      </c>
      <c r="I15475" t="s">
        <v>36447</v>
      </c>
    </row>
    <row r="15476" spans="1:9" ht="16" x14ac:dyDescent="0.2">
      <c r="A15476" t="s">
        <v>36449</v>
      </c>
      <c r="B15476" t="s">
        <v>36450</v>
      </c>
      <c r="C15476">
        <v>1</v>
      </c>
      <c r="D15476" t="s">
        <v>6388</v>
      </c>
      <c r="E15476" t="s">
        <v>12</v>
      </c>
      <c r="F15476" s="3" t="s">
        <v>36451</v>
      </c>
      <c r="G15476">
        <v>2018</v>
      </c>
      <c r="H15476" t="s">
        <v>371</v>
      </c>
      <c r="I15476" t="s">
        <v>36452</v>
      </c>
    </row>
    <row r="15477" spans="1:9" ht="16" x14ac:dyDescent="0.2">
      <c r="A15477" t="s">
        <v>36449</v>
      </c>
      <c r="B15477" t="s">
        <v>36453</v>
      </c>
      <c r="C15477">
        <v>2</v>
      </c>
      <c r="D15477" t="s">
        <v>12</v>
      </c>
      <c r="E15477" t="s">
        <v>12</v>
      </c>
      <c r="F15477" s="3" t="s">
        <v>36454</v>
      </c>
      <c r="G15477">
        <v>2018</v>
      </c>
      <c r="H15477" t="s">
        <v>371</v>
      </c>
      <c r="I15477" t="s">
        <v>36452</v>
      </c>
    </row>
    <row r="15478" spans="1:9" ht="32" x14ac:dyDescent="0.2">
      <c r="A15478" t="s">
        <v>36449</v>
      </c>
      <c r="B15478" t="s">
        <v>4960</v>
      </c>
      <c r="C15478">
        <v>3</v>
      </c>
      <c r="D15478" t="s">
        <v>7504</v>
      </c>
      <c r="E15478" t="s">
        <v>12</v>
      </c>
      <c r="F15478" s="3" t="s">
        <v>36455</v>
      </c>
      <c r="G15478">
        <v>2018</v>
      </c>
      <c r="H15478" t="s">
        <v>368</v>
      </c>
      <c r="I15478" t="s">
        <v>36452</v>
      </c>
    </row>
    <row r="15479" spans="1:9" ht="32" x14ac:dyDescent="0.2">
      <c r="A15479" t="s">
        <v>36456</v>
      </c>
      <c r="B15479" t="s">
        <v>36457</v>
      </c>
      <c r="C15479">
        <v>1</v>
      </c>
      <c r="D15479" t="s">
        <v>712</v>
      </c>
      <c r="E15479" t="s">
        <v>12</v>
      </c>
      <c r="F15479" s="3" t="s">
        <v>36458</v>
      </c>
      <c r="G15479">
        <v>2018</v>
      </c>
      <c r="H15479" t="s">
        <v>714</v>
      </c>
      <c r="I15479" t="s">
        <v>36459</v>
      </c>
    </row>
    <row r="15480" spans="1:9" ht="32" x14ac:dyDescent="0.2">
      <c r="A15480" t="s">
        <v>36456</v>
      </c>
      <c r="B15480" t="s">
        <v>36460</v>
      </c>
      <c r="C15480">
        <v>2</v>
      </c>
      <c r="D15480" t="s">
        <v>712</v>
      </c>
      <c r="E15480" t="s">
        <v>12</v>
      </c>
      <c r="F15480" s="3" t="s">
        <v>36461</v>
      </c>
      <c r="G15480">
        <v>2018</v>
      </c>
      <c r="H15480" t="s">
        <v>714</v>
      </c>
      <c r="I15480" t="s">
        <v>36459</v>
      </c>
    </row>
    <row r="15481" spans="1:9" ht="32" x14ac:dyDescent="0.2">
      <c r="A15481" t="s">
        <v>36456</v>
      </c>
      <c r="B15481" t="s">
        <v>36462</v>
      </c>
      <c r="C15481">
        <v>3</v>
      </c>
      <c r="D15481">
        <f>404</f>
        <v>404</v>
      </c>
      <c r="E15481" t="s">
        <v>12</v>
      </c>
      <c r="F15481" s="3" t="s">
        <v>36463</v>
      </c>
      <c r="G15481">
        <v>2018</v>
      </c>
      <c r="H15481" t="s">
        <v>313</v>
      </c>
      <c r="I15481" t="s">
        <v>36459</v>
      </c>
    </row>
    <row r="15482" spans="1:9" ht="16" x14ac:dyDescent="0.2">
      <c r="A15482" t="s">
        <v>36456</v>
      </c>
      <c r="B15482" t="s">
        <v>36464</v>
      </c>
      <c r="C15482">
        <v>4</v>
      </c>
      <c r="D15482" t="s">
        <v>12</v>
      </c>
      <c r="E15482" t="s">
        <v>12</v>
      </c>
      <c r="F15482" s="3" t="s">
        <v>36465</v>
      </c>
      <c r="G15482">
        <v>2018</v>
      </c>
      <c r="H15482" t="s">
        <v>714</v>
      </c>
      <c r="I15482" t="s">
        <v>36459</v>
      </c>
    </row>
    <row r="15483" spans="1:9" ht="16" x14ac:dyDescent="0.2">
      <c r="A15483" t="s">
        <v>36466</v>
      </c>
      <c r="B15483" t="s">
        <v>36467</v>
      </c>
      <c r="C15483">
        <v>1</v>
      </c>
      <c r="D15483" t="s">
        <v>12</v>
      </c>
      <c r="E15483" t="s">
        <v>12</v>
      </c>
      <c r="F15483" s="3" t="s">
        <v>36468</v>
      </c>
      <c r="G15483">
        <v>2018</v>
      </c>
      <c r="H15483" t="s">
        <v>140</v>
      </c>
      <c r="I15483" t="s">
        <v>36469</v>
      </c>
    </row>
    <row r="15484" spans="1:9" ht="16" x14ac:dyDescent="0.2">
      <c r="A15484" t="s">
        <v>36470</v>
      </c>
      <c r="B15484" t="s">
        <v>36471</v>
      </c>
      <c r="C15484">
        <v>1</v>
      </c>
      <c r="D15484">
        <f>571</f>
        <v>571</v>
      </c>
      <c r="E15484" t="s">
        <v>12</v>
      </c>
      <c r="F15484" s="3" t="s">
        <v>30475</v>
      </c>
      <c r="G15484">
        <v>2018</v>
      </c>
      <c r="H15484" t="s">
        <v>86</v>
      </c>
      <c r="I15484" t="s">
        <v>36472</v>
      </c>
    </row>
    <row r="15485" spans="1:9" ht="16" x14ac:dyDescent="0.2">
      <c r="A15485" t="s">
        <v>36473</v>
      </c>
      <c r="B15485" t="s">
        <v>36474</v>
      </c>
      <c r="C15485">
        <v>1</v>
      </c>
      <c r="D15485" t="s">
        <v>12</v>
      </c>
      <c r="E15485" t="s">
        <v>12</v>
      </c>
      <c r="F15485" s="3" t="s">
        <v>1756</v>
      </c>
      <c r="G15485">
        <v>2018</v>
      </c>
      <c r="H15485" t="s">
        <v>37</v>
      </c>
      <c r="I15485" t="s">
        <v>36475</v>
      </c>
    </row>
    <row r="15486" spans="1:9" ht="16" x14ac:dyDescent="0.2">
      <c r="A15486" t="s">
        <v>36476</v>
      </c>
      <c r="B15486" t="s">
        <v>36477</v>
      </c>
      <c r="C15486">
        <v>1</v>
      </c>
      <c r="D15486" t="s">
        <v>12</v>
      </c>
      <c r="E15486" t="s">
        <v>12</v>
      </c>
      <c r="F15486" s="3" t="s">
        <v>1756</v>
      </c>
      <c r="G15486">
        <v>2018</v>
      </c>
      <c r="H15486" t="s">
        <v>37</v>
      </c>
      <c r="I15486" t="s">
        <v>36478</v>
      </c>
    </row>
    <row r="15487" spans="1:9" ht="16" x14ac:dyDescent="0.2">
      <c r="A15487" t="s">
        <v>36479</v>
      </c>
      <c r="B15487" t="s">
        <v>21930</v>
      </c>
      <c r="C15487">
        <v>1</v>
      </c>
      <c r="D15487" t="s">
        <v>12</v>
      </c>
      <c r="E15487" t="s">
        <v>12</v>
      </c>
      <c r="F15487" s="3" t="s">
        <v>1756</v>
      </c>
      <c r="G15487">
        <v>2018</v>
      </c>
      <c r="H15487" t="s">
        <v>37</v>
      </c>
      <c r="I15487" t="s">
        <v>36480</v>
      </c>
    </row>
    <row r="15488" spans="1:9" ht="32" x14ac:dyDescent="0.2">
      <c r="A15488" t="s">
        <v>36481</v>
      </c>
      <c r="B15488" t="s">
        <v>36482</v>
      </c>
      <c r="C15488">
        <v>1</v>
      </c>
      <c r="D15488" t="s">
        <v>12</v>
      </c>
      <c r="E15488" t="s">
        <v>12</v>
      </c>
      <c r="F15488" s="3" t="s">
        <v>36483</v>
      </c>
      <c r="G15488">
        <v>2018</v>
      </c>
      <c r="H15488" t="s">
        <v>8949</v>
      </c>
      <c r="I15488" t="s">
        <v>36484</v>
      </c>
    </row>
    <row r="15489" spans="1:9" ht="32" x14ac:dyDescent="0.2">
      <c r="A15489" t="s">
        <v>36485</v>
      </c>
      <c r="B15489" t="s">
        <v>9621</v>
      </c>
      <c r="C15489">
        <v>1</v>
      </c>
      <c r="D15489" t="s">
        <v>1512</v>
      </c>
      <c r="E15489" t="s">
        <v>12</v>
      </c>
      <c r="F15489" s="3" t="s">
        <v>9466</v>
      </c>
      <c r="G15489">
        <v>2018</v>
      </c>
      <c r="H15489" t="s">
        <v>140</v>
      </c>
      <c r="I15489" t="s">
        <v>36486</v>
      </c>
    </row>
    <row r="15490" spans="1:9" ht="32" x14ac:dyDescent="0.2">
      <c r="A15490" t="s">
        <v>36485</v>
      </c>
      <c r="B15490" t="s">
        <v>478</v>
      </c>
      <c r="C15490">
        <v>2</v>
      </c>
      <c r="D15490">
        <f>151</f>
        <v>151</v>
      </c>
      <c r="E15490" t="s">
        <v>12</v>
      </c>
      <c r="F15490" s="3" t="s">
        <v>23748</v>
      </c>
      <c r="G15490">
        <v>2018</v>
      </c>
      <c r="H15490" t="s">
        <v>140</v>
      </c>
      <c r="I15490" t="s">
        <v>36486</v>
      </c>
    </row>
    <row r="15491" spans="1:9" ht="32" x14ac:dyDescent="0.2">
      <c r="A15491" t="s">
        <v>36487</v>
      </c>
      <c r="B15491" t="s">
        <v>11577</v>
      </c>
      <c r="C15491">
        <v>1</v>
      </c>
      <c r="D15491" t="s">
        <v>5327</v>
      </c>
      <c r="E15491" t="s">
        <v>12</v>
      </c>
      <c r="F15491" s="3" t="s">
        <v>36488</v>
      </c>
      <c r="G15491">
        <v>2018</v>
      </c>
      <c r="H15491" t="s">
        <v>368</v>
      </c>
      <c r="I15491" t="s">
        <v>36489</v>
      </c>
    </row>
    <row r="15492" spans="1:9" ht="32" x14ac:dyDescent="0.2">
      <c r="A15492" t="s">
        <v>36487</v>
      </c>
      <c r="B15492" t="s">
        <v>36490</v>
      </c>
      <c r="C15492">
        <v>2</v>
      </c>
      <c r="D15492" t="s">
        <v>1142</v>
      </c>
      <c r="E15492" t="s">
        <v>5324</v>
      </c>
      <c r="F15492" s="3" t="s">
        <v>36491</v>
      </c>
      <c r="G15492">
        <v>2018</v>
      </c>
      <c r="H15492" t="s">
        <v>368</v>
      </c>
      <c r="I15492" t="s">
        <v>36489</v>
      </c>
    </row>
    <row r="15493" spans="1:9" ht="16" x14ac:dyDescent="0.2">
      <c r="A15493" t="s">
        <v>36492</v>
      </c>
      <c r="B15493" t="s">
        <v>36493</v>
      </c>
      <c r="C15493">
        <v>1</v>
      </c>
      <c r="D15493" t="s">
        <v>12</v>
      </c>
      <c r="E15493" t="s">
        <v>12</v>
      </c>
      <c r="F15493" s="3" t="s">
        <v>17745</v>
      </c>
      <c r="G15493">
        <v>2018</v>
      </c>
      <c r="H15493" t="s">
        <v>998</v>
      </c>
      <c r="I15493" t="s">
        <v>36494</v>
      </c>
    </row>
    <row r="15494" spans="1:9" ht="32" x14ac:dyDescent="0.2">
      <c r="A15494" t="s">
        <v>36495</v>
      </c>
      <c r="B15494" t="s">
        <v>34376</v>
      </c>
      <c r="C15494">
        <v>1</v>
      </c>
      <c r="D15494" t="s">
        <v>12</v>
      </c>
      <c r="E15494" t="s">
        <v>12</v>
      </c>
      <c r="F15494" s="3" t="s">
        <v>34377</v>
      </c>
      <c r="G15494">
        <v>2018</v>
      </c>
      <c r="H15494" t="s">
        <v>5857</v>
      </c>
      <c r="I15494" t="s">
        <v>36496</v>
      </c>
    </row>
    <row r="15495" spans="1:9" ht="16" x14ac:dyDescent="0.2">
      <c r="A15495" t="s">
        <v>36497</v>
      </c>
      <c r="B15495" t="s">
        <v>36498</v>
      </c>
      <c r="C15495">
        <v>1</v>
      </c>
      <c r="D15495" t="s">
        <v>12</v>
      </c>
      <c r="E15495" t="s">
        <v>12</v>
      </c>
      <c r="F15495" s="3" t="s">
        <v>36499</v>
      </c>
      <c r="G15495">
        <v>2018</v>
      </c>
      <c r="H15495" t="s">
        <v>250</v>
      </c>
      <c r="I15495" t="s">
        <v>36500</v>
      </c>
    </row>
    <row r="15496" spans="1:9" ht="16" x14ac:dyDescent="0.2">
      <c r="A15496" t="s">
        <v>36497</v>
      </c>
      <c r="B15496" t="s">
        <v>36501</v>
      </c>
      <c r="C15496">
        <v>2</v>
      </c>
      <c r="D15496" t="s">
        <v>12</v>
      </c>
      <c r="E15496" t="s">
        <v>12</v>
      </c>
      <c r="F15496" s="3" t="s">
        <v>36502</v>
      </c>
      <c r="G15496">
        <v>2018</v>
      </c>
      <c r="H15496" t="s">
        <v>250</v>
      </c>
      <c r="I15496" t="s">
        <v>36500</v>
      </c>
    </row>
    <row r="15497" spans="1:9" ht="16" x14ac:dyDescent="0.2">
      <c r="A15497" t="s">
        <v>36497</v>
      </c>
      <c r="B15497" t="s">
        <v>36503</v>
      </c>
      <c r="C15497">
        <v>3</v>
      </c>
      <c r="D15497">
        <f>91</f>
        <v>91</v>
      </c>
      <c r="E15497" t="s">
        <v>12</v>
      </c>
      <c r="F15497" s="3" t="s">
        <v>12597</v>
      </c>
      <c r="G15497">
        <v>2018</v>
      </c>
      <c r="H15497" t="s">
        <v>250</v>
      </c>
      <c r="I15497" t="s">
        <v>36500</v>
      </c>
    </row>
    <row r="15498" spans="1:9" ht="32" x14ac:dyDescent="0.2">
      <c r="A15498" t="s">
        <v>36504</v>
      </c>
      <c r="B15498" t="s">
        <v>6649</v>
      </c>
      <c r="C15498">
        <v>1</v>
      </c>
      <c r="D15498">
        <f>441</f>
        <v>441</v>
      </c>
      <c r="E15498" t="s">
        <v>12</v>
      </c>
      <c r="F15498" s="3" t="s">
        <v>36505</v>
      </c>
      <c r="G15498">
        <v>2018</v>
      </c>
      <c r="H15498" t="s">
        <v>140</v>
      </c>
      <c r="I15498" t="s">
        <v>36506</v>
      </c>
    </row>
    <row r="15499" spans="1:9" ht="16" x14ac:dyDescent="0.2">
      <c r="A15499" t="s">
        <v>36507</v>
      </c>
      <c r="B15499" t="s">
        <v>36508</v>
      </c>
      <c r="C15499">
        <v>1</v>
      </c>
      <c r="D15499" t="s">
        <v>12</v>
      </c>
      <c r="E15499" t="s">
        <v>12</v>
      </c>
      <c r="F15499" s="3" t="s">
        <v>36509</v>
      </c>
      <c r="G15499">
        <v>2018</v>
      </c>
      <c r="H15499" t="s">
        <v>140</v>
      </c>
      <c r="I15499" t="s">
        <v>36510</v>
      </c>
    </row>
    <row r="15500" spans="1:9" ht="16" x14ac:dyDescent="0.2">
      <c r="A15500" t="s">
        <v>36511</v>
      </c>
      <c r="B15500" t="s">
        <v>36512</v>
      </c>
      <c r="C15500">
        <v>1</v>
      </c>
      <c r="D15500">
        <f>126</f>
        <v>126</v>
      </c>
      <c r="E15500" t="s">
        <v>12</v>
      </c>
      <c r="F15500" s="3" t="s">
        <v>12916</v>
      </c>
      <c r="G15500">
        <v>2018</v>
      </c>
      <c r="H15500" t="s">
        <v>250</v>
      </c>
      <c r="I15500" t="s">
        <v>36513</v>
      </c>
    </row>
    <row r="15501" spans="1:9" ht="16" x14ac:dyDescent="0.2">
      <c r="A15501" t="s">
        <v>36511</v>
      </c>
      <c r="B15501" t="s">
        <v>19290</v>
      </c>
      <c r="C15501">
        <v>2</v>
      </c>
      <c r="D15501">
        <f>563</f>
        <v>563</v>
      </c>
      <c r="E15501" t="s">
        <v>12</v>
      </c>
      <c r="F15501" s="3" t="s">
        <v>25289</v>
      </c>
      <c r="G15501">
        <v>2018</v>
      </c>
      <c r="H15501" t="s">
        <v>250</v>
      </c>
      <c r="I15501" t="s">
        <v>36513</v>
      </c>
    </row>
    <row r="15502" spans="1:9" ht="32" x14ac:dyDescent="0.2">
      <c r="A15502" t="s">
        <v>36514</v>
      </c>
      <c r="B15502" t="s">
        <v>36515</v>
      </c>
      <c r="C15502">
        <v>1</v>
      </c>
      <c r="D15502">
        <f>130</f>
        <v>130</v>
      </c>
      <c r="E15502" t="s">
        <v>12</v>
      </c>
      <c r="F15502" s="3" t="s">
        <v>36516</v>
      </c>
      <c r="G15502">
        <v>2018</v>
      </c>
      <c r="H15502" t="s">
        <v>2316</v>
      </c>
      <c r="I15502" t="s">
        <v>36517</v>
      </c>
    </row>
    <row r="15503" spans="1:9" ht="32" x14ac:dyDescent="0.2">
      <c r="A15503" t="s">
        <v>36518</v>
      </c>
      <c r="B15503" t="s">
        <v>36519</v>
      </c>
      <c r="C15503">
        <v>1</v>
      </c>
      <c r="D15503" t="s">
        <v>12</v>
      </c>
      <c r="E15503" t="s">
        <v>12</v>
      </c>
      <c r="F15503" s="3" t="s">
        <v>36520</v>
      </c>
      <c r="G15503">
        <v>2018</v>
      </c>
      <c r="H15503" t="s">
        <v>761</v>
      </c>
      <c r="I15503" t="s">
        <v>36521</v>
      </c>
    </row>
    <row r="15504" spans="1:9" ht="16" x14ac:dyDescent="0.2">
      <c r="A15504" t="s">
        <v>36518</v>
      </c>
      <c r="B15504" t="s">
        <v>36522</v>
      </c>
      <c r="C15504">
        <v>2</v>
      </c>
      <c r="D15504" t="s">
        <v>12</v>
      </c>
      <c r="E15504" t="s">
        <v>12</v>
      </c>
      <c r="F15504" s="3" t="s">
        <v>25400</v>
      </c>
      <c r="G15504">
        <v>2018</v>
      </c>
      <c r="H15504" t="s">
        <v>761</v>
      </c>
      <c r="I15504" t="s">
        <v>36521</v>
      </c>
    </row>
    <row r="15505" spans="1:9" ht="32" x14ac:dyDescent="0.2">
      <c r="A15505" t="s">
        <v>36523</v>
      </c>
      <c r="B15505" t="s">
        <v>5083</v>
      </c>
      <c r="C15505">
        <v>1</v>
      </c>
      <c r="D15505" t="s">
        <v>12</v>
      </c>
      <c r="E15505" t="s">
        <v>12</v>
      </c>
      <c r="F15505" s="3" t="s">
        <v>5081</v>
      </c>
      <c r="G15505">
        <v>2018</v>
      </c>
      <c r="H15505" t="s">
        <v>3976</v>
      </c>
      <c r="I15505" t="s">
        <v>36524</v>
      </c>
    </row>
    <row r="15506" spans="1:9" ht="32" x14ac:dyDescent="0.2">
      <c r="A15506" t="s">
        <v>36523</v>
      </c>
      <c r="B15506" t="s">
        <v>27553</v>
      </c>
      <c r="C15506">
        <v>2</v>
      </c>
      <c r="D15506" t="s">
        <v>12</v>
      </c>
      <c r="E15506" t="s">
        <v>12</v>
      </c>
      <c r="F15506" s="3" t="s">
        <v>5084</v>
      </c>
      <c r="G15506">
        <v>2018</v>
      </c>
      <c r="H15506" t="s">
        <v>3976</v>
      </c>
      <c r="I15506" t="s">
        <v>36524</v>
      </c>
    </row>
    <row r="15507" spans="1:9" ht="32" x14ac:dyDescent="0.2">
      <c r="A15507" t="s">
        <v>36523</v>
      </c>
      <c r="B15507" t="s">
        <v>31009</v>
      </c>
      <c r="C15507">
        <v>3</v>
      </c>
      <c r="D15507" t="s">
        <v>12</v>
      </c>
      <c r="E15507" t="s">
        <v>12</v>
      </c>
      <c r="F15507" s="3" t="s">
        <v>17810</v>
      </c>
      <c r="G15507">
        <v>2018</v>
      </c>
      <c r="H15507" t="s">
        <v>3976</v>
      </c>
      <c r="I15507" t="s">
        <v>36524</v>
      </c>
    </row>
    <row r="15508" spans="1:9" ht="16" x14ac:dyDescent="0.2">
      <c r="A15508" t="s">
        <v>36523</v>
      </c>
      <c r="B15508" t="s">
        <v>13029</v>
      </c>
      <c r="C15508">
        <v>4</v>
      </c>
      <c r="D15508" t="s">
        <v>12</v>
      </c>
      <c r="E15508" t="s">
        <v>12</v>
      </c>
      <c r="F15508" s="3" t="s">
        <v>24884</v>
      </c>
      <c r="G15508">
        <v>2018</v>
      </c>
      <c r="H15508" t="s">
        <v>140</v>
      </c>
      <c r="I15508" t="s">
        <v>36524</v>
      </c>
    </row>
    <row r="15509" spans="1:9" ht="48" x14ac:dyDescent="0.2">
      <c r="A15509" t="s">
        <v>36525</v>
      </c>
      <c r="B15509" t="s">
        <v>36526</v>
      </c>
      <c r="C15509">
        <v>1</v>
      </c>
      <c r="D15509" t="s">
        <v>52</v>
      </c>
      <c r="E15509" t="s">
        <v>12</v>
      </c>
      <c r="F15509" s="3" t="s">
        <v>36527</v>
      </c>
      <c r="G15509">
        <v>2018</v>
      </c>
      <c r="H15509" t="s">
        <v>140</v>
      </c>
      <c r="I15509" t="s">
        <v>36528</v>
      </c>
    </row>
    <row r="15510" spans="1:9" ht="32" x14ac:dyDescent="0.2">
      <c r="A15510" t="s">
        <v>36525</v>
      </c>
      <c r="B15510" t="s">
        <v>36529</v>
      </c>
      <c r="C15510">
        <v>2</v>
      </c>
      <c r="D15510" t="s">
        <v>12</v>
      </c>
      <c r="E15510" t="s">
        <v>12</v>
      </c>
      <c r="F15510" s="3" t="s">
        <v>36530</v>
      </c>
      <c r="G15510">
        <v>2018</v>
      </c>
      <c r="H15510" t="s">
        <v>140</v>
      </c>
      <c r="I15510" t="s">
        <v>36528</v>
      </c>
    </row>
    <row r="15511" spans="1:9" ht="32" x14ac:dyDescent="0.2">
      <c r="A15511" t="s">
        <v>36531</v>
      </c>
      <c r="B15511" t="s">
        <v>24835</v>
      </c>
      <c r="C15511">
        <v>1</v>
      </c>
      <c r="D15511" t="s">
        <v>10222</v>
      </c>
      <c r="E15511" t="s">
        <v>12</v>
      </c>
      <c r="F15511" s="3" t="s">
        <v>36532</v>
      </c>
      <c r="G15511">
        <v>2018</v>
      </c>
      <c r="H15511" t="s">
        <v>67</v>
      </c>
      <c r="I15511" t="s">
        <v>36533</v>
      </c>
    </row>
    <row r="15512" spans="1:9" ht="32" x14ac:dyDescent="0.2">
      <c r="A15512" t="s">
        <v>36531</v>
      </c>
      <c r="B15512" t="s">
        <v>36534</v>
      </c>
      <c r="C15512">
        <v>2</v>
      </c>
      <c r="D15512" t="s">
        <v>32491</v>
      </c>
      <c r="E15512" t="s">
        <v>12</v>
      </c>
      <c r="F15512" s="3" t="s">
        <v>36535</v>
      </c>
      <c r="G15512">
        <v>2018</v>
      </c>
      <c r="H15512" t="s">
        <v>67</v>
      </c>
      <c r="I15512" t="s">
        <v>36533</v>
      </c>
    </row>
    <row r="15513" spans="1:9" ht="32" x14ac:dyDescent="0.2">
      <c r="A15513" t="s">
        <v>36531</v>
      </c>
      <c r="B15513" t="s">
        <v>36536</v>
      </c>
      <c r="C15513">
        <v>3</v>
      </c>
      <c r="D15513" t="s">
        <v>32491</v>
      </c>
      <c r="E15513" t="s">
        <v>12</v>
      </c>
      <c r="F15513" s="3" t="s">
        <v>36537</v>
      </c>
      <c r="G15513">
        <v>2018</v>
      </c>
      <c r="H15513" t="s">
        <v>67</v>
      </c>
      <c r="I15513" t="s">
        <v>36533</v>
      </c>
    </row>
    <row r="15514" spans="1:9" ht="16" x14ac:dyDescent="0.2">
      <c r="A15514" t="s">
        <v>36538</v>
      </c>
      <c r="B15514" t="s">
        <v>36539</v>
      </c>
      <c r="C15514">
        <v>1</v>
      </c>
      <c r="D15514" t="s">
        <v>12</v>
      </c>
      <c r="E15514" t="s">
        <v>12</v>
      </c>
      <c r="F15514" s="3" t="s">
        <v>36540</v>
      </c>
      <c r="G15514">
        <v>2018</v>
      </c>
      <c r="H15514" t="s">
        <v>527</v>
      </c>
      <c r="I15514" t="s">
        <v>36541</v>
      </c>
    </row>
    <row r="15515" spans="1:9" ht="16" x14ac:dyDescent="0.2">
      <c r="A15515" t="s">
        <v>36538</v>
      </c>
      <c r="B15515" t="s">
        <v>36542</v>
      </c>
      <c r="C15515">
        <v>2</v>
      </c>
      <c r="D15515" t="s">
        <v>12</v>
      </c>
      <c r="E15515" t="s">
        <v>12</v>
      </c>
      <c r="F15515" s="3" t="s">
        <v>36543</v>
      </c>
      <c r="G15515">
        <v>2018</v>
      </c>
      <c r="H15515" t="s">
        <v>527</v>
      </c>
      <c r="I15515" t="s">
        <v>36541</v>
      </c>
    </row>
    <row r="15516" spans="1:9" ht="16" x14ac:dyDescent="0.2">
      <c r="A15516" t="s">
        <v>36538</v>
      </c>
      <c r="B15516" t="s">
        <v>36544</v>
      </c>
      <c r="C15516">
        <v>3</v>
      </c>
      <c r="D15516" t="s">
        <v>525</v>
      </c>
      <c r="E15516" t="s">
        <v>12</v>
      </c>
      <c r="F15516" s="3" t="s">
        <v>24909</v>
      </c>
      <c r="G15516">
        <v>2018</v>
      </c>
      <c r="H15516" t="s">
        <v>527</v>
      </c>
      <c r="I15516" t="s">
        <v>36541</v>
      </c>
    </row>
    <row r="15517" spans="1:9" ht="32" x14ac:dyDescent="0.2">
      <c r="A15517" t="s">
        <v>36545</v>
      </c>
      <c r="B15517" t="s">
        <v>35036</v>
      </c>
      <c r="C15517">
        <v>1</v>
      </c>
      <c r="D15517" t="s">
        <v>12</v>
      </c>
      <c r="E15517" t="s">
        <v>12</v>
      </c>
      <c r="F15517" s="3" t="s">
        <v>35037</v>
      </c>
      <c r="G15517">
        <v>2018</v>
      </c>
      <c r="H15517" t="s">
        <v>140</v>
      </c>
      <c r="I15517" t="s">
        <v>36546</v>
      </c>
    </row>
    <row r="15518" spans="1:9" ht="32" x14ac:dyDescent="0.2">
      <c r="A15518" t="s">
        <v>36547</v>
      </c>
      <c r="B15518" t="s">
        <v>3529</v>
      </c>
      <c r="C15518">
        <v>1</v>
      </c>
      <c r="D15518" t="s">
        <v>12</v>
      </c>
      <c r="E15518" t="s">
        <v>12</v>
      </c>
      <c r="F15518" s="3" t="s">
        <v>36548</v>
      </c>
      <c r="G15518">
        <v>2018</v>
      </c>
      <c r="H15518" t="s">
        <v>474</v>
      </c>
      <c r="I15518" t="s">
        <v>36549</v>
      </c>
    </row>
    <row r="15519" spans="1:9" ht="32" x14ac:dyDescent="0.2">
      <c r="A15519" t="s">
        <v>36547</v>
      </c>
      <c r="B15519" t="s">
        <v>31974</v>
      </c>
      <c r="C15519">
        <v>2</v>
      </c>
      <c r="D15519" t="s">
        <v>12</v>
      </c>
      <c r="E15519" t="s">
        <v>12</v>
      </c>
      <c r="F15519" s="3" t="s">
        <v>36550</v>
      </c>
      <c r="G15519">
        <v>2018</v>
      </c>
      <c r="H15519" t="s">
        <v>474</v>
      </c>
      <c r="I15519" t="s">
        <v>36549</v>
      </c>
    </row>
    <row r="15520" spans="1:9" ht="16" x14ac:dyDescent="0.2">
      <c r="A15520" t="s">
        <v>36551</v>
      </c>
      <c r="B15520" t="s">
        <v>5578</v>
      </c>
      <c r="C15520">
        <v>1</v>
      </c>
      <c r="D15520" t="s">
        <v>52</v>
      </c>
      <c r="E15520" t="s">
        <v>12</v>
      </c>
      <c r="F15520" s="3" t="s">
        <v>1278</v>
      </c>
      <c r="G15520">
        <v>2018</v>
      </c>
      <c r="H15520" t="s">
        <v>140</v>
      </c>
      <c r="I15520" t="s">
        <v>36552</v>
      </c>
    </row>
    <row r="15521" spans="1:9" ht="16" x14ac:dyDescent="0.2">
      <c r="A15521" t="s">
        <v>36553</v>
      </c>
      <c r="B15521" t="s">
        <v>2359</v>
      </c>
      <c r="C15521">
        <v>1</v>
      </c>
      <c r="D15521" t="s">
        <v>12</v>
      </c>
      <c r="E15521" t="s">
        <v>12</v>
      </c>
      <c r="F15521" s="3" t="s">
        <v>2357</v>
      </c>
      <c r="G15521">
        <v>2018</v>
      </c>
      <c r="H15521" t="s">
        <v>368</v>
      </c>
      <c r="I15521" t="s">
        <v>36554</v>
      </c>
    </row>
    <row r="15522" spans="1:9" ht="32" x14ac:dyDescent="0.2">
      <c r="A15522" t="s">
        <v>36553</v>
      </c>
      <c r="B15522" t="s">
        <v>12499</v>
      </c>
      <c r="C15522">
        <v>2</v>
      </c>
      <c r="D15522" t="s">
        <v>7504</v>
      </c>
      <c r="E15522" t="s">
        <v>22146</v>
      </c>
      <c r="F15522" s="3" t="s">
        <v>36555</v>
      </c>
      <c r="G15522">
        <v>2018</v>
      </c>
      <c r="H15522" t="s">
        <v>368</v>
      </c>
      <c r="I15522" t="s">
        <v>36554</v>
      </c>
    </row>
    <row r="15523" spans="1:9" ht="16" x14ac:dyDescent="0.2">
      <c r="A15523" t="s">
        <v>36553</v>
      </c>
      <c r="B15523" t="s">
        <v>36556</v>
      </c>
      <c r="C15523">
        <v>3</v>
      </c>
      <c r="D15523" t="s">
        <v>12</v>
      </c>
      <c r="E15523" t="s">
        <v>36557</v>
      </c>
      <c r="F15523" s="3" t="s">
        <v>36558</v>
      </c>
      <c r="G15523">
        <v>2018</v>
      </c>
      <c r="H15523" t="s">
        <v>368</v>
      </c>
      <c r="I15523" t="s">
        <v>36554</v>
      </c>
    </row>
    <row r="15524" spans="1:9" ht="32" x14ac:dyDescent="0.2">
      <c r="A15524" t="s">
        <v>36553</v>
      </c>
      <c r="B15524" t="s">
        <v>36559</v>
      </c>
      <c r="C15524">
        <v>4</v>
      </c>
      <c r="D15524" t="s">
        <v>12</v>
      </c>
      <c r="E15524" t="s">
        <v>12</v>
      </c>
      <c r="F15524" s="3" t="s">
        <v>36560</v>
      </c>
      <c r="G15524">
        <v>2018</v>
      </c>
      <c r="H15524" t="s">
        <v>368</v>
      </c>
      <c r="I15524" t="s">
        <v>36554</v>
      </c>
    </row>
    <row r="15525" spans="1:9" ht="16" x14ac:dyDescent="0.2">
      <c r="A15525" t="s">
        <v>36553</v>
      </c>
      <c r="B15525" t="s">
        <v>36561</v>
      </c>
      <c r="C15525">
        <v>5</v>
      </c>
      <c r="D15525">
        <f>326</f>
        <v>326</v>
      </c>
      <c r="E15525" t="s">
        <v>12</v>
      </c>
      <c r="F15525" s="3" t="s">
        <v>36562</v>
      </c>
      <c r="G15525">
        <v>2018</v>
      </c>
      <c r="H15525" t="s">
        <v>368</v>
      </c>
      <c r="I15525" t="s">
        <v>36554</v>
      </c>
    </row>
    <row r="15526" spans="1:9" ht="16" x14ac:dyDescent="0.2">
      <c r="A15526" t="s">
        <v>36553</v>
      </c>
      <c r="B15526" t="s">
        <v>19628</v>
      </c>
      <c r="C15526">
        <v>6</v>
      </c>
      <c r="D15526" t="s">
        <v>12</v>
      </c>
      <c r="E15526" t="s">
        <v>12</v>
      </c>
      <c r="F15526" s="3" t="s">
        <v>36563</v>
      </c>
      <c r="G15526">
        <v>2018</v>
      </c>
      <c r="H15526" t="s">
        <v>86</v>
      </c>
      <c r="I15526" t="s">
        <v>36554</v>
      </c>
    </row>
    <row r="15527" spans="1:9" ht="32" x14ac:dyDescent="0.2">
      <c r="A15527" t="s">
        <v>36564</v>
      </c>
      <c r="B15527" t="s">
        <v>36565</v>
      </c>
      <c r="C15527">
        <v>1</v>
      </c>
      <c r="D15527">
        <f>431</f>
        <v>431</v>
      </c>
      <c r="E15527" t="s">
        <v>12</v>
      </c>
      <c r="F15527" s="3" t="s">
        <v>36566</v>
      </c>
      <c r="G15527">
        <v>2018</v>
      </c>
      <c r="H15527" t="s">
        <v>438</v>
      </c>
      <c r="I15527" t="s">
        <v>36567</v>
      </c>
    </row>
    <row r="15528" spans="1:9" ht="32" x14ac:dyDescent="0.2">
      <c r="A15528" t="s">
        <v>36564</v>
      </c>
      <c r="B15528" t="s">
        <v>33347</v>
      </c>
      <c r="C15528">
        <v>2</v>
      </c>
      <c r="D15528">
        <f>431</f>
        <v>431</v>
      </c>
      <c r="E15528" t="s">
        <v>12</v>
      </c>
      <c r="F15528" s="3" t="s">
        <v>36568</v>
      </c>
      <c r="G15528">
        <v>2018</v>
      </c>
      <c r="H15528" t="s">
        <v>438</v>
      </c>
      <c r="I15528" t="s">
        <v>36567</v>
      </c>
    </row>
    <row r="15529" spans="1:9" ht="16" x14ac:dyDescent="0.2">
      <c r="A15529" t="s">
        <v>36569</v>
      </c>
      <c r="B15529" t="s">
        <v>36570</v>
      </c>
      <c r="C15529">
        <v>1</v>
      </c>
      <c r="D15529" t="s">
        <v>712</v>
      </c>
      <c r="E15529" t="s">
        <v>12</v>
      </c>
      <c r="F15529" s="3" t="s">
        <v>36571</v>
      </c>
      <c r="G15529">
        <v>2018</v>
      </c>
      <c r="H15529" t="s">
        <v>438</v>
      </c>
      <c r="I15529" t="s">
        <v>36572</v>
      </c>
    </row>
    <row r="15530" spans="1:9" ht="16" x14ac:dyDescent="0.2">
      <c r="A15530" t="s">
        <v>36569</v>
      </c>
      <c r="B15530" t="s">
        <v>36573</v>
      </c>
      <c r="C15530">
        <v>2</v>
      </c>
      <c r="D15530" t="s">
        <v>52</v>
      </c>
      <c r="E15530" t="s">
        <v>12</v>
      </c>
      <c r="F15530" s="3" t="s">
        <v>1274</v>
      </c>
      <c r="G15530">
        <v>2018</v>
      </c>
      <c r="H15530" t="s">
        <v>438</v>
      </c>
      <c r="I15530" t="s">
        <v>36572</v>
      </c>
    </row>
    <row r="15531" spans="1:9" ht="16" x14ac:dyDescent="0.2">
      <c r="A15531" t="s">
        <v>36569</v>
      </c>
      <c r="B15531" t="s">
        <v>36574</v>
      </c>
      <c r="C15531">
        <v>3</v>
      </c>
      <c r="D15531" t="s">
        <v>712</v>
      </c>
      <c r="E15531" t="s">
        <v>12</v>
      </c>
      <c r="F15531" s="3" t="s">
        <v>36575</v>
      </c>
      <c r="G15531">
        <v>2018</v>
      </c>
      <c r="H15531" t="s">
        <v>438</v>
      </c>
      <c r="I15531" t="s">
        <v>36572</v>
      </c>
    </row>
    <row r="15532" spans="1:9" ht="32" x14ac:dyDescent="0.2">
      <c r="A15532" t="s">
        <v>36576</v>
      </c>
      <c r="B15532" t="s">
        <v>28000</v>
      </c>
      <c r="C15532">
        <v>1</v>
      </c>
      <c r="D15532">
        <f>545</f>
        <v>545</v>
      </c>
      <c r="E15532" t="s">
        <v>12</v>
      </c>
      <c r="F15532" s="3" t="s">
        <v>28001</v>
      </c>
      <c r="G15532">
        <v>2018</v>
      </c>
      <c r="H15532" t="s">
        <v>140</v>
      </c>
      <c r="I15532" t="s">
        <v>36577</v>
      </c>
    </row>
    <row r="15533" spans="1:9" ht="32" x14ac:dyDescent="0.2">
      <c r="A15533" t="s">
        <v>36578</v>
      </c>
      <c r="B15533" t="s">
        <v>36579</v>
      </c>
      <c r="C15533">
        <v>1</v>
      </c>
      <c r="D15533" t="s">
        <v>12</v>
      </c>
      <c r="E15533" t="s">
        <v>12</v>
      </c>
      <c r="F15533" s="3" t="s">
        <v>36580</v>
      </c>
      <c r="G15533">
        <v>2018</v>
      </c>
      <c r="H15533" t="s">
        <v>602</v>
      </c>
      <c r="I15533" t="s">
        <v>36581</v>
      </c>
    </row>
    <row r="15534" spans="1:9" ht="16" x14ac:dyDescent="0.2">
      <c r="A15534" t="s">
        <v>36578</v>
      </c>
      <c r="B15534" t="s">
        <v>36582</v>
      </c>
      <c r="C15534">
        <v>2</v>
      </c>
      <c r="D15534" t="s">
        <v>12</v>
      </c>
      <c r="E15534" t="s">
        <v>12</v>
      </c>
      <c r="F15534" s="3" t="s">
        <v>36583</v>
      </c>
      <c r="G15534">
        <v>2018</v>
      </c>
      <c r="H15534" t="s">
        <v>602</v>
      </c>
      <c r="I15534" t="s">
        <v>36581</v>
      </c>
    </row>
    <row r="15535" spans="1:9" ht="32" x14ac:dyDescent="0.2">
      <c r="A15535" t="s">
        <v>36584</v>
      </c>
      <c r="B15535" t="s">
        <v>4989</v>
      </c>
      <c r="C15535">
        <v>1</v>
      </c>
      <c r="D15535" t="s">
        <v>12</v>
      </c>
      <c r="E15535" t="s">
        <v>1171</v>
      </c>
      <c r="F15535" s="3" t="s">
        <v>7990</v>
      </c>
      <c r="G15535">
        <v>2018</v>
      </c>
      <c r="H15535" t="s">
        <v>14</v>
      </c>
      <c r="I15535" t="s">
        <v>36585</v>
      </c>
    </row>
    <row r="15536" spans="1:9" ht="16" x14ac:dyDescent="0.2">
      <c r="A15536" t="s">
        <v>36584</v>
      </c>
      <c r="B15536" t="s">
        <v>1201</v>
      </c>
      <c r="C15536">
        <v>2</v>
      </c>
      <c r="D15536" t="s">
        <v>12</v>
      </c>
      <c r="E15536" t="s">
        <v>12</v>
      </c>
      <c r="F15536" s="3" t="s">
        <v>32390</v>
      </c>
      <c r="G15536">
        <v>2018</v>
      </c>
      <c r="H15536" t="s">
        <v>14</v>
      </c>
      <c r="I15536" t="s">
        <v>36585</v>
      </c>
    </row>
    <row r="15537" spans="1:9" ht="16" x14ac:dyDescent="0.2">
      <c r="A15537" t="s">
        <v>36586</v>
      </c>
      <c r="B15537" t="s">
        <v>36587</v>
      </c>
      <c r="C15537">
        <v>1</v>
      </c>
      <c r="D15537" t="s">
        <v>1772</v>
      </c>
      <c r="E15537" t="s">
        <v>12</v>
      </c>
      <c r="F15537" s="3" t="s">
        <v>36588</v>
      </c>
      <c r="G15537">
        <v>2018</v>
      </c>
      <c r="H15537" t="s">
        <v>998</v>
      </c>
      <c r="I15537" t="s">
        <v>36589</v>
      </c>
    </row>
    <row r="15538" spans="1:9" ht="32" x14ac:dyDescent="0.2">
      <c r="A15538" t="s">
        <v>36586</v>
      </c>
      <c r="B15538" t="s">
        <v>36590</v>
      </c>
      <c r="C15538">
        <v>2</v>
      </c>
      <c r="D15538" t="s">
        <v>1772</v>
      </c>
      <c r="E15538" t="s">
        <v>12</v>
      </c>
      <c r="F15538" s="3" t="s">
        <v>36591</v>
      </c>
      <c r="G15538">
        <v>2018</v>
      </c>
      <c r="H15538" t="s">
        <v>998</v>
      </c>
      <c r="I15538" t="s">
        <v>36589</v>
      </c>
    </row>
    <row r="15539" spans="1:9" ht="16" x14ac:dyDescent="0.2">
      <c r="A15539" t="s">
        <v>36586</v>
      </c>
      <c r="B15539" t="s">
        <v>36592</v>
      </c>
      <c r="C15539">
        <v>3</v>
      </c>
      <c r="D15539" t="s">
        <v>12</v>
      </c>
      <c r="E15539" t="s">
        <v>12</v>
      </c>
      <c r="F15539" s="3" t="s">
        <v>36593</v>
      </c>
      <c r="G15539">
        <v>2018</v>
      </c>
      <c r="H15539" t="s">
        <v>998</v>
      </c>
      <c r="I15539" t="s">
        <v>36589</v>
      </c>
    </row>
    <row r="15540" spans="1:9" ht="32" x14ac:dyDescent="0.2">
      <c r="A15540" t="s">
        <v>36594</v>
      </c>
      <c r="B15540" t="s">
        <v>36595</v>
      </c>
      <c r="C15540">
        <v>1</v>
      </c>
      <c r="D15540" t="s">
        <v>344</v>
      </c>
      <c r="E15540" t="s">
        <v>334</v>
      </c>
      <c r="F15540" s="3" t="s">
        <v>36596</v>
      </c>
      <c r="G15540">
        <v>2018</v>
      </c>
      <c r="H15540" t="s">
        <v>140</v>
      </c>
      <c r="I15540" t="s">
        <v>36597</v>
      </c>
    </row>
    <row r="15541" spans="1:9" ht="32" x14ac:dyDescent="0.2">
      <c r="A15541" t="s">
        <v>36598</v>
      </c>
      <c r="B15541" t="s">
        <v>2340</v>
      </c>
      <c r="C15541">
        <v>1</v>
      </c>
      <c r="D15541" t="s">
        <v>12</v>
      </c>
      <c r="E15541" t="s">
        <v>12</v>
      </c>
      <c r="F15541" s="3" t="s">
        <v>36599</v>
      </c>
      <c r="G15541">
        <v>2018</v>
      </c>
      <c r="H15541" t="s">
        <v>14</v>
      </c>
      <c r="I15541" t="s">
        <v>36600</v>
      </c>
    </row>
    <row r="15542" spans="1:9" ht="32" x14ac:dyDescent="0.2">
      <c r="A15542" t="s">
        <v>36598</v>
      </c>
      <c r="B15542" t="s">
        <v>36601</v>
      </c>
      <c r="C15542">
        <v>2</v>
      </c>
      <c r="D15542" t="s">
        <v>12</v>
      </c>
      <c r="E15542" t="s">
        <v>12</v>
      </c>
      <c r="F15542" s="3" t="s">
        <v>36602</v>
      </c>
      <c r="G15542">
        <v>2018</v>
      </c>
      <c r="H15542" t="s">
        <v>14</v>
      </c>
      <c r="I15542" t="s">
        <v>36600</v>
      </c>
    </row>
    <row r="15543" spans="1:9" ht="32" x14ac:dyDescent="0.2">
      <c r="A15543" t="s">
        <v>36598</v>
      </c>
      <c r="B15543" t="s">
        <v>36603</v>
      </c>
      <c r="C15543">
        <v>3</v>
      </c>
      <c r="D15543" t="s">
        <v>12</v>
      </c>
      <c r="E15543" t="s">
        <v>12</v>
      </c>
      <c r="F15543" s="3" t="s">
        <v>19638</v>
      </c>
      <c r="G15543">
        <v>2018</v>
      </c>
      <c r="H15543" t="s">
        <v>14</v>
      </c>
      <c r="I15543" t="s">
        <v>36600</v>
      </c>
    </row>
    <row r="15544" spans="1:9" ht="32" x14ac:dyDescent="0.2">
      <c r="A15544" t="s">
        <v>36598</v>
      </c>
      <c r="B15544" t="s">
        <v>36604</v>
      </c>
      <c r="C15544">
        <v>4</v>
      </c>
      <c r="D15544" t="s">
        <v>12</v>
      </c>
      <c r="E15544" t="s">
        <v>12</v>
      </c>
      <c r="F15544" s="3" t="s">
        <v>36605</v>
      </c>
      <c r="G15544">
        <v>2018</v>
      </c>
      <c r="H15544" t="s">
        <v>14</v>
      </c>
      <c r="I15544" t="s">
        <v>36600</v>
      </c>
    </row>
    <row r="15545" spans="1:9" ht="16" x14ac:dyDescent="0.2">
      <c r="A15545" t="s">
        <v>36598</v>
      </c>
      <c r="B15545" t="s">
        <v>14452</v>
      </c>
      <c r="C15545">
        <v>5</v>
      </c>
      <c r="D15545" t="s">
        <v>12</v>
      </c>
      <c r="E15545" t="s">
        <v>12</v>
      </c>
      <c r="F15545" s="3" t="s">
        <v>36606</v>
      </c>
      <c r="G15545">
        <v>2018</v>
      </c>
      <c r="H15545" t="s">
        <v>14</v>
      </c>
      <c r="I15545" t="s">
        <v>36600</v>
      </c>
    </row>
    <row r="15546" spans="1:9" ht="16" x14ac:dyDescent="0.2">
      <c r="A15546" t="s">
        <v>36598</v>
      </c>
      <c r="B15546" t="s">
        <v>13739</v>
      </c>
      <c r="C15546">
        <v>6</v>
      </c>
      <c r="D15546">
        <f>384</f>
        <v>384</v>
      </c>
      <c r="E15546" t="s">
        <v>12</v>
      </c>
      <c r="F15546" s="3" t="s">
        <v>25357</v>
      </c>
      <c r="G15546">
        <v>2018</v>
      </c>
      <c r="H15546" t="s">
        <v>14</v>
      </c>
      <c r="I15546" t="s">
        <v>36600</v>
      </c>
    </row>
    <row r="15547" spans="1:9" ht="32" x14ac:dyDescent="0.2">
      <c r="A15547" t="s">
        <v>36598</v>
      </c>
      <c r="B15547" t="s">
        <v>4235</v>
      </c>
      <c r="C15547">
        <v>7</v>
      </c>
      <c r="D15547" t="s">
        <v>12</v>
      </c>
      <c r="E15547" t="s">
        <v>12</v>
      </c>
      <c r="F15547" s="3" t="s">
        <v>13481</v>
      </c>
      <c r="G15547">
        <v>2018</v>
      </c>
      <c r="H15547" t="s">
        <v>14</v>
      </c>
      <c r="I15547" t="s">
        <v>36600</v>
      </c>
    </row>
    <row r="15548" spans="1:9" ht="16" x14ac:dyDescent="0.2">
      <c r="A15548" t="s">
        <v>36607</v>
      </c>
      <c r="B15548" t="s">
        <v>36608</v>
      </c>
      <c r="C15548">
        <v>1</v>
      </c>
      <c r="D15548" t="s">
        <v>12</v>
      </c>
      <c r="E15548" t="s">
        <v>12</v>
      </c>
      <c r="F15548" s="3" t="s">
        <v>36609</v>
      </c>
      <c r="G15548">
        <v>2018</v>
      </c>
      <c r="H15548" t="s">
        <v>140</v>
      </c>
      <c r="I15548" t="s">
        <v>36610</v>
      </c>
    </row>
    <row r="15549" spans="1:9" ht="16" x14ac:dyDescent="0.2">
      <c r="A15549" t="s">
        <v>36611</v>
      </c>
      <c r="B15549" t="s">
        <v>36612</v>
      </c>
      <c r="C15549">
        <v>1</v>
      </c>
      <c r="D15549" t="s">
        <v>101</v>
      </c>
      <c r="E15549" t="s">
        <v>12</v>
      </c>
      <c r="F15549" s="3" t="s">
        <v>36613</v>
      </c>
      <c r="G15549">
        <v>2018</v>
      </c>
      <c r="H15549" t="s">
        <v>37</v>
      </c>
      <c r="I15549" t="s">
        <v>36614</v>
      </c>
    </row>
    <row r="15550" spans="1:9" ht="16" x14ac:dyDescent="0.2">
      <c r="A15550" t="s">
        <v>36611</v>
      </c>
      <c r="B15550" t="s">
        <v>36615</v>
      </c>
      <c r="C15550">
        <v>2</v>
      </c>
      <c r="D15550" t="s">
        <v>12</v>
      </c>
      <c r="E15550" t="s">
        <v>12</v>
      </c>
      <c r="F15550" s="3" t="s">
        <v>36616</v>
      </c>
      <c r="G15550">
        <v>2018</v>
      </c>
      <c r="H15550" t="s">
        <v>37</v>
      </c>
      <c r="I15550" t="s">
        <v>36614</v>
      </c>
    </row>
    <row r="15551" spans="1:9" ht="32" x14ac:dyDescent="0.2">
      <c r="A15551" t="s">
        <v>36617</v>
      </c>
      <c r="B15551" t="s">
        <v>36618</v>
      </c>
      <c r="C15551">
        <v>1</v>
      </c>
      <c r="D15551" t="s">
        <v>12</v>
      </c>
      <c r="E15551" t="s">
        <v>12</v>
      </c>
      <c r="F15551" s="3" t="s">
        <v>36619</v>
      </c>
      <c r="G15551">
        <v>2018</v>
      </c>
      <c r="H15551" t="s">
        <v>1157</v>
      </c>
      <c r="I15551" t="s">
        <v>36620</v>
      </c>
    </row>
    <row r="15552" spans="1:9" ht="32" x14ac:dyDescent="0.2">
      <c r="A15552" t="s">
        <v>36621</v>
      </c>
      <c r="B15552" t="s">
        <v>4188</v>
      </c>
      <c r="C15552">
        <v>1</v>
      </c>
      <c r="D15552" t="s">
        <v>4189</v>
      </c>
      <c r="E15552" t="s">
        <v>592</v>
      </c>
      <c r="F15552" s="3" t="s">
        <v>4190</v>
      </c>
      <c r="G15552">
        <v>2018</v>
      </c>
      <c r="H15552" t="s">
        <v>4191</v>
      </c>
      <c r="I15552" t="s">
        <v>36622</v>
      </c>
    </row>
    <row r="15553" spans="1:9" ht="32" x14ac:dyDescent="0.2">
      <c r="A15553" t="s">
        <v>36621</v>
      </c>
      <c r="B15553" t="s">
        <v>36623</v>
      </c>
      <c r="C15553">
        <v>2</v>
      </c>
      <c r="D15553" t="s">
        <v>4550</v>
      </c>
      <c r="E15553" t="s">
        <v>12</v>
      </c>
      <c r="F15553" s="3" t="s">
        <v>36624</v>
      </c>
      <c r="G15553">
        <v>2018</v>
      </c>
      <c r="H15553" t="s">
        <v>86</v>
      </c>
      <c r="I15553" t="s">
        <v>36622</v>
      </c>
    </row>
    <row r="15554" spans="1:9" ht="32" x14ac:dyDescent="0.2">
      <c r="A15554" t="s">
        <v>36621</v>
      </c>
      <c r="B15554" t="s">
        <v>36625</v>
      </c>
      <c r="C15554">
        <v>3</v>
      </c>
      <c r="D15554" t="s">
        <v>4550</v>
      </c>
      <c r="E15554" t="s">
        <v>12</v>
      </c>
      <c r="F15554" s="3" t="s">
        <v>36626</v>
      </c>
      <c r="G15554">
        <v>2018</v>
      </c>
      <c r="H15554" t="s">
        <v>86</v>
      </c>
      <c r="I15554" t="s">
        <v>36622</v>
      </c>
    </row>
    <row r="15555" spans="1:9" ht="16" x14ac:dyDescent="0.2">
      <c r="A15555" t="s">
        <v>36627</v>
      </c>
      <c r="B15555" t="s">
        <v>24542</v>
      </c>
      <c r="C15555">
        <v>1</v>
      </c>
      <c r="D15555" t="s">
        <v>6469</v>
      </c>
      <c r="E15555" t="s">
        <v>12</v>
      </c>
      <c r="F15555" s="3" t="s">
        <v>30953</v>
      </c>
      <c r="G15555">
        <v>2018</v>
      </c>
      <c r="H15555" t="s">
        <v>368</v>
      </c>
      <c r="I15555" t="s">
        <v>36628</v>
      </c>
    </row>
    <row r="15556" spans="1:9" ht="16" x14ac:dyDescent="0.2">
      <c r="A15556" t="s">
        <v>36629</v>
      </c>
      <c r="B15556" t="s">
        <v>6501</v>
      </c>
      <c r="C15556">
        <v>1</v>
      </c>
      <c r="D15556" t="s">
        <v>12</v>
      </c>
      <c r="E15556" t="s">
        <v>12</v>
      </c>
      <c r="F15556" s="3" t="s">
        <v>583</v>
      </c>
      <c r="G15556">
        <v>2018</v>
      </c>
      <c r="H15556" t="s">
        <v>140</v>
      </c>
      <c r="I15556" t="s">
        <v>36630</v>
      </c>
    </row>
    <row r="15557" spans="1:9" ht="16" x14ac:dyDescent="0.2">
      <c r="A15557" t="s">
        <v>36631</v>
      </c>
      <c r="B15557" t="s">
        <v>36632</v>
      </c>
      <c r="C15557">
        <v>1</v>
      </c>
      <c r="D15557" t="s">
        <v>12</v>
      </c>
      <c r="E15557" t="s">
        <v>12</v>
      </c>
      <c r="F15557" s="3" t="s">
        <v>35805</v>
      </c>
      <c r="G15557">
        <v>2018</v>
      </c>
      <c r="H15557" t="s">
        <v>140</v>
      </c>
      <c r="I15557" t="s">
        <v>36633</v>
      </c>
    </row>
    <row r="15558" spans="1:9" ht="16" x14ac:dyDescent="0.2">
      <c r="A15558" t="s">
        <v>36631</v>
      </c>
      <c r="B15558" t="s">
        <v>36634</v>
      </c>
      <c r="C15558">
        <v>2</v>
      </c>
      <c r="D15558" t="s">
        <v>12</v>
      </c>
      <c r="E15558" t="s">
        <v>12</v>
      </c>
      <c r="F15558" s="3" t="s">
        <v>35805</v>
      </c>
      <c r="G15558">
        <v>2018</v>
      </c>
      <c r="H15558" t="s">
        <v>140</v>
      </c>
      <c r="I15558" t="s">
        <v>36633</v>
      </c>
    </row>
    <row r="15559" spans="1:9" ht="32" x14ac:dyDescent="0.2">
      <c r="A15559" t="s">
        <v>36635</v>
      </c>
      <c r="B15559" t="s">
        <v>36636</v>
      </c>
      <c r="C15559">
        <v>1</v>
      </c>
      <c r="D15559" t="s">
        <v>772</v>
      </c>
      <c r="E15559" t="s">
        <v>12</v>
      </c>
      <c r="F15559" s="3" t="s">
        <v>36637</v>
      </c>
      <c r="G15559">
        <v>2018</v>
      </c>
      <c r="H15559" t="s">
        <v>140</v>
      </c>
      <c r="I15559" t="s">
        <v>36638</v>
      </c>
    </row>
    <row r="15560" spans="1:9" ht="32" x14ac:dyDescent="0.2">
      <c r="A15560" t="s">
        <v>36635</v>
      </c>
      <c r="B15560" t="s">
        <v>36639</v>
      </c>
      <c r="C15560">
        <v>2</v>
      </c>
      <c r="D15560" t="s">
        <v>772</v>
      </c>
      <c r="E15560" t="s">
        <v>12</v>
      </c>
      <c r="F15560" s="3" t="s">
        <v>36640</v>
      </c>
      <c r="G15560">
        <v>2018</v>
      </c>
      <c r="H15560" t="s">
        <v>140</v>
      </c>
      <c r="I15560" t="s">
        <v>36638</v>
      </c>
    </row>
    <row r="15561" spans="1:9" ht="32" x14ac:dyDescent="0.2">
      <c r="A15561" t="s">
        <v>36641</v>
      </c>
      <c r="B15561" t="s">
        <v>3403</v>
      </c>
      <c r="C15561">
        <v>1</v>
      </c>
      <c r="D15561">
        <f>34</f>
        <v>34</v>
      </c>
      <c r="E15561" t="s">
        <v>5139</v>
      </c>
      <c r="F15561" s="3" t="s">
        <v>36642</v>
      </c>
      <c r="G15561">
        <v>2018</v>
      </c>
      <c r="H15561" t="s">
        <v>998</v>
      </c>
      <c r="I15561" t="s">
        <v>36643</v>
      </c>
    </row>
    <row r="15562" spans="1:9" ht="32" x14ac:dyDescent="0.2">
      <c r="A15562" t="s">
        <v>36641</v>
      </c>
      <c r="B15562" t="s">
        <v>36644</v>
      </c>
      <c r="C15562">
        <v>2</v>
      </c>
      <c r="D15562" t="s">
        <v>4550</v>
      </c>
      <c r="E15562" t="s">
        <v>5139</v>
      </c>
      <c r="F15562" s="3" t="s">
        <v>14095</v>
      </c>
      <c r="G15562">
        <v>2018</v>
      </c>
      <c r="H15562" t="s">
        <v>998</v>
      </c>
      <c r="I15562" t="s">
        <v>36643</v>
      </c>
    </row>
    <row r="15563" spans="1:9" ht="16" x14ac:dyDescent="0.2">
      <c r="A15563" t="s">
        <v>36645</v>
      </c>
      <c r="B15563" t="s">
        <v>36646</v>
      </c>
      <c r="C15563">
        <v>1</v>
      </c>
      <c r="D15563" t="s">
        <v>759</v>
      </c>
      <c r="E15563" t="s">
        <v>12</v>
      </c>
      <c r="F15563" s="3" t="s">
        <v>36647</v>
      </c>
      <c r="G15563">
        <v>2018</v>
      </c>
      <c r="H15563" t="s">
        <v>761</v>
      </c>
      <c r="I15563" t="s">
        <v>36648</v>
      </c>
    </row>
    <row r="15564" spans="1:9" ht="32" x14ac:dyDescent="0.2">
      <c r="A15564" t="s">
        <v>36649</v>
      </c>
      <c r="B15564" t="s">
        <v>36650</v>
      </c>
      <c r="C15564">
        <v>1</v>
      </c>
      <c r="D15564">
        <f>126</f>
        <v>126</v>
      </c>
      <c r="E15564" t="s">
        <v>12</v>
      </c>
      <c r="F15564" s="3" t="s">
        <v>36651</v>
      </c>
      <c r="G15564">
        <v>2018</v>
      </c>
      <c r="H15564" t="s">
        <v>250</v>
      </c>
      <c r="I15564" t="s">
        <v>36652</v>
      </c>
    </row>
    <row r="15565" spans="1:9" ht="32" x14ac:dyDescent="0.2">
      <c r="A15565" t="s">
        <v>36649</v>
      </c>
      <c r="B15565" t="s">
        <v>36653</v>
      </c>
      <c r="C15565">
        <v>2</v>
      </c>
      <c r="D15565">
        <f>126</f>
        <v>126</v>
      </c>
      <c r="E15565" t="s">
        <v>12</v>
      </c>
      <c r="F15565" s="3" t="s">
        <v>36654</v>
      </c>
      <c r="G15565">
        <v>2018</v>
      </c>
      <c r="H15565" t="s">
        <v>250</v>
      </c>
      <c r="I15565" t="s">
        <v>36652</v>
      </c>
    </row>
    <row r="15566" spans="1:9" ht="32" x14ac:dyDescent="0.2">
      <c r="A15566" t="s">
        <v>36649</v>
      </c>
      <c r="B15566" t="s">
        <v>36655</v>
      </c>
      <c r="C15566">
        <v>3</v>
      </c>
      <c r="D15566" t="s">
        <v>12</v>
      </c>
      <c r="E15566" t="s">
        <v>12</v>
      </c>
      <c r="F15566" s="3" t="s">
        <v>36656</v>
      </c>
      <c r="G15566">
        <v>2018</v>
      </c>
      <c r="H15566" t="s">
        <v>250</v>
      </c>
      <c r="I15566" t="s">
        <v>36652</v>
      </c>
    </row>
    <row r="15567" spans="1:9" ht="32" x14ac:dyDescent="0.2">
      <c r="A15567" t="s">
        <v>36649</v>
      </c>
      <c r="B15567" t="s">
        <v>36657</v>
      </c>
      <c r="C15567">
        <v>4</v>
      </c>
      <c r="D15567">
        <f>126</f>
        <v>126</v>
      </c>
      <c r="E15567" t="s">
        <v>12</v>
      </c>
      <c r="F15567" s="3" t="s">
        <v>36658</v>
      </c>
      <c r="G15567">
        <v>2018</v>
      </c>
      <c r="H15567" t="s">
        <v>250</v>
      </c>
      <c r="I15567" t="s">
        <v>36652</v>
      </c>
    </row>
    <row r="15568" spans="1:9" ht="16" x14ac:dyDescent="0.2">
      <c r="A15568" t="s">
        <v>36659</v>
      </c>
      <c r="B15568" t="s">
        <v>36660</v>
      </c>
      <c r="C15568">
        <v>1</v>
      </c>
      <c r="D15568" t="s">
        <v>4403</v>
      </c>
      <c r="E15568" t="s">
        <v>485</v>
      </c>
      <c r="F15568" s="3" t="s">
        <v>20215</v>
      </c>
      <c r="G15568">
        <v>2018</v>
      </c>
      <c r="H15568" t="s">
        <v>86</v>
      </c>
      <c r="I15568" t="s">
        <v>36661</v>
      </c>
    </row>
    <row r="15569" spans="1:9" ht="32" x14ac:dyDescent="0.2">
      <c r="A15569" t="s">
        <v>36662</v>
      </c>
      <c r="B15569" t="s">
        <v>36663</v>
      </c>
      <c r="C15569">
        <v>1</v>
      </c>
      <c r="D15569" t="s">
        <v>1020</v>
      </c>
      <c r="E15569" t="s">
        <v>12071</v>
      </c>
      <c r="F15569" s="3" t="s">
        <v>36664</v>
      </c>
      <c r="G15569">
        <v>2018</v>
      </c>
      <c r="H15569" t="s">
        <v>1022</v>
      </c>
      <c r="I15569" t="s">
        <v>36665</v>
      </c>
    </row>
    <row r="15570" spans="1:9" ht="16" x14ac:dyDescent="0.2">
      <c r="A15570" t="s">
        <v>36662</v>
      </c>
      <c r="B15570" t="s">
        <v>13794</v>
      </c>
      <c r="C15570">
        <v>2</v>
      </c>
      <c r="D15570" t="s">
        <v>1020</v>
      </c>
      <c r="E15570" t="s">
        <v>12</v>
      </c>
      <c r="F15570" s="3" t="s">
        <v>11272</v>
      </c>
      <c r="G15570">
        <v>2018</v>
      </c>
      <c r="H15570" t="s">
        <v>1022</v>
      </c>
      <c r="I15570" t="s">
        <v>36665</v>
      </c>
    </row>
    <row r="15571" spans="1:9" ht="16" x14ac:dyDescent="0.2">
      <c r="A15571" t="s">
        <v>36666</v>
      </c>
      <c r="B15571" t="s">
        <v>36667</v>
      </c>
      <c r="C15571">
        <v>1</v>
      </c>
      <c r="D15571" t="s">
        <v>12</v>
      </c>
      <c r="E15571" t="s">
        <v>12</v>
      </c>
      <c r="F15571" s="3" t="s">
        <v>36668</v>
      </c>
      <c r="G15571">
        <v>2018</v>
      </c>
      <c r="H15571" t="s">
        <v>140</v>
      </c>
      <c r="I15571" t="s">
        <v>36669</v>
      </c>
    </row>
    <row r="15572" spans="1:9" ht="16" x14ac:dyDescent="0.2">
      <c r="A15572" t="s">
        <v>36666</v>
      </c>
      <c r="B15572" t="s">
        <v>36670</v>
      </c>
      <c r="C15572">
        <v>2</v>
      </c>
      <c r="D15572">
        <f>143</f>
        <v>143</v>
      </c>
      <c r="E15572" t="s">
        <v>12</v>
      </c>
      <c r="F15572" s="3" t="s">
        <v>36671</v>
      </c>
      <c r="G15572">
        <v>2018</v>
      </c>
      <c r="H15572" t="s">
        <v>2868</v>
      </c>
      <c r="I15572" t="s">
        <v>36669</v>
      </c>
    </row>
    <row r="15573" spans="1:9" ht="16" x14ac:dyDescent="0.2">
      <c r="A15573" t="s">
        <v>36666</v>
      </c>
      <c r="B15573" t="s">
        <v>36672</v>
      </c>
      <c r="C15573">
        <v>3</v>
      </c>
      <c r="D15573" t="s">
        <v>12</v>
      </c>
      <c r="E15573" t="s">
        <v>12</v>
      </c>
      <c r="F15573" s="3" t="s">
        <v>35546</v>
      </c>
      <c r="G15573">
        <v>2018</v>
      </c>
      <c r="H15573" t="s">
        <v>37</v>
      </c>
      <c r="I15573" t="s">
        <v>36669</v>
      </c>
    </row>
    <row r="15574" spans="1:9" ht="32" x14ac:dyDescent="0.2">
      <c r="A15574" t="s">
        <v>36666</v>
      </c>
      <c r="B15574" t="s">
        <v>36673</v>
      </c>
      <c r="C15574">
        <v>4</v>
      </c>
      <c r="D15574" t="s">
        <v>5324</v>
      </c>
      <c r="E15574" t="s">
        <v>12</v>
      </c>
      <c r="F15574" s="3" t="s">
        <v>36674</v>
      </c>
      <c r="G15574">
        <v>2018</v>
      </c>
      <c r="H15574" t="s">
        <v>3976</v>
      </c>
      <c r="I15574" t="s">
        <v>36669</v>
      </c>
    </row>
    <row r="15575" spans="1:9" ht="32" x14ac:dyDescent="0.2">
      <c r="A15575" t="s">
        <v>36675</v>
      </c>
      <c r="B15575" t="s">
        <v>36676</v>
      </c>
      <c r="C15575">
        <v>1</v>
      </c>
      <c r="D15575" t="s">
        <v>3743</v>
      </c>
      <c r="E15575" t="s">
        <v>12</v>
      </c>
      <c r="F15575" s="3" t="s">
        <v>36677</v>
      </c>
      <c r="G15575">
        <v>2018</v>
      </c>
      <c r="H15575" t="s">
        <v>2773</v>
      </c>
      <c r="I15575" t="s">
        <v>36678</v>
      </c>
    </row>
    <row r="15576" spans="1:9" ht="32" x14ac:dyDescent="0.2">
      <c r="A15576" t="s">
        <v>36679</v>
      </c>
      <c r="B15576" t="s">
        <v>36680</v>
      </c>
      <c r="C15576">
        <v>1</v>
      </c>
      <c r="D15576" t="s">
        <v>2738</v>
      </c>
      <c r="E15576" t="s">
        <v>12</v>
      </c>
      <c r="F15576" s="3" t="s">
        <v>36681</v>
      </c>
      <c r="G15576">
        <v>2018</v>
      </c>
      <c r="H15576" t="s">
        <v>21</v>
      </c>
      <c r="I15576" t="s">
        <v>36682</v>
      </c>
    </row>
    <row r="15577" spans="1:9" ht="32" x14ac:dyDescent="0.2">
      <c r="A15577" t="s">
        <v>36679</v>
      </c>
      <c r="B15577" t="s">
        <v>36683</v>
      </c>
      <c r="C15577">
        <v>2</v>
      </c>
      <c r="D15577" t="s">
        <v>2738</v>
      </c>
      <c r="E15577" t="s">
        <v>12</v>
      </c>
      <c r="F15577" s="3" t="s">
        <v>26057</v>
      </c>
      <c r="G15577">
        <v>2018</v>
      </c>
      <c r="H15577" t="s">
        <v>21</v>
      </c>
      <c r="I15577" t="s">
        <v>36682</v>
      </c>
    </row>
    <row r="15578" spans="1:9" ht="16" x14ac:dyDescent="0.2">
      <c r="A15578" t="s">
        <v>36684</v>
      </c>
      <c r="B15578" t="s">
        <v>36685</v>
      </c>
      <c r="C15578">
        <v>1</v>
      </c>
      <c r="D15578" t="s">
        <v>12</v>
      </c>
      <c r="E15578" t="s">
        <v>12</v>
      </c>
      <c r="F15578" s="3" t="s">
        <v>8264</v>
      </c>
      <c r="G15578">
        <v>2018</v>
      </c>
      <c r="H15578" t="s">
        <v>140</v>
      </c>
      <c r="I15578" t="s">
        <v>36686</v>
      </c>
    </row>
    <row r="15579" spans="1:9" ht="16" x14ac:dyDescent="0.2">
      <c r="A15579" t="s">
        <v>36684</v>
      </c>
      <c r="B15579" t="s">
        <v>36687</v>
      </c>
      <c r="C15579">
        <v>2</v>
      </c>
      <c r="D15579" t="s">
        <v>12</v>
      </c>
      <c r="E15579" t="s">
        <v>12</v>
      </c>
      <c r="F15579" s="3" t="s">
        <v>36688</v>
      </c>
      <c r="G15579">
        <v>2018</v>
      </c>
      <c r="H15579" t="s">
        <v>140</v>
      </c>
      <c r="I15579" t="s">
        <v>36686</v>
      </c>
    </row>
    <row r="15580" spans="1:9" ht="32" x14ac:dyDescent="0.2">
      <c r="A15580" t="s">
        <v>36684</v>
      </c>
      <c r="B15580" t="s">
        <v>36689</v>
      </c>
      <c r="C15580">
        <v>3</v>
      </c>
      <c r="D15580" t="s">
        <v>1128</v>
      </c>
      <c r="E15580" t="s">
        <v>12</v>
      </c>
      <c r="F15580" s="3" t="s">
        <v>36690</v>
      </c>
      <c r="G15580">
        <v>2018</v>
      </c>
      <c r="H15580" t="s">
        <v>140</v>
      </c>
      <c r="I15580" t="s">
        <v>36686</v>
      </c>
    </row>
    <row r="15581" spans="1:9" ht="16" x14ac:dyDescent="0.2">
      <c r="A15581" t="s">
        <v>36691</v>
      </c>
      <c r="B15581" t="s">
        <v>36692</v>
      </c>
      <c r="C15581">
        <v>1</v>
      </c>
      <c r="D15581" t="s">
        <v>525</v>
      </c>
      <c r="E15581" t="s">
        <v>12</v>
      </c>
      <c r="F15581" s="3" t="s">
        <v>36693</v>
      </c>
      <c r="G15581">
        <v>2018</v>
      </c>
      <c r="H15581" t="s">
        <v>527</v>
      </c>
      <c r="I15581" t="s">
        <v>36694</v>
      </c>
    </row>
    <row r="15582" spans="1:9" ht="32" x14ac:dyDescent="0.2">
      <c r="A15582" t="s">
        <v>36691</v>
      </c>
      <c r="B15582" t="s">
        <v>34099</v>
      </c>
      <c r="C15582">
        <v>2</v>
      </c>
      <c r="D15582" t="s">
        <v>12</v>
      </c>
      <c r="E15582" t="s">
        <v>12</v>
      </c>
      <c r="F15582" s="3" t="s">
        <v>34100</v>
      </c>
      <c r="G15582">
        <v>2018</v>
      </c>
      <c r="H15582" t="s">
        <v>497</v>
      </c>
      <c r="I15582" t="s">
        <v>36694</v>
      </c>
    </row>
    <row r="15583" spans="1:9" ht="16" x14ac:dyDescent="0.2">
      <c r="A15583" t="s">
        <v>36691</v>
      </c>
      <c r="B15583" t="s">
        <v>36695</v>
      </c>
      <c r="C15583">
        <v>3</v>
      </c>
      <c r="D15583" t="s">
        <v>12</v>
      </c>
      <c r="E15583" t="s">
        <v>12</v>
      </c>
      <c r="F15583" s="3" t="s">
        <v>36696</v>
      </c>
      <c r="G15583">
        <v>2018</v>
      </c>
      <c r="H15583" t="s">
        <v>76</v>
      </c>
      <c r="I15583" t="s">
        <v>36694</v>
      </c>
    </row>
    <row r="15584" spans="1:9" ht="32" x14ac:dyDescent="0.2">
      <c r="A15584" t="s">
        <v>36697</v>
      </c>
      <c r="B15584" t="s">
        <v>36698</v>
      </c>
      <c r="C15584">
        <v>1</v>
      </c>
      <c r="D15584" t="s">
        <v>12</v>
      </c>
      <c r="E15584" t="s">
        <v>12</v>
      </c>
      <c r="F15584" s="3" t="s">
        <v>36699</v>
      </c>
      <c r="G15584">
        <v>2018</v>
      </c>
      <c r="H15584" t="s">
        <v>37</v>
      </c>
      <c r="I15584" t="s">
        <v>36700</v>
      </c>
    </row>
    <row r="15585" spans="1:9" ht="16" x14ac:dyDescent="0.2">
      <c r="A15585" t="s">
        <v>36701</v>
      </c>
      <c r="B15585" t="s">
        <v>36702</v>
      </c>
      <c r="C15585">
        <v>1</v>
      </c>
      <c r="D15585">
        <f>65</f>
        <v>65</v>
      </c>
      <c r="E15585" t="s">
        <v>12</v>
      </c>
      <c r="F15585" s="3" t="s">
        <v>10251</v>
      </c>
      <c r="G15585">
        <v>2018</v>
      </c>
      <c r="H15585" t="s">
        <v>323</v>
      </c>
      <c r="I15585" t="s">
        <v>36703</v>
      </c>
    </row>
    <row r="15586" spans="1:9" ht="16" x14ac:dyDescent="0.2">
      <c r="A15586" t="s">
        <v>36704</v>
      </c>
      <c r="B15586" t="s">
        <v>36705</v>
      </c>
      <c r="C15586">
        <v>1</v>
      </c>
      <c r="D15586">
        <f>441</f>
        <v>441</v>
      </c>
      <c r="E15586" t="s">
        <v>12</v>
      </c>
      <c r="F15586" s="3" t="s">
        <v>23445</v>
      </c>
      <c r="G15586">
        <v>2018</v>
      </c>
      <c r="H15586" t="s">
        <v>140</v>
      </c>
      <c r="I15586" t="s">
        <v>36706</v>
      </c>
    </row>
    <row r="15587" spans="1:9" ht="16" x14ac:dyDescent="0.2">
      <c r="A15587" t="s">
        <v>36707</v>
      </c>
      <c r="B15587" t="s">
        <v>36708</v>
      </c>
      <c r="C15587">
        <v>1</v>
      </c>
      <c r="D15587" t="s">
        <v>1020</v>
      </c>
      <c r="E15587" t="s">
        <v>12</v>
      </c>
      <c r="F15587" s="3" t="s">
        <v>29854</v>
      </c>
      <c r="G15587">
        <v>2018</v>
      </c>
      <c r="H15587" t="s">
        <v>1022</v>
      </c>
      <c r="I15587" t="s">
        <v>36709</v>
      </c>
    </row>
    <row r="15588" spans="1:9" ht="16" x14ac:dyDescent="0.2">
      <c r="A15588" t="s">
        <v>36707</v>
      </c>
      <c r="B15588" t="s">
        <v>36710</v>
      </c>
      <c r="C15588">
        <v>2</v>
      </c>
      <c r="D15588" t="s">
        <v>12</v>
      </c>
      <c r="E15588" t="s">
        <v>12</v>
      </c>
      <c r="F15588" s="3" t="s">
        <v>36711</v>
      </c>
      <c r="G15588">
        <v>2018</v>
      </c>
      <c r="H15588" t="s">
        <v>1022</v>
      </c>
      <c r="I15588" t="s">
        <v>36709</v>
      </c>
    </row>
    <row r="15589" spans="1:9" ht="32" x14ac:dyDescent="0.2">
      <c r="A15589" t="s">
        <v>36712</v>
      </c>
      <c r="B15589" t="s">
        <v>36713</v>
      </c>
      <c r="C15589">
        <v>1</v>
      </c>
      <c r="D15589" t="s">
        <v>712</v>
      </c>
      <c r="E15589" t="s">
        <v>12</v>
      </c>
      <c r="F15589" s="3" t="s">
        <v>36714</v>
      </c>
      <c r="G15589">
        <v>2018</v>
      </c>
      <c r="H15589" t="s">
        <v>137</v>
      </c>
      <c r="I15589" t="s">
        <v>36715</v>
      </c>
    </row>
    <row r="15590" spans="1:9" ht="16" x14ac:dyDescent="0.2">
      <c r="A15590" t="s">
        <v>36716</v>
      </c>
      <c r="B15590" t="s">
        <v>36717</v>
      </c>
      <c r="C15590">
        <v>1</v>
      </c>
      <c r="D15590">
        <f>65</f>
        <v>65</v>
      </c>
      <c r="E15590" t="s">
        <v>12</v>
      </c>
      <c r="F15590" s="3" t="s">
        <v>12958</v>
      </c>
      <c r="G15590">
        <v>2018</v>
      </c>
      <c r="H15590" t="s">
        <v>323</v>
      </c>
      <c r="I15590" t="s">
        <v>36718</v>
      </c>
    </row>
    <row r="15591" spans="1:9" ht="32" x14ac:dyDescent="0.2">
      <c r="A15591" t="s">
        <v>36719</v>
      </c>
      <c r="B15591" t="s">
        <v>11046</v>
      </c>
      <c r="C15591">
        <v>1</v>
      </c>
      <c r="D15591" t="s">
        <v>11047</v>
      </c>
      <c r="E15591" t="s">
        <v>12</v>
      </c>
      <c r="F15591" s="3" t="s">
        <v>11048</v>
      </c>
      <c r="G15591">
        <v>2018</v>
      </c>
      <c r="H15591" t="s">
        <v>522</v>
      </c>
      <c r="I15591" t="s">
        <v>36720</v>
      </c>
    </row>
    <row r="15592" spans="1:9" ht="16" x14ac:dyDescent="0.2">
      <c r="A15592" t="s">
        <v>36719</v>
      </c>
      <c r="B15592" t="s">
        <v>25481</v>
      </c>
      <c r="C15592">
        <v>2</v>
      </c>
      <c r="D15592">
        <f>256</f>
        <v>256</v>
      </c>
      <c r="E15592" t="s">
        <v>12</v>
      </c>
      <c r="F15592" s="3" t="s">
        <v>4041</v>
      </c>
      <c r="G15592">
        <v>2018</v>
      </c>
      <c r="H15592" t="s">
        <v>522</v>
      </c>
      <c r="I15592" t="s">
        <v>36720</v>
      </c>
    </row>
    <row r="15593" spans="1:9" ht="16" x14ac:dyDescent="0.2">
      <c r="A15593" t="s">
        <v>36719</v>
      </c>
      <c r="B15593" t="s">
        <v>34131</v>
      </c>
      <c r="C15593">
        <v>3</v>
      </c>
      <c r="D15593" t="s">
        <v>4450</v>
      </c>
      <c r="E15593" t="s">
        <v>12</v>
      </c>
      <c r="F15593" s="3" t="s">
        <v>4451</v>
      </c>
      <c r="G15593">
        <v>2018</v>
      </c>
      <c r="H15593" t="s">
        <v>522</v>
      </c>
      <c r="I15593" t="s">
        <v>36720</v>
      </c>
    </row>
    <row r="15594" spans="1:9" ht="16" x14ac:dyDescent="0.2">
      <c r="A15594" t="s">
        <v>36721</v>
      </c>
      <c r="B15594" t="s">
        <v>186</v>
      </c>
      <c r="C15594">
        <v>1</v>
      </c>
      <c r="D15594" t="s">
        <v>33652</v>
      </c>
      <c r="E15594" t="s">
        <v>12</v>
      </c>
      <c r="F15594" s="3" t="s">
        <v>36195</v>
      </c>
      <c r="G15594">
        <v>2018</v>
      </c>
      <c r="H15594" t="s">
        <v>126</v>
      </c>
      <c r="I15594" t="s">
        <v>36722</v>
      </c>
    </row>
    <row r="15595" spans="1:9" ht="16" x14ac:dyDescent="0.2">
      <c r="A15595" t="s">
        <v>36721</v>
      </c>
      <c r="B15595" t="s">
        <v>177</v>
      </c>
      <c r="C15595">
        <v>2</v>
      </c>
      <c r="D15595">
        <f>461</f>
        <v>461</v>
      </c>
      <c r="E15595" t="s">
        <v>12</v>
      </c>
      <c r="F15595" s="3" t="s">
        <v>2477</v>
      </c>
      <c r="G15595">
        <v>2018</v>
      </c>
      <c r="H15595" t="s">
        <v>126</v>
      </c>
      <c r="I15595" t="s">
        <v>36722</v>
      </c>
    </row>
    <row r="15596" spans="1:9" ht="16" x14ac:dyDescent="0.2">
      <c r="A15596" t="s">
        <v>36723</v>
      </c>
      <c r="B15596" t="s">
        <v>36724</v>
      </c>
      <c r="C15596">
        <v>1</v>
      </c>
      <c r="D15596" t="s">
        <v>12</v>
      </c>
      <c r="E15596" t="s">
        <v>12</v>
      </c>
      <c r="F15596" s="3" t="s">
        <v>36725</v>
      </c>
      <c r="G15596">
        <v>2018</v>
      </c>
      <c r="H15596" t="s">
        <v>267</v>
      </c>
      <c r="I15596" t="s">
        <v>36726</v>
      </c>
    </row>
    <row r="15597" spans="1:9" ht="32" x14ac:dyDescent="0.2">
      <c r="A15597" t="s">
        <v>36723</v>
      </c>
      <c r="B15597" t="s">
        <v>36727</v>
      </c>
      <c r="C15597">
        <v>2</v>
      </c>
      <c r="D15597" t="s">
        <v>12</v>
      </c>
      <c r="E15597" t="s">
        <v>334</v>
      </c>
      <c r="F15597" s="3" t="s">
        <v>36728</v>
      </c>
      <c r="G15597">
        <v>2018</v>
      </c>
      <c r="H15597" t="s">
        <v>527</v>
      </c>
      <c r="I15597" t="s">
        <v>36726</v>
      </c>
    </row>
    <row r="15598" spans="1:9" ht="16" x14ac:dyDescent="0.2">
      <c r="A15598" t="s">
        <v>36729</v>
      </c>
      <c r="B15598" t="s">
        <v>36730</v>
      </c>
      <c r="C15598">
        <v>1</v>
      </c>
      <c r="D15598" t="s">
        <v>12</v>
      </c>
      <c r="E15598" t="s">
        <v>2716</v>
      </c>
      <c r="F15598" s="3" t="s">
        <v>27788</v>
      </c>
      <c r="G15598">
        <v>2018</v>
      </c>
      <c r="H15598" t="s">
        <v>522</v>
      </c>
      <c r="I15598" t="s">
        <v>36731</v>
      </c>
    </row>
    <row r="15599" spans="1:9" ht="32" x14ac:dyDescent="0.2">
      <c r="A15599" t="s">
        <v>36732</v>
      </c>
      <c r="B15599" t="s">
        <v>36733</v>
      </c>
      <c r="C15599">
        <v>1</v>
      </c>
      <c r="D15599" t="s">
        <v>5324</v>
      </c>
      <c r="E15599" t="s">
        <v>12</v>
      </c>
      <c r="F15599" s="3" t="s">
        <v>36734</v>
      </c>
      <c r="G15599">
        <v>2018</v>
      </c>
      <c r="H15599" t="s">
        <v>3976</v>
      </c>
      <c r="I15599" t="s">
        <v>36735</v>
      </c>
    </row>
    <row r="15600" spans="1:9" ht="16" x14ac:dyDescent="0.2">
      <c r="A15600" t="s">
        <v>36732</v>
      </c>
      <c r="B15600" t="s">
        <v>36736</v>
      </c>
      <c r="C15600">
        <v>2</v>
      </c>
      <c r="D15600">
        <f>446</f>
        <v>446</v>
      </c>
      <c r="E15600" t="s">
        <v>12</v>
      </c>
      <c r="F15600" s="3" t="s">
        <v>7698</v>
      </c>
      <c r="G15600">
        <v>2018</v>
      </c>
      <c r="H15600" t="s">
        <v>571</v>
      </c>
      <c r="I15600" t="s">
        <v>36735</v>
      </c>
    </row>
    <row r="15601" spans="1:9" ht="32" x14ac:dyDescent="0.2">
      <c r="A15601" t="s">
        <v>36732</v>
      </c>
      <c r="B15601" t="s">
        <v>36737</v>
      </c>
      <c r="C15601">
        <v>3</v>
      </c>
      <c r="D15601" t="s">
        <v>12</v>
      </c>
      <c r="E15601" t="s">
        <v>12</v>
      </c>
      <c r="F15601" s="3" t="s">
        <v>36738</v>
      </c>
      <c r="G15601">
        <v>2018</v>
      </c>
      <c r="H15601" t="s">
        <v>602</v>
      </c>
      <c r="I15601" t="s">
        <v>36735</v>
      </c>
    </row>
    <row r="15602" spans="1:9" ht="16" x14ac:dyDescent="0.2">
      <c r="A15602" t="s">
        <v>36739</v>
      </c>
      <c r="B15602" t="s">
        <v>28215</v>
      </c>
      <c r="C15602">
        <v>1</v>
      </c>
      <c r="D15602" t="s">
        <v>12</v>
      </c>
      <c r="E15602" t="s">
        <v>12</v>
      </c>
      <c r="F15602" s="3" t="s">
        <v>28219</v>
      </c>
      <c r="G15602">
        <v>2018</v>
      </c>
      <c r="H15602" t="s">
        <v>126</v>
      </c>
      <c r="I15602" t="s">
        <v>36740</v>
      </c>
    </row>
    <row r="15603" spans="1:9" ht="32" x14ac:dyDescent="0.2">
      <c r="A15603" t="s">
        <v>36741</v>
      </c>
      <c r="B15603" t="s">
        <v>36742</v>
      </c>
      <c r="C15603">
        <v>1</v>
      </c>
      <c r="D15603" t="s">
        <v>12</v>
      </c>
      <c r="E15603" t="s">
        <v>19929</v>
      </c>
      <c r="F15603" s="3" t="s">
        <v>19930</v>
      </c>
      <c r="G15603">
        <v>2018</v>
      </c>
      <c r="H15603" t="s">
        <v>1248</v>
      </c>
      <c r="I15603" t="s">
        <v>36743</v>
      </c>
    </row>
    <row r="15604" spans="1:9" ht="32" x14ac:dyDescent="0.2">
      <c r="A15604" t="s">
        <v>36744</v>
      </c>
      <c r="B15604" t="s">
        <v>18469</v>
      </c>
      <c r="C15604">
        <v>1</v>
      </c>
      <c r="D15604" t="s">
        <v>12</v>
      </c>
      <c r="E15604" t="s">
        <v>12</v>
      </c>
      <c r="F15604" s="3" t="s">
        <v>31017</v>
      </c>
      <c r="G15604">
        <v>2018</v>
      </c>
      <c r="H15604" t="s">
        <v>86</v>
      </c>
      <c r="I15604" t="s">
        <v>36745</v>
      </c>
    </row>
    <row r="15605" spans="1:9" ht="32" x14ac:dyDescent="0.2">
      <c r="A15605" t="s">
        <v>36744</v>
      </c>
      <c r="B15605" t="s">
        <v>36746</v>
      </c>
      <c r="C15605">
        <v>2</v>
      </c>
      <c r="D15605">
        <f>461</f>
        <v>461</v>
      </c>
      <c r="E15605" t="s">
        <v>12</v>
      </c>
      <c r="F15605" s="3" t="s">
        <v>36747</v>
      </c>
      <c r="G15605">
        <v>2018</v>
      </c>
      <c r="H15605" t="s">
        <v>126</v>
      </c>
      <c r="I15605" t="s">
        <v>36745</v>
      </c>
    </row>
    <row r="15606" spans="1:9" ht="16" x14ac:dyDescent="0.2">
      <c r="A15606" t="s">
        <v>36744</v>
      </c>
      <c r="B15606" t="s">
        <v>36748</v>
      </c>
      <c r="C15606">
        <v>3</v>
      </c>
      <c r="D15606" t="s">
        <v>12</v>
      </c>
      <c r="E15606" t="s">
        <v>12</v>
      </c>
      <c r="F15606" s="3" t="s">
        <v>36749</v>
      </c>
      <c r="G15606">
        <v>2018</v>
      </c>
      <c r="H15606" t="s">
        <v>86</v>
      </c>
      <c r="I15606" t="s">
        <v>36745</v>
      </c>
    </row>
    <row r="15607" spans="1:9" ht="32" x14ac:dyDescent="0.2">
      <c r="A15607" t="s">
        <v>36744</v>
      </c>
      <c r="B15607" t="s">
        <v>36750</v>
      </c>
      <c r="C15607">
        <v>4</v>
      </c>
      <c r="D15607" t="s">
        <v>12</v>
      </c>
      <c r="E15607" t="s">
        <v>12</v>
      </c>
      <c r="F15607" s="3" t="s">
        <v>36751</v>
      </c>
      <c r="G15607">
        <v>2018</v>
      </c>
      <c r="H15607" t="s">
        <v>318</v>
      </c>
      <c r="I15607" t="s">
        <v>36745</v>
      </c>
    </row>
    <row r="15608" spans="1:9" ht="16" x14ac:dyDescent="0.2">
      <c r="A15608" t="s">
        <v>36752</v>
      </c>
      <c r="B15608" t="s">
        <v>36753</v>
      </c>
      <c r="C15608">
        <v>1</v>
      </c>
      <c r="D15608" t="s">
        <v>12</v>
      </c>
      <c r="E15608" t="s">
        <v>12</v>
      </c>
      <c r="F15608" s="3" t="s">
        <v>36754</v>
      </c>
      <c r="G15608">
        <v>2018</v>
      </c>
      <c r="H15608" t="s">
        <v>140</v>
      </c>
      <c r="I15608" t="s">
        <v>36755</v>
      </c>
    </row>
    <row r="15609" spans="1:9" ht="32" x14ac:dyDescent="0.2">
      <c r="A15609" t="s">
        <v>36756</v>
      </c>
      <c r="B15609" t="s">
        <v>1420</v>
      </c>
      <c r="C15609">
        <v>1</v>
      </c>
      <c r="D15609" t="s">
        <v>12</v>
      </c>
      <c r="E15609" t="s">
        <v>36292</v>
      </c>
      <c r="F15609" s="3" t="s">
        <v>36757</v>
      </c>
      <c r="G15609">
        <v>2018</v>
      </c>
      <c r="H15609" t="s">
        <v>67</v>
      </c>
      <c r="I15609" t="s">
        <v>36758</v>
      </c>
    </row>
    <row r="15610" spans="1:9" ht="16" x14ac:dyDescent="0.2">
      <c r="A15610" t="s">
        <v>36756</v>
      </c>
      <c r="B15610" t="s">
        <v>36759</v>
      </c>
      <c r="C15610">
        <v>2</v>
      </c>
      <c r="D15610" t="s">
        <v>12</v>
      </c>
      <c r="E15610" t="s">
        <v>12</v>
      </c>
      <c r="F15610" s="3" t="s">
        <v>36760</v>
      </c>
      <c r="G15610">
        <v>2018</v>
      </c>
      <c r="H15610" t="s">
        <v>67</v>
      </c>
      <c r="I15610" t="s">
        <v>36758</v>
      </c>
    </row>
    <row r="15611" spans="1:9" ht="16" x14ac:dyDescent="0.2">
      <c r="A15611" t="s">
        <v>36756</v>
      </c>
      <c r="B15611" t="s">
        <v>21541</v>
      </c>
      <c r="C15611">
        <v>3</v>
      </c>
      <c r="D15611" t="s">
        <v>12</v>
      </c>
      <c r="E15611" t="s">
        <v>36292</v>
      </c>
      <c r="F15611" s="3" t="s">
        <v>36293</v>
      </c>
      <c r="G15611">
        <v>2018</v>
      </c>
      <c r="H15611" t="s">
        <v>67</v>
      </c>
      <c r="I15611" t="s">
        <v>36758</v>
      </c>
    </row>
    <row r="15612" spans="1:9" ht="32" x14ac:dyDescent="0.2">
      <c r="A15612" t="s">
        <v>36761</v>
      </c>
      <c r="B15612" t="s">
        <v>36762</v>
      </c>
      <c r="C15612">
        <v>1</v>
      </c>
      <c r="D15612" t="s">
        <v>408</v>
      </c>
      <c r="E15612" t="s">
        <v>12</v>
      </c>
      <c r="F15612" s="3" t="s">
        <v>36763</v>
      </c>
      <c r="G15612">
        <v>2018</v>
      </c>
      <c r="H15612" t="s">
        <v>140</v>
      </c>
      <c r="I15612" t="s">
        <v>36764</v>
      </c>
    </row>
    <row r="15613" spans="1:9" ht="32" x14ac:dyDescent="0.2">
      <c r="A15613" t="s">
        <v>36761</v>
      </c>
      <c r="B15613" t="s">
        <v>21543</v>
      </c>
      <c r="C15613">
        <v>2</v>
      </c>
      <c r="D15613" t="s">
        <v>408</v>
      </c>
      <c r="E15613" t="s">
        <v>12</v>
      </c>
      <c r="F15613" s="3" t="s">
        <v>13998</v>
      </c>
      <c r="G15613">
        <v>2018</v>
      </c>
      <c r="H15613" t="s">
        <v>140</v>
      </c>
      <c r="I15613" t="s">
        <v>36764</v>
      </c>
    </row>
    <row r="15614" spans="1:9" ht="16" x14ac:dyDescent="0.2">
      <c r="A15614" t="s">
        <v>36761</v>
      </c>
      <c r="B15614" t="s">
        <v>36765</v>
      </c>
      <c r="C15614">
        <v>3</v>
      </c>
      <c r="D15614" t="s">
        <v>12</v>
      </c>
      <c r="E15614" t="s">
        <v>12</v>
      </c>
      <c r="F15614" s="3" t="s">
        <v>36766</v>
      </c>
      <c r="G15614">
        <v>2018</v>
      </c>
      <c r="H15614" t="s">
        <v>140</v>
      </c>
      <c r="I15614" t="s">
        <v>36764</v>
      </c>
    </row>
    <row r="15615" spans="1:9" ht="16" x14ac:dyDescent="0.2">
      <c r="A15615" t="s">
        <v>36767</v>
      </c>
      <c r="B15615" t="s">
        <v>36768</v>
      </c>
      <c r="C15615">
        <v>1</v>
      </c>
      <c r="D15615" t="s">
        <v>12</v>
      </c>
      <c r="E15615" t="s">
        <v>12</v>
      </c>
      <c r="F15615" s="3" t="s">
        <v>25455</v>
      </c>
      <c r="G15615">
        <v>2018</v>
      </c>
      <c r="H15615" t="s">
        <v>86</v>
      </c>
      <c r="I15615" t="s">
        <v>36769</v>
      </c>
    </row>
    <row r="15616" spans="1:9" ht="16" x14ac:dyDescent="0.2">
      <c r="A15616" t="s">
        <v>36767</v>
      </c>
      <c r="B15616" t="s">
        <v>2396</v>
      </c>
      <c r="C15616">
        <v>2</v>
      </c>
      <c r="D15616" t="s">
        <v>12</v>
      </c>
      <c r="E15616" t="s">
        <v>12</v>
      </c>
      <c r="F15616" s="3" t="s">
        <v>34617</v>
      </c>
      <c r="G15616">
        <v>2018</v>
      </c>
      <c r="H15616" t="s">
        <v>2793</v>
      </c>
      <c r="I15616" t="s">
        <v>36769</v>
      </c>
    </row>
    <row r="15617" spans="1:9" ht="32" x14ac:dyDescent="0.2">
      <c r="A15617" t="s">
        <v>36770</v>
      </c>
      <c r="B15617" t="s">
        <v>28850</v>
      </c>
      <c r="C15617">
        <v>1</v>
      </c>
      <c r="D15617" t="s">
        <v>12</v>
      </c>
      <c r="E15617" t="s">
        <v>12</v>
      </c>
      <c r="F15617" s="3" t="s">
        <v>28851</v>
      </c>
      <c r="G15617">
        <v>2018</v>
      </c>
      <c r="H15617" t="s">
        <v>2154</v>
      </c>
      <c r="I15617" t="s">
        <v>36771</v>
      </c>
    </row>
    <row r="15618" spans="1:9" ht="16" x14ac:dyDescent="0.2">
      <c r="A15618" t="s">
        <v>36770</v>
      </c>
      <c r="B15618" t="s">
        <v>36772</v>
      </c>
      <c r="C15618">
        <v>2</v>
      </c>
      <c r="D15618" t="s">
        <v>1049</v>
      </c>
      <c r="E15618" t="s">
        <v>12</v>
      </c>
      <c r="F15618" s="3" t="s">
        <v>1050</v>
      </c>
      <c r="G15618">
        <v>2018</v>
      </c>
      <c r="H15618" t="s">
        <v>140</v>
      </c>
      <c r="I15618" t="s">
        <v>36771</v>
      </c>
    </row>
    <row r="15619" spans="1:9" ht="32" x14ac:dyDescent="0.2">
      <c r="A15619" t="s">
        <v>36770</v>
      </c>
      <c r="B15619" t="s">
        <v>28852</v>
      </c>
      <c r="C15619">
        <v>3</v>
      </c>
      <c r="D15619" t="s">
        <v>772</v>
      </c>
      <c r="E15619" t="s">
        <v>12</v>
      </c>
      <c r="F15619" s="3" t="s">
        <v>36640</v>
      </c>
      <c r="G15619">
        <v>2018</v>
      </c>
      <c r="H15619" t="s">
        <v>140</v>
      </c>
      <c r="I15619" t="s">
        <v>36771</v>
      </c>
    </row>
    <row r="15620" spans="1:9" ht="32" x14ac:dyDescent="0.2">
      <c r="A15620" t="s">
        <v>36773</v>
      </c>
      <c r="B15620" t="s">
        <v>36774</v>
      </c>
      <c r="C15620">
        <v>1</v>
      </c>
      <c r="D15620" t="s">
        <v>12</v>
      </c>
      <c r="E15620" t="s">
        <v>12</v>
      </c>
      <c r="F15620" s="3" t="s">
        <v>36775</v>
      </c>
      <c r="G15620">
        <v>2018</v>
      </c>
      <c r="H15620" t="s">
        <v>14</v>
      </c>
      <c r="I15620" t="s">
        <v>36776</v>
      </c>
    </row>
    <row r="15621" spans="1:9" ht="32" x14ac:dyDescent="0.2">
      <c r="A15621" t="s">
        <v>36773</v>
      </c>
      <c r="B15621" t="s">
        <v>28777</v>
      </c>
      <c r="C15621">
        <v>2</v>
      </c>
      <c r="D15621" t="s">
        <v>12</v>
      </c>
      <c r="E15621" t="s">
        <v>12</v>
      </c>
      <c r="F15621" s="3" t="s">
        <v>36777</v>
      </c>
      <c r="G15621">
        <v>2018</v>
      </c>
      <c r="H15621" t="s">
        <v>14</v>
      </c>
      <c r="I15621" t="s">
        <v>36776</v>
      </c>
    </row>
    <row r="15622" spans="1:9" ht="32" x14ac:dyDescent="0.2">
      <c r="A15622" t="s">
        <v>36773</v>
      </c>
      <c r="B15622" t="s">
        <v>4862</v>
      </c>
      <c r="C15622">
        <v>3</v>
      </c>
      <c r="D15622" t="s">
        <v>12</v>
      </c>
      <c r="E15622" t="s">
        <v>12</v>
      </c>
      <c r="F15622" s="3" t="s">
        <v>36778</v>
      </c>
      <c r="G15622">
        <v>2018</v>
      </c>
      <c r="H15622" t="s">
        <v>14</v>
      </c>
      <c r="I15622" t="s">
        <v>36776</v>
      </c>
    </row>
    <row r="15623" spans="1:9" ht="16" x14ac:dyDescent="0.2">
      <c r="A15623" t="s">
        <v>36779</v>
      </c>
      <c r="B15623" t="s">
        <v>32934</v>
      </c>
      <c r="C15623">
        <v>1</v>
      </c>
      <c r="D15623">
        <f>514</f>
        <v>514</v>
      </c>
      <c r="E15623" t="s">
        <v>12</v>
      </c>
      <c r="F15623" s="3" t="s">
        <v>30672</v>
      </c>
      <c r="G15623">
        <v>2018</v>
      </c>
      <c r="H15623" t="s">
        <v>140</v>
      </c>
      <c r="I15623" t="s">
        <v>36780</v>
      </c>
    </row>
    <row r="15624" spans="1:9" ht="16" x14ac:dyDescent="0.2">
      <c r="A15624" t="s">
        <v>36779</v>
      </c>
      <c r="B15624" t="s">
        <v>31563</v>
      </c>
      <c r="C15624">
        <v>2</v>
      </c>
      <c r="D15624">
        <f>514</f>
        <v>514</v>
      </c>
      <c r="E15624" t="s">
        <v>12</v>
      </c>
      <c r="F15624" s="3" t="s">
        <v>36781</v>
      </c>
      <c r="G15624">
        <v>2018</v>
      </c>
      <c r="H15624" t="s">
        <v>140</v>
      </c>
      <c r="I15624" t="s">
        <v>36780</v>
      </c>
    </row>
    <row r="15625" spans="1:9" ht="16" x14ac:dyDescent="0.2">
      <c r="A15625" t="s">
        <v>36779</v>
      </c>
      <c r="B15625" t="s">
        <v>36782</v>
      </c>
      <c r="C15625">
        <v>3</v>
      </c>
      <c r="D15625" t="s">
        <v>12</v>
      </c>
      <c r="E15625" t="s">
        <v>12</v>
      </c>
      <c r="F15625" s="3" t="s">
        <v>36783</v>
      </c>
      <c r="G15625">
        <v>2018</v>
      </c>
      <c r="H15625" t="s">
        <v>140</v>
      </c>
      <c r="I15625" t="s">
        <v>36780</v>
      </c>
    </row>
    <row r="15626" spans="1:9" ht="32" x14ac:dyDescent="0.2">
      <c r="A15626" t="s">
        <v>36784</v>
      </c>
      <c r="B15626" t="s">
        <v>36785</v>
      </c>
      <c r="C15626">
        <v>1</v>
      </c>
      <c r="D15626" t="s">
        <v>12</v>
      </c>
      <c r="E15626" t="s">
        <v>12</v>
      </c>
      <c r="F15626" s="3" t="s">
        <v>36786</v>
      </c>
      <c r="G15626">
        <v>2018</v>
      </c>
      <c r="H15626" t="s">
        <v>522</v>
      </c>
      <c r="I15626" t="s">
        <v>36787</v>
      </c>
    </row>
    <row r="15627" spans="1:9" ht="32" x14ac:dyDescent="0.2">
      <c r="A15627" t="s">
        <v>36784</v>
      </c>
      <c r="B15627" t="s">
        <v>36788</v>
      </c>
      <c r="C15627">
        <v>2</v>
      </c>
      <c r="D15627" t="s">
        <v>12</v>
      </c>
      <c r="E15627" t="s">
        <v>12</v>
      </c>
      <c r="F15627" s="3" t="s">
        <v>36789</v>
      </c>
      <c r="G15627">
        <v>2018</v>
      </c>
      <c r="H15627" t="s">
        <v>250</v>
      </c>
      <c r="I15627" t="s">
        <v>36787</v>
      </c>
    </row>
    <row r="15628" spans="1:9" ht="32" x14ac:dyDescent="0.2">
      <c r="A15628" t="s">
        <v>36790</v>
      </c>
      <c r="B15628" t="s">
        <v>36791</v>
      </c>
      <c r="C15628">
        <v>1</v>
      </c>
      <c r="D15628" t="s">
        <v>12</v>
      </c>
      <c r="E15628" t="s">
        <v>12</v>
      </c>
      <c r="F15628" s="3" t="s">
        <v>30562</v>
      </c>
      <c r="G15628">
        <v>2018</v>
      </c>
      <c r="H15628" t="s">
        <v>420</v>
      </c>
      <c r="I15628" t="s">
        <v>36792</v>
      </c>
    </row>
    <row r="15629" spans="1:9" ht="32" x14ac:dyDescent="0.2">
      <c r="A15629" t="s">
        <v>36790</v>
      </c>
      <c r="B15629" t="s">
        <v>36793</v>
      </c>
      <c r="C15629">
        <v>2</v>
      </c>
      <c r="D15629" t="s">
        <v>12</v>
      </c>
      <c r="E15629" t="s">
        <v>12</v>
      </c>
      <c r="F15629" s="3" t="s">
        <v>23178</v>
      </c>
      <c r="G15629">
        <v>2018</v>
      </c>
      <c r="H15629" t="s">
        <v>420</v>
      </c>
      <c r="I15629" t="s">
        <v>36792</v>
      </c>
    </row>
    <row r="15630" spans="1:9" ht="16" x14ac:dyDescent="0.2">
      <c r="A15630" t="s">
        <v>36794</v>
      </c>
      <c r="B15630" t="s">
        <v>36795</v>
      </c>
      <c r="C15630">
        <v>1</v>
      </c>
      <c r="D15630" t="s">
        <v>12</v>
      </c>
      <c r="E15630" t="s">
        <v>12</v>
      </c>
      <c r="F15630" s="3" t="s">
        <v>36796</v>
      </c>
      <c r="G15630">
        <v>2018</v>
      </c>
      <c r="H15630" t="s">
        <v>140</v>
      </c>
      <c r="I15630" t="s">
        <v>36797</v>
      </c>
    </row>
    <row r="15631" spans="1:9" ht="16" x14ac:dyDescent="0.2">
      <c r="A15631" t="s">
        <v>36798</v>
      </c>
      <c r="B15631" t="s">
        <v>36799</v>
      </c>
      <c r="C15631">
        <v>1</v>
      </c>
      <c r="D15631" t="s">
        <v>101</v>
      </c>
      <c r="E15631" t="s">
        <v>12</v>
      </c>
      <c r="F15631" s="3" t="s">
        <v>36800</v>
      </c>
      <c r="G15631">
        <v>2018</v>
      </c>
      <c r="H15631" t="s">
        <v>37</v>
      </c>
      <c r="I15631" t="s">
        <v>36801</v>
      </c>
    </row>
    <row r="15632" spans="1:9" ht="32" x14ac:dyDescent="0.2">
      <c r="A15632" t="s">
        <v>36798</v>
      </c>
      <c r="B15632" t="s">
        <v>36802</v>
      </c>
      <c r="C15632">
        <v>2</v>
      </c>
      <c r="D15632" t="s">
        <v>1207</v>
      </c>
      <c r="E15632" t="s">
        <v>12</v>
      </c>
      <c r="F15632" s="3" t="s">
        <v>36803</v>
      </c>
      <c r="G15632">
        <v>2018</v>
      </c>
      <c r="H15632" t="s">
        <v>37</v>
      </c>
      <c r="I15632" t="s">
        <v>36801</v>
      </c>
    </row>
    <row r="15633" spans="1:9" ht="16" x14ac:dyDescent="0.2">
      <c r="A15633" t="s">
        <v>36804</v>
      </c>
      <c r="B15633" t="s">
        <v>36805</v>
      </c>
      <c r="C15633">
        <v>1</v>
      </c>
      <c r="D15633" t="s">
        <v>1128</v>
      </c>
      <c r="E15633" t="s">
        <v>12</v>
      </c>
      <c r="F15633" s="3" t="s">
        <v>36806</v>
      </c>
      <c r="G15633">
        <v>2018</v>
      </c>
      <c r="H15633" t="s">
        <v>140</v>
      </c>
      <c r="I15633" t="s">
        <v>36807</v>
      </c>
    </row>
    <row r="15634" spans="1:9" ht="16" x14ac:dyDescent="0.2">
      <c r="A15634" t="s">
        <v>36804</v>
      </c>
      <c r="B15634" t="s">
        <v>36808</v>
      </c>
      <c r="C15634">
        <v>2</v>
      </c>
      <c r="D15634" t="s">
        <v>52</v>
      </c>
      <c r="E15634" t="s">
        <v>12</v>
      </c>
      <c r="F15634" s="3" t="s">
        <v>36809</v>
      </c>
      <c r="G15634">
        <v>2018</v>
      </c>
      <c r="H15634" t="s">
        <v>14</v>
      </c>
      <c r="I15634" t="s">
        <v>36807</v>
      </c>
    </row>
    <row r="15635" spans="1:9" ht="16" x14ac:dyDescent="0.2">
      <c r="A15635" t="s">
        <v>36810</v>
      </c>
      <c r="B15635" t="s">
        <v>36811</v>
      </c>
      <c r="C15635">
        <v>1</v>
      </c>
      <c r="D15635" t="s">
        <v>12</v>
      </c>
      <c r="E15635" t="s">
        <v>12</v>
      </c>
      <c r="F15635" s="3" t="s">
        <v>36812</v>
      </c>
      <c r="G15635">
        <v>2018</v>
      </c>
      <c r="H15635" t="s">
        <v>140</v>
      </c>
      <c r="I15635" t="s">
        <v>36813</v>
      </c>
    </row>
    <row r="15636" spans="1:9" ht="16" x14ac:dyDescent="0.2">
      <c r="A15636" t="s">
        <v>36810</v>
      </c>
      <c r="B15636" t="s">
        <v>23738</v>
      </c>
      <c r="C15636">
        <v>2</v>
      </c>
      <c r="D15636" t="s">
        <v>12</v>
      </c>
      <c r="E15636" t="s">
        <v>12</v>
      </c>
      <c r="F15636" s="3" t="s">
        <v>36814</v>
      </c>
      <c r="G15636">
        <v>2018</v>
      </c>
      <c r="H15636" t="s">
        <v>140</v>
      </c>
      <c r="I15636" t="s">
        <v>36813</v>
      </c>
    </row>
    <row r="15637" spans="1:9" ht="32" x14ac:dyDescent="0.2">
      <c r="A15637" t="s">
        <v>36815</v>
      </c>
      <c r="B15637" t="s">
        <v>36816</v>
      </c>
      <c r="C15637">
        <v>1</v>
      </c>
      <c r="D15637">
        <f>571</f>
        <v>571</v>
      </c>
      <c r="E15637" t="s">
        <v>12</v>
      </c>
      <c r="F15637" s="3" t="s">
        <v>36817</v>
      </c>
      <c r="G15637">
        <v>2018</v>
      </c>
      <c r="H15637" t="s">
        <v>86</v>
      </c>
      <c r="I15637" t="s">
        <v>36818</v>
      </c>
    </row>
    <row r="15638" spans="1:9" ht="32" x14ac:dyDescent="0.2">
      <c r="A15638" t="s">
        <v>36819</v>
      </c>
      <c r="B15638" t="s">
        <v>36820</v>
      </c>
      <c r="C15638">
        <v>1</v>
      </c>
      <c r="D15638" t="s">
        <v>12</v>
      </c>
      <c r="E15638" t="s">
        <v>12</v>
      </c>
      <c r="F15638" s="3" t="s">
        <v>5995</v>
      </c>
      <c r="G15638">
        <v>2018</v>
      </c>
      <c r="H15638" t="s">
        <v>37</v>
      </c>
      <c r="I15638" t="s">
        <v>36821</v>
      </c>
    </row>
    <row r="15639" spans="1:9" ht="32" x14ac:dyDescent="0.2">
      <c r="A15639" t="s">
        <v>36822</v>
      </c>
      <c r="B15639" t="s">
        <v>36823</v>
      </c>
      <c r="C15639">
        <v>1</v>
      </c>
      <c r="D15639" t="s">
        <v>12</v>
      </c>
      <c r="E15639" t="s">
        <v>12</v>
      </c>
      <c r="F15639" s="3" t="s">
        <v>36824</v>
      </c>
      <c r="G15639">
        <v>2018</v>
      </c>
      <c r="H15639" t="s">
        <v>998</v>
      </c>
      <c r="I15639" t="s">
        <v>36825</v>
      </c>
    </row>
    <row r="15640" spans="1:9" ht="32" x14ac:dyDescent="0.2">
      <c r="A15640" t="s">
        <v>36822</v>
      </c>
      <c r="B15640" t="s">
        <v>36826</v>
      </c>
      <c r="C15640">
        <v>2</v>
      </c>
      <c r="D15640">
        <f>371</f>
        <v>371</v>
      </c>
      <c r="E15640" t="s">
        <v>12</v>
      </c>
      <c r="F15640" s="3" t="s">
        <v>36384</v>
      </c>
      <c r="G15640">
        <v>2018</v>
      </c>
      <c r="H15640" t="s">
        <v>522</v>
      </c>
      <c r="I15640" t="s">
        <v>36825</v>
      </c>
    </row>
    <row r="15641" spans="1:9" ht="16" x14ac:dyDescent="0.2">
      <c r="A15641" t="s">
        <v>36822</v>
      </c>
      <c r="B15641" t="s">
        <v>36827</v>
      </c>
      <c r="C15641">
        <v>3</v>
      </c>
      <c r="D15641" t="s">
        <v>12</v>
      </c>
      <c r="E15641" t="s">
        <v>12</v>
      </c>
      <c r="F15641" s="7" t="s">
        <v>23726</v>
      </c>
      <c r="G15641">
        <v>2018</v>
      </c>
      <c r="H15641" t="s">
        <v>250</v>
      </c>
      <c r="I15641" t="s">
        <v>36825</v>
      </c>
    </row>
    <row r="15642" spans="1:9" ht="32" x14ac:dyDescent="0.2">
      <c r="A15642" t="s">
        <v>36828</v>
      </c>
      <c r="B15642" t="s">
        <v>30480</v>
      </c>
      <c r="C15642">
        <v>1</v>
      </c>
      <c r="D15642" t="s">
        <v>12</v>
      </c>
      <c r="E15642" t="s">
        <v>12</v>
      </c>
      <c r="F15642" s="3" t="s">
        <v>29554</v>
      </c>
      <c r="G15642">
        <v>2018</v>
      </c>
      <c r="H15642" t="s">
        <v>1248</v>
      </c>
      <c r="I15642" t="s">
        <v>36829</v>
      </c>
    </row>
    <row r="15643" spans="1:9" ht="16" x14ac:dyDescent="0.2">
      <c r="A15643" t="s">
        <v>36830</v>
      </c>
      <c r="B15643" t="s">
        <v>1006</v>
      </c>
      <c r="C15643">
        <v>1</v>
      </c>
      <c r="D15643" t="s">
        <v>1049</v>
      </c>
      <c r="E15643" t="s">
        <v>12</v>
      </c>
      <c r="F15643" s="3" t="s">
        <v>20806</v>
      </c>
      <c r="G15643">
        <v>2018</v>
      </c>
      <c r="H15643" t="s">
        <v>140</v>
      </c>
      <c r="I15643" t="s">
        <v>36831</v>
      </c>
    </row>
    <row r="15644" spans="1:9" ht="16" x14ac:dyDescent="0.2">
      <c r="A15644" t="s">
        <v>36830</v>
      </c>
      <c r="B15644" t="s">
        <v>1004</v>
      </c>
      <c r="C15644">
        <v>2</v>
      </c>
      <c r="D15644">
        <f>514</f>
        <v>514</v>
      </c>
      <c r="E15644" t="s">
        <v>12</v>
      </c>
      <c r="F15644" s="3" t="s">
        <v>501</v>
      </c>
      <c r="G15644">
        <v>2018</v>
      </c>
      <c r="H15644" t="s">
        <v>140</v>
      </c>
      <c r="I15644" t="s">
        <v>36831</v>
      </c>
    </row>
    <row r="15645" spans="1:9" ht="32" x14ac:dyDescent="0.2">
      <c r="A15645" t="s">
        <v>36832</v>
      </c>
      <c r="B15645" t="s">
        <v>411</v>
      </c>
      <c r="C15645">
        <v>1</v>
      </c>
      <c r="D15645" t="s">
        <v>408</v>
      </c>
      <c r="E15645" t="s">
        <v>12</v>
      </c>
      <c r="F15645" s="7" t="s">
        <v>36833</v>
      </c>
      <c r="G15645">
        <v>2018</v>
      </c>
      <c r="H15645" t="s">
        <v>174</v>
      </c>
      <c r="I15645" t="s">
        <v>36834</v>
      </c>
    </row>
    <row r="15646" spans="1:9" ht="32" x14ac:dyDescent="0.2">
      <c r="A15646" t="s">
        <v>36832</v>
      </c>
      <c r="B15646" t="s">
        <v>1374</v>
      </c>
      <c r="C15646">
        <v>2</v>
      </c>
      <c r="D15646" t="s">
        <v>344</v>
      </c>
      <c r="E15646" t="s">
        <v>12</v>
      </c>
      <c r="F15646" s="7" t="s">
        <v>412</v>
      </c>
      <c r="G15646">
        <v>2018</v>
      </c>
      <c r="H15646" t="s">
        <v>174</v>
      </c>
      <c r="I15646" t="s">
        <v>36834</v>
      </c>
    </row>
    <row r="15647" spans="1:9" ht="48" x14ac:dyDescent="0.2">
      <c r="A15647" t="s">
        <v>36832</v>
      </c>
      <c r="B15647" t="s">
        <v>36835</v>
      </c>
      <c r="C15647">
        <v>3</v>
      </c>
      <c r="D15647" t="s">
        <v>576</v>
      </c>
      <c r="E15647" t="s">
        <v>12</v>
      </c>
      <c r="F15647" s="3" t="s">
        <v>36836</v>
      </c>
      <c r="G15647">
        <v>2018</v>
      </c>
      <c r="H15647" t="s">
        <v>174</v>
      </c>
      <c r="I15647" t="s">
        <v>36834</v>
      </c>
    </row>
    <row r="15648" spans="1:9" ht="16" x14ac:dyDescent="0.2">
      <c r="A15648" t="s">
        <v>36837</v>
      </c>
      <c r="B15648" t="s">
        <v>18389</v>
      </c>
      <c r="C15648">
        <v>1</v>
      </c>
      <c r="D15648" t="s">
        <v>12</v>
      </c>
      <c r="E15648" t="s">
        <v>12</v>
      </c>
      <c r="F15648" s="3" t="s">
        <v>4674</v>
      </c>
      <c r="G15648">
        <v>2018</v>
      </c>
      <c r="H15648" t="s">
        <v>368</v>
      </c>
      <c r="I15648" t="s">
        <v>36838</v>
      </c>
    </row>
    <row r="15649" spans="1:9" ht="16" x14ac:dyDescent="0.2">
      <c r="A15649" t="s">
        <v>36837</v>
      </c>
      <c r="B15649" t="s">
        <v>36839</v>
      </c>
      <c r="C15649">
        <v>2</v>
      </c>
      <c r="D15649" t="s">
        <v>12</v>
      </c>
      <c r="E15649" t="s">
        <v>12</v>
      </c>
      <c r="F15649" s="3" t="s">
        <v>36840</v>
      </c>
      <c r="G15649">
        <v>2018</v>
      </c>
      <c r="H15649" t="s">
        <v>126</v>
      </c>
      <c r="I15649" t="s">
        <v>36838</v>
      </c>
    </row>
    <row r="15650" spans="1:9" ht="16" x14ac:dyDescent="0.2">
      <c r="A15650" t="s">
        <v>36841</v>
      </c>
      <c r="B15650" t="s">
        <v>13970</v>
      </c>
      <c r="C15650">
        <v>1</v>
      </c>
      <c r="D15650">
        <f>577</f>
        <v>577</v>
      </c>
      <c r="E15650" t="s">
        <v>12</v>
      </c>
      <c r="F15650" s="3" t="s">
        <v>36842</v>
      </c>
      <c r="G15650">
        <v>2018</v>
      </c>
      <c r="H15650" t="s">
        <v>714</v>
      </c>
      <c r="I15650" t="s">
        <v>36843</v>
      </c>
    </row>
    <row r="15651" spans="1:9" ht="16" x14ac:dyDescent="0.2">
      <c r="A15651" t="s">
        <v>36841</v>
      </c>
      <c r="B15651" t="s">
        <v>18877</v>
      </c>
      <c r="C15651">
        <v>2</v>
      </c>
      <c r="D15651">
        <f>505</f>
        <v>505</v>
      </c>
      <c r="E15651" t="s">
        <v>12</v>
      </c>
      <c r="F15651" s="3" t="s">
        <v>24312</v>
      </c>
      <c r="G15651">
        <v>2018</v>
      </c>
      <c r="H15651" t="s">
        <v>714</v>
      </c>
      <c r="I15651" t="s">
        <v>36843</v>
      </c>
    </row>
    <row r="15652" spans="1:9" ht="16" x14ac:dyDescent="0.2">
      <c r="A15652" t="s">
        <v>36844</v>
      </c>
      <c r="B15652" t="s">
        <v>36845</v>
      </c>
      <c r="C15652">
        <v>1</v>
      </c>
      <c r="D15652" t="s">
        <v>795</v>
      </c>
      <c r="E15652" t="s">
        <v>12</v>
      </c>
      <c r="F15652" s="3" t="s">
        <v>36846</v>
      </c>
      <c r="G15652">
        <v>2018</v>
      </c>
      <c r="H15652" t="s">
        <v>1087</v>
      </c>
      <c r="I15652" t="s">
        <v>36847</v>
      </c>
    </row>
    <row r="15653" spans="1:9" ht="16" x14ac:dyDescent="0.2">
      <c r="A15653" t="s">
        <v>36848</v>
      </c>
      <c r="B15653" t="s">
        <v>36849</v>
      </c>
      <c r="C15653">
        <v>1</v>
      </c>
      <c r="D15653">
        <f>199</f>
        <v>199</v>
      </c>
      <c r="E15653" t="s">
        <v>334</v>
      </c>
      <c r="F15653" s="3" t="s">
        <v>11586</v>
      </c>
      <c r="G15653">
        <v>2018</v>
      </c>
      <c r="H15653" t="s">
        <v>226</v>
      </c>
      <c r="I15653" t="s">
        <v>36850</v>
      </c>
    </row>
    <row r="15654" spans="1:9" ht="16" x14ac:dyDescent="0.2">
      <c r="A15654" t="s">
        <v>36848</v>
      </c>
      <c r="B15654" t="s">
        <v>36851</v>
      </c>
      <c r="C15654">
        <v>2</v>
      </c>
      <c r="D15654" t="s">
        <v>52</v>
      </c>
      <c r="E15654" t="s">
        <v>12</v>
      </c>
      <c r="F15654" s="3" t="s">
        <v>11583</v>
      </c>
      <c r="G15654">
        <v>2018</v>
      </c>
      <c r="H15654" t="s">
        <v>226</v>
      </c>
      <c r="I15654" t="s">
        <v>36850</v>
      </c>
    </row>
    <row r="15655" spans="1:9" ht="32" x14ac:dyDescent="0.2">
      <c r="A15655" t="s">
        <v>36852</v>
      </c>
      <c r="B15655" t="s">
        <v>36853</v>
      </c>
      <c r="C15655">
        <v>1</v>
      </c>
      <c r="D15655" t="s">
        <v>12</v>
      </c>
      <c r="E15655" t="s">
        <v>12</v>
      </c>
      <c r="F15655" s="3" t="s">
        <v>36854</v>
      </c>
      <c r="G15655">
        <v>2018</v>
      </c>
      <c r="H15655" t="s">
        <v>140</v>
      </c>
      <c r="I15655" t="s">
        <v>36855</v>
      </c>
    </row>
    <row r="15656" spans="1:9" ht="16" x14ac:dyDescent="0.2">
      <c r="A15656" t="s">
        <v>36856</v>
      </c>
      <c r="B15656" t="s">
        <v>9044</v>
      </c>
      <c r="C15656">
        <v>1</v>
      </c>
      <c r="D15656">
        <f>237</f>
        <v>237</v>
      </c>
      <c r="E15656" t="s">
        <v>12</v>
      </c>
      <c r="F15656" s="3" t="s">
        <v>1781</v>
      </c>
      <c r="G15656">
        <v>2018</v>
      </c>
      <c r="H15656" t="s">
        <v>21</v>
      </c>
      <c r="I15656" t="s">
        <v>36857</v>
      </c>
    </row>
    <row r="15657" spans="1:9" ht="32" x14ac:dyDescent="0.2">
      <c r="A15657" t="s">
        <v>36858</v>
      </c>
      <c r="B15657" t="s">
        <v>14091</v>
      </c>
      <c r="C15657">
        <v>1</v>
      </c>
      <c r="D15657" t="s">
        <v>996</v>
      </c>
      <c r="E15657" t="s">
        <v>12</v>
      </c>
      <c r="F15657" s="3" t="s">
        <v>36859</v>
      </c>
      <c r="G15657">
        <v>2018</v>
      </c>
      <c r="H15657" t="s">
        <v>998</v>
      </c>
      <c r="I15657" t="s">
        <v>36860</v>
      </c>
    </row>
    <row r="15658" spans="1:9" ht="32" x14ac:dyDescent="0.2">
      <c r="A15658" t="s">
        <v>36861</v>
      </c>
      <c r="B15658" t="s">
        <v>36862</v>
      </c>
      <c r="C15658">
        <v>1</v>
      </c>
      <c r="D15658" t="s">
        <v>4617</v>
      </c>
      <c r="E15658" t="s">
        <v>12</v>
      </c>
      <c r="F15658" s="3" t="s">
        <v>36863</v>
      </c>
      <c r="G15658">
        <v>2018</v>
      </c>
      <c r="H15658" t="s">
        <v>140</v>
      </c>
      <c r="I15658" t="s">
        <v>36864</v>
      </c>
    </row>
    <row r="15659" spans="1:9" ht="32" x14ac:dyDescent="0.2">
      <c r="A15659" t="s">
        <v>36865</v>
      </c>
      <c r="B15659" t="s">
        <v>36866</v>
      </c>
      <c r="C15659">
        <v>1</v>
      </c>
      <c r="D15659">
        <f>132</f>
        <v>132</v>
      </c>
      <c r="E15659" t="s">
        <v>12</v>
      </c>
      <c r="F15659" s="7" t="s">
        <v>284</v>
      </c>
      <c r="G15659">
        <v>2018</v>
      </c>
      <c r="H15659" t="s">
        <v>140</v>
      </c>
      <c r="I15659" t="s">
        <v>36867</v>
      </c>
    </row>
    <row r="15660" spans="1:9" ht="16" x14ac:dyDescent="0.2">
      <c r="A15660" t="s">
        <v>36865</v>
      </c>
      <c r="B15660" t="s">
        <v>36868</v>
      </c>
      <c r="C15660">
        <v>2</v>
      </c>
      <c r="D15660">
        <f>446</f>
        <v>446</v>
      </c>
      <c r="E15660" t="s">
        <v>12</v>
      </c>
      <c r="F15660" s="3" t="s">
        <v>29862</v>
      </c>
      <c r="G15660">
        <v>2018</v>
      </c>
      <c r="H15660" t="s">
        <v>140</v>
      </c>
      <c r="I15660" t="s">
        <v>36867</v>
      </c>
    </row>
    <row r="15661" spans="1:9" ht="32" x14ac:dyDescent="0.2">
      <c r="A15661" t="s">
        <v>36869</v>
      </c>
      <c r="B15661" t="s">
        <v>36870</v>
      </c>
      <c r="C15661">
        <v>1</v>
      </c>
      <c r="D15661" t="s">
        <v>12</v>
      </c>
      <c r="E15661" t="s">
        <v>12</v>
      </c>
      <c r="F15661" s="3" t="s">
        <v>36871</v>
      </c>
      <c r="G15661">
        <v>2018</v>
      </c>
      <c r="H15661" t="s">
        <v>140</v>
      </c>
      <c r="I15661" t="s">
        <v>36872</v>
      </c>
    </row>
    <row r="15662" spans="1:9" ht="32" x14ac:dyDescent="0.2">
      <c r="A15662" t="s">
        <v>36869</v>
      </c>
      <c r="B15662" t="s">
        <v>36873</v>
      </c>
      <c r="C15662">
        <v>2</v>
      </c>
      <c r="D15662" t="s">
        <v>12</v>
      </c>
      <c r="E15662" t="s">
        <v>12</v>
      </c>
      <c r="F15662" s="3" t="s">
        <v>36874</v>
      </c>
      <c r="G15662">
        <v>2018</v>
      </c>
      <c r="H15662" t="s">
        <v>140</v>
      </c>
      <c r="I15662" t="s">
        <v>36872</v>
      </c>
    </row>
    <row r="15663" spans="1:9" ht="32" x14ac:dyDescent="0.2">
      <c r="A15663" t="s">
        <v>36869</v>
      </c>
      <c r="B15663" t="s">
        <v>36875</v>
      </c>
      <c r="C15663">
        <v>3</v>
      </c>
      <c r="D15663">
        <f>419</f>
        <v>419</v>
      </c>
      <c r="E15663" t="s">
        <v>12</v>
      </c>
      <c r="F15663" s="3" t="s">
        <v>36876</v>
      </c>
      <c r="G15663">
        <v>2018</v>
      </c>
      <c r="H15663" t="s">
        <v>140</v>
      </c>
      <c r="I15663" t="s">
        <v>36872</v>
      </c>
    </row>
    <row r="15664" spans="1:9" ht="16" x14ac:dyDescent="0.2">
      <c r="A15664" t="s">
        <v>36877</v>
      </c>
      <c r="B15664" t="s">
        <v>36878</v>
      </c>
      <c r="C15664">
        <v>1</v>
      </c>
      <c r="D15664" t="s">
        <v>12</v>
      </c>
      <c r="E15664" t="s">
        <v>1171</v>
      </c>
      <c r="F15664" s="3" t="s">
        <v>1172</v>
      </c>
      <c r="G15664">
        <v>2018</v>
      </c>
      <c r="H15664" t="s">
        <v>474</v>
      </c>
      <c r="I15664" t="s">
        <v>36879</v>
      </c>
    </row>
    <row r="15665" spans="1:9" ht="32" x14ac:dyDescent="0.2">
      <c r="A15665" t="s">
        <v>36877</v>
      </c>
      <c r="B15665" t="s">
        <v>36880</v>
      </c>
      <c r="C15665">
        <v>2</v>
      </c>
      <c r="D15665" t="s">
        <v>12</v>
      </c>
      <c r="E15665" t="s">
        <v>12</v>
      </c>
      <c r="F15665" s="3" t="s">
        <v>36881</v>
      </c>
      <c r="G15665">
        <v>2018</v>
      </c>
      <c r="H15665" t="s">
        <v>474</v>
      </c>
      <c r="I15665" t="s">
        <v>36879</v>
      </c>
    </row>
    <row r="15666" spans="1:9" ht="32" x14ac:dyDescent="0.2">
      <c r="A15666" t="s">
        <v>36882</v>
      </c>
      <c r="B15666" t="s">
        <v>36883</v>
      </c>
      <c r="C15666">
        <v>1</v>
      </c>
      <c r="D15666" t="s">
        <v>142</v>
      </c>
      <c r="E15666" t="s">
        <v>12</v>
      </c>
      <c r="F15666" s="7" t="s">
        <v>36884</v>
      </c>
      <c r="G15666">
        <v>2018</v>
      </c>
      <c r="H15666" t="s">
        <v>140</v>
      </c>
      <c r="I15666" t="s">
        <v>36885</v>
      </c>
    </row>
    <row r="15667" spans="1:9" ht="16" x14ac:dyDescent="0.2">
      <c r="A15667" t="s">
        <v>36886</v>
      </c>
      <c r="B15667" t="s">
        <v>36887</v>
      </c>
      <c r="C15667">
        <v>1</v>
      </c>
      <c r="D15667" t="s">
        <v>12</v>
      </c>
      <c r="E15667" t="s">
        <v>12</v>
      </c>
      <c r="F15667" s="3" t="s">
        <v>13223</v>
      </c>
      <c r="G15667">
        <v>2018</v>
      </c>
      <c r="H15667" t="s">
        <v>37</v>
      </c>
      <c r="I15667" t="s">
        <v>36888</v>
      </c>
    </row>
    <row r="15668" spans="1:9" ht="16" x14ac:dyDescent="0.2">
      <c r="A15668" t="s">
        <v>36886</v>
      </c>
      <c r="B15668" t="s">
        <v>649</v>
      </c>
      <c r="C15668">
        <v>2</v>
      </c>
      <c r="D15668" t="s">
        <v>12</v>
      </c>
      <c r="E15668" t="s">
        <v>12</v>
      </c>
      <c r="F15668" s="3" t="s">
        <v>1943</v>
      </c>
      <c r="G15668">
        <v>2018</v>
      </c>
      <c r="H15668" t="s">
        <v>37</v>
      </c>
      <c r="I15668" t="s">
        <v>36888</v>
      </c>
    </row>
    <row r="15669" spans="1:9" ht="32" x14ac:dyDescent="0.2">
      <c r="A15669" t="s">
        <v>36889</v>
      </c>
      <c r="B15669" t="s">
        <v>36890</v>
      </c>
      <c r="C15669">
        <v>1</v>
      </c>
      <c r="D15669" t="s">
        <v>1421</v>
      </c>
      <c r="E15669" t="s">
        <v>12</v>
      </c>
      <c r="F15669" s="3" t="s">
        <v>36891</v>
      </c>
      <c r="G15669">
        <v>2018</v>
      </c>
      <c r="H15669" t="s">
        <v>86</v>
      </c>
      <c r="I15669" t="s">
        <v>36892</v>
      </c>
    </row>
    <row r="15670" spans="1:9" ht="16" x14ac:dyDescent="0.2">
      <c r="A15670" t="s">
        <v>36889</v>
      </c>
      <c r="B15670" t="s">
        <v>36893</v>
      </c>
      <c r="C15670">
        <v>2</v>
      </c>
      <c r="D15670" t="s">
        <v>1421</v>
      </c>
      <c r="E15670" t="s">
        <v>12</v>
      </c>
      <c r="F15670" s="3" t="s">
        <v>32569</v>
      </c>
      <c r="G15670">
        <v>2018</v>
      </c>
      <c r="H15670" t="s">
        <v>86</v>
      </c>
      <c r="I15670" t="s">
        <v>36892</v>
      </c>
    </row>
    <row r="15671" spans="1:9" ht="16" x14ac:dyDescent="0.2">
      <c r="A15671" t="s">
        <v>36889</v>
      </c>
      <c r="B15671" t="s">
        <v>36894</v>
      </c>
      <c r="C15671">
        <v>3</v>
      </c>
      <c r="D15671" t="s">
        <v>12</v>
      </c>
      <c r="E15671" t="s">
        <v>12</v>
      </c>
      <c r="F15671" s="3" t="s">
        <v>36895</v>
      </c>
      <c r="G15671">
        <v>2018</v>
      </c>
      <c r="H15671" t="s">
        <v>86</v>
      </c>
      <c r="I15671" t="s">
        <v>36892</v>
      </c>
    </row>
    <row r="15672" spans="1:9" ht="16" x14ac:dyDescent="0.2">
      <c r="A15672" t="s">
        <v>36896</v>
      </c>
      <c r="B15672" t="s">
        <v>36897</v>
      </c>
      <c r="C15672">
        <v>1</v>
      </c>
      <c r="D15672">
        <f>498</f>
        <v>498</v>
      </c>
      <c r="E15672" t="s">
        <v>12</v>
      </c>
      <c r="F15672" s="3" t="s">
        <v>28864</v>
      </c>
      <c r="G15672">
        <v>2018</v>
      </c>
      <c r="H15672" t="s">
        <v>140</v>
      </c>
      <c r="I15672" t="s">
        <v>36898</v>
      </c>
    </row>
    <row r="15673" spans="1:9" ht="32" x14ac:dyDescent="0.2">
      <c r="A15673" t="s">
        <v>36896</v>
      </c>
      <c r="B15673" t="s">
        <v>32312</v>
      </c>
      <c r="C15673">
        <v>2</v>
      </c>
      <c r="D15673">
        <f>47</f>
        <v>47</v>
      </c>
      <c r="E15673" t="s">
        <v>12</v>
      </c>
      <c r="F15673" s="3" t="s">
        <v>36899</v>
      </c>
      <c r="G15673">
        <v>2018</v>
      </c>
      <c r="H15673" t="s">
        <v>140</v>
      </c>
      <c r="I15673" t="s">
        <v>36898</v>
      </c>
    </row>
    <row r="15674" spans="1:9" ht="16" x14ac:dyDescent="0.2">
      <c r="A15674" t="s">
        <v>36896</v>
      </c>
      <c r="B15674" t="s">
        <v>36900</v>
      </c>
      <c r="C15674">
        <v>3</v>
      </c>
      <c r="D15674" t="s">
        <v>4450</v>
      </c>
      <c r="E15674" t="s">
        <v>12</v>
      </c>
      <c r="F15674" s="3" t="s">
        <v>4451</v>
      </c>
      <c r="G15674">
        <v>2018</v>
      </c>
      <c r="H15674" t="s">
        <v>522</v>
      </c>
      <c r="I15674" t="s">
        <v>36898</v>
      </c>
    </row>
    <row r="15675" spans="1:9" ht="32" x14ac:dyDescent="0.2">
      <c r="A15675" t="s">
        <v>36901</v>
      </c>
      <c r="B15675" t="s">
        <v>36902</v>
      </c>
      <c r="C15675">
        <v>1</v>
      </c>
      <c r="D15675">
        <f>199</f>
        <v>199</v>
      </c>
      <c r="E15675" t="s">
        <v>12</v>
      </c>
      <c r="F15675" s="3" t="s">
        <v>36903</v>
      </c>
      <c r="G15675">
        <v>2018</v>
      </c>
      <c r="H15675" t="s">
        <v>140</v>
      </c>
      <c r="I15675" t="s">
        <v>36904</v>
      </c>
    </row>
    <row r="15676" spans="1:9" ht="32" x14ac:dyDescent="0.2">
      <c r="A15676" t="s">
        <v>36901</v>
      </c>
      <c r="B15676" t="s">
        <v>36905</v>
      </c>
      <c r="C15676">
        <v>2</v>
      </c>
      <c r="D15676" t="s">
        <v>12</v>
      </c>
      <c r="E15676" t="s">
        <v>12</v>
      </c>
      <c r="F15676" s="3" t="s">
        <v>36906</v>
      </c>
      <c r="G15676">
        <v>2018</v>
      </c>
      <c r="H15676" t="s">
        <v>140</v>
      </c>
      <c r="I15676" t="s">
        <v>36904</v>
      </c>
    </row>
    <row r="15677" spans="1:9" ht="32" x14ac:dyDescent="0.2">
      <c r="A15677" t="s">
        <v>36901</v>
      </c>
      <c r="B15677" t="s">
        <v>36907</v>
      </c>
      <c r="C15677">
        <v>3</v>
      </c>
      <c r="D15677" t="s">
        <v>12</v>
      </c>
      <c r="E15677" t="s">
        <v>12</v>
      </c>
      <c r="F15677" s="3" t="s">
        <v>36908</v>
      </c>
      <c r="G15677">
        <v>2018</v>
      </c>
      <c r="H15677" t="s">
        <v>140</v>
      </c>
      <c r="I15677" t="s">
        <v>36904</v>
      </c>
    </row>
    <row r="15678" spans="1:9" ht="16" x14ac:dyDescent="0.2">
      <c r="A15678" t="s">
        <v>36901</v>
      </c>
      <c r="B15678" t="s">
        <v>36909</v>
      </c>
      <c r="C15678">
        <v>4</v>
      </c>
      <c r="D15678" t="s">
        <v>12</v>
      </c>
      <c r="E15678" t="s">
        <v>12</v>
      </c>
      <c r="F15678" s="3" t="s">
        <v>36910</v>
      </c>
      <c r="G15678">
        <v>2018</v>
      </c>
      <c r="H15678" t="s">
        <v>140</v>
      </c>
      <c r="I15678" t="s">
        <v>36904</v>
      </c>
    </row>
    <row r="15679" spans="1:9" ht="32" x14ac:dyDescent="0.2">
      <c r="A15679" t="s">
        <v>36901</v>
      </c>
      <c r="B15679" t="s">
        <v>36911</v>
      </c>
      <c r="C15679">
        <v>5</v>
      </c>
      <c r="D15679">
        <f>199</f>
        <v>199</v>
      </c>
      <c r="E15679" t="s">
        <v>12</v>
      </c>
      <c r="F15679" s="3" t="s">
        <v>36912</v>
      </c>
      <c r="G15679">
        <v>2018</v>
      </c>
      <c r="H15679" t="s">
        <v>140</v>
      </c>
      <c r="I15679" t="s">
        <v>36904</v>
      </c>
    </row>
    <row r="15680" spans="1:9" ht="32" x14ac:dyDescent="0.2">
      <c r="A15680" t="s">
        <v>36901</v>
      </c>
      <c r="B15680" t="s">
        <v>36913</v>
      </c>
      <c r="C15680">
        <v>6</v>
      </c>
      <c r="D15680" t="s">
        <v>1049</v>
      </c>
      <c r="E15680" t="s">
        <v>12</v>
      </c>
      <c r="F15680" s="3" t="s">
        <v>36914</v>
      </c>
      <c r="G15680">
        <v>2018</v>
      </c>
      <c r="H15680" t="s">
        <v>140</v>
      </c>
      <c r="I15680" t="s">
        <v>36904</v>
      </c>
    </row>
    <row r="15681" spans="1:9" ht="16" x14ac:dyDescent="0.2">
      <c r="A15681" t="s">
        <v>36901</v>
      </c>
      <c r="B15681" t="s">
        <v>36915</v>
      </c>
      <c r="C15681">
        <v>7</v>
      </c>
      <c r="D15681" t="s">
        <v>12</v>
      </c>
      <c r="E15681" t="s">
        <v>12</v>
      </c>
      <c r="F15681" s="3" t="s">
        <v>36916</v>
      </c>
      <c r="G15681">
        <v>2018</v>
      </c>
      <c r="H15681" t="s">
        <v>140</v>
      </c>
      <c r="I15681" t="s">
        <v>36904</v>
      </c>
    </row>
    <row r="15682" spans="1:9" ht="16" x14ac:dyDescent="0.2">
      <c r="A15682" t="s">
        <v>36901</v>
      </c>
      <c r="B15682" t="s">
        <v>36917</v>
      </c>
      <c r="C15682">
        <v>8</v>
      </c>
      <c r="D15682" t="s">
        <v>12</v>
      </c>
      <c r="E15682" t="s">
        <v>12</v>
      </c>
      <c r="F15682" s="3" t="s">
        <v>36918</v>
      </c>
      <c r="G15682">
        <v>2018</v>
      </c>
      <c r="H15682" t="s">
        <v>140</v>
      </c>
      <c r="I15682" t="s">
        <v>36904</v>
      </c>
    </row>
    <row r="15683" spans="1:9" ht="32" x14ac:dyDescent="0.2">
      <c r="A15683" t="s">
        <v>36901</v>
      </c>
      <c r="B15683" t="s">
        <v>36919</v>
      </c>
      <c r="C15683">
        <v>9</v>
      </c>
      <c r="D15683" t="s">
        <v>12</v>
      </c>
      <c r="E15683" t="s">
        <v>12</v>
      </c>
      <c r="F15683" s="3" t="s">
        <v>36920</v>
      </c>
      <c r="G15683">
        <v>2018</v>
      </c>
      <c r="H15683" t="s">
        <v>140</v>
      </c>
      <c r="I15683" t="s">
        <v>36904</v>
      </c>
    </row>
    <row r="15684" spans="1:9" ht="16" x14ac:dyDescent="0.2">
      <c r="A15684" t="s">
        <v>36921</v>
      </c>
      <c r="B15684" t="s">
        <v>36922</v>
      </c>
      <c r="C15684">
        <v>1</v>
      </c>
      <c r="D15684" s="5">
        <v>1401</v>
      </c>
      <c r="E15684" t="s">
        <v>12</v>
      </c>
      <c r="F15684" s="7" t="s">
        <v>36923</v>
      </c>
      <c r="G15684">
        <v>2018</v>
      </c>
      <c r="H15684" t="s">
        <v>140</v>
      </c>
      <c r="I15684" t="s">
        <v>36924</v>
      </c>
    </row>
    <row r="15685" spans="1:9" ht="32" x14ac:dyDescent="0.2">
      <c r="A15685" t="s">
        <v>36925</v>
      </c>
      <c r="B15685" t="s">
        <v>36926</v>
      </c>
      <c r="C15685">
        <v>1</v>
      </c>
      <c r="D15685" t="s">
        <v>52</v>
      </c>
      <c r="E15685" t="s">
        <v>12</v>
      </c>
      <c r="F15685" s="7" t="s">
        <v>36927</v>
      </c>
      <c r="G15685">
        <v>2018</v>
      </c>
      <c r="H15685" t="s">
        <v>140</v>
      </c>
      <c r="I15685" t="s">
        <v>36928</v>
      </c>
    </row>
    <row r="15686" spans="1:9" ht="32" x14ac:dyDescent="0.2">
      <c r="A15686" t="s">
        <v>36925</v>
      </c>
      <c r="B15686" t="s">
        <v>36929</v>
      </c>
      <c r="C15686">
        <v>2</v>
      </c>
      <c r="D15686" t="s">
        <v>52</v>
      </c>
      <c r="E15686" t="s">
        <v>12</v>
      </c>
      <c r="F15686" s="7" t="s">
        <v>36930</v>
      </c>
      <c r="G15686">
        <v>2018</v>
      </c>
      <c r="H15686" t="s">
        <v>140</v>
      </c>
      <c r="I15686" t="s">
        <v>36928</v>
      </c>
    </row>
    <row r="15687" spans="1:9" ht="32" x14ac:dyDescent="0.2">
      <c r="A15687" t="s">
        <v>36925</v>
      </c>
      <c r="B15687" t="s">
        <v>36931</v>
      </c>
      <c r="C15687">
        <v>3</v>
      </c>
      <c r="D15687" t="s">
        <v>52</v>
      </c>
      <c r="E15687" t="s">
        <v>12</v>
      </c>
      <c r="F15687" s="7" t="s">
        <v>36927</v>
      </c>
      <c r="G15687">
        <v>2018</v>
      </c>
      <c r="H15687" t="s">
        <v>140</v>
      </c>
      <c r="I15687" t="s">
        <v>36928</v>
      </c>
    </row>
    <row r="15688" spans="1:9" ht="16" x14ac:dyDescent="0.2">
      <c r="A15688" t="s">
        <v>36932</v>
      </c>
      <c r="B15688" t="s">
        <v>36933</v>
      </c>
      <c r="C15688">
        <v>1</v>
      </c>
      <c r="D15688" t="s">
        <v>10038</v>
      </c>
      <c r="E15688" t="s">
        <v>485</v>
      </c>
      <c r="F15688" s="3" t="s">
        <v>10039</v>
      </c>
      <c r="G15688">
        <v>2018</v>
      </c>
      <c r="H15688" t="s">
        <v>86</v>
      </c>
      <c r="I15688" t="s">
        <v>36934</v>
      </c>
    </row>
    <row r="15689" spans="1:9" ht="16" x14ac:dyDescent="0.2">
      <c r="A15689" t="s">
        <v>36935</v>
      </c>
      <c r="B15689" t="s">
        <v>36936</v>
      </c>
      <c r="C15689">
        <v>1</v>
      </c>
      <c r="D15689" t="s">
        <v>12</v>
      </c>
      <c r="E15689" t="s">
        <v>12</v>
      </c>
      <c r="F15689" s="3" t="s">
        <v>8264</v>
      </c>
      <c r="G15689">
        <v>2018</v>
      </c>
      <c r="H15689" t="s">
        <v>140</v>
      </c>
      <c r="I15689" t="s">
        <v>36937</v>
      </c>
    </row>
    <row r="15690" spans="1:9" ht="32" x14ac:dyDescent="0.2">
      <c r="A15690" t="s">
        <v>36938</v>
      </c>
      <c r="B15690" t="s">
        <v>36939</v>
      </c>
      <c r="C15690">
        <v>1</v>
      </c>
      <c r="D15690" t="s">
        <v>1142</v>
      </c>
      <c r="E15690" t="s">
        <v>12</v>
      </c>
      <c r="F15690" s="3" t="s">
        <v>36940</v>
      </c>
      <c r="G15690">
        <v>2018</v>
      </c>
      <c r="H15690" t="s">
        <v>368</v>
      </c>
      <c r="I15690" t="s">
        <v>36941</v>
      </c>
    </row>
    <row r="15691" spans="1:9" ht="16" x14ac:dyDescent="0.2">
      <c r="A15691" t="s">
        <v>36942</v>
      </c>
      <c r="B15691" t="s">
        <v>36943</v>
      </c>
      <c r="C15691">
        <v>1</v>
      </c>
      <c r="D15691" t="s">
        <v>31</v>
      </c>
      <c r="E15691" t="s">
        <v>12</v>
      </c>
      <c r="F15691" s="3" t="s">
        <v>9072</v>
      </c>
      <c r="G15691">
        <v>2018</v>
      </c>
      <c r="H15691" t="s">
        <v>553</v>
      </c>
      <c r="I15691" t="s">
        <v>36944</v>
      </c>
    </row>
    <row r="15692" spans="1:9" ht="16" x14ac:dyDescent="0.2">
      <c r="A15692" t="s">
        <v>36942</v>
      </c>
      <c r="B15692" t="s">
        <v>36945</v>
      </c>
      <c r="C15692">
        <v>2</v>
      </c>
      <c r="D15692" t="s">
        <v>12</v>
      </c>
      <c r="E15692" t="s">
        <v>12</v>
      </c>
      <c r="F15692" s="3" t="s">
        <v>36946</v>
      </c>
      <c r="G15692">
        <v>2018</v>
      </c>
      <c r="H15692" t="s">
        <v>553</v>
      </c>
      <c r="I15692" t="s">
        <v>36944</v>
      </c>
    </row>
    <row r="15693" spans="1:9" ht="16" x14ac:dyDescent="0.2">
      <c r="A15693" t="s">
        <v>36947</v>
      </c>
      <c r="B15693" t="s">
        <v>29731</v>
      </c>
      <c r="C15693">
        <v>1</v>
      </c>
      <c r="D15693" t="s">
        <v>344</v>
      </c>
      <c r="E15693" t="s">
        <v>12</v>
      </c>
      <c r="F15693" s="3" t="s">
        <v>36948</v>
      </c>
      <c r="G15693">
        <v>2018</v>
      </c>
      <c r="H15693" t="s">
        <v>553</v>
      </c>
      <c r="I15693" t="s">
        <v>36949</v>
      </c>
    </row>
    <row r="15694" spans="1:9" ht="16" x14ac:dyDescent="0.2">
      <c r="A15694" t="s">
        <v>36950</v>
      </c>
      <c r="B15694" t="s">
        <v>36951</v>
      </c>
      <c r="C15694">
        <v>1</v>
      </c>
      <c r="D15694" t="s">
        <v>2828</v>
      </c>
      <c r="E15694" t="s">
        <v>12</v>
      </c>
      <c r="F15694" s="3" t="s">
        <v>8548</v>
      </c>
      <c r="G15694">
        <v>2018</v>
      </c>
      <c r="H15694" t="s">
        <v>323</v>
      </c>
      <c r="I15694" t="s">
        <v>36952</v>
      </c>
    </row>
    <row r="15695" spans="1:9" ht="32" x14ac:dyDescent="0.2">
      <c r="A15695" t="s">
        <v>36950</v>
      </c>
      <c r="B15695" t="s">
        <v>36953</v>
      </c>
      <c r="C15695">
        <v>2</v>
      </c>
      <c r="D15695" t="s">
        <v>1142</v>
      </c>
      <c r="E15695" t="s">
        <v>5324</v>
      </c>
      <c r="F15695" s="3" t="s">
        <v>36954</v>
      </c>
      <c r="G15695">
        <v>2018</v>
      </c>
      <c r="H15695" t="s">
        <v>368</v>
      </c>
      <c r="I15695" t="s">
        <v>36952</v>
      </c>
    </row>
    <row r="15696" spans="1:9" ht="32" x14ac:dyDescent="0.2">
      <c r="A15696" t="s">
        <v>36955</v>
      </c>
      <c r="B15696" t="s">
        <v>36956</v>
      </c>
      <c r="C15696">
        <v>1</v>
      </c>
      <c r="D15696" t="s">
        <v>52</v>
      </c>
      <c r="E15696" t="s">
        <v>12</v>
      </c>
      <c r="F15696" s="3" t="s">
        <v>36957</v>
      </c>
      <c r="G15696">
        <v>2018</v>
      </c>
      <c r="H15696" t="s">
        <v>438</v>
      </c>
      <c r="I15696" t="s">
        <v>36958</v>
      </c>
    </row>
    <row r="15697" spans="1:9" ht="16" x14ac:dyDescent="0.2">
      <c r="A15697" t="s">
        <v>36959</v>
      </c>
      <c r="B15697" t="s">
        <v>36960</v>
      </c>
      <c r="C15697">
        <v>1</v>
      </c>
      <c r="D15697" t="s">
        <v>12</v>
      </c>
      <c r="E15697" t="s">
        <v>12</v>
      </c>
      <c r="F15697" s="3" t="s">
        <v>36262</v>
      </c>
      <c r="G15697">
        <v>2018</v>
      </c>
      <c r="H15697" t="s">
        <v>140</v>
      </c>
      <c r="I15697" t="s">
        <v>36961</v>
      </c>
    </row>
    <row r="15698" spans="1:9" ht="16" x14ac:dyDescent="0.2">
      <c r="A15698" t="s">
        <v>36962</v>
      </c>
      <c r="B15698" t="s">
        <v>26901</v>
      </c>
      <c r="C15698">
        <v>1</v>
      </c>
      <c r="D15698" t="s">
        <v>31</v>
      </c>
      <c r="E15698" t="s">
        <v>12</v>
      </c>
      <c r="F15698" s="3" t="s">
        <v>4303</v>
      </c>
      <c r="G15698">
        <v>2018</v>
      </c>
      <c r="H15698" t="s">
        <v>37</v>
      </c>
      <c r="I15698" t="s">
        <v>36963</v>
      </c>
    </row>
    <row r="15699" spans="1:9" ht="16" x14ac:dyDescent="0.2">
      <c r="A15699" t="s">
        <v>36964</v>
      </c>
      <c r="B15699" t="s">
        <v>36965</v>
      </c>
      <c r="C15699">
        <v>1</v>
      </c>
      <c r="D15699" t="s">
        <v>5245</v>
      </c>
      <c r="E15699" t="s">
        <v>12</v>
      </c>
      <c r="F15699" s="3" t="s">
        <v>11799</v>
      </c>
      <c r="G15699">
        <v>2018</v>
      </c>
      <c r="H15699" t="s">
        <v>140</v>
      </c>
      <c r="I15699" t="s">
        <v>36966</v>
      </c>
    </row>
    <row r="15700" spans="1:9" ht="32" x14ac:dyDescent="0.2">
      <c r="A15700" t="s">
        <v>36967</v>
      </c>
      <c r="B15700" t="s">
        <v>36968</v>
      </c>
      <c r="C15700">
        <v>1</v>
      </c>
      <c r="D15700" t="s">
        <v>786</v>
      </c>
      <c r="E15700" t="s">
        <v>787</v>
      </c>
      <c r="F15700" s="3" t="s">
        <v>788</v>
      </c>
      <c r="G15700">
        <v>2018</v>
      </c>
      <c r="H15700" t="s">
        <v>86</v>
      </c>
      <c r="I15700" t="s">
        <v>36969</v>
      </c>
    </row>
    <row r="15701" spans="1:9" ht="16" x14ac:dyDescent="0.2">
      <c r="A15701" t="s">
        <v>36967</v>
      </c>
      <c r="B15701" t="s">
        <v>36970</v>
      </c>
      <c r="C15701">
        <v>2</v>
      </c>
      <c r="D15701">
        <f>76</f>
        <v>76</v>
      </c>
      <c r="E15701" t="s">
        <v>12</v>
      </c>
      <c r="F15701" s="3" t="s">
        <v>36971</v>
      </c>
      <c r="G15701">
        <v>2018</v>
      </c>
      <c r="H15701" t="s">
        <v>86</v>
      </c>
      <c r="I15701" t="s">
        <v>36969</v>
      </c>
    </row>
    <row r="15702" spans="1:9" ht="16" x14ac:dyDescent="0.2">
      <c r="A15702" t="s">
        <v>36972</v>
      </c>
      <c r="B15702" t="s">
        <v>36973</v>
      </c>
      <c r="C15702">
        <v>1</v>
      </c>
      <c r="D15702" t="s">
        <v>52</v>
      </c>
      <c r="E15702" t="s">
        <v>12</v>
      </c>
      <c r="F15702" s="3" t="s">
        <v>18799</v>
      </c>
      <c r="G15702">
        <v>2018</v>
      </c>
      <c r="H15702" t="s">
        <v>226</v>
      </c>
      <c r="I15702" t="s">
        <v>36974</v>
      </c>
    </row>
    <row r="15703" spans="1:9" ht="16" x14ac:dyDescent="0.2">
      <c r="A15703" t="s">
        <v>36975</v>
      </c>
      <c r="B15703" t="s">
        <v>15319</v>
      </c>
      <c r="C15703">
        <v>1</v>
      </c>
      <c r="D15703">
        <f>237</f>
        <v>237</v>
      </c>
      <c r="E15703" t="s">
        <v>12</v>
      </c>
      <c r="F15703" s="3" t="s">
        <v>17091</v>
      </c>
      <c r="G15703">
        <v>2018</v>
      </c>
      <c r="H15703" t="s">
        <v>21</v>
      </c>
      <c r="I15703" t="s">
        <v>36976</v>
      </c>
    </row>
    <row r="15704" spans="1:9" ht="16" x14ac:dyDescent="0.2">
      <c r="A15704" t="s">
        <v>36977</v>
      </c>
      <c r="B15704" t="s">
        <v>36978</v>
      </c>
      <c r="C15704">
        <v>1</v>
      </c>
      <c r="D15704" t="s">
        <v>12</v>
      </c>
      <c r="E15704" t="s">
        <v>12</v>
      </c>
      <c r="F15704" s="3" t="s">
        <v>36979</v>
      </c>
      <c r="G15704">
        <v>2018</v>
      </c>
      <c r="H15704" t="s">
        <v>67</v>
      </c>
      <c r="I15704" t="s">
        <v>36980</v>
      </c>
    </row>
    <row r="15705" spans="1:9" ht="16" x14ac:dyDescent="0.2">
      <c r="A15705" t="s">
        <v>36981</v>
      </c>
      <c r="B15705" t="s">
        <v>36982</v>
      </c>
      <c r="C15705">
        <v>1</v>
      </c>
      <c r="D15705">
        <f>237</f>
        <v>237</v>
      </c>
      <c r="E15705" t="s">
        <v>12</v>
      </c>
      <c r="F15705" s="3" t="s">
        <v>2704</v>
      </c>
      <c r="G15705">
        <v>2018</v>
      </c>
      <c r="H15705" t="s">
        <v>21</v>
      </c>
      <c r="I15705" t="s">
        <v>36983</v>
      </c>
    </row>
    <row r="15706" spans="1:9" ht="32" x14ac:dyDescent="0.2">
      <c r="A15706" t="s">
        <v>36981</v>
      </c>
      <c r="B15706" t="s">
        <v>7532</v>
      </c>
      <c r="C15706">
        <v>2</v>
      </c>
      <c r="D15706">
        <f>237</f>
        <v>237</v>
      </c>
      <c r="E15706" t="s">
        <v>12</v>
      </c>
      <c r="F15706" s="3" t="s">
        <v>36984</v>
      </c>
      <c r="G15706">
        <v>2018</v>
      </c>
      <c r="H15706" t="s">
        <v>21</v>
      </c>
      <c r="I15706" t="s">
        <v>36983</v>
      </c>
    </row>
    <row r="15707" spans="1:9" ht="16" x14ac:dyDescent="0.2">
      <c r="A15707" t="s">
        <v>36985</v>
      </c>
      <c r="B15707" t="s">
        <v>1958</v>
      </c>
      <c r="C15707">
        <v>1</v>
      </c>
      <c r="D15707" t="s">
        <v>52</v>
      </c>
      <c r="E15707" t="s">
        <v>12</v>
      </c>
      <c r="F15707" s="3" t="s">
        <v>36986</v>
      </c>
      <c r="G15707">
        <v>2018</v>
      </c>
      <c r="H15707" t="s">
        <v>438</v>
      </c>
      <c r="I15707" t="s">
        <v>36987</v>
      </c>
    </row>
    <row r="15708" spans="1:9" ht="16" x14ac:dyDescent="0.2">
      <c r="A15708" t="s">
        <v>36988</v>
      </c>
      <c r="B15708" t="s">
        <v>35852</v>
      </c>
      <c r="C15708">
        <v>1</v>
      </c>
      <c r="D15708">
        <f>538</f>
        <v>538</v>
      </c>
      <c r="E15708" t="s">
        <v>12</v>
      </c>
      <c r="F15708" s="7" t="s">
        <v>4250</v>
      </c>
      <c r="G15708">
        <v>2018</v>
      </c>
      <c r="H15708" t="s">
        <v>323</v>
      </c>
      <c r="I15708" t="s">
        <v>36989</v>
      </c>
    </row>
    <row r="15709" spans="1:9" ht="32" x14ac:dyDescent="0.2">
      <c r="A15709" t="s">
        <v>36988</v>
      </c>
      <c r="B15709" t="s">
        <v>36990</v>
      </c>
      <c r="C15709">
        <v>2</v>
      </c>
      <c r="D15709">
        <f>538</f>
        <v>538</v>
      </c>
      <c r="E15709" t="s">
        <v>12</v>
      </c>
      <c r="F15709" s="7" t="s">
        <v>15170</v>
      </c>
      <c r="G15709">
        <v>2018</v>
      </c>
      <c r="H15709" t="s">
        <v>323</v>
      </c>
      <c r="I15709" t="s">
        <v>36989</v>
      </c>
    </row>
    <row r="15710" spans="1:9" ht="32" x14ac:dyDescent="0.2">
      <c r="A15710" t="s">
        <v>36991</v>
      </c>
      <c r="B15710" t="s">
        <v>36992</v>
      </c>
      <c r="C15710">
        <v>1</v>
      </c>
      <c r="D15710" t="s">
        <v>344</v>
      </c>
      <c r="E15710" t="s">
        <v>12</v>
      </c>
      <c r="F15710" s="3" t="s">
        <v>984</v>
      </c>
      <c r="G15710">
        <v>2018</v>
      </c>
      <c r="H15710" t="s">
        <v>323</v>
      </c>
      <c r="I15710" t="s">
        <v>36993</v>
      </c>
    </row>
    <row r="15711" spans="1:9" ht="32" x14ac:dyDescent="0.2">
      <c r="A15711" t="s">
        <v>36991</v>
      </c>
      <c r="B15711" t="s">
        <v>36994</v>
      </c>
      <c r="C15711">
        <v>2</v>
      </c>
      <c r="D15711" t="s">
        <v>344</v>
      </c>
      <c r="E15711" t="s">
        <v>12</v>
      </c>
      <c r="F15711" s="3" t="s">
        <v>1745</v>
      </c>
      <c r="G15711">
        <v>2018</v>
      </c>
      <c r="H15711" t="s">
        <v>323</v>
      </c>
      <c r="I15711" t="s">
        <v>36993</v>
      </c>
    </row>
    <row r="15712" spans="1:9" ht="32" x14ac:dyDescent="0.2">
      <c r="A15712" t="s">
        <v>36995</v>
      </c>
      <c r="B15712" t="s">
        <v>36996</v>
      </c>
      <c r="C15712">
        <v>1</v>
      </c>
      <c r="D15712" t="s">
        <v>52</v>
      </c>
      <c r="E15712" t="s">
        <v>12</v>
      </c>
      <c r="F15712" s="3" t="s">
        <v>36997</v>
      </c>
      <c r="G15712">
        <v>2018</v>
      </c>
      <c r="H15712" t="s">
        <v>323</v>
      </c>
      <c r="I15712" t="s">
        <v>36998</v>
      </c>
    </row>
    <row r="15713" spans="1:9" ht="32" x14ac:dyDescent="0.2">
      <c r="A15713" t="s">
        <v>36995</v>
      </c>
      <c r="B15713" t="s">
        <v>36999</v>
      </c>
      <c r="C15713">
        <v>2</v>
      </c>
      <c r="D15713">
        <f>538</f>
        <v>538</v>
      </c>
      <c r="E15713" t="s">
        <v>12</v>
      </c>
      <c r="F15713" s="7" t="s">
        <v>37000</v>
      </c>
      <c r="G15713">
        <v>2018</v>
      </c>
      <c r="H15713" t="s">
        <v>323</v>
      </c>
      <c r="I15713" t="s">
        <v>36998</v>
      </c>
    </row>
    <row r="15714" spans="1:9" ht="16" x14ac:dyDescent="0.2">
      <c r="A15714" t="s">
        <v>37001</v>
      </c>
      <c r="B15714" t="s">
        <v>4385</v>
      </c>
      <c r="C15714">
        <v>1</v>
      </c>
      <c r="D15714" t="s">
        <v>12</v>
      </c>
      <c r="E15714" t="s">
        <v>12</v>
      </c>
      <c r="F15714" s="3" t="s">
        <v>4386</v>
      </c>
      <c r="G15714">
        <v>2018</v>
      </c>
      <c r="H15714" t="s">
        <v>4387</v>
      </c>
      <c r="I15714" t="s">
        <v>37002</v>
      </c>
    </row>
    <row r="15715" spans="1:9" ht="16" x14ac:dyDescent="0.2">
      <c r="A15715" t="s">
        <v>37001</v>
      </c>
      <c r="B15715" t="s">
        <v>34461</v>
      </c>
      <c r="C15715">
        <v>2</v>
      </c>
      <c r="D15715" t="s">
        <v>12</v>
      </c>
      <c r="E15715" t="s">
        <v>12</v>
      </c>
      <c r="F15715" s="3" t="s">
        <v>37003</v>
      </c>
      <c r="G15715">
        <v>2018</v>
      </c>
      <c r="H15715" t="s">
        <v>4387</v>
      </c>
      <c r="I15715" t="s">
        <v>37002</v>
      </c>
    </row>
    <row r="15716" spans="1:9" ht="16" x14ac:dyDescent="0.2">
      <c r="A15716" t="s">
        <v>37004</v>
      </c>
      <c r="B15716" t="s">
        <v>37005</v>
      </c>
      <c r="C15716">
        <v>1</v>
      </c>
      <c r="D15716" t="s">
        <v>12</v>
      </c>
      <c r="E15716" t="s">
        <v>12</v>
      </c>
      <c r="F15716" s="3" t="s">
        <v>37006</v>
      </c>
      <c r="G15716">
        <v>2018</v>
      </c>
      <c r="H15716" t="s">
        <v>126</v>
      </c>
      <c r="I15716" t="s">
        <v>37007</v>
      </c>
    </row>
    <row r="15717" spans="1:9" ht="16" x14ac:dyDescent="0.2">
      <c r="A15717" t="s">
        <v>37004</v>
      </c>
      <c r="B15717" t="s">
        <v>20901</v>
      </c>
      <c r="C15717">
        <v>2</v>
      </c>
      <c r="D15717">
        <f>469</f>
        <v>469</v>
      </c>
      <c r="E15717" t="s">
        <v>12</v>
      </c>
      <c r="F15717" s="3" t="s">
        <v>37008</v>
      </c>
      <c r="G15717">
        <v>2018</v>
      </c>
      <c r="H15717" t="s">
        <v>761</v>
      </c>
      <c r="I15717" t="s">
        <v>37007</v>
      </c>
    </row>
    <row r="15718" spans="1:9" ht="16" x14ac:dyDescent="0.2">
      <c r="A15718" t="s">
        <v>37004</v>
      </c>
      <c r="B15718" t="s">
        <v>20904</v>
      </c>
      <c r="C15718">
        <v>3</v>
      </c>
      <c r="D15718" t="s">
        <v>4601</v>
      </c>
      <c r="E15718" t="s">
        <v>12</v>
      </c>
      <c r="F15718" s="3" t="s">
        <v>37009</v>
      </c>
      <c r="G15718">
        <v>2018</v>
      </c>
      <c r="H15718" t="s">
        <v>761</v>
      </c>
      <c r="I15718" t="s">
        <v>37007</v>
      </c>
    </row>
    <row r="15719" spans="1:9" ht="16" x14ac:dyDescent="0.2">
      <c r="A15719" t="s">
        <v>37004</v>
      </c>
      <c r="B15719" t="s">
        <v>17336</v>
      </c>
      <c r="C15719">
        <v>4</v>
      </c>
      <c r="D15719">
        <f>319</f>
        <v>319</v>
      </c>
      <c r="E15719" t="s">
        <v>12</v>
      </c>
      <c r="F15719" s="3" t="s">
        <v>17337</v>
      </c>
      <c r="G15719">
        <v>2018</v>
      </c>
      <c r="H15719" t="s">
        <v>1248</v>
      </c>
      <c r="I15719" t="s">
        <v>37007</v>
      </c>
    </row>
    <row r="15720" spans="1:9" ht="16" x14ac:dyDescent="0.2">
      <c r="A15720" t="s">
        <v>37010</v>
      </c>
      <c r="B15720" t="s">
        <v>9694</v>
      </c>
      <c r="C15720">
        <v>1</v>
      </c>
      <c r="D15720" t="s">
        <v>12</v>
      </c>
      <c r="E15720" t="s">
        <v>12</v>
      </c>
      <c r="F15720" s="3" t="s">
        <v>9695</v>
      </c>
      <c r="G15720">
        <v>2018</v>
      </c>
      <c r="H15720" t="s">
        <v>368</v>
      </c>
      <c r="I15720" t="s">
        <v>37011</v>
      </c>
    </row>
    <row r="15721" spans="1:9" ht="16" x14ac:dyDescent="0.2">
      <c r="A15721" t="s">
        <v>37010</v>
      </c>
      <c r="B15721" t="s">
        <v>37012</v>
      </c>
      <c r="C15721">
        <v>2</v>
      </c>
      <c r="D15721" t="s">
        <v>1741</v>
      </c>
      <c r="E15721" t="s">
        <v>12</v>
      </c>
      <c r="F15721" s="3" t="s">
        <v>19890</v>
      </c>
      <c r="G15721">
        <v>2018</v>
      </c>
      <c r="H15721" t="s">
        <v>368</v>
      </c>
      <c r="I15721" t="s">
        <v>37011</v>
      </c>
    </row>
    <row r="15722" spans="1:9" ht="32" x14ac:dyDescent="0.2">
      <c r="A15722" t="s">
        <v>37013</v>
      </c>
      <c r="B15722" t="s">
        <v>37014</v>
      </c>
      <c r="C15722">
        <v>1</v>
      </c>
      <c r="D15722">
        <f>441</f>
        <v>441</v>
      </c>
      <c r="E15722" t="s">
        <v>12</v>
      </c>
      <c r="F15722" s="3" t="s">
        <v>37015</v>
      </c>
      <c r="G15722">
        <v>2018</v>
      </c>
      <c r="H15722" t="s">
        <v>140</v>
      </c>
      <c r="I15722" t="s">
        <v>37016</v>
      </c>
    </row>
    <row r="15723" spans="1:9" ht="32" x14ac:dyDescent="0.2">
      <c r="A15723" t="s">
        <v>37013</v>
      </c>
      <c r="B15723" t="s">
        <v>37017</v>
      </c>
      <c r="C15723">
        <v>2</v>
      </c>
      <c r="D15723">
        <f>441</f>
        <v>441</v>
      </c>
      <c r="E15723" t="s">
        <v>12</v>
      </c>
      <c r="F15723" s="3" t="s">
        <v>37015</v>
      </c>
      <c r="G15723">
        <v>2018</v>
      </c>
      <c r="H15723" t="s">
        <v>140</v>
      </c>
      <c r="I15723" t="s">
        <v>37016</v>
      </c>
    </row>
    <row r="15724" spans="1:9" ht="32" x14ac:dyDescent="0.2">
      <c r="A15724" t="s">
        <v>37013</v>
      </c>
      <c r="B15724" t="s">
        <v>692</v>
      </c>
      <c r="C15724">
        <v>3</v>
      </c>
      <c r="D15724">
        <f>441</f>
        <v>441</v>
      </c>
      <c r="E15724" t="s">
        <v>12</v>
      </c>
      <c r="F15724" s="3" t="s">
        <v>37015</v>
      </c>
      <c r="G15724">
        <v>2018</v>
      </c>
      <c r="H15724" t="s">
        <v>140</v>
      </c>
      <c r="I15724" t="s">
        <v>37016</v>
      </c>
    </row>
    <row r="15725" spans="1:9" ht="32" x14ac:dyDescent="0.2">
      <c r="A15725" t="s">
        <v>37013</v>
      </c>
      <c r="B15725" t="s">
        <v>37018</v>
      </c>
      <c r="C15725">
        <v>4</v>
      </c>
      <c r="D15725">
        <f>441</f>
        <v>441</v>
      </c>
      <c r="E15725" t="s">
        <v>12</v>
      </c>
      <c r="F15725" s="3" t="s">
        <v>37015</v>
      </c>
      <c r="G15725">
        <v>2018</v>
      </c>
      <c r="H15725" t="s">
        <v>140</v>
      </c>
      <c r="I15725" t="s">
        <v>37016</v>
      </c>
    </row>
    <row r="15726" spans="1:9" ht="32" x14ac:dyDescent="0.2">
      <c r="A15726" t="s">
        <v>37019</v>
      </c>
      <c r="B15726" t="s">
        <v>37020</v>
      </c>
      <c r="C15726">
        <v>1</v>
      </c>
      <c r="D15726" t="s">
        <v>316</v>
      </c>
      <c r="E15726" t="s">
        <v>12</v>
      </c>
      <c r="F15726" s="3" t="s">
        <v>1002</v>
      </c>
      <c r="G15726">
        <v>2018</v>
      </c>
      <c r="H15726" t="s">
        <v>140</v>
      </c>
      <c r="I15726" t="s">
        <v>37021</v>
      </c>
    </row>
    <row r="15727" spans="1:9" ht="32" x14ac:dyDescent="0.2">
      <c r="A15727" t="s">
        <v>37019</v>
      </c>
      <c r="B15727" t="s">
        <v>37022</v>
      </c>
      <c r="C15727">
        <v>2</v>
      </c>
      <c r="D15727" t="s">
        <v>316</v>
      </c>
      <c r="E15727" t="s">
        <v>12</v>
      </c>
      <c r="F15727" s="3" t="s">
        <v>1002</v>
      </c>
      <c r="G15727">
        <v>2018</v>
      </c>
      <c r="H15727" t="s">
        <v>140</v>
      </c>
      <c r="I15727" t="s">
        <v>37021</v>
      </c>
    </row>
    <row r="15728" spans="1:9" ht="32" x14ac:dyDescent="0.2">
      <c r="A15728" t="s">
        <v>37019</v>
      </c>
      <c r="B15728" t="s">
        <v>37023</v>
      </c>
      <c r="C15728">
        <v>3</v>
      </c>
      <c r="D15728" t="s">
        <v>316</v>
      </c>
      <c r="E15728" t="s">
        <v>12</v>
      </c>
      <c r="F15728" s="3" t="s">
        <v>1002</v>
      </c>
      <c r="G15728">
        <v>2018</v>
      </c>
      <c r="H15728" t="s">
        <v>140</v>
      </c>
      <c r="I15728" t="s">
        <v>37021</v>
      </c>
    </row>
    <row r="15729" spans="1:9" ht="32" x14ac:dyDescent="0.2">
      <c r="A15729" t="s">
        <v>37019</v>
      </c>
      <c r="B15729" t="s">
        <v>37024</v>
      </c>
      <c r="C15729">
        <v>4</v>
      </c>
      <c r="D15729" t="s">
        <v>316</v>
      </c>
      <c r="E15729" t="s">
        <v>12</v>
      </c>
      <c r="F15729" s="3" t="s">
        <v>1002</v>
      </c>
      <c r="G15729">
        <v>2018</v>
      </c>
      <c r="H15729" t="s">
        <v>140</v>
      </c>
      <c r="I15729" t="s">
        <v>37021</v>
      </c>
    </row>
    <row r="15730" spans="1:9" ht="32" x14ac:dyDescent="0.2">
      <c r="A15730" t="s">
        <v>37025</v>
      </c>
      <c r="B15730" t="s">
        <v>37026</v>
      </c>
      <c r="C15730">
        <v>1</v>
      </c>
      <c r="D15730">
        <f>400</f>
        <v>400</v>
      </c>
      <c r="E15730" t="s">
        <v>22556</v>
      </c>
      <c r="F15730" s="3" t="s">
        <v>37027</v>
      </c>
      <c r="G15730">
        <v>2018</v>
      </c>
      <c r="H15730" t="s">
        <v>1810</v>
      </c>
      <c r="I15730" t="s">
        <v>37028</v>
      </c>
    </row>
    <row r="15731" spans="1:9" ht="16" x14ac:dyDescent="0.2">
      <c r="A15731" t="s">
        <v>37025</v>
      </c>
      <c r="B15731" t="s">
        <v>37029</v>
      </c>
      <c r="C15731">
        <v>2</v>
      </c>
      <c r="D15731" t="s">
        <v>1085</v>
      </c>
      <c r="E15731" t="s">
        <v>7714</v>
      </c>
      <c r="F15731" s="3" t="s">
        <v>21615</v>
      </c>
      <c r="G15731">
        <v>2018</v>
      </c>
      <c r="H15731" t="s">
        <v>1810</v>
      </c>
      <c r="I15731" t="s">
        <v>37028</v>
      </c>
    </row>
    <row r="15732" spans="1:9" ht="16" x14ac:dyDescent="0.2">
      <c r="A15732" t="s">
        <v>37025</v>
      </c>
      <c r="B15732" t="s">
        <v>37030</v>
      </c>
      <c r="C15732">
        <v>3</v>
      </c>
      <c r="D15732">
        <f>266</f>
        <v>266</v>
      </c>
      <c r="E15732" t="s">
        <v>7714</v>
      </c>
      <c r="F15732" s="3" t="s">
        <v>37031</v>
      </c>
      <c r="G15732">
        <v>2018</v>
      </c>
      <c r="H15732" t="s">
        <v>1810</v>
      </c>
      <c r="I15732" t="s">
        <v>37028</v>
      </c>
    </row>
    <row r="15733" spans="1:9" ht="32" x14ac:dyDescent="0.2">
      <c r="A15733" t="s">
        <v>37032</v>
      </c>
      <c r="B15733" t="s">
        <v>37033</v>
      </c>
      <c r="C15733">
        <v>1</v>
      </c>
      <c r="D15733" t="s">
        <v>12</v>
      </c>
      <c r="E15733" t="s">
        <v>12</v>
      </c>
      <c r="F15733" s="3" t="s">
        <v>37034</v>
      </c>
      <c r="G15733">
        <v>2018</v>
      </c>
      <c r="H15733" t="s">
        <v>2868</v>
      </c>
      <c r="I15733" t="s">
        <v>37035</v>
      </c>
    </row>
    <row r="15734" spans="1:9" ht="32" x14ac:dyDescent="0.2">
      <c r="A15734" t="s">
        <v>37036</v>
      </c>
      <c r="B15734" t="s">
        <v>26876</v>
      </c>
      <c r="C15734">
        <v>1</v>
      </c>
      <c r="D15734">
        <f>323</f>
        <v>323</v>
      </c>
      <c r="E15734" t="s">
        <v>12</v>
      </c>
      <c r="F15734" s="3" t="s">
        <v>26877</v>
      </c>
      <c r="G15734">
        <v>2018</v>
      </c>
      <c r="H15734" t="s">
        <v>318</v>
      </c>
      <c r="I15734" t="s">
        <v>37037</v>
      </c>
    </row>
    <row r="15735" spans="1:9" ht="32" x14ac:dyDescent="0.2">
      <c r="A15735" t="s">
        <v>37038</v>
      </c>
      <c r="B15735" t="s">
        <v>27422</v>
      </c>
      <c r="C15735">
        <v>1</v>
      </c>
      <c r="D15735" t="s">
        <v>31</v>
      </c>
      <c r="E15735" t="s">
        <v>12</v>
      </c>
      <c r="F15735" s="3" t="s">
        <v>27423</v>
      </c>
      <c r="G15735">
        <v>2018</v>
      </c>
      <c r="H15735" t="s">
        <v>140</v>
      </c>
      <c r="I15735" t="s">
        <v>37039</v>
      </c>
    </row>
    <row r="15736" spans="1:9" ht="32" x14ac:dyDescent="0.2">
      <c r="A15736" t="s">
        <v>37038</v>
      </c>
      <c r="B15736" t="s">
        <v>37040</v>
      </c>
      <c r="C15736">
        <v>2</v>
      </c>
      <c r="D15736" t="s">
        <v>52</v>
      </c>
      <c r="E15736" t="s">
        <v>12</v>
      </c>
      <c r="F15736" s="3" t="s">
        <v>37041</v>
      </c>
      <c r="G15736">
        <v>2018</v>
      </c>
      <c r="H15736" t="s">
        <v>140</v>
      </c>
      <c r="I15736" t="s">
        <v>37039</v>
      </c>
    </row>
    <row r="15737" spans="1:9" ht="32" x14ac:dyDescent="0.2">
      <c r="A15737" t="s">
        <v>37038</v>
      </c>
      <c r="B15737" t="s">
        <v>37042</v>
      </c>
      <c r="C15737">
        <v>3</v>
      </c>
      <c r="D15737" t="s">
        <v>52</v>
      </c>
      <c r="E15737" t="s">
        <v>12</v>
      </c>
      <c r="F15737" s="7" t="s">
        <v>37043</v>
      </c>
      <c r="G15737">
        <v>2018</v>
      </c>
      <c r="H15737" t="s">
        <v>140</v>
      </c>
      <c r="I15737" t="s">
        <v>37039</v>
      </c>
    </row>
    <row r="15738" spans="1:9" ht="32" x14ac:dyDescent="0.2">
      <c r="A15738" t="s">
        <v>37044</v>
      </c>
      <c r="B15738" t="s">
        <v>37045</v>
      </c>
      <c r="C15738">
        <v>1</v>
      </c>
      <c r="D15738" t="s">
        <v>12</v>
      </c>
      <c r="E15738" t="s">
        <v>334</v>
      </c>
      <c r="F15738" s="3" t="s">
        <v>30714</v>
      </c>
      <c r="G15738">
        <v>2018</v>
      </c>
      <c r="H15738" t="s">
        <v>140</v>
      </c>
      <c r="I15738" t="s">
        <v>37046</v>
      </c>
    </row>
    <row r="15739" spans="1:9" ht="32" x14ac:dyDescent="0.2">
      <c r="A15739" t="s">
        <v>37047</v>
      </c>
      <c r="B15739" t="s">
        <v>1622</v>
      </c>
      <c r="C15739">
        <v>1</v>
      </c>
      <c r="D15739" t="s">
        <v>52</v>
      </c>
      <c r="E15739" t="s">
        <v>12</v>
      </c>
      <c r="F15739" s="3" t="s">
        <v>37048</v>
      </c>
      <c r="G15739">
        <v>2018</v>
      </c>
      <c r="H15739" t="s">
        <v>140</v>
      </c>
      <c r="I15739" t="s">
        <v>37049</v>
      </c>
    </row>
    <row r="15740" spans="1:9" ht="32" x14ac:dyDescent="0.2">
      <c r="A15740" t="s">
        <v>37050</v>
      </c>
      <c r="B15740" t="s">
        <v>37020</v>
      </c>
      <c r="C15740">
        <v>1</v>
      </c>
      <c r="D15740" t="s">
        <v>316</v>
      </c>
      <c r="E15740" t="s">
        <v>12</v>
      </c>
      <c r="F15740" s="3" t="s">
        <v>31321</v>
      </c>
      <c r="G15740">
        <v>2018</v>
      </c>
      <c r="H15740" t="s">
        <v>140</v>
      </c>
      <c r="I15740" t="s">
        <v>37051</v>
      </c>
    </row>
    <row r="15741" spans="1:9" ht="32" x14ac:dyDescent="0.2">
      <c r="A15741" t="s">
        <v>37050</v>
      </c>
      <c r="B15741" t="s">
        <v>22958</v>
      </c>
      <c r="C15741">
        <v>2</v>
      </c>
      <c r="D15741" t="s">
        <v>316</v>
      </c>
      <c r="E15741" t="s">
        <v>12</v>
      </c>
      <c r="F15741" s="3" t="s">
        <v>1002</v>
      </c>
      <c r="G15741">
        <v>2018</v>
      </c>
      <c r="H15741" t="s">
        <v>140</v>
      </c>
      <c r="I15741" t="s">
        <v>37051</v>
      </c>
    </row>
    <row r="15742" spans="1:9" ht="32" x14ac:dyDescent="0.2">
      <c r="A15742" t="s">
        <v>37052</v>
      </c>
      <c r="B15742" t="s">
        <v>17431</v>
      </c>
      <c r="C15742">
        <v>1</v>
      </c>
      <c r="D15742" t="s">
        <v>1128</v>
      </c>
      <c r="E15742" t="s">
        <v>12</v>
      </c>
      <c r="F15742" s="3" t="s">
        <v>37053</v>
      </c>
      <c r="G15742">
        <v>2018</v>
      </c>
      <c r="H15742" t="s">
        <v>140</v>
      </c>
      <c r="I15742" t="s">
        <v>37054</v>
      </c>
    </row>
    <row r="15743" spans="1:9" ht="32" x14ac:dyDescent="0.2">
      <c r="A15743" t="s">
        <v>37052</v>
      </c>
      <c r="B15743" t="s">
        <v>17433</v>
      </c>
      <c r="C15743">
        <v>2</v>
      </c>
      <c r="D15743" t="s">
        <v>1128</v>
      </c>
      <c r="E15743" t="s">
        <v>12</v>
      </c>
      <c r="F15743" s="3" t="s">
        <v>37055</v>
      </c>
      <c r="G15743">
        <v>2018</v>
      </c>
      <c r="H15743" t="s">
        <v>140</v>
      </c>
      <c r="I15743" t="s">
        <v>37054</v>
      </c>
    </row>
    <row r="15744" spans="1:9" ht="32" x14ac:dyDescent="0.2">
      <c r="A15744" t="s">
        <v>37052</v>
      </c>
      <c r="B15744" t="s">
        <v>37056</v>
      </c>
      <c r="C15744">
        <v>3</v>
      </c>
      <c r="D15744">
        <f>441</f>
        <v>441</v>
      </c>
      <c r="E15744" t="s">
        <v>12</v>
      </c>
      <c r="F15744" s="3" t="s">
        <v>37057</v>
      </c>
      <c r="G15744">
        <v>2018</v>
      </c>
      <c r="H15744" t="s">
        <v>140</v>
      </c>
      <c r="I15744" t="s">
        <v>37054</v>
      </c>
    </row>
    <row r="15745" spans="1:9" ht="32" x14ac:dyDescent="0.2">
      <c r="A15745" t="s">
        <v>37052</v>
      </c>
      <c r="B15745" t="s">
        <v>17435</v>
      </c>
      <c r="C15745">
        <v>4</v>
      </c>
      <c r="D15745" t="s">
        <v>1128</v>
      </c>
      <c r="E15745" t="s">
        <v>12</v>
      </c>
      <c r="F15745" s="3" t="s">
        <v>37058</v>
      </c>
      <c r="G15745">
        <v>2018</v>
      </c>
      <c r="H15745" t="s">
        <v>140</v>
      </c>
      <c r="I15745" t="s">
        <v>37054</v>
      </c>
    </row>
    <row r="15746" spans="1:9" ht="16" x14ac:dyDescent="0.2">
      <c r="A15746" t="s">
        <v>37052</v>
      </c>
      <c r="B15746" t="s">
        <v>37059</v>
      </c>
      <c r="C15746">
        <v>5</v>
      </c>
      <c r="D15746" t="s">
        <v>1128</v>
      </c>
      <c r="E15746" t="s">
        <v>12</v>
      </c>
      <c r="F15746" s="3" t="s">
        <v>37060</v>
      </c>
      <c r="G15746">
        <v>2018</v>
      </c>
      <c r="H15746" t="s">
        <v>140</v>
      </c>
      <c r="I15746" t="s">
        <v>37054</v>
      </c>
    </row>
    <row r="15747" spans="1:9" ht="32" x14ac:dyDescent="0.2">
      <c r="A15747" t="s">
        <v>37052</v>
      </c>
      <c r="B15747" t="s">
        <v>37061</v>
      </c>
      <c r="C15747">
        <v>6</v>
      </c>
      <c r="D15747" t="s">
        <v>1128</v>
      </c>
      <c r="E15747" t="s">
        <v>12</v>
      </c>
      <c r="F15747" s="3" t="s">
        <v>37062</v>
      </c>
      <c r="G15747">
        <v>2018</v>
      </c>
      <c r="H15747" t="s">
        <v>140</v>
      </c>
      <c r="I15747" t="s">
        <v>37054</v>
      </c>
    </row>
    <row r="15748" spans="1:9" ht="32" x14ac:dyDescent="0.2">
      <c r="A15748" t="s">
        <v>37063</v>
      </c>
      <c r="B15748" t="s">
        <v>4486</v>
      </c>
      <c r="C15748">
        <v>1</v>
      </c>
      <c r="D15748" t="s">
        <v>1049</v>
      </c>
      <c r="E15748" t="s">
        <v>12</v>
      </c>
      <c r="F15748" s="3" t="s">
        <v>24957</v>
      </c>
      <c r="G15748">
        <v>2018</v>
      </c>
      <c r="H15748" t="s">
        <v>140</v>
      </c>
      <c r="I15748" t="s">
        <v>37064</v>
      </c>
    </row>
    <row r="15749" spans="1:9" ht="32" x14ac:dyDescent="0.2">
      <c r="A15749" t="s">
        <v>37063</v>
      </c>
      <c r="B15749" t="s">
        <v>23109</v>
      </c>
      <c r="C15749">
        <v>2</v>
      </c>
      <c r="D15749" t="s">
        <v>12</v>
      </c>
      <c r="E15749" t="s">
        <v>12</v>
      </c>
      <c r="F15749" s="3" t="s">
        <v>37065</v>
      </c>
      <c r="G15749">
        <v>2018</v>
      </c>
      <c r="H15749" t="s">
        <v>14</v>
      </c>
      <c r="I15749" t="s">
        <v>37064</v>
      </c>
    </row>
    <row r="15750" spans="1:9" ht="32" x14ac:dyDescent="0.2">
      <c r="A15750" t="s">
        <v>37066</v>
      </c>
      <c r="B15750" t="s">
        <v>37067</v>
      </c>
      <c r="C15750">
        <v>1</v>
      </c>
      <c r="D15750" t="s">
        <v>5245</v>
      </c>
      <c r="E15750" t="s">
        <v>12</v>
      </c>
      <c r="F15750" s="3" t="s">
        <v>37068</v>
      </c>
      <c r="G15750">
        <v>2018</v>
      </c>
      <c r="H15750" t="s">
        <v>140</v>
      </c>
      <c r="I15750" t="s">
        <v>37069</v>
      </c>
    </row>
    <row r="15751" spans="1:9" ht="32" x14ac:dyDescent="0.2">
      <c r="A15751" t="s">
        <v>37070</v>
      </c>
      <c r="B15751" t="s">
        <v>16157</v>
      </c>
      <c r="C15751">
        <v>1</v>
      </c>
      <c r="D15751" t="s">
        <v>31</v>
      </c>
      <c r="E15751" t="s">
        <v>12</v>
      </c>
      <c r="F15751" s="3" t="s">
        <v>37071</v>
      </c>
      <c r="G15751">
        <v>2018</v>
      </c>
      <c r="H15751" t="s">
        <v>420</v>
      </c>
      <c r="I15751" t="s">
        <v>37072</v>
      </c>
    </row>
    <row r="15752" spans="1:9" ht="16" x14ac:dyDescent="0.2">
      <c r="A15752" t="s">
        <v>37073</v>
      </c>
      <c r="B15752" t="s">
        <v>37074</v>
      </c>
      <c r="C15752">
        <v>1</v>
      </c>
      <c r="D15752" t="s">
        <v>1085</v>
      </c>
      <c r="E15752" t="s">
        <v>12</v>
      </c>
      <c r="F15752" s="3" t="s">
        <v>35002</v>
      </c>
      <c r="G15752">
        <v>2018</v>
      </c>
      <c r="H15752" t="s">
        <v>1663</v>
      </c>
      <c r="I15752" t="s">
        <v>37075</v>
      </c>
    </row>
    <row r="15753" spans="1:9" ht="16" x14ac:dyDescent="0.2">
      <c r="A15753" t="s">
        <v>37076</v>
      </c>
      <c r="B15753" t="s">
        <v>37077</v>
      </c>
      <c r="C15753">
        <v>1</v>
      </c>
      <c r="D15753" t="s">
        <v>12</v>
      </c>
      <c r="E15753" t="s">
        <v>12</v>
      </c>
      <c r="F15753" s="3" t="s">
        <v>37078</v>
      </c>
      <c r="G15753">
        <v>2018</v>
      </c>
      <c r="H15753" t="s">
        <v>12656</v>
      </c>
      <c r="I15753" t="s">
        <v>37079</v>
      </c>
    </row>
    <row r="15754" spans="1:9" ht="48" x14ac:dyDescent="0.2">
      <c r="A15754" t="s">
        <v>37080</v>
      </c>
      <c r="B15754" t="s">
        <v>37081</v>
      </c>
      <c r="C15754">
        <v>1</v>
      </c>
      <c r="D15754" t="s">
        <v>12</v>
      </c>
      <c r="E15754" t="s">
        <v>12</v>
      </c>
      <c r="F15754" s="3" t="s">
        <v>37082</v>
      </c>
      <c r="G15754">
        <v>2018</v>
      </c>
      <c r="H15754" t="s">
        <v>239</v>
      </c>
      <c r="I15754" t="s">
        <v>37083</v>
      </c>
    </row>
    <row r="15755" spans="1:9" ht="32" x14ac:dyDescent="0.2">
      <c r="A15755" t="s">
        <v>37084</v>
      </c>
      <c r="B15755" t="s">
        <v>37085</v>
      </c>
      <c r="C15755">
        <v>1</v>
      </c>
      <c r="D15755">
        <f>164</f>
        <v>164</v>
      </c>
      <c r="E15755" t="s">
        <v>12</v>
      </c>
      <c r="F15755" s="3" t="s">
        <v>37086</v>
      </c>
      <c r="G15755">
        <v>2018</v>
      </c>
      <c r="H15755" t="s">
        <v>226</v>
      </c>
      <c r="I15755" t="s">
        <v>37087</v>
      </c>
    </row>
    <row r="15756" spans="1:9" ht="48" x14ac:dyDescent="0.2">
      <c r="A15756" t="s">
        <v>37084</v>
      </c>
      <c r="B15756" t="s">
        <v>37088</v>
      </c>
      <c r="C15756">
        <v>2</v>
      </c>
      <c r="D15756">
        <f>164</f>
        <v>164</v>
      </c>
      <c r="E15756" t="s">
        <v>12</v>
      </c>
      <c r="F15756" s="3" t="s">
        <v>37089</v>
      </c>
      <c r="G15756">
        <v>2018</v>
      </c>
      <c r="H15756" t="s">
        <v>226</v>
      </c>
      <c r="I15756" t="s">
        <v>37087</v>
      </c>
    </row>
    <row r="15757" spans="1:9" ht="32" x14ac:dyDescent="0.2">
      <c r="A15757" t="s">
        <v>37084</v>
      </c>
      <c r="B15757" t="s">
        <v>37090</v>
      </c>
      <c r="C15757">
        <v>3</v>
      </c>
      <c r="D15757" t="s">
        <v>12</v>
      </c>
      <c r="E15757" t="s">
        <v>12</v>
      </c>
      <c r="F15757" s="3" t="s">
        <v>37091</v>
      </c>
      <c r="G15757">
        <v>2018</v>
      </c>
      <c r="H15757" t="s">
        <v>226</v>
      </c>
      <c r="I15757" t="s">
        <v>37087</v>
      </c>
    </row>
    <row r="15758" spans="1:9" ht="32" x14ac:dyDescent="0.2">
      <c r="A15758" t="s">
        <v>37092</v>
      </c>
      <c r="B15758" t="s">
        <v>37093</v>
      </c>
      <c r="C15758">
        <v>1</v>
      </c>
      <c r="D15758" t="s">
        <v>12</v>
      </c>
      <c r="E15758" t="s">
        <v>12</v>
      </c>
      <c r="F15758" s="3" t="s">
        <v>21052</v>
      </c>
      <c r="G15758">
        <v>2018</v>
      </c>
      <c r="H15758" t="s">
        <v>239</v>
      </c>
      <c r="I15758" t="s">
        <v>37094</v>
      </c>
    </row>
    <row r="15759" spans="1:9" ht="16" x14ac:dyDescent="0.2">
      <c r="A15759" t="s">
        <v>37095</v>
      </c>
      <c r="B15759" t="s">
        <v>37096</v>
      </c>
      <c r="C15759">
        <v>1</v>
      </c>
      <c r="D15759" t="s">
        <v>772</v>
      </c>
      <c r="E15759" t="s">
        <v>12</v>
      </c>
      <c r="F15759" s="3" t="s">
        <v>37097</v>
      </c>
      <c r="G15759">
        <v>2018</v>
      </c>
      <c r="H15759" t="s">
        <v>368</v>
      </c>
      <c r="I15759" t="s">
        <v>37098</v>
      </c>
    </row>
    <row r="15760" spans="1:9" ht="16" x14ac:dyDescent="0.2">
      <c r="A15760" t="s">
        <v>37095</v>
      </c>
      <c r="B15760" t="s">
        <v>28234</v>
      </c>
      <c r="C15760">
        <v>2</v>
      </c>
      <c r="D15760" t="s">
        <v>1148</v>
      </c>
      <c r="E15760" t="s">
        <v>12</v>
      </c>
      <c r="F15760" s="3" t="s">
        <v>4576</v>
      </c>
      <c r="G15760">
        <v>2018</v>
      </c>
      <c r="H15760" t="s">
        <v>368</v>
      </c>
      <c r="I15760" t="s">
        <v>37098</v>
      </c>
    </row>
    <row r="15761" spans="1:9" ht="16" x14ac:dyDescent="0.2">
      <c r="A15761" t="s">
        <v>37099</v>
      </c>
      <c r="B15761" t="s">
        <v>12355</v>
      </c>
      <c r="C15761">
        <v>1</v>
      </c>
      <c r="D15761" t="s">
        <v>52</v>
      </c>
      <c r="E15761" t="s">
        <v>12</v>
      </c>
      <c r="F15761" s="3" t="s">
        <v>12356</v>
      </c>
      <c r="G15761">
        <v>2018</v>
      </c>
      <c r="H15761" t="s">
        <v>21</v>
      </c>
      <c r="I15761" t="s">
        <v>37100</v>
      </c>
    </row>
    <row r="15762" spans="1:9" ht="16" x14ac:dyDescent="0.2">
      <c r="A15762" t="s">
        <v>37099</v>
      </c>
      <c r="B15762" t="s">
        <v>37101</v>
      </c>
      <c r="C15762">
        <v>2</v>
      </c>
      <c r="D15762" t="s">
        <v>344</v>
      </c>
      <c r="E15762" t="s">
        <v>12</v>
      </c>
      <c r="F15762" s="3" t="s">
        <v>12353</v>
      </c>
      <c r="G15762">
        <v>2018</v>
      </c>
      <c r="H15762" t="s">
        <v>323</v>
      </c>
      <c r="I15762" t="s">
        <v>37100</v>
      </c>
    </row>
    <row r="15763" spans="1:9" ht="48" x14ac:dyDescent="0.2">
      <c r="A15763" t="s">
        <v>37102</v>
      </c>
      <c r="B15763" t="s">
        <v>37103</v>
      </c>
      <c r="C15763">
        <v>1</v>
      </c>
      <c r="D15763" t="s">
        <v>12</v>
      </c>
      <c r="E15763" t="s">
        <v>12</v>
      </c>
      <c r="F15763" s="3" t="s">
        <v>37104</v>
      </c>
      <c r="G15763">
        <v>2018</v>
      </c>
      <c r="H15763" t="s">
        <v>239</v>
      </c>
      <c r="I15763" t="s">
        <v>37105</v>
      </c>
    </row>
    <row r="15764" spans="1:9" ht="32" x14ac:dyDescent="0.2">
      <c r="A15764" t="s">
        <v>37102</v>
      </c>
      <c r="B15764" t="s">
        <v>37106</v>
      </c>
      <c r="C15764">
        <v>2</v>
      </c>
      <c r="D15764" t="s">
        <v>12</v>
      </c>
      <c r="E15764" t="s">
        <v>12</v>
      </c>
      <c r="F15764" s="3" t="s">
        <v>37107</v>
      </c>
      <c r="G15764">
        <v>2018</v>
      </c>
      <c r="H15764" t="s">
        <v>239</v>
      </c>
      <c r="I15764" t="s">
        <v>37105</v>
      </c>
    </row>
    <row r="15765" spans="1:9" ht="32" x14ac:dyDescent="0.2">
      <c r="A15765" t="s">
        <v>37102</v>
      </c>
      <c r="B15765" t="s">
        <v>37108</v>
      </c>
      <c r="C15765">
        <v>3</v>
      </c>
      <c r="D15765" t="s">
        <v>12</v>
      </c>
      <c r="E15765" t="s">
        <v>12</v>
      </c>
      <c r="F15765" s="3" t="s">
        <v>37109</v>
      </c>
      <c r="G15765">
        <v>2018</v>
      </c>
      <c r="H15765" t="s">
        <v>239</v>
      </c>
      <c r="I15765" t="s">
        <v>37105</v>
      </c>
    </row>
    <row r="15766" spans="1:9" ht="32" x14ac:dyDescent="0.2">
      <c r="A15766" t="s">
        <v>37110</v>
      </c>
      <c r="B15766" t="s">
        <v>37111</v>
      </c>
      <c r="C15766">
        <v>1</v>
      </c>
      <c r="D15766" t="s">
        <v>12</v>
      </c>
      <c r="E15766" t="s">
        <v>12</v>
      </c>
      <c r="F15766" s="3" t="s">
        <v>37112</v>
      </c>
      <c r="G15766">
        <v>2018</v>
      </c>
      <c r="H15766" t="s">
        <v>239</v>
      </c>
      <c r="I15766" t="s">
        <v>37113</v>
      </c>
    </row>
    <row r="15767" spans="1:9" ht="48" x14ac:dyDescent="0.2">
      <c r="A15767" t="s">
        <v>37110</v>
      </c>
      <c r="B15767" t="s">
        <v>37114</v>
      </c>
      <c r="C15767">
        <v>2</v>
      </c>
      <c r="D15767" t="s">
        <v>12</v>
      </c>
      <c r="E15767" t="s">
        <v>12</v>
      </c>
      <c r="F15767" s="3" t="s">
        <v>37115</v>
      </c>
      <c r="G15767">
        <v>2018</v>
      </c>
      <c r="H15767" t="s">
        <v>239</v>
      </c>
      <c r="I15767" t="s">
        <v>37113</v>
      </c>
    </row>
    <row r="15768" spans="1:9" ht="32" x14ac:dyDescent="0.2">
      <c r="A15768" t="s">
        <v>37110</v>
      </c>
      <c r="B15768" t="s">
        <v>37116</v>
      </c>
      <c r="C15768">
        <v>3</v>
      </c>
      <c r="D15768" t="s">
        <v>12</v>
      </c>
      <c r="E15768" t="s">
        <v>12</v>
      </c>
      <c r="F15768" s="3" t="s">
        <v>37117</v>
      </c>
      <c r="G15768">
        <v>2018</v>
      </c>
      <c r="H15768" t="s">
        <v>239</v>
      </c>
      <c r="I15768" t="s">
        <v>37113</v>
      </c>
    </row>
    <row r="15769" spans="1:9" ht="32" x14ac:dyDescent="0.2">
      <c r="A15769" t="s">
        <v>37110</v>
      </c>
      <c r="B15769" t="s">
        <v>37118</v>
      </c>
      <c r="C15769">
        <v>4</v>
      </c>
      <c r="D15769" t="s">
        <v>12</v>
      </c>
      <c r="E15769" t="s">
        <v>12</v>
      </c>
      <c r="F15769" s="3" t="s">
        <v>37112</v>
      </c>
      <c r="G15769">
        <v>2018</v>
      </c>
      <c r="H15769" t="s">
        <v>239</v>
      </c>
      <c r="I15769" t="s">
        <v>37113</v>
      </c>
    </row>
    <row r="15770" spans="1:9" ht="32" x14ac:dyDescent="0.2">
      <c r="A15770" t="s">
        <v>37110</v>
      </c>
      <c r="B15770" t="s">
        <v>37119</v>
      </c>
      <c r="C15770">
        <v>5</v>
      </c>
      <c r="D15770" t="s">
        <v>12</v>
      </c>
      <c r="E15770" t="s">
        <v>12</v>
      </c>
      <c r="F15770" s="3" t="s">
        <v>37112</v>
      </c>
      <c r="G15770">
        <v>2018</v>
      </c>
      <c r="H15770" t="s">
        <v>239</v>
      </c>
      <c r="I15770" t="s">
        <v>37113</v>
      </c>
    </row>
    <row r="15771" spans="1:9" ht="16" x14ac:dyDescent="0.2">
      <c r="A15771" t="s">
        <v>37120</v>
      </c>
      <c r="B15771" t="s">
        <v>11483</v>
      </c>
      <c r="C15771">
        <v>1</v>
      </c>
      <c r="D15771" t="s">
        <v>1085</v>
      </c>
      <c r="E15771" t="s">
        <v>12</v>
      </c>
      <c r="F15771" s="3" t="s">
        <v>4274</v>
      </c>
      <c r="G15771">
        <v>2018</v>
      </c>
      <c r="H15771" t="s">
        <v>1663</v>
      </c>
      <c r="I15771" t="s">
        <v>37121</v>
      </c>
    </row>
    <row r="15772" spans="1:9" ht="16" x14ac:dyDescent="0.2">
      <c r="A15772" t="s">
        <v>37122</v>
      </c>
      <c r="B15772" t="s">
        <v>11483</v>
      </c>
      <c r="C15772">
        <v>1</v>
      </c>
      <c r="D15772" t="s">
        <v>1085</v>
      </c>
      <c r="E15772" t="s">
        <v>12</v>
      </c>
      <c r="F15772" s="3" t="s">
        <v>4274</v>
      </c>
      <c r="G15772">
        <v>2018</v>
      </c>
      <c r="H15772" t="s">
        <v>1663</v>
      </c>
      <c r="I15772" t="s">
        <v>37123</v>
      </c>
    </row>
    <row r="15773" spans="1:9" ht="32" x14ac:dyDescent="0.2">
      <c r="A15773" t="s">
        <v>37124</v>
      </c>
      <c r="B15773" t="s">
        <v>37125</v>
      </c>
      <c r="C15773">
        <v>1</v>
      </c>
      <c r="D15773" t="s">
        <v>12</v>
      </c>
      <c r="E15773" t="s">
        <v>12</v>
      </c>
      <c r="F15773" s="3" t="s">
        <v>37126</v>
      </c>
      <c r="G15773">
        <v>2018</v>
      </c>
      <c r="H15773" t="s">
        <v>126</v>
      </c>
      <c r="I15773" t="s">
        <v>37127</v>
      </c>
    </row>
    <row r="15774" spans="1:9" ht="16" x14ac:dyDescent="0.2">
      <c r="A15774" t="s">
        <v>37128</v>
      </c>
      <c r="B15774" t="s">
        <v>4986</v>
      </c>
      <c r="C15774">
        <v>1</v>
      </c>
      <c r="D15774" t="s">
        <v>12</v>
      </c>
      <c r="E15774" t="s">
        <v>12</v>
      </c>
      <c r="F15774" s="3" t="s">
        <v>37129</v>
      </c>
      <c r="G15774">
        <v>2018</v>
      </c>
      <c r="H15774" t="s">
        <v>14</v>
      </c>
      <c r="I15774" t="s">
        <v>37130</v>
      </c>
    </row>
    <row r="15775" spans="1:9" ht="16" x14ac:dyDescent="0.2">
      <c r="A15775" t="s">
        <v>37128</v>
      </c>
      <c r="B15775" t="s">
        <v>37131</v>
      </c>
      <c r="C15775">
        <v>2</v>
      </c>
      <c r="D15775" t="s">
        <v>2652</v>
      </c>
      <c r="E15775" t="s">
        <v>12</v>
      </c>
      <c r="F15775" s="3" t="s">
        <v>37132</v>
      </c>
      <c r="G15775">
        <v>2018</v>
      </c>
      <c r="H15775" t="s">
        <v>14</v>
      </c>
      <c r="I15775" t="s">
        <v>37130</v>
      </c>
    </row>
    <row r="15776" spans="1:9" ht="32" x14ac:dyDescent="0.2">
      <c r="A15776" t="s">
        <v>37133</v>
      </c>
      <c r="B15776" t="s">
        <v>36245</v>
      </c>
      <c r="C15776">
        <v>1</v>
      </c>
      <c r="D15776" t="s">
        <v>12</v>
      </c>
      <c r="E15776" t="s">
        <v>12</v>
      </c>
      <c r="F15776" s="3" t="s">
        <v>37134</v>
      </c>
      <c r="G15776">
        <v>2018</v>
      </c>
      <c r="H15776" t="s">
        <v>14</v>
      </c>
      <c r="I15776" t="s">
        <v>37135</v>
      </c>
    </row>
    <row r="15777" spans="1:9" ht="16" x14ac:dyDescent="0.2">
      <c r="A15777" t="s">
        <v>37133</v>
      </c>
      <c r="B15777" t="s">
        <v>37136</v>
      </c>
      <c r="C15777">
        <v>2</v>
      </c>
      <c r="D15777">
        <f>256</f>
        <v>256</v>
      </c>
      <c r="E15777" t="s">
        <v>12</v>
      </c>
      <c r="F15777" s="3" t="s">
        <v>36246</v>
      </c>
      <c r="G15777">
        <v>2018</v>
      </c>
      <c r="H15777" t="s">
        <v>14</v>
      </c>
      <c r="I15777" t="s">
        <v>37135</v>
      </c>
    </row>
    <row r="15778" spans="1:9" ht="16" x14ac:dyDescent="0.2">
      <c r="A15778" t="s">
        <v>37137</v>
      </c>
      <c r="B15778" t="s">
        <v>28984</v>
      </c>
      <c r="C15778">
        <v>1</v>
      </c>
      <c r="D15778" t="s">
        <v>3850</v>
      </c>
      <c r="E15778" t="s">
        <v>12</v>
      </c>
      <c r="F15778" s="3" t="s">
        <v>8248</v>
      </c>
      <c r="G15778">
        <v>2018</v>
      </c>
      <c r="H15778" t="s">
        <v>140</v>
      </c>
      <c r="I15778" t="s">
        <v>37138</v>
      </c>
    </row>
    <row r="15779" spans="1:9" ht="32" x14ac:dyDescent="0.2">
      <c r="A15779" t="s">
        <v>37139</v>
      </c>
      <c r="B15779" t="s">
        <v>5578</v>
      </c>
      <c r="C15779">
        <v>1</v>
      </c>
      <c r="D15779" t="s">
        <v>12</v>
      </c>
      <c r="E15779" t="s">
        <v>12</v>
      </c>
      <c r="F15779" s="3" t="s">
        <v>33142</v>
      </c>
      <c r="G15779">
        <v>2018</v>
      </c>
      <c r="H15779" t="s">
        <v>140</v>
      </c>
      <c r="I15779" t="s">
        <v>37140</v>
      </c>
    </row>
    <row r="15780" spans="1:9" ht="16" x14ac:dyDescent="0.2">
      <c r="A15780" t="s">
        <v>37139</v>
      </c>
      <c r="B15780" t="s">
        <v>37141</v>
      </c>
      <c r="C15780">
        <v>2</v>
      </c>
      <c r="D15780" t="s">
        <v>52</v>
      </c>
      <c r="E15780" t="s">
        <v>12</v>
      </c>
      <c r="F15780" s="3" t="s">
        <v>1278</v>
      </c>
      <c r="G15780">
        <v>2018</v>
      </c>
      <c r="H15780" t="s">
        <v>140</v>
      </c>
      <c r="I15780" t="s">
        <v>37140</v>
      </c>
    </row>
    <row r="15781" spans="1:9" ht="16" x14ac:dyDescent="0.2">
      <c r="A15781" t="s">
        <v>37139</v>
      </c>
      <c r="B15781" t="s">
        <v>37142</v>
      </c>
      <c r="C15781">
        <v>3</v>
      </c>
      <c r="D15781" t="s">
        <v>52</v>
      </c>
      <c r="E15781" t="s">
        <v>12</v>
      </c>
      <c r="F15781" s="3" t="s">
        <v>1278</v>
      </c>
      <c r="G15781">
        <v>2018</v>
      </c>
      <c r="H15781" t="s">
        <v>140</v>
      </c>
      <c r="I15781" t="s">
        <v>37140</v>
      </c>
    </row>
    <row r="15782" spans="1:9" ht="16" x14ac:dyDescent="0.2">
      <c r="A15782" t="s">
        <v>37139</v>
      </c>
      <c r="B15782" t="s">
        <v>20400</v>
      </c>
      <c r="C15782">
        <v>4</v>
      </c>
      <c r="D15782" t="s">
        <v>52</v>
      </c>
      <c r="E15782" t="s">
        <v>12</v>
      </c>
      <c r="F15782" s="3" t="s">
        <v>1278</v>
      </c>
      <c r="G15782">
        <v>2018</v>
      </c>
      <c r="H15782" t="s">
        <v>140</v>
      </c>
      <c r="I15782" t="s">
        <v>37140</v>
      </c>
    </row>
    <row r="15783" spans="1:9" ht="32" x14ac:dyDescent="0.2">
      <c r="A15783" t="s">
        <v>37143</v>
      </c>
      <c r="B15783" t="s">
        <v>36791</v>
      </c>
      <c r="C15783">
        <v>1</v>
      </c>
      <c r="D15783" t="s">
        <v>12</v>
      </c>
      <c r="E15783" t="s">
        <v>12</v>
      </c>
      <c r="F15783" s="3" t="s">
        <v>30562</v>
      </c>
      <c r="G15783">
        <v>2018</v>
      </c>
      <c r="H15783" t="s">
        <v>420</v>
      </c>
      <c r="I15783" t="s">
        <v>37144</v>
      </c>
    </row>
    <row r="15784" spans="1:9" ht="32" x14ac:dyDescent="0.2">
      <c r="A15784" t="s">
        <v>37143</v>
      </c>
      <c r="B15784" t="s">
        <v>37145</v>
      </c>
      <c r="C15784">
        <v>2</v>
      </c>
      <c r="D15784" t="s">
        <v>12</v>
      </c>
      <c r="E15784" t="s">
        <v>12</v>
      </c>
      <c r="F15784" s="3" t="s">
        <v>23178</v>
      </c>
      <c r="G15784">
        <v>2018</v>
      </c>
      <c r="H15784" t="s">
        <v>420</v>
      </c>
      <c r="I15784" t="s">
        <v>37144</v>
      </c>
    </row>
    <row r="15785" spans="1:9" ht="16" x14ac:dyDescent="0.2">
      <c r="A15785" t="s">
        <v>37146</v>
      </c>
      <c r="B15785" t="s">
        <v>30661</v>
      </c>
      <c r="C15785">
        <v>1</v>
      </c>
      <c r="D15785" t="s">
        <v>344</v>
      </c>
      <c r="E15785" t="s">
        <v>12</v>
      </c>
      <c r="F15785" s="3" t="s">
        <v>4709</v>
      </c>
      <c r="G15785">
        <v>2018</v>
      </c>
      <c r="H15785" t="s">
        <v>1157</v>
      </c>
      <c r="I15785" t="s">
        <v>37147</v>
      </c>
    </row>
    <row r="15786" spans="1:9" ht="16" x14ac:dyDescent="0.2">
      <c r="A15786" t="s">
        <v>37146</v>
      </c>
      <c r="B15786" t="s">
        <v>3106</v>
      </c>
      <c r="C15786">
        <v>2</v>
      </c>
      <c r="D15786" t="s">
        <v>12</v>
      </c>
      <c r="E15786" t="s">
        <v>12</v>
      </c>
      <c r="F15786" s="3" t="s">
        <v>37148</v>
      </c>
      <c r="G15786">
        <v>2018</v>
      </c>
      <c r="H15786" t="s">
        <v>1157</v>
      </c>
      <c r="I15786" t="s">
        <v>37147</v>
      </c>
    </row>
    <row r="15787" spans="1:9" ht="32" x14ac:dyDescent="0.2">
      <c r="A15787" t="s">
        <v>37146</v>
      </c>
      <c r="B15787" t="s">
        <v>37149</v>
      </c>
      <c r="C15787">
        <v>3</v>
      </c>
      <c r="D15787" t="s">
        <v>12</v>
      </c>
      <c r="E15787" t="s">
        <v>12</v>
      </c>
      <c r="F15787" s="3" t="s">
        <v>3236</v>
      </c>
      <c r="G15787">
        <v>2018</v>
      </c>
      <c r="H15787" t="s">
        <v>1810</v>
      </c>
      <c r="I15787" t="s">
        <v>37147</v>
      </c>
    </row>
    <row r="15788" spans="1:9" ht="16" x14ac:dyDescent="0.2">
      <c r="A15788" t="s">
        <v>37146</v>
      </c>
      <c r="B15788" t="s">
        <v>37150</v>
      </c>
      <c r="C15788">
        <v>4</v>
      </c>
      <c r="D15788" t="s">
        <v>90</v>
      </c>
      <c r="E15788" t="s">
        <v>12</v>
      </c>
      <c r="F15788" s="3" t="s">
        <v>37151</v>
      </c>
      <c r="G15788">
        <v>2018</v>
      </c>
      <c r="H15788" t="s">
        <v>779</v>
      </c>
      <c r="I15788" t="s">
        <v>37147</v>
      </c>
    </row>
    <row r="15789" spans="1:9" ht="16" x14ac:dyDescent="0.2">
      <c r="A15789" t="s">
        <v>37146</v>
      </c>
      <c r="B15789" t="s">
        <v>37152</v>
      </c>
      <c r="C15789">
        <v>5</v>
      </c>
      <c r="D15789" t="s">
        <v>12</v>
      </c>
      <c r="E15789" t="s">
        <v>12</v>
      </c>
      <c r="F15789" s="3" t="s">
        <v>26539</v>
      </c>
      <c r="G15789">
        <v>2018</v>
      </c>
      <c r="H15789" t="s">
        <v>6550</v>
      </c>
      <c r="I15789" t="s">
        <v>37147</v>
      </c>
    </row>
    <row r="15790" spans="1:9" ht="16" x14ac:dyDescent="0.2">
      <c r="A15790" t="s">
        <v>37153</v>
      </c>
      <c r="B15790" t="s">
        <v>37154</v>
      </c>
      <c r="C15790">
        <v>1</v>
      </c>
      <c r="D15790" t="s">
        <v>12</v>
      </c>
      <c r="E15790" t="s">
        <v>12</v>
      </c>
      <c r="F15790" s="3" t="s">
        <v>4101</v>
      </c>
      <c r="G15790">
        <v>2018</v>
      </c>
      <c r="H15790" t="s">
        <v>323</v>
      </c>
      <c r="I15790" t="s">
        <v>37155</v>
      </c>
    </row>
    <row r="15791" spans="1:9" ht="32" x14ac:dyDescent="0.2">
      <c r="A15791" t="s">
        <v>37153</v>
      </c>
      <c r="B15791" t="s">
        <v>37156</v>
      </c>
      <c r="C15791">
        <v>2</v>
      </c>
      <c r="D15791" t="s">
        <v>52</v>
      </c>
      <c r="E15791" t="s">
        <v>12</v>
      </c>
      <c r="F15791" s="3" t="s">
        <v>33982</v>
      </c>
      <c r="G15791">
        <v>2018</v>
      </c>
      <c r="H15791" t="s">
        <v>323</v>
      </c>
      <c r="I15791" t="s">
        <v>37155</v>
      </c>
    </row>
    <row r="15792" spans="1:9" ht="32" x14ac:dyDescent="0.2">
      <c r="A15792" t="s">
        <v>37157</v>
      </c>
      <c r="B15792" t="s">
        <v>33940</v>
      </c>
      <c r="C15792">
        <v>1</v>
      </c>
      <c r="D15792" t="s">
        <v>1207</v>
      </c>
      <c r="E15792" t="s">
        <v>12</v>
      </c>
      <c r="F15792" s="3" t="s">
        <v>37158</v>
      </c>
      <c r="G15792">
        <v>2018</v>
      </c>
      <c r="H15792" t="s">
        <v>323</v>
      </c>
      <c r="I15792" t="s">
        <v>37159</v>
      </c>
    </row>
    <row r="15793" spans="1:9" ht="16" x14ac:dyDescent="0.2">
      <c r="A15793" t="s">
        <v>37160</v>
      </c>
      <c r="B15793" t="s">
        <v>7723</v>
      </c>
      <c r="C15793">
        <v>1</v>
      </c>
      <c r="D15793" t="s">
        <v>12</v>
      </c>
      <c r="E15793" t="s">
        <v>12</v>
      </c>
      <c r="F15793" s="3" t="s">
        <v>37161</v>
      </c>
      <c r="G15793">
        <v>2018</v>
      </c>
      <c r="H15793" t="s">
        <v>37</v>
      </c>
      <c r="I15793" t="s">
        <v>37162</v>
      </c>
    </row>
    <row r="15794" spans="1:9" ht="16" x14ac:dyDescent="0.2">
      <c r="A15794" t="s">
        <v>37163</v>
      </c>
      <c r="B15794" t="s">
        <v>31336</v>
      </c>
      <c r="C15794">
        <v>1</v>
      </c>
      <c r="D15794" t="s">
        <v>772</v>
      </c>
      <c r="E15794" t="s">
        <v>12</v>
      </c>
      <c r="F15794" s="3" t="s">
        <v>23501</v>
      </c>
      <c r="G15794">
        <v>2018</v>
      </c>
      <c r="H15794" t="s">
        <v>37</v>
      </c>
      <c r="I15794" t="s">
        <v>37164</v>
      </c>
    </row>
    <row r="15795" spans="1:9" ht="16" x14ac:dyDescent="0.2">
      <c r="A15795" t="s">
        <v>37163</v>
      </c>
      <c r="B15795" t="s">
        <v>37165</v>
      </c>
      <c r="C15795">
        <v>2</v>
      </c>
      <c r="D15795">
        <f>545</f>
        <v>545</v>
      </c>
      <c r="E15795" t="s">
        <v>7100</v>
      </c>
      <c r="F15795" s="3" t="s">
        <v>7101</v>
      </c>
      <c r="G15795">
        <v>2018</v>
      </c>
      <c r="H15795" t="s">
        <v>371</v>
      </c>
      <c r="I15795" t="s">
        <v>37164</v>
      </c>
    </row>
    <row r="15796" spans="1:9" ht="32" x14ac:dyDescent="0.2">
      <c r="A15796" t="s">
        <v>37163</v>
      </c>
      <c r="B15796" t="s">
        <v>1578</v>
      </c>
      <c r="C15796">
        <v>3</v>
      </c>
      <c r="D15796" t="s">
        <v>1579</v>
      </c>
      <c r="E15796" t="s">
        <v>12</v>
      </c>
      <c r="F15796" s="3" t="s">
        <v>1580</v>
      </c>
      <c r="G15796">
        <v>2018</v>
      </c>
      <c r="H15796" t="s">
        <v>140</v>
      </c>
      <c r="I15796" t="s">
        <v>37164</v>
      </c>
    </row>
    <row r="15797" spans="1:9" ht="32" x14ac:dyDescent="0.2">
      <c r="A15797" t="s">
        <v>37166</v>
      </c>
      <c r="B15797" t="s">
        <v>37167</v>
      </c>
      <c r="C15797">
        <v>1</v>
      </c>
      <c r="D15797" s="5" t="s">
        <v>12</v>
      </c>
      <c r="E15797" t="s">
        <v>12</v>
      </c>
      <c r="F15797" s="7" t="s">
        <v>1291</v>
      </c>
      <c r="G15797">
        <v>2018</v>
      </c>
      <c r="H15797" t="s">
        <v>21</v>
      </c>
      <c r="I15797" t="s">
        <v>37168</v>
      </c>
    </row>
    <row r="15798" spans="1:9" ht="32" x14ac:dyDescent="0.2">
      <c r="A15798" t="s">
        <v>37169</v>
      </c>
      <c r="B15798" t="s">
        <v>37170</v>
      </c>
      <c r="C15798">
        <v>1</v>
      </c>
      <c r="D15798">
        <f>404</f>
        <v>404</v>
      </c>
      <c r="E15798" t="s">
        <v>12</v>
      </c>
      <c r="F15798" s="3" t="s">
        <v>37171</v>
      </c>
      <c r="G15798">
        <v>2018</v>
      </c>
      <c r="H15798" t="s">
        <v>313</v>
      </c>
      <c r="I15798" t="s">
        <v>37172</v>
      </c>
    </row>
    <row r="15799" spans="1:9" ht="32" x14ac:dyDescent="0.2">
      <c r="A15799" t="s">
        <v>37169</v>
      </c>
      <c r="B15799" t="s">
        <v>37173</v>
      </c>
      <c r="C15799">
        <v>2</v>
      </c>
      <c r="D15799">
        <f>404</f>
        <v>404</v>
      </c>
      <c r="E15799" t="s">
        <v>12</v>
      </c>
      <c r="F15799" s="3" t="s">
        <v>37171</v>
      </c>
      <c r="G15799">
        <v>2018</v>
      </c>
      <c r="H15799" t="s">
        <v>313</v>
      </c>
      <c r="I15799" t="s">
        <v>37172</v>
      </c>
    </row>
    <row r="15800" spans="1:9" ht="16" x14ac:dyDescent="0.2">
      <c r="A15800" t="s">
        <v>37174</v>
      </c>
      <c r="B15800" t="s">
        <v>37175</v>
      </c>
      <c r="C15800">
        <v>1</v>
      </c>
      <c r="D15800" t="s">
        <v>344</v>
      </c>
      <c r="E15800" t="s">
        <v>12</v>
      </c>
      <c r="F15800" s="3" t="s">
        <v>37176</v>
      </c>
      <c r="G15800">
        <v>2018</v>
      </c>
      <c r="H15800" t="s">
        <v>1696</v>
      </c>
      <c r="I15800" t="s">
        <v>37177</v>
      </c>
    </row>
    <row r="15801" spans="1:9" ht="16" x14ac:dyDescent="0.2">
      <c r="A15801" t="s">
        <v>37178</v>
      </c>
      <c r="B15801" t="s">
        <v>37179</v>
      </c>
      <c r="C15801">
        <v>1</v>
      </c>
      <c r="D15801" t="s">
        <v>1512</v>
      </c>
      <c r="E15801" t="s">
        <v>12</v>
      </c>
      <c r="F15801" s="3" t="s">
        <v>18146</v>
      </c>
      <c r="G15801">
        <v>2018</v>
      </c>
      <c r="H15801" t="s">
        <v>323</v>
      </c>
      <c r="I15801" t="s">
        <v>37180</v>
      </c>
    </row>
    <row r="15802" spans="1:9" ht="32" x14ac:dyDescent="0.2">
      <c r="A15802" t="s">
        <v>37178</v>
      </c>
      <c r="B15802" t="s">
        <v>7826</v>
      </c>
      <c r="C15802">
        <v>2</v>
      </c>
      <c r="D15802" t="s">
        <v>1903</v>
      </c>
      <c r="E15802" t="s">
        <v>12</v>
      </c>
      <c r="F15802" s="3" t="s">
        <v>7827</v>
      </c>
      <c r="G15802">
        <v>2018</v>
      </c>
      <c r="H15802" t="s">
        <v>323</v>
      </c>
      <c r="I15802" t="s">
        <v>37180</v>
      </c>
    </row>
    <row r="15803" spans="1:9" ht="32" x14ac:dyDescent="0.2">
      <c r="A15803" t="s">
        <v>37181</v>
      </c>
      <c r="B15803" t="s">
        <v>32912</v>
      </c>
      <c r="C15803">
        <v>1</v>
      </c>
      <c r="D15803" t="s">
        <v>2828</v>
      </c>
      <c r="E15803" t="s">
        <v>12</v>
      </c>
      <c r="F15803" s="3" t="s">
        <v>37182</v>
      </c>
      <c r="G15803">
        <v>2018</v>
      </c>
      <c r="H15803" t="s">
        <v>323</v>
      </c>
      <c r="I15803" t="s">
        <v>37183</v>
      </c>
    </row>
    <row r="15804" spans="1:9" ht="32" x14ac:dyDescent="0.2">
      <c r="A15804" t="s">
        <v>37181</v>
      </c>
      <c r="B15804" t="s">
        <v>7826</v>
      </c>
      <c r="C15804">
        <v>2</v>
      </c>
      <c r="D15804" t="s">
        <v>2828</v>
      </c>
      <c r="E15804" t="s">
        <v>12</v>
      </c>
      <c r="F15804" s="3" t="s">
        <v>6214</v>
      </c>
      <c r="G15804">
        <v>2018</v>
      </c>
      <c r="H15804" t="s">
        <v>323</v>
      </c>
      <c r="I15804" t="s">
        <v>37183</v>
      </c>
    </row>
    <row r="15805" spans="1:9" ht="16" x14ac:dyDescent="0.2">
      <c r="A15805" t="s">
        <v>37184</v>
      </c>
      <c r="B15805" t="s">
        <v>37185</v>
      </c>
      <c r="C15805">
        <v>1</v>
      </c>
      <c r="D15805" t="s">
        <v>12</v>
      </c>
      <c r="E15805" t="s">
        <v>12</v>
      </c>
      <c r="F15805" s="3" t="s">
        <v>11069</v>
      </c>
      <c r="G15805">
        <v>2018</v>
      </c>
      <c r="H15805" t="s">
        <v>239</v>
      </c>
      <c r="I15805" t="s">
        <v>37186</v>
      </c>
    </row>
    <row r="15806" spans="1:9" ht="16" x14ac:dyDescent="0.2">
      <c r="A15806" t="s">
        <v>37187</v>
      </c>
      <c r="B15806" t="s">
        <v>37188</v>
      </c>
      <c r="C15806">
        <v>1</v>
      </c>
      <c r="D15806" t="s">
        <v>12</v>
      </c>
      <c r="E15806" t="s">
        <v>12</v>
      </c>
      <c r="F15806" s="3" t="s">
        <v>37189</v>
      </c>
      <c r="G15806">
        <v>2018</v>
      </c>
      <c r="H15806" t="s">
        <v>801</v>
      </c>
      <c r="I15806" t="s">
        <v>37190</v>
      </c>
    </row>
    <row r="15807" spans="1:9" ht="32" x14ac:dyDescent="0.2">
      <c r="A15807" t="s">
        <v>37187</v>
      </c>
      <c r="B15807" t="s">
        <v>37191</v>
      </c>
      <c r="C15807">
        <v>2</v>
      </c>
      <c r="D15807">
        <f>444</f>
        <v>444</v>
      </c>
      <c r="E15807" t="s">
        <v>799</v>
      </c>
      <c r="F15807" s="3" t="s">
        <v>37192</v>
      </c>
      <c r="G15807">
        <v>2018</v>
      </c>
      <c r="H15807" t="s">
        <v>801</v>
      </c>
      <c r="I15807" t="s">
        <v>37190</v>
      </c>
    </row>
    <row r="15808" spans="1:9" ht="16" x14ac:dyDescent="0.2">
      <c r="A15808" t="s">
        <v>37193</v>
      </c>
      <c r="B15808" t="s">
        <v>37194</v>
      </c>
      <c r="C15808">
        <v>1</v>
      </c>
      <c r="D15808">
        <f>586</f>
        <v>586</v>
      </c>
      <c r="E15808" t="s">
        <v>12</v>
      </c>
      <c r="F15808" s="3" t="s">
        <v>6252</v>
      </c>
      <c r="G15808">
        <v>2018</v>
      </c>
      <c r="H15808" t="s">
        <v>323</v>
      </c>
      <c r="I15808" t="s">
        <v>37195</v>
      </c>
    </row>
    <row r="15809" spans="1:9" ht="32" x14ac:dyDescent="0.2">
      <c r="A15809" t="s">
        <v>37193</v>
      </c>
      <c r="B15809" t="s">
        <v>30313</v>
      </c>
      <c r="C15809">
        <v>2</v>
      </c>
      <c r="D15809">
        <f>100</f>
        <v>100</v>
      </c>
      <c r="E15809" t="s">
        <v>12</v>
      </c>
      <c r="F15809" s="3" t="s">
        <v>3566</v>
      </c>
      <c r="G15809">
        <v>2018</v>
      </c>
      <c r="H15809" t="s">
        <v>86</v>
      </c>
      <c r="I15809" t="s">
        <v>37195</v>
      </c>
    </row>
    <row r="15810" spans="1:9" ht="16" x14ac:dyDescent="0.2">
      <c r="A15810" t="s">
        <v>37196</v>
      </c>
      <c r="B15810" t="s">
        <v>37197</v>
      </c>
      <c r="C15810">
        <v>1</v>
      </c>
      <c r="D15810" t="s">
        <v>316</v>
      </c>
      <c r="E15810" t="s">
        <v>12</v>
      </c>
      <c r="F15810" s="3" t="s">
        <v>13677</v>
      </c>
      <c r="G15810">
        <v>2018</v>
      </c>
      <c r="H15810" t="s">
        <v>318</v>
      </c>
      <c r="I15810" t="s">
        <v>37198</v>
      </c>
    </row>
    <row r="15811" spans="1:9" ht="32" x14ac:dyDescent="0.2">
      <c r="A15811" t="s">
        <v>37199</v>
      </c>
      <c r="B15811" t="s">
        <v>19816</v>
      </c>
      <c r="C15811">
        <v>1</v>
      </c>
      <c r="D15811" t="s">
        <v>2828</v>
      </c>
      <c r="E15811" t="s">
        <v>12</v>
      </c>
      <c r="F15811" s="3" t="s">
        <v>37200</v>
      </c>
      <c r="G15811">
        <v>2018</v>
      </c>
      <c r="H15811" t="s">
        <v>323</v>
      </c>
      <c r="I15811" t="s">
        <v>37201</v>
      </c>
    </row>
    <row r="15812" spans="1:9" ht="32" x14ac:dyDescent="0.2">
      <c r="A15812" t="s">
        <v>37199</v>
      </c>
      <c r="B15812" t="s">
        <v>19012</v>
      </c>
      <c r="C15812">
        <v>2</v>
      </c>
      <c r="D15812" t="s">
        <v>408</v>
      </c>
      <c r="E15812" t="s">
        <v>12</v>
      </c>
      <c r="F15812" s="3" t="s">
        <v>30523</v>
      </c>
      <c r="G15812">
        <v>2018</v>
      </c>
      <c r="H15812" t="s">
        <v>518</v>
      </c>
      <c r="I15812" t="s">
        <v>37201</v>
      </c>
    </row>
    <row r="15813" spans="1:9" ht="16" x14ac:dyDescent="0.2">
      <c r="A15813" t="s">
        <v>37202</v>
      </c>
      <c r="B15813" t="s">
        <v>37203</v>
      </c>
      <c r="C15813">
        <v>1</v>
      </c>
      <c r="D15813" t="s">
        <v>12</v>
      </c>
      <c r="E15813" t="s">
        <v>816</v>
      </c>
      <c r="F15813" s="3" t="s">
        <v>5210</v>
      </c>
      <c r="G15813">
        <v>2018</v>
      </c>
      <c r="H15813" t="s">
        <v>368</v>
      </c>
      <c r="I15813" t="s">
        <v>37204</v>
      </c>
    </row>
    <row r="15814" spans="1:9" ht="48" x14ac:dyDescent="0.2">
      <c r="A15814" t="s">
        <v>37205</v>
      </c>
      <c r="B15814" t="s">
        <v>35921</v>
      </c>
      <c r="C15814">
        <v>1</v>
      </c>
      <c r="D15814" t="s">
        <v>12</v>
      </c>
      <c r="E15814" t="s">
        <v>12</v>
      </c>
      <c r="F15814" s="3" t="s">
        <v>35922</v>
      </c>
      <c r="G15814">
        <v>2018</v>
      </c>
      <c r="H15814" t="s">
        <v>239</v>
      </c>
      <c r="I15814" t="s">
        <v>37206</v>
      </c>
    </row>
    <row r="15815" spans="1:9" ht="32" x14ac:dyDescent="0.2">
      <c r="A15815" t="s">
        <v>37207</v>
      </c>
      <c r="B15815" t="s">
        <v>18291</v>
      </c>
      <c r="C15815">
        <v>1</v>
      </c>
      <c r="D15815">
        <f>276</f>
        <v>276</v>
      </c>
      <c r="E15815" t="s">
        <v>12</v>
      </c>
      <c r="F15815" s="3" t="s">
        <v>3935</v>
      </c>
      <c r="G15815">
        <v>2018</v>
      </c>
      <c r="H15815" t="s">
        <v>267</v>
      </c>
      <c r="I15815" t="s">
        <v>37208</v>
      </c>
    </row>
    <row r="15816" spans="1:9" ht="16" x14ac:dyDescent="0.2">
      <c r="A15816" t="s">
        <v>37209</v>
      </c>
      <c r="B15816" t="s">
        <v>37210</v>
      </c>
      <c r="C15816">
        <v>1</v>
      </c>
      <c r="D15816" t="s">
        <v>1155</v>
      </c>
      <c r="E15816" t="s">
        <v>12</v>
      </c>
      <c r="F15816" s="3" t="s">
        <v>2130</v>
      </c>
      <c r="G15816">
        <v>2018</v>
      </c>
      <c r="H15816" t="s">
        <v>1157</v>
      </c>
      <c r="I15816" t="s">
        <v>37211</v>
      </c>
    </row>
    <row r="15817" spans="1:9" ht="16" x14ac:dyDescent="0.2">
      <c r="A15817" t="s">
        <v>37212</v>
      </c>
      <c r="B15817" t="s">
        <v>21212</v>
      </c>
      <c r="C15817">
        <v>1</v>
      </c>
      <c r="D15817" t="s">
        <v>12</v>
      </c>
      <c r="E15817" t="s">
        <v>12</v>
      </c>
      <c r="F15817" s="3" t="s">
        <v>15210</v>
      </c>
      <c r="G15817">
        <v>2018</v>
      </c>
      <c r="H15817" t="s">
        <v>21</v>
      </c>
      <c r="I15817" t="s">
        <v>37213</v>
      </c>
    </row>
    <row r="15818" spans="1:9" ht="32" x14ac:dyDescent="0.2">
      <c r="A15818" t="s">
        <v>37214</v>
      </c>
      <c r="B15818" t="s">
        <v>37215</v>
      </c>
      <c r="C15818">
        <v>1</v>
      </c>
      <c r="D15818">
        <f>85</f>
        <v>85</v>
      </c>
      <c r="E15818" t="s">
        <v>1171</v>
      </c>
      <c r="F15818" s="3" t="s">
        <v>37216</v>
      </c>
      <c r="G15818">
        <v>2018</v>
      </c>
      <c r="H15818" t="s">
        <v>174</v>
      </c>
      <c r="I15818" t="s">
        <v>37217</v>
      </c>
    </row>
    <row r="15819" spans="1:9" ht="16" x14ac:dyDescent="0.2">
      <c r="A15819" t="s">
        <v>37214</v>
      </c>
      <c r="B15819" t="s">
        <v>37218</v>
      </c>
      <c r="C15819">
        <v>2</v>
      </c>
      <c r="D15819">
        <f>85</f>
        <v>85</v>
      </c>
      <c r="E15819" t="s">
        <v>1171</v>
      </c>
      <c r="F15819" s="3" t="s">
        <v>37219</v>
      </c>
      <c r="G15819">
        <v>2018</v>
      </c>
      <c r="H15819" t="s">
        <v>174</v>
      </c>
      <c r="I15819" t="s">
        <v>37217</v>
      </c>
    </row>
    <row r="15820" spans="1:9" ht="16" x14ac:dyDescent="0.2">
      <c r="A15820" t="s">
        <v>37220</v>
      </c>
      <c r="B15820" t="s">
        <v>37221</v>
      </c>
      <c r="C15820">
        <v>1</v>
      </c>
      <c r="D15820">
        <f>237</f>
        <v>237</v>
      </c>
      <c r="E15820" t="s">
        <v>12</v>
      </c>
      <c r="F15820" s="3" t="s">
        <v>2763</v>
      </c>
      <c r="G15820">
        <v>2018</v>
      </c>
      <c r="H15820" t="s">
        <v>21</v>
      </c>
      <c r="I15820" t="s">
        <v>37222</v>
      </c>
    </row>
    <row r="15821" spans="1:9" ht="16" x14ac:dyDescent="0.2">
      <c r="A15821" t="s">
        <v>37223</v>
      </c>
      <c r="B15821" t="s">
        <v>37224</v>
      </c>
      <c r="C15821">
        <v>1</v>
      </c>
      <c r="D15821" t="s">
        <v>408</v>
      </c>
      <c r="E15821" t="s">
        <v>12</v>
      </c>
      <c r="F15821" s="3" t="s">
        <v>3412</v>
      </c>
      <c r="G15821">
        <v>2018</v>
      </c>
      <c r="H15821" t="s">
        <v>140</v>
      </c>
      <c r="I15821" t="s">
        <v>37225</v>
      </c>
    </row>
    <row r="15822" spans="1:9" ht="16" x14ac:dyDescent="0.2">
      <c r="A15822" t="s">
        <v>37223</v>
      </c>
      <c r="B15822" t="s">
        <v>37226</v>
      </c>
      <c r="C15822">
        <v>2</v>
      </c>
      <c r="D15822">
        <f>514</f>
        <v>514</v>
      </c>
      <c r="E15822" t="s">
        <v>12</v>
      </c>
      <c r="F15822" s="3" t="s">
        <v>501</v>
      </c>
      <c r="G15822">
        <v>2018</v>
      </c>
      <c r="H15822" t="s">
        <v>140</v>
      </c>
      <c r="I15822" t="s">
        <v>37225</v>
      </c>
    </row>
    <row r="15823" spans="1:9" ht="32" x14ac:dyDescent="0.2">
      <c r="A15823" t="s">
        <v>37227</v>
      </c>
      <c r="B15823" t="s">
        <v>37228</v>
      </c>
      <c r="C15823">
        <v>1</v>
      </c>
      <c r="D15823" t="s">
        <v>12</v>
      </c>
      <c r="E15823" t="s">
        <v>12</v>
      </c>
      <c r="F15823" s="3" t="s">
        <v>35110</v>
      </c>
      <c r="G15823">
        <v>2018</v>
      </c>
      <c r="H15823" t="s">
        <v>423</v>
      </c>
      <c r="I15823" t="s">
        <v>37229</v>
      </c>
    </row>
    <row r="15824" spans="1:9" ht="32" x14ac:dyDescent="0.2">
      <c r="A15824" t="s">
        <v>37230</v>
      </c>
      <c r="B15824" t="s">
        <v>36565</v>
      </c>
      <c r="C15824">
        <v>3</v>
      </c>
      <c r="D15824">
        <f>431</f>
        <v>431</v>
      </c>
      <c r="E15824" t="s">
        <v>12</v>
      </c>
      <c r="F15824" s="3" t="s">
        <v>36566</v>
      </c>
      <c r="G15824">
        <v>2018</v>
      </c>
      <c r="H15824" t="s">
        <v>438</v>
      </c>
      <c r="I15824" t="s">
        <v>36567</v>
      </c>
    </row>
    <row r="15825" spans="1:9" ht="32" x14ac:dyDescent="0.2">
      <c r="A15825" t="s">
        <v>37231</v>
      </c>
      <c r="B15825" t="s">
        <v>16363</v>
      </c>
      <c r="C15825">
        <v>1</v>
      </c>
      <c r="D15825" t="s">
        <v>12</v>
      </c>
      <c r="E15825" t="s">
        <v>12</v>
      </c>
      <c r="F15825" s="3" t="s">
        <v>11946</v>
      </c>
      <c r="G15825">
        <v>2018</v>
      </c>
      <c r="H15825" t="s">
        <v>1810</v>
      </c>
      <c r="I15825" t="s">
        <v>37232</v>
      </c>
    </row>
    <row r="15826" spans="1:9" ht="32" x14ac:dyDescent="0.2">
      <c r="A15826" t="s">
        <v>37233</v>
      </c>
      <c r="B15826" t="s">
        <v>22841</v>
      </c>
      <c r="C15826">
        <v>1</v>
      </c>
      <c r="D15826" t="s">
        <v>101</v>
      </c>
      <c r="E15826" t="s">
        <v>12</v>
      </c>
      <c r="F15826" s="3" t="s">
        <v>37234</v>
      </c>
      <c r="G15826">
        <v>2018</v>
      </c>
      <c r="H15826" t="s">
        <v>37</v>
      </c>
      <c r="I15826" t="s">
        <v>37235</v>
      </c>
    </row>
    <row r="15827" spans="1:9" ht="16" x14ac:dyDescent="0.2">
      <c r="A15827" t="s">
        <v>37236</v>
      </c>
      <c r="B15827" t="s">
        <v>37237</v>
      </c>
      <c r="C15827">
        <v>1</v>
      </c>
      <c r="D15827" t="s">
        <v>12</v>
      </c>
      <c r="E15827" t="s">
        <v>12</v>
      </c>
      <c r="F15827" s="3" t="s">
        <v>37238</v>
      </c>
      <c r="G15827">
        <v>2018</v>
      </c>
      <c r="H15827" t="s">
        <v>239</v>
      </c>
      <c r="I15827" t="s">
        <v>37239</v>
      </c>
    </row>
    <row r="15828" spans="1:9" ht="16" x14ac:dyDescent="0.2">
      <c r="A15828" t="s">
        <v>37236</v>
      </c>
      <c r="B15828" t="s">
        <v>37240</v>
      </c>
      <c r="C15828">
        <v>2</v>
      </c>
      <c r="D15828" t="s">
        <v>12</v>
      </c>
      <c r="E15828" t="s">
        <v>12</v>
      </c>
      <c r="F15828" s="3" t="s">
        <v>37241</v>
      </c>
      <c r="G15828">
        <v>2018</v>
      </c>
      <c r="H15828" t="s">
        <v>239</v>
      </c>
      <c r="I15828" t="s">
        <v>37239</v>
      </c>
    </row>
    <row r="15829" spans="1:9" ht="32" x14ac:dyDescent="0.2">
      <c r="A15829" t="s">
        <v>37242</v>
      </c>
      <c r="B15829" t="s">
        <v>30967</v>
      </c>
      <c r="C15829">
        <v>1</v>
      </c>
      <c r="D15829" t="s">
        <v>52</v>
      </c>
      <c r="E15829" t="s">
        <v>12</v>
      </c>
      <c r="F15829" s="3" t="s">
        <v>37243</v>
      </c>
      <c r="G15829">
        <v>2018</v>
      </c>
      <c r="H15829" t="s">
        <v>423</v>
      </c>
      <c r="I15829" t="s">
        <v>37244</v>
      </c>
    </row>
    <row r="15830" spans="1:9" ht="32" x14ac:dyDescent="0.2">
      <c r="A15830" t="s">
        <v>37242</v>
      </c>
      <c r="B15830" t="s">
        <v>37245</v>
      </c>
      <c r="C15830">
        <v>2</v>
      </c>
      <c r="D15830">
        <f>454</f>
        <v>454</v>
      </c>
      <c r="E15830" t="s">
        <v>12</v>
      </c>
      <c r="F15830" s="3" t="s">
        <v>37246</v>
      </c>
      <c r="G15830">
        <v>2018</v>
      </c>
      <c r="H15830" t="s">
        <v>423</v>
      </c>
      <c r="I15830" t="s">
        <v>37244</v>
      </c>
    </row>
    <row r="15831" spans="1:9" ht="32" x14ac:dyDescent="0.2">
      <c r="A15831" t="s">
        <v>37242</v>
      </c>
      <c r="B15831" t="s">
        <v>29763</v>
      </c>
      <c r="C15831">
        <v>3</v>
      </c>
      <c r="D15831" t="s">
        <v>12</v>
      </c>
      <c r="E15831" t="s">
        <v>12</v>
      </c>
      <c r="F15831" s="3" t="s">
        <v>37247</v>
      </c>
      <c r="G15831">
        <v>2018</v>
      </c>
      <c r="H15831" t="s">
        <v>2026</v>
      </c>
      <c r="I15831" t="s">
        <v>37244</v>
      </c>
    </row>
    <row r="15832" spans="1:9" ht="32" x14ac:dyDescent="0.2">
      <c r="A15832" t="s">
        <v>37248</v>
      </c>
      <c r="B15832" t="s">
        <v>37249</v>
      </c>
      <c r="C15832">
        <v>1</v>
      </c>
      <c r="D15832" t="s">
        <v>31</v>
      </c>
      <c r="E15832" t="s">
        <v>12</v>
      </c>
      <c r="F15832" s="3" t="s">
        <v>37250</v>
      </c>
      <c r="G15832">
        <v>2018</v>
      </c>
      <c r="H15832" t="s">
        <v>420</v>
      </c>
      <c r="I15832" t="s">
        <v>37251</v>
      </c>
    </row>
    <row r="15833" spans="1:9" ht="32" x14ac:dyDescent="0.2">
      <c r="A15833" t="s">
        <v>37248</v>
      </c>
      <c r="B15833" t="s">
        <v>37252</v>
      </c>
      <c r="C15833">
        <v>2</v>
      </c>
      <c r="D15833" t="s">
        <v>12</v>
      </c>
      <c r="E15833" t="s">
        <v>12</v>
      </c>
      <c r="F15833" s="3" t="s">
        <v>37253</v>
      </c>
      <c r="G15833">
        <v>2018</v>
      </c>
      <c r="H15833" t="s">
        <v>420</v>
      </c>
      <c r="I15833" t="s">
        <v>37251</v>
      </c>
    </row>
    <row r="15834" spans="1:9" ht="32" x14ac:dyDescent="0.2">
      <c r="A15834" t="s">
        <v>37254</v>
      </c>
      <c r="B15834" t="s">
        <v>37255</v>
      </c>
      <c r="C15834">
        <v>1</v>
      </c>
      <c r="D15834" t="s">
        <v>12</v>
      </c>
      <c r="E15834" t="s">
        <v>12</v>
      </c>
      <c r="F15834" s="3" t="s">
        <v>37256</v>
      </c>
      <c r="G15834">
        <v>2018</v>
      </c>
      <c r="H15834" t="s">
        <v>359</v>
      </c>
      <c r="I15834" t="s">
        <v>37257</v>
      </c>
    </row>
    <row r="15835" spans="1:9" ht="32" x14ac:dyDescent="0.2">
      <c r="A15835" t="s">
        <v>37254</v>
      </c>
      <c r="B15835" t="s">
        <v>37258</v>
      </c>
      <c r="C15835">
        <v>2</v>
      </c>
      <c r="D15835">
        <f>502</f>
        <v>502</v>
      </c>
      <c r="E15835" t="s">
        <v>12</v>
      </c>
      <c r="F15835" s="3" t="s">
        <v>37259</v>
      </c>
      <c r="G15835">
        <v>2018</v>
      </c>
      <c r="H15835" t="s">
        <v>86</v>
      </c>
      <c r="I15835" t="s">
        <v>37257</v>
      </c>
    </row>
    <row r="15836" spans="1:9" ht="16" x14ac:dyDescent="0.2">
      <c r="A15836" t="s">
        <v>37260</v>
      </c>
      <c r="B15836" t="s">
        <v>37261</v>
      </c>
      <c r="C15836">
        <v>1</v>
      </c>
      <c r="D15836">
        <f>545</f>
        <v>545</v>
      </c>
      <c r="E15836" t="s">
        <v>12</v>
      </c>
      <c r="F15836" s="3" t="s">
        <v>37262</v>
      </c>
      <c r="G15836">
        <v>2018</v>
      </c>
      <c r="H15836" t="s">
        <v>371</v>
      </c>
      <c r="I15836" t="s">
        <v>37263</v>
      </c>
    </row>
    <row r="15837" spans="1:9" ht="32" x14ac:dyDescent="0.2">
      <c r="A15837" t="s">
        <v>37264</v>
      </c>
      <c r="B15837" t="s">
        <v>37265</v>
      </c>
      <c r="C15837">
        <v>1</v>
      </c>
      <c r="D15837" t="s">
        <v>12</v>
      </c>
      <c r="E15837" t="s">
        <v>12</v>
      </c>
      <c r="F15837" s="3" t="s">
        <v>12449</v>
      </c>
      <c r="G15837">
        <v>2018</v>
      </c>
      <c r="H15837" t="s">
        <v>140</v>
      </c>
      <c r="I15837" t="s">
        <v>37266</v>
      </c>
    </row>
    <row r="15838" spans="1:9" ht="16" x14ac:dyDescent="0.2">
      <c r="A15838" t="s">
        <v>37267</v>
      </c>
      <c r="B15838" t="s">
        <v>37268</v>
      </c>
      <c r="C15838">
        <v>1</v>
      </c>
      <c r="D15838" t="s">
        <v>12</v>
      </c>
      <c r="E15838" t="s">
        <v>12</v>
      </c>
      <c r="F15838" s="3" t="s">
        <v>37269</v>
      </c>
      <c r="G15838">
        <v>2018</v>
      </c>
      <c r="H15838" t="s">
        <v>140</v>
      </c>
      <c r="I15838" t="s">
        <v>37270</v>
      </c>
    </row>
    <row r="15839" spans="1:9" ht="32" x14ac:dyDescent="0.2">
      <c r="A15839" t="s">
        <v>37267</v>
      </c>
      <c r="B15839" t="s">
        <v>37271</v>
      </c>
      <c r="C15839">
        <v>2</v>
      </c>
      <c r="D15839" t="s">
        <v>344</v>
      </c>
      <c r="E15839" t="s">
        <v>12</v>
      </c>
      <c r="F15839" s="3" t="s">
        <v>37272</v>
      </c>
      <c r="G15839">
        <v>2018</v>
      </c>
      <c r="H15839" t="s">
        <v>140</v>
      </c>
      <c r="I15839" t="s">
        <v>37270</v>
      </c>
    </row>
    <row r="15840" spans="1:9" ht="16" x14ac:dyDescent="0.2">
      <c r="A15840" t="s">
        <v>37267</v>
      </c>
      <c r="B15840" t="s">
        <v>37273</v>
      </c>
      <c r="C15840">
        <v>3</v>
      </c>
      <c r="D15840" t="s">
        <v>12</v>
      </c>
      <c r="E15840" t="s">
        <v>12</v>
      </c>
      <c r="F15840" s="3" t="s">
        <v>37274</v>
      </c>
      <c r="G15840">
        <v>2018</v>
      </c>
      <c r="H15840" t="s">
        <v>140</v>
      </c>
      <c r="I15840" t="s">
        <v>37270</v>
      </c>
    </row>
    <row r="15841" spans="1:9" ht="16" x14ac:dyDescent="0.2">
      <c r="A15841" t="s">
        <v>37267</v>
      </c>
      <c r="B15841" t="s">
        <v>37275</v>
      </c>
      <c r="C15841">
        <v>4</v>
      </c>
      <c r="D15841" t="s">
        <v>12</v>
      </c>
      <c r="E15841" t="s">
        <v>12</v>
      </c>
      <c r="F15841" s="3" t="s">
        <v>37274</v>
      </c>
      <c r="G15841">
        <v>2018</v>
      </c>
      <c r="H15841" t="s">
        <v>140</v>
      </c>
      <c r="I15841" t="s">
        <v>37270</v>
      </c>
    </row>
    <row r="15842" spans="1:9" ht="16" x14ac:dyDescent="0.2">
      <c r="A15842" t="s">
        <v>37267</v>
      </c>
      <c r="B15842" t="s">
        <v>37276</v>
      </c>
      <c r="C15842">
        <v>5</v>
      </c>
      <c r="D15842" t="s">
        <v>12</v>
      </c>
      <c r="E15842" t="s">
        <v>12</v>
      </c>
      <c r="F15842" s="3" t="s">
        <v>37274</v>
      </c>
      <c r="G15842">
        <v>2018</v>
      </c>
      <c r="H15842" t="s">
        <v>140</v>
      </c>
      <c r="I15842" t="s">
        <v>37270</v>
      </c>
    </row>
    <row r="15843" spans="1:9" ht="16" x14ac:dyDescent="0.2">
      <c r="A15843" t="s">
        <v>37277</v>
      </c>
      <c r="B15843" t="s">
        <v>37278</v>
      </c>
      <c r="C15843">
        <v>1</v>
      </c>
      <c r="D15843" t="s">
        <v>1741</v>
      </c>
      <c r="E15843" t="s">
        <v>12</v>
      </c>
      <c r="F15843" s="3" t="s">
        <v>19890</v>
      </c>
      <c r="G15843">
        <v>2018</v>
      </c>
      <c r="H15843" t="s">
        <v>368</v>
      </c>
      <c r="I15843" t="s">
        <v>37279</v>
      </c>
    </row>
    <row r="15844" spans="1:9" ht="32" x14ac:dyDescent="0.2">
      <c r="A15844" t="s">
        <v>37280</v>
      </c>
      <c r="B15844" t="s">
        <v>37228</v>
      </c>
      <c r="C15844">
        <v>1</v>
      </c>
      <c r="D15844" t="s">
        <v>12</v>
      </c>
      <c r="E15844" t="s">
        <v>12</v>
      </c>
      <c r="F15844" s="3" t="s">
        <v>35110</v>
      </c>
      <c r="G15844">
        <v>2018</v>
      </c>
      <c r="H15844" t="s">
        <v>423</v>
      </c>
      <c r="I15844" t="s">
        <v>37281</v>
      </c>
    </row>
    <row r="15845" spans="1:9" ht="32" x14ac:dyDescent="0.2">
      <c r="A15845" t="s">
        <v>37282</v>
      </c>
      <c r="B15845" t="s">
        <v>13676</v>
      </c>
      <c r="C15845">
        <v>1</v>
      </c>
      <c r="D15845" t="s">
        <v>316</v>
      </c>
      <c r="E15845" t="s">
        <v>12</v>
      </c>
      <c r="F15845" s="3" t="s">
        <v>21229</v>
      </c>
      <c r="G15845">
        <v>2018</v>
      </c>
      <c r="H15845" t="s">
        <v>318</v>
      </c>
      <c r="I15845" t="s">
        <v>37283</v>
      </c>
    </row>
    <row r="15846" spans="1:9" ht="32" x14ac:dyDescent="0.2">
      <c r="A15846" t="s">
        <v>37282</v>
      </c>
      <c r="B15846" t="s">
        <v>37284</v>
      </c>
      <c r="C15846">
        <v>2</v>
      </c>
      <c r="D15846" t="s">
        <v>863</v>
      </c>
      <c r="E15846" t="s">
        <v>334</v>
      </c>
      <c r="F15846" s="3" t="s">
        <v>2428</v>
      </c>
      <c r="G15846">
        <v>2018</v>
      </c>
      <c r="H15846" t="s">
        <v>318</v>
      </c>
      <c r="I15846" t="s">
        <v>37283</v>
      </c>
    </row>
    <row r="15847" spans="1:9" ht="32" x14ac:dyDescent="0.2">
      <c r="A15847" t="s">
        <v>37282</v>
      </c>
      <c r="B15847" t="s">
        <v>35433</v>
      </c>
      <c r="C15847">
        <v>3</v>
      </c>
      <c r="D15847" t="s">
        <v>316</v>
      </c>
      <c r="E15847" t="s">
        <v>12</v>
      </c>
      <c r="F15847" s="3" t="s">
        <v>21229</v>
      </c>
      <c r="G15847">
        <v>2018</v>
      </c>
      <c r="H15847" t="s">
        <v>318</v>
      </c>
      <c r="I15847" t="s">
        <v>37283</v>
      </c>
    </row>
    <row r="15848" spans="1:9" ht="16" x14ac:dyDescent="0.2">
      <c r="A15848" t="s">
        <v>37285</v>
      </c>
      <c r="B15848" t="s">
        <v>14969</v>
      </c>
      <c r="C15848">
        <v>1</v>
      </c>
      <c r="D15848" t="s">
        <v>1085</v>
      </c>
      <c r="E15848" t="s">
        <v>12</v>
      </c>
      <c r="F15848" s="3" t="s">
        <v>4274</v>
      </c>
      <c r="G15848">
        <v>2018</v>
      </c>
      <c r="H15848" t="s">
        <v>1663</v>
      </c>
      <c r="I15848" t="s">
        <v>37286</v>
      </c>
    </row>
    <row r="15849" spans="1:9" ht="16" x14ac:dyDescent="0.2">
      <c r="A15849" t="s">
        <v>37285</v>
      </c>
      <c r="B15849" t="s">
        <v>14972</v>
      </c>
      <c r="C15849">
        <v>2</v>
      </c>
      <c r="D15849" t="s">
        <v>12</v>
      </c>
      <c r="E15849" t="s">
        <v>12</v>
      </c>
      <c r="F15849" s="3" t="s">
        <v>37287</v>
      </c>
      <c r="G15849">
        <v>2018</v>
      </c>
      <c r="H15849" t="s">
        <v>1663</v>
      </c>
      <c r="I15849" t="s">
        <v>37286</v>
      </c>
    </row>
    <row r="15850" spans="1:9" ht="32" x14ac:dyDescent="0.2">
      <c r="A15850" t="s">
        <v>37288</v>
      </c>
      <c r="B15850" t="s">
        <v>37289</v>
      </c>
      <c r="C15850">
        <v>1</v>
      </c>
      <c r="D15850" t="s">
        <v>90</v>
      </c>
      <c r="E15850" t="s">
        <v>12</v>
      </c>
      <c r="F15850" s="3" t="s">
        <v>37290</v>
      </c>
      <c r="G15850">
        <v>2018</v>
      </c>
      <c r="H15850" t="s">
        <v>779</v>
      </c>
      <c r="I15850" t="s">
        <v>37291</v>
      </c>
    </row>
    <row r="15851" spans="1:9" ht="32" x14ac:dyDescent="0.2">
      <c r="A15851" t="s">
        <v>37288</v>
      </c>
      <c r="B15851" t="s">
        <v>37292</v>
      </c>
      <c r="C15851">
        <v>2</v>
      </c>
      <c r="D15851" t="s">
        <v>90</v>
      </c>
      <c r="E15851" t="s">
        <v>12</v>
      </c>
      <c r="F15851" s="3" t="s">
        <v>37290</v>
      </c>
      <c r="G15851">
        <v>2018</v>
      </c>
      <c r="H15851" t="s">
        <v>779</v>
      </c>
      <c r="I15851" t="s">
        <v>37291</v>
      </c>
    </row>
    <row r="15852" spans="1:9" ht="32" x14ac:dyDescent="0.2">
      <c r="A15852" t="s">
        <v>37293</v>
      </c>
      <c r="B15852" t="s">
        <v>37294</v>
      </c>
      <c r="C15852">
        <v>1</v>
      </c>
      <c r="D15852" t="s">
        <v>12</v>
      </c>
      <c r="E15852" t="s">
        <v>12</v>
      </c>
      <c r="F15852" s="3" t="s">
        <v>37295</v>
      </c>
      <c r="G15852">
        <v>2018</v>
      </c>
      <c r="H15852" t="s">
        <v>602</v>
      </c>
      <c r="I15852" t="s">
        <v>37296</v>
      </c>
    </row>
    <row r="15853" spans="1:9" ht="16" x14ac:dyDescent="0.2">
      <c r="A15853" t="s">
        <v>37297</v>
      </c>
      <c r="B15853" t="s">
        <v>37298</v>
      </c>
      <c r="C15853">
        <v>1</v>
      </c>
      <c r="D15853" s="5" t="s">
        <v>12</v>
      </c>
      <c r="E15853" t="s">
        <v>12</v>
      </c>
      <c r="F15853" s="7" t="s">
        <v>37299</v>
      </c>
      <c r="G15853">
        <v>2018</v>
      </c>
      <c r="H15853" t="s">
        <v>37</v>
      </c>
      <c r="I15853" t="s">
        <v>37300</v>
      </c>
    </row>
    <row r="15854" spans="1:9" ht="16" x14ac:dyDescent="0.2">
      <c r="A15854" t="s">
        <v>37301</v>
      </c>
      <c r="B15854" t="s">
        <v>37302</v>
      </c>
      <c r="C15854">
        <v>1</v>
      </c>
      <c r="D15854" t="s">
        <v>12</v>
      </c>
      <c r="E15854" t="s">
        <v>12</v>
      </c>
      <c r="F15854" s="3" t="s">
        <v>17745</v>
      </c>
      <c r="G15854">
        <v>2018</v>
      </c>
      <c r="H15854" t="s">
        <v>998</v>
      </c>
      <c r="I15854" t="s">
        <v>37303</v>
      </c>
    </row>
    <row r="15855" spans="1:9" ht="16" x14ac:dyDescent="0.2">
      <c r="A15855" t="s">
        <v>37304</v>
      </c>
      <c r="B15855" t="s">
        <v>29485</v>
      </c>
      <c r="C15855">
        <v>1</v>
      </c>
      <c r="D15855" t="s">
        <v>12</v>
      </c>
      <c r="E15855" t="s">
        <v>12</v>
      </c>
      <c r="F15855" s="3" t="s">
        <v>37305</v>
      </c>
      <c r="G15855">
        <v>2018</v>
      </c>
      <c r="H15855" t="s">
        <v>998</v>
      </c>
      <c r="I15855" t="s">
        <v>37306</v>
      </c>
    </row>
    <row r="15856" spans="1:9" ht="32" x14ac:dyDescent="0.2">
      <c r="A15856" t="s">
        <v>37307</v>
      </c>
      <c r="B15856" t="s">
        <v>37308</v>
      </c>
      <c r="C15856">
        <v>1</v>
      </c>
      <c r="D15856" t="s">
        <v>90</v>
      </c>
      <c r="E15856" t="s">
        <v>12</v>
      </c>
      <c r="F15856" s="3" t="s">
        <v>37309</v>
      </c>
      <c r="G15856">
        <v>2018</v>
      </c>
      <c r="H15856" t="s">
        <v>1157</v>
      </c>
      <c r="I15856" t="s">
        <v>37310</v>
      </c>
    </row>
    <row r="15857" spans="1:9" ht="32" x14ac:dyDescent="0.2">
      <c r="A15857" t="s">
        <v>37311</v>
      </c>
      <c r="B15857" t="s">
        <v>3106</v>
      </c>
      <c r="C15857">
        <v>1</v>
      </c>
      <c r="D15857" t="s">
        <v>344</v>
      </c>
      <c r="E15857" t="s">
        <v>12</v>
      </c>
      <c r="F15857" s="3" t="s">
        <v>37312</v>
      </c>
      <c r="G15857">
        <v>2018</v>
      </c>
      <c r="H15857" t="s">
        <v>1157</v>
      </c>
      <c r="I15857" t="s">
        <v>37313</v>
      </c>
    </row>
    <row r="15858" spans="1:9" ht="16" x14ac:dyDescent="0.2">
      <c r="A15858" t="s">
        <v>37311</v>
      </c>
      <c r="B15858" t="s">
        <v>30661</v>
      </c>
      <c r="C15858">
        <v>2</v>
      </c>
      <c r="D15858" t="s">
        <v>12</v>
      </c>
      <c r="E15858" t="s">
        <v>12</v>
      </c>
      <c r="F15858" s="3" t="s">
        <v>4712</v>
      </c>
      <c r="G15858">
        <v>2018</v>
      </c>
      <c r="H15858" t="s">
        <v>1157</v>
      </c>
      <c r="I15858" t="s">
        <v>37313</v>
      </c>
    </row>
    <row r="15859" spans="1:9" ht="16" x14ac:dyDescent="0.2">
      <c r="A15859" t="s">
        <v>37314</v>
      </c>
      <c r="B15859" t="s">
        <v>37315</v>
      </c>
      <c r="C15859">
        <v>1</v>
      </c>
      <c r="D15859">
        <f>173</f>
        <v>173</v>
      </c>
      <c r="E15859" t="s">
        <v>12</v>
      </c>
      <c r="F15859" s="3" t="s">
        <v>34965</v>
      </c>
      <c r="G15859">
        <v>2018</v>
      </c>
      <c r="H15859" t="s">
        <v>318</v>
      </c>
      <c r="I15859" t="s">
        <v>37316</v>
      </c>
    </row>
    <row r="15860" spans="1:9" ht="32" x14ac:dyDescent="0.2">
      <c r="A15860" t="s">
        <v>37317</v>
      </c>
      <c r="B15860" t="s">
        <v>25469</v>
      </c>
      <c r="C15860">
        <v>1</v>
      </c>
      <c r="D15860" t="s">
        <v>628</v>
      </c>
      <c r="E15860" t="s">
        <v>12</v>
      </c>
      <c r="F15860" s="3" t="s">
        <v>25472</v>
      </c>
      <c r="G15860">
        <v>2018</v>
      </c>
      <c r="H15860" t="s">
        <v>2026</v>
      </c>
      <c r="I15860" t="s">
        <v>37318</v>
      </c>
    </row>
    <row r="15861" spans="1:9" ht="32" x14ac:dyDescent="0.2">
      <c r="A15861" t="s">
        <v>37317</v>
      </c>
      <c r="B15861" t="s">
        <v>23208</v>
      </c>
      <c r="C15861">
        <v>2</v>
      </c>
      <c r="D15861" t="s">
        <v>628</v>
      </c>
      <c r="E15861" t="s">
        <v>12</v>
      </c>
      <c r="F15861" s="3" t="s">
        <v>25468</v>
      </c>
      <c r="G15861">
        <v>2018</v>
      </c>
      <c r="H15861" t="s">
        <v>2026</v>
      </c>
      <c r="I15861" t="s">
        <v>37318</v>
      </c>
    </row>
    <row r="15862" spans="1:9" ht="16" x14ac:dyDescent="0.2">
      <c r="A15862" t="s">
        <v>37319</v>
      </c>
      <c r="B15862" t="s">
        <v>4946</v>
      </c>
      <c r="C15862">
        <v>1</v>
      </c>
      <c r="D15862" t="s">
        <v>712</v>
      </c>
      <c r="E15862" t="s">
        <v>12</v>
      </c>
      <c r="F15862" s="3" t="s">
        <v>26870</v>
      </c>
      <c r="G15862">
        <v>2018</v>
      </c>
      <c r="H15862" t="s">
        <v>140</v>
      </c>
      <c r="I15862" t="s">
        <v>37320</v>
      </c>
    </row>
    <row r="15863" spans="1:9" ht="16" x14ac:dyDescent="0.2">
      <c r="A15863" t="s">
        <v>37319</v>
      </c>
      <c r="B15863" t="s">
        <v>19053</v>
      </c>
      <c r="C15863">
        <v>2</v>
      </c>
      <c r="D15863" t="s">
        <v>712</v>
      </c>
      <c r="E15863" t="s">
        <v>12</v>
      </c>
      <c r="F15863" s="3" t="s">
        <v>37321</v>
      </c>
      <c r="G15863">
        <v>2018</v>
      </c>
      <c r="H15863" t="s">
        <v>140</v>
      </c>
      <c r="I15863" t="s">
        <v>37320</v>
      </c>
    </row>
    <row r="15864" spans="1:9" ht="16" x14ac:dyDescent="0.2">
      <c r="A15864" t="s">
        <v>37319</v>
      </c>
      <c r="B15864" t="s">
        <v>31525</v>
      </c>
      <c r="C15864">
        <v>3</v>
      </c>
      <c r="D15864">
        <f>154</f>
        <v>154</v>
      </c>
      <c r="E15864" t="s">
        <v>12</v>
      </c>
      <c r="F15864" s="3" t="s">
        <v>2230</v>
      </c>
      <c r="G15864">
        <v>2018</v>
      </c>
      <c r="H15864" t="s">
        <v>140</v>
      </c>
      <c r="I15864" t="s">
        <v>37320</v>
      </c>
    </row>
    <row r="15865" spans="1:9" ht="32" x14ac:dyDescent="0.2">
      <c r="A15865" t="s">
        <v>37319</v>
      </c>
      <c r="B15865" t="s">
        <v>23483</v>
      </c>
      <c r="C15865">
        <v>4</v>
      </c>
      <c r="D15865" t="s">
        <v>485</v>
      </c>
      <c r="E15865" t="s">
        <v>12</v>
      </c>
      <c r="F15865" s="3" t="s">
        <v>31527</v>
      </c>
      <c r="G15865">
        <v>2018</v>
      </c>
      <c r="H15865" t="s">
        <v>140</v>
      </c>
      <c r="I15865" t="s">
        <v>37320</v>
      </c>
    </row>
    <row r="15866" spans="1:9" ht="16" x14ac:dyDescent="0.2">
      <c r="A15866" t="s">
        <v>37319</v>
      </c>
      <c r="B15866" t="s">
        <v>24795</v>
      </c>
      <c r="C15866">
        <v>5</v>
      </c>
      <c r="D15866">
        <f>505</f>
        <v>505</v>
      </c>
      <c r="E15866" t="s">
        <v>12</v>
      </c>
      <c r="F15866" s="3" t="s">
        <v>23484</v>
      </c>
      <c r="G15866">
        <v>2018</v>
      </c>
      <c r="H15866" t="s">
        <v>140</v>
      </c>
      <c r="I15866" t="s">
        <v>37320</v>
      </c>
    </row>
    <row r="15867" spans="1:9" ht="32" x14ac:dyDescent="0.2">
      <c r="A15867" t="s">
        <v>37319</v>
      </c>
      <c r="B15867" t="s">
        <v>36922</v>
      </c>
      <c r="C15867">
        <v>6</v>
      </c>
      <c r="D15867">
        <f>410</f>
        <v>410</v>
      </c>
      <c r="E15867" t="s">
        <v>12</v>
      </c>
      <c r="F15867" s="3" t="s">
        <v>37322</v>
      </c>
      <c r="G15867">
        <v>2018</v>
      </c>
      <c r="H15867" t="s">
        <v>140</v>
      </c>
      <c r="I15867" t="s">
        <v>37320</v>
      </c>
    </row>
    <row r="15868" spans="1:9" ht="32" x14ac:dyDescent="0.2">
      <c r="A15868" t="s">
        <v>37319</v>
      </c>
      <c r="B15868" t="s">
        <v>23529</v>
      </c>
      <c r="C15868">
        <v>7</v>
      </c>
      <c r="D15868" t="s">
        <v>12</v>
      </c>
      <c r="E15868" t="s">
        <v>12</v>
      </c>
      <c r="F15868" s="3" t="s">
        <v>37323</v>
      </c>
      <c r="G15868">
        <v>2018</v>
      </c>
      <c r="H15868" t="s">
        <v>140</v>
      </c>
      <c r="I15868" t="s">
        <v>37320</v>
      </c>
    </row>
    <row r="15869" spans="1:9" ht="16" x14ac:dyDescent="0.2">
      <c r="A15869" t="s">
        <v>37319</v>
      </c>
      <c r="B15869" t="s">
        <v>10269</v>
      </c>
      <c r="C15869">
        <v>8</v>
      </c>
      <c r="D15869" t="s">
        <v>31</v>
      </c>
      <c r="E15869" t="s">
        <v>12</v>
      </c>
      <c r="F15869" s="7" t="s">
        <v>36923</v>
      </c>
      <c r="G15869">
        <v>2018</v>
      </c>
      <c r="H15869" t="s">
        <v>140</v>
      </c>
      <c r="I15869" t="s">
        <v>37320</v>
      </c>
    </row>
    <row r="15870" spans="1:9" ht="16" x14ac:dyDescent="0.2">
      <c r="A15870" t="s">
        <v>37319</v>
      </c>
      <c r="B15870" t="s">
        <v>27084</v>
      </c>
      <c r="C15870">
        <v>9</v>
      </c>
      <c r="D15870" t="s">
        <v>12</v>
      </c>
      <c r="E15870" t="s">
        <v>12</v>
      </c>
      <c r="F15870" s="3" t="s">
        <v>23530</v>
      </c>
      <c r="G15870">
        <v>2018</v>
      </c>
      <c r="H15870" t="s">
        <v>140</v>
      </c>
      <c r="I15870" t="s">
        <v>37320</v>
      </c>
    </row>
    <row r="15871" spans="1:9" ht="16" x14ac:dyDescent="0.2">
      <c r="A15871" t="s">
        <v>37319</v>
      </c>
      <c r="B15871" t="s">
        <v>37324</v>
      </c>
      <c r="C15871">
        <v>10</v>
      </c>
      <c r="D15871" t="s">
        <v>712</v>
      </c>
      <c r="E15871" t="s">
        <v>12</v>
      </c>
      <c r="F15871" s="3" t="s">
        <v>26870</v>
      </c>
      <c r="G15871">
        <v>2018</v>
      </c>
      <c r="H15871" t="s">
        <v>140</v>
      </c>
      <c r="I15871" t="s">
        <v>37320</v>
      </c>
    </row>
    <row r="15872" spans="1:9" ht="32" x14ac:dyDescent="0.2">
      <c r="A15872" t="s">
        <v>37325</v>
      </c>
      <c r="B15872" t="s">
        <v>36245</v>
      </c>
      <c r="C15872">
        <v>1</v>
      </c>
      <c r="D15872" t="s">
        <v>12</v>
      </c>
      <c r="E15872" t="s">
        <v>12</v>
      </c>
      <c r="F15872" s="3" t="s">
        <v>37134</v>
      </c>
      <c r="G15872">
        <v>2018</v>
      </c>
      <c r="H15872" t="s">
        <v>14</v>
      </c>
      <c r="I15872" t="s">
        <v>37326</v>
      </c>
    </row>
    <row r="15873" spans="1:9" ht="32" x14ac:dyDescent="0.2">
      <c r="A15873" t="s">
        <v>37325</v>
      </c>
      <c r="B15873" t="s">
        <v>37136</v>
      </c>
      <c r="C15873">
        <v>2</v>
      </c>
      <c r="D15873" t="s">
        <v>12</v>
      </c>
      <c r="E15873" t="s">
        <v>12</v>
      </c>
      <c r="F15873" s="3" t="s">
        <v>37327</v>
      </c>
      <c r="G15873">
        <v>2018</v>
      </c>
      <c r="H15873" t="s">
        <v>14</v>
      </c>
      <c r="I15873" t="s">
        <v>37326</v>
      </c>
    </row>
    <row r="15874" spans="1:9" ht="16" x14ac:dyDescent="0.2">
      <c r="A15874" t="s">
        <v>37328</v>
      </c>
      <c r="B15874" t="s">
        <v>35482</v>
      </c>
      <c r="C15874">
        <v>1</v>
      </c>
      <c r="D15874" t="s">
        <v>52</v>
      </c>
      <c r="E15874" t="s">
        <v>12</v>
      </c>
      <c r="F15874" s="3" t="s">
        <v>8608</v>
      </c>
      <c r="G15874">
        <v>2018</v>
      </c>
      <c r="H15874" t="s">
        <v>37</v>
      </c>
      <c r="I15874" t="s">
        <v>37329</v>
      </c>
    </row>
    <row r="15875" spans="1:9" ht="32" x14ac:dyDescent="0.2">
      <c r="A15875" t="s">
        <v>37330</v>
      </c>
      <c r="B15875" t="s">
        <v>35632</v>
      </c>
      <c r="C15875">
        <v>1</v>
      </c>
      <c r="D15875">
        <f>590</f>
        <v>590</v>
      </c>
      <c r="E15875" t="s">
        <v>12</v>
      </c>
      <c r="F15875" s="3" t="s">
        <v>35633</v>
      </c>
      <c r="G15875">
        <v>2018</v>
      </c>
      <c r="H15875" t="s">
        <v>86</v>
      </c>
      <c r="I15875" t="s">
        <v>37331</v>
      </c>
    </row>
    <row r="15876" spans="1:9" ht="16" x14ac:dyDescent="0.2">
      <c r="A15876" t="s">
        <v>37332</v>
      </c>
      <c r="B15876" t="s">
        <v>37333</v>
      </c>
      <c r="C15876">
        <v>1</v>
      </c>
      <c r="D15876" t="s">
        <v>12</v>
      </c>
      <c r="E15876" t="s">
        <v>12</v>
      </c>
      <c r="F15876" s="3" t="s">
        <v>702</v>
      </c>
      <c r="G15876">
        <v>2018</v>
      </c>
      <c r="H15876" t="s">
        <v>371</v>
      </c>
      <c r="I15876" t="s">
        <v>37334</v>
      </c>
    </row>
    <row r="15877" spans="1:9" ht="16" x14ac:dyDescent="0.2">
      <c r="A15877" t="s">
        <v>37335</v>
      </c>
      <c r="B15877" t="s">
        <v>34743</v>
      </c>
      <c r="C15877">
        <v>1</v>
      </c>
      <c r="D15877" t="s">
        <v>12</v>
      </c>
      <c r="E15877" t="s">
        <v>12</v>
      </c>
      <c r="F15877" s="3" t="s">
        <v>3853</v>
      </c>
      <c r="G15877">
        <v>2018</v>
      </c>
      <c r="H15877" t="s">
        <v>140</v>
      </c>
      <c r="I15877" t="s">
        <v>37336</v>
      </c>
    </row>
    <row r="15878" spans="1:9" ht="32" x14ac:dyDescent="0.2">
      <c r="A15878" t="s">
        <v>37335</v>
      </c>
      <c r="B15878" t="s">
        <v>27219</v>
      </c>
      <c r="C15878">
        <v>2</v>
      </c>
      <c r="D15878" t="s">
        <v>2621</v>
      </c>
      <c r="E15878" t="s">
        <v>12</v>
      </c>
      <c r="F15878" s="3" t="s">
        <v>34744</v>
      </c>
      <c r="G15878">
        <v>2018</v>
      </c>
      <c r="H15878" t="s">
        <v>140</v>
      </c>
      <c r="I15878" t="s">
        <v>37336</v>
      </c>
    </row>
    <row r="15879" spans="1:9" ht="32" x14ac:dyDescent="0.2">
      <c r="A15879" t="s">
        <v>37335</v>
      </c>
      <c r="B15879" t="s">
        <v>37337</v>
      </c>
      <c r="C15879">
        <v>3</v>
      </c>
      <c r="D15879" t="s">
        <v>2621</v>
      </c>
      <c r="E15879" t="s">
        <v>12</v>
      </c>
      <c r="F15879" s="3" t="s">
        <v>7021</v>
      </c>
      <c r="G15879">
        <v>2018</v>
      </c>
      <c r="H15879" t="s">
        <v>140</v>
      </c>
      <c r="I15879" t="s">
        <v>37336</v>
      </c>
    </row>
    <row r="15880" spans="1:9" ht="32" x14ac:dyDescent="0.2">
      <c r="A15880" t="s">
        <v>37335</v>
      </c>
      <c r="B15880" t="s">
        <v>3852</v>
      </c>
      <c r="C15880">
        <v>4</v>
      </c>
      <c r="D15880" t="s">
        <v>2621</v>
      </c>
      <c r="E15880" t="s">
        <v>12</v>
      </c>
      <c r="F15880" s="3" t="s">
        <v>35459</v>
      </c>
      <c r="G15880">
        <v>2018</v>
      </c>
      <c r="H15880" t="s">
        <v>140</v>
      </c>
      <c r="I15880" t="s">
        <v>37336</v>
      </c>
    </row>
    <row r="15881" spans="1:9" ht="32" x14ac:dyDescent="0.2">
      <c r="A15881" t="s">
        <v>37335</v>
      </c>
      <c r="B15881" t="s">
        <v>37338</v>
      </c>
      <c r="C15881">
        <v>5</v>
      </c>
      <c r="D15881" t="s">
        <v>2621</v>
      </c>
      <c r="E15881" t="s">
        <v>12</v>
      </c>
      <c r="F15881" s="3" t="s">
        <v>37339</v>
      </c>
      <c r="G15881">
        <v>2018</v>
      </c>
      <c r="H15881" t="s">
        <v>140</v>
      </c>
      <c r="I15881" t="s">
        <v>37336</v>
      </c>
    </row>
    <row r="15882" spans="1:9" ht="32" x14ac:dyDescent="0.2">
      <c r="A15882" t="s">
        <v>37340</v>
      </c>
      <c r="B15882" t="s">
        <v>37341</v>
      </c>
      <c r="C15882">
        <v>1</v>
      </c>
      <c r="D15882">
        <f>173</f>
        <v>173</v>
      </c>
      <c r="E15882" t="s">
        <v>12</v>
      </c>
      <c r="F15882" s="3" t="s">
        <v>37342</v>
      </c>
      <c r="G15882">
        <v>2018</v>
      </c>
      <c r="H15882" t="s">
        <v>318</v>
      </c>
      <c r="I15882" t="s">
        <v>37343</v>
      </c>
    </row>
    <row r="15883" spans="1:9" ht="16" x14ac:dyDescent="0.2">
      <c r="A15883" t="s">
        <v>37344</v>
      </c>
      <c r="B15883" t="s">
        <v>30548</v>
      </c>
      <c r="C15883">
        <v>1</v>
      </c>
      <c r="D15883" t="s">
        <v>12</v>
      </c>
      <c r="E15883" t="s">
        <v>12</v>
      </c>
      <c r="F15883" s="3" t="s">
        <v>37345</v>
      </c>
      <c r="G15883">
        <v>2018</v>
      </c>
      <c r="H15883" t="s">
        <v>37</v>
      </c>
      <c r="I15883" t="s">
        <v>37346</v>
      </c>
    </row>
    <row r="15884" spans="1:9" ht="32" x14ac:dyDescent="0.2">
      <c r="A15884" t="s">
        <v>37347</v>
      </c>
      <c r="B15884" t="s">
        <v>37348</v>
      </c>
      <c r="C15884">
        <v>1</v>
      </c>
      <c r="D15884" t="s">
        <v>12</v>
      </c>
      <c r="E15884" t="s">
        <v>12</v>
      </c>
      <c r="F15884" s="3" t="s">
        <v>37349</v>
      </c>
      <c r="G15884">
        <v>2018</v>
      </c>
      <c r="H15884" t="s">
        <v>602</v>
      </c>
      <c r="I15884" t="s">
        <v>37350</v>
      </c>
    </row>
    <row r="15885" spans="1:9" ht="32" x14ac:dyDescent="0.2">
      <c r="A15885" t="s">
        <v>37351</v>
      </c>
      <c r="B15885" t="s">
        <v>35234</v>
      </c>
      <c r="C15885">
        <v>1</v>
      </c>
      <c r="D15885" t="s">
        <v>12</v>
      </c>
      <c r="E15885" t="s">
        <v>12</v>
      </c>
      <c r="F15885" s="3" t="s">
        <v>37352</v>
      </c>
      <c r="G15885">
        <v>2018</v>
      </c>
      <c r="H15885" t="s">
        <v>140</v>
      </c>
      <c r="I15885" t="s">
        <v>37353</v>
      </c>
    </row>
    <row r="15886" spans="1:9" ht="16" x14ac:dyDescent="0.2">
      <c r="A15886" t="s">
        <v>37351</v>
      </c>
      <c r="B15886" t="s">
        <v>37354</v>
      </c>
      <c r="C15886">
        <v>2</v>
      </c>
      <c r="D15886" t="s">
        <v>12</v>
      </c>
      <c r="E15886" t="s">
        <v>12</v>
      </c>
      <c r="F15886" s="3" t="s">
        <v>37355</v>
      </c>
      <c r="G15886">
        <v>2018</v>
      </c>
      <c r="H15886" t="s">
        <v>140</v>
      </c>
      <c r="I15886" t="s">
        <v>37353</v>
      </c>
    </row>
    <row r="15887" spans="1:9" ht="32" x14ac:dyDescent="0.2">
      <c r="A15887" t="s">
        <v>37356</v>
      </c>
      <c r="B15887" t="s">
        <v>36644</v>
      </c>
      <c r="C15887">
        <v>1</v>
      </c>
      <c r="D15887" t="s">
        <v>4550</v>
      </c>
      <c r="E15887" t="s">
        <v>5139</v>
      </c>
      <c r="F15887" s="3" t="s">
        <v>14095</v>
      </c>
      <c r="G15887">
        <v>2018</v>
      </c>
      <c r="H15887" t="s">
        <v>998</v>
      </c>
      <c r="I15887" t="s">
        <v>37357</v>
      </c>
    </row>
    <row r="15888" spans="1:9" ht="32" x14ac:dyDescent="0.2">
      <c r="A15888" t="s">
        <v>37356</v>
      </c>
      <c r="B15888" t="s">
        <v>37358</v>
      </c>
      <c r="C15888">
        <v>2</v>
      </c>
      <c r="D15888">
        <f>34</f>
        <v>34</v>
      </c>
      <c r="E15888" t="s">
        <v>5139</v>
      </c>
      <c r="F15888" s="3" t="s">
        <v>36642</v>
      </c>
      <c r="G15888">
        <v>2018</v>
      </c>
      <c r="H15888" t="s">
        <v>998</v>
      </c>
      <c r="I15888" t="s">
        <v>37357</v>
      </c>
    </row>
    <row r="15889" spans="1:9" ht="16" x14ac:dyDescent="0.2">
      <c r="A15889" t="s">
        <v>37359</v>
      </c>
      <c r="B15889" t="s">
        <v>37360</v>
      </c>
      <c r="C15889">
        <v>1</v>
      </c>
      <c r="D15889" t="s">
        <v>52</v>
      </c>
      <c r="E15889" t="s">
        <v>12</v>
      </c>
      <c r="F15889" s="3" t="s">
        <v>12169</v>
      </c>
      <c r="G15889">
        <v>2018</v>
      </c>
      <c r="H15889" t="s">
        <v>21</v>
      </c>
      <c r="I15889" t="s">
        <v>37361</v>
      </c>
    </row>
    <row r="15890" spans="1:9" ht="16" x14ac:dyDescent="0.2">
      <c r="A15890" t="s">
        <v>37359</v>
      </c>
      <c r="B15890" t="s">
        <v>37362</v>
      </c>
      <c r="C15890">
        <v>2</v>
      </c>
      <c r="D15890" t="s">
        <v>52</v>
      </c>
      <c r="E15890" t="s">
        <v>12</v>
      </c>
      <c r="F15890" s="3" t="s">
        <v>12169</v>
      </c>
      <c r="G15890">
        <v>2018</v>
      </c>
      <c r="H15890" t="s">
        <v>21</v>
      </c>
      <c r="I15890" t="s">
        <v>37361</v>
      </c>
    </row>
    <row r="15891" spans="1:9" ht="32" x14ac:dyDescent="0.2">
      <c r="A15891" t="s">
        <v>37363</v>
      </c>
      <c r="B15891" t="s">
        <v>33991</v>
      </c>
      <c r="C15891">
        <v>1</v>
      </c>
      <c r="D15891" t="s">
        <v>90</v>
      </c>
      <c r="E15891" t="s">
        <v>12</v>
      </c>
      <c r="F15891" s="3" t="s">
        <v>12775</v>
      </c>
      <c r="G15891">
        <v>2018</v>
      </c>
      <c r="H15891" t="s">
        <v>832</v>
      </c>
      <c r="I15891" t="s">
        <v>37364</v>
      </c>
    </row>
    <row r="15892" spans="1:9" ht="16" x14ac:dyDescent="0.2">
      <c r="A15892" t="s">
        <v>37365</v>
      </c>
      <c r="B15892" t="s">
        <v>33163</v>
      </c>
      <c r="C15892">
        <v>1</v>
      </c>
      <c r="D15892" t="s">
        <v>52</v>
      </c>
      <c r="E15892" t="s">
        <v>12</v>
      </c>
      <c r="F15892" s="3" t="s">
        <v>37366</v>
      </c>
      <c r="G15892">
        <v>2018</v>
      </c>
      <c r="H15892" t="s">
        <v>21</v>
      </c>
      <c r="I15892" t="s">
        <v>37367</v>
      </c>
    </row>
    <row r="15893" spans="1:9" ht="16" x14ac:dyDescent="0.2">
      <c r="A15893" t="s">
        <v>37368</v>
      </c>
      <c r="B15893" t="s">
        <v>37369</v>
      </c>
      <c r="C15893">
        <v>1</v>
      </c>
      <c r="D15893" t="s">
        <v>12</v>
      </c>
      <c r="E15893" t="s">
        <v>12</v>
      </c>
      <c r="F15893" s="3" t="s">
        <v>17074</v>
      </c>
      <c r="G15893">
        <v>2018</v>
      </c>
      <c r="H15893" t="s">
        <v>239</v>
      </c>
      <c r="I15893" t="s">
        <v>37370</v>
      </c>
    </row>
    <row r="15894" spans="1:9" ht="16" x14ac:dyDescent="0.2">
      <c r="A15894" t="s">
        <v>37371</v>
      </c>
      <c r="B15894" t="s">
        <v>37372</v>
      </c>
      <c r="C15894">
        <v>1</v>
      </c>
      <c r="D15894" t="s">
        <v>1512</v>
      </c>
      <c r="E15894" t="s">
        <v>12</v>
      </c>
      <c r="F15894" s="3" t="s">
        <v>37373</v>
      </c>
      <c r="G15894">
        <v>2018</v>
      </c>
      <c r="H15894" t="s">
        <v>368</v>
      </c>
      <c r="I15894" t="s">
        <v>37374</v>
      </c>
    </row>
    <row r="15895" spans="1:9" ht="32" x14ac:dyDescent="0.2">
      <c r="A15895" t="s">
        <v>37375</v>
      </c>
      <c r="B15895" t="s">
        <v>32757</v>
      </c>
      <c r="C15895">
        <v>1</v>
      </c>
      <c r="D15895" t="s">
        <v>12</v>
      </c>
      <c r="E15895" t="s">
        <v>12</v>
      </c>
      <c r="F15895" s="3" t="s">
        <v>30562</v>
      </c>
      <c r="G15895">
        <v>2018</v>
      </c>
      <c r="H15895" t="s">
        <v>420</v>
      </c>
      <c r="I15895" t="s">
        <v>37376</v>
      </c>
    </row>
    <row r="15896" spans="1:9" ht="32" x14ac:dyDescent="0.2">
      <c r="A15896" t="s">
        <v>37377</v>
      </c>
      <c r="B15896" t="s">
        <v>29760</v>
      </c>
      <c r="C15896">
        <v>1</v>
      </c>
      <c r="D15896" t="s">
        <v>12</v>
      </c>
      <c r="E15896" t="s">
        <v>12</v>
      </c>
      <c r="F15896" s="3" t="s">
        <v>37378</v>
      </c>
      <c r="G15896">
        <v>2018</v>
      </c>
      <c r="H15896" t="s">
        <v>2026</v>
      </c>
      <c r="I15896" t="s">
        <v>37379</v>
      </c>
    </row>
    <row r="15897" spans="1:9" ht="32" x14ac:dyDescent="0.2">
      <c r="A15897" t="s">
        <v>37377</v>
      </c>
      <c r="B15897" t="s">
        <v>37380</v>
      </c>
      <c r="C15897">
        <v>2</v>
      </c>
      <c r="D15897" t="s">
        <v>12</v>
      </c>
      <c r="E15897" t="s">
        <v>12</v>
      </c>
      <c r="F15897" s="3" t="s">
        <v>37381</v>
      </c>
      <c r="G15897">
        <v>2018</v>
      </c>
      <c r="H15897" t="s">
        <v>2026</v>
      </c>
      <c r="I15897" t="s">
        <v>37379</v>
      </c>
    </row>
    <row r="15898" spans="1:9" ht="32" x14ac:dyDescent="0.2">
      <c r="A15898" t="s">
        <v>37377</v>
      </c>
      <c r="B15898" t="s">
        <v>33204</v>
      </c>
      <c r="C15898">
        <v>3</v>
      </c>
      <c r="D15898" t="s">
        <v>316</v>
      </c>
      <c r="E15898" t="s">
        <v>12</v>
      </c>
      <c r="F15898" s="3" t="s">
        <v>33205</v>
      </c>
      <c r="G15898">
        <v>2018</v>
      </c>
      <c r="H15898" t="s">
        <v>553</v>
      </c>
      <c r="I15898" t="s">
        <v>37379</v>
      </c>
    </row>
    <row r="15899" spans="1:9" ht="32" x14ac:dyDescent="0.2">
      <c r="A15899" t="s">
        <v>37377</v>
      </c>
      <c r="B15899" t="s">
        <v>37382</v>
      </c>
      <c r="C15899">
        <v>4</v>
      </c>
      <c r="D15899" t="s">
        <v>12</v>
      </c>
      <c r="E15899" t="s">
        <v>12</v>
      </c>
      <c r="F15899" s="3" t="s">
        <v>37383</v>
      </c>
      <c r="G15899">
        <v>2018</v>
      </c>
      <c r="H15899" t="s">
        <v>5857</v>
      </c>
      <c r="I15899" t="s">
        <v>37379</v>
      </c>
    </row>
    <row r="15900" spans="1:9" ht="32" x14ac:dyDescent="0.2">
      <c r="A15900" t="s">
        <v>37377</v>
      </c>
      <c r="B15900" t="s">
        <v>35102</v>
      </c>
      <c r="C15900">
        <v>5</v>
      </c>
      <c r="D15900" t="s">
        <v>12</v>
      </c>
      <c r="E15900" t="s">
        <v>12</v>
      </c>
      <c r="F15900" s="3" t="s">
        <v>37247</v>
      </c>
      <c r="G15900">
        <v>2018</v>
      </c>
      <c r="H15900" t="s">
        <v>2026</v>
      </c>
      <c r="I15900" t="s">
        <v>37379</v>
      </c>
    </row>
    <row r="15901" spans="1:9" ht="32" x14ac:dyDescent="0.2">
      <c r="A15901" t="s">
        <v>37384</v>
      </c>
      <c r="B15901" t="s">
        <v>23331</v>
      </c>
      <c r="C15901">
        <v>1</v>
      </c>
      <c r="D15901">
        <f>530</f>
        <v>530</v>
      </c>
      <c r="E15901" t="s">
        <v>12</v>
      </c>
      <c r="F15901" s="3" t="s">
        <v>23332</v>
      </c>
      <c r="G15901">
        <v>2018</v>
      </c>
      <c r="H15901" t="s">
        <v>801</v>
      </c>
      <c r="I15901" t="s">
        <v>37385</v>
      </c>
    </row>
    <row r="15902" spans="1:9" ht="32" x14ac:dyDescent="0.2">
      <c r="A15902" t="s">
        <v>37384</v>
      </c>
      <c r="B15902" t="s">
        <v>37386</v>
      </c>
      <c r="C15902">
        <v>2</v>
      </c>
      <c r="D15902">
        <f>530</f>
        <v>530</v>
      </c>
      <c r="E15902" t="s">
        <v>12</v>
      </c>
      <c r="F15902" s="3" t="s">
        <v>37387</v>
      </c>
      <c r="G15902">
        <v>2018</v>
      </c>
      <c r="H15902" t="s">
        <v>801</v>
      </c>
      <c r="I15902" t="s">
        <v>37385</v>
      </c>
    </row>
    <row r="15903" spans="1:9" ht="16" x14ac:dyDescent="0.2">
      <c r="A15903" t="s">
        <v>37388</v>
      </c>
      <c r="B15903" t="s">
        <v>37389</v>
      </c>
      <c r="C15903">
        <v>1</v>
      </c>
      <c r="D15903" t="s">
        <v>12</v>
      </c>
      <c r="E15903" t="s">
        <v>12</v>
      </c>
      <c r="F15903" s="3" t="s">
        <v>37390</v>
      </c>
      <c r="G15903">
        <v>2018</v>
      </c>
      <c r="H15903" t="s">
        <v>4518</v>
      </c>
      <c r="I15903" t="s">
        <v>37391</v>
      </c>
    </row>
    <row r="15904" spans="1:9" ht="16" x14ac:dyDescent="0.2">
      <c r="A15904" t="s">
        <v>37392</v>
      </c>
      <c r="B15904" t="s">
        <v>31691</v>
      </c>
      <c r="C15904">
        <v>1</v>
      </c>
      <c r="D15904" t="s">
        <v>12</v>
      </c>
      <c r="E15904" t="s">
        <v>12</v>
      </c>
      <c r="F15904" s="3" t="s">
        <v>37393</v>
      </c>
      <c r="G15904">
        <v>2018</v>
      </c>
      <c r="H15904" t="s">
        <v>140</v>
      </c>
      <c r="I15904" t="s">
        <v>37394</v>
      </c>
    </row>
    <row r="15905" spans="1:9" ht="32" x14ac:dyDescent="0.2">
      <c r="A15905" t="s">
        <v>37395</v>
      </c>
      <c r="B15905" t="s">
        <v>37396</v>
      </c>
      <c r="C15905">
        <v>1</v>
      </c>
      <c r="D15905">
        <f>534</f>
        <v>534</v>
      </c>
      <c r="E15905" t="s">
        <v>12</v>
      </c>
      <c r="F15905" s="3" t="s">
        <v>26189</v>
      </c>
      <c r="G15905">
        <v>2018</v>
      </c>
      <c r="H15905" t="s">
        <v>801</v>
      </c>
      <c r="I15905" t="s">
        <v>37397</v>
      </c>
    </row>
    <row r="15906" spans="1:9" ht="32" x14ac:dyDescent="0.2">
      <c r="A15906" t="s">
        <v>37395</v>
      </c>
      <c r="B15906" t="s">
        <v>26188</v>
      </c>
      <c r="C15906">
        <v>2</v>
      </c>
      <c r="D15906">
        <f>534</f>
        <v>534</v>
      </c>
      <c r="E15906" t="s">
        <v>12</v>
      </c>
      <c r="F15906" s="3" t="s">
        <v>37398</v>
      </c>
      <c r="G15906">
        <v>2018</v>
      </c>
      <c r="H15906" t="s">
        <v>801</v>
      </c>
      <c r="I15906" t="s">
        <v>37397</v>
      </c>
    </row>
    <row r="15907" spans="1:9" ht="32" x14ac:dyDescent="0.2">
      <c r="A15907" t="s">
        <v>37399</v>
      </c>
      <c r="B15907" t="s">
        <v>36018</v>
      </c>
      <c r="C15907">
        <v>1</v>
      </c>
      <c r="D15907" t="s">
        <v>12</v>
      </c>
      <c r="E15907" t="s">
        <v>12</v>
      </c>
      <c r="F15907" s="3" t="s">
        <v>33490</v>
      </c>
      <c r="G15907">
        <v>2018</v>
      </c>
      <c r="H15907" t="s">
        <v>1157</v>
      </c>
      <c r="I15907" t="s">
        <v>37400</v>
      </c>
    </row>
    <row r="15908" spans="1:9" ht="32" x14ac:dyDescent="0.2">
      <c r="A15908" t="s">
        <v>37401</v>
      </c>
      <c r="B15908" t="s">
        <v>37402</v>
      </c>
      <c r="C15908">
        <v>1</v>
      </c>
      <c r="D15908" t="s">
        <v>344</v>
      </c>
      <c r="E15908" t="s">
        <v>12</v>
      </c>
      <c r="F15908" s="3" t="s">
        <v>14914</v>
      </c>
      <c r="G15908">
        <v>2018</v>
      </c>
      <c r="H15908" t="s">
        <v>37</v>
      </c>
      <c r="I15908" t="s">
        <v>37403</v>
      </c>
    </row>
    <row r="15909" spans="1:9" ht="32" x14ac:dyDescent="0.2">
      <c r="A15909" t="s">
        <v>37404</v>
      </c>
      <c r="B15909" t="s">
        <v>9532</v>
      </c>
      <c r="C15909">
        <v>1</v>
      </c>
      <c r="D15909" t="s">
        <v>8708</v>
      </c>
      <c r="E15909" t="s">
        <v>12</v>
      </c>
      <c r="F15909" s="3" t="s">
        <v>8709</v>
      </c>
      <c r="G15909">
        <v>2018</v>
      </c>
      <c r="H15909" t="s">
        <v>37</v>
      </c>
      <c r="I15909" t="s">
        <v>37405</v>
      </c>
    </row>
    <row r="15910" spans="1:9" ht="16" x14ac:dyDescent="0.2">
      <c r="A15910" t="s">
        <v>37406</v>
      </c>
      <c r="B15910" t="s">
        <v>37407</v>
      </c>
      <c r="C15910">
        <v>1</v>
      </c>
      <c r="D15910">
        <f>441</f>
        <v>441</v>
      </c>
      <c r="E15910" t="s">
        <v>12</v>
      </c>
      <c r="F15910" s="3" t="s">
        <v>37408</v>
      </c>
      <c r="G15910">
        <v>2018</v>
      </c>
      <c r="H15910" t="s">
        <v>140</v>
      </c>
      <c r="I15910" t="s">
        <v>37409</v>
      </c>
    </row>
    <row r="15911" spans="1:9" ht="16" x14ac:dyDescent="0.2">
      <c r="A15911" t="s">
        <v>37406</v>
      </c>
      <c r="B15911" t="s">
        <v>37410</v>
      </c>
      <c r="C15911">
        <v>2</v>
      </c>
      <c r="D15911" t="s">
        <v>1128</v>
      </c>
      <c r="E15911" t="s">
        <v>12</v>
      </c>
      <c r="F15911" s="3" t="s">
        <v>37411</v>
      </c>
      <c r="G15911">
        <v>2018</v>
      </c>
      <c r="H15911" t="s">
        <v>140</v>
      </c>
      <c r="I15911" t="s">
        <v>37409</v>
      </c>
    </row>
    <row r="15912" spans="1:9" ht="32" x14ac:dyDescent="0.2">
      <c r="A15912" t="s">
        <v>37412</v>
      </c>
      <c r="B15912" t="s">
        <v>24964</v>
      </c>
      <c r="C15912">
        <v>1</v>
      </c>
      <c r="D15912">
        <f>85</f>
        <v>85</v>
      </c>
      <c r="E15912" t="s">
        <v>1171</v>
      </c>
      <c r="F15912" s="3" t="s">
        <v>37413</v>
      </c>
      <c r="G15912">
        <v>2018</v>
      </c>
      <c r="H15912" t="s">
        <v>174</v>
      </c>
      <c r="I15912" t="s">
        <v>37414</v>
      </c>
    </row>
    <row r="15913" spans="1:9" ht="32" x14ac:dyDescent="0.2">
      <c r="A15913" t="s">
        <v>37412</v>
      </c>
      <c r="B15913" t="s">
        <v>24967</v>
      </c>
      <c r="C15913">
        <v>2</v>
      </c>
      <c r="D15913" t="s">
        <v>12</v>
      </c>
      <c r="E15913" t="s">
        <v>12</v>
      </c>
      <c r="F15913" s="3" t="s">
        <v>37415</v>
      </c>
      <c r="G15913">
        <v>2018</v>
      </c>
      <c r="H15913" t="s">
        <v>174</v>
      </c>
      <c r="I15913" t="s">
        <v>37414</v>
      </c>
    </row>
    <row r="15914" spans="1:9" ht="32" x14ac:dyDescent="0.2">
      <c r="A15914" t="s">
        <v>37416</v>
      </c>
      <c r="B15914" t="s">
        <v>37417</v>
      </c>
      <c r="C15914">
        <v>1</v>
      </c>
      <c r="D15914" t="s">
        <v>90</v>
      </c>
      <c r="E15914" t="s">
        <v>12</v>
      </c>
      <c r="F15914" s="3" t="s">
        <v>37418</v>
      </c>
      <c r="G15914">
        <v>2018</v>
      </c>
      <c r="H15914" t="s">
        <v>779</v>
      </c>
      <c r="I15914" t="s">
        <v>37419</v>
      </c>
    </row>
    <row r="15915" spans="1:9" ht="32" x14ac:dyDescent="0.2">
      <c r="A15915" t="s">
        <v>37416</v>
      </c>
      <c r="B15915" t="s">
        <v>37420</v>
      </c>
      <c r="C15915">
        <v>2</v>
      </c>
      <c r="D15915" t="s">
        <v>12</v>
      </c>
      <c r="E15915" t="s">
        <v>12</v>
      </c>
      <c r="F15915" s="3" t="s">
        <v>37421</v>
      </c>
      <c r="G15915">
        <v>2018</v>
      </c>
      <c r="H15915" t="s">
        <v>779</v>
      </c>
      <c r="I15915" t="s">
        <v>37419</v>
      </c>
    </row>
    <row r="15916" spans="1:9" ht="32" x14ac:dyDescent="0.2">
      <c r="A15916" t="s">
        <v>37416</v>
      </c>
      <c r="B15916" t="s">
        <v>37422</v>
      </c>
      <c r="C15916">
        <v>3</v>
      </c>
      <c r="D15916" t="s">
        <v>12</v>
      </c>
      <c r="E15916" t="s">
        <v>12</v>
      </c>
      <c r="F15916" s="3" t="s">
        <v>37423</v>
      </c>
      <c r="G15916">
        <v>2018</v>
      </c>
      <c r="H15916" t="s">
        <v>779</v>
      </c>
      <c r="I15916" t="s">
        <v>37419</v>
      </c>
    </row>
    <row r="15917" spans="1:9" ht="16" x14ac:dyDescent="0.2">
      <c r="A15917" t="s">
        <v>37424</v>
      </c>
      <c r="B15917" t="s">
        <v>37425</v>
      </c>
      <c r="C15917">
        <v>1</v>
      </c>
      <c r="D15917" t="s">
        <v>5327</v>
      </c>
      <c r="E15917" t="s">
        <v>1171</v>
      </c>
      <c r="F15917" s="3" t="s">
        <v>19245</v>
      </c>
      <c r="G15917">
        <v>2018</v>
      </c>
      <c r="H15917" t="s">
        <v>368</v>
      </c>
      <c r="I15917" t="s">
        <v>37426</v>
      </c>
    </row>
    <row r="15918" spans="1:9" ht="16" x14ac:dyDescent="0.2">
      <c r="A15918" t="s">
        <v>37424</v>
      </c>
      <c r="B15918" t="s">
        <v>5209</v>
      </c>
      <c r="C15918">
        <v>2</v>
      </c>
      <c r="D15918" t="s">
        <v>5327</v>
      </c>
      <c r="E15918" t="s">
        <v>12</v>
      </c>
      <c r="F15918" s="3" t="s">
        <v>36023</v>
      </c>
      <c r="G15918">
        <v>2018</v>
      </c>
      <c r="H15918" t="s">
        <v>368</v>
      </c>
      <c r="I15918" t="s">
        <v>37426</v>
      </c>
    </row>
    <row r="15919" spans="1:9" ht="16" x14ac:dyDescent="0.2">
      <c r="A15919" t="s">
        <v>37424</v>
      </c>
      <c r="B15919" t="s">
        <v>5212</v>
      </c>
      <c r="C15919">
        <v>3</v>
      </c>
      <c r="D15919" t="s">
        <v>5327</v>
      </c>
      <c r="E15919" t="s">
        <v>12</v>
      </c>
      <c r="F15919" s="3" t="s">
        <v>37427</v>
      </c>
      <c r="G15919">
        <v>2018</v>
      </c>
      <c r="H15919" t="s">
        <v>368</v>
      </c>
      <c r="I15919" t="s">
        <v>37426</v>
      </c>
    </row>
    <row r="15920" spans="1:9" ht="32" x14ac:dyDescent="0.2">
      <c r="A15920" t="s">
        <v>37424</v>
      </c>
      <c r="B15920" t="s">
        <v>37428</v>
      </c>
      <c r="C15920">
        <v>4</v>
      </c>
      <c r="D15920" t="s">
        <v>5327</v>
      </c>
      <c r="E15920" t="s">
        <v>12</v>
      </c>
      <c r="F15920" s="3" t="s">
        <v>36488</v>
      </c>
      <c r="G15920">
        <v>2018</v>
      </c>
      <c r="H15920" t="s">
        <v>368</v>
      </c>
      <c r="I15920" t="s">
        <v>37426</v>
      </c>
    </row>
    <row r="15921" spans="1:9" ht="32" x14ac:dyDescent="0.2">
      <c r="A15921" t="s">
        <v>37429</v>
      </c>
      <c r="B15921" t="s">
        <v>25216</v>
      </c>
      <c r="C15921">
        <v>1</v>
      </c>
      <c r="D15921">
        <f>151</f>
        <v>151</v>
      </c>
      <c r="E15921" t="s">
        <v>12</v>
      </c>
      <c r="F15921" s="3" t="s">
        <v>23748</v>
      </c>
      <c r="G15921">
        <v>2018</v>
      </c>
      <c r="H15921" t="s">
        <v>140</v>
      </c>
      <c r="I15921" t="s">
        <v>37430</v>
      </c>
    </row>
    <row r="15922" spans="1:9" ht="32" x14ac:dyDescent="0.2">
      <c r="A15922" t="s">
        <v>37429</v>
      </c>
      <c r="B15922" t="s">
        <v>822</v>
      </c>
      <c r="C15922">
        <v>2</v>
      </c>
      <c r="D15922">
        <f>73</f>
        <v>73</v>
      </c>
      <c r="E15922" t="s">
        <v>12</v>
      </c>
      <c r="F15922" s="3" t="s">
        <v>823</v>
      </c>
      <c r="G15922">
        <v>2018</v>
      </c>
      <c r="H15922" t="s">
        <v>140</v>
      </c>
      <c r="I15922" t="s">
        <v>37430</v>
      </c>
    </row>
    <row r="15923" spans="1:9" ht="32" x14ac:dyDescent="0.2">
      <c r="A15923" t="s">
        <v>37429</v>
      </c>
      <c r="B15923" t="s">
        <v>28335</v>
      </c>
      <c r="C15923">
        <v>3</v>
      </c>
      <c r="D15923">
        <f>151</f>
        <v>151</v>
      </c>
      <c r="E15923" t="s">
        <v>12</v>
      </c>
      <c r="F15923" s="3" t="s">
        <v>23748</v>
      </c>
      <c r="G15923">
        <v>2018</v>
      </c>
      <c r="H15923" t="s">
        <v>140</v>
      </c>
      <c r="I15923" t="s">
        <v>37430</v>
      </c>
    </row>
    <row r="15924" spans="1:9" ht="32" x14ac:dyDescent="0.2">
      <c r="A15924" t="s">
        <v>37429</v>
      </c>
      <c r="B15924" t="s">
        <v>32387</v>
      </c>
      <c r="C15924">
        <v>4</v>
      </c>
      <c r="D15924">
        <f>73</f>
        <v>73</v>
      </c>
      <c r="E15924" t="s">
        <v>12</v>
      </c>
      <c r="F15924" s="3" t="s">
        <v>823</v>
      </c>
      <c r="G15924">
        <v>2018</v>
      </c>
      <c r="H15924" t="s">
        <v>140</v>
      </c>
      <c r="I15924" t="s">
        <v>37430</v>
      </c>
    </row>
    <row r="15925" spans="1:9" ht="32" x14ac:dyDescent="0.2">
      <c r="A15925" t="s">
        <v>37431</v>
      </c>
      <c r="B15925" t="s">
        <v>37432</v>
      </c>
      <c r="C15925">
        <v>1</v>
      </c>
      <c r="D15925" t="s">
        <v>12</v>
      </c>
      <c r="E15925" t="s">
        <v>12</v>
      </c>
      <c r="F15925" s="3" t="s">
        <v>37433</v>
      </c>
      <c r="G15925">
        <v>2018</v>
      </c>
      <c r="H15925" t="s">
        <v>2026</v>
      </c>
      <c r="I15925" t="s">
        <v>37434</v>
      </c>
    </row>
    <row r="15926" spans="1:9" ht="32" x14ac:dyDescent="0.2">
      <c r="A15926" t="s">
        <v>37435</v>
      </c>
      <c r="B15926" t="s">
        <v>37436</v>
      </c>
      <c r="C15926">
        <v>1</v>
      </c>
      <c r="D15926" t="s">
        <v>3743</v>
      </c>
      <c r="E15926" t="s">
        <v>12</v>
      </c>
      <c r="F15926" s="3" t="s">
        <v>37437</v>
      </c>
      <c r="G15926">
        <v>2018</v>
      </c>
      <c r="H15926" t="s">
        <v>86</v>
      </c>
      <c r="I15926" t="s">
        <v>37438</v>
      </c>
    </row>
    <row r="15927" spans="1:9" ht="32" x14ac:dyDescent="0.2">
      <c r="A15927" t="s">
        <v>37439</v>
      </c>
      <c r="B15927" t="s">
        <v>37440</v>
      </c>
      <c r="C15927">
        <v>1</v>
      </c>
      <c r="D15927">
        <f>498</f>
        <v>498</v>
      </c>
      <c r="E15927" t="s">
        <v>12</v>
      </c>
      <c r="F15927" s="3" t="s">
        <v>37441</v>
      </c>
      <c r="G15927">
        <v>2018</v>
      </c>
      <c r="H15927" t="s">
        <v>215</v>
      </c>
      <c r="I15927" t="s">
        <v>37442</v>
      </c>
    </row>
    <row r="15928" spans="1:9" ht="16" x14ac:dyDescent="0.2">
      <c r="A15928" t="s">
        <v>37443</v>
      </c>
      <c r="B15928" t="s">
        <v>37444</v>
      </c>
      <c r="C15928">
        <v>1</v>
      </c>
      <c r="D15928" t="s">
        <v>2738</v>
      </c>
      <c r="E15928" t="s">
        <v>12</v>
      </c>
      <c r="F15928" s="3" t="s">
        <v>12624</v>
      </c>
      <c r="G15928">
        <v>2018</v>
      </c>
      <c r="H15928" t="s">
        <v>318</v>
      </c>
      <c r="I15928" t="s">
        <v>37445</v>
      </c>
    </row>
    <row r="15929" spans="1:9" ht="32" x14ac:dyDescent="0.2">
      <c r="A15929" t="s">
        <v>37443</v>
      </c>
      <c r="B15929" t="s">
        <v>37446</v>
      </c>
      <c r="C15929">
        <v>2</v>
      </c>
      <c r="D15929" t="s">
        <v>2738</v>
      </c>
      <c r="E15929" t="s">
        <v>12</v>
      </c>
      <c r="F15929" s="3" t="s">
        <v>6941</v>
      </c>
      <c r="G15929">
        <v>2018</v>
      </c>
      <c r="H15929" t="s">
        <v>318</v>
      </c>
      <c r="I15929" t="s">
        <v>37445</v>
      </c>
    </row>
    <row r="15930" spans="1:9" ht="32" x14ac:dyDescent="0.2">
      <c r="A15930" t="s">
        <v>37447</v>
      </c>
      <c r="B15930" t="s">
        <v>35600</v>
      </c>
      <c r="C15930">
        <v>1</v>
      </c>
      <c r="D15930" t="s">
        <v>12</v>
      </c>
      <c r="E15930" t="s">
        <v>12</v>
      </c>
      <c r="F15930" s="3" t="s">
        <v>37448</v>
      </c>
      <c r="G15930">
        <v>2018</v>
      </c>
      <c r="H15930" t="s">
        <v>37</v>
      </c>
      <c r="I15930" t="s">
        <v>37449</v>
      </c>
    </row>
    <row r="15931" spans="1:9" ht="32" x14ac:dyDescent="0.2">
      <c r="A15931" t="s">
        <v>37447</v>
      </c>
      <c r="B15931" t="s">
        <v>35598</v>
      </c>
      <c r="C15931">
        <v>2</v>
      </c>
      <c r="D15931" t="s">
        <v>12</v>
      </c>
      <c r="E15931" t="s">
        <v>12</v>
      </c>
      <c r="F15931" s="3" t="s">
        <v>4333</v>
      </c>
      <c r="G15931">
        <v>2018</v>
      </c>
      <c r="H15931" t="s">
        <v>37</v>
      </c>
      <c r="I15931" t="s">
        <v>37449</v>
      </c>
    </row>
    <row r="15932" spans="1:9" ht="16" x14ac:dyDescent="0.2">
      <c r="A15932" t="s">
        <v>37450</v>
      </c>
      <c r="B15932" t="s">
        <v>37451</v>
      </c>
      <c r="C15932">
        <v>1</v>
      </c>
      <c r="D15932" t="s">
        <v>12</v>
      </c>
      <c r="E15932" t="s">
        <v>12</v>
      </c>
      <c r="F15932" s="3" t="s">
        <v>37452</v>
      </c>
      <c r="G15932">
        <v>2018</v>
      </c>
      <c r="H15932" t="s">
        <v>859</v>
      </c>
      <c r="I15932" t="s">
        <v>37453</v>
      </c>
    </row>
    <row r="15933" spans="1:9" ht="16" x14ac:dyDescent="0.2">
      <c r="A15933" t="s">
        <v>37454</v>
      </c>
      <c r="B15933" t="s">
        <v>27938</v>
      </c>
      <c r="C15933">
        <v>1</v>
      </c>
      <c r="D15933" t="s">
        <v>52</v>
      </c>
      <c r="E15933" t="s">
        <v>12</v>
      </c>
      <c r="F15933" s="3" t="s">
        <v>4023</v>
      </c>
      <c r="G15933">
        <v>2018</v>
      </c>
      <c r="H15933" t="s">
        <v>21</v>
      </c>
      <c r="I15933" t="s">
        <v>37455</v>
      </c>
    </row>
    <row r="15934" spans="1:9" ht="32" x14ac:dyDescent="0.2">
      <c r="A15934" t="s">
        <v>37454</v>
      </c>
      <c r="B15934" t="s">
        <v>16885</v>
      </c>
      <c r="C15934">
        <v>2</v>
      </c>
      <c r="D15934" t="s">
        <v>1512</v>
      </c>
      <c r="E15934" t="s">
        <v>12</v>
      </c>
      <c r="F15934" s="3" t="s">
        <v>3664</v>
      </c>
      <c r="G15934">
        <v>2018</v>
      </c>
      <c r="H15934" t="s">
        <v>323</v>
      </c>
      <c r="I15934" t="s">
        <v>37455</v>
      </c>
    </row>
    <row r="15935" spans="1:9" ht="32" x14ac:dyDescent="0.2">
      <c r="A15935" t="s">
        <v>37456</v>
      </c>
      <c r="B15935" t="s">
        <v>37457</v>
      </c>
      <c r="C15935">
        <v>1</v>
      </c>
      <c r="D15935" t="s">
        <v>12</v>
      </c>
      <c r="E15935" t="s">
        <v>12</v>
      </c>
      <c r="F15935" s="3" t="s">
        <v>37458</v>
      </c>
      <c r="G15935">
        <v>2018</v>
      </c>
      <c r="H15935" t="s">
        <v>239</v>
      </c>
      <c r="I15935" t="s">
        <v>37459</v>
      </c>
    </row>
    <row r="15936" spans="1:9" ht="32" x14ac:dyDescent="0.2">
      <c r="A15936" t="s">
        <v>37460</v>
      </c>
      <c r="B15936" t="s">
        <v>29305</v>
      </c>
      <c r="C15936">
        <v>1</v>
      </c>
      <c r="D15936" t="s">
        <v>90</v>
      </c>
      <c r="E15936" t="s">
        <v>12</v>
      </c>
      <c r="F15936" s="3" t="s">
        <v>12775</v>
      </c>
      <c r="G15936">
        <v>2018</v>
      </c>
      <c r="H15936" t="s">
        <v>832</v>
      </c>
      <c r="I15936" t="s">
        <v>37461</v>
      </c>
    </row>
    <row r="15937" spans="1:9" ht="32" x14ac:dyDescent="0.2">
      <c r="A15937" t="s">
        <v>37460</v>
      </c>
      <c r="B15937" t="s">
        <v>37462</v>
      </c>
      <c r="C15937">
        <v>2</v>
      </c>
      <c r="D15937" t="s">
        <v>90</v>
      </c>
      <c r="E15937" t="s">
        <v>12</v>
      </c>
      <c r="F15937" s="3" t="s">
        <v>37463</v>
      </c>
      <c r="G15937">
        <v>2018</v>
      </c>
      <c r="H15937" t="s">
        <v>832</v>
      </c>
      <c r="I15937" t="s">
        <v>37461</v>
      </c>
    </row>
    <row r="15938" spans="1:9" ht="32" x14ac:dyDescent="0.2">
      <c r="A15938" t="s">
        <v>37464</v>
      </c>
      <c r="B15938" t="s">
        <v>37465</v>
      </c>
      <c r="C15938">
        <v>1</v>
      </c>
      <c r="D15938">
        <f>407</f>
        <v>407</v>
      </c>
      <c r="E15938" t="s">
        <v>12</v>
      </c>
      <c r="F15938" s="3" t="s">
        <v>32881</v>
      </c>
      <c r="G15938">
        <v>2018</v>
      </c>
      <c r="H15938" t="s">
        <v>37</v>
      </c>
      <c r="I15938" t="s">
        <v>37466</v>
      </c>
    </row>
    <row r="15939" spans="1:9" ht="32" x14ac:dyDescent="0.2">
      <c r="A15939" t="s">
        <v>37467</v>
      </c>
      <c r="B15939" t="s">
        <v>37468</v>
      </c>
      <c r="C15939">
        <v>1</v>
      </c>
      <c r="D15939" t="s">
        <v>31</v>
      </c>
      <c r="E15939" t="s">
        <v>12</v>
      </c>
      <c r="F15939" s="3" t="s">
        <v>506</v>
      </c>
      <c r="G15939">
        <v>2018</v>
      </c>
      <c r="H15939" t="s">
        <v>140</v>
      </c>
      <c r="I15939" t="s">
        <v>37469</v>
      </c>
    </row>
    <row r="15940" spans="1:9" ht="16" x14ac:dyDescent="0.2">
      <c r="A15940" t="s">
        <v>37470</v>
      </c>
      <c r="B15940" t="s">
        <v>1958</v>
      </c>
      <c r="C15940">
        <v>1</v>
      </c>
      <c r="D15940" t="s">
        <v>52</v>
      </c>
      <c r="E15940" t="s">
        <v>12</v>
      </c>
      <c r="F15940" s="3" t="s">
        <v>36986</v>
      </c>
      <c r="G15940">
        <v>2018</v>
      </c>
      <c r="H15940" t="s">
        <v>438</v>
      </c>
      <c r="I15940" t="s">
        <v>37471</v>
      </c>
    </row>
    <row r="15941" spans="1:9" ht="32" x14ac:dyDescent="0.2">
      <c r="A15941" t="s">
        <v>37472</v>
      </c>
      <c r="B15941" t="s">
        <v>14417</v>
      </c>
      <c r="C15941">
        <v>1</v>
      </c>
      <c r="D15941" t="s">
        <v>12</v>
      </c>
      <c r="E15941" t="s">
        <v>12</v>
      </c>
      <c r="F15941" s="3" t="s">
        <v>29554</v>
      </c>
      <c r="G15941">
        <v>2018</v>
      </c>
      <c r="H15941" t="s">
        <v>1248</v>
      </c>
      <c r="I15941" t="s">
        <v>37473</v>
      </c>
    </row>
    <row r="15942" spans="1:9" ht="32" x14ac:dyDescent="0.2">
      <c r="A15942" t="s">
        <v>37472</v>
      </c>
      <c r="B15942" t="s">
        <v>37474</v>
      </c>
      <c r="C15942">
        <v>2</v>
      </c>
      <c r="D15942" t="s">
        <v>12</v>
      </c>
      <c r="E15942" t="s">
        <v>12</v>
      </c>
      <c r="F15942" s="3" t="s">
        <v>37475</v>
      </c>
      <c r="G15942">
        <v>2018</v>
      </c>
      <c r="H15942" t="s">
        <v>1248</v>
      </c>
      <c r="I15942" t="s">
        <v>37473</v>
      </c>
    </row>
    <row r="15943" spans="1:9" ht="16" x14ac:dyDescent="0.2">
      <c r="A15943" t="s">
        <v>37476</v>
      </c>
      <c r="B15943" t="s">
        <v>37477</v>
      </c>
      <c r="C15943">
        <v>1</v>
      </c>
      <c r="D15943" t="s">
        <v>2860</v>
      </c>
      <c r="E15943" t="s">
        <v>12</v>
      </c>
      <c r="F15943" s="3" t="s">
        <v>37478</v>
      </c>
      <c r="G15943">
        <v>2018</v>
      </c>
      <c r="H15943" t="s">
        <v>140</v>
      </c>
      <c r="I15943" t="s">
        <v>37479</v>
      </c>
    </row>
    <row r="15944" spans="1:9" ht="32" x14ac:dyDescent="0.2">
      <c r="A15944" t="s">
        <v>37476</v>
      </c>
      <c r="B15944" t="s">
        <v>37480</v>
      </c>
      <c r="C15944">
        <v>2</v>
      </c>
      <c r="D15944" t="s">
        <v>485</v>
      </c>
      <c r="E15944" t="s">
        <v>12</v>
      </c>
      <c r="F15944" s="3" t="s">
        <v>37481</v>
      </c>
      <c r="G15944">
        <v>2018</v>
      </c>
      <c r="H15944" t="s">
        <v>140</v>
      </c>
      <c r="I15944" t="s">
        <v>37479</v>
      </c>
    </row>
    <row r="15945" spans="1:9" ht="32" x14ac:dyDescent="0.2">
      <c r="A15945" t="s">
        <v>37482</v>
      </c>
      <c r="B15945" t="s">
        <v>37483</v>
      </c>
      <c r="C15945">
        <v>1</v>
      </c>
      <c r="D15945" t="s">
        <v>712</v>
      </c>
      <c r="E15945" t="s">
        <v>12</v>
      </c>
      <c r="F15945" s="3" t="s">
        <v>34152</v>
      </c>
      <c r="G15945">
        <v>2018</v>
      </c>
      <c r="H15945" t="s">
        <v>140</v>
      </c>
      <c r="I15945" t="s">
        <v>37484</v>
      </c>
    </row>
    <row r="15946" spans="1:9" ht="32" x14ac:dyDescent="0.2">
      <c r="A15946" t="s">
        <v>37482</v>
      </c>
      <c r="B15946" t="s">
        <v>37485</v>
      </c>
      <c r="C15946">
        <v>2</v>
      </c>
      <c r="D15946" t="s">
        <v>12</v>
      </c>
      <c r="E15946" t="s">
        <v>12</v>
      </c>
      <c r="F15946" s="3" t="s">
        <v>37486</v>
      </c>
      <c r="G15946">
        <v>2018</v>
      </c>
      <c r="H15946" t="s">
        <v>602</v>
      </c>
      <c r="I15946" t="s">
        <v>37484</v>
      </c>
    </row>
    <row r="15947" spans="1:9" ht="16" x14ac:dyDescent="0.2">
      <c r="A15947" t="s">
        <v>37482</v>
      </c>
      <c r="B15947" t="s">
        <v>37487</v>
      </c>
      <c r="C15947">
        <v>3</v>
      </c>
      <c r="D15947" t="s">
        <v>12</v>
      </c>
      <c r="E15947" t="s">
        <v>12</v>
      </c>
      <c r="F15947" s="3" t="s">
        <v>37488</v>
      </c>
      <c r="G15947">
        <v>2018</v>
      </c>
      <c r="H15947" t="s">
        <v>140</v>
      </c>
      <c r="I15947" t="s">
        <v>37484</v>
      </c>
    </row>
    <row r="15948" spans="1:9" ht="16" x14ac:dyDescent="0.2">
      <c r="A15948" t="s">
        <v>37489</v>
      </c>
      <c r="B15948" t="s">
        <v>37490</v>
      </c>
      <c r="C15948">
        <v>1</v>
      </c>
      <c r="D15948" t="s">
        <v>3989</v>
      </c>
      <c r="E15948" t="s">
        <v>12</v>
      </c>
      <c r="F15948" s="3" t="s">
        <v>3990</v>
      </c>
      <c r="G15948">
        <v>2018</v>
      </c>
      <c r="H15948" t="s">
        <v>140</v>
      </c>
      <c r="I15948" t="s">
        <v>37491</v>
      </c>
    </row>
    <row r="15949" spans="1:9" ht="16" x14ac:dyDescent="0.2">
      <c r="A15949" t="s">
        <v>37492</v>
      </c>
      <c r="B15949" t="s">
        <v>37493</v>
      </c>
      <c r="C15949">
        <v>1</v>
      </c>
      <c r="D15949" t="s">
        <v>3056</v>
      </c>
      <c r="E15949" t="s">
        <v>23533</v>
      </c>
      <c r="F15949" s="3" t="s">
        <v>29156</v>
      </c>
      <c r="G15949">
        <v>2018</v>
      </c>
      <c r="H15949" t="s">
        <v>86</v>
      </c>
      <c r="I15949" t="s">
        <v>37494</v>
      </c>
    </row>
    <row r="15950" spans="1:9" ht="16" x14ac:dyDescent="0.2">
      <c r="A15950" t="s">
        <v>37492</v>
      </c>
      <c r="B15950" t="s">
        <v>37495</v>
      </c>
      <c r="C15950">
        <v>2</v>
      </c>
      <c r="D15950" t="s">
        <v>3056</v>
      </c>
      <c r="E15950" t="s">
        <v>23533</v>
      </c>
      <c r="F15950" s="3" t="s">
        <v>29156</v>
      </c>
      <c r="G15950">
        <v>2018</v>
      </c>
      <c r="H15950" t="s">
        <v>86</v>
      </c>
      <c r="I15950" t="s">
        <v>37494</v>
      </c>
    </row>
    <row r="15951" spans="1:9" ht="32" x14ac:dyDescent="0.2">
      <c r="A15951" t="s">
        <v>37496</v>
      </c>
      <c r="B15951" t="s">
        <v>37497</v>
      </c>
      <c r="C15951">
        <v>1</v>
      </c>
      <c r="D15951" t="s">
        <v>12</v>
      </c>
      <c r="E15951" t="s">
        <v>12</v>
      </c>
      <c r="F15951" s="3" t="s">
        <v>18737</v>
      </c>
      <c r="G15951">
        <v>2017</v>
      </c>
      <c r="H15951" t="s">
        <v>126</v>
      </c>
      <c r="I15951" t="s">
        <v>37498</v>
      </c>
    </row>
    <row r="15952" spans="1:9" ht="16" x14ac:dyDescent="0.2">
      <c r="A15952" t="s">
        <v>37496</v>
      </c>
      <c r="B15952" t="s">
        <v>37499</v>
      </c>
      <c r="C15952">
        <v>2</v>
      </c>
      <c r="D15952" t="s">
        <v>316</v>
      </c>
      <c r="E15952" t="s">
        <v>12</v>
      </c>
      <c r="F15952" s="3" t="s">
        <v>11197</v>
      </c>
      <c r="G15952">
        <v>2017</v>
      </c>
      <c r="H15952" t="s">
        <v>646</v>
      </c>
      <c r="I15952" t="s">
        <v>37498</v>
      </c>
    </row>
    <row r="15953" spans="1:9" ht="16" x14ac:dyDescent="0.2">
      <c r="A15953" t="s">
        <v>37496</v>
      </c>
      <c r="B15953" t="s">
        <v>37500</v>
      </c>
      <c r="C15953">
        <v>3</v>
      </c>
      <c r="D15953" t="s">
        <v>12</v>
      </c>
      <c r="E15953" t="s">
        <v>12</v>
      </c>
      <c r="F15953" s="3" t="s">
        <v>16369</v>
      </c>
      <c r="G15953">
        <v>2017</v>
      </c>
      <c r="H15953" t="s">
        <v>6410</v>
      </c>
      <c r="I15953" t="s">
        <v>37498</v>
      </c>
    </row>
    <row r="15954" spans="1:9" ht="32" x14ac:dyDescent="0.2">
      <c r="A15954" t="s">
        <v>37496</v>
      </c>
      <c r="B15954" t="s">
        <v>37501</v>
      </c>
      <c r="C15954">
        <v>4</v>
      </c>
      <c r="D15954" t="s">
        <v>12</v>
      </c>
      <c r="E15954" t="s">
        <v>12</v>
      </c>
      <c r="F15954" s="3" t="s">
        <v>37502</v>
      </c>
      <c r="G15954">
        <v>2017</v>
      </c>
      <c r="H15954" t="s">
        <v>1102</v>
      </c>
      <c r="I15954" t="s">
        <v>37498</v>
      </c>
    </row>
    <row r="15955" spans="1:9" ht="16" x14ac:dyDescent="0.2">
      <c r="A15955" t="s">
        <v>37496</v>
      </c>
      <c r="B15955" t="s">
        <v>37503</v>
      </c>
      <c r="C15955">
        <v>5</v>
      </c>
      <c r="D15955" t="s">
        <v>12</v>
      </c>
      <c r="E15955" t="s">
        <v>12</v>
      </c>
      <c r="F15955" s="3" t="s">
        <v>37504</v>
      </c>
      <c r="G15955">
        <v>2017</v>
      </c>
      <c r="H15955" t="s">
        <v>1102</v>
      </c>
      <c r="I15955" t="s">
        <v>37498</v>
      </c>
    </row>
    <row r="15956" spans="1:9" ht="16" x14ac:dyDescent="0.2">
      <c r="A15956" t="s">
        <v>37496</v>
      </c>
      <c r="B15956" t="s">
        <v>37505</v>
      </c>
      <c r="C15956">
        <v>6</v>
      </c>
      <c r="D15956" t="s">
        <v>12</v>
      </c>
      <c r="E15956" t="s">
        <v>12</v>
      </c>
      <c r="F15956" s="3" t="s">
        <v>37506</v>
      </c>
      <c r="G15956">
        <v>2017</v>
      </c>
      <c r="H15956" t="s">
        <v>2735</v>
      </c>
      <c r="I15956" t="s">
        <v>37498</v>
      </c>
    </row>
    <row r="15957" spans="1:9" ht="16" x14ac:dyDescent="0.2">
      <c r="A15957" t="s">
        <v>37496</v>
      </c>
      <c r="B15957" t="s">
        <v>37507</v>
      </c>
      <c r="C15957">
        <v>7</v>
      </c>
      <c r="D15957" t="s">
        <v>52</v>
      </c>
      <c r="E15957" t="s">
        <v>12</v>
      </c>
      <c r="F15957" s="3" t="s">
        <v>37508</v>
      </c>
      <c r="G15957">
        <v>2017</v>
      </c>
      <c r="H15957" t="s">
        <v>1102</v>
      </c>
      <c r="I15957" t="s">
        <v>37498</v>
      </c>
    </row>
    <row r="15958" spans="1:9" ht="32" x14ac:dyDescent="0.2">
      <c r="A15958" t="s">
        <v>37509</v>
      </c>
      <c r="B15958" t="s">
        <v>37510</v>
      </c>
      <c r="C15958">
        <v>1</v>
      </c>
      <c r="D15958">
        <f>382</f>
        <v>382</v>
      </c>
      <c r="E15958" t="s">
        <v>12</v>
      </c>
      <c r="F15958" s="3" t="s">
        <v>37511</v>
      </c>
      <c r="G15958">
        <v>2017</v>
      </c>
      <c r="H15958" t="s">
        <v>1087</v>
      </c>
      <c r="I15958" t="s">
        <v>37512</v>
      </c>
    </row>
    <row r="15959" spans="1:9" ht="32" x14ac:dyDescent="0.2">
      <c r="A15959" t="s">
        <v>37513</v>
      </c>
      <c r="B15959" t="s">
        <v>37514</v>
      </c>
      <c r="C15959">
        <v>1</v>
      </c>
      <c r="D15959" t="s">
        <v>1049</v>
      </c>
      <c r="E15959" t="s">
        <v>12</v>
      </c>
      <c r="F15959" s="3" t="s">
        <v>37515</v>
      </c>
      <c r="G15959">
        <v>2017</v>
      </c>
      <c r="H15959" t="s">
        <v>140</v>
      </c>
      <c r="I15959" t="s">
        <v>37516</v>
      </c>
    </row>
    <row r="15960" spans="1:9" ht="32" x14ac:dyDescent="0.2">
      <c r="A15960" t="s">
        <v>37517</v>
      </c>
      <c r="B15960" t="s">
        <v>37518</v>
      </c>
      <c r="C15960">
        <v>1</v>
      </c>
      <c r="D15960" t="s">
        <v>12</v>
      </c>
      <c r="E15960" t="s">
        <v>12</v>
      </c>
      <c r="F15960" s="3" t="s">
        <v>37519</v>
      </c>
      <c r="G15960">
        <v>2017</v>
      </c>
      <c r="H15960" t="s">
        <v>239</v>
      </c>
      <c r="I15960" t="s">
        <v>37520</v>
      </c>
    </row>
    <row r="15961" spans="1:9" ht="32" x14ac:dyDescent="0.2">
      <c r="A15961" t="s">
        <v>37521</v>
      </c>
      <c r="B15961" t="s">
        <v>37522</v>
      </c>
      <c r="C15961">
        <v>1</v>
      </c>
      <c r="D15961" t="s">
        <v>2828</v>
      </c>
      <c r="E15961" t="s">
        <v>12</v>
      </c>
      <c r="F15961" s="3" t="s">
        <v>37523</v>
      </c>
      <c r="G15961">
        <v>2017</v>
      </c>
      <c r="H15961" t="s">
        <v>323</v>
      </c>
      <c r="I15961" t="s">
        <v>37524</v>
      </c>
    </row>
    <row r="15962" spans="1:9" ht="32" x14ac:dyDescent="0.2">
      <c r="A15962" t="s">
        <v>37521</v>
      </c>
      <c r="B15962" t="s">
        <v>37525</v>
      </c>
      <c r="C15962">
        <v>2</v>
      </c>
      <c r="D15962" t="s">
        <v>2828</v>
      </c>
      <c r="E15962" t="s">
        <v>12</v>
      </c>
      <c r="F15962" s="3" t="s">
        <v>37526</v>
      </c>
      <c r="G15962">
        <v>2017</v>
      </c>
      <c r="H15962" t="s">
        <v>323</v>
      </c>
      <c r="I15962" t="s">
        <v>37524</v>
      </c>
    </row>
    <row r="15963" spans="1:9" ht="32" x14ac:dyDescent="0.2">
      <c r="A15963" t="s">
        <v>37521</v>
      </c>
      <c r="B15963" t="s">
        <v>37527</v>
      </c>
      <c r="C15963">
        <v>3</v>
      </c>
      <c r="D15963" t="s">
        <v>2828</v>
      </c>
      <c r="E15963" t="s">
        <v>12</v>
      </c>
      <c r="F15963" s="3" t="s">
        <v>37528</v>
      </c>
      <c r="G15963">
        <v>2017</v>
      </c>
      <c r="H15963" t="s">
        <v>323</v>
      </c>
      <c r="I15963" t="s">
        <v>37524</v>
      </c>
    </row>
    <row r="15964" spans="1:9" ht="16" x14ac:dyDescent="0.2">
      <c r="A15964" t="s">
        <v>37529</v>
      </c>
      <c r="B15964" t="s">
        <v>5075</v>
      </c>
      <c r="C15964">
        <v>1</v>
      </c>
      <c r="D15964" t="s">
        <v>12</v>
      </c>
      <c r="E15964" t="s">
        <v>3552</v>
      </c>
      <c r="F15964" s="3" t="s">
        <v>37530</v>
      </c>
      <c r="G15964">
        <v>2017</v>
      </c>
      <c r="H15964" t="s">
        <v>14</v>
      </c>
      <c r="I15964" t="s">
        <v>37531</v>
      </c>
    </row>
    <row r="15965" spans="1:9" ht="32" x14ac:dyDescent="0.2">
      <c r="A15965" t="s">
        <v>37529</v>
      </c>
      <c r="B15965" t="s">
        <v>1016</v>
      </c>
      <c r="C15965">
        <v>2</v>
      </c>
      <c r="D15965" t="s">
        <v>52</v>
      </c>
      <c r="E15965" t="s">
        <v>12</v>
      </c>
      <c r="F15965" s="3" t="s">
        <v>2148</v>
      </c>
      <c r="G15965">
        <v>2017</v>
      </c>
      <c r="H15965" t="s">
        <v>140</v>
      </c>
      <c r="I15965" t="s">
        <v>37531</v>
      </c>
    </row>
    <row r="15966" spans="1:9" ht="16" x14ac:dyDescent="0.2">
      <c r="A15966" t="s">
        <v>37532</v>
      </c>
      <c r="B15966" t="s">
        <v>36795</v>
      </c>
      <c r="C15966">
        <v>1</v>
      </c>
      <c r="D15966" t="s">
        <v>12</v>
      </c>
      <c r="E15966" t="s">
        <v>12</v>
      </c>
      <c r="F15966" s="3" t="s">
        <v>36796</v>
      </c>
      <c r="G15966">
        <v>2017</v>
      </c>
      <c r="H15966" t="s">
        <v>140</v>
      </c>
      <c r="I15966" t="s">
        <v>37533</v>
      </c>
    </row>
    <row r="15967" spans="1:9" ht="32" x14ac:dyDescent="0.2">
      <c r="A15967" t="s">
        <v>37534</v>
      </c>
      <c r="B15967" t="s">
        <v>22119</v>
      </c>
      <c r="C15967">
        <v>1</v>
      </c>
      <c r="D15967" t="s">
        <v>1085</v>
      </c>
      <c r="E15967" t="s">
        <v>12</v>
      </c>
      <c r="F15967" s="3" t="s">
        <v>37535</v>
      </c>
      <c r="G15967">
        <v>2017</v>
      </c>
      <c r="H15967" t="s">
        <v>998</v>
      </c>
      <c r="I15967" t="s">
        <v>37536</v>
      </c>
    </row>
    <row r="15968" spans="1:9" ht="32" x14ac:dyDescent="0.2">
      <c r="A15968" t="s">
        <v>37534</v>
      </c>
      <c r="B15968" t="s">
        <v>22122</v>
      </c>
      <c r="C15968">
        <v>2</v>
      </c>
      <c r="D15968" t="s">
        <v>996</v>
      </c>
      <c r="E15968" t="s">
        <v>12</v>
      </c>
      <c r="F15968" s="3" t="s">
        <v>37537</v>
      </c>
      <c r="G15968">
        <v>2017</v>
      </c>
      <c r="H15968" t="s">
        <v>998</v>
      </c>
      <c r="I15968" t="s">
        <v>37536</v>
      </c>
    </row>
    <row r="15969" spans="1:9" ht="32" x14ac:dyDescent="0.2">
      <c r="A15969" t="s">
        <v>37534</v>
      </c>
      <c r="B15969" t="s">
        <v>22124</v>
      </c>
      <c r="C15969">
        <v>3</v>
      </c>
      <c r="D15969" t="s">
        <v>1085</v>
      </c>
      <c r="E15969" t="s">
        <v>12</v>
      </c>
      <c r="F15969" s="3" t="s">
        <v>37535</v>
      </c>
      <c r="G15969">
        <v>2017</v>
      </c>
      <c r="H15969" t="s">
        <v>998</v>
      </c>
      <c r="I15969" t="s">
        <v>37536</v>
      </c>
    </row>
    <row r="15970" spans="1:9" ht="32" x14ac:dyDescent="0.2">
      <c r="A15970" t="s">
        <v>37538</v>
      </c>
      <c r="B15970" t="s">
        <v>37539</v>
      </c>
      <c r="C15970">
        <v>1</v>
      </c>
      <c r="D15970" t="s">
        <v>12</v>
      </c>
      <c r="E15970" t="s">
        <v>12</v>
      </c>
      <c r="F15970" s="3" t="s">
        <v>16297</v>
      </c>
      <c r="G15970">
        <v>2017</v>
      </c>
      <c r="H15970" t="s">
        <v>239</v>
      </c>
      <c r="I15970" t="s">
        <v>37540</v>
      </c>
    </row>
    <row r="15971" spans="1:9" ht="16" x14ac:dyDescent="0.2">
      <c r="A15971" t="s">
        <v>37541</v>
      </c>
      <c r="B15971" t="s">
        <v>37542</v>
      </c>
      <c r="C15971">
        <v>1</v>
      </c>
      <c r="D15971">
        <f>514</f>
        <v>514</v>
      </c>
      <c r="E15971" t="s">
        <v>12</v>
      </c>
      <c r="F15971" s="3" t="s">
        <v>501</v>
      </c>
      <c r="G15971">
        <v>2017</v>
      </c>
      <c r="H15971" t="s">
        <v>140</v>
      </c>
      <c r="I15971" t="s">
        <v>37543</v>
      </c>
    </row>
    <row r="15972" spans="1:9" ht="16" x14ac:dyDescent="0.2">
      <c r="A15972" t="s">
        <v>37541</v>
      </c>
      <c r="B15972" t="s">
        <v>37544</v>
      </c>
      <c r="C15972">
        <v>2</v>
      </c>
      <c r="D15972">
        <f>441</f>
        <v>441</v>
      </c>
      <c r="E15972" t="s">
        <v>12</v>
      </c>
      <c r="F15972" s="3" t="s">
        <v>37545</v>
      </c>
      <c r="G15972">
        <v>2017</v>
      </c>
      <c r="H15972" t="s">
        <v>140</v>
      </c>
      <c r="I15972" t="s">
        <v>37543</v>
      </c>
    </row>
    <row r="15973" spans="1:9" ht="16" x14ac:dyDescent="0.2">
      <c r="A15973" t="s">
        <v>37541</v>
      </c>
      <c r="B15973" t="s">
        <v>37546</v>
      </c>
      <c r="C15973">
        <v>3</v>
      </c>
      <c r="D15973">
        <f>441</f>
        <v>441</v>
      </c>
      <c r="E15973" t="s">
        <v>12</v>
      </c>
      <c r="F15973" s="3" t="s">
        <v>37547</v>
      </c>
      <c r="G15973">
        <v>2017</v>
      </c>
      <c r="H15973" t="s">
        <v>140</v>
      </c>
      <c r="I15973" t="s">
        <v>37543</v>
      </c>
    </row>
    <row r="15974" spans="1:9" ht="16" x14ac:dyDescent="0.2">
      <c r="A15974" t="s">
        <v>37548</v>
      </c>
      <c r="B15974" t="s">
        <v>37549</v>
      </c>
      <c r="C15974">
        <v>1</v>
      </c>
      <c r="D15974" t="s">
        <v>408</v>
      </c>
      <c r="E15974" t="s">
        <v>12</v>
      </c>
      <c r="F15974" s="3" t="s">
        <v>7480</v>
      </c>
      <c r="G15974">
        <v>2017</v>
      </c>
      <c r="H15974" t="s">
        <v>323</v>
      </c>
      <c r="I15974" t="s">
        <v>37550</v>
      </c>
    </row>
    <row r="15975" spans="1:9" ht="16" x14ac:dyDescent="0.2">
      <c r="A15975" t="s">
        <v>37551</v>
      </c>
      <c r="B15975" t="s">
        <v>37552</v>
      </c>
      <c r="C15975">
        <v>1</v>
      </c>
      <c r="D15975" t="s">
        <v>52</v>
      </c>
      <c r="E15975" t="s">
        <v>12</v>
      </c>
      <c r="F15975" s="3" t="s">
        <v>16161</v>
      </c>
      <c r="G15975">
        <v>2017</v>
      </c>
      <c r="H15975" t="s">
        <v>140</v>
      </c>
      <c r="I15975" t="s">
        <v>37553</v>
      </c>
    </row>
    <row r="15976" spans="1:9" ht="16" x14ac:dyDescent="0.2">
      <c r="A15976" t="s">
        <v>37551</v>
      </c>
      <c r="B15976" t="s">
        <v>37554</v>
      </c>
      <c r="C15976">
        <v>2</v>
      </c>
      <c r="D15976" t="s">
        <v>52</v>
      </c>
      <c r="E15976" t="s">
        <v>12</v>
      </c>
      <c r="F15976" s="3" t="s">
        <v>16161</v>
      </c>
      <c r="G15976">
        <v>2017</v>
      </c>
      <c r="H15976" t="s">
        <v>140</v>
      </c>
      <c r="I15976" t="s">
        <v>37553</v>
      </c>
    </row>
    <row r="15977" spans="1:9" ht="16" x14ac:dyDescent="0.2">
      <c r="A15977" t="s">
        <v>37551</v>
      </c>
      <c r="B15977" t="s">
        <v>37555</v>
      </c>
      <c r="C15977">
        <v>3</v>
      </c>
      <c r="D15977" t="s">
        <v>52</v>
      </c>
      <c r="E15977" t="s">
        <v>12</v>
      </c>
      <c r="F15977" s="3" t="s">
        <v>16161</v>
      </c>
      <c r="G15977">
        <v>2017</v>
      </c>
      <c r="H15977" t="s">
        <v>140</v>
      </c>
      <c r="I15977" t="s">
        <v>37553</v>
      </c>
    </row>
    <row r="15978" spans="1:9" ht="16" x14ac:dyDescent="0.2">
      <c r="A15978" t="s">
        <v>37551</v>
      </c>
      <c r="B15978" t="s">
        <v>37556</v>
      </c>
      <c r="C15978">
        <v>4</v>
      </c>
      <c r="D15978" t="s">
        <v>52</v>
      </c>
      <c r="E15978" t="s">
        <v>12</v>
      </c>
      <c r="F15978" s="3" t="s">
        <v>16161</v>
      </c>
      <c r="G15978">
        <v>2017</v>
      </c>
      <c r="H15978" t="s">
        <v>140</v>
      </c>
      <c r="I15978" t="s">
        <v>37553</v>
      </c>
    </row>
    <row r="15979" spans="1:9" ht="16" x14ac:dyDescent="0.2">
      <c r="A15979" t="s">
        <v>37551</v>
      </c>
      <c r="B15979" t="s">
        <v>37557</v>
      </c>
      <c r="C15979">
        <v>5</v>
      </c>
      <c r="D15979" t="s">
        <v>52</v>
      </c>
      <c r="E15979" t="s">
        <v>12</v>
      </c>
      <c r="F15979" s="3" t="s">
        <v>16161</v>
      </c>
      <c r="G15979">
        <v>2017</v>
      </c>
      <c r="H15979" t="s">
        <v>140</v>
      </c>
      <c r="I15979" t="s">
        <v>37553</v>
      </c>
    </row>
    <row r="15980" spans="1:9" ht="16" x14ac:dyDescent="0.2">
      <c r="A15980" t="s">
        <v>37551</v>
      </c>
      <c r="B15980" t="s">
        <v>37558</v>
      </c>
      <c r="C15980">
        <v>6</v>
      </c>
      <c r="D15980" t="s">
        <v>52</v>
      </c>
      <c r="E15980" t="s">
        <v>12</v>
      </c>
      <c r="F15980" s="3" t="s">
        <v>16161</v>
      </c>
      <c r="G15980">
        <v>2017</v>
      </c>
      <c r="H15980" t="s">
        <v>140</v>
      </c>
      <c r="I15980" t="s">
        <v>37553</v>
      </c>
    </row>
    <row r="15981" spans="1:9" ht="16" x14ac:dyDescent="0.2">
      <c r="A15981" t="s">
        <v>37559</v>
      </c>
      <c r="B15981" t="s">
        <v>37560</v>
      </c>
      <c r="C15981">
        <v>1</v>
      </c>
      <c r="D15981" t="s">
        <v>12</v>
      </c>
      <c r="E15981" t="s">
        <v>2091</v>
      </c>
      <c r="F15981" s="3" t="s">
        <v>37561</v>
      </c>
      <c r="G15981">
        <v>2017</v>
      </c>
      <c r="H15981" t="s">
        <v>522</v>
      </c>
      <c r="I15981" t="s">
        <v>37562</v>
      </c>
    </row>
    <row r="15982" spans="1:9" ht="32" x14ac:dyDescent="0.2">
      <c r="A15982" t="s">
        <v>37559</v>
      </c>
      <c r="B15982" t="s">
        <v>2090</v>
      </c>
      <c r="C15982">
        <v>2</v>
      </c>
      <c r="D15982">
        <f>151</f>
        <v>151</v>
      </c>
      <c r="E15982" t="s">
        <v>12</v>
      </c>
      <c r="F15982" s="3" t="s">
        <v>13209</v>
      </c>
      <c r="G15982">
        <v>2017</v>
      </c>
      <c r="H15982" t="s">
        <v>522</v>
      </c>
      <c r="I15982" t="s">
        <v>37562</v>
      </c>
    </row>
    <row r="15983" spans="1:9" ht="32" x14ac:dyDescent="0.2">
      <c r="A15983" t="s">
        <v>37559</v>
      </c>
      <c r="B15983" t="s">
        <v>36782</v>
      </c>
      <c r="C15983">
        <v>3</v>
      </c>
      <c r="D15983" t="s">
        <v>12</v>
      </c>
      <c r="E15983" t="s">
        <v>12</v>
      </c>
      <c r="F15983" s="3" t="s">
        <v>37563</v>
      </c>
      <c r="G15983">
        <v>2017</v>
      </c>
      <c r="H15983" t="s">
        <v>522</v>
      </c>
      <c r="I15983" t="s">
        <v>37562</v>
      </c>
    </row>
    <row r="15984" spans="1:9" ht="32" x14ac:dyDescent="0.2">
      <c r="A15984" t="s">
        <v>37564</v>
      </c>
      <c r="B15984" t="s">
        <v>37565</v>
      </c>
      <c r="C15984">
        <v>1</v>
      </c>
      <c r="D15984">
        <f>446</f>
        <v>446</v>
      </c>
      <c r="E15984" t="s">
        <v>12</v>
      </c>
      <c r="F15984" s="3" t="s">
        <v>6479</v>
      </c>
      <c r="G15984">
        <v>2017</v>
      </c>
      <c r="H15984" t="s">
        <v>571</v>
      </c>
      <c r="I15984" t="s">
        <v>37566</v>
      </c>
    </row>
    <row r="15985" spans="1:9" ht="16" x14ac:dyDescent="0.2">
      <c r="A15985" t="s">
        <v>37567</v>
      </c>
      <c r="B15985" t="s">
        <v>37568</v>
      </c>
      <c r="C15985">
        <v>1</v>
      </c>
      <c r="D15985" t="s">
        <v>12</v>
      </c>
      <c r="E15985" t="s">
        <v>12</v>
      </c>
      <c r="F15985" s="3" t="s">
        <v>37569</v>
      </c>
      <c r="G15985">
        <v>2017</v>
      </c>
      <c r="H15985" t="s">
        <v>474</v>
      </c>
      <c r="I15985" t="s">
        <v>37570</v>
      </c>
    </row>
    <row r="15986" spans="1:9" ht="32" x14ac:dyDescent="0.2">
      <c r="A15986" t="s">
        <v>37567</v>
      </c>
      <c r="B15986" t="s">
        <v>37571</v>
      </c>
      <c r="C15986">
        <v>2</v>
      </c>
      <c r="D15986" t="s">
        <v>7504</v>
      </c>
      <c r="E15986" t="s">
        <v>12</v>
      </c>
      <c r="F15986" s="3" t="s">
        <v>37572</v>
      </c>
      <c r="G15986">
        <v>2017</v>
      </c>
      <c r="H15986" t="s">
        <v>368</v>
      </c>
      <c r="I15986" t="s">
        <v>37570</v>
      </c>
    </row>
    <row r="15987" spans="1:9" ht="16" x14ac:dyDescent="0.2">
      <c r="A15987" t="s">
        <v>37573</v>
      </c>
      <c r="B15987" t="s">
        <v>37224</v>
      </c>
      <c r="C15987">
        <v>1</v>
      </c>
      <c r="D15987" t="s">
        <v>408</v>
      </c>
      <c r="E15987" t="s">
        <v>12</v>
      </c>
      <c r="F15987" s="3" t="s">
        <v>3412</v>
      </c>
      <c r="G15987">
        <v>2017</v>
      </c>
      <c r="H15987" t="s">
        <v>140</v>
      </c>
      <c r="I15987" t="s">
        <v>37574</v>
      </c>
    </row>
    <row r="15988" spans="1:9" ht="16" x14ac:dyDescent="0.2">
      <c r="A15988" t="s">
        <v>37573</v>
      </c>
      <c r="B15988" t="s">
        <v>37226</v>
      </c>
      <c r="C15988">
        <v>2</v>
      </c>
      <c r="D15988">
        <f>514</f>
        <v>514</v>
      </c>
      <c r="E15988" t="s">
        <v>12</v>
      </c>
      <c r="F15988" s="3" t="s">
        <v>37575</v>
      </c>
      <c r="G15988">
        <v>2017</v>
      </c>
      <c r="H15988" t="s">
        <v>140</v>
      </c>
      <c r="I15988" t="s">
        <v>37574</v>
      </c>
    </row>
    <row r="15989" spans="1:9" ht="16" x14ac:dyDescent="0.2">
      <c r="A15989" t="s">
        <v>37576</v>
      </c>
      <c r="B15989" t="s">
        <v>32828</v>
      </c>
      <c r="C15989">
        <v>1</v>
      </c>
      <c r="D15989" s="5">
        <v>1401</v>
      </c>
      <c r="E15989" t="s">
        <v>12</v>
      </c>
      <c r="F15989" s="7" t="s">
        <v>2263</v>
      </c>
      <c r="G15989">
        <v>2017</v>
      </c>
      <c r="H15989" t="s">
        <v>140</v>
      </c>
      <c r="I15989" t="s">
        <v>37577</v>
      </c>
    </row>
    <row r="15990" spans="1:9" ht="32" x14ac:dyDescent="0.2">
      <c r="A15990" t="s">
        <v>37578</v>
      </c>
      <c r="B15990" t="s">
        <v>28609</v>
      </c>
      <c r="C15990">
        <v>1</v>
      </c>
      <c r="D15990">
        <f>364</f>
        <v>364</v>
      </c>
      <c r="E15990" t="s">
        <v>1849</v>
      </c>
      <c r="F15990" s="3" t="s">
        <v>37579</v>
      </c>
      <c r="G15990">
        <v>2017</v>
      </c>
      <c r="H15990" t="s">
        <v>267</v>
      </c>
      <c r="I15990" t="s">
        <v>37580</v>
      </c>
    </row>
    <row r="15991" spans="1:9" ht="16" x14ac:dyDescent="0.2">
      <c r="A15991" t="s">
        <v>37578</v>
      </c>
      <c r="B15991" t="s">
        <v>37581</v>
      </c>
      <c r="C15991">
        <v>2</v>
      </c>
      <c r="D15991" t="s">
        <v>12</v>
      </c>
      <c r="E15991" t="s">
        <v>6446</v>
      </c>
      <c r="F15991" s="3" t="s">
        <v>37582</v>
      </c>
      <c r="G15991">
        <v>2017</v>
      </c>
      <c r="H15991" t="s">
        <v>267</v>
      </c>
      <c r="I15991" t="s">
        <v>37580</v>
      </c>
    </row>
    <row r="15992" spans="1:9" ht="32" x14ac:dyDescent="0.2">
      <c r="A15992" t="s">
        <v>37583</v>
      </c>
      <c r="B15992" t="s">
        <v>37226</v>
      </c>
      <c r="C15992">
        <v>1</v>
      </c>
      <c r="D15992" t="s">
        <v>408</v>
      </c>
      <c r="E15992" t="s">
        <v>12</v>
      </c>
      <c r="F15992" s="3" t="s">
        <v>37584</v>
      </c>
      <c r="G15992">
        <v>2017</v>
      </c>
      <c r="H15992" t="s">
        <v>140</v>
      </c>
      <c r="I15992" t="s">
        <v>37585</v>
      </c>
    </row>
    <row r="15993" spans="1:9" ht="32" x14ac:dyDescent="0.2">
      <c r="A15993" t="s">
        <v>37583</v>
      </c>
      <c r="B15993" t="s">
        <v>37224</v>
      </c>
      <c r="C15993">
        <v>2</v>
      </c>
      <c r="D15993" t="s">
        <v>408</v>
      </c>
      <c r="E15993" t="s">
        <v>12</v>
      </c>
      <c r="F15993" s="3" t="s">
        <v>37586</v>
      </c>
      <c r="G15993">
        <v>2017</v>
      </c>
      <c r="H15993" t="s">
        <v>140</v>
      </c>
      <c r="I15993" t="s">
        <v>37585</v>
      </c>
    </row>
    <row r="15994" spans="1:9" ht="32" x14ac:dyDescent="0.2">
      <c r="A15994" t="s">
        <v>37587</v>
      </c>
      <c r="B15994" t="s">
        <v>40</v>
      </c>
      <c r="C15994">
        <v>1</v>
      </c>
      <c r="D15994" t="s">
        <v>8961</v>
      </c>
      <c r="E15994" t="s">
        <v>12</v>
      </c>
      <c r="F15994" s="3" t="s">
        <v>37588</v>
      </c>
      <c r="G15994">
        <v>2017</v>
      </c>
      <c r="H15994" t="s">
        <v>140</v>
      </c>
      <c r="I15994" t="s">
        <v>37589</v>
      </c>
    </row>
    <row r="15995" spans="1:9" ht="32" x14ac:dyDescent="0.2">
      <c r="A15995" t="s">
        <v>37590</v>
      </c>
      <c r="B15995" t="s">
        <v>37591</v>
      </c>
      <c r="C15995">
        <v>1</v>
      </c>
      <c r="D15995" t="s">
        <v>52</v>
      </c>
      <c r="E15995" t="s">
        <v>12</v>
      </c>
      <c r="F15995" s="3" t="s">
        <v>25553</v>
      </c>
      <c r="G15995">
        <v>2017</v>
      </c>
      <c r="H15995" t="s">
        <v>438</v>
      </c>
      <c r="I15995" t="s">
        <v>37592</v>
      </c>
    </row>
    <row r="15996" spans="1:9" ht="32" x14ac:dyDescent="0.2">
      <c r="A15996" t="s">
        <v>37590</v>
      </c>
      <c r="B15996" t="s">
        <v>18513</v>
      </c>
      <c r="C15996">
        <v>2</v>
      </c>
      <c r="D15996" t="s">
        <v>344</v>
      </c>
      <c r="E15996" t="s">
        <v>12</v>
      </c>
      <c r="F15996" s="3" t="s">
        <v>31198</v>
      </c>
      <c r="G15996">
        <v>2017</v>
      </c>
      <c r="H15996" t="s">
        <v>438</v>
      </c>
      <c r="I15996" t="s">
        <v>37592</v>
      </c>
    </row>
    <row r="15997" spans="1:9" ht="16" x14ac:dyDescent="0.2">
      <c r="A15997" t="s">
        <v>37593</v>
      </c>
      <c r="B15997" t="s">
        <v>37594</v>
      </c>
      <c r="C15997">
        <v>1</v>
      </c>
      <c r="D15997">
        <f>404</f>
        <v>404</v>
      </c>
      <c r="E15997" t="s">
        <v>12</v>
      </c>
      <c r="F15997" s="3" t="s">
        <v>37595</v>
      </c>
      <c r="G15997">
        <v>2017</v>
      </c>
      <c r="H15997" t="s">
        <v>313</v>
      </c>
      <c r="I15997" t="s">
        <v>37596</v>
      </c>
    </row>
    <row r="15998" spans="1:9" ht="32" x14ac:dyDescent="0.2">
      <c r="A15998" t="s">
        <v>37597</v>
      </c>
      <c r="B15998" t="s">
        <v>35765</v>
      </c>
      <c r="C15998">
        <v>1</v>
      </c>
      <c r="D15998" t="s">
        <v>52</v>
      </c>
      <c r="E15998" t="s">
        <v>12</v>
      </c>
      <c r="F15998" s="3" t="s">
        <v>35766</v>
      </c>
      <c r="G15998">
        <v>2017</v>
      </c>
      <c r="H15998" t="s">
        <v>226</v>
      </c>
      <c r="I15998" t="s">
        <v>37598</v>
      </c>
    </row>
    <row r="15999" spans="1:9" ht="48" x14ac:dyDescent="0.2">
      <c r="A15999" t="s">
        <v>37599</v>
      </c>
      <c r="B15999" t="s">
        <v>24763</v>
      </c>
      <c r="C15999">
        <v>1</v>
      </c>
      <c r="D15999" t="s">
        <v>1384</v>
      </c>
      <c r="E15999" t="s">
        <v>12</v>
      </c>
      <c r="F15999" s="3" t="s">
        <v>37600</v>
      </c>
      <c r="G15999">
        <v>2017</v>
      </c>
      <c r="H15999" t="s">
        <v>1022</v>
      </c>
      <c r="I15999" t="s">
        <v>37601</v>
      </c>
    </row>
    <row r="16000" spans="1:9" ht="16" x14ac:dyDescent="0.2">
      <c r="A16000" t="s">
        <v>37599</v>
      </c>
      <c r="B16000" t="s">
        <v>1347</v>
      </c>
      <c r="C16000">
        <v>2</v>
      </c>
      <c r="D16000" t="s">
        <v>1384</v>
      </c>
      <c r="E16000" t="s">
        <v>37602</v>
      </c>
      <c r="F16000" s="3" t="s">
        <v>37603</v>
      </c>
      <c r="G16000">
        <v>2017</v>
      </c>
      <c r="H16000" t="s">
        <v>1022</v>
      </c>
      <c r="I16000" t="s">
        <v>37601</v>
      </c>
    </row>
    <row r="16001" spans="1:9" ht="32" x14ac:dyDescent="0.2">
      <c r="A16001" t="s">
        <v>37604</v>
      </c>
      <c r="B16001" t="s">
        <v>37605</v>
      </c>
      <c r="C16001">
        <v>1</v>
      </c>
      <c r="D16001">
        <f>132</f>
        <v>132</v>
      </c>
      <c r="E16001" t="s">
        <v>12</v>
      </c>
      <c r="F16001" s="7" t="s">
        <v>19046</v>
      </c>
      <c r="G16001">
        <v>2017</v>
      </c>
      <c r="H16001" t="s">
        <v>140</v>
      </c>
      <c r="I16001" t="s">
        <v>37606</v>
      </c>
    </row>
    <row r="16002" spans="1:9" ht="32" x14ac:dyDescent="0.2">
      <c r="A16002" t="s">
        <v>37604</v>
      </c>
      <c r="B16002" t="s">
        <v>37607</v>
      </c>
      <c r="C16002">
        <v>2</v>
      </c>
      <c r="D16002">
        <f>132</f>
        <v>132</v>
      </c>
      <c r="E16002" t="s">
        <v>12</v>
      </c>
      <c r="F16002" s="7" t="s">
        <v>284</v>
      </c>
      <c r="G16002">
        <v>2017</v>
      </c>
      <c r="H16002" t="s">
        <v>140</v>
      </c>
      <c r="I16002" t="s">
        <v>37606</v>
      </c>
    </row>
    <row r="16003" spans="1:9" ht="32" x14ac:dyDescent="0.2">
      <c r="A16003" t="s">
        <v>37604</v>
      </c>
      <c r="B16003" t="s">
        <v>31525</v>
      </c>
      <c r="C16003">
        <v>3</v>
      </c>
      <c r="D16003" t="s">
        <v>485</v>
      </c>
      <c r="E16003" t="s">
        <v>12</v>
      </c>
      <c r="F16003" s="3" t="s">
        <v>31527</v>
      </c>
      <c r="G16003">
        <v>2017</v>
      </c>
      <c r="H16003" t="s">
        <v>140</v>
      </c>
      <c r="I16003" t="s">
        <v>37606</v>
      </c>
    </row>
    <row r="16004" spans="1:9" ht="32" x14ac:dyDescent="0.2">
      <c r="A16004" t="s">
        <v>37604</v>
      </c>
      <c r="B16004" t="s">
        <v>37608</v>
      </c>
      <c r="C16004">
        <v>4</v>
      </c>
      <c r="D16004">
        <f>132</f>
        <v>132</v>
      </c>
      <c r="E16004" t="s">
        <v>12</v>
      </c>
      <c r="F16004" s="7" t="s">
        <v>37609</v>
      </c>
      <c r="G16004">
        <v>2017</v>
      </c>
      <c r="H16004" t="s">
        <v>140</v>
      </c>
      <c r="I16004" t="s">
        <v>37606</v>
      </c>
    </row>
    <row r="16005" spans="1:9" ht="32" x14ac:dyDescent="0.2">
      <c r="A16005" t="s">
        <v>37610</v>
      </c>
      <c r="B16005" t="s">
        <v>37611</v>
      </c>
      <c r="C16005">
        <v>1</v>
      </c>
      <c r="D16005" t="s">
        <v>408</v>
      </c>
      <c r="E16005" t="s">
        <v>12</v>
      </c>
      <c r="F16005" s="3" t="s">
        <v>37612</v>
      </c>
      <c r="G16005">
        <v>2017</v>
      </c>
      <c r="H16005" t="s">
        <v>323</v>
      </c>
      <c r="I16005" t="s">
        <v>37613</v>
      </c>
    </row>
    <row r="16006" spans="1:9" ht="16" x14ac:dyDescent="0.2">
      <c r="A16006" t="s">
        <v>37614</v>
      </c>
      <c r="B16006" t="s">
        <v>37615</v>
      </c>
      <c r="C16006">
        <v>1</v>
      </c>
      <c r="D16006" t="s">
        <v>996</v>
      </c>
      <c r="E16006" t="s">
        <v>12</v>
      </c>
      <c r="F16006" s="3" t="s">
        <v>37616</v>
      </c>
      <c r="G16006">
        <v>2017</v>
      </c>
      <c r="H16006" t="s">
        <v>998</v>
      </c>
      <c r="I16006" t="s">
        <v>37617</v>
      </c>
    </row>
    <row r="16007" spans="1:9" ht="16" x14ac:dyDescent="0.2">
      <c r="A16007" t="s">
        <v>37618</v>
      </c>
      <c r="B16007" t="s">
        <v>37619</v>
      </c>
      <c r="C16007">
        <v>1</v>
      </c>
      <c r="D16007" t="s">
        <v>12</v>
      </c>
      <c r="E16007" t="s">
        <v>12</v>
      </c>
      <c r="F16007" s="3" t="s">
        <v>37620</v>
      </c>
      <c r="G16007">
        <v>2017</v>
      </c>
      <c r="H16007" t="s">
        <v>1248</v>
      </c>
      <c r="I16007" t="s">
        <v>37621</v>
      </c>
    </row>
    <row r="16008" spans="1:9" ht="16" x14ac:dyDescent="0.2">
      <c r="A16008" t="s">
        <v>37618</v>
      </c>
      <c r="B16008" t="s">
        <v>37622</v>
      </c>
      <c r="C16008">
        <v>2</v>
      </c>
      <c r="D16008" t="s">
        <v>12</v>
      </c>
      <c r="E16008" t="s">
        <v>12</v>
      </c>
      <c r="F16008" s="3" t="s">
        <v>37623</v>
      </c>
      <c r="G16008">
        <v>2017</v>
      </c>
      <c r="H16008" t="s">
        <v>588</v>
      </c>
      <c r="I16008" t="s">
        <v>37621</v>
      </c>
    </row>
    <row r="16009" spans="1:9" ht="16" x14ac:dyDescent="0.2">
      <c r="A16009" t="s">
        <v>37618</v>
      </c>
      <c r="B16009" t="s">
        <v>37624</v>
      </c>
      <c r="C16009">
        <v>3</v>
      </c>
      <c r="D16009" t="s">
        <v>12</v>
      </c>
      <c r="E16009" t="s">
        <v>12</v>
      </c>
      <c r="F16009" s="3" t="s">
        <v>37625</v>
      </c>
      <c r="G16009">
        <v>2017</v>
      </c>
      <c r="H16009" t="s">
        <v>1322</v>
      </c>
      <c r="I16009" t="s">
        <v>37621</v>
      </c>
    </row>
    <row r="16010" spans="1:9" ht="16" x14ac:dyDescent="0.2">
      <c r="A16010" t="s">
        <v>37626</v>
      </c>
      <c r="B16010" t="s">
        <v>37627</v>
      </c>
      <c r="C16010">
        <v>1</v>
      </c>
      <c r="D16010">
        <f>281</f>
        <v>281</v>
      </c>
      <c r="E16010" t="s">
        <v>12</v>
      </c>
      <c r="F16010" s="3" t="s">
        <v>37628</v>
      </c>
      <c r="G16010">
        <v>2017</v>
      </c>
      <c r="H16010" t="s">
        <v>76</v>
      </c>
      <c r="I16010" t="s">
        <v>37629</v>
      </c>
    </row>
    <row r="16011" spans="1:9" ht="16" x14ac:dyDescent="0.2">
      <c r="A16011" t="s">
        <v>37626</v>
      </c>
      <c r="B16011" t="s">
        <v>37630</v>
      </c>
      <c r="C16011">
        <v>2</v>
      </c>
      <c r="D16011" t="s">
        <v>12</v>
      </c>
      <c r="E16011" t="s">
        <v>12</v>
      </c>
      <c r="F16011" s="3" t="s">
        <v>23692</v>
      </c>
      <c r="G16011">
        <v>2017</v>
      </c>
      <c r="H16011" t="s">
        <v>3976</v>
      </c>
      <c r="I16011" t="s">
        <v>37629</v>
      </c>
    </row>
    <row r="16012" spans="1:9" ht="32" x14ac:dyDescent="0.2">
      <c r="A16012" t="s">
        <v>37631</v>
      </c>
      <c r="B16012" t="s">
        <v>37632</v>
      </c>
      <c r="C16012">
        <v>1</v>
      </c>
      <c r="D16012">
        <f>266</f>
        <v>266</v>
      </c>
      <c r="E16012" t="s">
        <v>7714</v>
      </c>
      <c r="F16012" s="3" t="s">
        <v>37633</v>
      </c>
      <c r="G16012">
        <v>2017</v>
      </c>
      <c r="H16012" t="s">
        <v>1810</v>
      </c>
      <c r="I16012" t="s">
        <v>37634</v>
      </c>
    </row>
    <row r="16013" spans="1:9" ht="16" x14ac:dyDescent="0.2">
      <c r="A16013" t="s">
        <v>37635</v>
      </c>
      <c r="B16013" t="s">
        <v>23691</v>
      </c>
      <c r="C16013">
        <v>1</v>
      </c>
      <c r="D16013" t="s">
        <v>12</v>
      </c>
      <c r="E16013" t="s">
        <v>12</v>
      </c>
      <c r="F16013" s="3" t="s">
        <v>23692</v>
      </c>
      <c r="G16013">
        <v>2017</v>
      </c>
      <c r="H16013" t="s">
        <v>3976</v>
      </c>
      <c r="I16013" t="s">
        <v>37636</v>
      </c>
    </row>
    <row r="16014" spans="1:9" ht="16" x14ac:dyDescent="0.2">
      <c r="A16014" t="s">
        <v>37635</v>
      </c>
      <c r="B16014" t="s">
        <v>37637</v>
      </c>
      <c r="C16014">
        <v>2</v>
      </c>
      <c r="D16014" t="s">
        <v>12</v>
      </c>
      <c r="E16014" t="s">
        <v>12</v>
      </c>
      <c r="F16014" s="3" t="s">
        <v>37638</v>
      </c>
      <c r="G16014">
        <v>2017</v>
      </c>
      <c r="H16014" t="s">
        <v>140</v>
      </c>
      <c r="I16014" t="s">
        <v>37636</v>
      </c>
    </row>
    <row r="16015" spans="1:9" ht="16" x14ac:dyDescent="0.2">
      <c r="A16015" t="s">
        <v>37635</v>
      </c>
      <c r="B16015" t="s">
        <v>23694</v>
      </c>
      <c r="C16015">
        <v>3</v>
      </c>
      <c r="D16015" t="s">
        <v>12</v>
      </c>
      <c r="E16015" t="s">
        <v>12</v>
      </c>
      <c r="F16015" s="3" t="s">
        <v>23695</v>
      </c>
      <c r="G16015">
        <v>2017</v>
      </c>
      <c r="H16015" t="s">
        <v>140</v>
      </c>
      <c r="I16015" t="s">
        <v>37636</v>
      </c>
    </row>
    <row r="16016" spans="1:9" ht="32" x14ac:dyDescent="0.2">
      <c r="A16016" t="s">
        <v>37639</v>
      </c>
      <c r="B16016" t="s">
        <v>37640</v>
      </c>
      <c r="C16016">
        <v>1</v>
      </c>
      <c r="D16016" t="s">
        <v>12</v>
      </c>
      <c r="E16016" t="s">
        <v>12</v>
      </c>
      <c r="F16016" s="7" t="s">
        <v>37641</v>
      </c>
      <c r="G16016">
        <v>2017</v>
      </c>
      <c r="H16016" t="s">
        <v>21</v>
      </c>
      <c r="I16016" t="s">
        <v>37642</v>
      </c>
    </row>
    <row r="16017" spans="1:9" ht="16" x14ac:dyDescent="0.2">
      <c r="A16017" t="s">
        <v>37643</v>
      </c>
      <c r="B16017" t="s">
        <v>37644</v>
      </c>
      <c r="C16017">
        <v>1</v>
      </c>
      <c r="D16017" t="s">
        <v>52</v>
      </c>
      <c r="E16017" t="s">
        <v>12</v>
      </c>
      <c r="F16017" s="3" t="s">
        <v>37645</v>
      </c>
      <c r="G16017">
        <v>2017</v>
      </c>
      <c r="H16017" t="s">
        <v>226</v>
      </c>
      <c r="I16017" t="s">
        <v>37646</v>
      </c>
    </row>
    <row r="16018" spans="1:9" ht="32" x14ac:dyDescent="0.2">
      <c r="A16018" t="s">
        <v>37643</v>
      </c>
      <c r="B16018" t="s">
        <v>37647</v>
      </c>
      <c r="C16018">
        <v>2</v>
      </c>
      <c r="D16018" t="s">
        <v>52</v>
      </c>
      <c r="E16018" t="s">
        <v>12</v>
      </c>
      <c r="F16018" s="3" t="s">
        <v>37648</v>
      </c>
      <c r="G16018">
        <v>2017</v>
      </c>
      <c r="H16018" t="s">
        <v>226</v>
      </c>
      <c r="I16018" t="s">
        <v>37646</v>
      </c>
    </row>
    <row r="16019" spans="1:9" ht="16" x14ac:dyDescent="0.2">
      <c r="A16019" t="s">
        <v>37649</v>
      </c>
      <c r="B16019" t="s">
        <v>37650</v>
      </c>
      <c r="C16019">
        <v>1</v>
      </c>
      <c r="D16019" t="s">
        <v>3572</v>
      </c>
      <c r="E16019" t="s">
        <v>12</v>
      </c>
      <c r="F16019" s="3" t="s">
        <v>3573</v>
      </c>
      <c r="G16019">
        <v>2017</v>
      </c>
      <c r="H16019" t="s">
        <v>86</v>
      </c>
      <c r="I16019" t="s">
        <v>37651</v>
      </c>
    </row>
    <row r="16020" spans="1:9" ht="32" x14ac:dyDescent="0.2">
      <c r="A16020" t="s">
        <v>37649</v>
      </c>
      <c r="B16020" t="s">
        <v>15114</v>
      </c>
      <c r="C16020">
        <v>2</v>
      </c>
      <c r="D16020" t="s">
        <v>12</v>
      </c>
      <c r="E16020" t="s">
        <v>12</v>
      </c>
      <c r="F16020" s="3" t="s">
        <v>37652</v>
      </c>
      <c r="G16020">
        <v>2017</v>
      </c>
      <c r="H16020" t="s">
        <v>29595</v>
      </c>
      <c r="I16020" t="s">
        <v>37651</v>
      </c>
    </row>
    <row r="16021" spans="1:9" ht="32" x14ac:dyDescent="0.2">
      <c r="A16021" t="s">
        <v>37653</v>
      </c>
      <c r="B16021" t="s">
        <v>37654</v>
      </c>
      <c r="C16021">
        <v>1</v>
      </c>
      <c r="D16021" t="s">
        <v>12</v>
      </c>
      <c r="E16021" t="s">
        <v>12</v>
      </c>
      <c r="F16021" s="3" t="s">
        <v>37655</v>
      </c>
      <c r="G16021">
        <v>2017</v>
      </c>
      <c r="H16021" t="s">
        <v>5857</v>
      </c>
      <c r="I16021" t="s">
        <v>37656</v>
      </c>
    </row>
    <row r="16022" spans="1:9" ht="32" x14ac:dyDescent="0.2">
      <c r="A16022" t="s">
        <v>37653</v>
      </c>
      <c r="B16022" t="s">
        <v>37657</v>
      </c>
      <c r="C16022">
        <v>2</v>
      </c>
      <c r="D16022" t="s">
        <v>12</v>
      </c>
      <c r="E16022" t="s">
        <v>12</v>
      </c>
      <c r="F16022" s="3" t="s">
        <v>37658</v>
      </c>
      <c r="G16022">
        <v>2017</v>
      </c>
      <c r="H16022" t="s">
        <v>5857</v>
      </c>
      <c r="I16022" t="s">
        <v>37656</v>
      </c>
    </row>
    <row r="16023" spans="1:9" ht="32" x14ac:dyDescent="0.2">
      <c r="A16023" t="s">
        <v>37659</v>
      </c>
      <c r="B16023" t="s">
        <v>26297</v>
      </c>
      <c r="C16023">
        <v>1</v>
      </c>
      <c r="D16023" t="s">
        <v>52</v>
      </c>
      <c r="E16023" t="s">
        <v>12</v>
      </c>
      <c r="F16023" s="3" t="s">
        <v>26295</v>
      </c>
      <c r="G16023">
        <v>2017</v>
      </c>
      <c r="H16023" t="s">
        <v>2026</v>
      </c>
      <c r="I16023" t="s">
        <v>37660</v>
      </c>
    </row>
    <row r="16024" spans="1:9" ht="16" x14ac:dyDescent="0.2">
      <c r="A16024" t="s">
        <v>37661</v>
      </c>
      <c r="B16024" t="s">
        <v>14084</v>
      </c>
      <c r="C16024">
        <v>1</v>
      </c>
      <c r="D16024" t="s">
        <v>7053</v>
      </c>
      <c r="E16024" t="s">
        <v>12</v>
      </c>
      <c r="F16024" s="3" t="s">
        <v>37662</v>
      </c>
      <c r="G16024">
        <v>2017</v>
      </c>
      <c r="H16024" t="s">
        <v>998</v>
      </c>
      <c r="I16024" t="s">
        <v>37663</v>
      </c>
    </row>
    <row r="16025" spans="1:9" ht="32" x14ac:dyDescent="0.2">
      <c r="A16025" t="s">
        <v>37661</v>
      </c>
      <c r="B16025" t="s">
        <v>23483</v>
      </c>
      <c r="C16025">
        <v>2</v>
      </c>
      <c r="D16025">
        <f>505</f>
        <v>505</v>
      </c>
      <c r="E16025" t="s">
        <v>12</v>
      </c>
      <c r="F16025" s="3" t="s">
        <v>37664</v>
      </c>
      <c r="G16025">
        <v>2017</v>
      </c>
      <c r="H16025" t="s">
        <v>140</v>
      </c>
      <c r="I16025" t="s">
        <v>37663</v>
      </c>
    </row>
    <row r="16026" spans="1:9" ht="32" x14ac:dyDescent="0.2">
      <c r="A16026" t="s">
        <v>37665</v>
      </c>
      <c r="B16026" t="s">
        <v>37666</v>
      </c>
      <c r="C16026">
        <v>1</v>
      </c>
      <c r="D16026">
        <f>545</f>
        <v>545</v>
      </c>
      <c r="E16026" t="s">
        <v>12</v>
      </c>
      <c r="F16026" s="3" t="s">
        <v>37667</v>
      </c>
      <c r="G16026">
        <v>2017</v>
      </c>
      <c r="H16026" t="s">
        <v>140</v>
      </c>
      <c r="I16026" t="s">
        <v>37668</v>
      </c>
    </row>
    <row r="16027" spans="1:9" ht="32" x14ac:dyDescent="0.2">
      <c r="A16027" t="s">
        <v>37665</v>
      </c>
      <c r="B16027" t="s">
        <v>37669</v>
      </c>
      <c r="C16027">
        <v>2</v>
      </c>
      <c r="D16027" t="s">
        <v>9255</v>
      </c>
      <c r="E16027" t="s">
        <v>12</v>
      </c>
      <c r="F16027" s="3" t="s">
        <v>37670</v>
      </c>
      <c r="G16027">
        <v>2017</v>
      </c>
      <c r="H16027" t="s">
        <v>86</v>
      </c>
      <c r="I16027" t="s">
        <v>37668</v>
      </c>
    </row>
    <row r="16028" spans="1:9" ht="32" x14ac:dyDescent="0.2">
      <c r="A16028" t="s">
        <v>37665</v>
      </c>
      <c r="B16028" t="s">
        <v>37671</v>
      </c>
      <c r="C16028">
        <v>3</v>
      </c>
      <c r="D16028">
        <f>545</f>
        <v>545</v>
      </c>
      <c r="E16028" t="s">
        <v>12</v>
      </c>
      <c r="F16028" s="3" t="s">
        <v>37672</v>
      </c>
      <c r="G16028">
        <v>2017</v>
      </c>
      <c r="H16028" t="s">
        <v>140</v>
      </c>
      <c r="I16028" t="s">
        <v>37668</v>
      </c>
    </row>
    <row r="16029" spans="1:9" ht="32" x14ac:dyDescent="0.2">
      <c r="A16029" t="s">
        <v>37665</v>
      </c>
      <c r="B16029" t="s">
        <v>37673</v>
      </c>
      <c r="C16029">
        <v>4</v>
      </c>
      <c r="D16029">
        <f>173</f>
        <v>173</v>
      </c>
      <c r="E16029" t="s">
        <v>12</v>
      </c>
      <c r="F16029" s="3" t="s">
        <v>37674</v>
      </c>
      <c r="G16029">
        <v>2017</v>
      </c>
      <c r="H16029" t="s">
        <v>2793</v>
      </c>
      <c r="I16029" t="s">
        <v>37668</v>
      </c>
    </row>
    <row r="16030" spans="1:9" ht="32" x14ac:dyDescent="0.2">
      <c r="A16030" t="s">
        <v>37675</v>
      </c>
      <c r="B16030" t="s">
        <v>37676</v>
      </c>
      <c r="C16030">
        <v>1</v>
      </c>
      <c r="D16030">
        <f>239</f>
        <v>239</v>
      </c>
      <c r="E16030" t="s">
        <v>12</v>
      </c>
      <c r="F16030" s="3" t="s">
        <v>37677</v>
      </c>
      <c r="G16030">
        <v>2017</v>
      </c>
      <c r="H16030" t="s">
        <v>4191</v>
      </c>
      <c r="I16030" t="s">
        <v>37678</v>
      </c>
    </row>
    <row r="16031" spans="1:9" ht="32" x14ac:dyDescent="0.2">
      <c r="A16031" t="s">
        <v>37675</v>
      </c>
      <c r="B16031" t="s">
        <v>37679</v>
      </c>
      <c r="C16031">
        <v>2</v>
      </c>
      <c r="D16031">
        <f>239</f>
        <v>239</v>
      </c>
      <c r="E16031" t="s">
        <v>12</v>
      </c>
      <c r="F16031" s="3" t="s">
        <v>37680</v>
      </c>
      <c r="G16031">
        <v>2017</v>
      </c>
      <c r="H16031" t="s">
        <v>4191</v>
      </c>
      <c r="I16031" t="s">
        <v>37678</v>
      </c>
    </row>
    <row r="16032" spans="1:9" ht="16" x14ac:dyDescent="0.2">
      <c r="A16032" t="s">
        <v>37681</v>
      </c>
      <c r="B16032" t="s">
        <v>37682</v>
      </c>
      <c r="C16032">
        <v>1</v>
      </c>
      <c r="D16032" t="s">
        <v>12</v>
      </c>
      <c r="E16032" t="s">
        <v>12</v>
      </c>
      <c r="F16032" s="3" t="s">
        <v>37683</v>
      </c>
      <c r="G16032">
        <v>2017</v>
      </c>
      <c r="H16032" t="s">
        <v>37</v>
      </c>
      <c r="I16032" t="s">
        <v>37684</v>
      </c>
    </row>
    <row r="16033" spans="1:9" ht="32" x14ac:dyDescent="0.2">
      <c r="A16033" t="s">
        <v>37685</v>
      </c>
      <c r="B16033" t="s">
        <v>37686</v>
      </c>
      <c r="C16033">
        <v>1</v>
      </c>
      <c r="D16033">
        <f>454</f>
        <v>454</v>
      </c>
      <c r="E16033" t="s">
        <v>12</v>
      </c>
      <c r="F16033" s="3" t="s">
        <v>37687</v>
      </c>
      <c r="G16033">
        <v>2017</v>
      </c>
      <c r="H16033" t="s">
        <v>423</v>
      </c>
      <c r="I16033" t="s">
        <v>37688</v>
      </c>
    </row>
    <row r="16034" spans="1:9" ht="16" x14ac:dyDescent="0.2">
      <c r="A16034" t="s">
        <v>37689</v>
      </c>
      <c r="B16034" t="s">
        <v>37690</v>
      </c>
      <c r="C16034">
        <v>1</v>
      </c>
      <c r="D16034" t="s">
        <v>12</v>
      </c>
      <c r="E16034" t="s">
        <v>12</v>
      </c>
      <c r="F16034" s="3" t="s">
        <v>14626</v>
      </c>
      <c r="G16034">
        <v>2017</v>
      </c>
      <c r="H16034" t="s">
        <v>37</v>
      </c>
      <c r="I16034" t="s">
        <v>37691</v>
      </c>
    </row>
    <row r="16035" spans="1:9" ht="16" x14ac:dyDescent="0.2">
      <c r="A16035" t="s">
        <v>37692</v>
      </c>
      <c r="B16035" t="s">
        <v>37693</v>
      </c>
      <c r="C16035">
        <v>1</v>
      </c>
      <c r="D16035" t="s">
        <v>12</v>
      </c>
      <c r="E16035" t="s">
        <v>12</v>
      </c>
      <c r="F16035" s="3" t="s">
        <v>18124</v>
      </c>
      <c r="G16035">
        <v>2017</v>
      </c>
      <c r="H16035" t="s">
        <v>140</v>
      </c>
      <c r="I16035" t="s">
        <v>37694</v>
      </c>
    </row>
    <row r="16036" spans="1:9" ht="16" x14ac:dyDescent="0.2">
      <c r="A16036" t="s">
        <v>37695</v>
      </c>
      <c r="B16036" t="s">
        <v>37696</v>
      </c>
      <c r="C16036">
        <v>1</v>
      </c>
      <c r="D16036" t="s">
        <v>12</v>
      </c>
      <c r="E16036" t="s">
        <v>12</v>
      </c>
      <c r="F16036" s="3" t="s">
        <v>37697</v>
      </c>
      <c r="G16036">
        <v>2017</v>
      </c>
      <c r="H16036" t="s">
        <v>998</v>
      </c>
      <c r="I16036" t="s">
        <v>37698</v>
      </c>
    </row>
    <row r="16037" spans="1:9" ht="16" x14ac:dyDescent="0.2">
      <c r="A16037" t="s">
        <v>37695</v>
      </c>
      <c r="B16037" t="s">
        <v>37699</v>
      </c>
      <c r="C16037">
        <v>2</v>
      </c>
      <c r="D16037" t="s">
        <v>12</v>
      </c>
      <c r="E16037" t="s">
        <v>12</v>
      </c>
      <c r="F16037" s="3" t="s">
        <v>37700</v>
      </c>
      <c r="G16037">
        <v>2017</v>
      </c>
      <c r="H16037" t="s">
        <v>998</v>
      </c>
      <c r="I16037" t="s">
        <v>37698</v>
      </c>
    </row>
    <row r="16038" spans="1:9" ht="32" x14ac:dyDescent="0.2">
      <c r="A16038" t="s">
        <v>37695</v>
      </c>
      <c r="B16038" t="s">
        <v>37701</v>
      </c>
      <c r="C16038">
        <v>3</v>
      </c>
      <c r="D16038" t="s">
        <v>12</v>
      </c>
      <c r="E16038" t="s">
        <v>12</v>
      </c>
      <c r="F16038" s="3" t="s">
        <v>37702</v>
      </c>
      <c r="G16038">
        <v>2017</v>
      </c>
      <c r="H16038" t="s">
        <v>998</v>
      </c>
      <c r="I16038" t="s">
        <v>37698</v>
      </c>
    </row>
    <row r="16039" spans="1:9" ht="16" x14ac:dyDescent="0.2">
      <c r="A16039" t="s">
        <v>37695</v>
      </c>
      <c r="B16039" t="s">
        <v>37703</v>
      </c>
      <c r="C16039">
        <v>4</v>
      </c>
      <c r="D16039" t="s">
        <v>3897</v>
      </c>
      <c r="E16039" t="s">
        <v>12</v>
      </c>
      <c r="F16039" s="3" t="s">
        <v>20562</v>
      </c>
      <c r="G16039">
        <v>2017</v>
      </c>
      <c r="H16039" t="s">
        <v>998</v>
      </c>
      <c r="I16039" t="s">
        <v>37698</v>
      </c>
    </row>
    <row r="16040" spans="1:9" ht="16" x14ac:dyDescent="0.2">
      <c r="A16040" t="s">
        <v>37695</v>
      </c>
      <c r="B16040" t="s">
        <v>37704</v>
      </c>
      <c r="C16040">
        <v>5</v>
      </c>
      <c r="D16040" t="s">
        <v>12</v>
      </c>
      <c r="E16040" t="s">
        <v>12</v>
      </c>
      <c r="F16040" s="3" t="s">
        <v>37705</v>
      </c>
      <c r="G16040">
        <v>2017</v>
      </c>
      <c r="H16040" t="s">
        <v>998</v>
      </c>
      <c r="I16040" t="s">
        <v>37698</v>
      </c>
    </row>
    <row r="16041" spans="1:9" ht="16" x14ac:dyDescent="0.2">
      <c r="A16041" t="s">
        <v>37695</v>
      </c>
      <c r="B16041" t="s">
        <v>4126</v>
      </c>
      <c r="C16041">
        <v>6</v>
      </c>
      <c r="D16041" t="s">
        <v>12</v>
      </c>
      <c r="E16041" t="s">
        <v>12</v>
      </c>
      <c r="F16041" s="3" t="s">
        <v>37706</v>
      </c>
      <c r="G16041">
        <v>2017</v>
      </c>
      <c r="H16041" t="s">
        <v>998</v>
      </c>
      <c r="I16041" t="s">
        <v>37698</v>
      </c>
    </row>
    <row r="16042" spans="1:9" ht="16" x14ac:dyDescent="0.2">
      <c r="A16042" t="s">
        <v>37695</v>
      </c>
      <c r="B16042" t="s">
        <v>37707</v>
      </c>
      <c r="C16042">
        <v>7</v>
      </c>
      <c r="D16042" t="s">
        <v>12</v>
      </c>
      <c r="E16042" t="s">
        <v>12</v>
      </c>
      <c r="F16042" s="3" t="s">
        <v>37708</v>
      </c>
      <c r="G16042">
        <v>2017</v>
      </c>
      <c r="H16042" t="s">
        <v>998</v>
      </c>
      <c r="I16042" t="s">
        <v>37698</v>
      </c>
    </row>
    <row r="16043" spans="1:9" ht="32" x14ac:dyDescent="0.2">
      <c r="A16043" t="s">
        <v>37695</v>
      </c>
      <c r="B16043" t="s">
        <v>37709</v>
      </c>
      <c r="C16043">
        <v>8</v>
      </c>
      <c r="D16043" t="s">
        <v>3897</v>
      </c>
      <c r="E16043" t="s">
        <v>12</v>
      </c>
      <c r="F16043" s="3" t="s">
        <v>37710</v>
      </c>
      <c r="G16043">
        <v>2017</v>
      </c>
      <c r="H16043" t="s">
        <v>998</v>
      </c>
      <c r="I16043" t="s">
        <v>37698</v>
      </c>
    </row>
    <row r="16044" spans="1:9" ht="16" x14ac:dyDescent="0.2">
      <c r="A16044" t="s">
        <v>37695</v>
      </c>
      <c r="B16044" t="s">
        <v>37711</v>
      </c>
      <c r="C16044">
        <v>9</v>
      </c>
      <c r="D16044" t="s">
        <v>12</v>
      </c>
      <c r="E16044" t="s">
        <v>12</v>
      </c>
      <c r="F16044" s="3" t="s">
        <v>37712</v>
      </c>
      <c r="G16044">
        <v>2017</v>
      </c>
      <c r="H16044" t="s">
        <v>998</v>
      </c>
      <c r="I16044" t="s">
        <v>37698</v>
      </c>
    </row>
    <row r="16045" spans="1:9" ht="16" x14ac:dyDescent="0.2">
      <c r="A16045" t="s">
        <v>37713</v>
      </c>
      <c r="B16045" t="s">
        <v>33195</v>
      </c>
      <c r="C16045">
        <v>1</v>
      </c>
      <c r="D16045">
        <f>407</f>
        <v>407</v>
      </c>
      <c r="E16045" t="s">
        <v>12</v>
      </c>
      <c r="F16045" s="3" t="s">
        <v>33196</v>
      </c>
      <c r="G16045">
        <v>2017</v>
      </c>
      <c r="H16045" t="s">
        <v>37</v>
      </c>
      <c r="I16045" t="s">
        <v>37714</v>
      </c>
    </row>
    <row r="16046" spans="1:9" ht="32" x14ac:dyDescent="0.2">
      <c r="A16046" t="s">
        <v>37713</v>
      </c>
      <c r="B16046" t="s">
        <v>25223</v>
      </c>
      <c r="C16046">
        <v>2</v>
      </c>
      <c r="D16046">
        <f>407</f>
        <v>407</v>
      </c>
      <c r="E16046" t="s">
        <v>12</v>
      </c>
      <c r="F16046" s="3" t="s">
        <v>37715</v>
      </c>
      <c r="G16046">
        <v>2017</v>
      </c>
      <c r="H16046" t="s">
        <v>37</v>
      </c>
      <c r="I16046" t="s">
        <v>37714</v>
      </c>
    </row>
    <row r="16047" spans="1:9" ht="16" x14ac:dyDescent="0.2">
      <c r="A16047" t="s">
        <v>37716</v>
      </c>
      <c r="B16047" t="s">
        <v>9217</v>
      </c>
      <c r="C16047">
        <v>1</v>
      </c>
      <c r="D16047">
        <f>530</f>
        <v>530</v>
      </c>
      <c r="E16047" t="s">
        <v>12</v>
      </c>
      <c r="F16047" s="3" t="s">
        <v>37717</v>
      </c>
      <c r="G16047">
        <v>2017</v>
      </c>
      <c r="H16047" t="s">
        <v>126</v>
      </c>
      <c r="I16047" t="s">
        <v>37718</v>
      </c>
    </row>
    <row r="16048" spans="1:9" ht="16" x14ac:dyDescent="0.2">
      <c r="A16048" t="s">
        <v>37716</v>
      </c>
      <c r="B16048" t="s">
        <v>24496</v>
      </c>
      <c r="C16048">
        <v>2</v>
      </c>
      <c r="D16048" t="s">
        <v>12</v>
      </c>
      <c r="E16048" t="s">
        <v>12</v>
      </c>
      <c r="F16048" s="3" t="s">
        <v>28219</v>
      </c>
      <c r="G16048">
        <v>2017</v>
      </c>
      <c r="H16048" t="s">
        <v>126</v>
      </c>
      <c r="I16048" t="s">
        <v>37718</v>
      </c>
    </row>
    <row r="16049" spans="1:9" ht="16" x14ac:dyDescent="0.2">
      <c r="A16049" t="s">
        <v>37719</v>
      </c>
      <c r="B16049" t="s">
        <v>37720</v>
      </c>
      <c r="C16049">
        <v>1</v>
      </c>
      <c r="D16049" t="s">
        <v>2397</v>
      </c>
      <c r="E16049" t="s">
        <v>2398</v>
      </c>
      <c r="F16049" s="3" t="s">
        <v>2399</v>
      </c>
      <c r="G16049">
        <v>2017</v>
      </c>
      <c r="H16049" t="s">
        <v>998</v>
      </c>
      <c r="I16049" t="s">
        <v>37721</v>
      </c>
    </row>
    <row r="16050" spans="1:9" ht="32" x14ac:dyDescent="0.2">
      <c r="A16050" t="s">
        <v>37722</v>
      </c>
      <c r="B16050" t="s">
        <v>37723</v>
      </c>
      <c r="C16050">
        <v>1</v>
      </c>
      <c r="D16050" t="s">
        <v>28430</v>
      </c>
      <c r="E16050" t="s">
        <v>12</v>
      </c>
      <c r="F16050" s="3" t="s">
        <v>37724</v>
      </c>
      <c r="G16050">
        <v>2017</v>
      </c>
      <c r="H16050" t="s">
        <v>86</v>
      </c>
      <c r="I16050" t="s">
        <v>37725</v>
      </c>
    </row>
    <row r="16051" spans="1:9" ht="32" x14ac:dyDescent="0.2">
      <c r="A16051" t="s">
        <v>37722</v>
      </c>
      <c r="B16051" t="s">
        <v>37726</v>
      </c>
      <c r="C16051">
        <v>2</v>
      </c>
      <c r="D16051">
        <f>561</f>
        <v>561</v>
      </c>
      <c r="E16051" t="s">
        <v>12</v>
      </c>
      <c r="F16051" s="3" t="s">
        <v>37727</v>
      </c>
      <c r="G16051">
        <v>2017</v>
      </c>
      <c r="H16051" t="s">
        <v>86</v>
      </c>
      <c r="I16051" t="s">
        <v>37725</v>
      </c>
    </row>
    <row r="16052" spans="1:9" ht="16" x14ac:dyDescent="0.2">
      <c r="A16052" t="s">
        <v>37722</v>
      </c>
      <c r="B16052" t="s">
        <v>37728</v>
      </c>
      <c r="C16052">
        <v>3</v>
      </c>
      <c r="D16052" t="s">
        <v>12</v>
      </c>
      <c r="E16052" t="s">
        <v>12</v>
      </c>
      <c r="F16052" s="3" t="s">
        <v>37729</v>
      </c>
      <c r="G16052">
        <v>2017</v>
      </c>
      <c r="H16052" t="s">
        <v>140</v>
      </c>
      <c r="I16052" t="s">
        <v>37725</v>
      </c>
    </row>
    <row r="16053" spans="1:9" ht="16" x14ac:dyDescent="0.2">
      <c r="A16053" t="s">
        <v>37730</v>
      </c>
      <c r="B16053" t="s">
        <v>7767</v>
      </c>
      <c r="C16053">
        <v>1</v>
      </c>
      <c r="D16053" t="s">
        <v>6388</v>
      </c>
      <c r="E16053" t="s">
        <v>3056</v>
      </c>
      <c r="F16053" s="3" t="s">
        <v>14283</v>
      </c>
      <c r="G16053">
        <v>2017</v>
      </c>
      <c r="H16053" t="s">
        <v>371</v>
      </c>
      <c r="I16053" t="s">
        <v>37731</v>
      </c>
    </row>
    <row r="16054" spans="1:9" ht="16" x14ac:dyDescent="0.2">
      <c r="A16054" t="s">
        <v>37732</v>
      </c>
      <c r="B16054" t="s">
        <v>30548</v>
      </c>
      <c r="C16054">
        <v>1</v>
      </c>
      <c r="D16054" t="s">
        <v>12</v>
      </c>
      <c r="E16054" t="s">
        <v>12</v>
      </c>
      <c r="F16054" s="3" t="s">
        <v>37733</v>
      </c>
      <c r="G16054">
        <v>2017</v>
      </c>
      <c r="H16054" t="s">
        <v>37</v>
      </c>
      <c r="I16054" t="s">
        <v>37734</v>
      </c>
    </row>
    <row r="16055" spans="1:9" ht="16" x14ac:dyDescent="0.2">
      <c r="A16055" t="s">
        <v>37735</v>
      </c>
      <c r="B16055" t="s">
        <v>21912</v>
      </c>
      <c r="C16055">
        <v>1</v>
      </c>
      <c r="D16055" t="s">
        <v>90</v>
      </c>
      <c r="E16055" t="s">
        <v>12</v>
      </c>
      <c r="F16055" s="3" t="s">
        <v>3247</v>
      </c>
      <c r="G16055">
        <v>2017</v>
      </c>
      <c r="H16055" t="s">
        <v>323</v>
      </c>
      <c r="I16055" t="s">
        <v>37736</v>
      </c>
    </row>
    <row r="16056" spans="1:9" ht="16" x14ac:dyDescent="0.2">
      <c r="A16056" t="s">
        <v>37735</v>
      </c>
      <c r="B16056" t="s">
        <v>37737</v>
      </c>
      <c r="C16056">
        <v>2</v>
      </c>
      <c r="D16056">
        <f>421</f>
        <v>421</v>
      </c>
      <c r="E16056" t="s">
        <v>12</v>
      </c>
      <c r="F16056" s="3" t="s">
        <v>37738</v>
      </c>
      <c r="G16056">
        <v>2017</v>
      </c>
      <c r="H16056" t="s">
        <v>368</v>
      </c>
      <c r="I16056" t="s">
        <v>37736</v>
      </c>
    </row>
    <row r="16057" spans="1:9" ht="16" x14ac:dyDescent="0.2">
      <c r="A16057" t="s">
        <v>37739</v>
      </c>
      <c r="B16057" t="s">
        <v>37740</v>
      </c>
      <c r="C16057">
        <v>1</v>
      </c>
      <c r="D16057">
        <f>410</f>
        <v>410</v>
      </c>
      <c r="E16057" t="s">
        <v>12</v>
      </c>
      <c r="F16057" s="3" t="s">
        <v>13197</v>
      </c>
      <c r="G16057">
        <v>2017</v>
      </c>
      <c r="H16057" t="s">
        <v>140</v>
      </c>
      <c r="I16057" t="s">
        <v>37741</v>
      </c>
    </row>
    <row r="16058" spans="1:9" ht="32" x14ac:dyDescent="0.2">
      <c r="A16058" t="s">
        <v>37739</v>
      </c>
      <c r="B16058" t="s">
        <v>24795</v>
      </c>
      <c r="C16058">
        <v>2</v>
      </c>
      <c r="D16058">
        <f>410</f>
        <v>410</v>
      </c>
      <c r="E16058" t="s">
        <v>12</v>
      </c>
      <c r="F16058" s="3" t="s">
        <v>37742</v>
      </c>
      <c r="G16058">
        <v>2017</v>
      </c>
      <c r="H16058" t="s">
        <v>140</v>
      </c>
      <c r="I16058" t="s">
        <v>37741</v>
      </c>
    </row>
    <row r="16059" spans="1:9" ht="32" x14ac:dyDescent="0.2">
      <c r="A16059" t="s">
        <v>37743</v>
      </c>
      <c r="B16059" t="s">
        <v>37744</v>
      </c>
      <c r="C16059">
        <v>1</v>
      </c>
      <c r="D16059" t="s">
        <v>712</v>
      </c>
      <c r="E16059" t="s">
        <v>12</v>
      </c>
      <c r="F16059" s="3" t="s">
        <v>37745</v>
      </c>
      <c r="G16059">
        <v>2017</v>
      </c>
      <c r="H16059" t="s">
        <v>438</v>
      </c>
      <c r="I16059" t="s">
        <v>37746</v>
      </c>
    </row>
    <row r="16060" spans="1:9" ht="32" x14ac:dyDescent="0.2">
      <c r="A16060" t="s">
        <v>37743</v>
      </c>
      <c r="B16060" t="s">
        <v>37747</v>
      </c>
      <c r="C16060">
        <v>2</v>
      </c>
      <c r="D16060" t="s">
        <v>12</v>
      </c>
      <c r="E16060" t="s">
        <v>12</v>
      </c>
      <c r="F16060" s="3" t="s">
        <v>20237</v>
      </c>
      <c r="G16060">
        <v>2017</v>
      </c>
      <c r="H16060" t="s">
        <v>438</v>
      </c>
      <c r="I16060" t="s">
        <v>37746</v>
      </c>
    </row>
    <row r="16061" spans="1:9" ht="32" x14ac:dyDescent="0.2">
      <c r="A16061" t="s">
        <v>37748</v>
      </c>
      <c r="B16061" t="s">
        <v>37749</v>
      </c>
      <c r="C16061">
        <v>1</v>
      </c>
      <c r="D16061" t="s">
        <v>12</v>
      </c>
      <c r="E16061" t="s">
        <v>12</v>
      </c>
      <c r="F16061" s="3" t="s">
        <v>37750</v>
      </c>
      <c r="G16061">
        <v>2017</v>
      </c>
      <c r="H16061" t="s">
        <v>204</v>
      </c>
      <c r="I16061" t="s">
        <v>37751</v>
      </c>
    </row>
    <row r="16062" spans="1:9" ht="16" x14ac:dyDescent="0.2">
      <c r="A16062" t="s">
        <v>37752</v>
      </c>
      <c r="B16062" t="s">
        <v>37753</v>
      </c>
      <c r="C16062">
        <v>1</v>
      </c>
      <c r="D16062" t="s">
        <v>344</v>
      </c>
      <c r="E16062" t="s">
        <v>12</v>
      </c>
      <c r="F16062" s="3" t="s">
        <v>37754</v>
      </c>
      <c r="G16062">
        <v>2017</v>
      </c>
      <c r="H16062" t="s">
        <v>174</v>
      </c>
      <c r="I16062" t="s">
        <v>37755</v>
      </c>
    </row>
    <row r="16063" spans="1:9" ht="16" x14ac:dyDescent="0.2">
      <c r="A16063" t="s">
        <v>37752</v>
      </c>
      <c r="B16063" t="s">
        <v>34426</v>
      </c>
      <c r="C16063">
        <v>2</v>
      </c>
      <c r="D16063" t="s">
        <v>344</v>
      </c>
      <c r="E16063" t="s">
        <v>12</v>
      </c>
      <c r="F16063" s="3" t="s">
        <v>37754</v>
      </c>
      <c r="G16063">
        <v>2017</v>
      </c>
      <c r="H16063" t="s">
        <v>174</v>
      </c>
      <c r="I16063" t="s">
        <v>37755</v>
      </c>
    </row>
    <row r="16064" spans="1:9" ht="16" x14ac:dyDescent="0.2">
      <c r="A16064" t="s">
        <v>37752</v>
      </c>
      <c r="B16064" t="s">
        <v>37756</v>
      </c>
      <c r="C16064">
        <v>3</v>
      </c>
      <c r="D16064" t="s">
        <v>344</v>
      </c>
      <c r="E16064" t="s">
        <v>12</v>
      </c>
      <c r="F16064" s="3" t="s">
        <v>37754</v>
      </c>
      <c r="G16064">
        <v>2017</v>
      </c>
      <c r="H16064" t="s">
        <v>174</v>
      </c>
      <c r="I16064" t="s">
        <v>37755</v>
      </c>
    </row>
    <row r="16065" spans="1:9" ht="32" x14ac:dyDescent="0.2">
      <c r="A16065" t="s">
        <v>37752</v>
      </c>
      <c r="B16065" t="s">
        <v>37757</v>
      </c>
      <c r="C16065">
        <v>4</v>
      </c>
      <c r="D16065" t="s">
        <v>12</v>
      </c>
      <c r="E16065" t="s">
        <v>12</v>
      </c>
      <c r="F16065" s="3" t="s">
        <v>37758</v>
      </c>
      <c r="G16065">
        <v>2017</v>
      </c>
      <c r="H16065" t="s">
        <v>174</v>
      </c>
      <c r="I16065" t="s">
        <v>37755</v>
      </c>
    </row>
    <row r="16066" spans="1:9" ht="16" x14ac:dyDescent="0.2">
      <c r="A16066" t="s">
        <v>37759</v>
      </c>
      <c r="B16066" t="s">
        <v>37760</v>
      </c>
      <c r="C16066">
        <v>1</v>
      </c>
      <c r="D16066" t="s">
        <v>12</v>
      </c>
      <c r="E16066" t="s">
        <v>12</v>
      </c>
      <c r="F16066" s="3" t="s">
        <v>37761</v>
      </c>
      <c r="G16066">
        <v>2017</v>
      </c>
      <c r="H16066" t="s">
        <v>3976</v>
      </c>
      <c r="I16066" t="s">
        <v>37762</v>
      </c>
    </row>
    <row r="16067" spans="1:9" ht="16" x14ac:dyDescent="0.2">
      <c r="A16067" t="s">
        <v>37759</v>
      </c>
      <c r="B16067" t="s">
        <v>37763</v>
      </c>
      <c r="C16067">
        <v>2</v>
      </c>
      <c r="D16067" t="s">
        <v>12</v>
      </c>
      <c r="E16067" t="s">
        <v>12</v>
      </c>
      <c r="F16067" s="3" t="s">
        <v>37764</v>
      </c>
      <c r="G16067">
        <v>2017</v>
      </c>
      <c r="H16067" t="s">
        <v>313</v>
      </c>
      <c r="I16067" t="s">
        <v>37762</v>
      </c>
    </row>
    <row r="16068" spans="1:9" ht="16" x14ac:dyDescent="0.2">
      <c r="A16068" t="s">
        <v>37759</v>
      </c>
      <c r="B16068" t="s">
        <v>37765</v>
      </c>
      <c r="C16068">
        <v>3</v>
      </c>
      <c r="D16068">
        <f>461</f>
        <v>461</v>
      </c>
      <c r="E16068" t="s">
        <v>12</v>
      </c>
      <c r="F16068" s="3" t="s">
        <v>37766</v>
      </c>
      <c r="G16068">
        <v>2017</v>
      </c>
      <c r="H16068" t="s">
        <v>126</v>
      </c>
      <c r="I16068" t="s">
        <v>37762</v>
      </c>
    </row>
    <row r="16069" spans="1:9" ht="32" x14ac:dyDescent="0.2">
      <c r="A16069" t="s">
        <v>37767</v>
      </c>
      <c r="B16069" t="s">
        <v>37768</v>
      </c>
      <c r="C16069">
        <v>1</v>
      </c>
      <c r="D16069">
        <f>154</f>
        <v>154</v>
      </c>
      <c r="E16069" t="s">
        <v>12</v>
      </c>
      <c r="F16069" s="3" t="s">
        <v>4947</v>
      </c>
      <c r="G16069">
        <v>2017</v>
      </c>
      <c r="H16069" t="s">
        <v>140</v>
      </c>
      <c r="I16069" t="s">
        <v>37769</v>
      </c>
    </row>
    <row r="16070" spans="1:9" ht="16" x14ac:dyDescent="0.2">
      <c r="A16070" t="s">
        <v>37770</v>
      </c>
      <c r="B16070" t="s">
        <v>37765</v>
      </c>
      <c r="C16070">
        <v>1</v>
      </c>
      <c r="D16070">
        <f>461</f>
        <v>461</v>
      </c>
      <c r="E16070" t="s">
        <v>12</v>
      </c>
      <c r="F16070" s="3" t="s">
        <v>37766</v>
      </c>
      <c r="G16070">
        <v>2017</v>
      </c>
      <c r="H16070" t="s">
        <v>126</v>
      </c>
      <c r="I16070" t="s">
        <v>37771</v>
      </c>
    </row>
    <row r="16071" spans="1:9" ht="32" x14ac:dyDescent="0.2">
      <c r="A16071" t="s">
        <v>37772</v>
      </c>
      <c r="B16071" t="s">
        <v>37773</v>
      </c>
      <c r="C16071">
        <v>1</v>
      </c>
      <c r="D16071" t="s">
        <v>1025</v>
      </c>
      <c r="E16071" t="s">
        <v>12</v>
      </c>
      <c r="F16071" s="3" t="s">
        <v>37774</v>
      </c>
      <c r="G16071">
        <v>2017</v>
      </c>
      <c r="H16071" t="s">
        <v>140</v>
      </c>
      <c r="I16071" t="s">
        <v>37775</v>
      </c>
    </row>
    <row r="16072" spans="1:9" ht="32" x14ac:dyDescent="0.2">
      <c r="A16072" t="s">
        <v>37772</v>
      </c>
      <c r="B16072" t="s">
        <v>37776</v>
      </c>
      <c r="C16072">
        <v>2</v>
      </c>
      <c r="D16072" t="s">
        <v>1025</v>
      </c>
      <c r="E16072" t="s">
        <v>12</v>
      </c>
      <c r="F16072" s="3" t="s">
        <v>37777</v>
      </c>
      <c r="G16072">
        <v>2017</v>
      </c>
      <c r="H16072" t="s">
        <v>140</v>
      </c>
      <c r="I16072" t="s">
        <v>37775</v>
      </c>
    </row>
    <row r="16073" spans="1:9" ht="16" x14ac:dyDescent="0.2">
      <c r="A16073" t="s">
        <v>37772</v>
      </c>
      <c r="B16073" t="s">
        <v>37778</v>
      </c>
      <c r="C16073">
        <v>3</v>
      </c>
      <c r="D16073">
        <f>400</f>
        <v>400</v>
      </c>
      <c r="E16073" t="s">
        <v>12</v>
      </c>
      <c r="F16073" s="3" t="s">
        <v>34236</v>
      </c>
      <c r="G16073">
        <v>2017</v>
      </c>
      <c r="H16073" t="s">
        <v>140</v>
      </c>
      <c r="I16073" t="s">
        <v>37775</v>
      </c>
    </row>
    <row r="16074" spans="1:9" ht="32" x14ac:dyDescent="0.2">
      <c r="A16074" t="s">
        <v>37779</v>
      </c>
      <c r="B16074" t="s">
        <v>37780</v>
      </c>
      <c r="C16074">
        <v>1</v>
      </c>
      <c r="D16074" t="s">
        <v>12</v>
      </c>
      <c r="E16074" t="s">
        <v>12</v>
      </c>
      <c r="F16074" s="3" t="s">
        <v>37781</v>
      </c>
      <c r="G16074">
        <v>2017</v>
      </c>
      <c r="H16074" t="s">
        <v>37</v>
      </c>
      <c r="I16074" t="s">
        <v>37782</v>
      </c>
    </row>
    <row r="16075" spans="1:9" ht="32" x14ac:dyDescent="0.2">
      <c r="A16075" t="s">
        <v>37779</v>
      </c>
      <c r="B16075" t="s">
        <v>37783</v>
      </c>
      <c r="C16075">
        <v>2</v>
      </c>
      <c r="D16075" t="s">
        <v>12</v>
      </c>
      <c r="E16075" t="s">
        <v>12</v>
      </c>
      <c r="F16075" s="3" t="s">
        <v>37781</v>
      </c>
      <c r="G16075">
        <v>2017</v>
      </c>
      <c r="H16075" t="s">
        <v>37</v>
      </c>
      <c r="I16075" t="s">
        <v>37782</v>
      </c>
    </row>
    <row r="16076" spans="1:9" ht="32" x14ac:dyDescent="0.2">
      <c r="A16076" t="s">
        <v>37784</v>
      </c>
      <c r="B16076" t="s">
        <v>2278</v>
      </c>
      <c r="C16076">
        <v>1</v>
      </c>
      <c r="D16076" t="s">
        <v>12</v>
      </c>
      <c r="E16076" t="s">
        <v>12</v>
      </c>
      <c r="F16076" s="3" t="s">
        <v>37785</v>
      </c>
      <c r="G16076">
        <v>2017</v>
      </c>
      <c r="H16076" t="s">
        <v>323</v>
      </c>
      <c r="I16076" t="s">
        <v>37786</v>
      </c>
    </row>
    <row r="16077" spans="1:9" ht="32" x14ac:dyDescent="0.2">
      <c r="A16077" t="s">
        <v>37784</v>
      </c>
      <c r="B16077" t="s">
        <v>37787</v>
      </c>
      <c r="C16077">
        <v>2</v>
      </c>
      <c r="D16077">
        <f>65</f>
        <v>65</v>
      </c>
      <c r="E16077" t="s">
        <v>464</v>
      </c>
      <c r="F16077" s="3" t="s">
        <v>26513</v>
      </c>
      <c r="G16077">
        <v>2017</v>
      </c>
      <c r="H16077" t="s">
        <v>323</v>
      </c>
      <c r="I16077" t="s">
        <v>37786</v>
      </c>
    </row>
    <row r="16078" spans="1:9" ht="32" x14ac:dyDescent="0.2">
      <c r="A16078" t="s">
        <v>37784</v>
      </c>
      <c r="B16078" t="s">
        <v>37788</v>
      </c>
      <c r="C16078">
        <v>3</v>
      </c>
      <c r="D16078" t="s">
        <v>12</v>
      </c>
      <c r="E16078" t="s">
        <v>12</v>
      </c>
      <c r="F16078" s="3" t="s">
        <v>37789</v>
      </c>
      <c r="G16078">
        <v>2017</v>
      </c>
      <c r="H16078" t="s">
        <v>323</v>
      </c>
      <c r="I16078" t="s">
        <v>37786</v>
      </c>
    </row>
    <row r="16079" spans="1:9" ht="16" x14ac:dyDescent="0.2">
      <c r="A16079" t="s">
        <v>37790</v>
      </c>
      <c r="B16079" t="s">
        <v>37791</v>
      </c>
      <c r="C16079">
        <v>1</v>
      </c>
      <c r="D16079" t="s">
        <v>1085</v>
      </c>
      <c r="E16079" t="s">
        <v>12</v>
      </c>
      <c r="F16079" s="3" t="s">
        <v>4274</v>
      </c>
      <c r="G16079">
        <v>2017</v>
      </c>
      <c r="H16079" t="s">
        <v>1663</v>
      </c>
      <c r="I16079" t="s">
        <v>37792</v>
      </c>
    </row>
    <row r="16080" spans="1:9" ht="32" x14ac:dyDescent="0.2">
      <c r="A16080" t="s">
        <v>37793</v>
      </c>
      <c r="B16080" t="s">
        <v>3160</v>
      </c>
      <c r="C16080">
        <v>1</v>
      </c>
      <c r="D16080" t="s">
        <v>33011</v>
      </c>
      <c r="E16080" t="s">
        <v>12</v>
      </c>
      <c r="F16080" s="3" t="s">
        <v>33012</v>
      </c>
      <c r="G16080">
        <v>2017</v>
      </c>
      <c r="H16080" t="s">
        <v>140</v>
      </c>
      <c r="I16080" t="s">
        <v>37794</v>
      </c>
    </row>
    <row r="16081" spans="1:9" ht="16" x14ac:dyDescent="0.2">
      <c r="A16081" t="s">
        <v>37793</v>
      </c>
      <c r="B16081" t="s">
        <v>33015</v>
      </c>
      <c r="C16081">
        <v>2</v>
      </c>
      <c r="D16081" t="s">
        <v>12</v>
      </c>
      <c r="E16081" t="s">
        <v>12</v>
      </c>
      <c r="F16081" s="3" t="s">
        <v>37795</v>
      </c>
      <c r="G16081">
        <v>2017</v>
      </c>
      <c r="H16081" t="s">
        <v>14</v>
      </c>
      <c r="I16081" t="s">
        <v>37794</v>
      </c>
    </row>
    <row r="16082" spans="1:9" ht="16" x14ac:dyDescent="0.2">
      <c r="A16082" t="s">
        <v>37796</v>
      </c>
      <c r="B16082" t="s">
        <v>3700</v>
      </c>
      <c r="C16082">
        <v>1</v>
      </c>
      <c r="D16082">
        <f>419</f>
        <v>419</v>
      </c>
      <c r="E16082" t="s">
        <v>12</v>
      </c>
      <c r="F16082" s="3" t="s">
        <v>20454</v>
      </c>
      <c r="G16082">
        <v>2017</v>
      </c>
      <c r="H16082" t="s">
        <v>140</v>
      </c>
      <c r="I16082" t="s">
        <v>37797</v>
      </c>
    </row>
    <row r="16083" spans="1:9" ht="32" x14ac:dyDescent="0.2">
      <c r="A16083" t="s">
        <v>37796</v>
      </c>
      <c r="B16083" t="s">
        <v>1578</v>
      </c>
      <c r="C16083">
        <v>2</v>
      </c>
      <c r="D16083" t="s">
        <v>1579</v>
      </c>
      <c r="E16083" t="s">
        <v>12</v>
      </c>
      <c r="F16083" s="3" t="s">
        <v>1580</v>
      </c>
      <c r="G16083">
        <v>2017</v>
      </c>
      <c r="H16083" t="s">
        <v>140</v>
      </c>
      <c r="I16083" t="s">
        <v>37797</v>
      </c>
    </row>
    <row r="16084" spans="1:9" ht="16" x14ac:dyDescent="0.2">
      <c r="A16084" t="s">
        <v>37798</v>
      </c>
      <c r="B16084" t="s">
        <v>37799</v>
      </c>
      <c r="C16084">
        <v>1</v>
      </c>
      <c r="D16084" t="s">
        <v>193</v>
      </c>
      <c r="E16084" t="s">
        <v>12</v>
      </c>
      <c r="F16084" s="3" t="s">
        <v>37800</v>
      </c>
      <c r="G16084">
        <v>2017</v>
      </c>
      <c r="H16084" t="s">
        <v>195</v>
      </c>
      <c r="I16084" t="s">
        <v>37801</v>
      </c>
    </row>
    <row r="16085" spans="1:9" ht="16" x14ac:dyDescent="0.2">
      <c r="A16085" t="s">
        <v>37802</v>
      </c>
      <c r="B16085" t="s">
        <v>15319</v>
      </c>
      <c r="C16085">
        <v>1</v>
      </c>
      <c r="D16085">
        <f>237</f>
        <v>237</v>
      </c>
      <c r="E16085" t="s">
        <v>12</v>
      </c>
      <c r="F16085" s="3" t="s">
        <v>17091</v>
      </c>
      <c r="G16085">
        <v>2017</v>
      </c>
      <c r="H16085" t="s">
        <v>21</v>
      </c>
      <c r="I16085" t="s">
        <v>37803</v>
      </c>
    </row>
    <row r="16086" spans="1:9" ht="16" x14ac:dyDescent="0.2">
      <c r="A16086" t="s">
        <v>37802</v>
      </c>
      <c r="B16086" t="s">
        <v>37804</v>
      </c>
      <c r="C16086">
        <v>2</v>
      </c>
      <c r="D16086">
        <f>237</f>
        <v>237</v>
      </c>
      <c r="E16086" t="s">
        <v>12</v>
      </c>
      <c r="F16086" s="3" t="s">
        <v>2701</v>
      </c>
      <c r="G16086">
        <v>2017</v>
      </c>
      <c r="H16086" t="s">
        <v>21</v>
      </c>
      <c r="I16086" t="s">
        <v>37803</v>
      </c>
    </row>
    <row r="16087" spans="1:9" ht="32" x14ac:dyDescent="0.2">
      <c r="A16087" t="s">
        <v>37805</v>
      </c>
      <c r="B16087" t="s">
        <v>19816</v>
      </c>
      <c r="C16087">
        <v>1</v>
      </c>
      <c r="D16087" t="s">
        <v>2828</v>
      </c>
      <c r="E16087" t="s">
        <v>12</v>
      </c>
      <c r="F16087" s="3" t="s">
        <v>37200</v>
      </c>
      <c r="G16087">
        <v>2017</v>
      </c>
      <c r="H16087" t="s">
        <v>323</v>
      </c>
      <c r="I16087" t="s">
        <v>37806</v>
      </c>
    </row>
    <row r="16088" spans="1:9" ht="32" x14ac:dyDescent="0.2">
      <c r="A16088" t="s">
        <v>37805</v>
      </c>
      <c r="B16088" t="s">
        <v>19012</v>
      </c>
      <c r="C16088">
        <v>2</v>
      </c>
      <c r="D16088" t="s">
        <v>408</v>
      </c>
      <c r="E16088" t="s">
        <v>12</v>
      </c>
      <c r="F16088" s="3" t="s">
        <v>37807</v>
      </c>
      <c r="G16088">
        <v>2017</v>
      </c>
      <c r="H16088" t="s">
        <v>518</v>
      </c>
      <c r="I16088" t="s">
        <v>37806</v>
      </c>
    </row>
    <row r="16089" spans="1:9" ht="32" x14ac:dyDescent="0.2">
      <c r="A16089" t="s">
        <v>37808</v>
      </c>
      <c r="B16089" t="s">
        <v>32912</v>
      </c>
      <c r="C16089">
        <v>1</v>
      </c>
      <c r="D16089" t="s">
        <v>1903</v>
      </c>
      <c r="E16089" t="s">
        <v>12</v>
      </c>
      <c r="F16089" s="3" t="s">
        <v>7827</v>
      </c>
      <c r="G16089">
        <v>2017</v>
      </c>
      <c r="H16089" t="s">
        <v>323</v>
      </c>
      <c r="I16089" t="s">
        <v>37809</v>
      </c>
    </row>
    <row r="16090" spans="1:9" ht="32" x14ac:dyDescent="0.2">
      <c r="A16090" t="s">
        <v>37810</v>
      </c>
      <c r="B16090" t="s">
        <v>37811</v>
      </c>
      <c r="C16090">
        <v>1</v>
      </c>
      <c r="D16090" t="s">
        <v>628</v>
      </c>
      <c r="E16090" t="s">
        <v>12</v>
      </c>
      <c r="F16090" s="3" t="s">
        <v>37812</v>
      </c>
      <c r="G16090">
        <v>2017</v>
      </c>
      <c r="H16090" t="s">
        <v>2026</v>
      </c>
      <c r="I16090" t="s">
        <v>37813</v>
      </c>
    </row>
    <row r="16091" spans="1:9" ht="16" x14ac:dyDescent="0.2">
      <c r="A16091" t="s">
        <v>37814</v>
      </c>
      <c r="B16091" t="s">
        <v>3708</v>
      </c>
      <c r="C16091">
        <v>1</v>
      </c>
      <c r="D16091" t="s">
        <v>12</v>
      </c>
      <c r="E16091" t="s">
        <v>12</v>
      </c>
      <c r="F16091" s="3" t="s">
        <v>18863</v>
      </c>
      <c r="G16091">
        <v>2017</v>
      </c>
      <c r="H16091" t="s">
        <v>140</v>
      </c>
      <c r="I16091" t="s">
        <v>37815</v>
      </c>
    </row>
    <row r="16092" spans="1:9" ht="32" x14ac:dyDescent="0.2">
      <c r="A16092" t="s">
        <v>37816</v>
      </c>
      <c r="B16092" t="s">
        <v>37817</v>
      </c>
      <c r="C16092">
        <v>1</v>
      </c>
      <c r="D16092" t="s">
        <v>12</v>
      </c>
      <c r="E16092" t="s">
        <v>12</v>
      </c>
      <c r="F16092" s="3" t="s">
        <v>37818</v>
      </c>
      <c r="G16092">
        <v>2017</v>
      </c>
      <c r="H16092" t="s">
        <v>250</v>
      </c>
      <c r="I16092" t="s">
        <v>37819</v>
      </c>
    </row>
    <row r="16093" spans="1:9" ht="32" x14ac:dyDescent="0.2">
      <c r="A16093" t="s">
        <v>37816</v>
      </c>
      <c r="B16093" t="s">
        <v>37820</v>
      </c>
      <c r="C16093">
        <v>2</v>
      </c>
      <c r="D16093">
        <f>126</f>
        <v>126</v>
      </c>
      <c r="E16093" t="s">
        <v>12</v>
      </c>
      <c r="F16093" s="3" t="s">
        <v>37821</v>
      </c>
      <c r="G16093">
        <v>2017</v>
      </c>
      <c r="H16093" t="s">
        <v>250</v>
      </c>
      <c r="I16093" t="s">
        <v>37819</v>
      </c>
    </row>
    <row r="16094" spans="1:9" ht="16" x14ac:dyDescent="0.2">
      <c r="A16094" t="s">
        <v>37822</v>
      </c>
      <c r="B16094" t="s">
        <v>23632</v>
      </c>
      <c r="C16094">
        <v>1</v>
      </c>
      <c r="D16094">
        <f>134</f>
        <v>134</v>
      </c>
      <c r="E16094" t="s">
        <v>12</v>
      </c>
      <c r="F16094" s="3" t="s">
        <v>6863</v>
      </c>
      <c r="G16094">
        <v>2017</v>
      </c>
      <c r="H16094" t="s">
        <v>140</v>
      </c>
      <c r="I16094" t="s">
        <v>37823</v>
      </c>
    </row>
    <row r="16095" spans="1:9" ht="32" x14ac:dyDescent="0.2">
      <c r="A16095" t="s">
        <v>37824</v>
      </c>
      <c r="B16095" t="s">
        <v>37581</v>
      </c>
      <c r="C16095">
        <v>1</v>
      </c>
      <c r="D16095">
        <f>364</f>
        <v>364</v>
      </c>
      <c r="E16095" t="s">
        <v>1849</v>
      </c>
      <c r="F16095" s="3" t="s">
        <v>37579</v>
      </c>
      <c r="G16095">
        <v>2017</v>
      </c>
      <c r="H16095" t="s">
        <v>267</v>
      </c>
      <c r="I16095" t="s">
        <v>37825</v>
      </c>
    </row>
    <row r="16096" spans="1:9" ht="16" x14ac:dyDescent="0.2">
      <c r="A16096" t="s">
        <v>37824</v>
      </c>
      <c r="B16096" t="s">
        <v>28609</v>
      </c>
      <c r="C16096">
        <v>2</v>
      </c>
      <c r="D16096" t="s">
        <v>12</v>
      </c>
      <c r="E16096" t="s">
        <v>6446</v>
      </c>
      <c r="F16096" s="3" t="s">
        <v>37582</v>
      </c>
      <c r="G16096">
        <v>2017</v>
      </c>
      <c r="H16096" t="s">
        <v>267</v>
      </c>
      <c r="I16096" t="s">
        <v>37825</v>
      </c>
    </row>
    <row r="16097" spans="1:9" ht="32" x14ac:dyDescent="0.2">
      <c r="A16097" t="s">
        <v>37826</v>
      </c>
      <c r="B16097" t="s">
        <v>37827</v>
      </c>
      <c r="C16097">
        <v>1</v>
      </c>
      <c r="D16097" t="s">
        <v>6388</v>
      </c>
      <c r="E16097" t="s">
        <v>3056</v>
      </c>
      <c r="F16097" s="3" t="s">
        <v>37828</v>
      </c>
      <c r="G16097">
        <v>2017</v>
      </c>
      <c r="H16097" t="s">
        <v>371</v>
      </c>
      <c r="I16097" t="s">
        <v>37829</v>
      </c>
    </row>
    <row r="16098" spans="1:9" ht="16" x14ac:dyDescent="0.2">
      <c r="A16098" t="s">
        <v>37826</v>
      </c>
      <c r="B16098" t="s">
        <v>37830</v>
      </c>
      <c r="C16098">
        <v>2</v>
      </c>
      <c r="D16098" t="s">
        <v>12</v>
      </c>
      <c r="E16098" t="s">
        <v>12</v>
      </c>
      <c r="F16098" s="3" t="s">
        <v>37831</v>
      </c>
      <c r="G16098">
        <v>2017</v>
      </c>
      <c r="H16098" t="s">
        <v>140</v>
      </c>
      <c r="I16098" t="s">
        <v>37829</v>
      </c>
    </row>
    <row r="16099" spans="1:9" ht="16" x14ac:dyDescent="0.2">
      <c r="A16099" t="s">
        <v>37832</v>
      </c>
      <c r="B16099" t="s">
        <v>34422</v>
      </c>
      <c r="C16099">
        <v>1</v>
      </c>
      <c r="D16099" t="s">
        <v>1085</v>
      </c>
      <c r="E16099" t="s">
        <v>7714</v>
      </c>
      <c r="F16099" s="3" t="s">
        <v>21615</v>
      </c>
      <c r="G16099">
        <v>2017</v>
      </c>
      <c r="H16099" t="s">
        <v>1810</v>
      </c>
      <c r="I16099" t="s">
        <v>37833</v>
      </c>
    </row>
    <row r="16100" spans="1:9" ht="32" x14ac:dyDescent="0.2">
      <c r="A16100" t="s">
        <v>37834</v>
      </c>
      <c r="B16100" t="s">
        <v>37835</v>
      </c>
      <c r="C16100">
        <v>1</v>
      </c>
      <c r="D16100">
        <f>132</f>
        <v>132</v>
      </c>
      <c r="E16100" t="s">
        <v>12</v>
      </c>
      <c r="F16100" s="7" t="s">
        <v>19046</v>
      </c>
      <c r="G16100">
        <v>2017</v>
      </c>
      <c r="H16100" t="s">
        <v>140</v>
      </c>
      <c r="I16100" t="s">
        <v>37836</v>
      </c>
    </row>
    <row r="16101" spans="1:9" ht="32" x14ac:dyDescent="0.2">
      <c r="A16101" t="s">
        <v>37834</v>
      </c>
      <c r="B16101" t="s">
        <v>31525</v>
      </c>
      <c r="C16101">
        <v>2</v>
      </c>
      <c r="D16101" t="s">
        <v>485</v>
      </c>
      <c r="E16101" t="s">
        <v>12</v>
      </c>
      <c r="F16101" s="3" t="s">
        <v>31527</v>
      </c>
      <c r="G16101">
        <v>2017</v>
      </c>
      <c r="H16101" t="s">
        <v>140</v>
      </c>
      <c r="I16101" t="s">
        <v>37836</v>
      </c>
    </row>
    <row r="16102" spans="1:9" ht="16" x14ac:dyDescent="0.2">
      <c r="A16102" t="s">
        <v>37837</v>
      </c>
      <c r="B16102" t="s">
        <v>32499</v>
      </c>
      <c r="C16102">
        <v>1</v>
      </c>
      <c r="D16102" t="s">
        <v>12</v>
      </c>
      <c r="E16102" t="s">
        <v>12</v>
      </c>
      <c r="F16102" s="3" t="s">
        <v>37838</v>
      </c>
      <c r="G16102">
        <v>2017</v>
      </c>
      <c r="H16102" t="s">
        <v>140</v>
      </c>
      <c r="I16102" t="s">
        <v>37839</v>
      </c>
    </row>
    <row r="16103" spans="1:9" ht="16" x14ac:dyDescent="0.2">
      <c r="A16103" t="s">
        <v>37840</v>
      </c>
      <c r="B16103" t="s">
        <v>37841</v>
      </c>
      <c r="C16103">
        <v>1</v>
      </c>
      <c r="D16103" t="s">
        <v>12</v>
      </c>
      <c r="E16103" t="s">
        <v>12</v>
      </c>
      <c r="F16103" s="3" t="s">
        <v>37842</v>
      </c>
      <c r="G16103">
        <v>2017</v>
      </c>
      <c r="H16103" t="s">
        <v>140</v>
      </c>
      <c r="I16103" t="s">
        <v>37843</v>
      </c>
    </row>
    <row r="16104" spans="1:9" ht="16" x14ac:dyDescent="0.2">
      <c r="A16104" t="s">
        <v>37844</v>
      </c>
      <c r="B16104" t="s">
        <v>37845</v>
      </c>
      <c r="C16104">
        <v>1</v>
      </c>
      <c r="D16104" t="s">
        <v>12</v>
      </c>
      <c r="E16104" t="s">
        <v>12</v>
      </c>
      <c r="F16104" s="3" t="s">
        <v>37846</v>
      </c>
      <c r="G16104">
        <v>2017</v>
      </c>
      <c r="H16104" t="s">
        <v>37</v>
      </c>
      <c r="I16104" t="s">
        <v>37847</v>
      </c>
    </row>
    <row r="16105" spans="1:9" ht="32" x14ac:dyDescent="0.2">
      <c r="A16105" t="s">
        <v>37844</v>
      </c>
      <c r="B16105" t="s">
        <v>37848</v>
      </c>
      <c r="C16105">
        <v>2</v>
      </c>
      <c r="D16105" t="s">
        <v>90</v>
      </c>
      <c r="E16105" t="s">
        <v>12</v>
      </c>
      <c r="F16105" s="3" t="s">
        <v>37849</v>
      </c>
      <c r="G16105">
        <v>2017</v>
      </c>
      <c r="H16105" t="s">
        <v>37</v>
      </c>
      <c r="I16105" t="s">
        <v>37847</v>
      </c>
    </row>
    <row r="16106" spans="1:9" ht="32" x14ac:dyDescent="0.2">
      <c r="A16106" t="s">
        <v>37844</v>
      </c>
      <c r="B16106" t="s">
        <v>37850</v>
      </c>
      <c r="C16106">
        <v>3</v>
      </c>
      <c r="D16106" t="s">
        <v>12</v>
      </c>
      <c r="E16106" t="s">
        <v>12</v>
      </c>
      <c r="F16106" s="3" t="s">
        <v>37851</v>
      </c>
      <c r="G16106">
        <v>2017</v>
      </c>
      <c r="H16106" t="s">
        <v>37</v>
      </c>
      <c r="I16106" t="s">
        <v>37847</v>
      </c>
    </row>
    <row r="16107" spans="1:9" ht="16" x14ac:dyDescent="0.2">
      <c r="A16107" t="s">
        <v>37852</v>
      </c>
      <c r="B16107" t="s">
        <v>37853</v>
      </c>
      <c r="C16107">
        <v>1</v>
      </c>
      <c r="D16107" t="s">
        <v>12</v>
      </c>
      <c r="E16107" t="s">
        <v>12</v>
      </c>
      <c r="F16107" s="3" t="s">
        <v>26735</v>
      </c>
      <c r="G16107">
        <v>2017</v>
      </c>
      <c r="H16107" t="s">
        <v>522</v>
      </c>
      <c r="I16107" t="s">
        <v>37854</v>
      </c>
    </row>
    <row r="16108" spans="1:9" ht="16" x14ac:dyDescent="0.2">
      <c r="A16108" t="s">
        <v>37852</v>
      </c>
      <c r="B16108" t="s">
        <v>37855</v>
      </c>
      <c r="C16108">
        <v>2</v>
      </c>
      <c r="D16108" t="s">
        <v>12</v>
      </c>
      <c r="E16108" t="s">
        <v>12</v>
      </c>
      <c r="F16108" s="3" t="s">
        <v>26735</v>
      </c>
      <c r="G16108">
        <v>2017</v>
      </c>
      <c r="H16108" t="s">
        <v>522</v>
      </c>
      <c r="I16108" t="s">
        <v>37854</v>
      </c>
    </row>
    <row r="16109" spans="1:9" ht="16" x14ac:dyDescent="0.2">
      <c r="A16109" t="s">
        <v>37856</v>
      </c>
      <c r="B16109" t="s">
        <v>37857</v>
      </c>
      <c r="C16109">
        <v>1</v>
      </c>
      <c r="D16109" t="s">
        <v>3897</v>
      </c>
      <c r="E16109" t="s">
        <v>12</v>
      </c>
      <c r="F16109" s="3" t="s">
        <v>20562</v>
      </c>
      <c r="G16109">
        <v>2017</v>
      </c>
      <c r="H16109" t="s">
        <v>998</v>
      </c>
      <c r="I16109" t="s">
        <v>37858</v>
      </c>
    </row>
    <row r="16110" spans="1:9" ht="16" x14ac:dyDescent="0.2">
      <c r="A16110" t="s">
        <v>37856</v>
      </c>
      <c r="B16110" t="s">
        <v>37704</v>
      </c>
      <c r="C16110">
        <v>2</v>
      </c>
      <c r="D16110" t="s">
        <v>12</v>
      </c>
      <c r="E16110" t="s">
        <v>12</v>
      </c>
      <c r="F16110" s="3" t="s">
        <v>37705</v>
      </c>
      <c r="G16110">
        <v>2017</v>
      </c>
      <c r="H16110" t="s">
        <v>998</v>
      </c>
      <c r="I16110" t="s">
        <v>37858</v>
      </c>
    </row>
    <row r="16111" spans="1:9" ht="16" x14ac:dyDescent="0.2">
      <c r="A16111" t="s">
        <v>37856</v>
      </c>
      <c r="B16111" t="s">
        <v>37859</v>
      </c>
      <c r="C16111">
        <v>3</v>
      </c>
      <c r="D16111" t="s">
        <v>3897</v>
      </c>
      <c r="E16111" t="s">
        <v>12</v>
      </c>
      <c r="F16111" s="3" t="s">
        <v>20562</v>
      </c>
      <c r="G16111">
        <v>2017</v>
      </c>
      <c r="H16111" t="s">
        <v>998</v>
      </c>
      <c r="I16111" t="s">
        <v>37858</v>
      </c>
    </row>
    <row r="16112" spans="1:9" ht="16" x14ac:dyDescent="0.2">
      <c r="A16112" t="s">
        <v>37860</v>
      </c>
      <c r="B16112" t="s">
        <v>37861</v>
      </c>
      <c r="C16112">
        <v>1</v>
      </c>
      <c r="D16112" t="s">
        <v>12</v>
      </c>
      <c r="E16112" t="s">
        <v>12</v>
      </c>
      <c r="F16112" s="3" t="s">
        <v>37862</v>
      </c>
      <c r="G16112">
        <v>2017</v>
      </c>
      <c r="H16112" t="s">
        <v>21</v>
      </c>
      <c r="I16112" t="s">
        <v>37863</v>
      </c>
    </row>
    <row r="16113" spans="1:9" ht="16" x14ac:dyDescent="0.2">
      <c r="A16113" t="s">
        <v>37864</v>
      </c>
      <c r="B16113" t="s">
        <v>37865</v>
      </c>
      <c r="C16113">
        <v>1</v>
      </c>
      <c r="D16113" t="s">
        <v>12</v>
      </c>
      <c r="E16113" t="s">
        <v>12</v>
      </c>
      <c r="F16113" s="3" t="s">
        <v>15210</v>
      </c>
      <c r="G16113">
        <v>2017</v>
      </c>
      <c r="H16113" t="s">
        <v>21</v>
      </c>
      <c r="I16113" t="s">
        <v>37866</v>
      </c>
    </row>
    <row r="16114" spans="1:9" ht="16" x14ac:dyDescent="0.2">
      <c r="A16114" t="s">
        <v>37867</v>
      </c>
      <c r="B16114" t="s">
        <v>37868</v>
      </c>
      <c r="C16114">
        <v>1</v>
      </c>
      <c r="D16114">
        <f>237</f>
        <v>237</v>
      </c>
      <c r="E16114" t="s">
        <v>12</v>
      </c>
      <c r="F16114" s="3" t="s">
        <v>22490</v>
      </c>
      <c r="G16114">
        <v>2017</v>
      </c>
      <c r="H16114" t="s">
        <v>21</v>
      </c>
      <c r="I16114" t="s">
        <v>37869</v>
      </c>
    </row>
    <row r="16115" spans="1:9" ht="32" x14ac:dyDescent="0.2">
      <c r="A16115" t="s">
        <v>37867</v>
      </c>
      <c r="B16115" t="s">
        <v>37870</v>
      </c>
      <c r="C16115">
        <v>2</v>
      </c>
      <c r="D16115">
        <f>237</f>
        <v>237</v>
      </c>
      <c r="E16115" t="s">
        <v>12</v>
      </c>
      <c r="F16115" s="3" t="s">
        <v>26107</v>
      </c>
      <c r="G16115">
        <v>2017</v>
      </c>
      <c r="H16115" t="s">
        <v>21</v>
      </c>
      <c r="I16115" t="s">
        <v>37869</v>
      </c>
    </row>
    <row r="16116" spans="1:9" ht="32" x14ac:dyDescent="0.2">
      <c r="A16116" t="s">
        <v>37867</v>
      </c>
      <c r="B16116" t="s">
        <v>37871</v>
      </c>
      <c r="C16116">
        <v>3</v>
      </c>
      <c r="D16116">
        <f>237</f>
        <v>237</v>
      </c>
      <c r="E16116" t="s">
        <v>12</v>
      </c>
      <c r="F16116" s="3" t="s">
        <v>37872</v>
      </c>
      <c r="G16116">
        <v>2017</v>
      </c>
      <c r="H16116" t="s">
        <v>21</v>
      </c>
      <c r="I16116" t="s">
        <v>37869</v>
      </c>
    </row>
    <row r="16117" spans="1:9" ht="32" x14ac:dyDescent="0.2">
      <c r="A16117" t="s">
        <v>37873</v>
      </c>
      <c r="B16117" t="s">
        <v>37874</v>
      </c>
      <c r="C16117">
        <v>1</v>
      </c>
      <c r="D16117" t="s">
        <v>1020</v>
      </c>
      <c r="E16117" t="s">
        <v>12</v>
      </c>
      <c r="F16117" s="3" t="s">
        <v>37875</v>
      </c>
      <c r="G16117">
        <v>2017</v>
      </c>
      <c r="H16117" t="s">
        <v>1022</v>
      </c>
      <c r="I16117" t="s">
        <v>37876</v>
      </c>
    </row>
    <row r="16118" spans="1:9" ht="32" x14ac:dyDescent="0.2">
      <c r="A16118" t="s">
        <v>37877</v>
      </c>
      <c r="B16118" t="s">
        <v>37878</v>
      </c>
      <c r="C16118">
        <v>1</v>
      </c>
      <c r="D16118" t="s">
        <v>576</v>
      </c>
      <c r="E16118" t="s">
        <v>12</v>
      </c>
      <c r="F16118" s="3" t="s">
        <v>37879</v>
      </c>
      <c r="G16118">
        <v>2017</v>
      </c>
      <c r="H16118" t="s">
        <v>174</v>
      </c>
      <c r="I16118" t="s">
        <v>37880</v>
      </c>
    </row>
    <row r="16119" spans="1:9" ht="16" x14ac:dyDescent="0.2">
      <c r="A16119" t="s">
        <v>37877</v>
      </c>
      <c r="B16119" t="s">
        <v>37881</v>
      </c>
      <c r="C16119">
        <v>2</v>
      </c>
      <c r="D16119">
        <f>85</f>
        <v>85</v>
      </c>
      <c r="E16119" t="s">
        <v>1171</v>
      </c>
      <c r="F16119" s="3" t="s">
        <v>16825</v>
      </c>
      <c r="G16119">
        <v>2017</v>
      </c>
      <c r="H16119" t="s">
        <v>174</v>
      </c>
      <c r="I16119" t="s">
        <v>37880</v>
      </c>
    </row>
    <row r="16120" spans="1:9" ht="32" x14ac:dyDescent="0.2">
      <c r="A16120" t="s">
        <v>37882</v>
      </c>
      <c r="B16120" t="s">
        <v>37883</v>
      </c>
      <c r="C16120">
        <v>1</v>
      </c>
      <c r="D16120">
        <f>137</f>
        <v>137</v>
      </c>
      <c r="E16120" t="s">
        <v>12</v>
      </c>
      <c r="F16120" s="3" t="s">
        <v>37884</v>
      </c>
      <c r="G16120">
        <v>2017</v>
      </c>
      <c r="H16120" t="s">
        <v>323</v>
      </c>
      <c r="I16120" t="s">
        <v>37885</v>
      </c>
    </row>
    <row r="16121" spans="1:9" ht="32" x14ac:dyDescent="0.2">
      <c r="A16121" t="s">
        <v>37882</v>
      </c>
      <c r="B16121" t="s">
        <v>37886</v>
      </c>
      <c r="C16121">
        <v>2</v>
      </c>
      <c r="D16121" t="s">
        <v>2828</v>
      </c>
      <c r="E16121" t="s">
        <v>12</v>
      </c>
      <c r="F16121" s="3" t="s">
        <v>37887</v>
      </c>
      <c r="G16121">
        <v>2017</v>
      </c>
      <c r="H16121" t="s">
        <v>323</v>
      </c>
      <c r="I16121" t="s">
        <v>37885</v>
      </c>
    </row>
    <row r="16122" spans="1:9" ht="32" x14ac:dyDescent="0.2">
      <c r="A16122" t="s">
        <v>37888</v>
      </c>
      <c r="B16122" t="s">
        <v>17236</v>
      </c>
      <c r="C16122">
        <v>1</v>
      </c>
      <c r="D16122">
        <f>237</f>
        <v>237</v>
      </c>
      <c r="E16122" t="s">
        <v>12</v>
      </c>
      <c r="F16122" s="3" t="s">
        <v>17237</v>
      </c>
      <c r="G16122">
        <v>2017</v>
      </c>
      <c r="H16122" t="s">
        <v>21</v>
      </c>
      <c r="I16122" t="s">
        <v>37889</v>
      </c>
    </row>
    <row r="16123" spans="1:9" ht="32" x14ac:dyDescent="0.2">
      <c r="A16123" t="s">
        <v>37888</v>
      </c>
      <c r="B16123" t="s">
        <v>37890</v>
      </c>
      <c r="C16123">
        <v>2</v>
      </c>
      <c r="D16123">
        <f>237</f>
        <v>237</v>
      </c>
      <c r="E16123" t="s">
        <v>12</v>
      </c>
      <c r="F16123" s="3" t="s">
        <v>18397</v>
      </c>
      <c r="G16123">
        <v>2017</v>
      </c>
      <c r="H16123" t="s">
        <v>21</v>
      </c>
      <c r="I16123" t="s">
        <v>37889</v>
      </c>
    </row>
    <row r="16124" spans="1:9" ht="32" x14ac:dyDescent="0.2">
      <c r="A16124" t="s">
        <v>37888</v>
      </c>
      <c r="B16124" t="s">
        <v>14946</v>
      </c>
      <c r="C16124">
        <v>3</v>
      </c>
      <c r="D16124">
        <f>237</f>
        <v>237</v>
      </c>
      <c r="E16124" t="s">
        <v>12</v>
      </c>
      <c r="F16124" s="3" t="s">
        <v>32446</v>
      </c>
      <c r="G16124">
        <v>2017</v>
      </c>
      <c r="H16124" t="s">
        <v>21</v>
      </c>
      <c r="I16124" t="s">
        <v>37889</v>
      </c>
    </row>
    <row r="16125" spans="1:9" ht="16" x14ac:dyDescent="0.2">
      <c r="A16125" t="s">
        <v>37891</v>
      </c>
      <c r="B16125" t="s">
        <v>2293</v>
      </c>
      <c r="C16125">
        <v>1</v>
      </c>
      <c r="D16125" t="s">
        <v>12</v>
      </c>
      <c r="E16125" t="s">
        <v>12</v>
      </c>
      <c r="F16125" s="3" t="s">
        <v>3954</v>
      </c>
      <c r="G16125">
        <v>2017</v>
      </c>
      <c r="H16125" t="s">
        <v>1248</v>
      </c>
      <c r="I16125" t="s">
        <v>37892</v>
      </c>
    </row>
    <row r="16126" spans="1:9" ht="16" x14ac:dyDescent="0.2">
      <c r="A16126" t="s">
        <v>37891</v>
      </c>
      <c r="B16126" t="s">
        <v>37893</v>
      </c>
      <c r="C16126">
        <v>2</v>
      </c>
      <c r="D16126">
        <f>364</f>
        <v>364</v>
      </c>
      <c r="E16126" t="s">
        <v>1849</v>
      </c>
      <c r="F16126" s="3" t="s">
        <v>1850</v>
      </c>
      <c r="G16126">
        <v>2017</v>
      </c>
      <c r="H16126" t="s">
        <v>267</v>
      </c>
      <c r="I16126" t="s">
        <v>37892</v>
      </c>
    </row>
    <row r="16127" spans="1:9" ht="16" x14ac:dyDescent="0.2">
      <c r="A16127" t="s">
        <v>37891</v>
      </c>
      <c r="B16127" t="s">
        <v>37894</v>
      </c>
      <c r="C16127">
        <v>3</v>
      </c>
      <c r="D16127" t="s">
        <v>12</v>
      </c>
      <c r="E16127" t="s">
        <v>12</v>
      </c>
      <c r="F16127" s="3" t="s">
        <v>37895</v>
      </c>
      <c r="G16127">
        <v>2017</v>
      </c>
      <c r="H16127" t="s">
        <v>267</v>
      </c>
      <c r="I16127" t="s">
        <v>37892</v>
      </c>
    </row>
    <row r="16128" spans="1:9" ht="32" x14ac:dyDescent="0.2">
      <c r="A16128" t="s">
        <v>37896</v>
      </c>
      <c r="B16128" t="s">
        <v>37897</v>
      </c>
      <c r="C16128">
        <v>1</v>
      </c>
      <c r="D16128" t="s">
        <v>408</v>
      </c>
      <c r="E16128" t="s">
        <v>12</v>
      </c>
      <c r="F16128" s="3" t="s">
        <v>37898</v>
      </c>
      <c r="G16128">
        <v>2017</v>
      </c>
      <c r="H16128" t="s">
        <v>140</v>
      </c>
      <c r="I16128" t="s">
        <v>37899</v>
      </c>
    </row>
    <row r="16129" spans="1:9" ht="32" x14ac:dyDescent="0.2">
      <c r="A16129" t="s">
        <v>37900</v>
      </c>
      <c r="B16129" t="s">
        <v>16677</v>
      </c>
      <c r="C16129">
        <v>1</v>
      </c>
      <c r="D16129">
        <f>461</f>
        <v>461</v>
      </c>
      <c r="E16129" t="s">
        <v>12</v>
      </c>
      <c r="F16129" s="3" t="s">
        <v>37901</v>
      </c>
      <c r="G16129">
        <v>2017</v>
      </c>
      <c r="H16129" t="s">
        <v>126</v>
      </c>
      <c r="I16129" t="s">
        <v>37902</v>
      </c>
    </row>
    <row r="16130" spans="1:9" ht="32" x14ac:dyDescent="0.2">
      <c r="A16130" t="s">
        <v>37900</v>
      </c>
      <c r="B16130" t="s">
        <v>37903</v>
      </c>
      <c r="C16130">
        <v>2</v>
      </c>
      <c r="D16130">
        <f>461</f>
        <v>461</v>
      </c>
      <c r="E16130" t="s">
        <v>12</v>
      </c>
      <c r="F16130" s="3" t="s">
        <v>37904</v>
      </c>
      <c r="G16130">
        <v>2017</v>
      </c>
      <c r="H16130" t="s">
        <v>126</v>
      </c>
      <c r="I16130" t="s">
        <v>37902</v>
      </c>
    </row>
    <row r="16131" spans="1:9" ht="32" x14ac:dyDescent="0.2">
      <c r="A16131" t="s">
        <v>37900</v>
      </c>
      <c r="B16131" t="s">
        <v>37905</v>
      </c>
      <c r="C16131">
        <v>3</v>
      </c>
      <c r="D16131">
        <f>461</f>
        <v>461</v>
      </c>
      <c r="E16131" t="s">
        <v>12</v>
      </c>
      <c r="F16131" s="3" t="s">
        <v>37906</v>
      </c>
      <c r="G16131">
        <v>2017</v>
      </c>
      <c r="H16131" t="s">
        <v>126</v>
      </c>
      <c r="I16131" t="s">
        <v>37902</v>
      </c>
    </row>
    <row r="16132" spans="1:9" ht="32" x14ac:dyDescent="0.2">
      <c r="A16132" t="s">
        <v>37907</v>
      </c>
      <c r="B16132" t="s">
        <v>37908</v>
      </c>
      <c r="C16132">
        <v>1</v>
      </c>
      <c r="D16132" t="s">
        <v>12</v>
      </c>
      <c r="E16132" t="s">
        <v>12</v>
      </c>
      <c r="F16132" s="7" t="s">
        <v>37909</v>
      </c>
      <c r="G16132">
        <v>2017</v>
      </c>
      <c r="H16132" t="s">
        <v>76</v>
      </c>
      <c r="I16132" t="s">
        <v>37910</v>
      </c>
    </row>
    <row r="16133" spans="1:9" ht="16" x14ac:dyDescent="0.2">
      <c r="A16133" t="s">
        <v>37907</v>
      </c>
      <c r="B16133" t="s">
        <v>37911</v>
      </c>
      <c r="C16133">
        <v>2</v>
      </c>
      <c r="D16133" t="s">
        <v>31</v>
      </c>
      <c r="E16133" t="s">
        <v>592</v>
      </c>
      <c r="F16133" s="3" t="s">
        <v>37912</v>
      </c>
      <c r="G16133">
        <v>2017</v>
      </c>
      <c r="H16133" t="s">
        <v>76</v>
      </c>
      <c r="I16133" t="s">
        <v>37910</v>
      </c>
    </row>
    <row r="16134" spans="1:9" ht="32" x14ac:dyDescent="0.2">
      <c r="A16134" t="s">
        <v>37913</v>
      </c>
      <c r="B16134" t="s">
        <v>37914</v>
      </c>
      <c r="C16134">
        <v>1</v>
      </c>
      <c r="D16134">
        <f>134</f>
        <v>134</v>
      </c>
      <c r="E16134" t="s">
        <v>12</v>
      </c>
      <c r="F16134" s="3" t="s">
        <v>37915</v>
      </c>
      <c r="G16134">
        <v>2017</v>
      </c>
      <c r="H16134" t="s">
        <v>267</v>
      </c>
      <c r="I16134" t="s">
        <v>37916</v>
      </c>
    </row>
    <row r="16135" spans="1:9" ht="32" x14ac:dyDescent="0.2">
      <c r="A16135" t="s">
        <v>37917</v>
      </c>
      <c r="B16135" t="s">
        <v>16043</v>
      </c>
      <c r="C16135">
        <v>1</v>
      </c>
      <c r="D16135" t="s">
        <v>31</v>
      </c>
      <c r="E16135" t="s">
        <v>12</v>
      </c>
      <c r="F16135" s="3" t="s">
        <v>37918</v>
      </c>
      <c r="G16135">
        <v>2017</v>
      </c>
      <c r="H16135" t="s">
        <v>1404</v>
      </c>
      <c r="I16135" t="s">
        <v>37919</v>
      </c>
    </row>
    <row r="16136" spans="1:9" ht="32" x14ac:dyDescent="0.2">
      <c r="A16136" t="s">
        <v>37917</v>
      </c>
      <c r="B16136" t="s">
        <v>37920</v>
      </c>
      <c r="C16136">
        <v>2</v>
      </c>
      <c r="D16136" t="s">
        <v>52</v>
      </c>
      <c r="E16136" t="s">
        <v>12</v>
      </c>
      <c r="F16136" s="3" t="s">
        <v>37921</v>
      </c>
      <c r="G16136">
        <v>2017</v>
      </c>
      <c r="H16136" t="s">
        <v>226</v>
      </c>
      <c r="I16136" t="s">
        <v>37919</v>
      </c>
    </row>
    <row r="16137" spans="1:9" ht="32" x14ac:dyDescent="0.2">
      <c r="A16137" t="s">
        <v>37922</v>
      </c>
      <c r="B16137" t="s">
        <v>16451</v>
      </c>
      <c r="C16137">
        <v>1</v>
      </c>
      <c r="D16137" t="s">
        <v>12</v>
      </c>
      <c r="E16137" t="s">
        <v>12</v>
      </c>
      <c r="F16137" s="3" t="s">
        <v>37923</v>
      </c>
      <c r="G16137">
        <v>2017</v>
      </c>
      <c r="H16137" t="s">
        <v>14</v>
      </c>
      <c r="I16137" t="s">
        <v>37924</v>
      </c>
    </row>
    <row r="16138" spans="1:9" ht="32" x14ac:dyDescent="0.2">
      <c r="A16138" t="s">
        <v>37922</v>
      </c>
      <c r="B16138" t="s">
        <v>25621</v>
      </c>
      <c r="C16138">
        <v>2</v>
      </c>
      <c r="D16138" t="s">
        <v>12</v>
      </c>
      <c r="E16138" t="s">
        <v>12</v>
      </c>
      <c r="F16138" s="3" t="s">
        <v>37925</v>
      </c>
      <c r="G16138">
        <v>2017</v>
      </c>
      <c r="H16138" t="s">
        <v>14</v>
      </c>
      <c r="I16138" t="s">
        <v>37924</v>
      </c>
    </row>
    <row r="16139" spans="1:9" ht="32" x14ac:dyDescent="0.2">
      <c r="A16139" t="s">
        <v>37922</v>
      </c>
      <c r="B16139" t="s">
        <v>37926</v>
      </c>
      <c r="C16139">
        <v>3</v>
      </c>
      <c r="D16139" t="s">
        <v>12</v>
      </c>
      <c r="E16139" t="s">
        <v>12</v>
      </c>
      <c r="F16139" s="3" t="s">
        <v>37927</v>
      </c>
      <c r="G16139">
        <v>2017</v>
      </c>
      <c r="H16139" t="s">
        <v>14</v>
      </c>
      <c r="I16139" t="s">
        <v>37924</v>
      </c>
    </row>
    <row r="16140" spans="1:9" ht="32" x14ac:dyDescent="0.2">
      <c r="A16140" t="s">
        <v>37922</v>
      </c>
      <c r="B16140" t="s">
        <v>4859</v>
      </c>
      <c r="C16140">
        <v>4</v>
      </c>
      <c r="D16140" t="s">
        <v>31</v>
      </c>
      <c r="E16140" t="s">
        <v>12</v>
      </c>
      <c r="F16140" s="3" t="s">
        <v>18909</v>
      </c>
      <c r="G16140">
        <v>2017</v>
      </c>
      <c r="H16140" t="s">
        <v>359</v>
      </c>
      <c r="I16140" t="s">
        <v>37924</v>
      </c>
    </row>
    <row r="16141" spans="1:9" ht="32" x14ac:dyDescent="0.2">
      <c r="A16141" t="s">
        <v>37928</v>
      </c>
      <c r="B16141" t="s">
        <v>37929</v>
      </c>
      <c r="C16141">
        <v>1</v>
      </c>
      <c r="D16141">
        <f>154</f>
        <v>154</v>
      </c>
      <c r="E16141" t="s">
        <v>12</v>
      </c>
      <c r="F16141" s="3" t="s">
        <v>37930</v>
      </c>
      <c r="G16141">
        <v>2017</v>
      </c>
      <c r="H16141" t="s">
        <v>140</v>
      </c>
      <c r="I16141" t="s">
        <v>37931</v>
      </c>
    </row>
    <row r="16142" spans="1:9" ht="32" x14ac:dyDescent="0.2">
      <c r="A16142" t="s">
        <v>37928</v>
      </c>
      <c r="B16142" t="s">
        <v>37932</v>
      </c>
      <c r="C16142">
        <v>2</v>
      </c>
      <c r="D16142" t="s">
        <v>712</v>
      </c>
      <c r="E16142" t="s">
        <v>12</v>
      </c>
      <c r="F16142" s="3" t="s">
        <v>20532</v>
      </c>
      <c r="G16142">
        <v>2017</v>
      </c>
      <c r="H16142" t="s">
        <v>140</v>
      </c>
      <c r="I16142" t="s">
        <v>37931</v>
      </c>
    </row>
    <row r="16143" spans="1:9" ht="32" x14ac:dyDescent="0.2">
      <c r="A16143" t="s">
        <v>37928</v>
      </c>
      <c r="B16143" t="s">
        <v>19053</v>
      </c>
      <c r="C16143">
        <v>3</v>
      </c>
      <c r="D16143">
        <f>400</f>
        <v>400</v>
      </c>
      <c r="E16143" t="s">
        <v>12</v>
      </c>
      <c r="F16143" s="3" t="s">
        <v>37933</v>
      </c>
      <c r="G16143">
        <v>2017</v>
      </c>
      <c r="H16143" t="s">
        <v>140</v>
      </c>
      <c r="I16143" t="s">
        <v>37931</v>
      </c>
    </row>
    <row r="16144" spans="1:9" ht="32" x14ac:dyDescent="0.2">
      <c r="A16144" t="s">
        <v>37928</v>
      </c>
      <c r="B16144" t="s">
        <v>37934</v>
      </c>
      <c r="C16144">
        <v>4</v>
      </c>
      <c r="D16144">
        <f>400</f>
        <v>400</v>
      </c>
      <c r="E16144" t="s">
        <v>12</v>
      </c>
      <c r="F16144" s="3" t="s">
        <v>37935</v>
      </c>
      <c r="G16144">
        <v>2017</v>
      </c>
      <c r="H16144" t="s">
        <v>140</v>
      </c>
      <c r="I16144" t="s">
        <v>37931</v>
      </c>
    </row>
    <row r="16145" spans="1:9" ht="32" x14ac:dyDescent="0.2">
      <c r="A16145" t="s">
        <v>37928</v>
      </c>
      <c r="B16145" t="s">
        <v>37936</v>
      </c>
      <c r="C16145">
        <v>5</v>
      </c>
      <c r="D16145">
        <f>400</f>
        <v>400</v>
      </c>
      <c r="E16145" t="s">
        <v>12</v>
      </c>
      <c r="F16145" s="3" t="s">
        <v>37937</v>
      </c>
      <c r="G16145">
        <v>2017</v>
      </c>
      <c r="H16145" t="s">
        <v>140</v>
      </c>
      <c r="I16145" t="s">
        <v>37931</v>
      </c>
    </row>
    <row r="16146" spans="1:9" ht="32" x14ac:dyDescent="0.2">
      <c r="A16146" t="s">
        <v>37928</v>
      </c>
      <c r="B16146" t="s">
        <v>37938</v>
      </c>
      <c r="C16146">
        <v>6</v>
      </c>
      <c r="D16146" t="s">
        <v>4805</v>
      </c>
      <c r="E16146" t="s">
        <v>12</v>
      </c>
      <c r="F16146" s="3" t="s">
        <v>37939</v>
      </c>
      <c r="G16146">
        <v>2017</v>
      </c>
      <c r="H16146" t="s">
        <v>140</v>
      </c>
      <c r="I16146" t="s">
        <v>37931</v>
      </c>
    </row>
    <row r="16147" spans="1:9" ht="16" x14ac:dyDescent="0.2">
      <c r="A16147" t="s">
        <v>37928</v>
      </c>
      <c r="B16147" t="s">
        <v>37940</v>
      </c>
      <c r="C16147">
        <v>7</v>
      </c>
      <c r="D16147" t="s">
        <v>712</v>
      </c>
      <c r="E16147" t="s">
        <v>12</v>
      </c>
      <c r="F16147" s="3" t="s">
        <v>26870</v>
      </c>
      <c r="G16147">
        <v>2017</v>
      </c>
      <c r="H16147" t="s">
        <v>140</v>
      </c>
      <c r="I16147" t="s">
        <v>37931</v>
      </c>
    </row>
    <row r="16148" spans="1:9" ht="16" x14ac:dyDescent="0.2">
      <c r="A16148" t="s">
        <v>37928</v>
      </c>
      <c r="B16148" t="s">
        <v>37941</v>
      </c>
      <c r="C16148">
        <v>8</v>
      </c>
      <c r="D16148" t="s">
        <v>12</v>
      </c>
      <c r="E16148" t="s">
        <v>12</v>
      </c>
      <c r="F16148" s="3" t="s">
        <v>37942</v>
      </c>
      <c r="G16148">
        <v>2017</v>
      </c>
      <c r="H16148" t="s">
        <v>140</v>
      </c>
      <c r="I16148" t="s">
        <v>37931</v>
      </c>
    </row>
    <row r="16149" spans="1:9" ht="32" x14ac:dyDescent="0.2">
      <c r="A16149" t="s">
        <v>37928</v>
      </c>
      <c r="B16149" t="s">
        <v>10269</v>
      </c>
      <c r="C16149">
        <v>9</v>
      </c>
      <c r="D16149">
        <f>441</f>
        <v>441</v>
      </c>
      <c r="E16149" t="s">
        <v>12</v>
      </c>
      <c r="F16149" s="3" t="s">
        <v>37943</v>
      </c>
      <c r="G16149">
        <v>2017</v>
      </c>
      <c r="H16149" t="s">
        <v>140</v>
      </c>
      <c r="I16149" t="s">
        <v>37931</v>
      </c>
    </row>
    <row r="16150" spans="1:9" ht="32" x14ac:dyDescent="0.2">
      <c r="A16150" t="s">
        <v>37944</v>
      </c>
      <c r="B16150" t="s">
        <v>37945</v>
      </c>
      <c r="C16150">
        <v>1</v>
      </c>
      <c r="D16150">
        <f>511</f>
        <v>511</v>
      </c>
      <c r="E16150" t="s">
        <v>485</v>
      </c>
      <c r="F16150" s="3" t="s">
        <v>486</v>
      </c>
      <c r="G16150">
        <v>2017</v>
      </c>
      <c r="H16150" t="s">
        <v>86</v>
      </c>
      <c r="I16150" t="s">
        <v>37946</v>
      </c>
    </row>
    <row r="16151" spans="1:9" ht="32" x14ac:dyDescent="0.2">
      <c r="A16151" t="s">
        <v>37944</v>
      </c>
      <c r="B16151" t="s">
        <v>37947</v>
      </c>
      <c r="C16151">
        <v>2</v>
      </c>
      <c r="D16151" t="s">
        <v>4550</v>
      </c>
      <c r="E16151" t="s">
        <v>12</v>
      </c>
      <c r="F16151" s="3" t="s">
        <v>37948</v>
      </c>
      <c r="G16151">
        <v>2017</v>
      </c>
      <c r="H16151" t="s">
        <v>86</v>
      </c>
      <c r="I16151" t="s">
        <v>37946</v>
      </c>
    </row>
    <row r="16152" spans="1:9" ht="16" x14ac:dyDescent="0.2">
      <c r="A16152" t="s">
        <v>37949</v>
      </c>
      <c r="B16152" t="s">
        <v>37950</v>
      </c>
      <c r="C16152">
        <v>1</v>
      </c>
      <c r="D16152">
        <f>351</f>
        <v>351</v>
      </c>
      <c r="E16152" t="s">
        <v>12</v>
      </c>
      <c r="F16152" s="3" t="s">
        <v>28549</v>
      </c>
      <c r="G16152">
        <v>2017</v>
      </c>
      <c r="H16152" t="s">
        <v>1810</v>
      </c>
      <c r="I16152" t="s">
        <v>37951</v>
      </c>
    </row>
    <row r="16153" spans="1:9" ht="32" x14ac:dyDescent="0.2">
      <c r="A16153" t="s">
        <v>37952</v>
      </c>
      <c r="B16153" t="s">
        <v>37953</v>
      </c>
      <c r="C16153">
        <v>1</v>
      </c>
      <c r="D16153" t="s">
        <v>1049</v>
      </c>
      <c r="E16153" t="s">
        <v>12</v>
      </c>
      <c r="F16153" s="3" t="s">
        <v>37954</v>
      </c>
      <c r="G16153">
        <v>2017</v>
      </c>
      <c r="H16153" t="s">
        <v>140</v>
      </c>
      <c r="I16153" t="s">
        <v>37955</v>
      </c>
    </row>
    <row r="16154" spans="1:9" ht="32" x14ac:dyDescent="0.2">
      <c r="A16154" t="s">
        <v>37956</v>
      </c>
      <c r="B16154" t="s">
        <v>37957</v>
      </c>
      <c r="C16154">
        <v>1</v>
      </c>
      <c r="D16154" t="s">
        <v>2621</v>
      </c>
      <c r="E16154" t="s">
        <v>12</v>
      </c>
      <c r="F16154" s="3" t="s">
        <v>36281</v>
      </c>
      <c r="G16154">
        <v>2017</v>
      </c>
      <c r="H16154" t="s">
        <v>140</v>
      </c>
      <c r="I16154" t="s">
        <v>37958</v>
      </c>
    </row>
    <row r="16155" spans="1:9" ht="32" x14ac:dyDescent="0.2">
      <c r="A16155" t="s">
        <v>37956</v>
      </c>
      <c r="B16155" t="s">
        <v>37959</v>
      </c>
      <c r="C16155">
        <v>2</v>
      </c>
      <c r="D16155" t="s">
        <v>2621</v>
      </c>
      <c r="E16155" t="s">
        <v>12</v>
      </c>
      <c r="F16155" s="3" t="s">
        <v>31658</v>
      </c>
      <c r="G16155">
        <v>2017</v>
      </c>
      <c r="H16155" t="s">
        <v>140</v>
      </c>
      <c r="I16155" t="s">
        <v>37958</v>
      </c>
    </row>
    <row r="16156" spans="1:9" ht="32" x14ac:dyDescent="0.2">
      <c r="A16156" t="s">
        <v>37956</v>
      </c>
      <c r="B16156" t="s">
        <v>37960</v>
      </c>
      <c r="C16156">
        <v>3</v>
      </c>
      <c r="D16156" t="s">
        <v>2621</v>
      </c>
      <c r="E16156" t="s">
        <v>12</v>
      </c>
      <c r="F16156" s="3" t="s">
        <v>37961</v>
      </c>
      <c r="G16156">
        <v>2017</v>
      </c>
      <c r="H16156" t="s">
        <v>140</v>
      </c>
      <c r="I16156" t="s">
        <v>37958</v>
      </c>
    </row>
    <row r="16157" spans="1:9" ht="32" x14ac:dyDescent="0.2">
      <c r="A16157" t="s">
        <v>37962</v>
      </c>
      <c r="B16157" t="s">
        <v>37963</v>
      </c>
      <c r="C16157">
        <v>1</v>
      </c>
      <c r="D16157" t="s">
        <v>90</v>
      </c>
      <c r="E16157" t="s">
        <v>12</v>
      </c>
      <c r="F16157" s="3" t="s">
        <v>37964</v>
      </c>
      <c r="G16157">
        <v>2017</v>
      </c>
      <c r="H16157" t="s">
        <v>226</v>
      </c>
      <c r="I16157" t="s">
        <v>37965</v>
      </c>
    </row>
    <row r="16158" spans="1:9" ht="32" x14ac:dyDescent="0.2">
      <c r="A16158" t="s">
        <v>37966</v>
      </c>
      <c r="B16158" t="s">
        <v>37967</v>
      </c>
      <c r="C16158">
        <v>1</v>
      </c>
      <c r="D16158" t="s">
        <v>996</v>
      </c>
      <c r="E16158" t="s">
        <v>12</v>
      </c>
      <c r="F16158" s="3" t="s">
        <v>37968</v>
      </c>
      <c r="G16158">
        <v>2017</v>
      </c>
      <c r="H16158" t="s">
        <v>998</v>
      </c>
      <c r="I16158" t="s">
        <v>37969</v>
      </c>
    </row>
    <row r="16159" spans="1:9" ht="16" x14ac:dyDescent="0.2">
      <c r="A16159" t="s">
        <v>37966</v>
      </c>
      <c r="B16159" t="s">
        <v>37970</v>
      </c>
      <c r="C16159">
        <v>2</v>
      </c>
      <c r="D16159" t="s">
        <v>996</v>
      </c>
      <c r="E16159" t="s">
        <v>12</v>
      </c>
      <c r="F16159" s="3" t="s">
        <v>997</v>
      </c>
      <c r="G16159">
        <v>2017</v>
      </c>
      <c r="H16159" t="s">
        <v>998</v>
      </c>
      <c r="I16159" t="s">
        <v>37969</v>
      </c>
    </row>
    <row r="16160" spans="1:9" ht="32" x14ac:dyDescent="0.2">
      <c r="A16160" t="s">
        <v>37971</v>
      </c>
      <c r="B16160" t="s">
        <v>37972</v>
      </c>
      <c r="C16160">
        <v>1</v>
      </c>
      <c r="D16160" t="s">
        <v>12</v>
      </c>
      <c r="E16160" t="s">
        <v>12</v>
      </c>
      <c r="F16160" s="3" t="s">
        <v>37973</v>
      </c>
      <c r="G16160">
        <v>2017</v>
      </c>
      <c r="H16160" t="s">
        <v>522</v>
      </c>
      <c r="I16160" t="s">
        <v>37974</v>
      </c>
    </row>
    <row r="16161" spans="1:9" ht="32" x14ac:dyDescent="0.2">
      <c r="A16161" t="s">
        <v>37971</v>
      </c>
      <c r="B16161" t="s">
        <v>37975</v>
      </c>
      <c r="C16161">
        <v>2</v>
      </c>
      <c r="D16161" t="s">
        <v>12</v>
      </c>
      <c r="E16161" t="s">
        <v>12</v>
      </c>
      <c r="F16161" s="7" t="s">
        <v>37976</v>
      </c>
      <c r="G16161">
        <v>2017</v>
      </c>
      <c r="H16161" t="s">
        <v>37</v>
      </c>
      <c r="I16161" t="s">
        <v>37974</v>
      </c>
    </row>
    <row r="16162" spans="1:9" ht="32" x14ac:dyDescent="0.2">
      <c r="A16162" t="s">
        <v>37977</v>
      </c>
      <c r="B16162" t="s">
        <v>37978</v>
      </c>
      <c r="C16162">
        <v>1</v>
      </c>
      <c r="D16162" t="s">
        <v>12</v>
      </c>
      <c r="E16162" t="s">
        <v>12</v>
      </c>
      <c r="F16162" s="3" t="s">
        <v>37979</v>
      </c>
      <c r="G16162">
        <v>2017</v>
      </c>
      <c r="H16162" t="s">
        <v>423</v>
      </c>
      <c r="I16162" t="s">
        <v>37980</v>
      </c>
    </row>
    <row r="16163" spans="1:9" ht="16" x14ac:dyDescent="0.2">
      <c r="A16163" t="s">
        <v>37981</v>
      </c>
      <c r="B16163" t="s">
        <v>37982</v>
      </c>
      <c r="C16163">
        <v>1</v>
      </c>
      <c r="D16163">
        <f>336</f>
        <v>336</v>
      </c>
      <c r="E16163" t="s">
        <v>22146</v>
      </c>
      <c r="F16163" s="3" t="s">
        <v>37983</v>
      </c>
      <c r="G16163">
        <v>2017</v>
      </c>
      <c r="H16163" t="s">
        <v>86</v>
      </c>
      <c r="I16163" t="s">
        <v>37984</v>
      </c>
    </row>
    <row r="16164" spans="1:9" ht="16" x14ac:dyDescent="0.2">
      <c r="A16164" t="s">
        <v>37985</v>
      </c>
      <c r="B16164" t="s">
        <v>37986</v>
      </c>
      <c r="C16164">
        <v>1</v>
      </c>
      <c r="D16164" t="s">
        <v>1735</v>
      </c>
      <c r="E16164" t="s">
        <v>12</v>
      </c>
      <c r="F16164" s="3" t="s">
        <v>37987</v>
      </c>
      <c r="G16164">
        <v>2017</v>
      </c>
      <c r="H16164" t="s">
        <v>126</v>
      </c>
      <c r="I16164" t="s">
        <v>37988</v>
      </c>
    </row>
    <row r="16165" spans="1:9" ht="16" x14ac:dyDescent="0.2">
      <c r="A16165" t="s">
        <v>37985</v>
      </c>
      <c r="B16165" t="s">
        <v>37989</v>
      </c>
      <c r="C16165">
        <v>2</v>
      </c>
      <c r="D16165">
        <f>461</f>
        <v>461</v>
      </c>
      <c r="E16165" t="s">
        <v>464</v>
      </c>
      <c r="F16165" s="3" t="s">
        <v>36224</v>
      </c>
      <c r="G16165">
        <v>2017</v>
      </c>
      <c r="H16165" t="s">
        <v>126</v>
      </c>
      <c r="I16165" t="s">
        <v>37988</v>
      </c>
    </row>
    <row r="16166" spans="1:9" ht="16" x14ac:dyDescent="0.2">
      <c r="A16166" t="s">
        <v>37990</v>
      </c>
      <c r="B16166" t="s">
        <v>37991</v>
      </c>
      <c r="C16166">
        <v>1</v>
      </c>
      <c r="D16166" t="s">
        <v>12</v>
      </c>
      <c r="E16166" t="s">
        <v>12</v>
      </c>
      <c r="F16166" s="3" t="s">
        <v>33443</v>
      </c>
      <c r="G16166">
        <v>2017</v>
      </c>
      <c r="H16166" t="s">
        <v>140</v>
      </c>
      <c r="I16166" t="s">
        <v>37992</v>
      </c>
    </row>
    <row r="16167" spans="1:9" ht="32" x14ac:dyDescent="0.2">
      <c r="A16167" t="s">
        <v>37990</v>
      </c>
      <c r="B16167" t="s">
        <v>37993</v>
      </c>
      <c r="C16167">
        <v>2</v>
      </c>
      <c r="D16167">
        <f>542</f>
        <v>542</v>
      </c>
      <c r="E16167" t="s">
        <v>12</v>
      </c>
      <c r="F16167" s="3" t="s">
        <v>37994</v>
      </c>
      <c r="G16167">
        <v>2017</v>
      </c>
      <c r="H16167" t="s">
        <v>126</v>
      </c>
      <c r="I16167" t="s">
        <v>37992</v>
      </c>
    </row>
    <row r="16168" spans="1:9" ht="32" x14ac:dyDescent="0.2">
      <c r="A16168" t="s">
        <v>37990</v>
      </c>
      <c r="B16168" t="s">
        <v>37995</v>
      </c>
      <c r="C16168">
        <v>3</v>
      </c>
      <c r="D16168">
        <f>542</f>
        <v>542</v>
      </c>
      <c r="E16168" t="s">
        <v>12</v>
      </c>
      <c r="F16168" s="3" t="s">
        <v>37996</v>
      </c>
      <c r="G16168">
        <v>2017</v>
      </c>
      <c r="H16168" t="s">
        <v>126</v>
      </c>
      <c r="I16168" t="s">
        <v>37992</v>
      </c>
    </row>
    <row r="16169" spans="1:9" ht="16" x14ac:dyDescent="0.2">
      <c r="A16169" t="s">
        <v>37997</v>
      </c>
      <c r="B16169" t="s">
        <v>37998</v>
      </c>
      <c r="C16169">
        <v>1</v>
      </c>
      <c r="D16169" t="s">
        <v>408</v>
      </c>
      <c r="E16169" t="s">
        <v>12</v>
      </c>
      <c r="F16169" s="3" t="s">
        <v>9684</v>
      </c>
      <c r="G16169">
        <v>2017</v>
      </c>
      <c r="H16169" t="s">
        <v>518</v>
      </c>
      <c r="I16169" t="s">
        <v>37999</v>
      </c>
    </row>
    <row r="16170" spans="1:9" ht="16" x14ac:dyDescent="0.2">
      <c r="A16170" t="s">
        <v>37997</v>
      </c>
      <c r="B16170" t="s">
        <v>17206</v>
      </c>
      <c r="C16170">
        <v>2</v>
      </c>
      <c r="D16170" t="s">
        <v>316</v>
      </c>
      <c r="E16170" t="s">
        <v>12</v>
      </c>
      <c r="F16170" s="3" t="s">
        <v>20960</v>
      </c>
      <c r="G16170">
        <v>2017</v>
      </c>
      <c r="H16170" t="s">
        <v>359</v>
      </c>
      <c r="I16170" t="s">
        <v>37999</v>
      </c>
    </row>
    <row r="16171" spans="1:9" ht="32" x14ac:dyDescent="0.2">
      <c r="A16171" t="s">
        <v>38000</v>
      </c>
      <c r="B16171" t="s">
        <v>38001</v>
      </c>
      <c r="C16171">
        <v>1</v>
      </c>
      <c r="D16171">
        <f>151</f>
        <v>151</v>
      </c>
      <c r="E16171" t="s">
        <v>12</v>
      </c>
      <c r="F16171" s="3" t="s">
        <v>38002</v>
      </c>
      <c r="G16171">
        <v>2017</v>
      </c>
      <c r="H16171" t="s">
        <v>140</v>
      </c>
      <c r="I16171" t="s">
        <v>38003</v>
      </c>
    </row>
    <row r="16172" spans="1:9" ht="32" x14ac:dyDescent="0.2">
      <c r="A16172" t="s">
        <v>38000</v>
      </c>
      <c r="B16172" t="s">
        <v>38004</v>
      </c>
      <c r="C16172">
        <v>2</v>
      </c>
      <c r="D16172">
        <f>176</f>
        <v>176</v>
      </c>
      <c r="E16172" t="s">
        <v>12</v>
      </c>
      <c r="F16172" s="3" t="s">
        <v>38005</v>
      </c>
      <c r="G16172">
        <v>2017</v>
      </c>
      <c r="H16172" t="s">
        <v>522</v>
      </c>
      <c r="I16172" t="s">
        <v>38003</v>
      </c>
    </row>
    <row r="16173" spans="1:9" ht="32" x14ac:dyDescent="0.2">
      <c r="A16173" t="s">
        <v>38006</v>
      </c>
      <c r="B16173" t="s">
        <v>10269</v>
      </c>
      <c r="C16173">
        <v>1</v>
      </c>
      <c r="D16173" t="s">
        <v>712</v>
      </c>
      <c r="E16173" t="s">
        <v>12</v>
      </c>
      <c r="F16173" s="3" t="s">
        <v>38007</v>
      </c>
      <c r="G16173">
        <v>2017</v>
      </c>
      <c r="H16173" t="s">
        <v>140</v>
      </c>
      <c r="I16173" t="s">
        <v>38008</v>
      </c>
    </row>
    <row r="16174" spans="1:9" ht="32" x14ac:dyDescent="0.2">
      <c r="A16174" t="s">
        <v>38006</v>
      </c>
      <c r="B16174" t="s">
        <v>38009</v>
      </c>
      <c r="C16174">
        <v>2</v>
      </c>
      <c r="D16174" t="s">
        <v>6121</v>
      </c>
      <c r="E16174" t="s">
        <v>12</v>
      </c>
      <c r="F16174" s="3" t="s">
        <v>38010</v>
      </c>
      <c r="G16174">
        <v>2017</v>
      </c>
      <c r="H16174" t="s">
        <v>140</v>
      </c>
      <c r="I16174" t="s">
        <v>38008</v>
      </c>
    </row>
    <row r="16175" spans="1:9" ht="32" x14ac:dyDescent="0.2">
      <c r="A16175" t="s">
        <v>38006</v>
      </c>
      <c r="B16175" t="s">
        <v>38011</v>
      </c>
      <c r="C16175">
        <v>3</v>
      </c>
      <c r="D16175" t="s">
        <v>1049</v>
      </c>
      <c r="E16175" t="s">
        <v>12</v>
      </c>
      <c r="F16175" s="3" t="s">
        <v>38012</v>
      </c>
      <c r="G16175">
        <v>2017</v>
      </c>
      <c r="H16175" t="s">
        <v>140</v>
      </c>
      <c r="I16175" t="s">
        <v>38008</v>
      </c>
    </row>
    <row r="16176" spans="1:9" ht="16" x14ac:dyDescent="0.2">
      <c r="A16176" t="s">
        <v>38006</v>
      </c>
      <c r="B16176" t="s">
        <v>38013</v>
      </c>
      <c r="C16176">
        <v>4</v>
      </c>
      <c r="D16176" t="s">
        <v>12</v>
      </c>
      <c r="E16176" t="s">
        <v>12</v>
      </c>
      <c r="F16176" s="3" t="s">
        <v>38014</v>
      </c>
      <c r="G16176">
        <v>2017</v>
      </c>
      <c r="H16176" t="s">
        <v>140</v>
      </c>
      <c r="I16176" t="s">
        <v>38008</v>
      </c>
    </row>
    <row r="16177" spans="1:9" ht="32" x14ac:dyDescent="0.2">
      <c r="A16177" t="s">
        <v>38015</v>
      </c>
      <c r="B16177" t="s">
        <v>1578</v>
      </c>
      <c r="C16177">
        <v>1</v>
      </c>
      <c r="D16177" t="s">
        <v>1579</v>
      </c>
      <c r="E16177" t="s">
        <v>12</v>
      </c>
      <c r="F16177" s="3" t="s">
        <v>1580</v>
      </c>
      <c r="G16177">
        <v>2017</v>
      </c>
      <c r="H16177" t="s">
        <v>140</v>
      </c>
      <c r="I16177" t="s">
        <v>38016</v>
      </c>
    </row>
    <row r="16178" spans="1:9" ht="32" x14ac:dyDescent="0.2">
      <c r="A16178" t="s">
        <v>38017</v>
      </c>
      <c r="B16178" t="s">
        <v>14190</v>
      </c>
      <c r="C16178">
        <v>1</v>
      </c>
      <c r="D16178" t="s">
        <v>469</v>
      </c>
      <c r="E16178" t="s">
        <v>12</v>
      </c>
      <c r="F16178" s="3" t="s">
        <v>38018</v>
      </c>
      <c r="G16178">
        <v>2017</v>
      </c>
      <c r="H16178" t="s">
        <v>462</v>
      </c>
      <c r="I16178" t="s">
        <v>38019</v>
      </c>
    </row>
    <row r="16179" spans="1:9" ht="16" x14ac:dyDescent="0.2">
      <c r="A16179" t="s">
        <v>38017</v>
      </c>
      <c r="B16179" t="s">
        <v>38020</v>
      </c>
      <c r="C16179">
        <v>2</v>
      </c>
      <c r="D16179" t="s">
        <v>10222</v>
      </c>
      <c r="E16179" t="s">
        <v>16169</v>
      </c>
      <c r="F16179" s="3" t="s">
        <v>16170</v>
      </c>
      <c r="G16179">
        <v>2017</v>
      </c>
      <c r="H16179" t="s">
        <v>67</v>
      </c>
      <c r="I16179" t="s">
        <v>38019</v>
      </c>
    </row>
    <row r="16180" spans="1:9" ht="32" x14ac:dyDescent="0.2">
      <c r="A16180" t="s">
        <v>38017</v>
      </c>
      <c r="B16180" t="s">
        <v>38021</v>
      </c>
      <c r="C16180">
        <v>3</v>
      </c>
      <c r="D16180">
        <f>382</f>
        <v>382</v>
      </c>
      <c r="E16180" t="s">
        <v>12</v>
      </c>
      <c r="F16180" s="3" t="s">
        <v>38022</v>
      </c>
      <c r="G16180">
        <v>2017</v>
      </c>
      <c r="H16180" t="s">
        <v>1087</v>
      </c>
      <c r="I16180" t="s">
        <v>38019</v>
      </c>
    </row>
    <row r="16181" spans="1:9" ht="32" x14ac:dyDescent="0.2">
      <c r="A16181" t="s">
        <v>38017</v>
      </c>
      <c r="B16181" t="s">
        <v>38023</v>
      </c>
      <c r="C16181">
        <v>4</v>
      </c>
      <c r="D16181" t="s">
        <v>4601</v>
      </c>
      <c r="E16181" t="s">
        <v>12</v>
      </c>
      <c r="F16181" s="3" t="s">
        <v>38024</v>
      </c>
      <c r="G16181">
        <v>2017</v>
      </c>
      <c r="H16181" t="s">
        <v>462</v>
      </c>
      <c r="I16181" t="s">
        <v>38019</v>
      </c>
    </row>
    <row r="16182" spans="1:9" ht="32" x14ac:dyDescent="0.2">
      <c r="A16182" t="s">
        <v>38017</v>
      </c>
      <c r="B16182" t="s">
        <v>38025</v>
      </c>
      <c r="C16182">
        <v>5</v>
      </c>
      <c r="D16182" t="s">
        <v>12</v>
      </c>
      <c r="E16182" t="s">
        <v>12</v>
      </c>
      <c r="F16182" s="3" t="s">
        <v>11521</v>
      </c>
      <c r="G16182">
        <v>2017</v>
      </c>
      <c r="H16182" t="s">
        <v>14</v>
      </c>
      <c r="I16182" t="s">
        <v>38019</v>
      </c>
    </row>
    <row r="16183" spans="1:9" ht="32" x14ac:dyDescent="0.2">
      <c r="A16183" t="s">
        <v>38026</v>
      </c>
      <c r="B16183" t="s">
        <v>38027</v>
      </c>
      <c r="C16183">
        <v>1</v>
      </c>
      <c r="D16183" t="s">
        <v>12</v>
      </c>
      <c r="E16183" t="s">
        <v>12</v>
      </c>
      <c r="F16183" s="3" t="s">
        <v>38028</v>
      </c>
      <c r="G16183">
        <v>2017</v>
      </c>
      <c r="H16183" t="s">
        <v>522</v>
      </c>
      <c r="I16183" t="s">
        <v>38029</v>
      </c>
    </row>
    <row r="16184" spans="1:9" ht="32" x14ac:dyDescent="0.2">
      <c r="A16184" t="s">
        <v>38026</v>
      </c>
      <c r="B16184" t="s">
        <v>38030</v>
      </c>
      <c r="C16184">
        <v>2</v>
      </c>
      <c r="D16184" t="s">
        <v>12</v>
      </c>
      <c r="E16184" t="s">
        <v>3173</v>
      </c>
      <c r="F16184" s="3" t="s">
        <v>3174</v>
      </c>
      <c r="G16184">
        <v>2017</v>
      </c>
      <c r="H16184" t="s">
        <v>522</v>
      </c>
      <c r="I16184" t="s">
        <v>38029</v>
      </c>
    </row>
    <row r="16185" spans="1:9" ht="32" x14ac:dyDescent="0.2">
      <c r="A16185" t="s">
        <v>38026</v>
      </c>
      <c r="B16185" t="s">
        <v>34174</v>
      </c>
      <c r="C16185">
        <v>3</v>
      </c>
      <c r="D16185" t="s">
        <v>12</v>
      </c>
      <c r="E16185" t="s">
        <v>12</v>
      </c>
      <c r="F16185" s="3" t="s">
        <v>38031</v>
      </c>
      <c r="G16185">
        <v>2017</v>
      </c>
      <c r="H16185" t="s">
        <v>522</v>
      </c>
      <c r="I16185" t="s">
        <v>38029</v>
      </c>
    </row>
    <row r="16186" spans="1:9" ht="16" x14ac:dyDescent="0.2">
      <c r="A16186" t="s">
        <v>38032</v>
      </c>
      <c r="B16186" t="s">
        <v>3700</v>
      </c>
      <c r="C16186">
        <v>1</v>
      </c>
      <c r="D16186">
        <f>419</f>
        <v>419</v>
      </c>
      <c r="E16186" t="s">
        <v>12</v>
      </c>
      <c r="F16186" s="3" t="s">
        <v>20454</v>
      </c>
      <c r="G16186">
        <v>2017</v>
      </c>
      <c r="H16186" t="s">
        <v>140</v>
      </c>
      <c r="I16186" t="s">
        <v>38033</v>
      </c>
    </row>
    <row r="16187" spans="1:9" ht="16" x14ac:dyDescent="0.2">
      <c r="A16187" t="s">
        <v>38032</v>
      </c>
      <c r="B16187" t="s">
        <v>24538</v>
      </c>
      <c r="C16187">
        <v>2</v>
      </c>
      <c r="D16187" t="s">
        <v>6121</v>
      </c>
      <c r="E16187" t="s">
        <v>12</v>
      </c>
      <c r="F16187" s="3" t="s">
        <v>7095</v>
      </c>
      <c r="G16187">
        <v>2017</v>
      </c>
      <c r="H16187" t="s">
        <v>140</v>
      </c>
      <c r="I16187" t="s">
        <v>38033</v>
      </c>
    </row>
    <row r="16188" spans="1:9" ht="16" x14ac:dyDescent="0.2">
      <c r="A16188" t="s">
        <v>38032</v>
      </c>
      <c r="B16188" t="s">
        <v>18779</v>
      </c>
      <c r="C16188">
        <v>3</v>
      </c>
      <c r="D16188">
        <f>237</f>
        <v>237</v>
      </c>
      <c r="E16188" t="s">
        <v>12</v>
      </c>
      <c r="F16188" s="3" t="s">
        <v>38034</v>
      </c>
      <c r="G16188">
        <v>2017</v>
      </c>
      <c r="H16188" t="s">
        <v>140</v>
      </c>
      <c r="I16188" t="s">
        <v>38033</v>
      </c>
    </row>
    <row r="16189" spans="1:9" ht="16" x14ac:dyDescent="0.2">
      <c r="A16189" t="s">
        <v>38032</v>
      </c>
      <c r="B16189" t="s">
        <v>38035</v>
      </c>
      <c r="C16189">
        <v>4</v>
      </c>
      <c r="D16189" t="s">
        <v>12</v>
      </c>
      <c r="E16189" t="s">
        <v>12</v>
      </c>
      <c r="F16189" s="3" t="s">
        <v>29269</v>
      </c>
      <c r="G16189">
        <v>2017</v>
      </c>
      <c r="H16189" t="s">
        <v>140</v>
      </c>
      <c r="I16189" t="s">
        <v>38033</v>
      </c>
    </row>
    <row r="16190" spans="1:9" ht="16" x14ac:dyDescent="0.2">
      <c r="A16190" t="s">
        <v>38032</v>
      </c>
      <c r="B16190" t="s">
        <v>38036</v>
      </c>
      <c r="C16190">
        <v>5</v>
      </c>
      <c r="D16190" t="s">
        <v>12</v>
      </c>
      <c r="E16190" t="s">
        <v>12</v>
      </c>
      <c r="F16190" s="3" t="s">
        <v>38037</v>
      </c>
      <c r="G16190">
        <v>2017</v>
      </c>
      <c r="H16190" t="s">
        <v>140</v>
      </c>
      <c r="I16190" t="s">
        <v>38033</v>
      </c>
    </row>
    <row r="16191" spans="1:9" ht="16" x14ac:dyDescent="0.2">
      <c r="A16191" t="s">
        <v>38038</v>
      </c>
      <c r="B16191" t="s">
        <v>28626</v>
      </c>
      <c r="C16191">
        <v>1</v>
      </c>
      <c r="D16191" t="s">
        <v>12</v>
      </c>
      <c r="E16191" t="s">
        <v>12</v>
      </c>
      <c r="F16191" s="3" t="s">
        <v>4613</v>
      </c>
      <c r="G16191">
        <v>2017</v>
      </c>
      <c r="H16191" t="s">
        <v>140</v>
      </c>
      <c r="I16191" t="s">
        <v>38039</v>
      </c>
    </row>
    <row r="16192" spans="1:9" ht="16" x14ac:dyDescent="0.2">
      <c r="A16192" t="s">
        <v>38038</v>
      </c>
      <c r="B16192" t="s">
        <v>3700</v>
      </c>
      <c r="C16192">
        <v>2</v>
      </c>
      <c r="D16192">
        <f>419</f>
        <v>419</v>
      </c>
      <c r="E16192" t="s">
        <v>12</v>
      </c>
      <c r="F16192" s="3" t="s">
        <v>20454</v>
      </c>
      <c r="G16192">
        <v>2017</v>
      </c>
      <c r="H16192" t="s">
        <v>140</v>
      </c>
      <c r="I16192" t="s">
        <v>38039</v>
      </c>
    </row>
    <row r="16193" spans="1:9" ht="32" x14ac:dyDescent="0.2">
      <c r="A16193" t="s">
        <v>38038</v>
      </c>
      <c r="B16193" t="s">
        <v>1578</v>
      </c>
      <c r="C16193">
        <v>3</v>
      </c>
      <c r="D16193" t="s">
        <v>1579</v>
      </c>
      <c r="E16193" t="s">
        <v>12</v>
      </c>
      <c r="F16193" s="3" t="s">
        <v>1580</v>
      </c>
      <c r="G16193">
        <v>2017</v>
      </c>
      <c r="H16193" t="s">
        <v>140</v>
      </c>
      <c r="I16193" t="s">
        <v>38039</v>
      </c>
    </row>
    <row r="16194" spans="1:9" ht="32" x14ac:dyDescent="0.2">
      <c r="A16194" t="s">
        <v>38040</v>
      </c>
      <c r="B16194" t="s">
        <v>38041</v>
      </c>
      <c r="C16194">
        <v>1</v>
      </c>
      <c r="D16194" t="s">
        <v>1085</v>
      </c>
      <c r="E16194" t="s">
        <v>12</v>
      </c>
      <c r="F16194" s="3" t="s">
        <v>38042</v>
      </c>
      <c r="G16194">
        <v>2017</v>
      </c>
      <c r="H16194" t="s">
        <v>998</v>
      </c>
      <c r="I16194" t="s">
        <v>38043</v>
      </c>
    </row>
    <row r="16195" spans="1:9" ht="16" x14ac:dyDescent="0.2">
      <c r="A16195" t="s">
        <v>38040</v>
      </c>
      <c r="B16195" t="s">
        <v>3700</v>
      </c>
      <c r="C16195">
        <v>2</v>
      </c>
      <c r="D16195">
        <f>419</f>
        <v>419</v>
      </c>
      <c r="E16195" t="s">
        <v>12</v>
      </c>
      <c r="F16195" s="3" t="s">
        <v>20454</v>
      </c>
      <c r="G16195">
        <v>2017</v>
      </c>
      <c r="H16195" t="s">
        <v>140</v>
      </c>
      <c r="I16195" t="s">
        <v>38043</v>
      </c>
    </row>
    <row r="16196" spans="1:9" ht="32" x14ac:dyDescent="0.2">
      <c r="A16196" t="s">
        <v>38044</v>
      </c>
      <c r="B16196" t="s">
        <v>4096</v>
      </c>
      <c r="C16196">
        <v>1</v>
      </c>
      <c r="D16196">
        <f>137</f>
        <v>137</v>
      </c>
      <c r="E16196" t="s">
        <v>12</v>
      </c>
      <c r="F16196" s="3" t="s">
        <v>18459</v>
      </c>
      <c r="G16196">
        <v>2017</v>
      </c>
      <c r="H16196" t="s">
        <v>323</v>
      </c>
      <c r="I16196" t="s">
        <v>38045</v>
      </c>
    </row>
    <row r="16197" spans="1:9" ht="16" x14ac:dyDescent="0.2">
      <c r="A16197" t="s">
        <v>38046</v>
      </c>
      <c r="B16197" t="s">
        <v>37982</v>
      </c>
      <c r="C16197">
        <v>1</v>
      </c>
      <c r="D16197">
        <f>336</f>
        <v>336</v>
      </c>
      <c r="E16197" t="s">
        <v>22146</v>
      </c>
      <c r="F16197" s="3" t="s">
        <v>38047</v>
      </c>
      <c r="G16197">
        <v>2017</v>
      </c>
      <c r="H16197" t="s">
        <v>86</v>
      </c>
      <c r="I16197" t="s">
        <v>38048</v>
      </c>
    </row>
    <row r="16198" spans="1:9" ht="16" x14ac:dyDescent="0.2">
      <c r="A16198" t="s">
        <v>38049</v>
      </c>
      <c r="B16198" t="s">
        <v>19269</v>
      </c>
      <c r="C16198">
        <v>1</v>
      </c>
      <c r="D16198" t="s">
        <v>344</v>
      </c>
      <c r="E16198" t="s">
        <v>12</v>
      </c>
      <c r="F16198" s="3" t="s">
        <v>38050</v>
      </c>
      <c r="G16198">
        <v>2017</v>
      </c>
      <c r="H16198" t="s">
        <v>1157</v>
      </c>
      <c r="I16198" t="s">
        <v>38051</v>
      </c>
    </row>
    <row r="16199" spans="1:9" ht="16" x14ac:dyDescent="0.2">
      <c r="A16199" t="s">
        <v>38049</v>
      </c>
      <c r="B16199" t="s">
        <v>38052</v>
      </c>
      <c r="C16199">
        <v>2</v>
      </c>
      <c r="D16199" t="s">
        <v>1155</v>
      </c>
      <c r="E16199" t="s">
        <v>12</v>
      </c>
      <c r="F16199" s="3" t="s">
        <v>32578</v>
      </c>
      <c r="G16199">
        <v>2017</v>
      </c>
      <c r="H16199" t="s">
        <v>1157</v>
      </c>
      <c r="I16199" t="s">
        <v>38051</v>
      </c>
    </row>
    <row r="16200" spans="1:9" ht="16" x14ac:dyDescent="0.2">
      <c r="A16200" t="s">
        <v>38053</v>
      </c>
      <c r="B16200" t="s">
        <v>840</v>
      </c>
      <c r="C16200">
        <v>1</v>
      </c>
      <c r="D16200">
        <f>134</f>
        <v>134</v>
      </c>
      <c r="E16200" t="s">
        <v>12</v>
      </c>
      <c r="F16200" s="3" t="s">
        <v>38054</v>
      </c>
      <c r="G16200">
        <v>2017</v>
      </c>
      <c r="H16200" t="s">
        <v>140</v>
      </c>
      <c r="I16200" t="s">
        <v>38055</v>
      </c>
    </row>
    <row r="16201" spans="1:9" ht="16" x14ac:dyDescent="0.2">
      <c r="A16201" t="s">
        <v>38056</v>
      </c>
      <c r="B16201" t="s">
        <v>38057</v>
      </c>
      <c r="C16201">
        <v>1</v>
      </c>
      <c r="D16201" t="s">
        <v>12</v>
      </c>
      <c r="E16201" t="s">
        <v>12</v>
      </c>
      <c r="F16201" s="3" t="s">
        <v>38058</v>
      </c>
      <c r="G16201">
        <v>2017</v>
      </c>
      <c r="H16201" t="s">
        <v>998</v>
      </c>
      <c r="I16201" t="s">
        <v>38059</v>
      </c>
    </row>
    <row r="16202" spans="1:9" ht="32" x14ac:dyDescent="0.2">
      <c r="A16202" t="s">
        <v>38060</v>
      </c>
      <c r="B16202" t="s">
        <v>38061</v>
      </c>
      <c r="C16202">
        <v>1</v>
      </c>
      <c r="D16202" t="s">
        <v>12</v>
      </c>
      <c r="E16202" t="s">
        <v>12</v>
      </c>
      <c r="F16202" s="3" t="s">
        <v>38062</v>
      </c>
      <c r="G16202">
        <v>2017</v>
      </c>
      <c r="H16202" t="s">
        <v>239</v>
      </c>
      <c r="I16202" t="s">
        <v>38063</v>
      </c>
    </row>
    <row r="16203" spans="1:9" ht="32" x14ac:dyDescent="0.2">
      <c r="A16203" t="s">
        <v>38060</v>
      </c>
      <c r="B16203" t="s">
        <v>38064</v>
      </c>
      <c r="C16203">
        <v>2</v>
      </c>
      <c r="D16203" t="s">
        <v>12</v>
      </c>
      <c r="E16203" t="s">
        <v>12</v>
      </c>
      <c r="F16203" s="3" t="s">
        <v>38065</v>
      </c>
      <c r="G16203">
        <v>2017</v>
      </c>
      <c r="H16203" t="s">
        <v>239</v>
      </c>
      <c r="I16203" t="s">
        <v>38063</v>
      </c>
    </row>
    <row r="16204" spans="1:9" ht="32" x14ac:dyDescent="0.2">
      <c r="A16204" t="s">
        <v>38060</v>
      </c>
      <c r="B16204" t="s">
        <v>38066</v>
      </c>
      <c r="C16204">
        <v>3</v>
      </c>
      <c r="D16204" t="s">
        <v>12</v>
      </c>
      <c r="E16204" t="s">
        <v>12</v>
      </c>
      <c r="F16204" s="3" t="s">
        <v>38067</v>
      </c>
      <c r="G16204">
        <v>2017</v>
      </c>
      <c r="H16204" t="s">
        <v>239</v>
      </c>
      <c r="I16204" t="s">
        <v>38063</v>
      </c>
    </row>
    <row r="16205" spans="1:9" ht="32" x14ac:dyDescent="0.2">
      <c r="A16205" t="s">
        <v>38060</v>
      </c>
      <c r="B16205" t="s">
        <v>38068</v>
      </c>
      <c r="C16205">
        <v>4</v>
      </c>
      <c r="D16205" t="s">
        <v>12</v>
      </c>
      <c r="E16205" t="s">
        <v>12</v>
      </c>
      <c r="F16205" s="3" t="s">
        <v>38069</v>
      </c>
      <c r="G16205">
        <v>2017</v>
      </c>
      <c r="H16205" t="s">
        <v>239</v>
      </c>
      <c r="I16205" t="s">
        <v>38063</v>
      </c>
    </row>
    <row r="16206" spans="1:9" ht="16" x14ac:dyDescent="0.2">
      <c r="A16206" t="s">
        <v>38060</v>
      </c>
      <c r="B16206" t="s">
        <v>38070</v>
      </c>
      <c r="C16206">
        <v>5</v>
      </c>
      <c r="D16206" t="s">
        <v>12</v>
      </c>
      <c r="E16206" t="s">
        <v>12</v>
      </c>
      <c r="F16206" s="3" t="s">
        <v>15416</v>
      </c>
      <c r="G16206">
        <v>2017</v>
      </c>
      <c r="H16206" t="s">
        <v>239</v>
      </c>
      <c r="I16206" t="s">
        <v>38063</v>
      </c>
    </row>
    <row r="16207" spans="1:9" ht="16" x14ac:dyDescent="0.2">
      <c r="A16207" t="s">
        <v>38071</v>
      </c>
      <c r="B16207" t="s">
        <v>38072</v>
      </c>
      <c r="C16207">
        <v>1</v>
      </c>
      <c r="D16207" t="s">
        <v>12</v>
      </c>
      <c r="E16207" t="s">
        <v>12</v>
      </c>
      <c r="F16207" s="3" t="s">
        <v>38073</v>
      </c>
      <c r="G16207">
        <v>2017</v>
      </c>
      <c r="H16207" t="s">
        <v>1663</v>
      </c>
      <c r="I16207" t="s">
        <v>38074</v>
      </c>
    </row>
    <row r="16208" spans="1:9" ht="16" x14ac:dyDescent="0.2">
      <c r="A16208" t="s">
        <v>38071</v>
      </c>
      <c r="B16208" t="s">
        <v>38075</v>
      </c>
      <c r="C16208">
        <v>2</v>
      </c>
      <c r="D16208" t="s">
        <v>12</v>
      </c>
      <c r="E16208" t="s">
        <v>12</v>
      </c>
      <c r="F16208" s="3" t="s">
        <v>35156</v>
      </c>
      <c r="G16208">
        <v>2017</v>
      </c>
      <c r="H16208" t="s">
        <v>1663</v>
      </c>
      <c r="I16208" t="s">
        <v>38074</v>
      </c>
    </row>
    <row r="16209" spans="1:9" ht="32" x14ac:dyDescent="0.2">
      <c r="A16209" t="s">
        <v>38071</v>
      </c>
      <c r="B16209" t="s">
        <v>35155</v>
      </c>
      <c r="C16209">
        <v>3</v>
      </c>
      <c r="D16209" t="s">
        <v>1085</v>
      </c>
      <c r="E16209" t="s">
        <v>12</v>
      </c>
      <c r="F16209" s="3" t="s">
        <v>38076</v>
      </c>
      <c r="G16209">
        <v>2017</v>
      </c>
      <c r="H16209" t="s">
        <v>1663</v>
      </c>
      <c r="I16209" t="s">
        <v>38074</v>
      </c>
    </row>
    <row r="16210" spans="1:9" ht="16" x14ac:dyDescent="0.2">
      <c r="A16210" t="s">
        <v>38077</v>
      </c>
      <c r="B16210" t="s">
        <v>38078</v>
      </c>
      <c r="C16210">
        <v>1</v>
      </c>
      <c r="D16210">
        <f>454</f>
        <v>454</v>
      </c>
      <c r="E16210" t="s">
        <v>12</v>
      </c>
      <c r="F16210" s="3" t="s">
        <v>18368</v>
      </c>
      <c r="G16210">
        <v>2017</v>
      </c>
      <c r="H16210" t="s">
        <v>37</v>
      </c>
      <c r="I16210" t="s">
        <v>38079</v>
      </c>
    </row>
    <row r="16211" spans="1:9" ht="16" x14ac:dyDescent="0.2">
      <c r="A16211" t="s">
        <v>38077</v>
      </c>
      <c r="B16211" t="s">
        <v>38080</v>
      </c>
      <c r="C16211">
        <v>2</v>
      </c>
      <c r="D16211" t="s">
        <v>12</v>
      </c>
      <c r="E16211" t="s">
        <v>12</v>
      </c>
      <c r="F16211" s="3" t="s">
        <v>38081</v>
      </c>
      <c r="G16211">
        <v>2017</v>
      </c>
      <c r="H16211" t="s">
        <v>37</v>
      </c>
      <c r="I16211" t="s">
        <v>38079</v>
      </c>
    </row>
    <row r="16212" spans="1:9" ht="32" x14ac:dyDescent="0.2">
      <c r="A16212" t="s">
        <v>38082</v>
      </c>
      <c r="B16212" t="s">
        <v>38083</v>
      </c>
      <c r="C16212">
        <v>1</v>
      </c>
      <c r="D16212" t="s">
        <v>52</v>
      </c>
      <c r="E16212" t="s">
        <v>12</v>
      </c>
      <c r="F16212" s="3" t="s">
        <v>38084</v>
      </c>
      <c r="G16212">
        <v>2017</v>
      </c>
      <c r="H16212" t="s">
        <v>323</v>
      </c>
      <c r="I16212" t="s">
        <v>38085</v>
      </c>
    </row>
    <row r="16213" spans="1:9" ht="16" x14ac:dyDescent="0.2">
      <c r="A16213" t="s">
        <v>38086</v>
      </c>
      <c r="B16213" t="s">
        <v>5584</v>
      </c>
      <c r="C16213">
        <v>1</v>
      </c>
      <c r="D16213" t="s">
        <v>52</v>
      </c>
      <c r="E16213" t="s">
        <v>12</v>
      </c>
      <c r="F16213" s="3" t="s">
        <v>16161</v>
      </c>
      <c r="G16213">
        <v>2017</v>
      </c>
      <c r="H16213" t="s">
        <v>140</v>
      </c>
      <c r="I16213" t="s">
        <v>38087</v>
      </c>
    </row>
    <row r="16214" spans="1:9" ht="16" x14ac:dyDescent="0.2">
      <c r="A16214" t="s">
        <v>38086</v>
      </c>
      <c r="B16214" t="s">
        <v>16915</v>
      </c>
      <c r="C16214">
        <v>2</v>
      </c>
      <c r="D16214" t="s">
        <v>1020</v>
      </c>
      <c r="E16214" t="s">
        <v>12</v>
      </c>
      <c r="F16214" s="3" t="s">
        <v>38088</v>
      </c>
      <c r="G16214">
        <v>2017</v>
      </c>
      <c r="H16214" t="s">
        <v>1022</v>
      </c>
      <c r="I16214" t="s">
        <v>38087</v>
      </c>
    </row>
    <row r="16215" spans="1:9" ht="16" x14ac:dyDescent="0.2">
      <c r="A16215" t="s">
        <v>38089</v>
      </c>
      <c r="B16215" t="s">
        <v>38090</v>
      </c>
      <c r="C16215">
        <v>1</v>
      </c>
      <c r="D16215" t="s">
        <v>408</v>
      </c>
      <c r="E16215" t="s">
        <v>12</v>
      </c>
      <c r="F16215" s="7" t="s">
        <v>3831</v>
      </c>
      <c r="G16215">
        <v>2017</v>
      </c>
      <c r="H16215" t="s">
        <v>174</v>
      </c>
      <c r="I16215" t="s">
        <v>38091</v>
      </c>
    </row>
    <row r="16216" spans="1:9" ht="16" x14ac:dyDescent="0.2">
      <c r="A16216" t="s">
        <v>38089</v>
      </c>
      <c r="B16216" t="s">
        <v>407</v>
      </c>
      <c r="C16216">
        <v>2</v>
      </c>
      <c r="D16216" t="s">
        <v>576</v>
      </c>
      <c r="E16216" t="s">
        <v>12</v>
      </c>
      <c r="F16216" s="3" t="s">
        <v>14060</v>
      </c>
      <c r="G16216">
        <v>2017</v>
      </c>
      <c r="H16216" t="s">
        <v>174</v>
      </c>
      <c r="I16216" t="s">
        <v>38091</v>
      </c>
    </row>
    <row r="16217" spans="1:9" ht="16" x14ac:dyDescent="0.2">
      <c r="A16217" t="s">
        <v>38092</v>
      </c>
      <c r="B16217" t="s">
        <v>38093</v>
      </c>
      <c r="C16217">
        <v>1</v>
      </c>
      <c r="D16217" t="s">
        <v>12</v>
      </c>
      <c r="E16217" t="s">
        <v>12</v>
      </c>
      <c r="F16217" s="3" t="s">
        <v>38094</v>
      </c>
      <c r="G16217">
        <v>2017</v>
      </c>
      <c r="H16217" t="s">
        <v>140</v>
      </c>
      <c r="I16217" t="s">
        <v>38095</v>
      </c>
    </row>
    <row r="16218" spans="1:9" ht="16" x14ac:dyDescent="0.2">
      <c r="A16218" t="s">
        <v>38096</v>
      </c>
      <c r="B16218" t="s">
        <v>4615</v>
      </c>
      <c r="C16218">
        <v>1</v>
      </c>
      <c r="D16218" t="s">
        <v>12</v>
      </c>
      <c r="E16218" t="s">
        <v>12</v>
      </c>
      <c r="F16218" s="3" t="s">
        <v>11016</v>
      </c>
      <c r="G16218">
        <v>2017</v>
      </c>
      <c r="H16218" t="s">
        <v>14</v>
      </c>
      <c r="I16218" t="s">
        <v>38097</v>
      </c>
    </row>
    <row r="16219" spans="1:9" ht="32" x14ac:dyDescent="0.2">
      <c r="A16219" t="s">
        <v>38096</v>
      </c>
      <c r="B16219" t="s">
        <v>13970</v>
      </c>
      <c r="C16219">
        <v>2</v>
      </c>
      <c r="D16219">
        <f>577</f>
        <v>577</v>
      </c>
      <c r="E16219" t="s">
        <v>12</v>
      </c>
      <c r="F16219" s="3" t="s">
        <v>38098</v>
      </c>
      <c r="G16219">
        <v>2017</v>
      </c>
      <c r="H16219" t="s">
        <v>714</v>
      </c>
      <c r="I16219" t="s">
        <v>38097</v>
      </c>
    </row>
    <row r="16220" spans="1:9" ht="32" x14ac:dyDescent="0.2">
      <c r="A16220" t="s">
        <v>38096</v>
      </c>
      <c r="B16220" t="s">
        <v>38099</v>
      </c>
      <c r="C16220">
        <v>3</v>
      </c>
      <c r="D16220" t="s">
        <v>344</v>
      </c>
      <c r="E16220" t="s">
        <v>12</v>
      </c>
      <c r="F16220" s="3" t="s">
        <v>38100</v>
      </c>
      <c r="G16220">
        <v>2017</v>
      </c>
      <c r="H16220" t="s">
        <v>714</v>
      </c>
      <c r="I16220" t="s">
        <v>38097</v>
      </c>
    </row>
    <row r="16221" spans="1:9" ht="32" x14ac:dyDescent="0.2">
      <c r="A16221" t="s">
        <v>38101</v>
      </c>
      <c r="B16221" t="s">
        <v>38102</v>
      </c>
      <c r="C16221">
        <v>1</v>
      </c>
      <c r="D16221">
        <f>542</f>
        <v>542</v>
      </c>
      <c r="E16221" t="s">
        <v>12</v>
      </c>
      <c r="F16221" s="3" t="s">
        <v>38103</v>
      </c>
      <c r="G16221">
        <v>2017</v>
      </c>
      <c r="H16221" t="s">
        <v>126</v>
      </c>
      <c r="I16221" t="s">
        <v>38104</v>
      </c>
    </row>
    <row r="16222" spans="1:9" ht="32" x14ac:dyDescent="0.2">
      <c r="A16222" t="s">
        <v>38105</v>
      </c>
      <c r="B16222" t="s">
        <v>36396</v>
      </c>
      <c r="C16222">
        <v>1</v>
      </c>
      <c r="D16222" t="s">
        <v>12</v>
      </c>
      <c r="E16222" t="s">
        <v>12</v>
      </c>
      <c r="F16222" s="3" t="s">
        <v>31761</v>
      </c>
      <c r="G16222">
        <v>2017</v>
      </c>
      <c r="H16222" t="s">
        <v>126</v>
      </c>
      <c r="I16222" t="s">
        <v>38106</v>
      </c>
    </row>
    <row r="16223" spans="1:9" ht="16" x14ac:dyDescent="0.2">
      <c r="A16223" t="s">
        <v>38105</v>
      </c>
      <c r="B16223" t="s">
        <v>3700</v>
      </c>
      <c r="C16223">
        <v>2</v>
      </c>
      <c r="D16223">
        <f>340</f>
        <v>340</v>
      </c>
      <c r="E16223" t="s">
        <v>12</v>
      </c>
      <c r="F16223" s="3" t="s">
        <v>18862</v>
      </c>
      <c r="G16223">
        <v>2017</v>
      </c>
      <c r="H16223" t="s">
        <v>140</v>
      </c>
      <c r="I16223" t="s">
        <v>38106</v>
      </c>
    </row>
    <row r="16224" spans="1:9" ht="16" x14ac:dyDescent="0.2">
      <c r="A16224" t="s">
        <v>38105</v>
      </c>
      <c r="B16224" t="s">
        <v>27792</v>
      </c>
      <c r="C16224">
        <v>3</v>
      </c>
      <c r="D16224" t="s">
        <v>12</v>
      </c>
      <c r="E16224" t="s">
        <v>2091</v>
      </c>
      <c r="F16224" s="3" t="s">
        <v>2092</v>
      </c>
      <c r="G16224">
        <v>2017</v>
      </c>
      <c r="H16224" t="s">
        <v>522</v>
      </c>
      <c r="I16224" t="s">
        <v>38106</v>
      </c>
    </row>
    <row r="16225" spans="1:9" ht="16" x14ac:dyDescent="0.2">
      <c r="A16225" t="s">
        <v>38107</v>
      </c>
      <c r="B16225" t="s">
        <v>38108</v>
      </c>
      <c r="C16225">
        <v>1</v>
      </c>
      <c r="D16225" t="s">
        <v>12</v>
      </c>
      <c r="E16225" t="s">
        <v>3552</v>
      </c>
      <c r="F16225" s="3" t="s">
        <v>37530</v>
      </c>
      <c r="G16225">
        <v>2017</v>
      </c>
      <c r="H16225" t="s">
        <v>14</v>
      </c>
      <c r="I16225" t="s">
        <v>38109</v>
      </c>
    </row>
    <row r="16226" spans="1:9" ht="32" x14ac:dyDescent="0.2">
      <c r="A16226" t="s">
        <v>38107</v>
      </c>
      <c r="B16226" t="s">
        <v>5078</v>
      </c>
      <c r="C16226">
        <v>2</v>
      </c>
      <c r="D16226" t="s">
        <v>52</v>
      </c>
      <c r="E16226" t="s">
        <v>12</v>
      </c>
      <c r="F16226" s="3" t="s">
        <v>2148</v>
      </c>
      <c r="G16226">
        <v>2017</v>
      </c>
      <c r="H16226" t="s">
        <v>140</v>
      </c>
      <c r="I16226" t="s">
        <v>38109</v>
      </c>
    </row>
    <row r="16227" spans="1:9" ht="16" x14ac:dyDescent="0.2">
      <c r="A16227" t="s">
        <v>38110</v>
      </c>
      <c r="B16227" t="s">
        <v>38111</v>
      </c>
      <c r="C16227">
        <v>1</v>
      </c>
      <c r="D16227" t="s">
        <v>12</v>
      </c>
      <c r="E16227" t="s">
        <v>12</v>
      </c>
      <c r="F16227" s="3" t="s">
        <v>38112</v>
      </c>
      <c r="G16227">
        <v>2017</v>
      </c>
      <c r="H16227" t="s">
        <v>140</v>
      </c>
      <c r="I16227" t="s">
        <v>38113</v>
      </c>
    </row>
    <row r="16228" spans="1:9" ht="32" x14ac:dyDescent="0.2">
      <c r="A16228" t="s">
        <v>38114</v>
      </c>
      <c r="B16228" t="s">
        <v>5051</v>
      </c>
      <c r="C16228">
        <v>1</v>
      </c>
      <c r="D16228">
        <f>285</f>
        <v>285</v>
      </c>
      <c r="E16228" t="s">
        <v>12</v>
      </c>
      <c r="F16228" s="3" t="s">
        <v>38115</v>
      </c>
      <c r="G16228">
        <v>2017</v>
      </c>
      <c r="H16228" t="s">
        <v>140</v>
      </c>
      <c r="I16228" t="s">
        <v>38116</v>
      </c>
    </row>
    <row r="16229" spans="1:9" ht="32" x14ac:dyDescent="0.2">
      <c r="A16229" t="s">
        <v>38114</v>
      </c>
      <c r="B16229" t="s">
        <v>38117</v>
      </c>
      <c r="C16229">
        <v>2</v>
      </c>
      <c r="D16229">
        <f>285</f>
        <v>285</v>
      </c>
      <c r="E16229" t="s">
        <v>12</v>
      </c>
      <c r="F16229" s="3" t="s">
        <v>38115</v>
      </c>
      <c r="G16229">
        <v>2017</v>
      </c>
      <c r="H16229" t="s">
        <v>140</v>
      </c>
      <c r="I16229" t="s">
        <v>38116</v>
      </c>
    </row>
    <row r="16230" spans="1:9" ht="16" x14ac:dyDescent="0.2">
      <c r="A16230" t="s">
        <v>38118</v>
      </c>
      <c r="B16230" t="s">
        <v>20218</v>
      </c>
      <c r="C16230">
        <v>1</v>
      </c>
      <c r="D16230" t="s">
        <v>12</v>
      </c>
      <c r="E16230" t="s">
        <v>12</v>
      </c>
      <c r="F16230" s="3" t="s">
        <v>38119</v>
      </c>
      <c r="G16230">
        <v>2017</v>
      </c>
      <c r="H16230" t="s">
        <v>37</v>
      </c>
      <c r="I16230" t="s">
        <v>38120</v>
      </c>
    </row>
    <row r="16231" spans="1:9" ht="32" x14ac:dyDescent="0.2">
      <c r="A16231" t="s">
        <v>38118</v>
      </c>
      <c r="B16231" t="s">
        <v>38121</v>
      </c>
      <c r="C16231">
        <v>2</v>
      </c>
      <c r="D16231" t="s">
        <v>4805</v>
      </c>
      <c r="E16231" t="s">
        <v>12</v>
      </c>
      <c r="F16231" s="3" t="s">
        <v>38122</v>
      </c>
      <c r="G16231">
        <v>2017</v>
      </c>
      <c r="H16231" t="s">
        <v>140</v>
      </c>
      <c r="I16231" t="s">
        <v>38120</v>
      </c>
    </row>
    <row r="16232" spans="1:9" ht="16" x14ac:dyDescent="0.2">
      <c r="A16232" t="s">
        <v>38123</v>
      </c>
      <c r="B16232" t="s">
        <v>32182</v>
      </c>
      <c r="C16232">
        <v>1</v>
      </c>
      <c r="D16232" t="s">
        <v>12</v>
      </c>
      <c r="E16232" t="s">
        <v>12</v>
      </c>
      <c r="F16232" s="3" t="s">
        <v>31836</v>
      </c>
      <c r="G16232">
        <v>2017</v>
      </c>
      <c r="H16232" t="s">
        <v>140</v>
      </c>
      <c r="I16232" t="s">
        <v>38124</v>
      </c>
    </row>
    <row r="16233" spans="1:9" ht="16" x14ac:dyDescent="0.2">
      <c r="A16233" t="s">
        <v>38123</v>
      </c>
      <c r="B16233" t="s">
        <v>13102</v>
      </c>
      <c r="C16233">
        <v>2</v>
      </c>
      <c r="D16233" t="s">
        <v>12</v>
      </c>
      <c r="E16233" t="s">
        <v>12</v>
      </c>
      <c r="F16233" s="3" t="s">
        <v>13110</v>
      </c>
      <c r="G16233">
        <v>2017</v>
      </c>
      <c r="H16233" t="s">
        <v>1102</v>
      </c>
      <c r="I16233" t="s">
        <v>38124</v>
      </c>
    </row>
    <row r="16234" spans="1:9" ht="16" x14ac:dyDescent="0.2">
      <c r="A16234" t="s">
        <v>38123</v>
      </c>
      <c r="B16234" t="s">
        <v>13107</v>
      </c>
      <c r="C16234">
        <v>3</v>
      </c>
      <c r="D16234" t="s">
        <v>12</v>
      </c>
      <c r="E16234" t="s">
        <v>12</v>
      </c>
      <c r="F16234" s="3" t="s">
        <v>31836</v>
      </c>
      <c r="G16234">
        <v>2017</v>
      </c>
      <c r="H16234" t="s">
        <v>140</v>
      </c>
      <c r="I16234" t="s">
        <v>38124</v>
      </c>
    </row>
    <row r="16235" spans="1:9" ht="16" x14ac:dyDescent="0.2">
      <c r="A16235" t="s">
        <v>38123</v>
      </c>
      <c r="B16235" t="s">
        <v>32176</v>
      </c>
      <c r="C16235">
        <v>4</v>
      </c>
      <c r="D16235" t="s">
        <v>12</v>
      </c>
      <c r="E16235" t="s">
        <v>12</v>
      </c>
      <c r="F16235" s="3" t="s">
        <v>38125</v>
      </c>
      <c r="G16235">
        <v>2017</v>
      </c>
      <c r="H16235" t="s">
        <v>226</v>
      </c>
      <c r="I16235" t="s">
        <v>38124</v>
      </c>
    </row>
    <row r="16236" spans="1:9" ht="32" x14ac:dyDescent="0.2">
      <c r="A16236" t="s">
        <v>38123</v>
      </c>
      <c r="B16236" t="s">
        <v>38126</v>
      </c>
      <c r="C16236">
        <v>5</v>
      </c>
      <c r="D16236" t="s">
        <v>1579</v>
      </c>
      <c r="E16236" t="s">
        <v>12</v>
      </c>
      <c r="F16236" s="3" t="s">
        <v>38127</v>
      </c>
      <c r="G16236">
        <v>2017</v>
      </c>
      <c r="H16236" t="s">
        <v>140</v>
      </c>
      <c r="I16236" t="s">
        <v>38124</v>
      </c>
    </row>
    <row r="16237" spans="1:9" ht="16" x14ac:dyDescent="0.2">
      <c r="A16237" t="s">
        <v>38123</v>
      </c>
      <c r="B16237" t="s">
        <v>38128</v>
      </c>
      <c r="C16237">
        <v>6</v>
      </c>
      <c r="D16237" t="s">
        <v>772</v>
      </c>
      <c r="E16237" t="s">
        <v>12</v>
      </c>
      <c r="F16237" s="3" t="s">
        <v>782</v>
      </c>
      <c r="G16237">
        <v>2017</v>
      </c>
      <c r="H16237" t="s">
        <v>86</v>
      </c>
      <c r="I16237" t="s">
        <v>38124</v>
      </c>
    </row>
    <row r="16238" spans="1:9" ht="32" x14ac:dyDescent="0.2">
      <c r="A16238" t="s">
        <v>38129</v>
      </c>
      <c r="B16238" t="s">
        <v>38130</v>
      </c>
      <c r="C16238">
        <v>1</v>
      </c>
      <c r="D16238">
        <v>302</v>
      </c>
      <c r="E16238" t="s">
        <v>12</v>
      </c>
      <c r="F16238" s="7" t="s">
        <v>38131</v>
      </c>
      <c r="G16238">
        <v>2017</v>
      </c>
      <c r="H16238" t="s">
        <v>126</v>
      </c>
      <c r="I16238" t="s">
        <v>38132</v>
      </c>
    </row>
    <row r="16239" spans="1:9" ht="32" x14ac:dyDescent="0.2">
      <c r="A16239" t="s">
        <v>38133</v>
      </c>
      <c r="B16239" t="s">
        <v>38134</v>
      </c>
      <c r="C16239">
        <v>1</v>
      </c>
      <c r="D16239" t="s">
        <v>2828</v>
      </c>
      <c r="E16239" t="s">
        <v>12</v>
      </c>
      <c r="F16239" s="3" t="s">
        <v>38135</v>
      </c>
      <c r="G16239">
        <v>2017</v>
      </c>
      <c r="H16239" t="s">
        <v>323</v>
      </c>
      <c r="I16239" t="s">
        <v>38136</v>
      </c>
    </row>
    <row r="16240" spans="1:9" ht="32" x14ac:dyDescent="0.2">
      <c r="A16240" t="s">
        <v>38133</v>
      </c>
      <c r="B16240" t="s">
        <v>38137</v>
      </c>
      <c r="C16240">
        <v>2</v>
      </c>
      <c r="D16240" t="s">
        <v>2828</v>
      </c>
      <c r="E16240" t="s">
        <v>12</v>
      </c>
      <c r="F16240" s="3" t="s">
        <v>38138</v>
      </c>
      <c r="G16240">
        <v>2017</v>
      </c>
      <c r="H16240" t="s">
        <v>323</v>
      </c>
      <c r="I16240" t="s">
        <v>38136</v>
      </c>
    </row>
    <row r="16241" spans="1:9" ht="32" x14ac:dyDescent="0.2">
      <c r="A16241" t="s">
        <v>38133</v>
      </c>
      <c r="B16241" t="s">
        <v>38139</v>
      </c>
      <c r="C16241">
        <v>3</v>
      </c>
      <c r="D16241" t="s">
        <v>2828</v>
      </c>
      <c r="E16241" t="s">
        <v>12</v>
      </c>
      <c r="F16241" s="3" t="s">
        <v>38140</v>
      </c>
      <c r="G16241">
        <v>2017</v>
      </c>
      <c r="H16241" t="s">
        <v>323</v>
      </c>
      <c r="I16241" t="s">
        <v>38136</v>
      </c>
    </row>
    <row r="16242" spans="1:9" ht="32" x14ac:dyDescent="0.2">
      <c r="A16242" t="s">
        <v>38141</v>
      </c>
      <c r="B16242" t="s">
        <v>6213</v>
      </c>
      <c r="C16242">
        <v>1</v>
      </c>
      <c r="D16242" t="s">
        <v>2828</v>
      </c>
      <c r="E16242" t="s">
        <v>12</v>
      </c>
      <c r="F16242" s="3" t="s">
        <v>6214</v>
      </c>
      <c r="G16242">
        <v>2017</v>
      </c>
      <c r="H16242" t="s">
        <v>323</v>
      </c>
      <c r="I16242" t="s">
        <v>38142</v>
      </c>
    </row>
    <row r="16243" spans="1:9" ht="32" x14ac:dyDescent="0.2">
      <c r="A16243" t="s">
        <v>38141</v>
      </c>
      <c r="B16243" t="s">
        <v>38143</v>
      </c>
      <c r="C16243">
        <v>2</v>
      </c>
      <c r="D16243" t="s">
        <v>344</v>
      </c>
      <c r="E16243" t="s">
        <v>12</v>
      </c>
      <c r="F16243" s="3" t="s">
        <v>38144</v>
      </c>
      <c r="G16243">
        <v>2017</v>
      </c>
      <c r="H16243" t="s">
        <v>323</v>
      </c>
      <c r="I16243" t="s">
        <v>38142</v>
      </c>
    </row>
    <row r="16244" spans="1:9" ht="32" x14ac:dyDescent="0.2">
      <c r="A16244" t="s">
        <v>38141</v>
      </c>
      <c r="B16244" t="s">
        <v>38145</v>
      </c>
      <c r="C16244">
        <v>3</v>
      </c>
      <c r="D16244" t="s">
        <v>2828</v>
      </c>
      <c r="E16244" t="s">
        <v>12</v>
      </c>
      <c r="F16244" s="3" t="s">
        <v>38138</v>
      </c>
      <c r="G16244">
        <v>2017</v>
      </c>
      <c r="H16244" t="s">
        <v>323</v>
      </c>
      <c r="I16244" t="s">
        <v>38142</v>
      </c>
    </row>
    <row r="16245" spans="1:9" ht="16" x14ac:dyDescent="0.2">
      <c r="A16245" t="s">
        <v>38146</v>
      </c>
      <c r="B16245" t="s">
        <v>38147</v>
      </c>
      <c r="C16245">
        <v>1</v>
      </c>
      <c r="D16245" t="s">
        <v>12</v>
      </c>
      <c r="E16245" t="s">
        <v>12</v>
      </c>
      <c r="F16245" s="3" t="s">
        <v>38148</v>
      </c>
      <c r="G16245">
        <v>2017</v>
      </c>
      <c r="H16245" t="s">
        <v>140</v>
      </c>
      <c r="I16245" t="s">
        <v>38149</v>
      </c>
    </row>
    <row r="16246" spans="1:9" ht="32" x14ac:dyDescent="0.2">
      <c r="A16246" t="s">
        <v>38150</v>
      </c>
      <c r="B16246" t="s">
        <v>38151</v>
      </c>
      <c r="C16246">
        <v>1</v>
      </c>
      <c r="D16246">
        <f>151</f>
        <v>151</v>
      </c>
      <c r="E16246" t="s">
        <v>12</v>
      </c>
      <c r="F16246" s="3" t="s">
        <v>38152</v>
      </c>
      <c r="G16246">
        <v>2017</v>
      </c>
      <c r="H16246" t="s">
        <v>140</v>
      </c>
      <c r="I16246" t="s">
        <v>38153</v>
      </c>
    </row>
    <row r="16247" spans="1:9" ht="16" x14ac:dyDescent="0.2">
      <c r="A16247" t="s">
        <v>38150</v>
      </c>
      <c r="B16247" t="s">
        <v>38154</v>
      </c>
      <c r="C16247">
        <v>2</v>
      </c>
      <c r="D16247" t="s">
        <v>712</v>
      </c>
      <c r="E16247" t="s">
        <v>12</v>
      </c>
      <c r="F16247" s="3" t="s">
        <v>19522</v>
      </c>
      <c r="G16247">
        <v>2017</v>
      </c>
      <c r="H16247" t="s">
        <v>140</v>
      </c>
      <c r="I16247" t="s">
        <v>38153</v>
      </c>
    </row>
    <row r="16248" spans="1:9" ht="32" x14ac:dyDescent="0.2">
      <c r="A16248" t="s">
        <v>38155</v>
      </c>
      <c r="B16248" t="s">
        <v>38156</v>
      </c>
      <c r="C16248">
        <v>1</v>
      </c>
      <c r="D16248" t="s">
        <v>1049</v>
      </c>
      <c r="E16248" t="s">
        <v>12</v>
      </c>
      <c r="F16248" s="3" t="s">
        <v>38157</v>
      </c>
      <c r="G16248">
        <v>2017</v>
      </c>
      <c r="H16248" t="s">
        <v>140</v>
      </c>
      <c r="I16248" t="s">
        <v>38158</v>
      </c>
    </row>
    <row r="16249" spans="1:9" ht="32" x14ac:dyDescent="0.2">
      <c r="A16249" t="s">
        <v>38155</v>
      </c>
      <c r="B16249" t="s">
        <v>38159</v>
      </c>
      <c r="C16249">
        <v>2</v>
      </c>
      <c r="D16249" t="s">
        <v>1049</v>
      </c>
      <c r="E16249" t="s">
        <v>12</v>
      </c>
      <c r="F16249" s="3" t="s">
        <v>38157</v>
      </c>
      <c r="G16249">
        <v>2017</v>
      </c>
      <c r="H16249" t="s">
        <v>140</v>
      </c>
      <c r="I16249" t="s">
        <v>38158</v>
      </c>
    </row>
    <row r="16250" spans="1:9" ht="32" x14ac:dyDescent="0.2">
      <c r="A16250" t="s">
        <v>38155</v>
      </c>
      <c r="B16250" t="s">
        <v>37953</v>
      </c>
      <c r="C16250">
        <v>3</v>
      </c>
      <c r="D16250" t="s">
        <v>1049</v>
      </c>
      <c r="E16250" t="s">
        <v>12</v>
      </c>
      <c r="F16250" s="3" t="s">
        <v>38160</v>
      </c>
      <c r="G16250">
        <v>2017</v>
      </c>
      <c r="H16250" t="s">
        <v>140</v>
      </c>
      <c r="I16250" t="s">
        <v>38158</v>
      </c>
    </row>
    <row r="16251" spans="1:9" ht="32" x14ac:dyDescent="0.2">
      <c r="A16251" t="s">
        <v>38155</v>
      </c>
      <c r="B16251" t="s">
        <v>38161</v>
      </c>
      <c r="C16251">
        <v>4</v>
      </c>
      <c r="D16251" t="s">
        <v>1049</v>
      </c>
      <c r="E16251" t="s">
        <v>12</v>
      </c>
      <c r="F16251" s="3" t="s">
        <v>37954</v>
      </c>
      <c r="G16251">
        <v>2017</v>
      </c>
      <c r="H16251" t="s">
        <v>140</v>
      </c>
      <c r="I16251" t="s">
        <v>38158</v>
      </c>
    </row>
    <row r="16252" spans="1:9" ht="32" x14ac:dyDescent="0.2">
      <c r="A16252" t="s">
        <v>38162</v>
      </c>
      <c r="B16252" t="s">
        <v>35786</v>
      </c>
      <c r="C16252">
        <v>1</v>
      </c>
      <c r="D16252">
        <f>100</f>
        <v>100</v>
      </c>
      <c r="E16252" t="s">
        <v>12</v>
      </c>
      <c r="F16252" s="3" t="s">
        <v>35787</v>
      </c>
      <c r="G16252">
        <v>2017</v>
      </c>
      <c r="H16252" t="s">
        <v>86</v>
      </c>
      <c r="I16252" t="s">
        <v>38163</v>
      </c>
    </row>
    <row r="16253" spans="1:9" ht="32" x14ac:dyDescent="0.2">
      <c r="A16253" t="s">
        <v>38162</v>
      </c>
      <c r="B16253" t="s">
        <v>38164</v>
      </c>
      <c r="C16253">
        <v>2</v>
      </c>
      <c r="D16253">
        <f>100</f>
        <v>100</v>
      </c>
      <c r="E16253" t="s">
        <v>12</v>
      </c>
      <c r="F16253" s="3" t="s">
        <v>35787</v>
      </c>
      <c r="G16253">
        <v>2017</v>
      </c>
      <c r="H16253" t="s">
        <v>86</v>
      </c>
      <c r="I16253" t="s">
        <v>38163</v>
      </c>
    </row>
    <row r="16254" spans="1:9" ht="32" x14ac:dyDescent="0.2">
      <c r="A16254" t="s">
        <v>38165</v>
      </c>
      <c r="B16254" t="s">
        <v>35786</v>
      </c>
      <c r="C16254">
        <v>1</v>
      </c>
      <c r="D16254">
        <f>100</f>
        <v>100</v>
      </c>
      <c r="E16254" t="s">
        <v>12</v>
      </c>
      <c r="F16254" s="3" t="s">
        <v>35787</v>
      </c>
      <c r="G16254">
        <v>2017</v>
      </c>
      <c r="H16254" t="s">
        <v>86</v>
      </c>
      <c r="I16254" t="s">
        <v>38166</v>
      </c>
    </row>
    <row r="16255" spans="1:9" ht="48" x14ac:dyDescent="0.2">
      <c r="A16255" t="s">
        <v>38165</v>
      </c>
      <c r="B16255" t="s">
        <v>38164</v>
      </c>
      <c r="C16255">
        <v>2</v>
      </c>
      <c r="D16255">
        <f>100</f>
        <v>100</v>
      </c>
      <c r="E16255" t="s">
        <v>38167</v>
      </c>
      <c r="F16255" s="3" t="s">
        <v>38168</v>
      </c>
      <c r="G16255">
        <v>2017</v>
      </c>
      <c r="H16255" t="s">
        <v>86</v>
      </c>
      <c r="I16255" t="s">
        <v>38166</v>
      </c>
    </row>
    <row r="16256" spans="1:9" ht="32" x14ac:dyDescent="0.2">
      <c r="A16256" t="s">
        <v>38169</v>
      </c>
      <c r="B16256" t="s">
        <v>38170</v>
      </c>
      <c r="C16256">
        <v>1</v>
      </c>
      <c r="D16256" t="s">
        <v>731</v>
      </c>
      <c r="E16256" t="s">
        <v>12</v>
      </c>
      <c r="F16256" s="3" t="s">
        <v>38171</v>
      </c>
      <c r="G16256">
        <v>2017</v>
      </c>
      <c r="H16256" t="s">
        <v>714</v>
      </c>
      <c r="I16256" t="s">
        <v>38172</v>
      </c>
    </row>
    <row r="16257" spans="1:9" ht="32" x14ac:dyDescent="0.2">
      <c r="A16257" t="s">
        <v>38169</v>
      </c>
      <c r="B16257" t="s">
        <v>38173</v>
      </c>
      <c r="C16257">
        <v>2</v>
      </c>
      <c r="D16257" t="s">
        <v>731</v>
      </c>
      <c r="E16257" t="s">
        <v>12</v>
      </c>
      <c r="F16257" s="3" t="s">
        <v>38171</v>
      </c>
      <c r="G16257">
        <v>2017</v>
      </c>
      <c r="H16257" t="s">
        <v>714</v>
      </c>
      <c r="I16257" t="s">
        <v>38172</v>
      </c>
    </row>
    <row r="16258" spans="1:9" ht="32" x14ac:dyDescent="0.2">
      <c r="A16258" t="s">
        <v>38169</v>
      </c>
      <c r="B16258" t="s">
        <v>38174</v>
      </c>
      <c r="C16258">
        <v>3</v>
      </c>
      <c r="D16258">
        <f>431</f>
        <v>431</v>
      </c>
      <c r="E16258" t="s">
        <v>12</v>
      </c>
      <c r="F16258" s="3" t="s">
        <v>38175</v>
      </c>
      <c r="G16258">
        <v>2017</v>
      </c>
      <c r="H16258" t="s">
        <v>714</v>
      </c>
      <c r="I16258" t="s">
        <v>38172</v>
      </c>
    </row>
    <row r="16259" spans="1:9" ht="16" x14ac:dyDescent="0.2">
      <c r="A16259" t="s">
        <v>38176</v>
      </c>
      <c r="B16259" t="s">
        <v>38177</v>
      </c>
      <c r="C16259">
        <v>1</v>
      </c>
      <c r="D16259" t="s">
        <v>12</v>
      </c>
      <c r="E16259" t="s">
        <v>12</v>
      </c>
      <c r="F16259" s="3" t="s">
        <v>15210</v>
      </c>
      <c r="G16259">
        <v>2017</v>
      </c>
      <c r="H16259" t="s">
        <v>21</v>
      </c>
      <c r="I16259" t="s">
        <v>38178</v>
      </c>
    </row>
    <row r="16260" spans="1:9" ht="16" x14ac:dyDescent="0.2">
      <c r="A16260" t="s">
        <v>38179</v>
      </c>
      <c r="B16260" t="s">
        <v>38180</v>
      </c>
      <c r="C16260">
        <v>1</v>
      </c>
      <c r="D16260" t="s">
        <v>12</v>
      </c>
      <c r="E16260" t="s">
        <v>12</v>
      </c>
      <c r="F16260" s="3" t="s">
        <v>38181</v>
      </c>
      <c r="G16260">
        <v>2017</v>
      </c>
      <c r="H16260" t="s">
        <v>140</v>
      </c>
      <c r="I16260" t="s">
        <v>38182</v>
      </c>
    </row>
    <row r="16261" spans="1:9" ht="16" x14ac:dyDescent="0.2">
      <c r="A16261" t="s">
        <v>38179</v>
      </c>
      <c r="B16261" t="s">
        <v>38183</v>
      </c>
      <c r="C16261">
        <v>2</v>
      </c>
      <c r="D16261" t="s">
        <v>12</v>
      </c>
      <c r="E16261" t="s">
        <v>12</v>
      </c>
      <c r="F16261" s="3" t="s">
        <v>38184</v>
      </c>
      <c r="G16261">
        <v>2017</v>
      </c>
      <c r="H16261" t="s">
        <v>140</v>
      </c>
      <c r="I16261" t="s">
        <v>38182</v>
      </c>
    </row>
    <row r="16262" spans="1:9" ht="16" x14ac:dyDescent="0.2">
      <c r="A16262" t="s">
        <v>38185</v>
      </c>
      <c r="B16262" t="s">
        <v>38186</v>
      </c>
      <c r="C16262">
        <v>1</v>
      </c>
      <c r="D16262">
        <f>469</f>
        <v>469</v>
      </c>
      <c r="E16262" t="s">
        <v>12</v>
      </c>
      <c r="F16262" s="3" t="s">
        <v>38187</v>
      </c>
      <c r="G16262">
        <v>2017</v>
      </c>
      <c r="H16262" t="s">
        <v>267</v>
      </c>
      <c r="I16262" t="s">
        <v>38188</v>
      </c>
    </row>
    <row r="16263" spans="1:9" ht="16" x14ac:dyDescent="0.2">
      <c r="A16263" t="s">
        <v>38185</v>
      </c>
      <c r="B16263" t="s">
        <v>8184</v>
      </c>
      <c r="C16263">
        <v>2</v>
      </c>
      <c r="D16263" t="s">
        <v>2877</v>
      </c>
      <c r="E16263" t="s">
        <v>2878</v>
      </c>
      <c r="F16263" s="3" t="s">
        <v>2879</v>
      </c>
      <c r="G16263">
        <v>2017</v>
      </c>
      <c r="H16263" t="s">
        <v>267</v>
      </c>
      <c r="I16263" t="s">
        <v>38188</v>
      </c>
    </row>
    <row r="16264" spans="1:9" ht="16" x14ac:dyDescent="0.2">
      <c r="A16264" t="s">
        <v>38185</v>
      </c>
      <c r="B16264" t="s">
        <v>38189</v>
      </c>
      <c r="C16264">
        <v>3</v>
      </c>
      <c r="D16264">
        <f>154</f>
        <v>154</v>
      </c>
      <c r="E16264" t="s">
        <v>4409</v>
      </c>
      <c r="F16264" s="3" t="s">
        <v>18131</v>
      </c>
      <c r="G16264">
        <v>2017</v>
      </c>
      <c r="H16264" t="s">
        <v>267</v>
      </c>
      <c r="I16264" t="s">
        <v>38188</v>
      </c>
    </row>
    <row r="16265" spans="1:9" x14ac:dyDescent="0.2">
      <c r="A16265" t="s">
        <v>38190</v>
      </c>
      <c r="B16265" t="s">
        <v>38191</v>
      </c>
      <c r="C16265">
        <v>1</v>
      </c>
      <c r="D16265">
        <v>551</v>
      </c>
      <c r="E16265" t="s">
        <v>12</v>
      </c>
      <c r="F16265" s="4" t="s">
        <v>45808</v>
      </c>
      <c r="G16265">
        <v>2017</v>
      </c>
      <c r="H16265" t="s">
        <v>140</v>
      </c>
      <c r="I16265" t="s">
        <v>38192</v>
      </c>
    </row>
    <row r="16266" spans="1:9" ht="32" x14ac:dyDescent="0.2">
      <c r="A16266" t="s">
        <v>38190</v>
      </c>
      <c r="B16266" t="s">
        <v>19436</v>
      </c>
      <c r="C16266">
        <v>2</v>
      </c>
      <c r="D16266">
        <f>400</f>
        <v>400</v>
      </c>
      <c r="E16266" t="s">
        <v>12</v>
      </c>
      <c r="F16266" s="3" t="s">
        <v>38193</v>
      </c>
      <c r="G16266">
        <v>2017</v>
      </c>
      <c r="H16266" t="s">
        <v>140</v>
      </c>
      <c r="I16266" t="s">
        <v>38192</v>
      </c>
    </row>
    <row r="16267" spans="1:9" ht="32" x14ac:dyDescent="0.2">
      <c r="A16267" t="s">
        <v>38190</v>
      </c>
      <c r="B16267" t="s">
        <v>38194</v>
      </c>
      <c r="C16267">
        <v>3</v>
      </c>
      <c r="D16267" t="s">
        <v>12</v>
      </c>
      <c r="E16267" t="s">
        <v>12</v>
      </c>
      <c r="F16267" s="3" t="s">
        <v>38195</v>
      </c>
      <c r="G16267">
        <v>2017</v>
      </c>
      <c r="H16267" t="s">
        <v>140</v>
      </c>
      <c r="I16267" t="s">
        <v>38192</v>
      </c>
    </row>
    <row r="16268" spans="1:9" ht="16" x14ac:dyDescent="0.2">
      <c r="A16268" t="s">
        <v>38190</v>
      </c>
      <c r="B16268" t="s">
        <v>38196</v>
      </c>
      <c r="C16268">
        <v>4</v>
      </c>
      <c r="D16268" t="s">
        <v>12</v>
      </c>
      <c r="E16268" t="s">
        <v>12</v>
      </c>
      <c r="F16268" s="3" t="s">
        <v>38197</v>
      </c>
      <c r="G16268">
        <v>2017</v>
      </c>
      <c r="H16268" t="s">
        <v>140</v>
      </c>
      <c r="I16268" t="s">
        <v>38192</v>
      </c>
    </row>
    <row r="16269" spans="1:9" ht="32" x14ac:dyDescent="0.2">
      <c r="A16269" t="s">
        <v>38190</v>
      </c>
      <c r="B16269" t="s">
        <v>38198</v>
      </c>
      <c r="C16269">
        <v>5</v>
      </c>
      <c r="D16269" t="s">
        <v>344</v>
      </c>
      <c r="E16269" t="s">
        <v>334</v>
      </c>
      <c r="F16269" s="3" t="s">
        <v>38199</v>
      </c>
      <c r="G16269">
        <v>2017</v>
      </c>
      <c r="H16269" t="s">
        <v>140</v>
      </c>
      <c r="I16269" t="s">
        <v>38192</v>
      </c>
    </row>
    <row r="16270" spans="1:9" ht="16" x14ac:dyDescent="0.2">
      <c r="A16270" t="s">
        <v>38190</v>
      </c>
      <c r="B16270" t="s">
        <v>38200</v>
      </c>
      <c r="C16270">
        <v>6</v>
      </c>
      <c r="D16270" t="s">
        <v>576</v>
      </c>
      <c r="E16270" t="s">
        <v>12</v>
      </c>
      <c r="F16270" s="3" t="s">
        <v>38201</v>
      </c>
      <c r="G16270">
        <v>2017</v>
      </c>
      <c r="H16270" t="s">
        <v>140</v>
      </c>
      <c r="I16270" t="s">
        <v>38192</v>
      </c>
    </row>
    <row r="16271" spans="1:9" ht="32" x14ac:dyDescent="0.2">
      <c r="A16271" t="s">
        <v>38190</v>
      </c>
      <c r="B16271" t="s">
        <v>25539</v>
      </c>
      <c r="C16271">
        <v>7</v>
      </c>
      <c r="D16271" t="s">
        <v>12</v>
      </c>
      <c r="E16271" t="s">
        <v>12</v>
      </c>
      <c r="F16271" s="3" t="s">
        <v>38202</v>
      </c>
      <c r="G16271">
        <v>2017</v>
      </c>
      <c r="H16271" t="s">
        <v>140</v>
      </c>
      <c r="I16271" t="s">
        <v>38192</v>
      </c>
    </row>
    <row r="16272" spans="1:9" ht="32" x14ac:dyDescent="0.2">
      <c r="A16272" t="s">
        <v>38190</v>
      </c>
      <c r="B16272" t="s">
        <v>11401</v>
      </c>
      <c r="C16272">
        <v>8</v>
      </c>
      <c r="D16272">
        <f>551</f>
        <v>551</v>
      </c>
      <c r="E16272" t="s">
        <v>12</v>
      </c>
      <c r="F16272" s="3" t="s">
        <v>38203</v>
      </c>
      <c r="G16272">
        <v>2017</v>
      </c>
      <c r="H16272" t="s">
        <v>140</v>
      </c>
      <c r="I16272" t="s">
        <v>38192</v>
      </c>
    </row>
    <row r="16273" spans="1:9" ht="32" x14ac:dyDescent="0.2">
      <c r="A16273" t="s">
        <v>38190</v>
      </c>
      <c r="B16273" t="s">
        <v>1016</v>
      </c>
      <c r="C16273">
        <v>9</v>
      </c>
      <c r="D16273" t="s">
        <v>52</v>
      </c>
      <c r="E16273" t="s">
        <v>12</v>
      </c>
      <c r="F16273" s="3" t="s">
        <v>2148</v>
      </c>
      <c r="G16273">
        <v>2017</v>
      </c>
      <c r="H16273" t="s">
        <v>140</v>
      </c>
      <c r="I16273" t="s">
        <v>38192</v>
      </c>
    </row>
    <row r="16274" spans="1:9" ht="32" x14ac:dyDescent="0.2">
      <c r="A16274" t="s">
        <v>38204</v>
      </c>
      <c r="B16274" t="s">
        <v>38191</v>
      </c>
      <c r="C16274">
        <v>1</v>
      </c>
      <c r="D16274">
        <v>551</v>
      </c>
      <c r="E16274" t="s">
        <v>12</v>
      </c>
      <c r="F16274" s="7" t="s">
        <v>20665</v>
      </c>
      <c r="G16274">
        <v>2017</v>
      </c>
      <c r="H16274" t="s">
        <v>140</v>
      </c>
      <c r="I16274" t="s">
        <v>38205</v>
      </c>
    </row>
    <row r="16275" spans="1:9" ht="32" x14ac:dyDescent="0.2">
      <c r="A16275" t="s">
        <v>38204</v>
      </c>
      <c r="B16275" t="s">
        <v>38206</v>
      </c>
      <c r="C16275">
        <v>2</v>
      </c>
      <c r="D16275">
        <f>400</f>
        <v>400</v>
      </c>
      <c r="E16275" t="s">
        <v>12</v>
      </c>
      <c r="F16275" s="3" t="s">
        <v>38207</v>
      </c>
      <c r="G16275">
        <v>2017</v>
      </c>
      <c r="H16275" t="s">
        <v>140</v>
      </c>
      <c r="I16275" t="s">
        <v>38205</v>
      </c>
    </row>
    <row r="16276" spans="1:9" ht="32" x14ac:dyDescent="0.2">
      <c r="A16276" t="s">
        <v>38208</v>
      </c>
      <c r="B16276" t="s">
        <v>177</v>
      </c>
      <c r="C16276">
        <v>1</v>
      </c>
      <c r="D16276" t="s">
        <v>33652</v>
      </c>
      <c r="E16276" t="s">
        <v>12</v>
      </c>
      <c r="F16276" s="3" t="s">
        <v>33653</v>
      </c>
      <c r="G16276">
        <v>2017</v>
      </c>
      <c r="H16276" t="s">
        <v>126</v>
      </c>
      <c r="I16276" t="s">
        <v>38209</v>
      </c>
    </row>
    <row r="16277" spans="1:9" ht="32" x14ac:dyDescent="0.2">
      <c r="A16277" t="s">
        <v>38208</v>
      </c>
      <c r="B16277" t="s">
        <v>186</v>
      </c>
      <c r="C16277">
        <v>2</v>
      </c>
      <c r="D16277" t="s">
        <v>6346</v>
      </c>
      <c r="E16277" t="s">
        <v>12</v>
      </c>
      <c r="F16277" s="3" t="s">
        <v>38210</v>
      </c>
      <c r="G16277">
        <v>2017</v>
      </c>
      <c r="H16277" t="s">
        <v>126</v>
      </c>
      <c r="I16277" t="s">
        <v>38209</v>
      </c>
    </row>
    <row r="16278" spans="1:9" ht="32" x14ac:dyDescent="0.2">
      <c r="A16278" t="s">
        <v>38211</v>
      </c>
      <c r="B16278" t="s">
        <v>31172</v>
      </c>
      <c r="C16278">
        <v>1</v>
      </c>
      <c r="D16278" t="s">
        <v>12</v>
      </c>
      <c r="E16278" t="s">
        <v>12</v>
      </c>
      <c r="F16278" s="3" t="s">
        <v>38212</v>
      </c>
      <c r="G16278">
        <v>2017</v>
      </c>
      <c r="H16278" t="s">
        <v>1022</v>
      </c>
      <c r="I16278" t="s">
        <v>38213</v>
      </c>
    </row>
    <row r="16279" spans="1:9" ht="16" x14ac:dyDescent="0.2">
      <c r="A16279" t="s">
        <v>38211</v>
      </c>
      <c r="B16279" t="s">
        <v>31177</v>
      </c>
      <c r="C16279">
        <v>2</v>
      </c>
      <c r="D16279" t="s">
        <v>1020</v>
      </c>
      <c r="E16279" t="s">
        <v>12</v>
      </c>
      <c r="F16279" s="3" t="s">
        <v>35723</v>
      </c>
      <c r="G16279">
        <v>2017</v>
      </c>
      <c r="H16279" t="s">
        <v>1022</v>
      </c>
      <c r="I16279" t="s">
        <v>38213</v>
      </c>
    </row>
    <row r="16280" spans="1:9" ht="16" x14ac:dyDescent="0.2">
      <c r="A16280" t="s">
        <v>38211</v>
      </c>
      <c r="B16280" t="s">
        <v>38214</v>
      </c>
      <c r="C16280">
        <v>3</v>
      </c>
      <c r="D16280">
        <f>446</f>
        <v>446</v>
      </c>
      <c r="E16280" t="s">
        <v>12</v>
      </c>
      <c r="F16280" s="3" t="s">
        <v>29862</v>
      </c>
      <c r="G16280">
        <v>2017</v>
      </c>
      <c r="H16280" t="s">
        <v>140</v>
      </c>
      <c r="I16280" t="s">
        <v>38213</v>
      </c>
    </row>
    <row r="16281" spans="1:9" ht="32" x14ac:dyDescent="0.2">
      <c r="A16281" t="s">
        <v>38215</v>
      </c>
      <c r="B16281" t="s">
        <v>35203</v>
      </c>
      <c r="C16281">
        <v>1</v>
      </c>
      <c r="D16281" t="s">
        <v>4805</v>
      </c>
      <c r="E16281" t="s">
        <v>12</v>
      </c>
      <c r="F16281" s="3" t="s">
        <v>35201</v>
      </c>
      <c r="G16281">
        <v>2017</v>
      </c>
      <c r="H16281" t="s">
        <v>140</v>
      </c>
      <c r="I16281" t="s">
        <v>38216</v>
      </c>
    </row>
    <row r="16282" spans="1:9" ht="32" x14ac:dyDescent="0.2">
      <c r="A16282" t="s">
        <v>38215</v>
      </c>
      <c r="B16282" t="s">
        <v>38217</v>
      </c>
      <c r="C16282">
        <v>2</v>
      </c>
      <c r="D16282">
        <f>400</f>
        <v>400</v>
      </c>
      <c r="E16282" t="s">
        <v>12</v>
      </c>
      <c r="F16282" s="3" t="s">
        <v>38218</v>
      </c>
      <c r="G16282">
        <v>2017</v>
      </c>
      <c r="H16282" t="s">
        <v>140</v>
      </c>
      <c r="I16282" t="s">
        <v>38216</v>
      </c>
    </row>
    <row r="16283" spans="1:9" ht="16" x14ac:dyDescent="0.2">
      <c r="A16283" t="s">
        <v>38215</v>
      </c>
      <c r="B16283" t="s">
        <v>38219</v>
      </c>
      <c r="C16283">
        <v>3</v>
      </c>
      <c r="D16283" t="s">
        <v>12</v>
      </c>
      <c r="E16283" t="s">
        <v>12</v>
      </c>
      <c r="F16283" s="3" t="s">
        <v>38220</v>
      </c>
      <c r="G16283">
        <v>2017</v>
      </c>
      <c r="H16283" t="s">
        <v>140</v>
      </c>
      <c r="I16283" t="s">
        <v>38216</v>
      </c>
    </row>
    <row r="16284" spans="1:9" ht="16" x14ac:dyDescent="0.2">
      <c r="A16284" t="s">
        <v>38221</v>
      </c>
      <c r="B16284" t="s">
        <v>38222</v>
      </c>
      <c r="C16284">
        <v>1</v>
      </c>
      <c r="D16284" t="s">
        <v>12</v>
      </c>
      <c r="E16284" t="s">
        <v>12</v>
      </c>
      <c r="F16284" s="3" t="s">
        <v>38223</v>
      </c>
      <c r="G16284">
        <v>2017</v>
      </c>
      <c r="H16284" t="s">
        <v>140</v>
      </c>
      <c r="I16284" t="s">
        <v>38224</v>
      </c>
    </row>
    <row r="16285" spans="1:9" ht="32" x14ac:dyDescent="0.2">
      <c r="A16285" t="s">
        <v>38225</v>
      </c>
      <c r="B16285" t="s">
        <v>38226</v>
      </c>
      <c r="C16285">
        <v>1</v>
      </c>
      <c r="D16285" t="s">
        <v>1020</v>
      </c>
      <c r="E16285" t="s">
        <v>12</v>
      </c>
      <c r="F16285" s="3" t="s">
        <v>38227</v>
      </c>
      <c r="G16285">
        <v>2017</v>
      </c>
      <c r="H16285" t="s">
        <v>1022</v>
      </c>
      <c r="I16285" t="s">
        <v>38228</v>
      </c>
    </row>
    <row r="16286" spans="1:9" ht="16" x14ac:dyDescent="0.2">
      <c r="A16286" t="s">
        <v>38229</v>
      </c>
      <c r="B16286" t="s">
        <v>38230</v>
      </c>
      <c r="C16286">
        <v>1</v>
      </c>
      <c r="D16286">
        <f>514</f>
        <v>514</v>
      </c>
      <c r="E16286" t="s">
        <v>12</v>
      </c>
      <c r="F16286" s="3" t="s">
        <v>38231</v>
      </c>
      <c r="G16286">
        <v>2017</v>
      </c>
      <c r="H16286" t="s">
        <v>140</v>
      </c>
      <c r="I16286" t="s">
        <v>38232</v>
      </c>
    </row>
    <row r="16287" spans="1:9" ht="16" x14ac:dyDescent="0.2">
      <c r="A16287" t="s">
        <v>38233</v>
      </c>
      <c r="B16287" t="s">
        <v>38234</v>
      </c>
      <c r="C16287">
        <v>1</v>
      </c>
      <c r="D16287">
        <f>382</f>
        <v>382</v>
      </c>
      <c r="E16287" t="s">
        <v>12</v>
      </c>
      <c r="F16287" s="3" t="s">
        <v>26880</v>
      </c>
      <c r="G16287">
        <v>2017</v>
      </c>
      <c r="H16287" t="s">
        <v>1087</v>
      </c>
      <c r="I16287" t="s">
        <v>38235</v>
      </c>
    </row>
    <row r="16288" spans="1:9" ht="32" x14ac:dyDescent="0.2">
      <c r="A16288" t="s">
        <v>38236</v>
      </c>
      <c r="B16288" t="s">
        <v>38237</v>
      </c>
      <c r="C16288">
        <v>1</v>
      </c>
      <c r="D16288" t="s">
        <v>12</v>
      </c>
      <c r="E16288" t="s">
        <v>12</v>
      </c>
      <c r="F16288" s="3" t="s">
        <v>38238</v>
      </c>
      <c r="G16288">
        <v>2017</v>
      </c>
      <c r="H16288" t="s">
        <v>250</v>
      </c>
      <c r="I16288" t="s">
        <v>38239</v>
      </c>
    </row>
    <row r="16289" spans="1:9" ht="16" x14ac:dyDescent="0.2">
      <c r="A16289" t="s">
        <v>38240</v>
      </c>
      <c r="B16289" t="s">
        <v>38241</v>
      </c>
      <c r="C16289">
        <v>1</v>
      </c>
      <c r="D16289" t="s">
        <v>12</v>
      </c>
      <c r="E16289" t="s">
        <v>12</v>
      </c>
      <c r="F16289" s="3" t="s">
        <v>38242</v>
      </c>
      <c r="G16289">
        <v>2017</v>
      </c>
      <c r="H16289" t="s">
        <v>801</v>
      </c>
      <c r="I16289" t="s">
        <v>38243</v>
      </c>
    </row>
    <row r="16290" spans="1:9" ht="32" x14ac:dyDescent="0.2">
      <c r="A16290" t="s">
        <v>38240</v>
      </c>
      <c r="B16290" t="s">
        <v>38244</v>
      </c>
      <c r="C16290">
        <v>2</v>
      </c>
      <c r="D16290" t="s">
        <v>12</v>
      </c>
      <c r="E16290" t="s">
        <v>12</v>
      </c>
      <c r="F16290" s="3" t="s">
        <v>38245</v>
      </c>
      <c r="G16290">
        <v>2017</v>
      </c>
      <c r="H16290" t="s">
        <v>571</v>
      </c>
      <c r="I16290" t="s">
        <v>38243</v>
      </c>
    </row>
    <row r="16291" spans="1:9" ht="16" x14ac:dyDescent="0.2">
      <c r="A16291" t="s">
        <v>38240</v>
      </c>
      <c r="B16291" t="s">
        <v>38246</v>
      </c>
      <c r="C16291">
        <v>3</v>
      </c>
      <c r="D16291" t="s">
        <v>12</v>
      </c>
      <c r="E16291" t="s">
        <v>12</v>
      </c>
      <c r="F16291" s="3" t="s">
        <v>38247</v>
      </c>
      <c r="G16291">
        <v>2017</v>
      </c>
      <c r="H16291" t="s">
        <v>571</v>
      </c>
      <c r="I16291" t="s">
        <v>38243</v>
      </c>
    </row>
    <row r="16292" spans="1:9" ht="16" x14ac:dyDescent="0.2">
      <c r="A16292" t="s">
        <v>38240</v>
      </c>
      <c r="B16292" t="s">
        <v>38248</v>
      </c>
      <c r="C16292">
        <v>4</v>
      </c>
      <c r="D16292" t="s">
        <v>12</v>
      </c>
      <c r="E16292" t="s">
        <v>12</v>
      </c>
      <c r="F16292" s="3" t="s">
        <v>38249</v>
      </c>
      <c r="G16292">
        <v>2017</v>
      </c>
      <c r="H16292" t="s">
        <v>226</v>
      </c>
      <c r="I16292" t="s">
        <v>38243</v>
      </c>
    </row>
    <row r="16293" spans="1:9" ht="32" x14ac:dyDescent="0.2">
      <c r="A16293" t="s">
        <v>38240</v>
      </c>
      <c r="B16293" t="s">
        <v>38250</v>
      </c>
      <c r="C16293">
        <v>5</v>
      </c>
      <c r="D16293" t="s">
        <v>12</v>
      </c>
      <c r="E16293" t="s">
        <v>12</v>
      </c>
      <c r="F16293" s="3" t="s">
        <v>38251</v>
      </c>
      <c r="G16293">
        <v>2017</v>
      </c>
      <c r="H16293" t="s">
        <v>571</v>
      </c>
      <c r="I16293" t="s">
        <v>38243</v>
      </c>
    </row>
    <row r="16294" spans="1:9" ht="16" x14ac:dyDescent="0.2">
      <c r="A16294" t="s">
        <v>38240</v>
      </c>
      <c r="B16294" t="s">
        <v>38252</v>
      </c>
      <c r="C16294">
        <v>6</v>
      </c>
      <c r="D16294" t="s">
        <v>12</v>
      </c>
      <c r="E16294" t="s">
        <v>12</v>
      </c>
      <c r="F16294" s="3" t="s">
        <v>38253</v>
      </c>
      <c r="G16294">
        <v>2017</v>
      </c>
      <c r="H16294" t="s">
        <v>571</v>
      </c>
      <c r="I16294" t="s">
        <v>38243</v>
      </c>
    </row>
    <row r="16295" spans="1:9" ht="16" x14ac:dyDescent="0.2">
      <c r="A16295" t="s">
        <v>38240</v>
      </c>
      <c r="B16295" t="s">
        <v>38254</v>
      </c>
      <c r="C16295">
        <v>7</v>
      </c>
      <c r="D16295" t="s">
        <v>12</v>
      </c>
      <c r="E16295" t="s">
        <v>12</v>
      </c>
      <c r="F16295" s="3" t="s">
        <v>38255</v>
      </c>
      <c r="G16295">
        <v>2017</v>
      </c>
      <c r="H16295" t="s">
        <v>2483</v>
      </c>
      <c r="I16295" t="s">
        <v>38243</v>
      </c>
    </row>
    <row r="16296" spans="1:9" ht="32" x14ac:dyDescent="0.2">
      <c r="A16296" t="s">
        <v>38240</v>
      </c>
      <c r="B16296" t="s">
        <v>38256</v>
      </c>
      <c r="C16296">
        <v>8</v>
      </c>
      <c r="D16296" t="s">
        <v>12</v>
      </c>
      <c r="E16296" t="s">
        <v>12</v>
      </c>
      <c r="F16296" s="3" t="s">
        <v>38257</v>
      </c>
      <c r="G16296">
        <v>2017</v>
      </c>
      <c r="H16296" t="s">
        <v>3976</v>
      </c>
      <c r="I16296" t="s">
        <v>38243</v>
      </c>
    </row>
    <row r="16297" spans="1:9" ht="16" x14ac:dyDescent="0.2">
      <c r="A16297" t="s">
        <v>38240</v>
      </c>
      <c r="B16297" t="s">
        <v>38258</v>
      </c>
      <c r="C16297">
        <v>9</v>
      </c>
      <c r="D16297" t="s">
        <v>12</v>
      </c>
      <c r="E16297" t="s">
        <v>12</v>
      </c>
      <c r="F16297" s="3" t="s">
        <v>38259</v>
      </c>
      <c r="G16297">
        <v>2017</v>
      </c>
      <c r="H16297" t="s">
        <v>226</v>
      </c>
      <c r="I16297" t="s">
        <v>38243</v>
      </c>
    </row>
    <row r="16298" spans="1:9" ht="16" x14ac:dyDescent="0.2">
      <c r="A16298" t="s">
        <v>38260</v>
      </c>
      <c r="B16298" t="s">
        <v>3700</v>
      </c>
      <c r="C16298">
        <v>1</v>
      </c>
      <c r="D16298" t="s">
        <v>12</v>
      </c>
      <c r="E16298" t="s">
        <v>12</v>
      </c>
      <c r="F16298" s="3" t="s">
        <v>18780</v>
      </c>
      <c r="G16298">
        <v>2017</v>
      </c>
      <c r="H16298" t="s">
        <v>140</v>
      </c>
      <c r="I16298" t="s">
        <v>38261</v>
      </c>
    </row>
    <row r="16299" spans="1:9" ht="16" x14ac:dyDescent="0.2">
      <c r="A16299" t="s">
        <v>38260</v>
      </c>
      <c r="B16299" t="s">
        <v>20682</v>
      </c>
      <c r="C16299">
        <v>2</v>
      </c>
      <c r="D16299" t="s">
        <v>12</v>
      </c>
      <c r="E16299" t="s">
        <v>2283</v>
      </c>
      <c r="F16299" s="3" t="s">
        <v>20679</v>
      </c>
      <c r="G16299">
        <v>2017</v>
      </c>
      <c r="H16299" t="s">
        <v>998</v>
      </c>
      <c r="I16299" t="s">
        <v>38261</v>
      </c>
    </row>
    <row r="16300" spans="1:9" ht="16" x14ac:dyDescent="0.2">
      <c r="A16300" t="s">
        <v>38260</v>
      </c>
      <c r="B16300" t="s">
        <v>1578</v>
      </c>
      <c r="C16300">
        <v>3</v>
      </c>
      <c r="D16300" t="s">
        <v>12</v>
      </c>
      <c r="E16300" t="s">
        <v>12</v>
      </c>
      <c r="F16300" s="3" t="s">
        <v>18780</v>
      </c>
      <c r="G16300">
        <v>2017</v>
      </c>
      <c r="H16300" t="s">
        <v>140</v>
      </c>
      <c r="I16300" t="s">
        <v>38261</v>
      </c>
    </row>
    <row r="16301" spans="1:9" ht="32" x14ac:dyDescent="0.2">
      <c r="A16301" t="s">
        <v>38262</v>
      </c>
      <c r="B16301" t="s">
        <v>36823</v>
      </c>
      <c r="C16301">
        <v>1</v>
      </c>
      <c r="D16301" t="s">
        <v>12</v>
      </c>
      <c r="E16301" t="s">
        <v>12</v>
      </c>
      <c r="F16301" s="3" t="s">
        <v>36824</v>
      </c>
      <c r="G16301">
        <v>2017</v>
      </c>
      <c r="H16301" t="s">
        <v>998</v>
      </c>
      <c r="I16301" t="s">
        <v>38263</v>
      </c>
    </row>
    <row r="16302" spans="1:9" ht="32" x14ac:dyDescent="0.2">
      <c r="A16302" t="s">
        <v>38262</v>
      </c>
      <c r="B16302" t="s">
        <v>36826</v>
      </c>
      <c r="C16302">
        <v>2</v>
      </c>
      <c r="D16302">
        <f>371</f>
        <v>371</v>
      </c>
      <c r="E16302" t="s">
        <v>12</v>
      </c>
      <c r="F16302" s="3" t="s">
        <v>36384</v>
      </c>
      <c r="G16302">
        <v>2017</v>
      </c>
      <c r="H16302" t="s">
        <v>522</v>
      </c>
      <c r="I16302" t="s">
        <v>38263</v>
      </c>
    </row>
    <row r="16303" spans="1:9" ht="16" x14ac:dyDescent="0.2">
      <c r="A16303" t="s">
        <v>38262</v>
      </c>
      <c r="B16303" t="s">
        <v>36827</v>
      </c>
      <c r="C16303">
        <v>3</v>
      </c>
      <c r="D16303" t="s">
        <v>12</v>
      </c>
      <c r="E16303" t="s">
        <v>12</v>
      </c>
      <c r="F16303" s="7" t="s">
        <v>23726</v>
      </c>
      <c r="G16303">
        <v>2017</v>
      </c>
      <c r="H16303" t="s">
        <v>250</v>
      </c>
      <c r="I16303" t="s">
        <v>38263</v>
      </c>
    </row>
    <row r="16304" spans="1:9" ht="16" x14ac:dyDescent="0.2">
      <c r="A16304" t="s">
        <v>38264</v>
      </c>
      <c r="B16304" t="s">
        <v>38265</v>
      </c>
      <c r="C16304">
        <v>1</v>
      </c>
      <c r="D16304" t="s">
        <v>12</v>
      </c>
      <c r="E16304" t="s">
        <v>12</v>
      </c>
      <c r="F16304" s="3" t="s">
        <v>38266</v>
      </c>
      <c r="G16304">
        <v>2017</v>
      </c>
      <c r="H16304" t="s">
        <v>140</v>
      </c>
      <c r="I16304" t="s">
        <v>38267</v>
      </c>
    </row>
    <row r="16305" spans="1:9" ht="16" x14ac:dyDescent="0.2">
      <c r="A16305" t="s">
        <v>38264</v>
      </c>
      <c r="B16305" t="s">
        <v>38268</v>
      </c>
      <c r="C16305">
        <v>2</v>
      </c>
      <c r="D16305" t="s">
        <v>12</v>
      </c>
      <c r="E16305" t="s">
        <v>12</v>
      </c>
      <c r="F16305" s="3" t="s">
        <v>18780</v>
      </c>
      <c r="G16305">
        <v>2017</v>
      </c>
      <c r="H16305" t="s">
        <v>140</v>
      </c>
      <c r="I16305" t="s">
        <v>38267</v>
      </c>
    </row>
    <row r="16306" spans="1:9" ht="16" x14ac:dyDescent="0.2">
      <c r="A16306" t="s">
        <v>38264</v>
      </c>
      <c r="B16306" t="s">
        <v>38269</v>
      </c>
      <c r="C16306">
        <v>3</v>
      </c>
      <c r="D16306" t="s">
        <v>12</v>
      </c>
      <c r="E16306" t="s">
        <v>12</v>
      </c>
      <c r="F16306" s="3" t="s">
        <v>38270</v>
      </c>
      <c r="G16306">
        <v>2017</v>
      </c>
      <c r="H16306" t="s">
        <v>140</v>
      </c>
      <c r="I16306" t="s">
        <v>38267</v>
      </c>
    </row>
    <row r="16307" spans="1:9" ht="16" x14ac:dyDescent="0.2">
      <c r="A16307" t="s">
        <v>38271</v>
      </c>
      <c r="B16307" t="s">
        <v>30327</v>
      </c>
      <c r="C16307">
        <v>1</v>
      </c>
      <c r="D16307">
        <f>237</f>
        <v>237</v>
      </c>
      <c r="E16307" t="s">
        <v>12</v>
      </c>
      <c r="F16307" s="3" t="s">
        <v>10540</v>
      </c>
      <c r="G16307">
        <v>2017</v>
      </c>
      <c r="H16307" t="s">
        <v>21</v>
      </c>
      <c r="I16307" t="s">
        <v>38272</v>
      </c>
    </row>
    <row r="16308" spans="1:9" ht="16" x14ac:dyDescent="0.2">
      <c r="A16308" t="s">
        <v>38273</v>
      </c>
      <c r="B16308" t="s">
        <v>38274</v>
      </c>
      <c r="C16308">
        <v>1</v>
      </c>
      <c r="D16308" t="s">
        <v>12</v>
      </c>
      <c r="E16308" t="s">
        <v>12</v>
      </c>
      <c r="F16308" s="3" t="s">
        <v>38275</v>
      </c>
      <c r="G16308">
        <v>2017</v>
      </c>
      <c r="H16308" t="s">
        <v>37</v>
      </c>
      <c r="I16308" t="s">
        <v>38276</v>
      </c>
    </row>
    <row r="16309" spans="1:9" ht="16" x14ac:dyDescent="0.2">
      <c r="A16309" t="s">
        <v>38277</v>
      </c>
      <c r="B16309" t="s">
        <v>38274</v>
      </c>
      <c r="C16309">
        <v>1</v>
      </c>
      <c r="D16309" t="s">
        <v>12</v>
      </c>
      <c r="E16309" t="s">
        <v>12</v>
      </c>
      <c r="F16309" s="3" t="s">
        <v>38275</v>
      </c>
      <c r="G16309">
        <v>2017</v>
      </c>
      <c r="H16309" t="s">
        <v>37</v>
      </c>
      <c r="I16309" t="s">
        <v>38278</v>
      </c>
    </row>
    <row r="16310" spans="1:9" ht="16" x14ac:dyDescent="0.2">
      <c r="A16310" t="s">
        <v>38279</v>
      </c>
      <c r="B16310" t="s">
        <v>36883</v>
      </c>
      <c r="C16310">
        <v>1</v>
      </c>
      <c r="D16310" t="s">
        <v>142</v>
      </c>
      <c r="E16310" t="s">
        <v>12</v>
      </c>
      <c r="F16310" s="7" t="s">
        <v>32717</v>
      </c>
      <c r="G16310">
        <v>2017</v>
      </c>
      <c r="H16310" t="s">
        <v>140</v>
      </c>
      <c r="I16310" t="s">
        <v>38280</v>
      </c>
    </row>
    <row r="16311" spans="1:9" ht="16" x14ac:dyDescent="0.2">
      <c r="A16311" t="s">
        <v>38281</v>
      </c>
      <c r="B16311" t="s">
        <v>4096</v>
      </c>
      <c r="C16311">
        <v>1</v>
      </c>
      <c r="D16311">
        <f>137</f>
        <v>137</v>
      </c>
      <c r="E16311" t="s">
        <v>12</v>
      </c>
      <c r="F16311" s="3" t="s">
        <v>2467</v>
      </c>
      <c r="G16311">
        <v>2017</v>
      </c>
      <c r="H16311" t="s">
        <v>323</v>
      </c>
      <c r="I16311" t="s">
        <v>38282</v>
      </c>
    </row>
    <row r="16312" spans="1:9" ht="16" x14ac:dyDescent="0.2">
      <c r="A16312" t="s">
        <v>38283</v>
      </c>
      <c r="B16312" t="s">
        <v>38284</v>
      </c>
      <c r="C16312">
        <v>1</v>
      </c>
      <c r="D16312" t="s">
        <v>12</v>
      </c>
      <c r="E16312" t="s">
        <v>12</v>
      </c>
      <c r="F16312" s="3" t="s">
        <v>4386</v>
      </c>
      <c r="G16312">
        <v>2017</v>
      </c>
      <c r="H16312" t="s">
        <v>4387</v>
      </c>
      <c r="I16312" t="s">
        <v>38285</v>
      </c>
    </row>
    <row r="16313" spans="1:9" ht="16" x14ac:dyDescent="0.2">
      <c r="A16313" t="s">
        <v>38286</v>
      </c>
      <c r="B16313" t="s">
        <v>38287</v>
      </c>
      <c r="C16313">
        <v>1</v>
      </c>
      <c r="D16313" t="s">
        <v>4805</v>
      </c>
      <c r="E16313" t="s">
        <v>12</v>
      </c>
      <c r="F16313" s="3" t="s">
        <v>38288</v>
      </c>
      <c r="G16313">
        <v>2017</v>
      </c>
      <c r="H16313" t="s">
        <v>140</v>
      </c>
      <c r="I16313" t="s">
        <v>38289</v>
      </c>
    </row>
    <row r="16314" spans="1:9" ht="16" x14ac:dyDescent="0.2">
      <c r="A16314" t="s">
        <v>38286</v>
      </c>
      <c r="B16314" t="s">
        <v>19521</v>
      </c>
      <c r="C16314">
        <v>2</v>
      </c>
      <c r="D16314" t="s">
        <v>12</v>
      </c>
      <c r="E16314" t="s">
        <v>12</v>
      </c>
      <c r="F16314" s="3" t="s">
        <v>38290</v>
      </c>
      <c r="G16314">
        <v>2017</v>
      </c>
      <c r="H16314" t="s">
        <v>140</v>
      </c>
      <c r="I16314" t="s">
        <v>38289</v>
      </c>
    </row>
    <row r="16315" spans="1:9" ht="32" x14ac:dyDescent="0.2">
      <c r="A16315" t="s">
        <v>38291</v>
      </c>
      <c r="B16315" t="s">
        <v>38292</v>
      </c>
      <c r="C16315">
        <v>1</v>
      </c>
      <c r="D16315" t="s">
        <v>12</v>
      </c>
      <c r="E16315" t="s">
        <v>12</v>
      </c>
      <c r="F16315" s="3" t="s">
        <v>38293</v>
      </c>
      <c r="G16315">
        <v>2017</v>
      </c>
      <c r="H16315" t="s">
        <v>239</v>
      </c>
      <c r="I16315" t="s">
        <v>38294</v>
      </c>
    </row>
    <row r="16316" spans="1:9" ht="16" x14ac:dyDescent="0.2">
      <c r="A16316" t="s">
        <v>38295</v>
      </c>
      <c r="B16316" t="s">
        <v>38296</v>
      </c>
      <c r="C16316">
        <v>1</v>
      </c>
      <c r="D16316" t="s">
        <v>1148</v>
      </c>
      <c r="E16316" t="s">
        <v>12</v>
      </c>
      <c r="F16316" s="3" t="s">
        <v>29169</v>
      </c>
      <c r="G16316">
        <v>2017</v>
      </c>
      <c r="H16316" t="s">
        <v>368</v>
      </c>
      <c r="I16316" t="s">
        <v>38297</v>
      </c>
    </row>
    <row r="16317" spans="1:9" ht="16" x14ac:dyDescent="0.2">
      <c r="A16317" t="s">
        <v>38298</v>
      </c>
      <c r="B16317" t="s">
        <v>38299</v>
      </c>
      <c r="C16317">
        <v>1</v>
      </c>
      <c r="D16317">
        <f>514</f>
        <v>514</v>
      </c>
      <c r="E16317" t="s">
        <v>12</v>
      </c>
      <c r="F16317" s="3" t="s">
        <v>501</v>
      </c>
      <c r="G16317">
        <v>2017</v>
      </c>
      <c r="H16317" t="s">
        <v>140</v>
      </c>
      <c r="I16317" t="s">
        <v>38300</v>
      </c>
    </row>
    <row r="16318" spans="1:9" ht="16" x14ac:dyDescent="0.2">
      <c r="A16318" t="s">
        <v>38298</v>
      </c>
      <c r="B16318" t="s">
        <v>38301</v>
      </c>
      <c r="C16318">
        <v>2</v>
      </c>
      <c r="D16318" t="s">
        <v>1010</v>
      </c>
      <c r="E16318" t="s">
        <v>12</v>
      </c>
      <c r="F16318" s="3" t="s">
        <v>6865</v>
      </c>
      <c r="G16318">
        <v>2017</v>
      </c>
      <c r="H16318" t="s">
        <v>140</v>
      </c>
      <c r="I16318" t="s">
        <v>38300</v>
      </c>
    </row>
    <row r="16319" spans="1:9" ht="32" x14ac:dyDescent="0.2">
      <c r="A16319" t="s">
        <v>38302</v>
      </c>
      <c r="B16319" t="s">
        <v>27525</v>
      </c>
      <c r="C16319">
        <v>1</v>
      </c>
      <c r="D16319" t="s">
        <v>2860</v>
      </c>
      <c r="E16319" t="s">
        <v>12</v>
      </c>
      <c r="F16319" s="3" t="s">
        <v>38303</v>
      </c>
      <c r="G16319">
        <v>2017</v>
      </c>
      <c r="H16319" t="s">
        <v>140</v>
      </c>
      <c r="I16319" t="s">
        <v>38304</v>
      </c>
    </row>
    <row r="16320" spans="1:9" ht="16" x14ac:dyDescent="0.2">
      <c r="A16320" t="s">
        <v>38302</v>
      </c>
      <c r="B16320" t="s">
        <v>18166</v>
      </c>
      <c r="C16320">
        <v>2</v>
      </c>
      <c r="D16320" t="s">
        <v>316</v>
      </c>
      <c r="E16320" t="s">
        <v>12</v>
      </c>
      <c r="F16320" s="3" t="s">
        <v>31777</v>
      </c>
      <c r="G16320">
        <v>2017</v>
      </c>
      <c r="H16320" t="s">
        <v>14</v>
      </c>
      <c r="I16320" t="s">
        <v>38304</v>
      </c>
    </row>
    <row r="16321" spans="1:9" ht="16" x14ac:dyDescent="0.2">
      <c r="A16321" t="s">
        <v>38305</v>
      </c>
      <c r="B16321" t="s">
        <v>5320</v>
      </c>
      <c r="C16321">
        <v>1</v>
      </c>
      <c r="D16321" t="s">
        <v>5327</v>
      </c>
      <c r="E16321" t="s">
        <v>12</v>
      </c>
      <c r="F16321" s="3" t="s">
        <v>20185</v>
      </c>
      <c r="G16321">
        <v>2017</v>
      </c>
      <c r="H16321" t="s">
        <v>368</v>
      </c>
      <c r="I16321" t="s">
        <v>38306</v>
      </c>
    </row>
    <row r="16322" spans="1:9" ht="16" x14ac:dyDescent="0.2">
      <c r="A16322" t="s">
        <v>38305</v>
      </c>
      <c r="B16322" t="s">
        <v>29481</v>
      </c>
      <c r="C16322">
        <v>2</v>
      </c>
      <c r="D16322" t="s">
        <v>996</v>
      </c>
      <c r="E16322" t="s">
        <v>12</v>
      </c>
      <c r="F16322" s="3" t="s">
        <v>4547</v>
      </c>
      <c r="G16322">
        <v>2017</v>
      </c>
      <c r="H16322" t="s">
        <v>998</v>
      </c>
      <c r="I16322" t="s">
        <v>38306</v>
      </c>
    </row>
    <row r="16323" spans="1:9" ht="32" x14ac:dyDescent="0.2">
      <c r="A16323" t="s">
        <v>38307</v>
      </c>
      <c r="B16323" t="s">
        <v>24795</v>
      </c>
      <c r="C16323">
        <v>1</v>
      </c>
      <c r="D16323">
        <f>410</f>
        <v>410</v>
      </c>
      <c r="E16323" t="s">
        <v>12</v>
      </c>
      <c r="F16323" s="3" t="s">
        <v>37322</v>
      </c>
      <c r="G16323">
        <v>2017</v>
      </c>
      <c r="H16323" t="s">
        <v>140</v>
      </c>
      <c r="I16323" t="s">
        <v>38308</v>
      </c>
    </row>
    <row r="16324" spans="1:9" ht="32" x14ac:dyDescent="0.2">
      <c r="A16324" t="s">
        <v>38307</v>
      </c>
      <c r="B16324" t="s">
        <v>31528</v>
      </c>
      <c r="C16324">
        <v>2</v>
      </c>
      <c r="D16324">
        <f>446</f>
        <v>446</v>
      </c>
      <c r="E16324" t="s">
        <v>12</v>
      </c>
      <c r="F16324" s="3" t="s">
        <v>14211</v>
      </c>
      <c r="G16324">
        <v>2017</v>
      </c>
      <c r="H16324" t="s">
        <v>140</v>
      </c>
      <c r="I16324" t="s">
        <v>38308</v>
      </c>
    </row>
    <row r="16325" spans="1:9" ht="16" x14ac:dyDescent="0.2">
      <c r="A16325" t="s">
        <v>38307</v>
      </c>
      <c r="B16325" t="s">
        <v>38309</v>
      </c>
      <c r="C16325">
        <v>3</v>
      </c>
      <c r="D16325" t="s">
        <v>5574</v>
      </c>
      <c r="E16325" t="s">
        <v>12</v>
      </c>
      <c r="F16325" s="3" t="s">
        <v>8020</v>
      </c>
      <c r="G16325">
        <v>2017</v>
      </c>
      <c r="H16325" t="s">
        <v>140</v>
      </c>
      <c r="I16325" t="s">
        <v>38308</v>
      </c>
    </row>
    <row r="16326" spans="1:9" ht="32" x14ac:dyDescent="0.2">
      <c r="A16326" t="s">
        <v>38307</v>
      </c>
      <c r="B16326" t="s">
        <v>11394</v>
      </c>
      <c r="C16326">
        <v>4</v>
      </c>
      <c r="D16326" t="s">
        <v>1010</v>
      </c>
      <c r="E16326" t="s">
        <v>12</v>
      </c>
      <c r="F16326" s="3" t="s">
        <v>18928</v>
      </c>
      <c r="G16326">
        <v>2017</v>
      </c>
      <c r="H16326" t="s">
        <v>140</v>
      </c>
      <c r="I16326" t="s">
        <v>38308</v>
      </c>
    </row>
    <row r="16327" spans="1:9" ht="32" x14ac:dyDescent="0.2">
      <c r="A16327" t="s">
        <v>38310</v>
      </c>
      <c r="B16327" t="s">
        <v>37893</v>
      </c>
      <c r="C16327">
        <v>1</v>
      </c>
      <c r="D16327">
        <f>364</f>
        <v>364</v>
      </c>
      <c r="E16327" t="s">
        <v>6446</v>
      </c>
      <c r="F16327" s="3" t="s">
        <v>38311</v>
      </c>
      <c r="G16327">
        <v>2017</v>
      </c>
      <c r="H16327" t="s">
        <v>267</v>
      </c>
      <c r="I16327" t="s">
        <v>38312</v>
      </c>
    </row>
    <row r="16328" spans="1:9" ht="32" x14ac:dyDescent="0.2">
      <c r="A16328" t="s">
        <v>38313</v>
      </c>
      <c r="B16328" t="s">
        <v>38314</v>
      </c>
      <c r="C16328">
        <v>1</v>
      </c>
      <c r="D16328" t="s">
        <v>12</v>
      </c>
      <c r="E16328" t="s">
        <v>12</v>
      </c>
      <c r="F16328" s="3" t="s">
        <v>38315</v>
      </c>
      <c r="G16328">
        <v>2017</v>
      </c>
      <c r="H16328" t="s">
        <v>527</v>
      </c>
      <c r="I16328" t="s">
        <v>38316</v>
      </c>
    </row>
    <row r="16329" spans="1:9" ht="32" x14ac:dyDescent="0.2">
      <c r="A16329" t="s">
        <v>38317</v>
      </c>
      <c r="B16329" t="s">
        <v>38318</v>
      </c>
      <c r="C16329">
        <v>1</v>
      </c>
      <c r="D16329">
        <f>523</f>
        <v>523</v>
      </c>
      <c r="E16329" t="s">
        <v>12</v>
      </c>
      <c r="F16329" s="3" t="s">
        <v>38319</v>
      </c>
      <c r="G16329">
        <v>2017</v>
      </c>
      <c r="H16329" t="s">
        <v>226</v>
      </c>
      <c r="I16329" t="s">
        <v>38320</v>
      </c>
    </row>
    <row r="16330" spans="1:9" ht="16" x14ac:dyDescent="0.2">
      <c r="A16330" t="s">
        <v>38317</v>
      </c>
      <c r="B16330" t="s">
        <v>38321</v>
      </c>
      <c r="C16330">
        <v>2</v>
      </c>
      <c r="D16330" t="s">
        <v>52</v>
      </c>
      <c r="E16330" t="s">
        <v>12</v>
      </c>
      <c r="F16330" s="3" t="s">
        <v>4010</v>
      </c>
      <c r="G16330">
        <v>2017</v>
      </c>
      <c r="H16330" t="s">
        <v>226</v>
      </c>
      <c r="I16330" t="s">
        <v>38320</v>
      </c>
    </row>
    <row r="16331" spans="1:9" ht="32" x14ac:dyDescent="0.2">
      <c r="A16331" t="s">
        <v>38322</v>
      </c>
      <c r="B16331" t="s">
        <v>20402</v>
      </c>
      <c r="C16331">
        <v>1</v>
      </c>
      <c r="D16331" t="s">
        <v>2652</v>
      </c>
      <c r="E16331" t="s">
        <v>12</v>
      </c>
      <c r="F16331" s="7" t="s">
        <v>20401</v>
      </c>
      <c r="G16331">
        <v>2017</v>
      </c>
      <c r="H16331" t="s">
        <v>140</v>
      </c>
      <c r="I16331" t="s">
        <v>38323</v>
      </c>
    </row>
    <row r="16332" spans="1:9" ht="32" x14ac:dyDescent="0.2">
      <c r="A16332" t="s">
        <v>38322</v>
      </c>
      <c r="B16332" t="s">
        <v>38324</v>
      </c>
      <c r="C16332">
        <v>2</v>
      </c>
      <c r="D16332" t="s">
        <v>12</v>
      </c>
      <c r="E16332" t="s">
        <v>12</v>
      </c>
      <c r="F16332" s="3" t="s">
        <v>38325</v>
      </c>
      <c r="G16332">
        <v>2017</v>
      </c>
      <c r="H16332" t="s">
        <v>140</v>
      </c>
      <c r="I16332" t="s">
        <v>38323</v>
      </c>
    </row>
    <row r="16333" spans="1:9" ht="32" x14ac:dyDescent="0.2">
      <c r="A16333" t="s">
        <v>38322</v>
      </c>
      <c r="B16333" t="s">
        <v>38326</v>
      </c>
      <c r="C16333">
        <v>3</v>
      </c>
      <c r="D16333">
        <f>575</f>
        <v>575</v>
      </c>
      <c r="E16333" t="s">
        <v>12</v>
      </c>
      <c r="F16333" s="3" t="s">
        <v>20403</v>
      </c>
      <c r="G16333">
        <v>2017</v>
      </c>
      <c r="H16333" t="s">
        <v>140</v>
      </c>
      <c r="I16333" t="s">
        <v>38323</v>
      </c>
    </row>
    <row r="16334" spans="1:9" ht="16" x14ac:dyDescent="0.2">
      <c r="A16334" t="s">
        <v>38322</v>
      </c>
      <c r="B16334" t="s">
        <v>13649</v>
      </c>
      <c r="C16334">
        <v>4</v>
      </c>
      <c r="D16334" t="s">
        <v>12</v>
      </c>
      <c r="E16334" t="s">
        <v>12</v>
      </c>
      <c r="F16334" s="3" t="s">
        <v>14197</v>
      </c>
      <c r="G16334">
        <v>2017</v>
      </c>
      <c r="H16334" t="s">
        <v>140</v>
      </c>
      <c r="I16334" t="s">
        <v>38323</v>
      </c>
    </row>
    <row r="16335" spans="1:9" ht="32" x14ac:dyDescent="0.2">
      <c r="A16335" t="s">
        <v>38327</v>
      </c>
      <c r="B16335" t="s">
        <v>3423</v>
      </c>
      <c r="C16335">
        <v>1</v>
      </c>
      <c r="D16335" t="s">
        <v>12</v>
      </c>
      <c r="E16335" t="s">
        <v>12</v>
      </c>
      <c r="F16335" s="3" t="s">
        <v>3424</v>
      </c>
      <c r="G16335">
        <v>2017</v>
      </c>
      <c r="H16335" t="s">
        <v>2868</v>
      </c>
      <c r="I16335" t="s">
        <v>38328</v>
      </c>
    </row>
    <row r="16336" spans="1:9" ht="16" x14ac:dyDescent="0.2">
      <c r="A16336" t="s">
        <v>38329</v>
      </c>
      <c r="B16336" t="s">
        <v>4116</v>
      </c>
      <c r="C16336">
        <v>1</v>
      </c>
      <c r="D16336" t="s">
        <v>12</v>
      </c>
      <c r="E16336" t="s">
        <v>12</v>
      </c>
      <c r="F16336" s="3" t="s">
        <v>4117</v>
      </c>
      <c r="G16336">
        <v>2017</v>
      </c>
      <c r="H16336" t="s">
        <v>368</v>
      </c>
      <c r="I16336" t="s">
        <v>38330</v>
      </c>
    </row>
    <row r="16337" spans="1:9" ht="32" x14ac:dyDescent="0.2">
      <c r="A16337" t="s">
        <v>38329</v>
      </c>
      <c r="B16337" t="s">
        <v>34174</v>
      </c>
      <c r="C16337">
        <v>2</v>
      </c>
      <c r="D16337" t="s">
        <v>316</v>
      </c>
      <c r="E16337" t="s">
        <v>12</v>
      </c>
      <c r="F16337" s="3" t="s">
        <v>34172</v>
      </c>
      <c r="G16337">
        <v>2017</v>
      </c>
      <c r="H16337" t="s">
        <v>140</v>
      </c>
      <c r="I16337" t="s">
        <v>38330</v>
      </c>
    </row>
    <row r="16338" spans="1:9" ht="32" x14ac:dyDescent="0.2">
      <c r="A16338" t="s">
        <v>38331</v>
      </c>
      <c r="B16338" t="s">
        <v>20402</v>
      </c>
      <c r="C16338">
        <v>1</v>
      </c>
      <c r="D16338" t="s">
        <v>2652</v>
      </c>
      <c r="E16338" t="s">
        <v>12</v>
      </c>
      <c r="F16338" s="7" t="s">
        <v>20401</v>
      </c>
      <c r="G16338">
        <v>2017</v>
      </c>
      <c r="H16338" t="s">
        <v>140</v>
      </c>
      <c r="I16338" t="s">
        <v>38332</v>
      </c>
    </row>
    <row r="16339" spans="1:9" ht="32" x14ac:dyDescent="0.2">
      <c r="A16339" t="s">
        <v>38331</v>
      </c>
      <c r="B16339" t="s">
        <v>38333</v>
      </c>
      <c r="C16339">
        <v>2</v>
      </c>
      <c r="D16339">
        <f>575</f>
        <v>575</v>
      </c>
      <c r="E16339" t="s">
        <v>12</v>
      </c>
      <c r="F16339" s="3" t="s">
        <v>20403</v>
      </c>
      <c r="G16339">
        <v>2017</v>
      </c>
      <c r="H16339" t="s">
        <v>140</v>
      </c>
      <c r="I16339" t="s">
        <v>38332</v>
      </c>
    </row>
    <row r="16340" spans="1:9" ht="16" x14ac:dyDescent="0.2">
      <c r="A16340" t="s">
        <v>38331</v>
      </c>
      <c r="B16340" t="s">
        <v>38334</v>
      </c>
      <c r="C16340">
        <v>3</v>
      </c>
      <c r="D16340">
        <f>575</f>
        <v>575</v>
      </c>
      <c r="E16340" t="s">
        <v>12</v>
      </c>
      <c r="F16340" s="3" t="s">
        <v>38335</v>
      </c>
      <c r="G16340">
        <v>2017</v>
      </c>
      <c r="H16340" t="s">
        <v>140</v>
      </c>
      <c r="I16340" t="s">
        <v>38332</v>
      </c>
    </row>
    <row r="16341" spans="1:9" ht="32" x14ac:dyDescent="0.2">
      <c r="A16341" t="s">
        <v>38331</v>
      </c>
      <c r="B16341" t="s">
        <v>38336</v>
      </c>
      <c r="C16341">
        <v>4</v>
      </c>
      <c r="D16341">
        <f>575</f>
        <v>575</v>
      </c>
      <c r="E16341" t="s">
        <v>12</v>
      </c>
      <c r="F16341" s="3" t="s">
        <v>38337</v>
      </c>
      <c r="G16341">
        <v>2017</v>
      </c>
      <c r="H16341" t="s">
        <v>140</v>
      </c>
      <c r="I16341" t="s">
        <v>38332</v>
      </c>
    </row>
    <row r="16342" spans="1:9" ht="32" x14ac:dyDescent="0.2">
      <c r="A16342" t="s">
        <v>38338</v>
      </c>
      <c r="B16342" t="s">
        <v>38339</v>
      </c>
      <c r="C16342">
        <v>1</v>
      </c>
      <c r="D16342" t="s">
        <v>712</v>
      </c>
      <c r="E16342" t="s">
        <v>12</v>
      </c>
      <c r="F16342" s="3" t="s">
        <v>38340</v>
      </c>
      <c r="G16342">
        <v>2017</v>
      </c>
      <c r="H16342" t="s">
        <v>140</v>
      </c>
      <c r="I16342" t="s">
        <v>38341</v>
      </c>
    </row>
    <row r="16343" spans="1:9" ht="32" x14ac:dyDescent="0.2">
      <c r="A16343" t="s">
        <v>38338</v>
      </c>
      <c r="B16343" t="s">
        <v>38342</v>
      </c>
      <c r="C16343">
        <v>2</v>
      </c>
      <c r="D16343">
        <f>410</f>
        <v>410</v>
      </c>
      <c r="E16343" t="s">
        <v>12</v>
      </c>
      <c r="F16343" s="3" t="s">
        <v>38343</v>
      </c>
      <c r="G16343">
        <v>2017</v>
      </c>
      <c r="H16343" t="s">
        <v>140</v>
      </c>
      <c r="I16343" t="s">
        <v>38341</v>
      </c>
    </row>
    <row r="16344" spans="1:9" ht="32" x14ac:dyDescent="0.2">
      <c r="A16344" t="s">
        <v>38344</v>
      </c>
      <c r="B16344" t="s">
        <v>29526</v>
      </c>
      <c r="C16344">
        <v>1</v>
      </c>
      <c r="D16344">
        <f>469</f>
        <v>469</v>
      </c>
      <c r="E16344" t="s">
        <v>12</v>
      </c>
      <c r="F16344" s="3" t="s">
        <v>32505</v>
      </c>
      <c r="G16344">
        <v>2017</v>
      </c>
      <c r="H16344" t="s">
        <v>267</v>
      </c>
      <c r="I16344" t="s">
        <v>38345</v>
      </c>
    </row>
    <row r="16345" spans="1:9" ht="16" x14ac:dyDescent="0.2">
      <c r="A16345" t="s">
        <v>38344</v>
      </c>
      <c r="B16345" t="s">
        <v>38346</v>
      </c>
      <c r="C16345">
        <v>2</v>
      </c>
      <c r="D16345" t="s">
        <v>12</v>
      </c>
      <c r="E16345" t="s">
        <v>12</v>
      </c>
      <c r="F16345" s="3" t="s">
        <v>38347</v>
      </c>
      <c r="G16345">
        <v>2017</v>
      </c>
      <c r="H16345" t="s">
        <v>267</v>
      </c>
      <c r="I16345" t="s">
        <v>38345</v>
      </c>
    </row>
    <row r="16346" spans="1:9" ht="16" x14ac:dyDescent="0.2">
      <c r="A16346" t="s">
        <v>38344</v>
      </c>
      <c r="B16346" t="s">
        <v>182</v>
      </c>
      <c r="C16346">
        <v>3</v>
      </c>
      <c r="D16346">
        <f>461</f>
        <v>461</v>
      </c>
      <c r="E16346" t="s">
        <v>12</v>
      </c>
      <c r="F16346" s="3" t="s">
        <v>38348</v>
      </c>
      <c r="G16346">
        <v>2017</v>
      </c>
      <c r="H16346" t="s">
        <v>126</v>
      </c>
      <c r="I16346" t="s">
        <v>38345</v>
      </c>
    </row>
    <row r="16347" spans="1:9" ht="32" x14ac:dyDescent="0.2">
      <c r="A16347" t="s">
        <v>38344</v>
      </c>
      <c r="B16347" t="s">
        <v>38349</v>
      </c>
      <c r="C16347">
        <v>4</v>
      </c>
      <c r="D16347" t="s">
        <v>344</v>
      </c>
      <c r="E16347" t="s">
        <v>12</v>
      </c>
      <c r="F16347" s="3" t="s">
        <v>38350</v>
      </c>
      <c r="G16347">
        <v>2017</v>
      </c>
      <c r="H16347" t="s">
        <v>267</v>
      </c>
      <c r="I16347" t="s">
        <v>38345</v>
      </c>
    </row>
    <row r="16348" spans="1:9" ht="32" x14ac:dyDescent="0.2">
      <c r="A16348" t="s">
        <v>38344</v>
      </c>
      <c r="B16348" t="s">
        <v>27713</v>
      </c>
      <c r="C16348">
        <v>5</v>
      </c>
      <c r="D16348">
        <f>276</f>
        <v>276</v>
      </c>
      <c r="E16348" t="s">
        <v>12</v>
      </c>
      <c r="F16348" s="3" t="s">
        <v>3935</v>
      </c>
      <c r="G16348">
        <v>2017</v>
      </c>
      <c r="H16348" t="s">
        <v>267</v>
      </c>
      <c r="I16348" t="s">
        <v>38345</v>
      </c>
    </row>
    <row r="16349" spans="1:9" ht="32" x14ac:dyDescent="0.2">
      <c r="A16349" t="s">
        <v>38344</v>
      </c>
      <c r="B16349" t="s">
        <v>29567</v>
      </c>
      <c r="C16349">
        <v>6</v>
      </c>
      <c r="D16349" t="s">
        <v>12</v>
      </c>
      <c r="E16349" t="s">
        <v>12</v>
      </c>
      <c r="F16349" s="3" t="s">
        <v>38351</v>
      </c>
      <c r="G16349">
        <v>2017</v>
      </c>
      <c r="H16349" t="s">
        <v>250</v>
      </c>
      <c r="I16349" t="s">
        <v>38345</v>
      </c>
    </row>
    <row r="16350" spans="1:9" ht="32" x14ac:dyDescent="0.2">
      <c r="A16350" t="s">
        <v>38344</v>
      </c>
      <c r="B16350" t="s">
        <v>38352</v>
      </c>
      <c r="C16350">
        <v>7</v>
      </c>
      <c r="D16350">
        <f>276</f>
        <v>276</v>
      </c>
      <c r="E16350" t="s">
        <v>12</v>
      </c>
      <c r="F16350" s="3" t="s">
        <v>3935</v>
      </c>
      <c r="G16350">
        <v>2017</v>
      </c>
      <c r="H16350" t="s">
        <v>267</v>
      </c>
      <c r="I16350" t="s">
        <v>38345</v>
      </c>
    </row>
    <row r="16351" spans="1:9" ht="32" x14ac:dyDescent="0.2">
      <c r="A16351" t="s">
        <v>38353</v>
      </c>
      <c r="B16351" t="s">
        <v>27955</v>
      </c>
      <c r="C16351">
        <v>1</v>
      </c>
      <c r="D16351" t="s">
        <v>12</v>
      </c>
      <c r="E16351" t="s">
        <v>12</v>
      </c>
      <c r="F16351" s="3" t="s">
        <v>27956</v>
      </c>
      <c r="G16351">
        <v>2017</v>
      </c>
      <c r="H16351" t="s">
        <v>126</v>
      </c>
      <c r="I16351" t="s">
        <v>38354</v>
      </c>
    </row>
    <row r="16352" spans="1:9" ht="16" x14ac:dyDescent="0.2">
      <c r="A16352" t="s">
        <v>38353</v>
      </c>
      <c r="B16352" t="s">
        <v>38355</v>
      </c>
      <c r="C16352">
        <v>2</v>
      </c>
      <c r="D16352" t="s">
        <v>12</v>
      </c>
      <c r="E16352" t="s">
        <v>12</v>
      </c>
      <c r="F16352" s="3" t="s">
        <v>30586</v>
      </c>
      <c r="G16352">
        <v>2017</v>
      </c>
      <c r="H16352" t="s">
        <v>126</v>
      </c>
      <c r="I16352" t="s">
        <v>38354</v>
      </c>
    </row>
    <row r="16353" spans="1:9" ht="32" x14ac:dyDescent="0.2">
      <c r="A16353" t="s">
        <v>38356</v>
      </c>
      <c r="B16353" t="s">
        <v>38357</v>
      </c>
      <c r="C16353">
        <v>1</v>
      </c>
      <c r="D16353" t="s">
        <v>996</v>
      </c>
      <c r="E16353" t="s">
        <v>12</v>
      </c>
      <c r="F16353" s="3" t="s">
        <v>38358</v>
      </c>
      <c r="G16353">
        <v>2017</v>
      </c>
      <c r="H16353" t="s">
        <v>998</v>
      </c>
      <c r="I16353" t="s">
        <v>38359</v>
      </c>
    </row>
    <row r="16354" spans="1:9" ht="16" x14ac:dyDescent="0.2">
      <c r="A16354" t="s">
        <v>38360</v>
      </c>
      <c r="B16354" t="s">
        <v>38361</v>
      </c>
      <c r="C16354">
        <v>1</v>
      </c>
      <c r="D16354">
        <f>169</f>
        <v>169</v>
      </c>
      <c r="E16354" t="s">
        <v>12</v>
      </c>
      <c r="F16354" s="3" t="s">
        <v>5594</v>
      </c>
      <c r="G16354">
        <v>2017</v>
      </c>
      <c r="H16354" t="s">
        <v>140</v>
      </c>
      <c r="I16354" t="s">
        <v>38362</v>
      </c>
    </row>
    <row r="16355" spans="1:9" ht="16" x14ac:dyDescent="0.2">
      <c r="A16355" t="s">
        <v>38360</v>
      </c>
      <c r="B16355" t="s">
        <v>19053</v>
      </c>
      <c r="C16355">
        <v>2</v>
      </c>
      <c r="D16355">
        <f>154</f>
        <v>154</v>
      </c>
      <c r="E16355" t="s">
        <v>12</v>
      </c>
      <c r="F16355" s="3" t="s">
        <v>2230</v>
      </c>
      <c r="G16355">
        <v>2017</v>
      </c>
      <c r="H16355" t="s">
        <v>140</v>
      </c>
      <c r="I16355" t="s">
        <v>38362</v>
      </c>
    </row>
    <row r="16356" spans="1:9" ht="16" x14ac:dyDescent="0.2">
      <c r="A16356" t="s">
        <v>38360</v>
      </c>
      <c r="B16356" t="s">
        <v>10269</v>
      </c>
      <c r="C16356">
        <v>3</v>
      </c>
      <c r="D16356" t="s">
        <v>712</v>
      </c>
      <c r="E16356" t="s">
        <v>12</v>
      </c>
      <c r="F16356" s="3" t="s">
        <v>4942</v>
      </c>
      <c r="G16356">
        <v>2017</v>
      </c>
      <c r="H16356" t="s">
        <v>140</v>
      </c>
      <c r="I16356" t="s">
        <v>38362</v>
      </c>
    </row>
    <row r="16357" spans="1:9" ht="16" x14ac:dyDescent="0.2">
      <c r="A16357" t="s">
        <v>38363</v>
      </c>
      <c r="B16357" t="s">
        <v>38364</v>
      </c>
      <c r="C16357">
        <v>1</v>
      </c>
      <c r="D16357" t="s">
        <v>12</v>
      </c>
      <c r="E16357" t="s">
        <v>12</v>
      </c>
      <c r="F16357" s="3" t="s">
        <v>34224</v>
      </c>
      <c r="G16357">
        <v>2017</v>
      </c>
      <c r="H16357" t="s">
        <v>140</v>
      </c>
      <c r="I16357" t="s">
        <v>38365</v>
      </c>
    </row>
    <row r="16358" spans="1:9" ht="32" x14ac:dyDescent="0.2">
      <c r="A16358" t="s">
        <v>38363</v>
      </c>
      <c r="B16358" t="s">
        <v>34220</v>
      </c>
      <c r="C16358">
        <v>2</v>
      </c>
      <c r="D16358" t="s">
        <v>12</v>
      </c>
      <c r="E16358" t="s">
        <v>12</v>
      </c>
      <c r="F16358" s="3" t="s">
        <v>31278</v>
      </c>
      <c r="G16358">
        <v>2017</v>
      </c>
      <c r="H16358" t="s">
        <v>140</v>
      </c>
      <c r="I16358" t="s">
        <v>38365</v>
      </c>
    </row>
    <row r="16359" spans="1:9" ht="32" x14ac:dyDescent="0.2">
      <c r="A16359" t="s">
        <v>38363</v>
      </c>
      <c r="B16359" t="s">
        <v>38366</v>
      </c>
      <c r="C16359">
        <v>3</v>
      </c>
      <c r="D16359" t="s">
        <v>12</v>
      </c>
      <c r="E16359" t="s">
        <v>12</v>
      </c>
      <c r="F16359" s="3" t="s">
        <v>34221</v>
      </c>
      <c r="G16359">
        <v>2017</v>
      </c>
      <c r="H16359" t="s">
        <v>140</v>
      </c>
      <c r="I16359" t="s">
        <v>38365</v>
      </c>
    </row>
    <row r="16360" spans="1:9" ht="32" x14ac:dyDescent="0.2">
      <c r="A16360" t="s">
        <v>38363</v>
      </c>
      <c r="B16360" t="s">
        <v>38367</v>
      </c>
      <c r="C16360">
        <v>4</v>
      </c>
      <c r="D16360">
        <f>264</f>
        <v>264</v>
      </c>
      <c r="E16360" t="s">
        <v>12</v>
      </c>
      <c r="F16360" s="3" t="s">
        <v>38368</v>
      </c>
      <c r="G16360">
        <v>2017</v>
      </c>
      <c r="H16360" t="s">
        <v>318</v>
      </c>
      <c r="I16360" t="s">
        <v>38365</v>
      </c>
    </row>
    <row r="16361" spans="1:9" ht="32" x14ac:dyDescent="0.2">
      <c r="A16361" t="s">
        <v>38363</v>
      </c>
      <c r="B16361" t="s">
        <v>23312</v>
      </c>
      <c r="C16361">
        <v>5</v>
      </c>
      <c r="D16361" t="s">
        <v>12</v>
      </c>
      <c r="E16361" t="s">
        <v>12</v>
      </c>
      <c r="F16361" s="3" t="s">
        <v>35836</v>
      </c>
      <c r="G16361">
        <v>2017</v>
      </c>
      <c r="H16361" t="s">
        <v>140</v>
      </c>
      <c r="I16361" t="s">
        <v>38365</v>
      </c>
    </row>
    <row r="16362" spans="1:9" ht="32" x14ac:dyDescent="0.2">
      <c r="A16362" t="s">
        <v>38363</v>
      </c>
      <c r="B16362" t="s">
        <v>38369</v>
      </c>
      <c r="C16362">
        <v>6</v>
      </c>
      <c r="D16362" t="s">
        <v>12</v>
      </c>
      <c r="E16362" t="s">
        <v>12</v>
      </c>
      <c r="F16362" s="3" t="s">
        <v>1058</v>
      </c>
      <c r="G16362">
        <v>2017</v>
      </c>
      <c r="H16362" t="s">
        <v>140</v>
      </c>
      <c r="I16362" t="s">
        <v>38365</v>
      </c>
    </row>
    <row r="16363" spans="1:9" ht="16" x14ac:dyDescent="0.2">
      <c r="A16363" t="s">
        <v>38363</v>
      </c>
      <c r="B16363" t="s">
        <v>38370</v>
      </c>
      <c r="C16363">
        <v>7</v>
      </c>
      <c r="D16363">
        <f>465</f>
        <v>465</v>
      </c>
      <c r="E16363" t="s">
        <v>12</v>
      </c>
      <c r="F16363" s="3" t="s">
        <v>38371</v>
      </c>
      <c r="G16363">
        <v>2017</v>
      </c>
      <c r="H16363" t="s">
        <v>3976</v>
      </c>
      <c r="I16363" t="s">
        <v>38365</v>
      </c>
    </row>
    <row r="16364" spans="1:9" ht="16" x14ac:dyDescent="0.2">
      <c r="A16364" t="s">
        <v>38372</v>
      </c>
      <c r="B16364" t="s">
        <v>19053</v>
      </c>
      <c r="C16364">
        <v>1</v>
      </c>
      <c r="D16364">
        <f>154</f>
        <v>154</v>
      </c>
      <c r="E16364" t="s">
        <v>12</v>
      </c>
      <c r="F16364" s="3" t="s">
        <v>2230</v>
      </c>
      <c r="G16364">
        <v>2017</v>
      </c>
      <c r="H16364" t="s">
        <v>140</v>
      </c>
      <c r="I16364" t="s">
        <v>38373</v>
      </c>
    </row>
    <row r="16365" spans="1:9" ht="16" x14ac:dyDescent="0.2">
      <c r="A16365" t="s">
        <v>38372</v>
      </c>
      <c r="B16365" t="s">
        <v>10269</v>
      </c>
      <c r="C16365">
        <v>2</v>
      </c>
      <c r="D16365" t="s">
        <v>712</v>
      </c>
      <c r="E16365" t="s">
        <v>12</v>
      </c>
      <c r="F16365" s="3" t="s">
        <v>4942</v>
      </c>
      <c r="G16365">
        <v>2017</v>
      </c>
      <c r="H16365" t="s">
        <v>140</v>
      </c>
      <c r="I16365" t="s">
        <v>38373</v>
      </c>
    </row>
    <row r="16366" spans="1:9" ht="32" x14ac:dyDescent="0.2">
      <c r="A16366" t="s">
        <v>38372</v>
      </c>
      <c r="B16366" t="s">
        <v>37932</v>
      </c>
      <c r="C16366">
        <v>3</v>
      </c>
      <c r="D16366">
        <f>154</f>
        <v>154</v>
      </c>
      <c r="E16366" t="s">
        <v>12</v>
      </c>
      <c r="F16366" s="3" t="s">
        <v>38374</v>
      </c>
      <c r="G16366">
        <v>2017</v>
      </c>
      <c r="H16366" t="s">
        <v>140</v>
      </c>
      <c r="I16366" t="s">
        <v>38373</v>
      </c>
    </row>
    <row r="16367" spans="1:9" ht="16" x14ac:dyDescent="0.2">
      <c r="A16367" t="s">
        <v>38375</v>
      </c>
      <c r="B16367" t="s">
        <v>38376</v>
      </c>
      <c r="C16367">
        <v>1</v>
      </c>
      <c r="D16367" t="s">
        <v>1128</v>
      </c>
      <c r="E16367" t="s">
        <v>12</v>
      </c>
      <c r="F16367" s="3" t="s">
        <v>36806</v>
      </c>
      <c r="G16367">
        <v>2017</v>
      </c>
      <c r="H16367" t="s">
        <v>140</v>
      </c>
      <c r="I16367" t="s">
        <v>38377</v>
      </c>
    </row>
    <row r="16368" spans="1:9" ht="16" x14ac:dyDescent="0.2">
      <c r="A16368" t="s">
        <v>38375</v>
      </c>
      <c r="B16368" t="s">
        <v>38378</v>
      </c>
      <c r="C16368">
        <v>2</v>
      </c>
      <c r="D16368">
        <f>545</f>
        <v>545</v>
      </c>
      <c r="E16368" t="s">
        <v>12</v>
      </c>
      <c r="F16368" s="3" t="s">
        <v>38379</v>
      </c>
      <c r="G16368">
        <v>2017</v>
      </c>
      <c r="H16368" t="s">
        <v>140</v>
      </c>
      <c r="I16368" t="s">
        <v>38377</v>
      </c>
    </row>
    <row r="16369" spans="1:9" ht="32" x14ac:dyDescent="0.2">
      <c r="A16369" t="s">
        <v>38380</v>
      </c>
      <c r="B16369" t="s">
        <v>10267</v>
      </c>
      <c r="C16369">
        <v>1</v>
      </c>
      <c r="D16369" t="s">
        <v>142</v>
      </c>
      <c r="E16369" t="s">
        <v>12</v>
      </c>
      <c r="F16369" s="3" t="s">
        <v>38381</v>
      </c>
      <c r="G16369">
        <v>2017</v>
      </c>
      <c r="H16369" t="s">
        <v>140</v>
      </c>
      <c r="I16369" t="s">
        <v>38382</v>
      </c>
    </row>
    <row r="16370" spans="1:9" ht="16" x14ac:dyDescent="0.2">
      <c r="A16370" t="s">
        <v>38380</v>
      </c>
      <c r="B16370" t="s">
        <v>10269</v>
      </c>
      <c r="C16370">
        <v>2</v>
      </c>
      <c r="D16370" t="s">
        <v>712</v>
      </c>
      <c r="E16370" t="s">
        <v>12</v>
      </c>
      <c r="F16370" s="3" t="s">
        <v>26870</v>
      </c>
      <c r="G16370">
        <v>2017</v>
      </c>
      <c r="H16370" t="s">
        <v>140</v>
      </c>
      <c r="I16370" t="s">
        <v>38382</v>
      </c>
    </row>
    <row r="16371" spans="1:9" ht="16" x14ac:dyDescent="0.2">
      <c r="A16371" t="s">
        <v>38380</v>
      </c>
      <c r="B16371" t="s">
        <v>10264</v>
      </c>
      <c r="C16371">
        <v>3</v>
      </c>
      <c r="D16371" t="s">
        <v>1512</v>
      </c>
      <c r="E16371" t="s">
        <v>12</v>
      </c>
      <c r="F16371" s="3" t="s">
        <v>10271</v>
      </c>
      <c r="G16371">
        <v>2017</v>
      </c>
      <c r="H16371" t="s">
        <v>140</v>
      </c>
      <c r="I16371" t="s">
        <v>38382</v>
      </c>
    </row>
    <row r="16372" spans="1:9" ht="16" x14ac:dyDescent="0.2">
      <c r="A16372" t="s">
        <v>38383</v>
      </c>
      <c r="B16372" t="s">
        <v>38384</v>
      </c>
      <c r="C16372">
        <v>1</v>
      </c>
      <c r="D16372" t="s">
        <v>12</v>
      </c>
      <c r="E16372" t="s">
        <v>12</v>
      </c>
      <c r="F16372" s="3" t="s">
        <v>38385</v>
      </c>
      <c r="G16372">
        <v>2017</v>
      </c>
      <c r="H16372" t="s">
        <v>1087</v>
      </c>
      <c r="I16372" t="s">
        <v>38386</v>
      </c>
    </row>
    <row r="16373" spans="1:9" ht="16" x14ac:dyDescent="0.2">
      <c r="A16373" t="s">
        <v>38387</v>
      </c>
      <c r="B16373" t="s">
        <v>38388</v>
      </c>
      <c r="C16373">
        <v>1</v>
      </c>
      <c r="D16373" t="s">
        <v>344</v>
      </c>
      <c r="E16373" t="s">
        <v>12</v>
      </c>
      <c r="F16373" s="3" t="s">
        <v>38389</v>
      </c>
      <c r="G16373">
        <v>2017</v>
      </c>
      <c r="H16373" t="s">
        <v>1663</v>
      </c>
      <c r="I16373" t="s">
        <v>38390</v>
      </c>
    </row>
    <row r="16374" spans="1:9" ht="16" x14ac:dyDescent="0.2">
      <c r="A16374" t="s">
        <v>38387</v>
      </c>
      <c r="B16374" t="s">
        <v>38391</v>
      </c>
      <c r="C16374">
        <v>2</v>
      </c>
      <c r="D16374" t="s">
        <v>408</v>
      </c>
      <c r="E16374" t="s">
        <v>12</v>
      </c>
      <c r="F16374" s="3" t="s">
        <v>38392</v>
      </c>
      <c r="G16374">
        <v>2017</v>
      </c>
      <c r="H16374" t="s">
        <v>267</v>
      </c>
      <c r="I16374" t="s">
        <v>38390</v>
      </c>
    </row>
    <row r="16375" spans="1:9" ht="16" x14ac:dyDescent="0.2">
      <c r="A16375" t="s">
        <v>38387</v>
      </c>
      <c r="B16375" t="s">
        <v>38393</v>
      </c>
      <c r="C16375">
        <v>3</v>
      </c>
      <c r="D16375" t="s">
        <v>1085</v>
      </c>
      <c r="E16375" t="s">
        <v>12</v>
      </c>
      <c r="F16375" s="3" t="s">
        <v>38394</v>
      </c>
      <c r="G16375">
        <v>2017</v>
      </c>
      <c r="H16375" t="s">
        <v>1663</v>
      </c>
      <c r="I16375" t="s">
        <v>38390</v>
      </c>
    </row>
    <row r="16376" spans="1:9" ht="16" x14ac:dyDescent="0.2">
      <c r="A16376" t="s">
        <v>38395</v>
      </c>
      <c r="B16376" t="s">
        <v>32239</v>
      </c>
      <c r="C16376">
        <v>1</v>
      </c>
      <c r="D16376" t="s">
        <v>712</v>
      </c>
      <c r="E16376" t="s">
        <v>12</v>
      </c>
      <c r="F16376" s="3" t="s">
        <v>38396</v>
      </c>
      <c r="G16376">
        <v>2017</v>
      </c>
      <c r="H16376" t="s">
        <v>86</v>
      </c>
      <c r="I16376" t="s">
        <v>38397</v>
      </c>
    </row>
    <row r="16377" spans="1:9" ht="16" x14ac:dyDescent="0.2">
      <c r="A16377" t="s">
        <v>38398</v>
      </c>
      <c r="B16377" t="s">
        <v>19269</v>
      </c>
      <c r="C16377">
        <v>1</v>
      </c>
      <c r="D16377" t="s">
        <v>344</v>
      </c>
      <c r="E16377" t="s">
        <v>12</v>
      </c>
      <c r="F16377" s="3" t="s">
        <v>38050</v>
      </c>
      <c r="G16377">
        <v>2017</v>
      </c>
      <c r="H16377" t="s">
        <v>1157</v>
      </c>
      <c r="I16377" t="s">
        <v>38399</v>
      </c>
    </row>
    <row r="16378" spans="1:9" ht="32" x14ac:dyDescent="0.2">
      <c r="A16378" t="s">
        <v>38400</v>
      </c>
      <c r="B16378" t="s">
        <v>38401</v>
      </c>
      <c r="C16378">
        <v>1</v>
      </c>
      <c r="D16378" t="s">
        <v>12</v>
      </c>
      <c r="E16378" t="s">
        <v>12</v>
      </c>
      <c r="F16378" s="3" t="s">
        <v>38402</v>
      </c>
      <c r="G16378">
        <v>2017</v>
      </c>
      <c r="H16378" t="s">
        <v>1031</v>
      </c>
      <c r="I16378" t="s">
        <v>38403</v>
      </c>
    </row>
    <row r="16379" spans="1:9" ht="16" x14ac:dyDescent="0.2">
      <c r="A16379" t="s">
        <v>38404</v>
      </c>
      <c r="B16379" t="s">
        <v>21930</v>
      </c>
      <c r="C16379">
        <v>1</v>
      </c>
      <c r="D16379" t="s">
        <v>12</v>
      </c>
      <c r="E16379" t="s">
        <v>12</v>
      </c>
      <c r="F16379" s="3" t="s">
        <v>9020</v>
      </c>
      <c r="G16379">
        <v>2017</v>
      </c>
      <c r="H16379" t="s">
        <v>37</v>
      </c>
      <c r="I16379" t="s">
        <v>38405</v>
      </c>
    </row>
    <row r="16380" spans="1:9" ht="16" x14ac:dyDescent="0.2">
      <c r="A16380" t="s">
        <v>38404</v>
      </c>
      <c r="B16380" t="s">
        <v>27695</v>
      </c>
      <c r="C16380">
        <v>2</v>
      </c>
      <c r="D16380" t="s">
        <v>101</v>
      </c>
      <c r="E16380" t="s">
        <v>12</v>
      </c>
      <c r="F16380" s="3" t="s">
        <v>38406</v>
      </c>
      <c r="G16380">
        <v>2017</v>
      </c>
      <c r="H16380" t="s">
        <v>37</v>
      </c>
      <c r="I16380" t="s">
        <v>38405</v>
      </c>
    </row>
    <row r="16381" spans="1:9" ht="32" x14ac:dyDescent="0.2">
      <c r="A16381" t="s">
        <v>38407</v>
      </c>
      <c r="B16381" t="s">
        <v>26494</v>
      </c>
      <c r="C16381">
        <v>1</v>
      </c>
      <c r="D16381" t="s">
        <v>12</v>
      </c>
      <c r="E16381" t="s">
        <v>12</v>
      </c>
      <c r="F16381" s="3" t="s">
        <v>5426</v>
      </c>
      <c r="G16381">
        <v>2017</v>
      </c>
      <c r="H16381" t="s">
        <v>239</v>
      </c>
      <c r="I16381" t="s">
        <v>38408</v>
      </c>
    </row>
    <row r="16382" spans="1:9" ht="16" x14ac:dyDescent="0.2">
      <c r="A16382" t="s">
        <v>38409</v>
      </c>
      <c r="B16382" t="s">
        <v>38410</v>
      </c>
      <c r="C16382">
        <v>1</v>
      </c>
      <c r="D16382" t="s">
        <v>6469</v>
      </c>
      <c r="E16382" t="s">
        <v>12</v>
      </c>
      <c r="F16382" s="3" t="s">
        <v>30953</v>
      </c>
      <c r="G16382">
        <v>2017</v>
      </c>
      <c r="H16382" t="s">
        <v>368</v>
      </c>
      <c r="I16382" t="s">
        <v>38411</v>
      </c>
    </row>
    <row r="16383" spans="1:9" ht="32" x14ac:dyDescent="0.2">
      <c r="A16383" t="s">
        <v>38412</v>
      </c>
      <c r="B16383" t="s">
        <v>7826</v>
      </c>
      <c r="C16383">
        <v>1</v>
      </c>
      <c r="D16383" t="s">
        <v>1903</v>
      </c>
      <c r="E16383" t="s">
        <v>12</v>
      </c>
      <c r="F16383" s="3" t="s">
        <v>9688</v>
      </c>
      <c r="G16383">
        <v>2017</v>
      </c>
      <c r="H16383" t="s">
        <v>323</v>
      </c>
      <c r="I16383" t="s">
        <v>38413</v>
      </c>
    </row>
    <row r="16384" spans="1:9" ht="16" x14ac:dyDescent="0.2">
      <c r="A16384" t="s">
        <v>38414</v>
      </c>
      <c r="B16384" t="s">
        <v>38415</v>
      </c>
      <c r="C16384">
        <v>1</v>
      </c>
      <c r="D16384" t="s">
        <v>12</v>
      </c>
      <c r="E16384" t="s">
        <v>12</v>
      </c>
      <c r="F16384" s="3" t="s">
        <v>38416</v>
      </c>
      <c r="G16384">
        <v>2017</v>
      </c>
      <c r="H16384" t="s">
        <v>714</v>
      </c>
      <c r="I16384" t="s">
        <v>38417</v>
      </c>
    </row>
    <row r="16385" spans="1:9" ht="32" x14ac:dyDescent="0.2">
      <c r="A16385" t="s">
        <v>38418</v>
      </c>
      <c r="B16385" t="s">
        <v>38419</v>
      </c>
      <c r="C16385">
        <v>1</v>
      </c>
      <c r="D16385" t="s">
        <v>4805</v>
      </c>
      <c r="E16385" t="s">
        <v>12</v>
      </c>
      <c r="F16385" s="3" t="s">
        <v>38420</v>
      </c>
      <c r="G16385">
        <v>2017</v>
      </c>
      <c r="H16385" t="s">
        <v>140</v>
      </c>
      <c r="I16385" t="s">
        <v>38421</v>
      </c>
    </row>
    <row r="16386" spans="1:9" ht="32" x14ac:dyDescent="0.2">
      <c r="A16386" t="s">
        <v>38418</v>
      </c>
      <c r="B16386" t="s">
        <v>27422</v>
      </c>
      <c r="C16386">
        <v>2</v>
      </c>
      <c r="D16386" t="s">
        <v>31</v>
      </c>
      <c r="E16386" t="s">
        <v>12</v>
      </c>
      <c r="F16386" s="3" t="s">
        <v>27423</v>
      </c>
      <c r="G16386">
        <v>2017</v>
      </c>
      <c r="H16386" t="s">
        <v>140</v>
      </c>
      <c r="I16386" t="s">
        <v>38421</v>
      </c>
    </row>
    <row r="16387" spans="1:9" ht="48" x14ac:dyDescent="0.2">
      <c r="A16387" t="s">
        <v>38422</v>
      </c>
      <c r="B16387" t="s">
        <v>9744</v>
      </c>
      <c r="C16387">
        <v>6</v>
      </c>
      <c r="D16387" t="s">
        <v>12</v>
      </c>
      <c r="E16387" t="s">
        <v>12</v>
      </c>
      <c r="F16387" s="3" t="s">
        <v>38423</v>
      </c>
      <c r="G16387">
        <v>2017</v>
      </c>
      <c r="H16387" t="s">
        <v>126</v>
      </c>
      <c r="I16387" t="s">
        <v>7912</v>
      </c>
    </row>
    <row r="16388" spans="1:9" ht="32" x14ac:dyDescent="0.2">
      <c r="A16388" t="s">
        <v>38422</v>
      </c>
      <c r="B16388" t="s">
        <v>38424</v>
      </c>
      <c r="C16388">
        <v>7</v>
      </c>
      <c r="D16388" t="s">
        <v>12</v>
      </c>
      <c r="E16388" t="s">
        <v>12</v>
      </c>
      <c r="F16388" s="3" t="s">
        <v>38425</v>
      </c>
      <c r="G16388">
        <v>2017</v>
      </c>
      <c r="H16388" t="s">
        <v>86</v>
      </c>
      <c r="I16388" t="s">
        <v>7912</v>
      </c>
    </row>
    <row r="16389" spans="1:9" ht="16" x14ac:dyDescent="0.2">
      <c r="A16389" t="s">
        <v>38422</v>
      </c>
      <c r="B16389" t="s">
        <v>7149</v>
      </c>
      <c r="C16389">
        <v>8</v>
      </c>
      <c r="D16389" t="s">
        <v>12</v>
      </c>
      <c r="E16389" t="s">
        <v>12</v>
      </c>
      <c r="F16389" s="3" t="s">
        <v>38426</v>
      </c>
      <c r="G16389">
        <v>2017</v>
      </c>
      <c r="H16389" t="s">
        <v>140</v>
      </c>
      <c r="I16389" t="s">
        <v>7912</v>
      </c>
    </row>
    <row r="16390" spans="1:9" ht="32" x14ac:dyDescent="0.2">
      <c r="A16390" t="s">
        <v>38427</v>
      </c>
      <c r="B16390" t="s">
        <v>38428</v>
      </c>
      <c r="C16390">
        <v>1</v>
      </c>
      <c r="D16390">
        <f>441</f>
        <v>441</v>
      </c>
      <c r="E16390" t="s">
        <v>12</v>
      </c>
      <c r="F16390" s="3" t="s">
        <v>38429</v>
      </c>
      <c r="G16390">
        <v>2017</v>
      </c>
      <c r="H16390" t="s">
        <v>140</v>
      </c>
      <c r="I16390" t="s">
        <v>38430</v>
      </c>
    </row>
    <row r="16391" spans="1:9" ht="16" x14ac:dyDescent="0.2">
      <c r="A16391" t="s">
        <v>38427</v>
      </c>
      <c r="B16391" t="s">
        <v>28570</v>
      </c>
      <c r="C16391">
        <v>2</v>
      </c>
      <c r="D16391" t="s">
        <v>12</v>
      </c>
      <c r="E16391" t="s">
        <v>12</v>
      </c>
      <c r="F16391" s="3" t="s">
        <v>38431</v>
      </c>
      <c r="G16391">
        <v>2017</v>
      </c>
      <c r="H16391" t="s">
        <v>140</v>
      </c>
      <c r="I16391" t="s">
        <v>38430</v>
      </c>
    </row>
    <row r="16392" spans="1:9" ht="32" x14ac:dyDescent="0.2">
      <c r="A16392" t="s">
        <v>38427</v>
      </c>
      <c r="B16392" t="s">
        <v>38432</v>
      </c>
      <c r="C16392">
        <v>3</v>
      </c>
      <c r="D16392" t="s">
        <v>408</v>
      </c>
      <c r="E16392" t="s">
        <v>12</v>
      </c>
      <c r="F16392" s="3" t="s">
        <v>13998</v>
      </c>
      <c r="G16392">
        <v>2017</v>
      </c>
      <c r="H16392" t="s">
        <v>140</v>
      </c>
      <c r="I16392" t="s">
        <v>38430</v>
      </c>
    </row>
    <row r="16393" spans="1:9" ht="16" x14ac:dyDescent="0.2">
      <c r="A16393" t="s">
        <v>38433</v>
      </c>
      <c r="B16393" t="s">
        <v>1006</v>
      </c>
      <c r="C16393">
        <v>1</v>
      </c>
      <c r="D16393">
        <f>514</f>
        <v>514</v>
      </c>
      <c r="E16393" t="s">
        <v>12</v>
      </c>
      <c r="F16393" s="3" t="s">
        <v>501</v>
      </c>
      <c r="G16393">
        <v>2017</v>
      </c>
      <c r="H16393" t="s">
        <v>140</v>
      </c>
      <c r="I16393" t="s">
        <v>38434</v>
      </c>
    </row>
    <row r="16394" spans="1:9" ht="16" x14ac:dyDescent="0.2">
      <c r="A16394" t="s">
        <v>38433</v>
      </c>
      <c r="B16394" t="s">
        <v>1004</v>
      </c>
      <c r="C16394">
        <v>2</v>
      </c>
      <c r="D16394">
        <f>514</f>
        <v>514</v>
      </c>
      <c r="E16394" t="s">
        <v>12</v>
      </c>
      <c r="F16394" s="3" t="s">
        <v>501</v>
      </c>
      <c r="G16394">
        <v>2017</v>
      </c>
      <c r="H16394" t="s">
        <v>140</v>
      </c>
      <c r="I16394" t="s">
        <v>38434</v>
      </c>
    </row>
    <row r="16395" spans="1:9" ht="16" x14ac:dyDescent="0.2">
      <c r="A16395" t="s">
        <v>38435</v>
      </c>
      <c r="B16395" t="s">
        <v>38436</v>
      </c>
      <c r="C16395">
        <v>1</v>
      </c>
      <c r="D16395" t="s">
        <v>12</v>
      </c>
      <c r="E16395" t="s">
        <v>12</v>
      </c>
      <c r="F16395" s="3" t="s">
        <v>38437</v>
      </c>
      <c r="G16395">
        <v>2017</v>
      </c>
      <c r="H16395" t="s">
        <v>140</v>
      </c>
      <c r="I16395" t="s">
        <v>38438</v>
      </c>
    </row>
    <row r="16396" spans="1:9" ht="16" x14ac:dyDescent="0.2">
      <c r="A16396" t="s">
        <v>38435</v>
      </c>
      <c r="B16396" t="s">
        <v>38439</v>
      </c>
      <c r="C16396">
        <v>2</v>
      </c>
      <c r="D16396">
        <f>400</f>
        <v>400</v>
      </c>
      <c r="E16396" t="s">
        <v>12</v>
      </c>
      <c r="F16396" s="3" t="s">
        <v>28161</v>
      </c>
      <c r="G16396">
        <v>2017</v>
      </c>
      <c r="H16396" t="s">
        <v>140</v>
      </c>
      <c r="I16396" t="s">
        <v>38438</v>
      </c>
    </row>
    <row r="16397" spans="1:9" ht="16" x14ac:dyDescent="0.2">
      <c r="A16397" t="s">
        <v>38435</v>
      </c>
      <c r="B16397" t="s">
        <v>38440</v>
      </c>
      <c r="C16397">
        <v>3</v>
      </c>
      <c r="D16397" t="s">
        <v>52</v>
      </c>
      <c r="E16397" t="s">
        <v>12</v>
      </c>
      <c r="F16397" s="3" t="s">
        <v>38441</v>
      </c>
      <c r="G16397">
        <v>2017</v>
      </c>
      <c r="H16397" t="s">
        <v>140</v>
      </c>
      <c r="I16397" t="s">
        <v>38438</v>
      </c>
    </row>
    <row r="16398" spans="1:9" ht="16" x14ac:dyDescent="0.2">
      <c r="A16398" t="s">
        <v>38442</v>
      </c>
      <c r="B16398" t="s">
        <v>38443</v>
      </c>
      <c r="C16398">
        <v>1</v>
      </c>
      <c r="D16398" t="s">
        <v>12</v>
      </c>
      <c r="E16398" t="s">
        <v>12</v>
      </c>
      <c r="F16398" s="3" t="s">
        <v>6394</v>
      </c>
      <c r="G16398">
        <v>2017</v>
      </c>
      <c r="H16398" t="s">
        <v>323</v>
      </c>
      <c r="I16398" t="s">
        <v>38444</v>
      </c>
    </row>
    <row r="16399" spans="1:9" ht="32" x14ac:dyDescent="0.2">
      <c r="A16399" t="s">
        <v>38442</v>
      </c>
      <c r="B16399" t="s">
        <v>38445</v>
      </c>
      <c r="C16399">
        <v>2</v>
      </c>
      <c r="D16399">
        <f>538</f>
        <v>538</v>
      </c>
      <c r="E16399" t="s">
        <v>12</v>
      </c>
      <c r="F16399" s="7" t="s">
        <v>13033</v>
      </c>
      <c r="G16399">
        <v>2017</v>
      </c>
      <c r="H16399" t="s">
        <v>323</v>
      </c>
      <c r="I16399" t="s">
        <v>38444</v>
      </c>
    </row>
    <row r="16400" spans="1:9" ht="16" x14ac:dyDescent="0.2">
      <c r="A16400" t="s">
        <v>38446</v>
      </c>
      <c r="B16400" t="s">
        <v>30187</v>
      </c>
      <c r="C16400">
        <v>1</v>
      </c>
      <c r="D16400" t="s">
        <v>52</v>
      </c>
      <c r="E16400" t="s">
        <v>12</v>
      </c>
      <c r="F16400" s="3" t="s">
        <v>1753</v>
      </c>
      <c r="G16400">
        <v>2017</v>
      </c>
      <c r="H16400" t="s">
        <v>37</v>
      </c>
      <c r="I16400" t="s">
        <v>38447</v>
      </c>
    </row>
    <row r="16401" spans="1:9" ht="16" x14ac:dyDescent="0.2">
      <c r="A16401" t="s">
        <v>38448</v>
      </c>
      <c r="B16401" t="s">
        <v>38449</v>
      </c>
      <c r="C16401">
        <v>1</v>
      </c>
      <c r="D16401" t="s">
        <v>52</v>
      </c>
      <c r="E16401" t="s">
        <v>12</v>
      </c>
      <c r="F16401" s="3" t="s">
        <v>19663</v>
      </c>
      <c r="G16401">
        <v>2017</v>
      </c>
      <c r="H16401" t="s">
        <v>323</v>
      </c>
      <c r="I16401" t="s">
        <v>38450</v>
      </c>
    </row>
    <row r="16402" spans="1:9" ht="16" x14ac:dyDescent="0.2">
      <c r="A16402" t="s">
        <v>38451</v>
      </c>
      <c r="B16402" t="s">
        <v>16721</v>
      </c>
      <c r="C16402">
        <v>1</v>
      </c>
      <c r="D16402" t="s">
        <v>52</v>
      </c>
      <c r="E16402" t="s">
        <v>12</v>
      </c>
      <c r="F16402" s="3" t="s">
        <v>1753</v>
      </c>
      <c r="G16402">
        <v>2017</v>
      </c>
      <c r="H16402" t="s">
        <v>37</v>
      </c>
      <c r="I16402" t="s">
        <v>38452</v>
      </c>
    </row>
    <row r="16403" spans="1:9" ht="32" x14ac:dyDescent="0.2">
      <c r="A16403" t="s">
        <v>38453</v>
      </c>
      <c r="B16403" t="s">
        <v>32775</v>
      </c>
      <c r="C16403">
        <v>1</v>
      </c>
      <c r="D16403" t="s">
        <v>2828</v>
      </c>
      <c r="E16403" t="s">
        <v>12</v>
      </c>
      <c r="F16403" s="3" t="s">
        <v>6214</v>
      </c>
      <c r="G16403">
        <v>2017</v>
      </c>
      <c r="H16403" t="s">
        <v>323</v>
      </c>
      <c r="I16403" t="s">
        <v>38454</v>
      </c>
    </row>
    <row r="16404" spans="1:9" ht="32" x14ac:dyDescent="0.2">
      <c r="A16404" t="s">
        <v>38453</v>
      </c>
      <c r="B16404" t="s">
        <v>38455</v>
      </c>
      <c r="C16404">
        <v>2</v>
      </c>
      <c r="D16404" t="s">
        <v>2828</v>
      </c>
      <c r="E16404" t="s">
        <v>12</v>
      </c>
      <c r="F16404" s="3" t="s">
        <v>38456</v>
      </c>
      <c r="G16404">
        <v>2017</v>
      </c>
      <c r="H16404" t="s">
        <v>323</v>
      </c>
      <c r="I16404" t="s">
        <v>38454</v>
      </c>
    </row>
    <row r="16405" spans="1:9" ht="16" x14ac:dyDescent="0.2">
      <c r="A16405" t="s">
        <v>38457</v>
      </c>
      <c r="B16405" t="s">
        <v>38458</v>
      </c>
      <c r="C16405">
        <v>1</v>
      </c>
      <c r="D16405" t="s">
        <v>52</v>
      </c>
      <c r="E16405" t="s">
        <v>12</v>
      </c>
      <c r="F16405" s="3" t="s">
        <v>38459</v>
      </c>
      <c r="G16405">
        <v>2017</v>
      </c>
      <c r="H16405" t="s">
        <v>140</v>
      </c>
      <c r="I16405" t="s">
        <v>38460</v>
      </c>
    </row>
    <row r="16406" spans="1:9" ht="16" x14ac:dyDescent="0.2">
      <c r="A16406" t="s">
        <v>38457</v>
      </c>
      <c r="B16406" t="s">
        <v>38461</v>
      </c>
      <c r="C16406">
        <v>2</v>
      </c>
      <c r="D16406">
        <f>514</f>
        <v>514</v>
      </c>
      <c r="E16406" t="s">
        <v>12</v>
      </c>
      <c r="F16406" s="3" t="s">
        <v>501</v>
      </c>
      <c r="G16406">
        <v>2017</v>
      </c>
      <c r="H16406" t="s">
        <v>140</v>
      </c>
      <c r="I16406" t="s">
        <v>38460</v>
      </c>
    </row>
    <row r="16407" spans="1:9" ht="16" x14ac:dyDescent="0.2">
      <c r="A16407" t="s">
        <v>38462</v>
      </c>
      <c r="B16407" t="s">
        <v>38463</v>
      </c>
      <c r="C16407">
        <v>1</v>
      </c>
      <c r="D16407" t="s">
        <v>31</v>
      </c>
      <c r="E16407" t="s">
        <v>12</v>
      </c>
      <c r="F16407" s="3" t="s">
        <v>38464</v>
      </c>
      <c r="G16407">
        <v>2017</v>
      </c>
      <c r="H16407" t="s">
        <v>420</v>
      </c>
      <c r="I16407" t="s">
        <v>38465</v>
      </c>
    </row>
    <row r="16408" spans="1:9" ht="16" x14ac:dyDescent="0.2">
      <c r="A16408" t="s">
        <v>38462</v>
      </c>
      <c r="B16408" t="s">
        <v>38466</v>
      </c>
      <c r="C16408">
        <v>2</v>
      </c>
      <c r="D16408" t="s">
        <v>12</v>
      </c>
      <c r="E16408" t="s">
        <v>12</v>
      </c>
      <c r="F16408" s="3" t="s">
        <v>3901</v>
      </c>
      <c r="G16408">
        <v>2017</v>
      </c>
      <c r="H16408" t="s">
        <v>998</v>
      </c>
      <c r="I16408" t="s">
        <v>38465</v>
      </c>
    </row>
    <row r="16409" spans="1:9" ht="32" x14ac:dyDescent="0.2">
      <c r="A16409" t="s">
        <v>38462</v>
      </c>
      <c r="B16409" t="s">
        <v>38467</v>
      </c>
      <c r="C16409">
        <v>3</v>
      </c>
      <c r="D16409" t="s">
        <v>31</v>
      </c>
      <c r="E16409" t="s">
        <v>12</v>
      </c>
      <c r="F16409" s="3" t="s">
        <v>38468</v>
      </c>
      <c r="G16409">
        <v>2017</v>
      </c>
      <c r="H16409" t="s">
        <v>420</v>
      </c>
      <c r="I16409" t="s">
        <v>38465</v>
      </c>
    </row>
    <row r="16410" spans="1:9" ht="16" x14ac:dyDescent="0.2">
      <c r="A16410" t="s">
        <v>38469</v>
      </c>
      <c r="B16410" t="s">
        <v>35482</v>
      </c>
      <c r="C16410">
        <v>1</v>
      </c>
      <c r="D16410" t="s">
        <v>52</v>
      </c>
      <c r="E16410" t="s">
        <v>12</v>
      </c>
      <c r="F16410" s="3" t="s">
        <v>8608</v>
      </c>
      <c r="G16410">
        <v>2017</v>
      </c>
      <c r="H16410" t="s">
        <v>37</v>
      </c>
      <c r="I16410" t="s">
        <v>38470</v>
      </c>
    </row>
    <row r="16411" spans="1:9" ht="16" x14ac:dyDescent="0.2">
      <c r="A16411" t="s">
        <v>38471</v>
      </c>
      <c r="B16411" t="s">
        <v>2766</v>
      </c>
      <c r="C16411">
        <v>1</v>
      </c>
      <c r="D16411">
        <f>237</f>
        <v>237</v>
      </c>
      <c r="E16411" t="s">
        <v>12</v>
      </c>
      <c r="F16411" s="3" t="s">
        <v>2763</v>
      </c>
      <c r="G16411">
        <v>2017</v>
      </c>
      <c r="H16411" t="s">
        <v>21</v>
      </c>
      <c r="I16411" t="s">
        <v>38472</v>
      </c>
    </row>
    <row r="16412" spans="1:9" ht="16" x14ac:dyDescent="0.2">
      <c r="A16412" t="s">
        <v>38471</v>
      </c>
      <c r="B16412" t="s">
        <v>38473</v>
      </c>
      <c r="C16412">
        <v>2</v>
      </c>
      <c r="D16412" t="s">
        <v>389</v>
      </c>
      <c r="E16412" t="s">
        <v>12</v>
      </c>
      <c r="F16412" s="7" t="s">
        <v>38474</v>
      </c>
      <c r="G16412">
        <v>2017</v>
      </c>
      <c r="H16412" t="s">
        <v>368</v>
      </c>
      <c r="I16412" t="s">
        <v>38472</v>
      </c>
    </row>
    <row r="16413" spans="1:9" ht="32" x14ac:dyDescent="0.2">
      <c r="A16413" t="s">
        <v>38475</v>
      </c>
      <c r="B16413" t="s">
        <v>38476</v>
      </c>
      <c r="C16413">
        <v>1</v>
      </c>
      <c r="D16413" t="s">
        <v>712</v>
      </c>
      <c r="E16413" t="s">
        <v>12</v>
      </c>
      <c r="F16413" s="3" t="s">
        <v>38477</v>
      </c>
      <c r="G16413">
        <v>2017</v>
      </c>
      <c r="H16413" t="s">
        <v>438</v>
      </c>
      <c r="I16413" t="s">
        <v>38478</v>
      </c>
    </row>
    <row r="16414" spans="1:9" ht="16" x14ac:dyDescent="0.2">
      <c r="A16414" t="s">
        <v>38479</v>
      </c>
      <c r="B16414" t="s">
        <v>38480</v>
      </c>
      <c r="C16414">
        <v>1</v>
      </c>
      <c r="D16414" t="s">
        <v>408</v>
      </c>
      <c r="E16414" t="s">
        <v>12</v>
      </c>
      <c r="F16414" s="3" t="s">
        <v>38481</v>
      </c>
      <c r="G16414">
        <v>2017</v>
      </c>
      <c r="H16414" t="s">
        <v>5763</v>
      </c>
      <c r="I16414" t="s">
        <v>38482</v>
      </c>
    </row>
    <row r="16415" spans="1:9" ht="16" x14ac:dyDescent="0.2">
      <c r="A16415" t="s">
        <v>38483</v>
      </c>
      <c r="B16415" t="s">
        <v>38484</v>
      </c>
      <c r="C16415">
        <v>1</v>
      </c>
      <c r="D16415" t="s">
        <v>52</v>
      </c>
      <c r="E16415" t="s">
        <v>464</v>
      </c>
      <c r="F16415" s="3" t="s">
        <v>9663</v>
      </c>
      <c r="G16415">
        <v>2017</v>
      </c>
      <c r="H16415" t="s">
        <v>54</v>
      </c>
      <c r="I16415" t="s">
        <v>38485</v>
      </c>
    </row>
    <row r="16416" spans="1:9" ht="32" x14ac:dyDescent="0.2">
      <c r="A16416" t="s">
        <v>38483</v>
      </c>
      <c r="B16416" t="s">
        <v>32409</v>
      </c>
      <c r="C16416">
        <v>2</v>
      </c>
      <c r="D16416" t="s">
        <v>1077</v>
      </c>
      <c r="E16416" t="s">
        <v>3798</v>
      </c>
      <c r="F16416" s="3" t="s">
        <v>38486</v>
      </c>
      <c r="G16416">
        <v>2017</v>
      </c>
      <c r="H16416" t="s">
        <v>2773</v>
      </c>
      <c r="I16416" t="s">
        <v>38485</v>
      </c>
    </row>
    <row r="16417" spans="1:9" ht="16" x14ac:dyDescent="0.2">
      <c r="A16417" t="s">
        <v>38483</v>
      </c>
      <c r="B16417" t="s">
        <v>38487</v>
      </c>
      <c r="C16417">
        <v>3</v>
      </c>
      <c r="D16417" t="s">
        <v>3743</v>
      </c>
      <c r="E16417" t="s">
        <v>12</v>
      </c>
      <c r="F16417" s="3" t="s">
        <v>15258</v>
      </c>
      <c r="G16417">
        <v>2017</v>
      </c>
      <c r="H16417" t="s">
        <v>2773</v>
      </c>
      <c r="I16417" t="s">
        <v>38485</v>
      </c>
    </row>
    <row r="16418" spans="1:9" ht="32" x14ac:dyDescent="0.2">
      <c r="A16418" t="s">
        <v>38488</v>
      </c>
      <c r="B16418" t="s">
        <v>38489</v>
      </c>
      <c r="C16418">
        <v>1</v>
      </c>
      <c r="D16418">
        <f>400</f>
        <v>400</v>
      </c>
      <c r="E16418" t="s">
        <v>12</v>
      </c>
      <c r="F16418" s="3" t="s">
        <v>38490</v>
      </c>
      <c r="G16418">
        <v>2017</v>
      </c>
      <c r="H16418" t="s">
        <v>423</v>
      </c>
      <c r="I16418" t="s">
        <v>38491</v>
      </c>
    </row>
    <row r="16419" spans="1:9" ht="32" x14ac:dyDescent="0.2">
      <c r="A16419" t="s">
        <v>38492</v>
      </c>
      <c r="B16419" t="s">
        <v>38493</v>
      </c>
      <c r="C16419">
        <v>1</v>
      </c>
      <c r="D16419" t="s">
        <v>2828</v>
      </c>
      <c r="E16419" t="s">
        <v>12</v>
      </c>
      <c r="F16419" s="3" t="s">
        <v>6214</v>
      </c>
      <c r="G16419">
        <v>2017</v>
      </c>
      <c r="H16419" t="s">
        <v>323</v>
      </c>
      <c r="I16419" t="s">
        <v>38494</v>
      </c>
    </row>
    <row r="16420" spans="1:9" ht="32" x14ac:dyDescent="0.2">
      <c r="A16420" t="s">
        <v>38492</v>
      </c>
      <c r="B16420" t="s">
        <v>38495</v>
      </c>
      <c r="C16420">
        <v>2</v>
      </c>
      <c r="D16420" t="s">
        <v>2828</v>
      </c>
      <c r="E16420" t="s">
        <v>12</v>
      </c>
      <c r="F16420" s="3" t="s">
        <v>32932</v>
      </c>
      <c r="G16420">
        <v>2017</v>
      </c>
      <c r="H16420" t="s">
        <v>323</v>
      </c>
      <c r="I16420" t="s">
        <v>38494</v>
      </c>
    </row>
    <row r="16421" spans="1:9" ht="32" x14ac:dyDescent="0.2">
      <c r="A16421" t="s">
        <v>38496</v>
      </c>
      <c r="B16421" t="s">
        <v>38497</v>
      </c>
      <c r="C16421">
        <v>1</v>
      </c>
      <c r="D16421" t="s">
        <v>12</v>
      </c>
      <c r="E16421" t="s">
        <v>12</v>
      </c>
      <c r="F16421" s="3" t="s">
        <v>38498</v>
      </c>
      <c r="G16421">
        <v>2017</v>
      </c>
      <c r="H16421" t="s">
        <v>602</v>
      </c>
      <c r="I16421" t="s">
        <v>38499</v>
      </c>
    </row>
    <row r="16422" spans="1:9" ht="32" x14ac:dyDescent="0.2">
      <c r="A16422" t="s">
        <v>38496</v>
      </c>
      <c r="B16422" t="s">
        <v>38500</v>
      </c>
      <c r="C16422">
        <v>2</v>
      </c>
      <c r="D16422" t="s">
        <v>12</v>
      </c>
      <c r="E16422" t="s">
        <v>12</v>
      </c>
      <c r="F16422" s="3" t="s">
        <v>38501</v>
      </c>
      <c r="G16422">
        <v>2017</v>
      </c>
      <c r="H16422" t="s">
        <v>602</v>
      </c>
      <c r="I16422" t="s">
        <v>38499</v>
      </c>
    </row>
    <row r="16423" spans="1:9" ht="32" x14ac:dyDescent="0.2">
      <c r="A16423" t="s">
        <v>38496</v>
      </c>
      <c r="B16423" t="s">
        <v>38502</v>
      </c>
      <c r="C16423">
        <v>3</v>
      </c>
      <c r="D16423" t="s">
        <v>1010</v>
      </c>
      <c r="E16423" t="s">
        <v>12</v>
      </c>
      <c r="F16423" s="3" t="s">
        <v>38503</v>
      </c>
      <c r="G16423">
        <v>2017</v>
      </c>
      <c r="H16423" t="s">
        <v>140</v>
      </c>
      <c r="I16423" t="s">
        <v>38499</v>
      </c>
    </row>
    <row r="16424" spans="1:9" ht="32" x14ac:dyDescent="0.2">
      <c r="A16424" t="s">
        <v>38504</v>
      </c>
      <c r="B16424" t="s">
        <v>38505</v>
      </c>
      <c r="C16424">
        <v>1</v>
      </c>
      <c r="D16424" t="s">
        <v>1903</v>
      </c>
      <c r="E16424" t="s">
        <v>12</v>
      </c>
      <c r="F16424" s="3" t="s">
        <v>9688</v>
      </c>
      <c r="G16424">
        <v>2017</v>
      </c>
      <c r="H16424" t="s">
        <v>323</v>
      </c>
      <c r="I16424" t="s">
        <v>38506</v>
      </c>
    </row>
    <row r="16425" spans="1:9" ht="32" x14ac:dyDescent="0.2">
      <c r="A16425" t="s">
        <v>38504</v>
      </c>
      <c r="B16425" t="s">
        <v>32784</v>
      </c>
      <c r="C16425">
        <v>2</v>
      </c>
      <c r="D16425" t="s">
        <v>1903</v>
      </c>
      <c r="E16425" t="s">
        <v>12</v>
      </c>
      <c r="F16425" s="3" t="s">
        <v>32787</v>
      </c>
      <c r="G16425">
        <v>2017</v>
      </c>
      <c r="H16425" t="s">
        <v>323</v>
      </c>
      <c r="I16425" t="s">
        <v>38506</v>
      </c>
    </row>
    <row r="16426" spans="1:9" ht="32" x14ac:dyDescent="0.2">
      <c r="A16426" t="s">
        <v>38507</v>
      </c>
      <c r="B16426" t="s">
        <v>29949</v>
      </c>
      <c r="C16426">
        <v>1</v>
      </c>
      <c r="D16426" t="s">
        <v>1903</v>
      </c>
      <c r="E16426" t="s">
        <v>12</v>
      </c>
      <c r="F16426" s="3" t="s">
        <v>7827</v>
      </c>
      <c r="G16426">
        <v>2017</v>
      </c>
      <c r="H16426" t="s">
        <v>323</v>
      </c>
      <c r="I16426" t="s">
        <v>38508</v>
      </c>
    </row>
    <row r="16427" spans="1:9" ht="32" x14ac:dyDescent="0.2">
      <c r="A16427" t="s">
        <v>38509</v>
      </c>
      <c r="B16427" t="s">
        <v>35288</v>
      </c>
      <c r="C16427">
        <v>1</v>
      </c>
      <c r="D16427" t="s">
        <v>1903</v>
      </c>
      <c r="E16427" t="s">
        <v>12</v>
      </c>
      <c r="F16427" s="3" t="s">
        <v>7827</v>
      </c>
      <c r="G16427">
        <v>2017</v>
      </c>
      <c r="H16427" t="s">
        <v>323</v>
      </c>
      <c r="I16427" t="s">
        <v>38510</v>
      </c>
    </row>
    <row r="16428" spans="1:9" ht="32" x14ac:dyDescent="0.2">
      <c r="A16428" t="s">
        <v>38509</v>
      </c>
      <c r="B16428" t="s">
        <v>38511</v>
      </c>
      <c r="C16428">
        <v>2</v>
      </c>
      <c r="D16428" t="s">
        <v>1903</v>
      </c>
      <c r="E16428" t="s">
        <v>12</v>
      </c>
      <c r="F16428" s="3" t="s">
        <v>38512</v>
      </c>
      <c r="G16428">
        <v>2017</v>
      </c>
      <c r="H16428" t="s">
        <v>323</v>
      </c>
      <c r="I16428" t="s">
        <v>38510</v>
      </c>
    </row>
    <row r="16429" spans="1:9" ht="32" x14ac:dyDescent="0.2">
      <c r="A16429" t="s">
        <v>38513</v>
      </c>
      <c r="B16429" t="s">
        <v>7826</v>
      </c>
      <c r="C16429">
        <v>1</v>
      </c>
      <c r="D16429" t="s">
        <v>1903</v>
      </c>
      <c r="E16429" t="s">
        <v>12</v>
      </c>
      <c r="F16429" s="3" t="s">
        <v>7827</v>
      </c>
      <c r="G16429">
        <v>2017</v>
      </c>
      <c r="H16429" t="s">
        <v>323</v>
      </c>
      <c r="I16429" t="s">
        <v>38514</v>
      </c>
    </row>
    <row r="16430" spans="1:9" ht="32" x14ac:dyDescent="0.2">
      <c r="A16430" t="s">
        <v>38515</v>
      </c>
      <c r="B16430" t="s">
        <v>38516</v>
      </c>
      <c r="C16430">
        <v>1</v>
      </c>
      <c r="D16430" t="s">
        <v>1207</v>
      </c>
      <c r="E16430" t="s">
        <v>12</v>
      </c>
      <c r="F16430" s="3" t="s">
        <v>38517</v>
      </c>
      <c r="G16430">
        <v>2017</v>
      </c>
      <c r="H16430" t="s">
        <v>323</v>
      </c>
      <c r="I16430" t="s">
        <v>38518</v>
      </c>
    </row>
    <row r="16431" spans="1:9" ht="16" x14ac:dyDescent="0.2">
      <c r="A16431" t="s">
        <v>38519</v>
      </c>
      <c r="B16431" t="s">
        <v>38520</v>
      </c>
      <c r="C16431">
        <v>1</v>
      </c>
      <c r="D16431" t="s">
        <v>4617</v>
      </c>
      <c r="E16431" t="s">
        <v>12</v>
      </c>
      <c r="F16431" s="3" t="s">
        <v>6009</v>
      </c>
      <c r="G16431">
        <v>2017</v>
      </c>
      <c r="H16431" t="s">
        <v>140</v>
      </c>
      <c r="I16431" t="s">
        <v>38521</v>
      </c>
    </row>
    <row r="16432" spans="1:9" ht="16" x14ac:dyDescent="0.2">
      <c r="A16432" t="s">
        <v>38519</v>
      </c>
      <c r="B16432" t="s">
        <v>38522</v>
      </c>
      <c r="C16432">
        <v>2</v>
      </c>
      <c r="D16432" t="s">
        <v>12</v>
      </c>
      <c r="E16432" t="s">
        <v>12</v>
      </c>
      <c r="F16432" s="3" t="s">
        <v>38523</v>
      </c>
      <c r="G16432">
        <v>2017</v>
      </c>
      <c r="H16432" t="s">
        <v>140</v>
      </c>
      <c r="I16432" t="s">
        <v>38521</v>
      </c>
    </row>
    <row r="16433" spans="1:9" ht="16" x14ac:dyDescent="0.2">
      <c r="A16433" t="s">
        <v>38519</v>
      </c>
      <c r="B16433" t="s">
        <v>38524</v>
      </c>
      <c r="C16433">
        <v>3</v>
      </c>
      <c r="D16433" t="s">
        <v>52</v>
      </c>
      <c r="E16433" t="s">
        <v>12</v>
      </c>
      <c r="F16433" s="3" t="s">
        <v>15359</v>
      </c>
      <c r="G16433">
        <v>2017</v>
      </c>
      <c r="H16433" t="s">
        <v>174</v>
      </c>
      <c r="I16433" t="s">
        <v>38521</v>
      </c>
    </row>
    <row r="16434" spans="1:9" ht="16" x14ac:dyDescent="0.2">
      <c r="A16434" t="s">
        <v>38525</v>
      </c>
      <c r="B16434" t="s">
        <v>38526</v>
      </c>
      <c r="C16434">
        <v>1</v>
      </c>
      <c r="D16434" t="s">
        <v>12</v>
      </c>
      <c r="E16434" t="s">
        <v>12</v>
      </c>
      <c r="F16434" s="3" t="s">
        <v>38527</v>
      </c>
      <c r="G16434">
        <v>2017</v>
      </c>
      <c r="H16434" t="s">
        <v>3795</v>
      </c>
      <c r="I16434" t="s">
        <v>38528</v>
      </c>
    </row>
    <row r="16435" spans="1:9" ht="32" x14ac:dyDescent="0.2">
      <c r="A16435" t="s">
        <v>38529</v>
      </c>
      <c r="B16435" t="s">
        <v>38530</v>
      </c>
      <c r="C16435">
        <v>1</v>
      </c>
      <c r="D16435" t="s">
        <v>1085</v>
      </c>
      <c r="E16435" t="s">
        <v>12</v>
      </c>
      <c r="F16435" s="3" t="s">
        <v>38531</v>
      </c>
      <c r="G16435">
        <v>2017</v>
      </c>
      <c r="H16435" t="s">
        <v>1663</v>
      </c>
      <c r="I16435" t="s">
        <v>38532</v>
      </c>
    </row>
    <row r="16436" spans="1:9" ht="16" x14ac:dyDescent="0.2">
      <c r="A16436" t="s">
        <v>38533</v>
      </c>
      <c r="B16436" t="s">
        <v>38534</v>
      </c>
      <c r="C16436">
        <v>1</v>
      </c>
      <c r="D16436">
        <f>237</f>
        <v>237</v>
      </c>
      <c r="E16436" t="s">
        <v>12</v>
      </c>
      <c r="F16436" s="3" t="s">
        <v>1303</v>
      </c>
      <c r="G16436">
        <v>2017</v>
      </c>
      <c r="H16436" t="s">
        <v>21</v>
      </c>
      <c r="I16436" t="s">
        <v>38535</v>
      </c>
    </row>
    <row r="16437" spans="1:9" ht="16" x14ac:dyDescent="0.2">
      <c r="A16437" t="s">
        <v>38536</v>
      </c>
      <c r="B16437" t="s">
        <v>38537</v>
      </c>
      <c r="C16437">
        <v>1</v>
      </c>
      <c r="D16437">
        <f>473</f>
        <v>473</v>
      </c>
      <c r="E16437" t="s">
        <v>12</v>
      </c>
      <c r="F16437" s="3" t="s">
        <v>38538</v>
      </c>
      <c r="G16437">
        <v>2017</v>
      </c>
      <c r="H16437" t="s">
        <v>5857</v>
      </c>
      <c r="I16437" t="s">
        <v>38539</v>
      </c>
    </row>
    <row r="16438" spans="1:9" ht="32" x14ac:dyDescent="0.2">
      <c r="A16438" t="s">
        <v>38540</v>
      </c>
      <c r="B16438" t="s">
        <v>38541</v>
      </c>
      <c r="C16438">
        <v>1</v>
      </c>
      <c r="D16438">
        <f>571</f>
        <v>571</v>
      </c>
      <c r="E16438" t="s">
        <v>12</v>
      </c>
      <c r="F16438" s="3" t="s">
        <v>38542</v>
      </c>
      <c r="G16438">
        <v>2017</v>
      </c>
      <c r="H16438" t="s">
        <v>1087</v>
      </c>
      <c r="I16438" t="s">
        <v>38543</v>
      </c>
    </row>
    <row r="16439" spans="1:9" ht="16" x14ac:dyDescent="0.2">
      <c r="A16439" t="s">
        <v>38544</v>
      </c>
      <c r="B16439" t="s">
        <v>29763</v>
      </c>
      <c r="C16439">
        <v>1</v>
      </c>
      <c r="D16439" t="s">
        <v>12</v>
      </c>
      <c r="E16439" t="s">
        <v>12</v>
      </c>
      <c r="F16439" s="3" t="s">
        <v>38545</v>
      </c>
      <c r="G16439">
        <v>2017</v>
      </c>
      <c r="H16439" t="s">
        <v>2026</v>
      </c>
      <c r="I16439" t="s">
        <v>38546</v>
      </c>
    </row>
    <row r="16440" spans="1:9" ht="16" x14ac:dyDescent="0.2">
      <c r="A16440" t="s">
        <v>38544</v>
      </c>
      <c r="B16440" t="s">
        <v>35102</v>
      </c>
      <c r="C16440">
        <v>2</v>
      </c>
      <c r="D16440" t="s">
        <v>1128</v>
      </c>
      <c r="E16440" t="s">
        <v>12</v>
      </c>
      <c r="F16440" s="3" t="s">
        <v>38547</v>
      </c>
      <c r="G16440">
        <v>2017</v>
      </c>
      <c r="H16440" t="s">
        <v>140</v>
      </c>
      <c r="I16440" t="s">
        <v>38546</v>
      </c>
    </row>
    <row r="16441" spans="1:9" ht="16" x14ac:dyDescent="0.2">
      <c r="A16441" t="s">
        <v>38548</v>
      </c>
      <c r="B16441" t="s">
        <v>38549</v>
      </c>
      <c r="C16441">
        <v>1</v>
      </c>
      <c r="D16441">
        <f>65</f>
        <v>65</v>
      </c>
      <c r="E16441" t="s">
        <v>12</v>
      </c>
      <c r="F16441" s="3" t="s">
        <v>24008</v>
      </c>
      <c r="G16441">
        <v>2017</v>
      </c>
      <c r="H16441" t="s">
        <v>323</v>
      </c>
      <c r="I16441" t="s">
        <v>38550</v>
      </c>
    </row>
    <row r="16442" spans="1:9" ht="32" x14ac:dyDescent="0.2">
      <c r="A16442" t="s">
        <v>38548</v>
      </c>
      <c r="B16442" t="s">
        <v>38551</v>
      </c>
      <c r="C16442">
        <v>2</v>
      </c>
      <c r="D16442" t="s">
        <v>52</v>
      </c>
      <c r="E16442" t="s">
        <v>12</v>
      </c>
      <c r="F16442" s="3" t="s">
        <v>38552</v>
      </c>
      <c r="G16442">
        <v>2017</v>
      </c>
      <c r="H16442" t="s">
        <v>140</v>
      </c>
      <c r="I16442" t="s">
        <v>38550</v>
      </c>
    </row>
    <row r="16443" spans="1:9" ht="32" x14ac:dyDescent="0.2">
      <c r="A16443" t="s">
        <v>38548</v>
      </c>
      <c r="B16443" t="s">
        <v>38553</v>
      </c>
      <c r="C16443">
        <v>3</v>
      </c>
      <c r="D16443" t="s">
        <v>12</v>
      </c>
      <c r="E16443" t="s">
        <v>12</v>
      </c>
      <c r="F16443" s="3" t="s">
        <v>38554</v>
      </c>
      <c r="G16443">
        <v>2017</v>
      </c>
      <c r="H16443" t="s">
        <v>140</v>
      </c>
      <c r="I16443" t="s">
        <v>38550</v>
      </c>
    </row>
    <row r="16444" spans="1:9" ht="32" x14ac:dyDescent="0.2">
      <c r="A16444" t="s">
        <v>38548</v>
      </c>
      <c r="B16444" t="s">
        <v>38555</v>
      </c>
      <c r="C16444">
        <v>4</v>
      </c>
      <c r="D16444" t="s">
        <v>1049</v>
      </c>
      <c r="E16444" t="s">
        <v>12</v>
      </c>
      <c r="F16444" s="3" t="s">
        <v>38556</v>
      </c>
      <c r="G16444">
        <v>2017</v>
      </c>
      <c r="H16444" t="s">
        <v>140</v>
      </c>
      <c r="I16444" t="s">
        <v>38550</v>
      </c>
    </row>
    <row r="16445" spans="1:9" ht="32" x14ac:dyDescent="0.2">
      <c r="A16445" t="s">
        <v>38548</v>
      </c>
      <c r="B16445" t="s">
        <v>38557</v>
      </c>
      <c r="C16445">
        <v>5</v>
      </c>
      <c r="D16445" t="s">
        <v>12</v>
      </c>
      <c r="E16445" t="s">
        <v>12</v>
      </c>
      <c r="F16445" s="3" t="s">
        <v>38558</v>
      </c>
      <c r="G16445">
        <v>2017</v>
      </c>
      <c r="H16445" t="s">
        <v>140</v>
      </c>
      <c r="I16445" t="s">
        <v>38550</v>
      </c>
    </row>
    <row r="16446" spans="1:9" ht="16" x14ac:dyDescent="0.2">
      <c r="A16446" t="s">
        <v>38559</v>
      </c>
      <c r="B16446" t="s">
        <v>35203</v>
      </c>
      <c r="C16446">
        <v>1</v>
      </c>
      <c r="D16446">
        <f>461</f>
        <v>461</v>
      </c>
      <c r="E16446" t="s">
        <v>12</v>
      </c>
      <c r="F16446" s="3" t="s">
        <v>12569</v>
      </c>
      <c r="G16446">
        <v>2017</v>
      </c>
      <c r="H16446" t="s">
        <v>140</v>
      </c>
      <c r="I16446" t="s">
        <v>38560</v>
      </c>
    </row>
    <row r="16447" spans="1:9" ht="16" x14ac:dyDescent="0.2">
      <c r="A16447" t="s">
        <v>38559</v>
      </c>
      <c r="B16447" t="s">
        <v>38561</v>
      </c>
      <c r="C16447">
        <v>2</v>
      </c>
      <c r="D16447">
        <f>400</f>
        <v>400</v>
      </c>
      <c r="E16447" t="s">
        <v>12</v>
      </c>
      <c r="F16447" s="3" t="s">
        <v>38562</v>
      </c>
      <c r="G16447">
        <v>2017</v>
      </c>
      <c r="H16447" t="s">
        <v>140</v>
      </c>
      <c r="I16447" t="s">
        <v>38560</v>
      </c>
    </row>
    <row r="16448" spans="1:9" ht="16" x14ac:dyDescent="0.2">
      <c r="A16448" t="s">
        <v>38559</v>
      </c>
      <c r="B16448" t="s">
        <v>38563</v>
      </c>
      <c r="C16448">
        <v>3</v>
      </c>
      <c r="D16448" t="s">
        <v>3561</v>
      </c>
      <c r="E16448" t="s">
        <v>12</v>
      </c>
      <c r="F16448" s="3" t="s">
        <v>3888</v>
      </c>
      <c r="G16448">
        <v>2017</v>
      </c>
      <c r="H16448" t="s">
        <v>140</v>
      </c>
      <c r="I16448" t="s">
        <v>38560</v>
      </c>
    </row>
    <row r="16449" spans="1:9" ht="16" x14ac:dyDescent="0.2">
      <c r="A16449" t="s">
        <v>38559</v>
      </c>
      <c r="B16449" t="s">
        <v>38564</v>
      </c>
      <c r="C16449">
        <v>4</v>
      </c>
      <c r="D16449" t="s">
        <v>12</v>
      </c>
      <c r="E16449" t="s">
        <v>12</v>
      </c>
      <c r="F16449" s="3" t="s">
        <v>38220</v>
      </c>
      <c r="G16449">
        <v>2017</v>
      </c>
      <c r="H16449" t="s">
        <v>140</v>
      </c>
      <c r="I16449" t="s">
        <v>38560</v>
      </c>
    </row>
    <row r="16450" spans="1:9" ht="32" x14ac:dyDescent="0.2">
      <c r="A16450" t="s">
        <v>38565</v>
      </c>
      <c r="B16450" t="s">
        <v>38566</v>
      </c>
      <c r="C16450">
        <v>1</v>
      </c>
      <c r="D16450" t="s">
        <v>966</v>
      </c>
      <c r="E16450" t="s">
        <v>12</v>
      </c>
      <c r="F16450" s="3" t="s">
        <v>38567</v>
      </c>
      <c r="G16450">
        <v>2017</v>
      </c>
      <c r="H16450" t="s">
        <v>86</v>
      </c>
      <c r="I16450" t="s">
        <v>38568</v>
      </c>
    </row>
    <row r="16451" spans="1:9" ht="32" x14ac:dyDescent="0.2">
      <c r="A16451" t="s">
        <v>38569</v>
      </c>
      <c r="B16451" t="s">
        <v>37686</v>
      </c>
      <c r="C16451">
        <v>1</v>
      </c>
      <c r="D16451">
        <f>454</f>
        <v>454</v>
      </c>
      <c r="E16451" t="s">
        <v>12</v>
      </c>
      <c r="F16451" s="3" t="s">
        <v>30625</v>
      </c>
      <c r="G16451">
        <v>2017</v>
      </c>
      <c r="H16451" t="s">
        <v>423</v>
      </c>
      <c r="I16451" t="s">
        <v>38570</v>
      </c>
    </row>
    <row r="16452" spans="1:9" ht="16" x14ac:dyDescent="0.2">
      <c r="A16452" t="s">
        <v>38569</v>
      </c>
      <c r="B16452" t="s">
        <v>36060</v>
      </c>
      <c r="C16452">
        <v>2</v>
      </c>
      <c r="D16452">
        <f>454</f>
        <v>454</v>
      </c>
      <c r="E16452" t="s">
        <v>12</v>
      </c>
      <c r="F16452" s="3" t="s">
        <v>36061</v>
      </c>
      <c r="G16452">
        <v>2017</v>
      </c>
      <c r="H16452" t="s">
        <v>423</v>
      </c>
      <c r="I16452" t="s">
        <v>38570</v>
      </c>
    </row>
    <row r="16453" spans="1:9" ht="32" x14ac:dyDescent="0.2">
      <c r="A16453" t="s">
        <v>38571</v>
      </c>
      <c r="B16453" t="s">
        <v>38572</v>
      </c>
      <c r="C16453">
        <v>1</v>
      </c>
      <c r="D16453" t="s">
        <v>12</v>
      </c>
      <c r="E16453" t="s">
        <v>12</v>
      </c>
      <c r="F16453" s="3" t="s">
        <v>38573</v>
      </c>
      <c r="G16453">
        <v>2017</v>
      </c>
      <c r="H16453" t="s">
        <v>2445</v>
      </c>
      <c r="I16453" t="s">
        <v>38574</v>
      </c>
    </row>
    <row r="16454" spans="1:9" ht="32" x14ac:dyDescent="0.2">
      <c r="A16454" t="s">
        <v>38575</v>
      </c>
      <c r="B16454" t="s">
        <v>38566</v>
      </c>
      <c r="C16454">
        <v>1</v>
      </c>
      <c r="D16454" t="s">
        <v>966</v>
      </c>
      <c r="E16454" t="s">
        <v>12</v>
      </c>
      <c r="F16454" s="3" t="s">
        <v>38567</v>
      </c>
      <c r="G16454">
        <v>2017</v>
      </c>
      <c r="H16454" t="s">
        <v>86</v>
      </c>
      <c r="I16454" t="s">
        <v>38576</v>
      </c>
    </row>
    <row r="16455" spans="1:9" ht="32" x14ac:dyDescent="0.2">
      <c r="A16455" t="s">
        <v>38577</v>
      </c>
      <c r="B16455" t="s">
        <v>38578</v>
      </c>
      <c r="C16455">
        <v>1</v>
      </c>
      <c r="D16455" t="s">
        <v>90</v>
      </c>
      <c r="E16455" t="s">
        <v>12</v>
      </c>
      <c r="F16455" s="3" t="s">
        <v>6321</v>
      </c>
      <c r="G16455">
        <v>2017</v>
      </c>
      <c r="H16455" t="s">
        <v>296</v>
      </c>
      <c r="I16455" t="s">
        <v>38579</v>
      </c>
    </row>
    <row r="16456" spans="1:9" ht="32" x14ac:dyDescent="0.2">
      <c r="A16456" t="s">
        <v>38577</v>
      </c>
      <c r="B16456" t="s">
        <v>33192</v>
      </c>
      <c r="C16456">
        <v>2</v>
      </c>
      <c r="D16456" t="s">
        <v>90</v>
      </c>
      <c r="E16456" t="s">
        <v>12</v>
      </c>
      <c r="F16456" s="3" t="s">
        <v>38580</v>
      </c>
      <c r="G16456">
        <v>2017</v>
      </c>
      <c r="H16456" t="s">
        <v>296</v>
      </c>
      <c r="I16456" t="s">
        <v>38579</v>
      </c>
    </row>
    <row r="16457" spans="1:9" ht="16" x14ac:dyDescent="0.2">
      <c r="A16457" t="s">
        <v>38577</v>
      </c>
      <c r="B16457" t="s">
        <v>38581</v>
      </c>
      <c r="C16457">
        <v>3</v>
      </c>
      <c r="D16457" t="s">
        <v>12</v>
      </c>
      <c r="E16457" t="s">
        <v>12</v>
      </c>
      <c r="F16457" s="3" t="s">
        <v>38582</v>
      </c>
      <c r="G16457">
        <v>2017</v>
      </c>
      <c r="H16457" t="s">
        <v>296</v>
      </c>
      <c r="I16457" t="s">
        <v>38579</v>
      </c>
    </row>
    <row r="16458" spans="1:9" ht="32" x14ac:dyDescent="0.2">
      <c r="A16458" t="s">
        <v>38577</v>
      </c>
      <c r="B16458" t="s">
        <v>38583</v>
      </c>
      <c r="C16458">
        <v>4</v>
      </c>
      <c r="D16458" t="s">
        <v>90</v>
      </c>
      <c r="E16458" t="s">
        <v>12</v>
      </c>
      <c r="F16458" s="3" t="s">
        <v>8389</v>
      </c>
      <c r="G16458">
        <v>2017</v>
      </c>
      <c r="H16458" t="s">
        <v>296</v>
      </c>
      <c r="I16458" t="s">
        <v>38579</v>
      </c>
    </row>
    <row r="16459" spans="1:9" ht="16" x14ac:dyDescent="0.2">
      <c r="A16459" t="s">
        <v>38584</v>
      </c>
      <c r="B16459" t="s">
        <v>36400</v>
      </c>
      <c r="C16459">
        <v>1</v>
      </c>
      <c r="D16459" t="s">
        <v>52</v>
      </c>
      <c r="E16459" t="s">
        <v>12</v>
      </c>
      <c r="F16459" s="3" t="s">
        <v>10933</v>
      </c>
      <c r="G16459">
        <v>2017</v>
      </c>
      <c r="H16459" t="s">
        <v>267</v>
      </c>
      <c r="I16459" t="s">
        <v>38585</v>
      </c>
    </row>
    <row r="16460" spans="1:9" ht="16" x14ac:dyDescent="0.2">
      <c r="A16460" t="s">
        <v>38586</v>
      </c>
      <c r="B16460" t="s">
        <v>29305</v>
      </c>
      <c r="C16460">
        <v>1</v>
      </c>
      <c r="D16460" t="s">
        <v>90</v>
      </c>
      <c r="E16460" t="s">
        <v>12</v>
      </c>
      <c r="F16460" s="3" t="s">
        <v>38587</v>
      </c>
      <c r="G16460">
        <v>2017</v>
      </c>
      <c r="H16460" t="s">
        <v>832</v>
      </c>
      <c r="I16460" t="s">
        <v>38588</v>
      </c>
    </row>
    <row r="16461" spans="1:9" ht="32" x14ac:dyDescent="0.2">
      <c r="A16461" t="s">
        <v>38589</v>
      </c>
      <c r="B16461" t="s">
        <v>3330</v>
      </c>
      <c r="C16461">
        <v>1</v>
      </c>
      <c r="D16461" t="s">
        <v>90</v>
      </c>
      <c r="E16461" t="s">
        <v>12</v>
      </c>
      <c r="F16461" s="3" t="s">
        <v>6321</v>
      </c>
      <c r="G16461">
        <v>2017</v>
      </c>
      <c r="H16461" t="s">
        <v>296</v>
      </c>
      <c r="I16461" t="s">
        <v>38590</v>
      </c>
    </row>
    <row r="16462" spans="1:9" ht="32" x14ac:dyDescent="0.2">
      <c r="A16462" t="s">
        <v>38589</v>
      </c>
      <c r="B16462" t="s">
        <v>38581</v>
      </c>
      <c r="C16462">
        <v>2</v>
      </c>
      <c r="D16462" t="s">
        <v>90</v>
      </c>
      <c r="E16462" t="s">
        <v>12</v>
      </c>
      <c r="F16462" s="3" t="s">
        <v>38591</v>
      </c>
      <c r="G16462">
        <v>2017</v>
      </c>
      <c r="H16462" t="s">
        <v>296</v>
      </c>
      <c r="I16462" t="s">
        <v>38590</v>
      </c>
    </row>
    <row r="16463" spans="1:9" ht="16" x14ac:dyDescent="0.2">
      <c r="A16463" t="s">
        <v>38589</v>
      </c>
      <c r="B16463" t="s">
        <v>33192</v>
      </c>
      <c r="C16463">
        <v>3</v>
      </c>
      <c r="D16463" t="s">
        <v>12</v>
      </c>
      <c r="E16463" t="s">
        <v>12</v>
      </c>
      <c r="F16463" s="3" t="s">
        <v>38582</v>
      </c>
      <c r="G16463">
        <v>2017</v>
      </c>
      <c r="H16463" t="s">
        <v>296</v>
      </c>
      <c r="I16463" t="s">
        <v>38590</v>
      </c>
    </row>
    <row r="16464" spans="1:9" ht="32" x14ac:dyDescent="0.2">
      <c r="A16464" t="s">
        <v>38589</v>
      </c>
      <c r="B16464" t="s">
        <v>38583</v>
      </c>
      <c r="C16464">
        <v>4</v>
      </c>
      <c r="D16464" t="s">
        <v>90</v>
      </c>
      <c r="E16464" t="s">
        <v>12</v>
      </c>
      <c r="F16464" s="3" t="s">
        <v>8389</v>
      </c>
      <c r="G16464">
        <v>2017</v>
      </c>
      <c r="H16464" t="s">
        <v>296</v>
      </c>
      <c r="I16464" t="s">
        <v>38590</v>
      </c>
    </row>
    <row r="16465" spans="1:9" ht="16" x14ac:dyDescent="0.2">
      <c r="A16465" t="s">
        <v>38592</v>
      </c>
      <c r="B16465" t="s">
        <v>38593</v>
      </c>
      <c r="C16465">
        <v>1</v>
      </c>
      <c r="D16465">
        <f>571</f>
        <v>571</v>
      </c>
      <c r="E16465" t="s">
        <v>12</v>
      </c>
      <c r="F16465" s="3" t="s">
        <v>30475</v>
      </c>
      <c r="G16465">
        <v>2017</v>
      </c>
      <c r="H16465" t="s">
        <v>86</v>
      </c>
      <c r="I16465" t="s">
        <v>38594</v>
      </c>
    </row>
    <row r="16466" spans="1:9" ht="32" x14ac:dyDescent="0.2">
      <c r="A16466" t="s">
        <v>38595</v>
      </c>
      <c r="B16466" t="s">
        <v>5590</v>
      </c>
      <c r="C16466">
        <v>1</v>
      </c>
      <c r="D16466">
        <f>169</f>
        <v>169</v>
      </c>
      <c r="E16466" t="s">
        <v>12</v>
      </c>
      <c r="F16466" s="3" t="s">
        <v>25513</v>
      </c>
      <c r="G16466">
        <v>2017</v>
      </c>
      <c r="H16466" t="s">
        <v>140</v>
      </c>
      <c r="I16466" t="s">
        <v>38596</v>
      </c>
    </row>
    <row r="16467" spans="1:9" ht="32" x14ac:dyDescent="0.2">
      <c r="A16467" t="s">
        <v>38595</v>
      </c>
      <c r="B16467" t="s">
        <v>38597</v>
      </c>
      <c r="C16467">
        <v>2</v>
      </c>
      <c r="D16467" t="s">
        <v>4805</v>
      </c>
      <c r="E16467" t="s">
        <v>12</v>
      </c>
      <c r="F16467" s="3" t="s">
        <v>38598</v>
      </c>
      <c r="G16467">
        <v>2017</v>
      </c>
      <c r="H16467" t="s">
        <v>140</v>
      </c>
      <c r="I16467" t="s">
        <v>38596</v>
      </c>
    </row>
    <row r="16468" spans="1:9" ht="32" x14ac:dyDescent="0.2">
      <c r="A16468" t="s">
        <v>38595</v>
      </c>
      <c r="B16468" t="s">
        <v>38599</v>
      </c>
      <c r="C16468">
        <v>3</v>
      </c>
      <c r="D16468" t="s">
        <v>4805</v>
      </c>
      <c r="E16468" t="s">
        <v>12</v>
      </c>
      <c r="F16468" s="3" t="s">
        <v>38598</v>
      </c>
      <c r="G16468">
        <v>2017</v>
      </c>
      <c r="H16468" t="s">
        <v>140</v>
      </c>
      <c r="I16468" t="s">
        <v>38596</v>
      </c>
    </row>
    <row r="16469" spans="1:9" ht="16" x14ac:dyDescent="0.2">
      <c r="A16469" t="s">
        <v>38600</v>
      </c>
      <c r="B16469" t="s">
        <v>38601</v>
      </c>
      <c r="C16469">
        <v>1</v>
      </c>
      <c r="D16469" t="s">
        <v>9995</v>
      </c>
      <c r="E16469" t="s">
        <v>12</v>
      </c>
      <c r="F16469" s="3" t="s">
        <v>9996</v>
      </c>
      <c r="G16469">
        <v>2017</v>
      </c>
      <c r="H16469" t="s">
        <v>527</v>
      </c>
      <c r="I16469" t="s">
        <v>38602</v>
      </c>
    </row>
    <row r="16470" spans="1:9" ht="16" x14ac:dyDescent="0.2">
      <c r="A16470" t="s">
        <v>38600</v>
      </c>
      <c r="B16470" t="s">
        <v>38603</v>
      </c>
      <c r="C16470">
        <v>2</v>
      </c>
      <c r="D16470" t="s">
        <v>12</v>
      </c>
      <c r="E16470" t="s">
        <v>12</v>
      </c>
      <c r="F16470" s="3" t="s">
        <v>38604</v>
      </c>
      <c r="G16470">
        <v>2017</v>
      </c>
      <c r="H16470" t="s">
        <v>527</v>
      </c>
      <c r="I16470" t="s">
        <v>38602</v>
      </c>
    </row>
    <row r="16471" spans="1:9" ht="32" x14ac:dyDescent="0.2">
      <c r="A16471" t="s">
        <v>38605</v>
      </c>
      <c r="B16471" t="s">
        <v>27750</v>
      </c>
      <c r="C16471">
        <v>1</v>
      </c>
      <c r="D16471" t="s">
        <v>316</v>
      </c>
      <c r="E16471" t="s">
        <v>12</v>
      </c>
      <c r="F16471" s="3" t="s">
        <v>30216</v>
      </c>
      <c r="G16471">
        <v>2017</v>
      </c>
      <c r="H16471" t="s">
        <v>140</v>
      </c>
      <c r="I16471" t="s">
        <v>38606</v>
      </c>
    </row>
    <row r="16472" spans="1:9" ht="16" x14ac:dyDescent="0.2">
      <c r="A16472" t="s">
        <v>38605</v>
      </c>
      <c r="B16472" t="s">
        <v>5178</v>
      </c>
      <c r="C16472">
        <v>2</v>
      </c>
      <c r="D16472" t="s">
        <v>12</v>
      </c>
      <c r="E16472" t="s">
        <v>12</v>
      </c>
      <c r="F16472" s="3" t="s">
        <v>5179</v>
      </c>
      <c r="G16472">
        <v>2017</v>
      </c>
      <c r="H16472" t="s">
        <v>140</v>
      </c>
      <c r="I16472" t="s">
        <v>38606</v>
      </c>
    </row>
    <row r="16473" spans="1:9" ht="32" x14ac:dyDescent="0.2">
      <c r="A16473" t="s">
        <v>38607</v>
      </c>
      <c r="B16473" t="s">
        <v>29178</v>
      </c>
      <c r="C16473">
        <v>1</v>
      </c>
      <c r="D16473" t="s">
        <v>12</v>
      </c>
      <c r="E16473" t="s">
        <v>334</v>
      </c>
      <c r="F16473" s="3" t="s">
        <v>10149</v>
      </c>
      <c r="G16473">
        <v>2017</v>
      </c>
      <c r="H16473" t="s">
        <v>140</v>
      </c>
      <c r="I16473" t="s">
        <v>38608</v>
      </c>
    </row>
    <row r="16474" spans="1:9" ht="16" x14ac:dyDescent="0.2">
      <c r="A16474" t="s">
        <v>38607</v>
      </c>
      <c r="B16474" t="s">
        <v>38597</v>
      </c>
      <c r="C16474">
        <v>2</v>
      </c>
      <c r="D16474" t="s">
        <v>4805</v>
      </c>
      <c r="E16474" t="s">
        <v>12</v>
      </c>
      <c r="F16474" s="3" t="s">
        <v>38609</v>
      </c>
      <c r="G16474">
        <v>2017</v>
      </c>
      <c r="H16474" t="s">
        <v>140</v>
      </c>
      <c r="I16474" t="s">
        <v>38608</v>
      </c>
    </row>
    <row r="16475" spans="1:9" ht="16" x14ac:dyDescent="0.2">
      <c r="A16475" t="s">
        <v>38607</v>
      </c>
      <c r="B16475" t="s">
        <v>38610</v>
      </c>
      <c r="C16475">
        <v>3</v>
      </c>
      <c r="D16475" t="s">
        <v>4805</v>
      </c>
      <c r="E16475" t="s">
        <v>12</v>
      </c>
      <c r="F16475" s="3" t="s">
        <v>38609</v>
      </c>
      <c r="G16475">
        <v>2017</v>
      </c>
      <c r="H16475" t="s">
        <v>140</v>
      </c>
      <c r="I16475" t="s">
        <v>38608</v>
      </c>
    </row>
    <row r="16476" spans="1:9" ht="32" x14ac:dyDescent="0.2">
      <c r="A16476" t="s">
        <v>38607</v>
      </c>
      <c r="B16476" t="s">
        <v>38611</v>
      </c>
      <c r="C16476">
        <v>4</v>
      </c>
      <c r="D16476" t="s">
        <v>712</v>
      </c>
      <c r="E16476" t="s">
        <v>12</v>
      </c>
      <c r="F16476" s="3" t="s">
        <v>38477</v>
      </c>
      <c r="G16476">
        <v>2017</v>
      </c>
      <c r="H16476" t="s">
        <v>438</v>
      </c>
      <c r="I16476" t="s">
        <v>38608</v>
      </c>
    </row>
    <row r="16477" spans="1:9" ht="32" x14ac:dyDescent="0.2">
      <c r="A16477" t="s">
        <v>38612</v>
      </c>
      <c r="B16477" t="s">
        <v>38613</v>
      </c>
      <c r="C16477">
        <v>1</v>
      </c>
      <c r="D16477" t="s">
        <v>12</v>
      </c>
      <c r="E16477" t="s">
        <v>12</v>
      </c>
      <c r="F16477" s="3" t="s">
        <v>38614</v>
      </c>
      <c r="G16477">
        <v>2017</v>
      </c>
      <c r="H16477" t="s">
        <v>2445</v>
      </c>
      <c r="I16477" t="s">
        <v>38615</v>
      </c>
    </row>
    <row r="16478" spans="1:9" ht="32" x14ac:dyDescent="0.2">
      <c r="A16478" t="s">
        <v>38612</v>
      </c>
      <c r="B16478" t="s">
        <v>38616</v>
      </c>
      <c r="C16478">
        <v>2</v>
      </c>
      <c r="D16478" t="s">
        <v>11398</v>
      </c>
      <c r="E16478" t="s">
        <v>9538</v>
      </c>
      <c r="F16478" s="3" t="s">
        <v>36349</v>
      </c>
      <c r="G16478">
        <v>2017</v>
      </c>
      <c r="H16478" t="s">
        <v>140</v>
      </c>
      <c r="I16478" t="s">
        <v>38615</v>
      </c>
    </row>
    <row r="16479" spans="1:9" ht="32" x14ac:dyDescent="0.2">
      <c r="A16479" t="s">
        <v>38617</v>
      </c>
      <c r="B16479" t="s">
        <v>21816</v>
      </c>
      <c r="C16479">
        <v>1</v>
      </c>
      <c r="D16479" t="s">
        <v>52</v>
      </c>
      <c r="E16479" t="s">
        <v>12</v>
      </c>
      <c r="F16479" s="3" t="s">
        <v>29439</v>
      </c>
      <c r="G16479">
        <v>2017</v>
      </c>
      <c r="H16479" t="s">
        <v>323</v>
      </c>
      <c r="I16479" t="s">
        <v>38618</v>
      </c>
    </row>
    <row r="16480" spans="1:9" ht="32" x14ac:dyDescent="0.2">
      <c r="A16480" t="s">
        <v>38619</v>
      </c>
      <c r="B16480" t="s">
        <v>38620</v>
      </c>
      <c r="C16480">
        <v>1</v>
      </c>
      <c r="D16480" t="s">
        <v>101</v>
      </c>
      <c r="E16480" t="s">
        <v>12</v>
      </c>
      <c r="F16480" s="3" t="s">
        <v>38621</v>
      </c>
      <c r="G16480">
        <v>2017</v>
      </c>
      <c r="H16480" t="s">
        <v>37</v>
      </c>
      <c r="I16480" t="s">
        <v>38622</v>
      </c>
    </row>
    <row r="16481" spans="1:9" ht="16" x14ac:dyDescent="0.2">
      <c r="A16481" t="s">
        <v>38619</v>
      </c>
      <c r="B16481" t="s">
        <v>38623</v>
      </c>
      <c r="C16481">
        <v>2</v>
      </c>
      <c r="D16481" t="s">
        <v>101</v>
      </c>
      <c r="E16481" t="s">
        <v>12</v>
      </c>
      <c r="F16481" s="3" t="s">
        <v>4523</v>
      </c>
      <c r="G16481">
        <v>2017</v>
      </c>
      <c r="H16481" t="s">
        <v>37</v>
      </c>
      <c r="I16481" t="s">
        <v>38622</v>
      </c>
    </row>
    <row r="16482" spans="1:9" ht="32" x14ac:dyDescent="0.2">
      <c r="A16482" t="s">
        <v>38624</v>
      </c>
      <c r="B16482" t="s">
        <v>11129</v>
      </c>
      <c r="C16482">
        <v>1</v>
      </c>
      <c r="D16482">
        <f>400</f>
        <v>400</v>
      </c>
      <c r="E16482" t="s">
        <v>7714</v>
      </c>
      <c r="F16482" s="3" t="s">
        <v>38625</v>
      </c>
      <c r="G16482">
        <v>2017</v>
      </c>
      <c r="H16482" t="s">
        <v>1810</v>
      </c>
      <c r="I16482" t="s">
        <v>38626</v>
      </c>
    </row>
    <row r="16483" spans="1:9" ht="32" x14ac:dyDescent="0.2">
      <c r="A16483" t="s">
        <v>38624</v>
      </c>
      <c r="B16483" t="s">
        <v>38627</v>
      </c>
      <c r="C16483">
        <v>2</v>
      </c>
      <c r="D16483" t="s">
        <v>12</v>
      </c>
      <c r="E16483" t="s">
        <v>12</v>
      </c>
      <c r="F16483" s="3" t="s">
        <v>38628</v>
      </c>
      <c r="G16483">
        <v>2017</v>
      </c>
      <c r="H16483" t="s">
        <v>2735</v>
      </c>
      <c r="I16483" t="s">
        <v>38626</v>
      </c>
    </row>
    <row r="16484" spans="1:9" ht="32" x14ac:dyDescent="0.2">
      <c r="A16484" t="s">
        <v>38624</v>
      </c>
      <c r="B16484" t="s">
        <v>38629</v>
      </c>
      <c r="C16484">
        <v>3</v>
      </c>
      <c r="D16484" t="s">
        <v>12</v>
      </c>
      <c r="E16484" t="s">
        <v>12</v>
      </c>
      <c r="F16484" s="3" t="s">
        <v>38630</v>
      </c>
      <c r="G16484">
        <v>2017</v>
      </c>
      <c r="H16484" t="s">
        <v>6820</v>
      </c>
      <c r="I16484" t="s">
        <v>38626</v>
      </c>
    </row>
    <row r="16485" spans="1:9" ht="32" x14ac:dyDescent="0.2">
      <c r="A16485" t="s">
        <v>38631</v>
      </c>
      <c r="B16485" t="s">
        <v>3330</v>
      </c>
      <c r="C16485">
        <v>1</v>
      </c>
      <c r="D16485" t="s">
        <v>90</v>
      </c>
      <c r="E16485" t="s">
        <v>12</v>
      </c>
      <c r="F16485" s="3" t="s">
        <v>6321</v>
      </c>
      <c r="G16485">
        <v>2017</v>
      </c>
      <c r="H16485" t="s">
        <v>296</v>
      </c>
      <c r="I16485" t="s">
        <v>38632</v>
      </c>
    </row>
    <row r="16486" spans="1:9" ht="32" x14ac:dyDescent="0.2">
      <c r="A16486" t="s">
        <v>38631</v>
      </c>
      <c r="B16486" t="s">
        <v>38581</v>
      </c>
      <c r="C16486">
        <v>2</v>
      </c>
      <c r="D16486" t="s">
        <v>90</v>
      </c>
      <c r="E16486" t="s">
        <v>12</v>
      </c>
      <c r="F16486" s="3" t="s">
        <v>38633</v>
      </c>
      <c r="G16486">
        <v>2017</v>
      </c>
      <c r="H16486" t="s">
        <v>296</v>
      </c>
      <c r="I16486" t="s">
        <v>38632</v>
      </c>
    </row>
    <row r="16487" spans="1:9" ht="32" x14ac:dyDescent="0.2">
      <c r="A16487" t="s">
        <v>38634</v>
      </c>
      <c r="B16487" t="s">
        <v>38635</v>
      </c>
      <c r="C16487">
        <v>1</v>
      </c>
      <c r="D16487" t="s">
        <v>5851</v>
      </c>
      <c r="E16487" t="s">
        <v>12</v>
      </c>
      <c r="F16487" s="3" t="s">
        <v>38636</v>
      </c>
      <c r="G16487">
        <v>2017</v>
      </c>
      <c r="H16487" t="s">
        <v>140</v>
      </c>
      <c r="I16487" t="s">
        <v>38637</v>
      </c>
    </row>
    <row r="16488" spans="1:9" ht="32" x14ac:dyDescent="0.2">
      <c r="A16488" t="s">
        <v>38638</v>
      </c>
      <c r="B16488" t="s">
        <v>27206</v>
      </c>
      <c r="C16488">
        <v>1</v>
      </c>
      <c r="D16488" t="s">
        <v>12</v>
      </c>
      <c r="E16488" t="s">
        <v>12</v>
      </c>
      <c r="F16488" s="3" t="s">
        <v>38639</v>
      </c>
      <c r="G16488">
        <v>2017</v>
      </c>
      <c r="H16488" t="s">
        <v>3976</v>
      </c>
      <c r="I16488" t="s">
        <v>38640</v>
      </c>
    </row>
    <row r="16489" spans="1:9" ht="16" x14ac:dyDescent="0.2">
      <c r="A16489" t="s">
        <v>38641</v>
      </c>
      <c r="B16489" t="s">
        <v>38642</v>
      </c>
      <c r="C16489">
        <v>1</v>
      </c>
      <c r="D16489" t="s">
        <v>12</v>
      </c>
      <c r="E16489" t="s">
        <v>12</v>
      </c>
      <c r="F16489" s="3" t="s">
        <v>38643</v>
      </c>
      <c r="G16489">
        <v>2017</v>
      </c>
      <c r="H16489" t="s">
        <v>3662</v>
      </c>
      <c r="I16489" t="s">
        <v>38644</v>
      </c>
    </row>
    <row r="16490" spans="1:9" ht="16" x14ac:dyDescent="0.2">
      <c r="A16490" t="s">
        <v>38645</v>
      </c>
      <c r="B16490" t="s">
        <v>38646</v>
      </c>
      <c r="C16490">
        <v>1</v>
      </c>
      <c r="D16490">
        <f>26</f>
        <v>26</v>
      </c>
      <c r="E16490" t="s">
        <v>12</v>
      </c>
      <c r="F16490" s="3" t="s">
        <v>3951</v>
      </c>
      <c r="G16490">
        <v>2017</v>
      </c>
      <c r="H16490" t="s">
        <v>371</v>
      </c>
      <c r="I16490" t="s">
        <v>38647</v>
      </c>
    </row>
    <row r="16491" spans="1:9" ht="16" x14ac:dyDescent="0.2">
      <c r="A16491" t="s">
        <v>38645</v>
      </c>
      <c r="B16491" t="s">
        <v>38648</v>
      </c>
      <c r="C16491">
        <v>2</v>
      </c>
      <c r="D16491" t="s">
        <v>12</v>
      </c>
      <c r="E16491" t="s">
        <v>12</v>
      </c>
      <c r="F16491" s="3" t="s">
        <v>38649</v>
      </c>
      <c r="G16491">
        <v>2017</v>
      </c>
      <c r="H16491" t="s">
        <v>86</v>
      </c>
      <c r="I16491" t="s">
        <v>38647</v>
      </c>
    </row>
    <row r="16492" spans="1:9" ht="16" x14ac:dyDescent="0.2">
      <c r="A16492" t="s">
        <v>38645</v>
      </c>
      <c r="B16492" t="s">
        <v>38650</v>
      </c>
      <c r="C16492">
        <v>3</v>
      </c>
      <c r="D16492" t="s">
        <v>6388</v>
      </c>
      <c r="E16492" t="s">
        <v>12</v>
      </c>
      <c r="F16492" s="3" t="s">
        <v>6389</v>
      </c>
      <c r="G16492">
        <v>2017</v>
      </c>
      <c r="H16492" t="s">
        <v>371</v>
      </c>
      <c r="I16492" t="s">
        <v>38647</v>
      </c>
    </row>
    <row r="16493" spans="1:9" ht="16" x14ac:dyDescent="0.2">
      <c r="A16493" t="s">
        <v>38645</v>
      </c>
      <c r="B16493" t="s">
        <v>38651</v>
      </c>
      <c r="C16493">
        <v>4</v>
      </c>
      <c r="D16493">
        <f>26</f>
        <v>26</v>
      </c>
      <c r="E16493" t="s">
        <v>12</v>
      </c>
      <c r="F16493" s="3" t="s">
        <v>3951</v>
      </c>
      <c r="G16493">
        <v>2017</v>
      </c>
      <c r="H16493" t="s">
        <v>371</v>
      </c>
      <c r="I16493" t="s">
        <v>38647</v>
      </c>
    </row>
    <row r="16494" spans="1:9" ht="32" x14ac:dyDescent="0.2">
      <c r="A16494" t="s">
        <v>38652</v>
      </c>
      <c r="B16494" t="s">
        <v>38653</v>
      </c>
      <c r="C16494">
        <v>1</v>
      </c>
      <c r="D16494">
        <f>222</f>
        <v>222</v>
      </c>
      <c r="E16494" t="s">
        <v>12</v>
      </c>
      <c r="F16494" s="3" t="s">
        <v>38654</v>
      </c>
      <c r="G16494">
        <v>2017</v>
      </c>
      <c r="H16494" t="s">
        <v>140</v>
      </c>
      <c r="I16494" t="s">
        <v>38655</v>
      </c>
    </row>
    <row r="16495" spans="1:9" ht="32" x14ac:dyDescent="0.2">
      <c r="A16495" t="s">
        <v>38652</v>
      </c>
      <c r="B16495" t="s">
        <v>38656</v>
      </c>
      <c r="C16495">
        <v>2</v>
      </c>
      <c r="D16495" t="s">
        <v>52</v>
      </c>
      <c r="E16495" t="s">
        <v>12</v>
      </c>
      <c r="F16495" s="3" t="s">
        <v>4210</v>
      </c>
      <c r="G16495">
        <v>2017</v>
      </c>
      <c r="H16495" t="s">
        <v>714</v>
      </c>
      <c r="I16495" t="s">
        <v>38655</v>
      </c>
    </row>
    <row r="16496" spans="1:9" ht="16" x14ac:dyDescent="0.2">
      <c r="A16496" t="s">
        <v>38657</v>
      </c>
      <c r="B16496" t="s">
        <v>38658</v>
      </c>
      <c r="C16496">
        <v>1</v>
      </c>
      <c r="D16496">
        <f>237</f>
        <v>237</v>
      </c>
      <c r="E16496" t="s">
        <v>12</v>
      </c>
      <c r="F16496" s="3" t="s">
        <v>1303</v>
      </c>
      <c r="G16496">
        <v>2017</v>
      </c>
      <c r="H16496" t="s">
        <v>21</v>
      </c>
      <c r="I16496" t="s">
        <v>38659</v>
      </c>
    </row>
    <row r="16497" spans="1:9" ht="16" x14ac:dyDescent="0.2">
      <c r="A16497" t="s">
        <v>38660</v>
      </c>
      <c r="B16497" t="s">
        <v>38661</v>
      </c>
      <c r="C16497">
        <v>1</v>
      </c>
      <c r="D16497" t="s">
        <v>1142</v>
      </c>
      <c r="E16497" t="s">
        <v>334</v>
      </c>
      <c r="F16497" s="3" t="s">
        <v>1225</v>
      </c>
      <c r="G16497">
        <v>2017</v>
      </c>
      <c r="H16497" t="s">
        <v>368</v>
      </c>
      <c r="I16497" t="s">
        <v>38662</v>
      </c>
    </row>
    <row r="16498" spans="1:9" ht="16" x14ac:dyDescent="0.2">
      <c r="A16498" t="s">
        <v>38660</v>
      </c>
      <c r="B16498" t="s">
        <v>38663</v>
      </c>
      <c r="C16498">
        <v>2</v>
      </c>
      <c r="D16498" t="s">
        <v>52</v>
      </c>
      <c r="E16498" t="s">
        <v>12</v>
      </c>
      <c r="F16498" s="3" t="s">
        <v>38664</v>
      </c>
      <c r="G16498">
        <v>2017</v>
      </c>
      <c r="H16498" t="s">
        <v>754</v>
      </c>
      <c r="I16498" t="s">
        <v>38662</v>
      </c>
    </row>
    <row r="16499" spans="1:9" ht="16" x14ac:dyDescent="0.2">
      <c r="A16499" t="s">
        <v>38660</v>
      </c>
      <c r="B16499" t="s">
        <v>38665</v>
      </c>
      <c r="C16499">
        <v>3</v>
      </c>
      <c r="D16499" t="s">
        <v>12</v>
      </c>
      <c r="E16499" t="s">
        <v>12</v>
      </c>
      <c r="F16499" s="3" t="s">
        <v>22095</v>
      </c>
      <c r="G16499">
        <v>2017</v>
      </c>
      <c r="H16499" t="s">
        <v>754</v>
      </c>
      <c r="I16499" t="s">
        <v>38662</v>
      </c>
    </row>
    <row r="16500" spans="1:9" ht="16" x14ac:dyDescent="0.2">
      <c r="A16500" t="s">
        <v>38666</v>
      </c>
      <c r="B16500" t="s">
        <v>13270</v>
      </c>
      <c r="C16500">
        <v>1</v>
      </c>
      <c r="D16500" t="s">
        <v>52</v>
      </c>
      <c r="E16500" t="s">
        <v>12</v>
      </c>
      <c r="F16500" s="3" t="s">
        <v>16739</v>
      </c>
      <c r="G16500">
        <v>2017</v>
      </c>
      <c r="H16500" t="s">
        <v>462</v>
      </c>
      <c r="I16500" t="s">
        <v>38667</v>
      </c>
    </row>
    <row r="16501" spans="1:9" ht="32" x14ac:dyDescent="0.2">
      <c r="A16501" t="s">
        <v>38666</v>
      </c>
      <c r="B16501" t="s">
        <v>23069</v>
      </c>
      <c r="C16501">
        <v>2</v>
      </c>
      <c r="D16501" t="s">
        <v>52</v>
      </c>
      <c r="E16501" t="s">
        <v>12</v>
      </c>
      <c r="F16501" s="3" t="s">
        <v>18091</v>
      </c>
      <c r="G16501">
        <v>2017</v>
      </c>
      <c r="H16501" t="s">
        <v>323</v>
      </c>
      <c r="I16501" t="s">
        <v>38667</v>
      </c>
    </row>
    <row r="16502" spans="1:9" ht="32" x14ac:dyDescent="0.2">
      <c r="A16502" t="s">
        <v>38668</v>
      </c>
      <c r="B16502" t="s">
        <v>2278</v>
      </c>
      <c r="C16502">
        <v>1</v>
      </c>
      <c r="D16502">
        <f>65</f>
        <v>65</v>
      </c>
      <c r="E16502" t="s">
        <v>12</v>
      </c>
      <c r="F16502" s="3" t="s">
        <v>11298</v>
      </c>
      <c r="G16502">
        <v>2017</v>
      </c>
      <c r="H16502" t="s">
        <v>323</v>
      </c>
      <c r="I16502" t="s">
        <v>38669</v>
      </c>
    </row>
    <row r="16503" spans="1:9" ht="16" x14ac:dyDescent="0.2">
      <c r="A16503" t="s">
        <v>38668</v>
      </c>
      <c r="B16503" t="s">
        <v>20054</v>
      </c>
      <c r="C16503">
        <v>2</v>
      </c>
      <c r="D16503" t="s">
        <v>12</v>
      </c>
      <c r="E16503" t="s">
        <v>12</v>
      </c>
      <c r="F16503" s="3" t="s">
        <v>38670</v>
      </c>
      <c r="G16503">
        <v>2017</v>
      </c>
      <c r="H16503" t="s">
        <v>323</v>
      </c>
      <c r="I16503" t="s">
        <v>38669</v>
      </c>
    </row>
    <row r="16504" spans="1:9" ht="16" x14ac:dyDescent="0.2">
      <c r="A16504" t="s">
        <v>38671</v>
      </c>
      <c r="B16504" t="s">
        <v>38672</v>
      </c>
      <c r="C16504">
        <v>1</v>
      </c>
      <c r="D16504" t="s">
        <v>12</v>
      </c>
      <c r="E16504" t="s">
        <v>12</v>
      </c>
      <c r="F16504" s="3" t="s">
        <v>38673</v>
      </c>
      <c r="G16504">
        <v>2017</v>
      </c>
      <c r="H16504" t="s">
        <v>3795</v>
      </c>
      <c r="I16504" t="s">
        <v>38674</v>
      </c>
    </row>
    <row r="16505" spans="1:9" ht="16" x14ac:dyDescent="0.2">
      <c r="A16505" t="s">
        <v>38671</v>
      </c>
      <c r="B16505" t="s">
        <v>38675</v>
      </c>
      <c r="C16505">
        <v>2</v>
      </c>
      <c r="D16505" t="s">
        <v>12</v>
      </c>
      <c r="E16505" t="s">
        <v>12</v>
      </c>
      <c r="F16505" s="3" t="s">
        <v>38676</v>
      </c>
      <c r="G16505">
        <v>2017</v>
      </c>
      <c r="H16505" t="s">
        <v>3795</v>
      </c>
      <c r="I16505" t="s">
        <v>38674</v>
      </c>
    </row>
    <row r="16506" spans="1:9" ht="16" x14ac:dyDescent="0.2">
      <c r="A16506" t="s">
        <v>38671</v>
      </c>
      <c r="B16506" t="s">
        <v>38677</v>
      </c>
      <c r="C16506">
        <v>3</v>
      </c>
      <c r="D16506" t="s">
        <v>52</v>
      </c>
      <c r="E16506" t="s">
        <v>12</v>
      </c>
      <c r="F16506" s="3" t="s">
        <v>35362</v>
      </c>
      <c r="G16506">
        <v>2017</v>
      </c>
      <c r="H16506" t="s">
        <v>3795</v>
      </c>
      <c r="I16506" t="s">
        <v>38674</v>
      </c>
    </row>
    <row r="16507" spans="1:9" ht="16" x14ac:dyDescent="0.2">
      <c r="A16507" t="s">
        <v>38678</v>
      </c>
      <c r="B16507" t="s">
        <v>16892</v>
      </c>
      <c r="C16507">
        <v>1</v>
      </c>
      <c r="D16507" t="s">
        <v>52</v>
      </c>
      <c r="E16507" t="s">
        <v>12</v>
      </c>
      <c r="F16507" s="3" t="s">
        <v>12837</v>
      </c>
      <c r="G16507">
        <v>2017</v>
      </c>
      <c r="H16507" t="s">
        <v>423</v>
      </c>
      <c r="I16507" t="s">
        <v>38679</v>
      </c>
    </row>
    <row r="16508" spans="1:9" ht="32" x14ac:dyDescent="0.2">
      <c r="A16508" t="s">
        <v>38678</v>
      </c>
      <c r="B16508" t="s">
        <v>34673</v>
      </c>
      <c r="C16508">
        <v>2</v>
      </c>
      <c r="D16508" t="s">
        <v>12</v>
      </c>
      <c r="E16508" t="s">
        <v>12</v>
      </c>
      <c r="F16508" s="3" t="s">
        <v>38680</v>
      </c>
      <c r="G16508">
        <v>2017</v>
      </c>
      <c r="H16508" t="s">
        <v>2026</v>
      </c>
      <c r="I16508" t="s">
        <v>38679</v>
      </c>
    </row>
    <row r="16509" spans="1:9" ht="16" x14ac:dyDescent="0.2">
      <c r="A16509" t="s">
        <v>38678</v>
      </c>
      <c r="B16509" t="s">
        <v>30967</v>
      </c>
      <c r="C16509">
        <v>3</v>
      </c>
      <c r="D16509" t="s">
        <v>52</v>
      </c>
      <c r="E16509" t="s">
        <v>12</v>
      </c>
      <c r="F16509" s="3" t="s">
        <v>38681</v>
      </c>
      <c r="G16509">
        <v>2017</v>
      </c>
      <c r="H16509" t="s">
        <v>2026</v>
      </c>
      <c r="I16509" t="s">
        <v>38679</v>
      </c>
    </row>
    <row r="16510" spans="1:9" ht="16" x14ac:dyDescent="0.2">
      <c r="A16510" t="s">
        <v>38682</v>
      </c>
      <c r="B16510" t="s">
        <v>38683</v>
      </c>
      <c r="C16510">
        <v>1</v>
      </c>
      <c r="D16510" t="s">
        <v>52</v>
      </c>
      <c r="E16510" t="s">
        <v>12</v>
      </c>
      <c r="F16510" s="3" t="s">
        <v>38684</v>
      </c>
      <c r="G16510">
        <v>2017</v>
      </c>
      <c r="H16510" t="s">
        <v>804</v>
      </c>
      <c r="I16510" t="s">
        <v>38685</v>
      </c>
    </row>
    <row r="16511" spans="1:9" ht="32" x14ac:dyDescent="0.2">
      <c r="A16511" t="s">
        <v>38686</v>
      </c>
      <c r="B16511" t="s">
        <v>38687</v>
      </c>
      <c r="C16511">
        <v>1</v>
      </c>
      <c r="D16511" t="s">
        <v>1818</v>
      </c>
      <c r="E16511" t="s">
        <v>12</v>
      </c>
      <c r="F16511" s="3" t="s">
        <v>38688</v>
      </c>
      <c r="G16511">
        <v>2017</v>
      </c>
      <c r="H16511" t="s">
        <v>323</v>
      </c>
      <c r="I16511" t="s">
        <v>38689</v>
      </c>
    </row>
    <row r="16512" spans="1:9" ht="32" x14ac:dyDescent="0.2">
      <c r="A16512" t="s">
        <v>38686</v>
      </c>
      <c r="B16512" t="s">
        <v>862</v>
      </c>
      <c r="C16512">
        <v>2</v>
      </c>
      <c r="D16512" t="s">
        <v>52</v>
      </c>
      <c r="E16512" t="s">
        <v>12</v>
      </c>
      <c r="F16512" s="3" t="s">
        <v>38690</v>
      </c>
      <c r="G16512">
        <v>2017</v>
      </c>
      <c r="H16512" t="s">
        <v>323</v>
      </c>
      <c r="I16512" t="s">
        <v>38689</v>
      </c>
    </row>
    <row r="16513" spans="1:9" ht="16" x14ac:dyDescent="0.2">
      <c r="A16513" t="s">
        <v>38691</v>
      </c>
      <c r="B16513" t="s">
        <v>15361</v>
      </c>
      <c r="C16513">
        <v>1</v>
      </c>
      <c r="D16513" t="s">
        <v>1207</v>
      </c>
      <c r="E16513" t="s">
        <v>12</v>
      </c>
      <c r="F16513" s="3" t="s">
        <v>38692</v>
      </c>
      <c r="G16513">
        <v>2017</v>
      </c>
      <c r="H16513" t="s">
        <v>323</v>
      </c>
      <c r="I16513" t="s">
        <v>38693</v>
      </c>
    </row>
    <row r="16514" spans="1:9" ht="32" x14ac:dyDescent="0.2">
      <c r="A16514" t="s">
        <v>38694</v>
      </c>
      <c r="B16514" t="s">
        <v>25469</v>
      </c>
      <c r="C16514">
        <v>1</v>
      </c>
      <c r="D16514" t="s">
        <v>628</v>
      </c>
      <c r="E16514" t="s">
        <v>12</v>
      </c>
      <c r="F16514" s="3" t="s">
        <v>25472</v>
      </c>
      <c r="G16514">
        <v>2017</v>
      </c>
      <c r="H16514" t="s">
        <v>2026</v>
      </c>
      <c r="I16514" t="s">
        <v>38695</v>
      </c>
    </row>
    <row r="16515" spans="1:9" ht="32" x14ac:dyDescent="0.2">
      <c r="A16515" t="s">
        <v>38694</v>
      </c>
      <c r="B16515" t="s">
        <v>23208</v>
      </c>
      <c r="C16515">
        <v>2</v>
      </c>
      <c r="D16515" t="s">
        <v>628</v>
      </c>
      <c r="E16515" t="s">
        <v>12</v>
      </c>
      <c r="F16515" s="3" t="s">
        <v>25468</v>
      </c>
      <c r="G16515">
        <v>2017</v>
      </c>
      <c r="H16515" t="s">
        <v>2026</v>
      </c>
      <c r="I16515" t="s">
        <v>38695</v>
      </c>
    </row>
    <row r="16516" spans="1:9" ht="16" x14ac:dyDescent="0.2">
      <c r="A16516" t="s">
        <v>38696</v>
      </c>
      <c r="B16516" t="s">
        <v>34273</v>
      </c>
      <c r="C16516">
        <v>1</v>
      </c>
      <c r="D16516" t="s">
        <v>12</v>
      </c>
      <c r="E16516" t="s">
        <v>13051</v>
      </c>
      <c r="F16516" s="3" t="s">
        <v>13052</v>
      </c>
      <c r="G16516">
        <v>2017</v>
      </c>
      <c r="H16516" t="s">
        <v>174</v>
      </c>
      <c r="I16516" t="s">
        <v>38697</v>
      </c>
    </row>
    <row r="16517" spans="1:9" ht="16" x14ac:dyDescent="0.2">
      <c r="A16517" t="s">
        <v>38698</v>
      </c>
      <c r="B16517" t="s">
        <v>38699</v>
      </c>
      <c r="C16517">
        <v>1</v>
      </c>
      <c r="D16517" t="s">
        <v>12</v>
      </c>
      <c r="E16517" t="s">
        <v>12</v>
      </c>
      <c r="F16517" s="3" t="s">
        <v>38700</v>
      </c>
      <c r="G16517">
        <v>2017</v>
      </c>
      <c r="H16517" t="s">
        <v>3976</v>
      </c>
      <c r="I16517" t="s">
        <v>38701</v>
      </c>
    </row>
    <row r="16518" spans="1:9" ht="32" x14ac:dyDescent="0.2">
      <c r="A16518" t="s">
        <v>38702</v>
      </c>
      <c r="B16518" t="s">
        <v>36021</v>
      </c>
      <c r="C16518">
        <v>1</v>
      </c>
      <c r="D16518">
        <f>285</f>
        <v>285</v>
      </c>
      <c r="E16518" t="s">
        <v>12</v>
      </c>
      <c r="F16518" s="3" t="s">
        <v>38703</v>
      </c>
      <c r="G16518">
        <v>2017</v>
      </c>
      <c r="H16518" t="s">
        <v>368</v>
      </c>
      <c r="I16518" t="s">
        <v>38704</v>
      </c>
    </row>
    <row r="16519" spans="1:9" ht="32" x14ac:dyDescent="0.2">
      <c r="A16519" t="s">
        <v>38702</v>
      </c>
      <c r="B16519" t="s">
        <v>16837</v>
      </c>
      <c r="C16519">
        <v>2</v>
      </c>
      <c r="D16519" t="s">
        <v>12</v>
      </c>
      <c r="E16519" t="s">
        <v>816</v>
      </c>
      <c r="F16519" s="3" t="s">
        <v>16838</v>
      </c>
      <c r="G16519">
        <v>2017</v>
      </c>
      <c r="H16519" t="s">
        <v>368</v>
      </c>
      <c r="I16519" t="s">
        <v>38704</v>
      </c>
    </row>
    <row r="16520" spans="1:9" ht="16" x14ac:dyDescent="0.2">
      <c r="A16520" t="s">
        <v>38702</v>
      </c>
      <c r="B16520" t="s">
        <v>36024</v>
      </c>
      <c r="C16520">
        <v>3</v>
      </c>
      <c r="D16520" t="s">
        <v>12</v>
      </c>
      <c r="E16520" t="s">
        <v>12</v>
      </c>
      <c r="F16520" s="3" t="s">
        <v>15832</v>
      </c>
      <c r="G16520">
        <v>2017</v>
      </c>
      <c r="H16520" t="s">
        <v>368</v>
      </c>
      <c r="I16520" t="s">
        <v>38704</v>
      </c>
    </row>
    <row r="16521" spans="1:9" ht="16" x14ac:dyDescent="0.2">
      <c r="A16521" t="s">
        <v>38705</v>
      </c>
      <c r="B16521" t="s">
        <v>3106</v>
      </c>
      <c r="C16521">
        <v>1</v>
      </c>
      <c r="D16521" t="s">
        <v>344</v>
      </c>
      <c r="E16521" t="s">
        <v>12</v>
      </c>
      <c r="F16521" s="3" t="s">
        <v>4709</v>
      </c>
      <c r="G16521">
        <v>2017</v>
      </c>
      <c r="H16521" t="s">
        <v>1157</v>
      </c>
      <c r="I16521" t="s">
        <v>38706</v>
      </c>
    </row>
    <row r="16522" spans="1:9" ht="32" x14ac:dyDescent="0.2">
      <c r="A16522" t="s">
        <v>38705</v>
      </c>
      <c r="B16522" t="s">
        <v>30661</v>
      </c>
      <c r="C16522">
        <v>2</v>
      </c>
      <c r="D16522" t="s">
        <v>12</v>
      </c>
      <c r="E16522" t="s">
        <v>12</v>
      </c>
      <c r="F16522" s="3" t="s">
        <v>38707</v>
      </c>
      <c r="G16522">
        <v>2017</v>
      </c>
      <c r="H16522" t="s">
        <v>1157</v>
      </c>
      <c r="I16522" t="s">
        <v>38706</v>
      </c>
    </row>
    <row r="16523" spans="1:9" ht="16" x14ac:dyDescent="0.2">
      <c r="A16523" t="s">
        <v>38708</v>
      </c>
      <c r="B16523" t="s">
        <v>33163</v>
      </c>
      <c r="C16523">
        <v>1</v>
      </c>
      <c r="D16523" t="s">
        <v>52</v>
      </c>
      <c r="E16523" t="s">
        <v>12</v>
      </c>
      <c r="F16523" s="3" t="s">
        <v>37366</v>
      </c>
      <c r="G16523">
        <v>2017</v>
      </c>
      <c r="H16523" t="s">
        <v>21</v>
      </c>
      <c r="I16523" t="s">
        <v>38709</v>
      </c>
    </row>
    <row r="16524" spans="1:9" ht="16" x14ac:dyDescent="0.2">
      <c r="A16524" t="s">
        <v>38710</v>
      </c>
      <c r="B16524" t="s">
        <v>38711</v>
      </c>
      <c r="C16524">
        <v>1</v>
      </c>
      <c r="D16524">
        <f>85</f>
        <v>85</v>
      </c>
      <c r="E16524" t="s">
        <v>1171</v>
      </c>
      <c r="F16524" s="3" t="s">
        <v>38712</v>
      </c>
      <c r="G16524">
        <v>2017</v>
      </c>
      <c r="H16524" t="s">
        <v>174</v>
      </c>
      <c r="I16524" t="s">
        <v>38713</v>
      </c>
    </row>
    <row r="16525" spans="1:9" ht="32" x14ac:dyDescent="0.2">
      <c r="A16525" t="s">
        <v>38714</v>
      </c>
      <c r="B16525" t="s">
        <v>38715</v>
      </c>
      <c r="C16525">
        <v>1</v>
      </c>
      <c r="D16525">
        <f>143</f>
        <v>143</v>
      </c>
      <c r="E16525" t="s">
        <v>12</v>
      </c>
      <c r="F16525" s="3" t="s">
        <v>18211</v>
      </c>
      <c r="G16525">
        <v>2017</v>
      </c>
      <c r="H16525" t="s">
        <v>518</v>
      </c>
      <c r="I16525" t="s">
        <v>38716</v>
      </c>
    </row>
    <row r="16526" spans="1:9" ht="32" x14ac:dyDescent="0.2">
      <c r="A16526" t="s">
        <v>38717</v>
      </c>
      <c r="B16526" t="s">
        <v>2278</v>
      </c>
      <c r="C16526">
        <v>1</v>
      </c>
      <c r="D16526">
        <f>65</f>
        <v>65</v>
      </c>
      <c r="E16526" t="s">
        <v>12</v>
      </c>
      <c r="F16526" s="3" t="s">
        <v>11298</v>
      </c>
      <c r="G16526">
        <v>2017</v>
      </c>
      <c r="H16526" t="s">
        <v>323</v>
      </c>
      <c r="I16526" t="s">
        <v>38718</v>
      </c>
    </row>
    <row r="16527" spans="1:9" ht="32" x14ac:dyDescent="0.2">
      <c r="A16527" t="s">
        <v>38717</v>
      </c>
      <c r="B16527" t="s">
        <v>20054</v>
      </c>
      <c r="C16527">
        <v>2</v>
      </c>
      <c r="D16527">
        <f>65</f>
        <v>65</v>
      </c>
      <c r="E16527" t="s">
        <v>12</v>
      </c>
      <c r="F16527" s="3" t="s">
        <v>38719</v>
      </c>
      <c r="G16527">
        <v>2017</v>
      </c>
      <c r="H16527" t="s">
        <v>323</v>
      </c>
      <c r="I16527" t="s">
        <v>38718</v>
      </c>
    </row>
    <row r="16528" spans="1:9" ht="16" x14ac:dyDescent="0.2">
      <c r="A16528" t="s">
        <v>38717</v>
      </c>
      <c r="B16528" t="s">
        <v>38720</v>
      </c>
      <c r="C16528">
        <v>3</v>
      </c>
      <c r="D16528">
        <f>65</f>
        <v>65</v>
      </c>
      <c r="E16528" t="s">
        <v>12</v>
      </c>
      <c r="F16528" s="3" t="s">
        <v>10251</v>
      </c>
      <c r="G16528">
        <v>2017</v>
      </c>
      <c r="H16528" t="s">
        <v>323</v>
      </c>
      <c r="I16528" t="s">
        <v>38718</v>
      </c>
    </row>
    <row r="16529" spans="1:9" ht="16" x14ac:dyDescent="0.2">
      <c r="A16529" t="s">
        <v>38721</v>
      </c>
      <c r="B16529" t="s">
        <v>38722</v>
      </c>
      <c r="C16529">
        <v>1</v>
      </c>
      <c r="D16529" t="s">
        <v>1512</v>
      </c>
      <c r="E16529" t="s">
        <v>12</v>
      </c>
      <c r="F16529" s="3" t="s">
        <v>38723</v>
      </c>
      <c r="G16529">
        <v>2017</v>
      </c>
      <c r="H16529" t="s">
        <v>438</v>
      </c>
      <c r="I16529" t="s">
        <v>38724</v>
      </c>
    </row>
    <row r="16530" spans="1:9" ht="32" x14ac:dyDescent="0.2">
      <c r="A16530" t="s">
        <v>38725</v>
      </c>
      <c r="B16530" t="s">
        <v>37432</v>
      </c>
      <c r="C16530">
        <v>1</v>
      </c>
      <c r="D16530" t="s">
        <v>12</v>
      </c>
      <c r="E16530" t="s">
        <v>12</v>
      </c>
      <c r="F16530" s="3" t="s">
        <v>37433</v>
      </c>
      <c r="G16530">
        <v>2017</v>
      </c>
      <c r="H16530" t="s">
        <v>2026</v>
      </c>
      <c r="I16530" t="s">
        <v>38726</v>
      </c>
    </row>
    <row r="16531" spans="1:9" ht="16" x14ac:dyDescent="0.2">
      <c r="A16531" t="s">
        <v>38725</v>
      </c>
      <c r="B16531" t="s">
        <v>38727</v>
      </c>
      <c r="C16531">
        <v>2</v>
      </c>
      <c r="D16531" t="s">
        <v>12</v>
      </c>
      <c r="E16531" t="s">
        <v>12</v>
      </c>
      <c r="F16531" s="3" t="s">
        <v>38728</v>
      </c>
      <c r="G16531">
        <v>2017</v>
      </c>
      <c r="H16531" t="s">
        <v>2026</v>
      </c>
      <c r="I16531" t="s">
        <v>38726</v>
      </c>
    </row>
    <row r="16532" spans="1:9" ht="16" x14ac:dyDescent="0.2">
      <c r="A16532" t="s">
        <v>38729</v>
      </c>
      <c r="B16532" t="s">
        <v>38730</v>
      </c>
      <c r="C16532">
        <v>1</v>
      </c>
      <c r="D16532">
        <f>184</f>
        <v>184</v>
      </c>
      <c r="E16532" t="s">
        <v>12</v>
      </c>
      <c r="F16532" s="3" t="s">
        <v>8538</v>
      </c>
      <c r="G16532">
        <v>2017</v>
      </c>
      <c r="H16532" t="s">
        <v>137</v>
      </c>
      <c r="I16532" t="s">
        <v>38731</v>
      </c>
    </row>
    <row r="16533" spans="1:9" ht="32" x14ac:dyDescent="0.2">
      <c r="A16533" t="s">
        <v>38729</v>
      </c>
      <c r="B16533" t="s">
        <v>38732</v>
      </c>
      <c r="C16533">
        <v>2</v>
      </c>
      <c r="D16533">
        <f>184</f>
        <v>184</v>
      </c>
      <c r="E16533" t="s">
        <v>12</v>
      </c>
      <c r="F16533" s="3" t="s">
        <v>38733</v>
      </c>
      <c r="G16533">
        <v>2017</v>
      </c>
      <c r="H16533" t="s">
        <v>137</v>
      </c>
      <c r="I16533" t="s">
        <v>38731</v>
      </c>
    </row>
    <row r="16534" spans="1:9" ht="16" x14ac:dyDescent="0.2">
      <c r="A16534" t="s">
        <v>38729</v>
      </c>
      <c r="B16534" t="s">
        <v>38734</v>
      </c>
      <c r="C16534">
        <v>3</v>
      </c>
      <c r="D16534">
        <f>184</f>
        <v>184</v>
      </c>
      <c r="E16534" t="s">
        <v>12</v>
      </c>
      <c r="F16534" s="3" t="s">
        <v>1444</v>
      </c>
      <c r="G16534">
        <v>2017</v>
      </c>
      <c r="H16534" t="s">
        <v>137</v>
      </c>
      <c r="I16534" t="s">
        <v>38731</v>
      </c>
    </row>
    <row r="16535" spans="1:9" ht="32" x14ac:dyDescent="0.2">
      <c r="A16535" t="s">
        <v>38735</v>
      </c>
      <c r="B16535" t="s">
        <v>38736</v>
      </c>
      <c r="C16535">
        <v>1</v>
      </c>
      <c r="D16535" t="s">
        <v>12</v>
      </c>
      <c r="E16535" t="s">
        <v>12</v>
      </c>
      <c r="F16535" s="3" t="s">
        <v>38737</v>
      </c>
      <c r="G16535">
        <v>2017</v>
      </c>
      <c r="H16535" t="s">
        <v>779</v>
      </c>
      <c r="I16535" t="s">
        <v>38738</v>
      </c>
    </row>
    <row r="16536" spans="1:9" ht="32" x14ac:dyDescent="0.2">
      <c r="A16536" t="s">
        <v>38735</v>
      </c>
      <c r="B16536" t="s">
        <v>38739</v>
      </c>
      <c r="C16536">
        <v>2</v>
      </c>
      <c r="D16536" t="s">
        <v>12</v>
      </c>
      <c r="E16536" t="s">
        <v>12</v>
      </c>
      <c r="F16536" s="3" t="s">
        <v>38740</v>
      </c>
      <c r="G16536">
        <v>2017</v>
      </c>
      <c r="H16536" t="s">
        <v>239</v>
      </c>
      <c r="I16536" t="s">
        <v>38738</v>
      </c>
    </row>
    <row r="16537" spans="1:9" ht="16" x14ac:dyDescent="0.2">
      <c r="A16537" t="s">
        <v>38735</v>
      </c>
      <c r="B16537" t="s">
        <v>38741</v>
      </c>
      <c r="C16537">
        <v>3</v>
      </c>
      <c r="D16537" t="s">
        <v>12</v>
      </c>
      <c r="E16537" t="s">
        <v>12</v>
      </c>
      <c r="F16537" s="3" t="s">
        <v>38742</v>
      </c>
      <c r="G16537">
        <v>2017</v>
      </c>
      <c r="H16537" t="s">
        <v>239</v>
      </c>
      <c r="I16537" t="s">
        <v>38738</v>
      </c>
    </row>
    <row r="16538" spans="1:9" ht="32" x14ac:dyDescent="0.2">
      <c r="A16538" t="s">
        <v>38735</v>
      </c>
      <c r="B16538" t="s">
        <v>38743</v>
      </c>
      <c r="C16538">
        <v>4</v>
      </c>
      <c r="D16538" t="s">
        <v>12</v>
      </c>
      <c r="E16538" t="s">
        <v>12</v>
      </c>
      <c r="F16538" s="3" t="s">
        <v>38065</v>
      </c>
      <c r="G16538">
        <v>2017</v>
      </c>
      <c r="H16538" t="s">
        <v>239</v>
      </c>
      <c r="I16538" t="s">
        <v>38738</v>
      </c>
    </row>
    <row r="16539" spans="1:9" ht="32" x14ac:dyDescent="0.2">
      <c r="A16539" t="s">
        <v>38744</v>
      </c>
      <c r="B16539" t="s">
        <v>38745</v>
      </c>
      <c r="C16539">
        <v>1</v>
      </c>
      <c r="D16539" t="s">
        <v>2828</v>
      </c>
      <c r="E16539" t="s">
        <v>12</v>
      </c>
      <c r="F16539" s="3" t="s">
        <v>6214</v>
      </c>
      <c r="G16539">
        <v>2017</v>
      </c>
      <c r="H16539" t="s">
        <v>323</v>
      </c>
      <c r="I16539" t="s">
        <v>38746</v>
      </c>
    </row>
    <row r="16540" spans="1:9" ht="32" x14ac:dyDescent="0.2">
      <c r="A16540" t="s">
        <v>38744</v>
      </c>
      <c r="B16540" t="s">
        <v>38747</v>
      </c>
      <c r="C16540">
        <v>2</v>
      </c>
      <c r="D16540" t="s">
        <v>2828</v>
      </c>
      <c r="E16540" t="s">
        <v>12</v>
      </c>
      <c r="F16540" s="3" t="s">
        <v>6214</v>
      </c>
      <c r="G16540">
        <v>2017</v>
      </c>
      <c r="H16540" t="s">
        <v>323</v>
      </c>
      <c r="I16540" t="s">
        <v>38746</v>
      </c>
    </row>
    <row r="16541" spans="1:9" ht="16" x14ac:dyDescent="0.2">
      <c r="A16541" t="s">
        <v>38748</v>
      </c>
      <c r="B16541" t="s">
        <v>38749</v>
      </c>
      <c r="C16541">
        <v>1</v>
      </c>
      <c r="D16541" t="s">
        <v>12</v>
      </c>
      <c r="E16541" t="s">
        <v>12</v>
      </c>
      <c r="F16541" s="3" t="s">
        <v>38750</v>
      </c>
      <c r="G16541">
        <v>2017</v>
      </c>
      <c r="H16541" t="s">
        <v>5763</v>
      </c>
      <c r="I16541" t="s">
        <v>38751</v>
      </c>
    </row>
    <row r="16542" spans="1:9" ht="32" x14ac:dyDescent="0.2">
      <c r="A16542" t="s">
        <v>38752</v>
      </c>
      <c r="B16542" t="s">
        <v>28620</v>
      </c>
      <c r="C16542">
        <v>1</v>
      </c>
      <c r="D16542">
        <f>469</f>
        <v>469</v>
      </c>
      <c r="E16542" t="s">
        <v>12</v>
      </c>
      <c r="F16542" s="3" t="s">
        <v>38753</v>
      </c>
      <c r="G16542">
        <v>2017</v>
      </c>
      <c r="H16542" t="s">
        <v>761</v>
      </c>
      <c r="I16542" t="s">
        <v>38754</v>
      </c>
    </row>
    <row r="16543" spans="1:9" ht="16" x14ac:dyDescent="0.2">
      <c r="A16543" t="s">
        <v>38755</v>
      </c>
      <c r="B16543" t="s">
        <v>38756</v>
      </c>
      <c r="C16543">
        <v>1</v>
      </c>
      <c r="D16543">
        <f>19</f>
        <v>19</v>
      </c>
      <c r="E16543" t="s">
        <v>1115</v>
      </c>
      <c r="F16543" s="3" t="s">
        <v>12495</v>
      </c>
      <c r="G16543">
        <v>2017</v>
      </c>
      <c r="H16543" t="s">
        <v>368</v>
      </c>
      <c r="I16543" t="s">
        <v>38757</v>
      </c>
    </row>
    <row r="16544" spans="1:9" ht="32" x14ac:dyDescent="0.2">
      <c r="A16544" t="s">
        <v>38755</v>
      </c>
      <c r="B16544" t="s">
        <v>38758</v>
      </c>
      <c r="C16544">
        <v>2</v>
      </c>
      <c r="D16544" s="4" t="s">
        <v>316</v>
      </c>
      <c r="E16544" t="s">
        <v>12</v>
      </c>
      <c r="F16544" s="7" t="s">
        <v>38759</v>
      </c>
      <c r="G16544">
        <v>2017</v>
      </c>
      <c r="H16544" t="s">
        <v>318</v>
      </c>
      <c r="I16544" t="s">
        <v>38757</v>
      </c>
    </row>
    <row r="16545" spans="1:9" ht="16" x14ac:dyDescent="0.2">
      <c r="A16545" t="s">
        <v>38760</v>
      </c>
      <c r="B16545" t="s">
        <v>38761</v>
      </c>
      <c r="C16545">
        <v>1</v>
      </c>
      <c r="D16545" t="s">
        <v>12</v>
      </c>
      <c r="E16545" t="s">
        <v>12</v>
      </c>
      <c r="F16545" s="3" t="s">
        <v>38762</v>
      </c>
      <c r="G16545">
        <v>2017</v>
      </c>
      <c r="H16545" t="s">
        <v>126</v>
      </c>
      <c r="I16545" t="s">
        <v>38763</v>
      </c>
    </row>
    <row r="16546" spans="1:9" ht="32" x14ac:dyDescent="0.2">
      <c r="A16546" t="s">
        <v>38760</v>
      </c>
      <c r="B16546" t="s">
        <v>38764</v>
      </c>
      <c r="C16546">
        <v>2</v>
      </c>
      <c r="D16546" t="s">
        <v>316</v>
      </c>
      <c r="E16546" t="s">
        <v>12</v>
      </c>
      <c r="F16546" s="3" t="s">
        <v>38765</v>
      </c>
      <c r="G16546">
        <v>2017</v>
      </c>
      <c r="H16546" t="s">
        <v>318</v>
      </c>
      <c r="I16546" t="s">
        <v>38763</v>
      </c>
    </row>
    <row r="16547" spans="1:9" ht="32" x14ac:dyDescent="0.2">
      <c r="A16547" t="s">
        <v>38760</v>
      </c>
      <c r="B16547" t="s">
        <v>38766</v>
      </c>
      <c r="C16547">
        <v>3</v>
      </c>
      <c r="D16547" t="s">
        <v>316</v>
      </c>
      <c r="E16547" t="s">
        <v>12</v>
      </c>
      <c r="F16547" s="3" t="s">
        <v>38767</v>
      </c>
      <c r="G16547">
        <v>2017</v>
      </c>
      <c r="H16547" t="s">
        <v>318</v>
      </c>
      <c r="I16547" t="s">
        <v>38763</v>
      </c>
    </row>
    <row r="16548" spans="1:9" ht="16" x14ac:dyDescent="0.2">
      <c r="A16548" t="s">
        <v>38768</v>
      </c>
      <c r="B16548" t="s">
        <v>31172</v>
      </c>
      <c r="C16548">
        <v>1</v>
      </c>
      <c r="D16548" t="s">
        <v>12</v>
      </c>
      <c r="E16548" t="s">
        <v>12</v>
      </c>
      <c r="F16548" s="3" t="s">
        <v>6642</v>
      </c>
      <c r="G16548">
        <v>2017</v>
      </c>
      <c r="H16548" t="s">
        <v>1022</v>
      </c>
      <c r="I16548" t="s">
        <v>38769</v>
      </c>
    </row>
    <row r="16549" spans="1:9" ht="32" x14ac:dyDescent="0.2">
      <c r="A16549" t="s">
        <v>38770</v>
      </c>
      <c r="B16549" t="s">
        <v>31175</v>
      </c>
      <c r="C16549">
        <v>1</v>
      </c>
      <c r="D16549" t="s">
        <v>1735</v>
      </c>
      <c r="E16549" t="s">
        <v>12</v>
      </c>
      <c r="F16549" s="3" t="s">
        <v>31176</v>
      </c>
      <c r="G16549">
        <v>2017</v>
      </c>
      <c r="H16549" t="s">
        <v>140</v>
      </c>
      <c r="I16549" t="s">
        <v>38771</v>
      </c>
    </row>
    <row r="16550" spans="1:9" ht="48" x14ac:dyDescent="0.2">
      <c r="A16550" t="s">
        <v>38772</v>
      </c>
      <c r="B16550" t="s">
        <v>38773</v>
      </c>
      <c r="C16550">
        <v>1</v>
      </c>
      <c r="D16550" t="s">
        <v>12</v>
      </c>
      <c r="E16550" t="s">
        <v>12</v>
      </c>
      <c r="F16550" s="3" t="s">
        <v>38774</v>
      </c>
      <c r="G16550">
        <v>2017</v>
      </c>
      <c r="H16550" t="s">
        <v>37</v>
      </c>
      <c r="I16550" t="s">
        <v>38775</v>
      </c>
    </row>
    <row r="16551" spans="1:9" ht="32" x14ac:dyDescent="0.2">
      <c r="A16551" t="s">
        <v>38772</v>
      </c>
      <c r="B16551" t="s">
        <v>38776</v>
      </c>
      <c r="C16551">
        <v>2</v>
      </c>
      <c r="D16551" t="s">
        <v>12</v>
      </c>
      <c r="E16551" t="s">
        <v>12</v>
      </c>
      <c r="F16551" s="3" t="s">
        <v>38777</v>
      </c>
      <c r="G16551">
        <v>2017</v>
      </c>
      <c r="H16551" t="s">
        <v>37</v>
      </c>
      <c r="I16551" t="s">
        <v>38775</v>
      </c>
    </row>
    <row r="16552" spans="1:9" ht="32" x14ac:dyDescent="0.2">
      <c r="A16552" t="s">
        <v>38778</v>
      </c>
      <c r="B16552" t="s">
        <v>1016</v>
      </c>
      <c r="C16552">
        <v>1</v>
      </c>
      <c r="D16552" t="s">
        <v>52</v>
      </c>
      <c r="E16552" t="s">
        <v>12</v>
      </c>
      <c r="F16552" s="3" t="s">
        <v>2148</v>
      </c>
      <c r="G16552">
        <v>2017</v>
      </c>
      <c r="H16552" t="s">
        <v>140</v>
      </c>
      <c r="I16552" t="s">
        <v>38779</v>
      </c>
    </row>
    <row r="16553" spans="1:9" ht="16" x14ac:dyDescent="0.2">
      <c r="A16553" t="s">
        <v>38780</v>
      </c>
      <c r="B16553" t="s">
        <v>38781</v>
      </c>
      <c r="C16553">
        <v>1</v>
      </c>
      <c r="D16553" t="s">
        <v>996</v>
      </c>
      <c r="E16553" t="s">
        <v>12</v>
      </c>
      <c r="F16553" s="3" t="s">
        <v>997</v>
      </c>
      <c r="G16553">
        <v>2017</v>
      </c>
      <c r="H16553" t="s">
        <v>998</v>
      </c>
      <c r="I16553" t="s">
        <v>38782</v>
      </c>
    </row>
    <row r="16554" spans="1:9" ht="32" x14ac:dyDescent="0.2">
      <c r="A16554" t="s">
        <v>38780</v>
      </c>
      <c r="B16554" t="s">
        <v>38783</v>
      </c>
      <c r="C16554">
        <v>2</v>
      </c>
      <c r="D16554">
        <f>387</f>
        <v>387</v>
      </c>
      <c r="E16554" t="s">
        <v>12</v>
      </c>
      <c r="F16554" s="3" t="s">
        <v>1877</v>
      </c>
      <c r="G16554">
        <v>2017</v>
      </c>
      <c r="H16554" t="s">
        <v>998</v>
      </c>
      <c r="I16554" t="s">
        <v>38782</v>
      </c>
    </row>
    <row r="16555" spans="1:9" ht="32" x14ac:dyDescent="0.2">
      <c r="A16555" t="s">
        <v>38784</v>
      </c>
      <c r="B16555" t="s">
        <v>38785</v>
      </c>
      <c r="C16555">
        <v>1</v>
      </c>
      <c r="D16555" t="s">
        <v>12</v>
      </c>
      <c r="E16555" t="s">
        <v>12</v>
      </c>
      <c r="F16555" s="3" t="s">
        <v>38786</v>
      </c>
      <c r="G16555">
        <v>2017</v>
      </c>
      <c r="H16555" t="s">
        <v>67</v>
      </c>
      <c r="I16555" t="s">
        <v>38787</v>
      </c>
    </row>
    <row r="16556" spans="1:9" ht="16" x14ac:dyDescent="0.2">
      <c r="A16556" t="s">
        <v>38784</v>
      </c>
      <c r="B16556" t="s">
        <v>38788</v>
      </c>
      <c r="C16556">
        <v>2</v>
      </c>
      <c r="D16556" t="s">
        <v>12</v>
      </c>
      <c r="E16556" t="s">
        <v>12</v>
      </c>
      <c r="F16556" s="3" t="s">
        <v>38789</v>
      </c>
      <c r="G16556">
        <v>2017</v>
      </c>
      <c r="H16556" t="s">
        <v>359</v>
      </c>
      <c r="I16556" t="s">
        <v>38787</v>
      </c>
    </row>
    <row r="16557" spans="1:9" ht="32" x14ac:dyDescent="0.2">
      <c r="A16557" t="s">
        <v>38790</v>
      </c>
      <c r="B16557" t="s">
        <v>16892</v>
      </c>
      <c r="C16557">
        <v>1</v>
      </c>
      <c r="D16557" t="s">
        <v>52</v>
      </c>
      <c r="E16557" t="s">
        <v>12</v>
      </c>
      <c r="F16557" s="3" t="s">
        <v>37243</v>
      </c>
      <c r="G16557">
        <v>2017</v>
      </c>
      <c r="H16557" t="s">
        <v>423</v>
      </c>
      <c r="I16557" t="s">
        <v>38791</v>
      </c>
    </row>
    <row r="16558" spans="1:9" ht="32" x14ac:dyDescent="0.2">
      <c r="A16558" t="s">
        <v>38790</v>
      </c>
      <c r="B16558" t="s">
        <v>30967</v>
      </c>
      <c r="C16558">
        <v>2</v>
      </c>
      <c r="D16558" t="s">
        <v>52</v>
      </c>
      <c r="E16558" t="s">
        <v>12</v>
      </c>
      <c r="F16558" s="3" t="s">
        <v>34674</v>
      </c>
      <c r="G16558">
        <v>2017</v>
      </c>
      <c r="H16558" t="s">
        <v>2026</v>
      </c>
      <c r="I16558" t="s">
        <v>38791</v>
      </c>
    </row>
    <row r="16559" spans="1:9" ht="32" x14ac:dyDescent="0.2">
      <c r="A16559" t="s">
        <v>38790</v>
      </c>
      <c r="B16559" t="s">
        <v>38792</v>
      </c>
      <c r="C16559">
        <v>3</v>
      </c>
      <c r="D16559">
        <f>454</f>
        <v>454</v>
      </c>
      <c r="E16559" t="s">
        <v>1171</v>
      </c>
      <c r="F16559" s="3" t="s">
        <v>38793</v>
      </c>
      <c r="G16559">
        <v>2017</v>
      </c>
      <c r="H16559" t="s">
        <v>423</v>
      </c>
      <c r="I16559" t="s">
        <v>38791</v>
      </c>
    </row>
    <row r="16560" spans="1:9" ht="16" x14ac:dyDescent="0.2">
      <c r="A16560" t="s">
        <v>38794</v>
      </c>
      <c r="B16560" t="s">
        <v>35815</v>
      </c>
      <c r="C16560">
        <v>1</v>
      </c>
      <c r="D16560">
        <f>349</f>
        <v>349</v>
      </c>
      <c r="E16560" t="s">
        <v>12</v>
      </c>
      <c r="F16560" s="3" t="s">
        <v>27583</v>
      </c>
      <c r="G16560">
        <v>2017</v>
      </c>
      <c r="H16560" t="s">
        <v>267</v>
      </c>
      <c r="I16560" t="s">
        <v>38795</v>
      </c>
    </row>
    <row r="16561" spans="1:9" ht="32" x14ac:dyDescent="0.2">
      <c r="A16561" t="s">
        <v>38796</v>
      </c>
      <c r="B16561" t="s">
        <v>38797</v>
      </c>
      <c r="C16561">
        <v>1</v>
      </c>
      <c r="D16561" t="s">
        <v>12</v>
      </c>
      <c r="E16561" t="s">
        <v>12</v>
      </c>
      <c r="F16561" s="7" t="s">
        <v>38798</v>
      </c>
      <c r="G16561">
        <v>2017</v>
      </c>
      <c r="H16561" t="s">
        <v>226</v>
      </c>
      <c r="I16561" t="s">
        <v>38799</v>
      </c>
    </row>
    <row r="16562" spans="1:9" ht="32" x14ac:dyDescent="0.2">
      <c r="A16562" t="s">
        <v>38796</v>
      </c>
      <c r="B16562" t="s">
        <v>38800</v>
      </c>
      <c r="C16562">
        <v>2</v>
      </c>
      <c r="D16562" t="s">
        <v>52</v>
      </c>
      <c r="E16562" t="s">
        <v>12</v>
      </c>
      <c r="F16562" s="3" t="s">
        <v>38801</v>
      </c>
      <c r="G16562">
        <v>2017</v>
      </c>
      <c r="H16562" t="s">
        <v>226</v>
      </c>
      <c r="I16562" t="s">
        <v>38799</v>
      </c>
    </row>
    <row r="16563" spans="1:9" ht="16" x14ac:dyDescent="0.2">
      <c r="A16563" t="s">
        <v>38802</v>
      </c>
      <c r="B16563" t="s">
        <v>38296</v>
      </c>
      <c r="C16563">
        <v>1</v>
      </c>
      <c r="D16563" t="s">
        <v>1148</v>
      </c>
      <c r="E16563" t="s">
        <v>12</v>
      </c>
      <c r="F16563" s="3" t="s">
        <v>4576</v>
      </c>
      <c r="G16563">
        <v>2017</v>
      </c>
      <c r="H16563" t="s">
        <v>368</v>
      </c>
      <c r="I16563" t="s">
        <v>38803</v>
      </c>
    </row>
    <row r="16564" spans="1:9" ht="16" x14ac:dyDescent="0.2">
      <c r="A16564" t="s">
        <v>38804</v>
      </c>
      <c r="B16564" t="s">
        <v>6949</v>
      </c>
      <c r="C16564">
        <v>1</v>
      </c>
      <c r="D16564" t="s">
        <v>52</v>
      </c>
      <c r="E16564" t="s">
        <v>12</v>
      </c>
      <c r="F16564" s="3" t="s">
        <v>25727</v>
      </c>
      <c r="G16564">
        <v>2017</v>
      </c>
      <c r="H16564" t="s">
        <v>226</v>
      </c>
      <c r="I16564" t="s">
        <v>38805</v>
      </c>
    </row>
    <row r="16565" spans="1:9" ht="16" x14ac:dyDescent="0.2">
      <c r="A16565" t="s">
        <v>38804</v>
      </c>
      <c r="B16565" t="s">
        <v>3299</v>
      </c>
      <c r="C16565">
        <v>2</v>
      </c>
      <c r="D16565" t="s">
        <v>12</v>
      </c>
      <c r="E16565" t="s">
        <v>12</v>
      </c>
      <c r="F16565" s="3" t="s">
        <v>38806</v>
      </c>
      <c r="G16565">
        <v>2017</v>
      </c>
      <c r="H16565" t="s">
        <v>137</v>
      </c>
      <c r="I16565" t="s">
        <v>38805</v>
      </c>
    </row>
    <row r="16566" spans="1:9" ht="32" x14ac:dyDescent="0.2">
      <c r="A16566" t="s">
        <v>38804</v>
      </c>
      <c r="B16566" t="s">
        <v>38807</v>
      </c>
      <c r="C16566">
        <v>3</v>
      </c>
      <c r="D16566" t="s">
        <v>31</v>
      </c>
      <c r="E16566" t="s">
        <v>12</v>
      </c>
      <c r="F16566" s="3" t="s">
        <v>38808</v>
      </c>
      <c r="G16566">
        <v>2017</v>
      </c>
      <c r="H16566" t="s">
        <v>137</v>
      </c>
      <c r="I16566" t="s">
        <v>38805</v>
      </c>
    </row>
    <row r="16567" spans="1:9" ht="16" x14ac:dyDescent="0.2">
      <c r="A16567" t="s">
        <v>38809</v>
      </c>
      <c r="B16567" t="s">
        <v>36960</v>
      </c>
      <c r="C16567">
        <v>1</v>
      </c>
      <c r="D16567" t="s">
        <v>90</v>
      </c>
      <c r="E16567" t="s">
        <v>12</v>
      </c>
      <c r="F16567" s="3" t="s">
        <v>38810</v>
      </c>
      <c r="G16567">
        <v>2017</v>
      </c>
      <c r="H16567" t="s">
        <v>140</v>
      </c>
      <c r="I16567" t="s">
        <v>38811</v>
      </c>
    </row>
    <row r="16568" spans="1:9" ht="16" x14ac:dyDescent="0.2">
      <c r="A16568" t="s">
        <v>38809</v>
      </c>
      <c r="B16568" t="s">
        <v>38812</v>
      </c>
      <c r="C16568">
        <v>2</v>
      </c>
      <c r="D16568" t="s">
        <v>12</v>
      </c>
      <c r="E16568" t="s">
        <v>12</v>
      </c>
      <c r="F16568" s="3" t="s">
        <v>38813</v>
      </c>
      <c r="G16568">
        <v>2017</v>
      </c>
      <c r="H16568" t="s">
        <v>313</v>
      </c>
      <c r="I16568" t="s">
        <v>38811</v>
      </c>
    </row>
    <row r="16569" spans="1:9" ht="32" x14ac:dyDescent="0.2">
      <c r="A16569" t="s">
        <v>38809</v>
      </c>
      <c r="B16569" t="s">
        <v>38814</v>
      </c>
      <c r="C16569">
        <v>3</v>
      </c>
      <c r="D16569" t="s">
        <v>90</v>
      </c>
      <c r="E16569" t="s">
        <v>12</v>
      </c>
      <c r="F16569" s="3" t="s">
        <v>38815</v>
      </c>
      <c r="G16569">
        <v>2017</v>
      </c>
      <c r="H16569" t="s">
        <v>140</v>
      </c>
      <c r="I16569" t="s">
        <v>38811</v>
      </c>
    </row>
    <row r="16570" spans="1:9" ht="16" x14ac:dyDescent="0.2">
      <c r="A16570" t="s">
        <v>38816</v>
      </c>
      <c r="B16570" t="s">
        <v>38817</v>
      </c>
      <c r="C16570">
        <v>1</v>
      </c>
      <c r="D16570" t="s">
        <v>344</v>
      </c>
      <c r="E16570" t="s">
        <v>592</v>
      </c>
      <c r="F16570" s="3" t="s">
        <v>38818</v>
      </c>
      <c r="G16570">
        <v>2017</v>
      </c>
      <c r="H16570" t="s">
        <v>267</v>
      </c>
      <c r="I16570" t="s">
        <v>38819</v>
      </c>
    </row>
    <row r="16571" spans="1:9" ht="32" x14ac:dyDescent="0.2">
      <c r="A16571" t="s">
        <v>38816</v>
      </c>
      <c r="B16571" t="s">
        <v>38820</v>
      </c>
      <c r="C16571">
        <v>2</v>
      </c>
      <c r="D16571" t="s">
        <v>344</v>
      </c>
      <c r="E16571" t="s">
        <v>12</v>
      </c>
      <c r="F16571" s="3" t="s">
        <v>14229</v>
      </c>
      <c r="G16571">
        <v>2017</v>
      </c>
      <c r="H16571" t="s">
        <v>267</v>
      </c>
      <c r="I16571" t="s">
        <v>38819</v>
      </c>
    </row>
    <row r="16572" spans="1:9" ht="16" x14ac:dyDescent="0.2">
      <c r="A16572" t="s">
        <v>38821</v>
      </c>
      <c r="B16572" t="s">
        <v>38822</v>
      </c>
      <c r="C16572">
        <v>1</v>
      </c>
      <c r="D16572" t="s">
        <v>12</v>
      </c>
      <c r="E16572" t="s">
        <v>12</v>
      </c>
      <c r="F16572" s="3" t="s">
        <v>38823</v>
      </c>
      <c r="G16572">
        <v>2017</v>
      </c>
      <c r="H16572" t="s">
        <v>553</v>
      </c>
      <c r="I16572" t="s">
        <v>38824</v>
      </c>
    </row>
    <row r="16573" spans="1:9" ht="32" x14ac:dyDescent="0.2">
      <c r="A16573" t="s">
        <v>38825</v>
      </c>
      <c r="B16573" t="s">
        <v>38826</v>
      </c>
      <c r="C16573">
        <v>1</v>
      </c>
      <c r="D16573">
        <f>85</f>
        <v>85</v>
      </c>
      <c r="E16573" t="s">
        <v>1171</v>
      </c>
      <c r="F16573" s="3" t="s">
        <v>38827</v>
      </c>
      <c r="G16573">
        <v>2017</v>
      </c>
      <c r="H16573" t="s">
        <v>174</v>
      </c>
      <c r="I16573" t="s">
        <v>38828</v>
      </c>
    </row>
    <row r="16574" spans="1:9" ht="16" x14ac:dyDescent="0.2">
      <c r="A16574" t="s">
        <v>38825</v>
      </c>
      <c r="B16574" t="s">
        <v>38829</v>
      </c>
      <c r="C16574">
        <v>2</v>
      </c>
      <c r="D16574" t="s">
        <v>12</v>
      </c>
      <c r="E16574" t="s">
        <v>12</v>
      </c>
      <c r="F16574" s="3" t="s">
        <v>38830</v>
      </c>
      <c r="G16574">
        <v>2017</v>
      </c>
      <c r="H16574" t="s">
        <v>140</v>
      </c>
      <c r="I16574" t="s">
        <v>38828</v>
      </c>
    </row>
    <row r="16575" spans="1:9" ht="16" x14ac:dyDescent="0.2">
      <c r="A16575" t="s">
        <v>38831</v>
      </c>
      <c r="B16575" t="s">
        <v>38832</v>
      </c>
      <c r="C16575">
        <v>1</v>
      </c>
      <c r="D16575" t="s">
        <v>408</v>
      </c>
      <c r="E16575" t="s">
        <v>12</v>
      </c>
      <c r="F16575" s="3" t="s">
        <v>38833</v>
      </c>
      <c r="G16575">
        <v>2017</v>
      </c>
      <c r="H16575" t="s">
        <v>267</v>
      </c>
      <c r="I16575" t="s">
        <v>38834</v>
      </c>
    </row>
    <row r="16576" spans="1:9" ht="16" x14ac:dyDescent="0.2">
      <c r="A16576" t="s">
        <v>38835</v>
      </c>
      <c r="B16576" t="s">
        <v>38836</v>
      </c>
      <c r="C16576">
        <v>1</v>
      </c>
      <c r="D16576" t="s">
        <v>31</v>
      </c>
      <c r="E16576" t="s">
        <v>12</v>
      </c>
      <c r="F16576" s="3" t="s">
        <v>38837</v>
      </c>
      <c r="G16576">
        <v>2017</v>
      </c>
      <c r="H16576" t="s">
        <v>174</v>
      </c>
      <c r="I16576" t="s">
        <v>38838</v>
      </c>
    </row>
    <row r="16577" spans="1:9" ht="32" x14ac:dyDescent="0.2">
      <c r="A16577" t="s">
        <v>38835</v>
      </c>
      <c r="B16577" t="s">
        <v>38839</v>
      </c>
      <c r="C16577">
        <v>2</v>
      </c>
      <c r="D16577" t="s">
        <v>12</v>
      </c>
      <c r="E16577" t="s">
        <v>12</v>
      </c>
      <c r="F16577" s="3" t="s">
        <v>38840</v>
      </c>
      <c r="G16577">
        <v>2017</v>
      </c>
      <c r="H16577" t="s">
        <v>174</v>
      </c>
      <c r="I16577" t="s">
        <v>38838</v>
      </c>
    </row>
    <row r="16578" spans="1:9" ht="32" x14ac:dyDescent="0.2">
      <c r="A16578" t="s">
        <v>38841</v>
      </c>
      <c r="B16578" t="s">
        <v>38842</v>
      </c>
      <c r="C16578">
        <v>1</v>
      </c>
      <c r="D16578" t="s">
        <v>90</v>
      </c>
      <c r="E16578" t="s">
        <v>12</v>
      </c>
      <c r="F16578" s="3" t="s">
        <v>8389</v>
      </c>
      <c r="G16578">
        <v>2017</v>
      </c>
      <c r="H16578" t="s">
        <v>296</v>
      </c>
      <c r="I16578" t="s">
        <v>38843</v>
      </c>
    </row>
    <row r="16579" spans="1:9" ht="32" x14ac:dyDescent="0.2">
      <c r="A16579" t="s">
        <v>38841</v>
      </c>
      <c r="B16579" t="s">
        <v>38844</v>
      </c>
      <c r="C16579">
        <v>2</v>
      </c>
      <c r="D16579" t="s">
        <v>90</v>
      </c>
      <c r="E16579" t="s">
        <v>12</v>
      </c>
      <c r="F16579" s="3" t="s">
        <v>38845</v>
      </c>
      <c r="G16579">
        <v>2017</v>
      </c>
      <c r="H16579" t="s">
        <v>296</v>
      </c>
      <c r="I16579" t="s">
        <v>38843</v>
      </c>
    </row>
    <row r="16580" spans="1:9" ht="32" x14ac:dyDescent="0.2">
      <c r="A16580" t="s">
        <v>38846</v>
      </c>
      <c r="B16580" t="s">
        <v>38847</v>
      </c>
      <c r="C16580">
        <v>1</v>
      </c>
      <c r="D16580" t="s">
        <v>1077</v>
      </c>
      <c r="E16580" t="s">
        <v>12</v>
      </c>
      <c r="F16580" s="3" t="s">
        <v>38848</v>
      </c>
      <c r="G16580">
        <v>2017</v>
      </c>
      <c r="H16580" t="s">
        <v>2773</v>
      </c>
      <c r="I16580" t="s">
        <v>38849</v>
      </c>
    </row>
    <row r="16581" spans="1:9" ht="16" x14ac:dyDescent="0.2">
      <c r="A16581" t="s">
        <v>38850</v>
      </c>
      <c r="B16581" t="s">
        <v>5473</v>
      </c>
      <c r="C16581">
        <v>1</v>
      </c>
      <c r="D16581" t="s">
        <v>5139</v>
      </c>
      <c r="E16581" t="s">
        <v>16225</v>
      </c>
      <c r="F16581" s="3" t="s">
        <v>16226</v>
      </c>
      <c r="G16581">
        <v>2017</v>
      </c>
      <c r="H16581" t="s">
        <v>1810</v>
      </c>
      <c r="I16581" t="s">
        <v>38851</v>
      </c>
    </row>
    <row r="16582" spans="1:9" ht="16" x14ac:dyDescent="0.2">
      <c r="A16582" t="s">
        <v>38850</v>
      </c>
      <c r="B16582" t="s">
        <v>3001</v>
      </c>
      <c r="C16582">
        <v>2</v>
      </c>
      <c r="D16582" t="s">
        <v>712</v>
      </c>
      <c r="E16582" t="s">
        <v>12</v>
      </c>
      <c r="F16582" s="3" t="s">
        <v>11588</v>
      </c>
      <c r="G16582">
        <v>2017</v>
      </c>
      <c r="H16582" t="s">
        <v>226</v>
      </c>
      <c r="I16582" t="s">
        <v>38851</v>
      </c>
    </row>
    <row r="16583" spans="1:9" ht="16" x14ac:dyDescent="0.2">
      <c r="A16583" t="s">
        <v>38850</v>
      </c>
      <c r="B16583" t="s">
        <v>38852</v>
      </c>
      <c r="C16583">
        <v>3</v>
      </c>
      <c r="D16583" t="s">
        <v>5139</v>
      </c>
      <c r="E16583" t="s">
        <v>16225</v>
      </c>
      <c r="F16583" s="3" t="s">
        <v>16226</v>
      </c>
      <c r="G16583">
        <v>2017</v>
      </c>
      <c r="H16583" t="s">
        <v>1810</v>
      </c>
      <c r="I16583" t="s">
        <v>38851</v>
      </c>
    </row>
    <row r="16584" spans="1:9" ht="32" x14ac:dyDescent="0.2">
      <c r="A16584" t="s">
        <v>38853</v>
      </c>
      <c r="B16584" t="s">
        <v>38854</v>
      </c>
      <c r="C16584">
        <v>1</v>
      </c>
      <c r="D16584" s="4" t="s">
        <v>316</v>
      </c>
      <c r="E16584" t="s">
        <v>12</v>
      </c>
      <c r="F16584" s="7" t="s">
        <v>9894</v>
      </c>
      <c r="G16584">
        <v>2017</v>
      </c>
      <c r="H16584" t="s">
        <v>318</v>
      </c>
      <c r="I16584" t="s">
        <v>38855</v>
      </c>
    </row>
    <row r="16585" spans="1:9" ht="32" x14ac:dyDescent="0.2">
      <c r="A16585" t="s">
        <v>38856</v>
      </c>
      <c r="B16585" t="s">
        <v>27209</v>
      </c>
      <c r="C16585">
        <v>1</v>
      </c>
      <c r="D16585" t="s">
        <v>12</v>
      </c>
      <c r="E16585" t="s">
        <v>12</v>
      </c>
      <c r="F16585" s="3" t="s">
        <v>38639</v>
      </c>
      <c r="G16585">
        <v>2017</v>
      </c>
      <c r="H16585" t="s">
        <v>3976</v>
      </c>
      <c r="I16585" t="s">
        <v>38857</v>
      </c>
    </row>
    <row r="16586" spans="1:9" ht="16" x14ac:dyDescent="0.2">
      <c r="A16586" t="s">
        <v>38858</v>
      </c>
      <c r="B16586" t="s">
        <v>38859</v>
      </c>
      <c r="C16586">
        <v>1</v>
      </c>
      <c r="D16586">
        <f>237</f>
        <v>237</v>
      </c>
      <c r="E16586" t="s">
        <v>12</v>
      </c>
      <c r="F16586" s="3" t="s">
        <v>2704</v>
      </c>
      <c r="G16586">
        <v>2017</v>
      </c>
      <c r="H16586" t="s">
        <v>21</v>
      </c>
      <c r="I16586" t="s">
        <v>38860</v>
      </c>
    </row>
    <row r="16587" spans="1:9" ht="32" x14ac:dyDescent="0.2">
      <c r="A16587" t="s">
        <v>38858</v>
      </c>
      <c r="B16587" t="s">
        <v>38861</v>
      </c>
      <c r="C16587">
        <v>2</v>
      </c>
      <c r="D16587">
        <f>237</f>
        <v>237</v>
      </c>
      <c r="E16587" t="s">
        <v>12</v>
      </c>
      <c r="F16587" s="3" t="s">
        <v>38862</v>
      </c>
      <c r="G16587">
        <v>2017</v>
      </c>
      <c r="H16587" t="s">
        <v>21</v>
      </c>
      <c r="I16587" t="s">
        <v>38860</v>
      </c>
    </row>
    <row r="16588" spans="1:9" ht="16" x14ac:dyDescent="0.2">
      <c r="A16588" t="s">
        <v>38863</v>
      </c>
      <c r="B16588" t="s">
        <v>32490</v>
      </c>
      <c r="C16588">
        <v>1</v>
      </c>
      <c r="D16588" t="s">
        <v>32491</v>
      </c>
      <c r="E16588" t="s">
        <v>12</v>
      </c>
      <c r="F16588" s="3" t="s">
        <v>38864</v>
      </c>
      <c r="G16588">
        <v>2017</v>
      </c>
      <c r="H16588" t="s">
        <v>67</v>
      </c>
      <c r="I16588" t="s">
        <v>38865</v>
      </c>
    </row>
    <row r="16589" spans="1:9" ht="16" x14ac:dyDescent="0.2">
      <c r="A16589" t="s">
        <v>38866</v>
      </c>
      <c r="B16589" t="s">
        <v>1201</v>
      </c>
      <c r="C16589">
        <v>1</v>
      </c>
      <c r="D16589" t="s">
        <v>38867</v>
      </c>
      <c r="E16589" t="s">
        <v>12</v>
      </c>
      <c r="F16589" s="3" t="s">
        <v>38868</v>
      </c>
      <c r="G16589">
        <v>2017</v>
      </c>
      <c r="H16589" t="s">
        <v>14</v>
      </c>
      <c r="I16589" t="s">
        <v>38869</v>
      </c>
    </row>
    <row r="16590" spans="1:9" ht="32" x14ac:dyDescent="0.2">
      <c r="A16590" t="s">
        <v>38866</v>
      </c>
      <c r="B16590" t="s">
        <v>38870</v>
      </c>
      <c r="C16590">
        <v>2</v>
      </c>
      <c r="D16590">
        <f>400</f>
        <v>400</v>
      </c>
      <c r="E16590" t="s">
        <v>12</v>
      </c>
      <c r="F16590" s="3" t="s">
        <v>20874</v>
      </c>
      <c r="G16590">
        <v>2017</v>
      </c>
      <c r="H16590" t="s">
        <v>140</v>
      </c>
      <c r="I16590" t="s">
        <v>38869</v>
      </c>
    </row>
    <row r="16591" spans="1:9" ht="16" x14ac:dyDescent="0.2">
      <c r="A16591" t="s">
        <v>38866</v>
      </c>
      <c r="B16591" t="s">
        <v>9978</v>
      </c>
      <c r="C16591">
        <v>3</v>
      </c>
      <c r="D16591" t="s">
        <v>12</v>
      </c>
      <c r="E16591" t="s">
        <v>12</v>
      </c>
      <c r="F16591" s="3" t="s">
        <v>38871</v>
      </c>
      <c r="G16591">
        <v>2017</v>
      </c>
      <c r="H16591" t="s">
        <v>14</v>
      </c>
      <c r="I16591" t="s">
        <v>38869</v>
      </c>
    </row>
    <row r="16592" spans="1:9" ht="32" x14ac:dyDescent="0.2">
      <c r="A16592" t="s">
        <v>38872</v>
      </c>
      <c r="B16592" t="s">
        <v>38873</v>
      </c>
      <c r="C16592">
        <v>1</v>
      </c>
      <c r="D16592" t="s">
        <v>12</v>
      </c>
      <c r="E16592" t="s">
        <v>12</v>
      </c>
      <c r="F16592" s="3" t="s">
        <v>38874</v>
      </c>
      <c r="G16592">
        <v>2017</v>
      </c>
      <c r="H16592" t="s">
        <v>779</v>
      </c>
      <c r="I16592" t="s">
        <v>38875</v>
      </c>
    </row>
    <row r="16593" spans="1:9" ht="32" x14ac:dyDescent="0.2">
      <c r="A16593" t="s">
        <v>38876</v>
      </c>
      <c r="B16593" t="s">
        <v>38877</v>
      </c>
      <c r="C16593">
        <v>1</v>
      </c>
      <c r="D16593" t="s">
        <v>52</v>
      </c>
      <c r="E16593" t="s">
        <v>12</v>
      </c>
      <c r="F16593" s="3" t="s">
        <v>38878</v>
      </c>
      <c r="G16593">
        <v>2017</v>
      </c>
      <c r="H16593" t="s">
        <v>140</v>
      </c>
      <c r="I16593" t="s">
        <v>38879</v>
      </c>
    </row>
    <row r="16594" spans="1:9" ht="32" x14ac:dyDescent="0.2">
      <c r="A16594" t="s">
        <v>38880</v>
      </c>
      <c r="B16594" t="s">
        <v>38881</v>
      </c>
      <c r="C16594">
        <v>1</v>
      </c>
      <c r="D16594" t="s">
        <v>12</v>
      </c>
      <c r="E16594" t="s">
        <v>12</v>
      </c>
      <c r="F16594" s="3" t="s">
        <v>38882</v>
      </c>
      <c r="G16594">
        <v>2017</v>
      </c>
      <c r="H16594" t="s">
        <v>714</v>
      </c>
      <c r="I16594" t="s">
        <v>38883</v>
      </c>
    </row>
    <row r="16595" spans="1:9" ht="16" x14ac:dyDescent="0.2">
      <c r="A16595" t="s">
        <v>38884</v>
      </c>
      <c r="B16595" t="s">
        <v>38885</v>
      </c>
      <c r="C16595">
        <v>1</v>
      </c>
      <c r="D16595" t="s">
        <v>1025</v>
      </c>
      <c r="E16595" t="s">
        <v>12</v>
      </c>
      <c r="F16595" s="3" t="s">
        <v>38886</v>
      </c>
      <c r="G16595">
        <v>2017</v>
      </c>
      <c r="H16595" t="s">
        <v>140</v>
      </c>
      <c r="I16595" t="s">
        <v>38887</v>
      </c>
    </row>
    <row r="16596" spans="1:9" ht="16" x14ac:dyDescent="0.2">
      <c r="A16596" t="s">
        <v>38884</v>
      </c>
      <c r="B16596" t="s">
        <v>38888</v>
      </c>
      <c r="C16596">
        <v>2</v>
      </c>
      <c r="D16596" t="s">
        <v>3850</v>
      </c>
      <c r="E16596" t="s">
        <v>12</v>
      </c>
      <c r="F16596" s="3" t="s">
        <v>10879</v>
      </c>
      <c r="G16596">
        <v>2017</v>
      </c>
      <c r="H16596" t="s">
        <v>140</v>
      </c>
      <c r="I16596" t="s">
        <v>38887</v>
      </c>
    </row>
    <row r="16597" spans="1:9" ht="32" x14ac:dyDescent="0.2">
      <c r="A16597" t="s">
        <v>38889</v>
      </c>
      <c r="B16597" t="s">
        <v>38890</v>
      </c>
      <c r="C16597">
        <v>1</v>
      </c>
      <c r="D16597" t="s">
        <v>408</v>
      </c>
      <c r="E16597" t="s">
        <v>12</v>
      </c>
      <c r="F16597" s="3" t="s">
        <v>13998</v>
      </c>
      <c r="G16597">
        <v>2017</v>
      </c>
      <c r="H16597" t="s">
        <v>140</v>
      </c>
      <c r="I16597" t="s">
        <v>38891</v>
      </c>
    </row>
    <row r="16598" spans="1:9" ht="32" x14ac:dyDescent="0.2">
      <c r="A16598" t="s">
        <v>38889</v>
      </c>
      <c r="B16598" t="s">
        <v>38892</v>
      </c>
      <c r="C16598">
        <v>2</v>
      </c>
      <c r="D16598" t="s">
        <v>1049</v>
      </c>
      <c r="E16598" t="s">
        <v>12</v>
      </c>
      <c r="F16598" s="3" t="s">
        <v>38893</v>
      </c>
      <c r="G16598">
        <v>2017</v>
      </c>
      <c r="H16598" t="s">
        <v>140</v>
      </c>
      <c r="I16598" t="s">
        <v>38891</v>
      </c>
    </row>
    <row r="16599" spans="1:9" ht="16" x14ac:dyDescent="0.2">
      <c r="A16599" t="s">
        <v>38894</v>
      </c>
      <c r="B16599" t="s">
        <v>36032</v>
      </c>
      <c r="C16599">
        <v>1</v>
      </c>
      <c r="D16599">
        <f>65</f>
        <v>65</v>
      </c>
      <c r="E16599" t="s">
        <v>12</v>
      </c>
      <c r="F16599" s="3" t="s">
        <v>29955</v>
      </c>
      <c r="G16599">
        <v>2017</v>
      </c>
      <c r="H16599" t="s">
        <v>323</v>
      </c>
      <c r="I16599" t="s">
        <v>38895</v>
      </c>
    </row>
    <row r="16600" spans="1:9" ht="16" x14ac:dyDescent="0.2">
      <c r="A16600" t="s">
        <v>38894</v>
      </c>
      <c r="B16600" t="s">
        <v>36029</v>
      </c>
      <c r="C16600">
        <v>2</v>
      </c>
      <c r="D16600">
        <f>65</f>
        <v>65</v>
      </c>
      <c r="E16600" t="s">
        <v>12</v>
      </c>
      <c r="F16600" s="3" t="s">
        <v>38896</v>
      </c>
      <c r="G16600">
        <v>2017</v>
      </c>
      <c r="H16600" t="s">
        <v>323</v>
      </c>
      <c r="I16600" t="s">
        <v>38895</v>
      </c>
    </row>
    <row r="16601" spans="1:9" ht="32" x14ac:dyDescent="0.2">
      <c r="A16601" t="s">
        <v>38894</v>
      </c>
      <c r="B16601" t="s">
        <v>38897</v>
      </c>
      <c r="C16601">
        <v>3</v>
      </c>
      <c r="D16601">
        <f>65</f>
        <v>65</v>
      </c>
      <c r="E16601" t="s">
        <v>12</v>
      </c>
      <c r="F16601" s="3" t="s">
        <v>38898</v>
      </c>
      <c r="G16601">
        <v>2017</v>
      </c>
      <c r="H16601" t="s">
        <v>323</v>
      </c>
      <c r="I16601" t="s">
        <v>38895</v>
      </c>
    </row>
    <row r="16602" spans="1:9" ht="32" x14ac:dyDescent="0.2">
      <c r="A16602" t="s">
        <v>38899</v>
      </c>
      <c r="B16602" t="s">
        <v>38900</v>
      </c>
      <c r="C16602">
        <v>1</v>
      </c>
      <c r="D16602" t="s">
        <v>12</v>
      </c>
      <c r="E16602" t="s">
        <v>12</v>
      </c>
      <c r="F16602" s="3" t="s">
        <v>38901</v>
      </c>
      <c r="G16602">
        <v>2017</v>
      </c>
      <c r="H16602" t="s">
        <v>140</v>
      </c>
      <c r="I16602" t="s">
        <v>38902</v>
      </c>
    </row>
    <row r="16603" spans="1:9" ht="16" x14ac:dyDescent="0.2">
      <c r="A16603" t="s">
        <v>38903</v>
      </c>
      <c r="B16603" t="s">
        <v>38904</v>
      </c>
      <c r="C16603">
        <v>1</v>
      </c>
      <c r="D16603" t="s">
        <v>30010</v>
      </c>
      <c r="E16603" t="s">
        <v>12</v>
      </c>
      <c r="F16603" s="3" t="s">
        <v>30011</v>
      </c>
      <c r="G16603">
        <v>2017</v>
      </c>
      <c r="H16603" t="s">
        <v>37</v>
      </c>
      <c r="I16603" t="s">
        <v>38905</v>
      </c>
    </row>
    <row r="16604" spans="1:9" ht="16" x14ac:dyDescent="0.2">
      <c r="A16604" t="s">
        <v>38903</v>
      </c>
      <c r="B16604" t="s">
        <v>38906</v>
      </c>
      <c r="C16604">
        <v>2</v>
      </c>
      <c r="D16604" t="s">
        <v>12</v>
      </c>
      <c r="E16604" t="s">
        <v>12</v>
      </c>
      <c r="F16604" s="3" t="s">
        <v>13221</v>
      </c>
      <c r="G16604">
        <v>2017</v>
      </c>
      <c r="H16604" t="s">
        <v>37</v>
      </c>
      <c r="I16604" t="s">
        <v>38905</v>
      </c>
    </row>
    <row r="16605" spans="1:9" ht="32" x14ac:dyDescent="0.2">
      <c r="A16605" t="s">
        <v>38907</v>
      </c>
      <c r="B16605" t="s">
        <v>38908</v>
      </c>
      <c r="C16605">
        <v>1</v>
      </c>
      <c r="D16605" t="s">
        <v>12</v>
      </c>
      <c r="E16605" t="s">
        <v>12</v>
      </c>
      <c r="F16605" s="3" t="s">
        <v>38909</v>
      </c>
      <c r="G16605">
        <v>2017</v>
      </c>
      <c r="H16605" t="s">
        <v>137</v>
      </c>
      <c r="I16605" t="s">
        <v>38910</v>
      </c>
    </row>
    <row r="16606" spans="1:9" ht="32" x14ac:dyDescent="0.2">
      <c r="A16606" t="s">
        <v>38907</v>
      </c>
      <c r="B16606" t="s">
        <v>38911</v>
      </c>
      <c r="C16606">
        <v>2</v>
      </c>
      <c r="D16606" t="s">
        <v>12</v>
      </c>
      <c r="E16606" t="s">
        <v>12</v>
      </c>
      <c r="F16606" s="3" t="s">
        <v>38912</v>
      </c>
      <c r="G16606">
        <v>2017</v>
      </c>
      <c r="H16606" t="s">
        <v>137</v>
      </c>
      <c r="I16606" t="s">
        <v>38910</v>
      </c>
    </row>
    <row r="16607" spans="1:9" ht="16" x14ac:dyDescent="0.2">
      <c r="A16607" t="s">
        <v>38913</v>
      </c>
      <c r="B16607" t="s">
        <v>28626</v>
      </c>
      <c r="C16607">
        <v>1</v>
      </c>
      <c r="D16607" t="s">
        <v>12</v>
      </c>
      <c r="E16607" t="s">
        <v>12</v>
      </c>
      <c r="F16607" s="3" t="s">
        <v>4613</v>
      </c>
      <c r="G16607">
        <v>2017</v>
      </c>
      <c r="H16607" t="s">
        <v>140</v>
      </c>
      <c r="I16607" t="s">
        <v>38914</v>
      </c>
    </row>
    <row r="16608" spans="1:9" ht="32" x14ac:dyDescent="0.2">
      <c r="A16608" t="s">
        <v>38913</v>
      </c>
      <c r="B16608" t="s">
        <v>3700</v>
      </c>
      <c r="C16608">
        <v>2</v>
      </c>
      <c r="D16608">
        <f>419</f>
        <v>419</v>
      </c>
      <c r="E16608" t="s">
        <v>12</v>
      </c>
      <c r="F16608" s="3" t="s">
        <v>38915</v>
      </c>
      <c r="G16608">
        <v>2017</v>
      </c>
      <c r="H16608" t="s">
        <v>140</v>
      </c>
      <c r="I16608" t="s">
        <v>38914</v>
      </c>
    </row>
    <row r="16609" spans="1:9" ht="32" x14ac:dyDescent="0.2">
      <c r="A16609" t="s">
        <v>38913</v>
      </c>
      <c r="B16609" t="s">
        <v>1578</v>
      </c>
      <c r="C16609">
        <v>3</v>
      </c>
      <c r="D16609" t="s">
        <v>12</v>
      </c>
      <c r="E16609" t="s">
        <v>464</v>
      </c>
      <c r="F16609" s="3" t="s">
        <v>38916</v>
      </c>
      <c r="G16609">
        <v>2017</v>
      </c>
      <c r="H16609" t="s">
        <v>140</v>
      </c>
      <c r="I16609" t="s">
        <v>38914</v>
      </c>
    </row>
    <row r="16610" spans="1:9" ht="16" x14ac:dyDescent="0.2">
      <c r="A16610" t="s">
        <v>38917</v>
      </c>
      <c r="B16610" t="s">
        <v>38918</v>
      </c>
      <c r="C16610">
        <v>1</v>
      </c>
      <c r="D16610" t="s">
        <v>31</v>
      </c>
      <c r="E16610" t="s">
        <v>12</v>
      </c>
      <c r="F16610" s="3" t="s">
        <v>22496</v>
      </c>
      <c r="G16610">
        <v>2017</v>
      </c>
      <c r="H16610" t="s">
        <v>359</v>
      </c>
      <c r="I16610" t="s">
        <v>38919</v>
      </c>
    </row>
    <row r="16611" spans="1:9" ht="32" x14ac:dyDescent="0.2">
      <c r="A16611" t="s">
        <v>38917</v>
      </c>
      <c r="B16611" t="s">
        <v>38920</v>
      </c>
      <c r="C16611">
        <v>2</v>
      </c>
      <c r="D16611" t="s">
        <v>1818</v>
      </c>
      <c r="E16611" t="s">
        <v>12</v>
      </c>
      <c r="F16611" s="3" t="s">
        <v>38921</v>
      </c>
      <c r="G16611">
        <v>2017</v>
      </c>
      <c r="H16611" t="s">
        <v>323</v>
      </c>
      <c r="I16611" t="s">
        <v>38919</v>
      </c>
    </row>
    <row r="16612" spans="1:9" ht="16" x14ac:dyDescent="0.2">
      <c r="A16612" t="s">
        <v>38917</v>
      </c>
      <c r="B16612" t="s">
        <v>38922</v>
      </c>
      <c r="C16612">
        <v>3</v>
      </c>
      <c r="D16612" t="s">
        <v>12</v>
      </c>
      <c r="E16612" t="s">
        <v>12</v>
      </c>
      <c r="F16612" s="3" t="s">
        <v>38923</v>
      </c>
      <c r="G16612">
        <v>2017</v>
      </c>
      <c r="H16612" t="s">
        <v>323</v>
      </c>
      <c r="I16612" t="s">
        <v>38919</v>
      </c>
    </row>
    <row r="16613" spans="1:9" ht="32" x14ac:dyDescent="0.2">
      <c r="A16613" t="s">
        <v>38924</v>
      </c>
      <c r="B16613" t="s">
        <v>38925</v>
      </c>
      <c r="C16613">
        <v>1</v>
      </c>
      <c r="D16613" t="s">
        <v>12</v>
      </c>
      <c r="E16613" t="s">
        <v>12</v>
      </c>
      <c r="F16613" s="3" t="s">
        <v>38926</v>
      </c>
      <c r="G16613">
        <v>2017</v>
      </c>
      <c r="H16613" t="s">
        <v>2735</v>
      </c>
      <c r="I16613" t="s">
        <v>38927</v>
      </c>
    </row>
    <row r="16614" spans="1:9" ht="16" x14ac:dyDescent="0.2">
      <c r="A16614" t="s">
        <v>38924</v>
      </c>
      <c r="B16614" t="s">
        <v>27708</v>
      </c>
      <c r="C16614">
        <v>2</v>
      </c>
      <c r="D16614" t="s">
        <v>12</v>
      </c>
      <c r="E16614" t="s">
        <v>12</v>
      </c>
      <c r="F16614" s="3" t="s">
        <v>38928</v>
      </c>
      <c r="G16614">
        <v>2017</v>
      </c>
      <c r="H16614" t="s">
        <v>318</v>
      </c>
      <c r="I16614" t="s">
        <v>38927</v>
      </c>
    </row>
    <row r="16615" spans="1:9" ht="32" x14ac:dyDescent="0.2">
      <c r="A16615" t="s">
        <v>38929</v>
      </c>
      <c r="B16615" t="s">
        <v>38930</v>
      </c>
      <c r="C16615">
        <v>1</v>
      </c>
      <c r="D16615" t="s">
        <v>7494</v>
      </c>
      <c r="E16615" t="s">
        <v>12</v>
      </c>
      <c r="F16615" s="3" t="s">
        <v>38931</v>
      </c>
      <c r="G16615">
        <v>2017</v>
      </c>
      <c r="H16615" t="s">
        <v>126</v>
      </c>
      <c r="I16615" t="s">
        <v>38932</v>
      </c>
    </row>
    <row r="16616" spans="1:9" ht="32" x14ac:dyDescent="0.2">
      <c r="A16616" t="s">
        <v>38929</v>
      </c>
      <c r="B16616" t="s">
        <v>38933</v>
      </c>
      <c r="C16616">
        <v>2</v>
      </c>
      <c r="D16616" t="s">
        <v>6121</v>
      </c>
      <c r="E16616" t="s">
        <v>12</v>
      </c>
      <c r="F16616" s="3" t="s">
        <v>15588</v>
      </c>
      <c r="G16616">
        <v>2017</v>
      </c>
      <c r="H16616" t="s">
        <v>140</v>
      </c>
      <c r="I16616" t="s">
        <v>38932</v>
      </c>
    </row>
    <row r="16617" spans="1:9" ht="16" x14ac:dyDescent="0.2">
      <c r="A16617" t="s">
        <v>38929</v>
      </c>
      <c r="B16617" t="s">
        <v>28040</v>
      </c>
      <c r="C16617">
        <v>3</v>
      </c>
      <c r="D16617">
        <f>419</f>
        <v>419</v>
      </c>
      <c r="E16617" t="s">
        <v>12</v>
      </c>
      <c r="F16617" s="3" t="s">
        <v>38934</v>
      </c>
      <c r="G16617">
        <v>2017</v>
      </c>
      <c r="H16617" t="s">
        <v>140</v>
      </c>
      <c r="I16617" t="s">
        <v>38932</v>
      </c>
    </row>
    <row r="16618" spans="1:9" ht="16" x14ac:dyDescent="0.2">
      <c r="A16618" t="s">
        <v>38929</v>
      </c>
      <c r="B16618" t="s">
        <v>32559</v>
      </c>
      <c r="C16618">
        <v>4</v>
      </c>
      <c r="D16618" t="s">
        <v>12</v>
      </c>
      <c r="E16618" t="s">
        <v>12</v>
      </c>
      <c r="F16618" s="3" t="s">
        <v>29269</v>
      </c>
      <c r="G16618">
        <v>2017</v>
      </c>
      <c r="H16618" t="s">
        <v>140</v>
      </c>
      <c r="I16618" t="s">
        <v>38932</v>
      </c>
    </row>
    <row r="16619" spans="1:9" ht="32" x14ac:dyDescent="0.2">
      <c r="A16619" t="s">
        <v>38935</v>
      </c>
      <c r="B16619" t="s">
        <v>34063</v>
      </c>
      <c r="C16619">
        <v>1</v>
      </c>
      <c r="D16619">
        <f>159</f>
        <v>159</v>
      </c>
      <c r="E16619" t="s">
        <v>27166</v>
      </c>
      <c r="F16619" s="3" t="s">
        <v>34064</v>
      </c>
      <c r="G16619">
        <v>2017</v>
      </c>
      <c r="H16619" t="s">
        <v>1524</v>
      </c>
      <c r="I16619" t="s">
        <v>38936</v>
      </c>
    </row>
    <row r="16620" spans="1:9" ht="32" x14ac:dyDescent="0.2">
      <c r="A16620" t="s">
        <v>38937</v>
      </c>
      <c r="B16620" t="s">
        <v>38938</v>
      </c>
      <c r="C16620">
        <v>1</v>
      </c>
      <c r="D16620" t="s">
        <v>712</v>
      </c>
      <c r="E16620" t="s">
        <v>12</v>
      </c>
      <c r="F16620" s="3" t="s">
        <v>38939</v>
      </c>
      <c r="G16620">
        <v>2017</v>
      </c>
      <c r="H16620" t="s">
        <v>714</v>
      </c>
      <c r="I16620" t="s">
        <v>38940</v>
      </c>
    </row>
    <row r="16621" spans="1:9" ht="32" x14ac:dyDescent="0.2">
      <c r="A16621" t="s">
        <v>38937</v>
      </c>
      <c r="B16621" t="s">
        <v>38941</v>
      </c>
      <c r="C16621">
        <v>2</v>
      </c>
      <c r="D16621" t="s">
        <v>712</v>
      </c>
      <c r="E16621" t="s">
        <v>12</v>
      </c>
      <c r="F16621" s="3" t="s">
        <v>38942</v>
      </c>
      <c r="G16621">
        <v>2017</v>
      </c>
      <c r="H16621" t="s">
        <v>714</v>
      </c>
      <c r="I16621" t="s">
        <v>38940</v>
      </c>
    </row>
    <row r="16622" spans="1:9" ht="32" x14ac:dyDescent="0.2">
      <c r="A16622" t="s">
        <v>38937</v>
      </c>
      <c r="B16622" t="s">
        <v>38943</v>
      </c>
      <c r="C16622">
        <v>3</v>
      </c>
      <c r="D16622" t="s">
        <v>344</v>
      </c>
      <c r="E16622" t="s">
        <v>12</v>
      </c>
      <c r="F16622" s="3" t="s">
        <v>38944</v>
      </c>
      <c r="G16622">
        <v>2017</v>
      </c>
      <c r="H16622" t="s">
        <v>714</v>
      </c>
      <c r="I16622" t="s">
        <v>38940</v>
      </c>
    </row>
    <row r="16623" spans="1:9" ht="16" x14ac:dyDescent="0.2">
      <c r="A16623" t="s">
        <v>38945</v>
      </c>
      <c r="B16623" t="s">
        <v>5207</v>
      </c>
      <c r="C16623">
        <v>1</v>
      </c>
      <c r="D16623" t="s">
        <v>712</v>
      </c>
      <c r="E16623" t="s">
        <v>12</v>
      </c>
      <c r="F16623" s="3" t="s">
        <v>5203</v>
      </c>
      <c r="G16623">
        <v>2017</v>
      </c>
      <c r="H16623" t="s">
        <v>267</v>
      </c>
      <c r="I16623" t="s">
        <v>38946</v>
      </c>
    </row>
    <row r="16624" spans="1:9" ht="16" x14ac:dyDescent="0.2">
      <c r="A16624" t="s">
        <v>38947</v>
      </c>
      <c r="B16624" t="s">
        <v>38948</v>
      </c>
      <c r="C16624">
        <v>1</v>
      </c>
      <c r="D16624">
        <f>404</f>
        <v>404</v>
      </c>
      <c r="E16624" t="s">
        <v>12</v>
      </c>
      <c r="F16624" s="3" t="s">
        <v>38949</v>
      </c>
      <c r="G16624">
        <v>2016</v>
      </c>
      <c r="H16624" t="s">
        <v>313</v>
      </c>
      <c r="I16624" t="s">
        <v>38950</v>
      </c>
    </row>
    <row r="16625" spans="1:9" ht="16" x14ac:dyDescent="0.2">
      <c r="A16625" t="s">
        <v>38951</v>
      </c>
      <c r="B16625" t="s">
        <v>38952</v>
      </c>
      <c r="C16625">
        <v>1</v>
      </c>
      <c r="D16625" t="s">
        <v>1128</v>
      </c>
      <c r="E16625" t="s">
        <v>12</v>
      </c>
      <c r="F16625" s="3" t="s">
        <v>38953</v>
      </c>
      <c r="G16625">
        <v>2016</v>
      </c>
      <c r="H16625" t="s">
        <v>140</v>
      </c>
      <c r="I16625" t="s">
        <v>38954</v>
      </c>
    </row>
    <row r="16626" spans="1:9" ht="16" x14ac:dyDescent="0.2">
      <c r="A16626" t="s">
        <v>38955</v>
      </c>
      <c r="B16626" t="s">
        <v>38164</v>
      </c>
      <c r="C16626">
        <v>1</v>
      </c>
      <c r="D16626">
        <v>551</v>
      </c>
      <c r="E16626" t="s">
        <v>12</v>
      </c>
      <c r="F16626" s="7" t="s">
        <v>262</v>
      </c>
      <c r="G16626">
        <v>2016</v>
      </c>
      <c r="H16626" t="s">
        <v>140</v>
      </c>
      <c r="I16626" t="s">
        <v>38956</v>
      </c>
    </row>
    <row r="16627" spans="1:9" ht="16" x14ac:dyDescent="0.2">
      <c r="A16627" t="s">
        <v>38957</v>
      </c>
      <c r="B16627" t="s">
        <v>38958</v>
      </c>
      <c r="C16627">
        <v>1</v>
      </c>
      <c r="D16627">
        <f>17</f>
        <v>17</v>
      </c>
      <c r="E16627" t="s">
        <v>12</v>
      </c>
      <c r="F16627" s="3" t="s">
        <v>38959</v>
      </c>
      <c r="G16627">
        <v>2016</v>
      </c>
      <c r="H16627" t="s">
        <v>14</v>
      </c>
      <c r="I16627" t="s">
        <v>38960</v>
      </c>
    </row>
    <row r="16628" spans="1:9" ht="32" x14ac:dyDescent="0.2">
      <c r="A16628" t="s">
        <v>38961</v>
      </c>
      <c r="B16628" t="s">
        <v>38962</v>
      </c>
      <c r="C16628">
        <v>1</v>
      </c>
      <c r="D16628" t="s">
        <v>5139</v>
      </c>
      <c r="E16628" t="s">
        <v>12</v>
      </c>
      <c r="F16628" s="3" t="s">
        <v>38963</v>
      </c>
      <c r="G16628">
        <v>2016</v>
      </c>
      <c r="H16628" t="s">
        <v>1810</v>
      </c>
      <c r="I16628" t="s">
        <v>38964</v>
      </c>
    </row>
    <row r="16629" spans="1:9" ht="16" x14ac:dyDescent="0.2">
      <c r="A16629" t="s">
        <v>38961</v>
      </c>
      <c r="B16629" t="s">
        <v>38965</v>
      </c>
      <c r="C16629">
        <v>2</v>
      </c>
      <c r="D16629" t="s">
        <v>12</v>
      </c>
      <c r="E16629" t="s">
        <v>12</v>
      </c>
      <c r="F16629" s="3" t="s">
        <v>38966</v>
      </c>
      <c r="G16629">
        <v>2016</v>
      </c>
      <c r="H16629" t="s">
        <v>1810</v>
      </c>
      <c r="I16629" t="s">
        <v>38964</v>
      </c>
    </row>
    <row r="16630" spans="1:9" ht="32" x14ac:dyDescent="0.2">
      <c r="A16630" t="s">
        <v>38967</v>
      </c>
      <c r="B16630" t="s">
        <v>36426</v>
      </c>
      <c r="C16630">
        <v>1</v>
      </c>
      <c r="D16630" t="s">
        <v>52</v>
      </c>
      <c r="E16630" t="s">
        <v>1171</v>
      </c>
      <c r="F16630" s="3" t="s">
        <v>13237</v>
      </c>
      <c r="G16630">
        <v>2016</v>
      </c>
      <c r="H16630" t="s">
        <v>140</v>
      </c>
      <c r="I16630" t="s">
        <v>38968</v>
      </c>
    </row>
    <row r="16631" spans="1:9" ht="32" x14ac:dyDescent="0.2">
      <c r="A16631" t="s">
        <v>38969</v>
      </c>
      <c r="B16631" t="s">
        <v>4096</v>
      </c>
      <c r="C16631">
        <v>1</v>
      </c>
      <c r="D16631">
        <f>137</f>
        <v>137</v>
      </c>
      <c r="E16631" t="s">
        <v>12</v>
      </c>
      <c r="F16631" s="3" t="s">
        <v>18459</v>
      </c>
      <c r="G16631">
        <v>2016</v>
      </c>
      <c r="H16631" t="s">
        <v>323</v>
      </c>
      <c r="I16631" t="s">
        <v>38970</v>
      </c>
    </row>
    <row r="16632" spans="1:9" ht="32" x14ac:dyDescent="0.2">
      <c r="A16632" t="s">
        <v>38971</v>
      </c>
      <c r="B16632" t="s">
        <v>38972</v>
      </c>
      <c r="C16632">
        <v>1</v>
      </c>
      <c r="D16632" t="s">
        <v>2828</v>
      </c>
      <c r="E16632" t="s">
        <v>12</v>
      </c>
      <c r="F16632" s="3" t="s">
        <v>6214</v>
      </c>
      <c r="G16632">
        <v>2016</v>
      </c>
      <c r="H16632" t="s">
        <v>323</v>
      </c>
      <c r="I16632" t="s">
        <v>38973</v>
      </c>
    </row>
    <row r="16633" spans="1:9" ht="32" x14ac:dyDescent="0.2">
      <c r="A16633" t="s">
        <v>38971</v>
      </c>
      <c r="B16633" t="s">
        <v>38974</v>
      </c>
      <c r="C16633">
        <v>2</v>
      </c>
      <c r="D16633" t="s">
        <v>344</v>
      </c>
      <c r="E16633" t="s">
        <v>12</v>
      </c>
      <c r="F16633" s="3" t="s">
        <v>38144</v>
      </c>
      <c r="G16633">
        <v>2016</v>
      </c>
      <c r="H16633" t="s">
        <v>323</v>
      </c>
      <c r="I16633" t="s">
        <v>38973</v>
      </c>
    </row>
    <row r="16634" spans="1:9" ht="16" x14ac:dyDescent="0.2">
      <c r="A16634" t="s">
        <v>38975</v>
      </c>
      <c r="B16634" t="s">
        <v>37998</v>
      </c>
      <c r="C16634">
        <v>1</v>
      </c>
      <c r="D16634" t="s">
        <v>408</v>
      </c>
      <c r="E16634" t="s">
        <v>12</v>
      </c>
      <c r="F16634" s="3" t="s">
        <v>9684</v>
      </c>
      <c r="G16634">
        <v>2016</v>
      </c>
      <c r="H16634" t="s">
        <v>518</v>
      </c>
      <c r="I16634" t="s">
        <v>38976</v>
      </c>
    </row>
    <row r="16635" spans="1:9" ht="16" x14ac:dyDescent="0.2">
      <c r="A16635" t="s">
        <v>38975</v>
      </c>
      <c r="B16635" t="s">
        <v>17206</v>
      </c>
      <c r="C16635">
        <v>2</v>
      </c>
      <c r="D16635" t="s">
        <v>1512</v>
      </c>
      <c r="E16635" t="s">
        <v>12</v>
      </c>
      <c r="F16635" s="3" t="s">
        <v>18146</v>
      </c>
      <c r="G16635">
        <v>2016</v>
      </c>
      <c r="H16635" t="s">
        <v>323</v>
      </c>
      <c r="I16635" t="s">
        <v>38976</v>
      </c>
    </row>
    <row r="16636" spans="1:9" ht="16" x14ac:dyDescent="0.2">
      <c r="A16636" t="s">
        <v>38975</v>
      </c>
      <c r="B16636" t="s">
        <v>38977</v>
      </c>
      <c r="C16636">
        <v>3</v>
      </c>
      <c r="D16636" t="s">
        <v>52</v>
      </c>
      <c r="E16636" t="s">
        <v>12</v>
      </c>
      <c r="F16636" s="3" t="s">
        <v>9907</v>
      </c>
      <c r="G16636">
        <v>2016</v>
      </c>
      <c r="H16636" t="s">
        <v>323</v>
      </c>
      <c r="I16636" t="s">
        <v>38976</v>
      </c>
    </row>
    <row r="16637" spans="1:9" ht="16" x14ac:dyDescent="0.2">
      <c r="A16637" t="s">
        <v>38978</v>
      </c>
      <c r="B16637" t="s">
        <v>23632</v>
      </c>
      <c r="C16637">
        <v>1</v>
      </c>
      <c r="D16637">
        <f>17</f>
        <v>17</v>
      </c>
      <c r="E16637" t="s">
        <v>12</v>
      </c>
      <c r="F16637" s="3" t="s">
        <v>14371</v>
      </c>
      <c r="G16637">
        <v>2016</v>
      </c>
      <c r="H16637" t="s">
        <v>140</v>
      </c>
      <c r="I16637" t="s">
        <v>38979</v>
      </c>
    </row>
    <row r="16638" spans="1:9" ht="16" x14ac:dyDescent="0.2">
      <c r="A16638" t="s">
        <v>38980</v>
      </c>
      <c r="B16638" t="s">
        <v>28460</v>
      </c>
      <c r="C16638">
        <v>1</v>
      </c>
      <c r="D16638" t="s">
        <v>25115</v>
      </c>
      <c r="E16638" t="s">
        <v>12</v>
      </c>
      <c r="F16638" s="3" t="s">
        <v>25116</v>
      </c>
      <c r="G16638">
        <v>2016</v>
      </c>
      <c r="H16638" t="s">
        <v>86</v>
      </c>
      <c r="I16638" t="s">
        <v>38981</v>
      </c>
    </row>
    <row r="16639" spans="1:9" ht="16" x14ac:dyDescent="0.2">
      <c r="A16639" t="s">
        <v>38982</v>
      </c>
      <c r="B16639" t="s">
        <v>38983</v>
      </c>
      <c r="C16639">
        <v>1</v>
      </c>
      <c r="D16639" t="s">
        <v>12</v>
      </c>
      <c r="E16639" t="s">
        <v>12</v>
      </c>
      <c r="F16639" s="3" t="s">
        <v>38984</v>
      </c>
      <c r="G16639">
        <v>2016</v>
      </c>
      <c r="H16639" t="s">
        <v>761</v>
      </c>
      <c r="I16639" t="s">
        <v>38985</v>
      </c>
    </row>
    <row r="16640" spans="1:9" ht="32" x14ac:dyDescent="0.2">
      <c r="A16640" t="s">
        <v>38982</v>
      </c>
      <c r="B16640" t="s">
        <v>38986</v>
      </c>
      <c r="C16640">
        <v>2</v>
      </c>
      <c r="D16640">
        <f>469</f>
        <v>469</v>
      </c>
      <c r="E16640" t="s">
        <v>12</v>
      </c>
      <c r="F16640" s="3" t="s">
        <v>38987</v>
      </c>
      <c r="G16640">
        <v>2016</v>
      </c>
      <c r="H16640" t="s">
        <v>761</v>
      </c>
      <c r="I16640" t="s">
        <v>38985</v>
      </c>
    </row>
    <row r="16641" spans="1:9" ht="32" x14ac:dyDescent="0.2">
      <c r="A16641" t="s">
        <v>38988</v>
      </c>
      <c r="B16641" t="s">
        <v>34437</v>
      </c>
      <c r="C16641">
        <v>1</v>
      </c>
      <c r="D16641" t="s">
        <v>52</v>
      </c>
      <c r="E16641" t="s">
        <v>12</v>
      </c>
      <c r="F16641" s="3" t="s">
        <v>34438</v>
      </c>
      <c r="G16641">
        <v>2016</v>
      </c>
      <c r="H16641" t="s">
        <v>438</v>
      </c>
      <c r="I16641" t="s">
        <v>38989</v>
      </c>
    </row>
    <row r="16642" spans="1:9" ht="32" x14ac:dyDescent="0.2">
      <c r="A16642" t="s">
        <v>38988</v>
      </c>
      <c r="B16642" t="s">
        <v>38990</v>
      </c>
      <c r="C16642">
        <v>2</v>
      </c>
      <c r="D16642" t="s">
        <v>52</v>
      </c>
      <c r="E16642" t="s">
        <v>12</v>
      </c>
      <c r="F16642" s="3" t="s">
        <v>38991</v>
      </c>
      <c r="G16642">
        <v>2016</v>
      </c>
      <c r="H16642" t="s">
        <v>438</v>
      </c>
      <c r="I16642" t="s">
        <v>38989</v>
      </c>
    </row>
    <row r="16643" spans="1:9" ht="32" x14ac:dyDescent="0.2">
      <c r="A16643" t="s">
        <v>38992</v>
      </c>
      <c r="B16643" t="s">
        <v>38993</v>
      </c>
      <c r="C16643">
        <v>1</v>
      </c>
      <c r="D16643" t="s">
        <v>12</v>
      </c>
      <c r="E16643" t="s">
        <v>12</v>
      </c>
      <c r="F16643" s="3" t="s">
        <v>38994</v>
      </c>
      <c r="G16643">
        <v>2016</v>
      </c>
      <c r="H16643" t="s">
        <v>140</v>
      </c>
      <c r="I16643" t="s">
        <v>38995</v>
      </c>
    </row>
    <row r="16644" spans="1:9" ht="16" x14ac:dyDescent="0.2">
      <c r="A16644" t="s">
        <v>38992</v>
      </c>
      <c r="B16644" t="s">
        <v>11394</v>
      </c>
      <c r="C16644">
        <v>2</v>
      </c>
      <c r="D16644" t="s">
        <v>5574</v>
      </c>
      <c r="E16644" t="s">
        <v>12</v>
      </c>
      <c r="F16644" s="3" t="s">
        <v>8020</v>
      </c>
      <c r="G16644">
        <v>2016</v>
      </c>
      <c r="H16644" t="s">
        <v>140</v>
      </c>
      <c r="I16644" t="s">
        <v>38995</v>
      </c>
    </row>
    <row r="16645" spans="1:9" ht="32" x14ac:dyDescent="0.2">
      <c r="A16645" t="s">
        <v>38992</v>
      </c>
      <c r="B16645" t="s">
        <v>38996</v>
      </c>
      <c r="C16645">
        <v>3</v>
      </c>
      <c r="D16645">
        <f>444</f>
        <v>444</v>
      </c>
      <c r="E16645" t="s">
        <v>12</v>
      </c>
      <c r="F16645" s="3" t="s">
        <v>38997</v>
      </c>
      <c r="G16645">
        <v>2016</v>
      </c>
      <c r="H16645" t="s">
        <v>140</v>
      </c>
      <c r="I16645" t="s">
        <v>38995</v>
      </c>
    </row>
    <row r="16646" spans="1:9" ht="32" x14ac:dyDescent="0.2">
      <c r="A16646" t="s">
        <v>38992</v>
      </c>
      <c r="B16646" t="s">
        <v>27266</v>
      </c>
      <c r="C16646">
        <v>4</v>
      </c>
      <c r="D16646" t="s">
        <v>1010</v>
      </c>
      <c r="E16646" t="s">
        <v>12</v>
      </c>
      <c r="F16646" s="3" t="s">
        <v>18928</v>
      </c>
      <c r="G16646">
        <v>2016</v>
      </c>
      <c r="H16646" t="s">
        <v>140</v>
      </c>
      <c r="I16646" t="s">
        <v>38995</v>
      </c>
    </row>
    <row r="16647" spans="1:9" ht="16" x14ac:dyDescent="0.2">
      <c r="A16647" t="s">
        <v>38992</v>
      </c>
      <c r="B16647" t="s">
        <v>38998</v>
      </c>
      <c r="C16647">
        <v>5</v>
      </c>
      <c r="D16647" t="s">
        <v>5327</v>
      </c>
      <c r="E16647" t="s">
        <v>12</v>
      </c>
      <c r="F16647" s="3" t="s">
        <v>20185</v>
      </c>
      <c r="G16647">
        <v>2016</v>
      </c>
      <c r="H16647" t="s">
        <v>368</v>
      </c>
      <c r="I16647" t="s">
        <v>38995</v>
      </c>
    </row>
    <row r="16648" spans="1:9" ht="32" x14ac:dyDescent="0.2">
      <c r="A16648" t="s">
        <v>38999</v>
      </c>
      <c r="B16648" t="s">
        <v>39000</v>
      </c>
      <c r="C16648">
        <v>1</v>
      </c>
      <c r="D16648" t="s">
        <v>12</v>
      </c>
      <c r="E16648" t="s">
        <v>12</v>
      </c>
      <c r="F16648" s="3" t="s">
        <v>31290</v>
      </c>
      <c r="G16648">
        <v>2016</v>
      </c>
      <c r="H16648" t="s">
        <v>140</v>
      </c>
      <c r="I16648" t="s">
        <v>39001</v>
      </c>
    </row>
    <row r="16649" spans="1:9" ht="32" x14ac:dyDescent="0.2">
      <c r="A16649" t="s">
        <v>38999</v>
      </c>
      <c r="B16649" t="s">
        <v>13827</v>
      </c>
      <c r="C16649">
        <v>2</v>
      </c>
      <c r="D16649" t="s">
        <v>5851</v>
      </c>
      <c r="E16649" t="s">
        <v>12</v>
      </c>
      <c r="F16649" s="3" t="s">
        <v>39002</v>
      </c>
      <c r="G16649">
        <v>2016</v>
      </c>
      <c r="H16649" t="s">
        <v>140</v>
      </c>
      <c r="I16649" t="s">
        <v>39001</v>
      </c>
    </row>
    <row r="16650" spans="1:9" ht="32" x14ac:dyDescent="0.2">
      <c r="A16650" t="s">
        <v>39003</v>
      </c>
      <c r="B16650" t="s">
        <v>39004</v>
      </c>
      <c r="C16650">
        <v>1</v>
      </c>
      <c r="D16650">
        <f>93</f>
        <v>93</v>
      </c>
      <c r="E16650" t="s">
        <v>12</v>
      </c>
      <c r="F16650" s="3" t="s">
        <v>39005</v>
      </c>
      <c r="G16650">
        <v>2016</v>
      </c>
      <c r="H16650" t="s">
        <v>140</v>
      </c>
      <c r="I16650" t="s">
        <v>39006</v>
      </c>
    </row>
    <row r="16651" spans="1:9" ht="16" x14ac:dyDescent="0.2">
      <c r="A16651" t="s">
        <v>39003</v>
      </c>
      <c r="B16651" t="s">
        <v>39007</v>
      </c>
      <c r="C16651">
        <v>2</v>
      </c>
      <c r="D16651" t="s">
        <v>32491</v>
      </c>
      <c r="E16651" t="s">
        <v>12</v>
      </c>
      <c r="F16651" s="3" t="s">
        <v>39008</v>
      </c>
      <c r="G16651">
        <v>2016</v>
      </c>
      <c r="H16651" t="s">
        <v>67</v>
      </c>
      <c r="I16651" t="s">
        <v>39006</v>
      </c>
    </row>
    <row r="16652" spans="1:9" ht="16" x14ac:dyDescent="0.2">
      <c r="A16652" t="s">
        <v>39009</v>
      </c>
      <c r="B16652" t="s">
        <v>39010</v>
      </c>
      <c r="C16652">
        <v>1</v>
      </c>
      <c r="D16652" t="s">
        <v>12</v>
      </c>
      <c r="E16652" t="s">
        <v>12</v>
      </c>
      <c r="F16652" s="3" t="s">
        <v>39011</v>
      </c>
      <c r="G16652">
        <v>2016</v>
      </c>
      <c r="H16652" t="s">
        <v>140</v>
      </c>
      <c r="I16652" t="s">
        <v>39012</v>
      </c>
    </row>
    <row r="16653" spans="1:9" ht="16" x14ac:dyDescent="0.2">
      <c r="A16653" t="s">
        <v>39009</v>
      </c>
      <c r="B16653" t="s">
        <v>39013</v>
      </c>
      <c r="C16653">
        <v>2</v>
      </c>
      <c r="D16653" t="s">
        <v>12</v>
      </c>
      <c r="E16653" t="s">
        <v>12</v>
      </c>
      <c r="F16653" s="3" t="s">
        <v>33443</v>
      </c>
      <c r="G16653">
        <v>2016</v>
      </c>
      <c r="H16653" t="s">
        <v>140</v>
      </c>
      <c r="I16653" t="s">
        <v>39012</v>
      </c>
    </row>
    <row r="16654" spans="1:9" ht="16" x14ac:dyDescent="0.2">
      <c r="A16654" t="s">
        <v>39009</v>
      </c>
      <c r="B16654" t="s">
        <v>39014</v>
      </c>
      <c r="C16654">
        <v>3</v>
      </c>
      <c r="D16654" t="s">
        <v>12</v>
      </c>
      <c r="E16654" t="s">
        <v>12</v>
      </c>
      <c r="F16654" s="3" t="s">
        <v>39015</v>
      </c>
      <c r="G16654">
        <v>2016</v>
      </c>
      <c r="H16654" t="s">
        <v>474</v>
      </c>
      <c r="I16654" t="s">
        <v>39012</v>
      </c>
    </row>
    <row r="16655" spans="1:9" ht="32" x14ac:dyDescent="0.2">
      <c r="A16655" t="s">
        <v>39016</v>
      </c>
      <c r="B16655" t="s">
        <v>24795</v>
      </c>
      <c r="C16655">
        <v>1</v>
      </c>
      <c r="D16655">
        <f>410</f>
        <v>410</v>
      </c>
      <c r="E16655" t="s">
        <v>12</v>
      </c>
      <c r="F16655" s="3" t="s">
        <v>37322</v>
      </c>
      <c r="G16655">
        <v>2016</v>
      </c>
      <c r="H16655" t="s">
        <v>140</v>
      </c>
      <c r="I16655" t="s">
        <v>39017</v>
      </c>
    </row>
    <row r="16656" spans="1:9" ht="32" x14ac:dyDescent="0.2">
      <c r="A16656" t="s">
        <v>39016</v>
      </c>
      <c r="B16656" t="s">
        <v>31528</v>
      </c>
      <c r="C16656">
        <v>2</v>
      </c>
      <c r="D16656">
        <f>410</f>
        <v>410</v>
      </c>
      <c r="E16656" t="s">
        <v>12</v>
      </c>
      <c r="F16656" s="3" t="s">
        <v>37322</v>
      </c>
      <c r="G16656">
        <v>2016</v>
      </c>
      <c r="H16656" t="s">
        <v>140</v>
      </c>
      <c r="I16656" t="s">
        <v>39017</v>
      </c>
    </row>
    <row r="16657" spans="1:9" ht="32" x14ac:dyDescent="0.2">
      <c r="A16657" t="s">
        <v>39018</v>
      </c>
      <c r="B16657" t="s">
        <v>39019</v>
      </c>
      <c r="C16657">
        <v>1</v>
      </c>
      <c r="D16657" t="s">
        <v>316</v>
      </c>
      <c r="E16657" t="s">
        <v>12</v>
      </c>
      <c r="F16657" s="3" t="s">
        <v>34172</v>
      </c>
      <c r="G16657">
        <v>2016</v>
      </c>
      <c r="H16657" t="s">
        <v>140</v>
      </c>
      <c r="I16657" t="s">
        <v>39020</v>
      </c>
    </row>
    <row r="16658" spans="1:9" ht="32" x14ac:dyDescent="0.2">
      <c r="A16658" t="s">
        <v>39021</v>
      </c>
      <c r="B16658" t="s">
        <v>39022</v>
      </c>
      <c r="C16658">
        <v>1</v>
      </c>
      <c r="D16658" t="s">
        <v>7494</v>
      </c>
      <c r="E16658" t="s">
        <v>12</v>
      </c>
      <c r="F16658" s="3" t="s">
        <v>39023</v>
      </c>
      <c r="G16658">
        <v>2016</v>
      </c>
      <c r="H16658" t="s">
        <v>126</v>
      </c>
      <c r="I16658" t="s">
        <v>39024</v>
      </c>
    </row>
    <row r="16659" spans="1:9" ht="32" x14ac:dyDescent="0.2">
      <c r="A16659" t="s">
        <v>39025</v>
      </c>
      <c r="B16659" t="s">
        <v>39026</v>
      </c>
      <c r="C16659">
        <v>1</v>
      </c>
      <c r="D16659" t="s">
        <v>316</v>
      </c>
      <c r="E16659" t="s">
        <v>12</v>
      </c>
      <c r="F16659" s="3" t="s">
        <v>39027</v>
      </c>
      <c r="G16659">
        <v>2016</v>
      </c>
      <c r="H16659" t="s">
        <v>140</v>
      </c>
      <c r="I16659" t="s">
        <v>39028</v>
      </c>
    </row>
    <row r="16660" spans="1:9" ht="16" x14ac:dyDescent="0.2">
      <c r="A16660" t="s">
        <v>39025</v>
      </c>
      <c r="B16660" t="s">
        <v>39029</v>
      </c>
      <c r="C16660">
        <v>2</v>
      </c>
      <c r="D16660" t="s">
        <v>12</v>
      </c>
      <c r="E16660" t="s">
        <v>12</v>
      </c>
      <c r="F16660" s="3" t="s">
        <v>39030</v>
      </c>
      <c r="G16660">
        <v>2016</v>
      </c>
      <c r="H16660" t="s">
        <v>140</v>
      </c>
      <c r="I16660" t="s">
        <v>39028</v>
      </c>
    </row>
    <row r="16661" spans="1:9" ht="16" x14ac:dyDescent="0.2">
      <c r="A16661" t="s">
        <v>39031</v>
      </c>
      <c r="B16661" t="s">
        <v>39032</v>
      </c>
      <c r="C16661">
        <v>1</v>
      </c>
      <c r="D16661">
        <f>421</f>
        <v>421</v>
      </c>
      <c r="E16661" t="s">
        <v>12</v>
      </c>
      <c r="F16661" s="3" t="s">
        <v>39033</v>
      </c>
      <c r="G16661">
        <v>2016</v>
      </c>
      <c r="H16661" t="s">
        <v>527</v>
      </c>
      <c r="I16661" t="s">
        <v>39034</v>
      </c>
    </row>
    <row r="16662" spans="1:9" ht="16" x14ac:dyDescent="0.2">
      <c r="A16662" t="s">
        <v>39035</v>
      </c>
      <c r="B16662" t="s">
        <v>39036</v>
      </c>
      <c r="C16662">
        <v>1</v>
      </c>
      <c r="D16662" t="s">
        <v>12</v>
      </c>
      <c r="E16662" t="s">
        <v>12</v>
      </c>
      <c r="F16662" s="3" t="s">
        <v>39037</v>
      </c>
      <c r="G16662">
        <v>2016</v>
      </c>
      <c r="H16662" t="s">
        <v>368</v>
      </c>
      <c r="I16662" t="s">
        <v>39038</v>
      </c>
    </row>
    <row r="16663" spans="1:9" ht="16" x14ac:dyDescent="0.2">
      <c r="A16663" t="s">
        <v>39039</v>
      </c>
      <c r="B16663" t="s">
        <v>6987</v>
      </c>
      <c r="C16663">
        <v>1</v>
      </c>
      <c r="D16663" t="s">
        <v>52</v>
      </c>
      <c r="E16663" t="s">
        <v>5383</v>
      </c>
      <c r="F16663" s="3" t="s">
        <v>39040</v>
      </c>
      <c r="G16663">
        <v>2016</v>
      </c>
      <c r="H16663" t="s">
        <v>140</v>
      </c>
      <c r="I16663" t="s">
        <v>39041</v>
      </c>
    </row>
    <row r="16664" spans="1:9" ht="16" x14ac:dyDescent="0.2">
      <c r="A16664" t="s">
        <v>39039</v>
      </c>
      <c r="B16664" t="s">
        <v>39042</v>
      </c>
      <c r="C16664">
        <v>2</v>
      </c>
      <c r="D16664" t="s">
        <v>12</v>
      </c>
      <c r="E16664" t="s">
        <v>12</v>
      </c>
      <c r="F16664" s="3" t="s">
        <v>2357</v>
      </c>
      <c r="G16664">
        <v>2016</v>
      </c>
      <c r="H16664" t="s">
        <v>368</v>
      </c>
      <c r="I16664" t="s">
        <v>39041</v>
      </c>
    </row>
    <row r="16665" spans="1:9" ht="16" x14ac:dyDescent="0.2">
      <c r="A16665" t="s">
        <v>39043</v>
      </c>
      <c r="B16665" t="s">
        <v>39044</v>
      </c>
      <c r="C16665">
        <v>1</v>
      </c>
      <c r="D16665" t="s">
        <v>12</v>
      </c>
      <c r="E16665" t="s">
        <v>12</v>
      </c>
      <c r="F16665" s="3" t="s">
        <v>39045</v>
      </c>
      <c r="G16665">
        <v>2016</v>
      </c>
      <c r="H16665" t="s">
        <v>239</v>
      </c>
      <c r="I16665" t="s">
        <v>39046</v>
      </c>
    </row>
    <row r="16666" spans="1:9" ht="32" x14ac:dyDescent="0.2">
      <c r="A16666" t="s">
        <v>39043</v>
      </c>
      <c r="B16666" t="s">
        <v>39047</v>
      </c>
      <c r="C16666">
        <v>2</v>
      </c>
      <c r="D16666" t="s">
        <v>12</v>
      </c>
      <c r="E16666" t="s">
        <v>12</v>
      </c>
      <c r="F16666" s="3" t="s">
        <v>39048</v>
      </c>
      <c r="G16666">
        <v>2016</v>
      </c>
      <c r="H16666" t="s">
        <v>140</v>
      </c>
      <c r="I16666" t="s">
        <v>39046</v>
      </c>
    </row>
    <row r="16667" spans="1:9" ht="16" x14ac:dyDescent="0.2">
      <c r="A16667" t="s">
        <v>39049</v>
      </c>
      <c r="B16667" t="s">
        <v>39050</v>
      </c>
      <c r="C16667">
        <v>1</v>
      </c>
      <c r="D16667" t="s">
        <v>12</v>
      </c>
      <c r="E16667" t="s">
        <v>2091</v>
      </c>
      <c r="F16667" s="3" t="s">
        <v>2092</v>
      </c>
      <c r="G16667">
        <v>2016</v>
      </c>
      <c r="H16667" t="s">
        <v>522</v>
      </c>
      <c r="I16667" t="s">
        <v>39051</v>
      </c>
    </row>
    <row r="16668" spans="1:9" ht="16" x14ac:dyDescent="0.2">
      <c r="A16668" t="s">
        <v>39052</v>
      </c>
      <c r="B16668" t="s">
        <v>39053</v>
      </c>
      <c r="C16668">
        <v>1</v>
      </c>
      <c r="D16668" t="s">
        <v>12</v>
      </c>
      <c r="E16668" t="s">
        <v>2091</v>
      </c>
      <c r="F16668" s="3" t="s">
        <v>37561</v>
      </c>
      <c r="G16668">
        <v>2016</v>
      </c>
      <c r="H16668" t="s">
        <v>522</v>
      </c>
      <c r="I16668" t="s">
        <v>39054</v>
      </c>
    </row>
    <row r="16669" spans="1:9" ht="16" x14ac:dyDescent="0.2">
      <c r="A16669" t="s">
        <v>39052</v>
      </c>
      <c r="B16669" t="s">
        <v>3702</v>
      </c>
      <c r="C16669">
        <v>2</v>
      </c>
      <c r="D16669" t="s">
        <v>12</v>
      </c>
      <c r="E16669" t="s">
        <v>3167</v>
      </c>
      <c r="F16669" s="3" t="s">
        <v>23102</v>
      </c>
      <c r="G16669">
        <v>2016</v>
      </c>
      <c r="H16669" t="s">
        <v>522</v>
      </c>
      <c r="I16669" t="s">
        <v>39054</v>
      </c>
    </row>
    <row r="16670" spans="1:9" ht="32" x14ac:dyDescent="0.2">
      <c r="A16670" t="s">
        <v>39055</v>
      </c>
      <c r="B16670" t="s">
        <v>4385</v>
      </c>
      <c r="C16670">
        <v>1</v>
      </c>
      <c r="D16670" t="s">
        <v>12</v>
      </c>
      <c r="E16670" t="s">
        <v>12</v>
      </c>
      <c r="F16670" s="3" t="s">
        <v>39056</v>
      </c>
      <c r="G16670">
        <v>2016</v>
      </c>
      <c r="H16670" t="s">
        <v>4387</v>
      </c>
      <c r="I16670" t="s">
        <v>39057</v>
      </c>
    </row>
    <row r="16671" spans="1:9" ht="16" x14ac:dyDescent="0.2">
      <c r="A16671" t="s">
        <v>39055</v>
      </c>
      <c r="B16671" t="s">
        <v>11049</v>
      </c>
      <c r="C16671">
        <v>2</v>
      </c>
      <c r="D16671" t="s">
        <v>12</v>
      </c>
      <c r="E16671" t="s">
        <v>12</v>
      </c>
      <c r="F16671" s="3" t="s">
        <v>37003</v>
      </c>
      <c r="G16671">
        <v>2016</v>
      </c>
      <c r="H16671" t="s">
        <v>4387</v>
      </c>
      <c r="I16671" t="s">
        <v>39057</v>
      </c>
    </row>
    <row r="16672" spans="1:9" ht="32" x14ac:dyDescent="0.2">
      <c r="A16672" t="s">
        <v>39058</v>
      </c>
      <c r="B16672" t="s">
        <v>1016</v>
      </c>
      <c r="C16672">
        <v>1</v>
      </c>
      <c r="D16672" t="s">
        <v>52</v>
      </c>
      <c r="E16672" t="s">
        <v>12</v>
      </c>
      <c r="F16672" s="3" t="s">
        <v>2148</v>
      </c>
      <c r="G16672">
        <v>2016</v>
      </c>
      <c r="H16672" t="s">
        <v>140</v>
      </c>
      <c r="I16672" t="s">
        <v>39059</v>
      </c>
    </row>
    <row r="16673" spans="1:9" ht="32" x14ac:dyDescent="0.2">
      <c r="A16673" t="s">
        <v>39058</v>
      </c>
      <c r="B16673" t="s">
        <v>25539</v>
      </c>
      <c r="C16673">
        <v>2</v>
      </c>
      <c r="D16673" t="s">
        <v>12</v>
      </c>
      <c r="E16673" t="s">
        <v>12</v>
      </c>
      <c r="F16673" s="3" t="s">
        <v>39060</v>
      </c>
      <c r="G16673">
        <v>2016</v>
      </c>
      <c r="H16673" t="s">
        <v>140</v>
      </c>
      <c r="I16673" t="s">
        <v>39059</v>
      </c>
    </row>
    <row r="16674" spans="1:9" ht="16" x14ac:dyDescent="0.2">
      <c r="A16674" t="s">
        <v>39061</v>
      </c>
      <c r="B16674" t="s">
        <v>39062</v>
      </c>
      <c r="C16674">
        <v>1</v>
      </c>
      <c r="D16674">
        <f>593</f>
        <v>593</v>
      </c>
      <c r="E16674" t="s">
        <v>485</v>
      </c>
      <c r="F16674" s="3" t="s">
        <v>39063</v>
      </c>
      <c r="G16674">
        <v>2016</v>
      </c>
      <c r="H16674" t="s">
        <v>86</v>
      </c>
      <c r="I16674" t="s">
        <v>39064</v>
      </c>
    </row>
    <row r="16675" spans="1:9" ht="16" x14ac:dyDescent="0.2">
      <c r="A16675" t="s">
        <v>39061</v>
      </c>
      <c r="B16675" t="s">
        <v>39065</v>
      </c>
      <c r="C16675">
        <v>2</v>
      </c>
      <c r="D16675" t="s">
        <v>3548</v>
      </c>
      <c r="E16675" t="s">
        <v>12</v>
      </c>
      <c r="F16675" s="3" t="s">
        <v>39066</v>
      </c>
      <c r="G16675">
        <v>2016</v>
      </c>
      <c r="H16675" t="s">
        <v>86</v>
      </c>
      <c r="I16675" t="s">
        <v>39064</v>
      </c>
    </row>
    <row r="16676" spans="1:9" ht="16" x14ac:dyDescent="0.2">
      <c r="A16676" t="s">
        <v>39067</v>
      </c>
      <c r="B16676" t="s">
        <v>39068</v>
      </c>
      <c r="C16676">
        <v>1</v>
      </c>
      <c r="D16676" t="s">
        <v>712</v>
      </c>
      <c r="E16676" t="s">
        <v>12</v>
      </c>
      <c r="F16676" s="3" t="s">
        <v>26870</v>
      </c>
      <c r="G16676">
        <v>2016</v>
      </c>
      <c r="H16676" t="s">
        <v>140</v>
      </c>
      <c r="I16676" t="s">
        <v>39069</v>
      </c>
    </row>
    <row r="16677" spans="1:9" ht="32" x14ac:dyDescent="0.2">
      <c r="A16677" t="s">
        <v>39067</v>
      </c>
      <c r="B16677" t="s">
        <v>10267</v>
      </c>
      <c r="C16677">
        <v>2</v>
      </c>
      <c r="D16677" t="s">
        <v>142</v>
      </c>
      <c r="E16677" t="s">
        <v>12</v>
      </c>
      <c r="F16677" s="3" t="s">
        <v>38381</v>
      </c>
      <c r="G16677">
        <v>2016</v>
      </c>
      <c r="H16677" t="s">
        <v>140</v>
      </c>
      <c r="I16677" t="s">
        <v>39069</v>
      </c>
    </row>
    <row r="16678" spans="1:9" ht="32" x14ac:dyDescent="0.2">
      <c r="A16678" t="s">
        <v>39067</v>
      </c>
      <c r="B16678" t="s">
        <v>10264</v>
      </c>
      <c r="C16678">
        <v>3</v>
      </c>
      <c r="D16678" t="s">
        <v>1512</v>
      </c>
      <c r="E16678" t="s">
        <v>12</v>
      </c>
      <c r="F16678" s="3" t="s">
        <v>39070</v>
      </c>
      <c r="G16678">
        <v>2016</v>
      </c>
      <c r="H16678" t="s">
        <v>140</v>
      </c>
      <c r="I16678" t="s">
        <v>39069</v>
      </c>
    </row>
    <row r="16679" spans="1:9" ht="16" x14ac:dyDescent="0.2">
      <c r="A16679" t="s">
        <v>39071</v>
      </c>
      <c r="B16679" t="s">
        <v>39072</v>
      </c>
      <c r="C16679">
        <v>1</v>
      </c>
      <c r="D16679" t="s">
        <v>3898</v>
      </c>
      <c r="E16679" t="s">
        <v>12</v>
      </c>
      <c r="F16679" s="3" t="s">
        <v>30580</v>
      </c>
      <c r="G16679">
        <v>2016</v>
      </c>
      <c r="H16679" t="s">
        <v>1248</v>
      </c>
      <c r="I16679" t="s">
        <v>39073</v>
      </c>
    </row>
    <row r="16680" spans="1:9" ht="32" x14ac:dyDescent="0.2">
      <c r="A16680" t="s">
        <v>39071</v>
      </c>
      <c r="B16680" t="s">
        <v>39074</v>
      </c>
      <c r="C16680">
        <v>2</v>
      </c>
      <c r="D16680">
        <f>595</f>
        <v>595</v>
      </c>
      <c r="E16680" t="s">
        <v>334</v>
      </c>
      <c r="F16680" s="3" t="s">
        <v>39075</v>
      </c>
      <c r="G16680">
        <v>2016</v>
      </c>
      <c r="H16680" t="s">
        <v>174</v>
      </c>
      <c r="I16680" t="s">
        <v>39073</v>
      </c>
    </row>
    <row r="16681" spans="1:9" ht="16" x14ac:dyDescent="0.2">
      <c r="A16681" t="s">
        <v>39076</v>
      </c>
      <c r="B16681" t="s">
        <v>39077</v>
      </c>
      <c r="C16681">
        <v>1</v>
      </c>
      <c r="D16681">
        <f>154</f>
        <v>154</v>
      </c>
      <c r="E16681" t="s">
        <v>4409</v>
      </c>
      <c r="F16681" s="3" t="s">
        <v>18131</v>
      </c>
      <c r="G16681">
        <v>2016</v>
      </c>
      <c r="H16681" t="s">
        <v>267</v>
      </c>
      <c r="I16681" t="s">
        <v>39078</v>
      </c>
    </row>
    <row r="16682" spans="1:9" ht="16" x14ac:dyDescent="0.2">
      <c r="A16682" t="s">
        <v>39076</v>
      </c>
      <c r="B16682" t="s">
        <v>39079</v>
      </c>
      <c r="C16682">
        <v>2</v>
      </c>
      <c r="D16682" t="s">
        <v>12</v>
      </c>
      <c r="E16682" t="s">
        <v>3093</v>
      </c>
      <c r="F16682" s="3" t="s">
        <v>3094</v>
      </c>
      <c r="G16682">
        <v>2016</v>
      </c>
      <c r="H16682" t="s">
        <v>267</v>
      </c>
      <c r="I16682" t="s">
        <v>39078</v>
      </c>
    </row>
    <row r="16683" spans="1:9" ht="32" x14ac:dyDescent="0.2">
      <c r="A16683" t="s">
        <v>39076</v>
      </c>
      <c r="B16683" t="s">
        <v>39080</v>
      </c>
      <c r="C16683">
        <v>3</v>
      </c>
      <c r="D16683" t="s">
        <v>4403</v>
      </c>
      <c r="E16683" t="s">
        <v>12</v>
      </c>
      <c r="F16683" s="3" t="s">
        <v>39081</v>
      </c>
      <c r="G16683">
        <v>2016</v>
      </c>
      <c r="H16683" t="s">
        <v>86</v>
      </c>
      <c r="I16683" t="s">
        <v>39078</v>
      </c>
    </row>
    <row r="16684" spans="1:9" ht="16" x14ac:dyDescent="0.2">
      <c r="A16684" t="s">
        <v>39082</v>
      </c>
      <c r="B16684" t="s">
        <v>39083</v>
      </c>
      <c r="C16684">
        <v>1</v>
      </c>
      <c r="D16684" t="s">
        <v>1025</v>
      </c>
      <c r="E16684" t="s">
        <v>12</v>
      </c>
      <c r="F16684" s="3" t="s">
        <v>10279</v>
      </c>
      <c r="G16684">
        <v>2016</v>
      </c>
      <c r="H16684" t="s">
        <v>140</v>
      </c>
      <c r="I16684" t="s">
        <v>39084</v>
      </c>
    </row>
    <row r="16685" spans="1:9" ht="32" x14ac:dyDescent="0.2">
      <c r="A16685" t="s">
        <v>39085</v>
      </c>
      <c r="B16685" t="s">
        <v>39086</v>
      </c>
      <c r="C16685">
        <v>1</v>
      </c>
      <c r="D16685">
        <f>505</f>
        <v>505</v>
      </c>
      <c r="E16685" t="s">
        <v>12</v>
      </c>
      <c r="F16685" s="3" t="s">
        <v>27359</v>
      </c>
      <c r="G16685">
        <v>2016</v>
      </c>
      <c r="H16685" t="s">
        <v>140</v>
      </c>
      <c r="I16685" t="s">
        <v>39087</v>
      </c>
    </row>
    <row r="16686" spans="1:9" ht="32" x14ac:dyDescent="0.2">
      <c r="A16686" t="s">
        <v>39085</v>
      </c>
      <c r="B16686" t="s">
        <v>14084</v>
      </c>
      <c r="C16686">
        <v>2</v>
      </c>
      <c r="D16686" t="s">
        <v>7053</v>
      </c>
      <c r="E16686" t="s">
        <v>12</v>
      </c>
      <c r="F16686" s="3" t="s">
        <v>39088</v>
      </c>
      <c r="G16686">
        <v>2016</v>
      </c>
      <c r="H16686" t="s">
        <v>998</v>
      </c>
      <c r="I16686" t="s">
        <v>39087</v>
      </c>
    </row>
    <row r="16687" spans="1:9" ht="16" x14ac:dyDescent="0.2">
      <c r="A16687" t="s">
        <v>39089</v>
      </c>
      <c r="B16687" t="s">
        <v>39090</v>
      </c>
      <c r="C16687">
        <v>1</v>
      </c>
      <c r="D16687">
        <f>400</f>
        <v>400</v>
      </c>
      <c r="E16687" t="s">
        <v>12</v>
      </c>
      <c r="F16687" s="3" t="s">
        <v>39091</v>
      </c>
      <c r="G16687">
        <v>2016</v>
      </c>
      <c r="H16687" t="s">
        <v>140</v>
      </c>
      <c r="I16687" t="s">
        <v>39092</v>
      </c>
    </row>
    <row r="16688" spans="1:9" ht="32" x14ac:dyDescent="0.2">
      <c r="A16688" t="s">
        <v>39093</v>
      </c>
      <c r="B16688" t="s">
        <v>5043</v>
      </c>
      <c r="C16688">
        <v>1</v>
      </c>
      <c r="D16688">
        <f>545</f>
        <v>545</v>
      </c>
      <c r="E16688" t="s">
        <v>12</v>
      </c>
      <c r="F16688" s="3" t="s">
        <v>28001</v>
      </c>
      <c r="G16688">
        <v>2016</v>
      </c>
      <c r="H16688" t="s">
        <v>140</v>
      </c>
      <c r="I16688" t="s">
        <v>39094</v>
      </c>
    </row>
    <row r="16689" spans="1:9" ht="16" x14ac:dyDescent="0.2">
      <c r="A16689" t="s">
        <v>39093</v>
      </c>
      <c r="B16689" t="s">
        <v>4946</v>
      </c>
      <c r="C16689">
        <v>2</v>
      </c>
      <c r="D16689" t="s">
        <v>712</v>
      </c>
      <c r="E16689" t="s">
        <v>12</v>
      </c>
      <c r="F16689" s="3" t="s">
        <v>26870</v>
      </c>
      <c r="G16689">
        <v>2016</v>
      </c>
      <c r="H16689" t="s">
        <v>140</v>
      </c>
      <c r="I16689" t="s">
        <v>39094</v>
      </c>
    </row>
    <row r="16690" spans="1:9" ht="16" x14ac:dyDescent="0.2">
      <c r="A16690" t="s">
        <v>39093</v>
      </c>
      <c r="B16690" t="s">
        <v>23497</v>
      </c>
      <c r="C16690">
        <v>3</v>
      </c>
      <c r="D16690" t="s">
        <v>12</v>
      </c>
      <c r="E16690" t="s">
        <v>12</v>
      </c>
      <c r="F16690" s="3" t="s">
        <v>39095</v>
      </c>
      <c r="G16690">
        <v>2016</v>
      </c>
      <c r="H16690" t="s">
        <v>140</v>
      </c>
      <c r="I16690" t="s">
        <v>39094</v>
      </c>
    </row>
    <row r="16691" spans="1:9" ht="32" x14ac:dyDescent="0.2">
      <c r="A16691" t="s">
        <v>39096</v>
      </c>
      <c r="B16691" t="s">
        <v>5167</v>
      </c>
      <c r="C16691">
        <v>1</v>
      </c>
      <c r="D16691" t="s">
        <v>408</v>
      </c>
      <c r="E16691" t="s">
        <v>12</v>
      </c>
      <c r="F16691" s="3" t="s">
        <v>24791</v>
      </c>
      <c r="G16691">
        <v>2016</v>
      </c>
      <c r="H16691" t="s">
        <v>140</v>
      </c>
      <c r="I16691" t="s">
        <v>39097</v>
      </c>
    </row>
    <row r="16692" spans="1:9" ht="32" x14ac:dyDescent="0.2">
      <c r="A16692" t="s">
        <v>39098</v>
      </c>
      <c r="B16692" t="s">
        <v>39099</v>
      </c>
      <c r="C16692">
        <v>1</v>
      </c>
      <c r="D16692" s="5">
        <v>1401</v>
      </c>
      <c r="E16692" t="s">
        <v>12</v>
      </c>
      <c r="F16692" s="7" t="s">
        <v>39100</v>
      </c>
      <c r="G16692">
        <v>2016</v>
      </c>
      <c r="H16692" t="s">
        <v>140</v>
      </c>
      <c r="I16692" t="s">
        <v>39101</v>
      </c>
    </row>
    <row r="16693" spans="1:9" ht="16" x14ac:dyDescent="0.2">
      <c r="A16693" t="s">
        <v>39102</v>
      </c>
      <c r="B16693" t="s">
        <v>39068</v>
      </c>
      <c r="C16693">
        <v>1</v>
      </c>
      <c r="D16693" t="s">
        <v>712</v>
      </c>
      <c r="E16693" t="s">
        <v>12</v>
      </c>
      <c r="F16693" s="3" t="s">
        <v>4942</v>
      </c>
      <c r="G16693">
        <v>2016</v>
      </c>
      <c r="H16693" t="s">
        <v>140</v>
      </c>
      <c r="I16693" t="s">
        <v>39103</v>
      </c>
    </row>
    <row r="16694" spans="1:9" ht="16" x14ac:dyDescent="0.2">
      <c r="A16694" t="s">
        <v>39102</v>
      </c>
      <c r="B16694" t="s">
        <v>19054</v>
      </c>
      <c r="C16694">
        <v>2</v>
      </c>
      <c r="D16694" t="s">
        <v>712</v>
      </c>
      <c r="E16694" t="s">
        <v>12</v>
      </c>
      <c r="F16694" s="3" t="s">
        <v>4942</v>
      </c>
      <c r="G16694">
        <v>2016</v>
      </c>
      <c r="H16694" t="s">
        <v>140</v>
      </c>
      <c r="I16694" t="s">
        <v>39103</v>
      </c>
    </row>
    <row r="16695" spans="1:9" ht="16" x14ac:dyDescent="0.2">
      <c r="A16695" t="s">
        <v>39102</v>
      </c>
      <c r="B16695" t="s">
        <v>39104</v>
      </c>
      <c r="C16695">
        <v>3</v>
      </c>
      <c r="D16695" t="s">
        <v>1512</v>
      </c>
      <c r="E16695" t="s">
        <v>12</v>
      </c>
      <c r="F16695" s="3" t="s">
        <v>10271</v>
      </c>
      <c r="G16695">
        <v>2016</v>
      </c>
      <c r="H16695" t="s">
        <v>140</v>
      </c>
      <c r="I16695" t="s">
        <v>39103</v>
      </c>
    </row>
    <row r="16696" spans="1:9" ht="16" x14ac:dyDescent="0.2">
      <c r="A16696" t="s">
        <v>39102</v>
      </c>
      <c r="B16696" t="s">
        <v>27084</v>
      </c>
      <c r="C16696">
        <v>4</v>
      </c>
      <c r="D16696" t="s">
        <v>5245</v>
      </c>
      <c r="E16696" t="s">
        <v>12</v>
      </c>
      <c r="F16696" s="3" t="s">
        <v>11799</v>
      </c>
      <c r="G16696">
        <v>2016</v>
      </c>
      <c r="H16696" t="s">
        <v>140</v>
      </c>
      <c r="I16696" t="s">
        <v>39103</v>
      </c>
    </row>
    <row r="16697" spans="1:9" ht="32" x14ac:dyDescent="0.2">
      <c r="A16697" t="s">
        <v>39105</v>
      </c>
      <c r="B16697" t="s">
        <v>4946</v>
      </c>
      <c r="C16697">
        <v>1</v>
      </c>
      <c r="D16697" t="s">
        <v>712</v>
      </c>
      <c r="E16697" t="s">
        <v>12</v>
      </c>
      <c r="F16697" s="3" t="s">
        <v>32466</v>
      </c>
      <c r="G16697">
        <v>2016</v>
      </c>
      <c r="H16697" t="s">
        <v>140</v>
      </c>
      <c r="I16697" t="s">
        <v>39106</v>
      </c>
    </row>
    <row r="16698" spans="1:9" ht="32" x14ac:dyDescent="0.2">
      <c r="A16698" t="s">
        <v>39105</v>
      </c>
      <c r="B16698" t="s">
        <v>5043</v>
      </c>
      <c r="C16698">
        <v>2</v>
      </c>
      <c r="D16698">
        <f>545</f>
        <v>545</v>
      </c>
      <c r="E16698" t="s">
        <v>12</v>
      </c>
      <c r="F16698" s="3" t="s">
        <v>28001</v>
      </c>
      <c r="G16698">
        <v>2016</v>
      </c>
      <c r="H16698" t="s">
        <v>140</v>
      </c>
      <c r="I16698" t="s">
        <v>39106</v>
      </c>
    </row>
    <row r="16699" spans="1:9" ht="16" x14ac:dyDescent="0.2">
      <c r="A16699" t="s">
        <v>39105</v>
      </c>
      <c r="B16699" t="s">
        <v>19054</v>
      </c>
      <c r="C16699">
        <v>3</v>
      </c>
      <c r="D16699" t="s">
        <v>12</v>
      </c>
      <c r="E16699" t="s">
        <v>12</v>
      </c>
      <c r="F16699" s="3" t="s">
        <v>39107</v>
      </c>
      <c r="G16699">
        <v>2016</v>
      </c>
      <c r="H16699" t="s">
        <v>140</v>
      </c>
      <c r="I16699" t="s">
        <v>39106</v>
      </c>
    </row>
    <row r="16700" spans="1:9" ht="32" x14ac:dyDescent="0.2">
      <c r="A16700" t="s">
        <v>39105</v>
      </c>
      <c r="B16700" t="s">
        <v>39108</v>
      </c>
      <c r="C16700">
        <v>4</v>
      </c>
      <c r="D16700">
        <f>154</f>
        <v>154</v>
      </c>
      <c r="E16700" t="s">
        <v>12</v>
      </c>
      <c r="F16700" s="3" t="s">
        <v>4947</v>
      </c>
      <c r="G16700">
        <v>2016</v>
      </c>
      <c r="H16700" t="s">
        <v>140</v>
      </c>
      <c r="I16700" t="s">
        <v>39106</v>
      </c>
    </row>
    <row r="16701" spans="1:9" ht="32" x14ac:dyDescent="0.2">
      <c r="A16701" t="s">
        <v>39109</v>
      </c>
      <c r="B16701" t="s">
        <v>39110</v>
      </c>
      <c r="C16701">
        <v>1</v>
      </c>
      <c r="D16701" t="s">
        <v>52</v>
      </c>
      <c r="E16701" t="s">
        <v>12</v>
      </c>
      <c r="F16701" s="3" t="s">
        <v>39111</v>
      </c>
      <c r="G16701">
        <v>2016</v>
      </c>
      <c r="H16701" t="s">
        <v>140</v>
      </c>
      <c r="I16701" t="s">
        <v>39112</v>
      </c>
    </row>
    <row r="16702" spans="1:9" ht="32" x14ac:dyDescent="0.2">
      <c r="A16702" t="s">
        <v>39109</v>
      </c>
      <c r="B16702" t="s">
        <v>19054</v>
      </c>
      <c r="C16702">
        <v>2</v>
      </c>
      <c r="D16702" t="s">
        <v>712</v>
      </c>
      <c r="E16702" t="s">
        <v>12</v>
      </c>
      <c r="F16702" s="3" t="s">
        <v>20532</v>
      </c>
      <c r="G16702">
        <v>2016</v>
      </c>
      <c r="H16702" t="s">
        <v>140</v>
      </c>
      <c r="I16702" t="s">
        <v>39112</v>
      </c>
    </row>
    <row r="16703" spans="1:9" ht="16" x14ac:dyDescent="0.2">
      <c r="A16703" t="s">
        <v>39109</v>
      </c>
      <c r="B16703" t="s">
        <v>39104</v>
      </c>
      <c r="C16703">
        <v>3</v>
      </c>
      <c r="D16703">
        <f>154</f>
        <v>154</v>
      </c>
      <c r="E16703" t="s">
        <v>12</v>
      </c>
      <c r="F16703" s="3" t="s">
        <v>2230</v>
      </c>
      <c r="G16703">
        <v>2016</v>
      </c>
      <c r="H16703" t="s">
        <v>140</v>
      </c>
      <c r="I16703" t="s">
        <v>39112</v>
      </c>
    </row>
    <row r="16704" spans="1:9" ht="32" x14ac:dyDescent="0.2">
      <c r="A16704" t="s">
        <v>39109</v>
      </c>
      <c r="B16704" t="s">
        <v>39068</v>
      </c>
      <c r="C16704">
        <v>4</v>
      </c>
      <c r="D16704" t="s">
        <v>1512</v>
      </c>
      <c r="E16704" t="s">
        <v>12</v>
      </c>
      <c r="F16704" s="3" t="s">
        <v>39070</v>
      </c>
      <c r="G16704">
        <v>2016</v>
      </c>
      <c r="H16704" t="s">
        <v>140</v>
      </c>
      <c r="I16704" t="s">
        <v>39112</v>
      </c>
    </row>
    <row r="16705" spans="1:9" ht="16" x14ac:dyDescent="0.2">
      <c r="A16705" t="s">
        <v>39109</v>
      </c>
      <c r="B16705" t="s">
        <v>27084</v>
      </c>
      <c r="C16705">
        <v>5</v>
      </c>
      <c r="D16705" t="s">
        <v>712</v>
      </c>
      <c r="E16705" t="s">
        <v>12</v>
      </c>
      <c r="F16705" s="3" t="s">
        <v>26870</v>
      </c>
      <c r="G16705">
        <v>2016</v>
      </c>
      <c r="H16705" t="s">
        <v>140</v>
      </c>
      <c r="I16705" t="s">
        <v>39112</v>
      </c>
    </row>
    <row r="16706" spans="1:9" ht="32" x14ac:dyDescent="0.2">
      <c r="A16706" t="s">
        <v>39109</v>
      </c>
      <c r="B16706" t="s">
        <v>21786</v>
      </c>
      <c r="C16706">
        <v>6</v>
      </c>
      <c r="D16706">
        <f>154</f>
        <v>154</v>
      </c>
      <c r="E16706" t="s">
        <v>12</v>
      </c>
      <c r="F16706" s="3" t="s">
        <v>39113</v>
      </c>
      <c r="G16706">
        <v>2016</v>
      </c>
      <c r="H16706" t="s">
        <v>140</v>
      </c>
      <c r="I16706" t="s">
        <v>39112</v>
      </c>
    </row>
    <row r="16707" spans="1:9" ht="32" x14ac:dyDescent="0.2">
      <c r="A16707" t="s">
        <v>39114</v>
      </c>
      <c r="B16707" t="s">
        <v>31528</v>
      </c>
      <c r="C16707">
        <v>1</v>
      </c>
      <c r="D16707">
        <f>446</f>
        <v>446</v>
      </c>
      <c r="E16707" t="s">
        <v>12</v>
      </c>
      <c r="F16707" s="3" t="s">
        <v>14211</v>
      </c>
      <c r="G16707">
        <v>2016</v>
      </c>
      <c r="H16707" t="s">
        <v>140</v>
      </c>
      <c r="I16707" t="s">
        <v>39115</v>
      </c>
    </row>
    <row r="16708" spans="1:9" ht="32" x14ac:dyDescent="0.2">
      <c r="A16708" t="s">
        <v>39114</v>
      </c>
      <c r="B16708" t="s">
        <v>24795</v>
      </c>
      <c r="C16708">
        <v>2</v>
      </c>
      <c r="D16708">
        <f>410</f>
        <v>410</v>
      </c>
      <c r="E16708" t="s">
        <v>12</v>
      </c>
      <c r="F16708" s="3" t="s">
        <v>37322</v>
      </c>
      <c r="G16708">
        <v>2016</v>
      </c>
      <c r="H16708" t="s">
        <v>140</v>
      </c>
      <c r="I16708" t="s">
        <v>39115</v>
      </c>
    </row>
    <row r="16709" spans="1:9" ht="32" x14ac:dyDescent="0.2">
      <c r="A16709" t="s">
        <v>39116</v>
      </c>
      <c r="B16709" t="s">
        <v>39117</v>
      </c>
      <c r="C16709">
        <v>1</v>
      </c>
      <c r="D16709" t="s">
        <v>712</v>
      </c>
      <c r="E16709" t="s">
        <v>12</v>
      </c>
      <c r="F16709" s="3" t="s">
        <v>20532</v>
      </c>
      <c r="G16709">
        <v>2016</v>
      </c>
      <c r="H16709" t="s">
        <v>140</v>
      </c>
      <c r="I16709" t="s">
        <v>39118</v>
      </c>
    </row>
    <row r="16710" spans="1:9" ht="16" x14ac:dyDescent="0.2">
      <c r="A16710" t="s">
        <v>39116</v>
      </c>
      <c r="B16710" t="s">
        <v>19054</v>
      </c>
      <c r="C16710">
        <v>2</v>
      </c>
      <c r="D16710" t="s">
        <v>1128</v>
      </c>
      <c r="E16710" t="s">
        <v>12</v>
      </c>
      <c r="F16710" s="3" t="s">
        <v>5124</v>
      </c>
      <c r="G16710">
        <v>2016</v>
      </c>
      <c r="H16710" t="s">
        <v>140</v>
      </c>
      <c r="I16710" t="s">
        <v>39118</v>
      </c>
    </row>
    <row r="16711" spans="1:9" ht="32" x14ac:dyDescent="0.2">
      <c r="A16711" t="s">
        <v>39119</v>
      </c>
      <c r="B16711" t="s">
        <v>37740</v>
      </c>
      <c r="C16711">
        <v>1</v>
      </c>
      <c r="D16711">
        <f>410</f>
        <v>410</v>
      </c>
      <c r="E16711" t="s">
        <v>12</v>
      </c>
      <c r="F16711" s="3" t="s">
        <v>37322</v>
      </c>
      <c r="G16711">
        <v>2016</v>
      </c>
      <c r="H16711" t="s">
        <v>140</v>
      </c>
      <c r="I16711" t="s">
        <v>39120</v>
      </c>
    </row>
    <row r="16712" spans="1:9" ht="32" x14ac:dyDescent="0.2">
      <c r="A16712" t="s">
        <v>39121</v>
      </c>
      <c r="B16712" t="s">
        <v>27244</v>
      </c>
      <c r="C16712">
        <v>1</v>
      </c>
      <c r="D16712">
        <f>556</f>
        <v>556</v>
      </c>
      <c r="E16712" t="s">
        <v>12</v>
      </c>
      <c r="F16712" s="3" t="s">
        <v>39122</v>
      </c>
      <c r="G16712">
        <v>2016</v>
      </c>
      <c r="H16712" t="s">
        <v>140</v>
      </c>
      <c r="I16712" t="s">
        <v>39123</v>
      </c>
    </row>
    <row r="16713" spans="1:9" ht="32" x14ac:dyDescent="0.2">
      <c r="A16713" t="s">
        <v>39124</v>
      </c>
      <c r="B16713" t="s">
        <v>39125</v>
      </c>
      <c r="C16713">
        <v>1</v>
      </c>
      <c r="D16713" t="s">
        <v>12</v>
      </c>
      <c r="E16713" t="s">
        <v>12</v>
      </c>
      <c r="F16713" s="3" t="s">
        <v>15126</v>
      </c>
      <c r="G16713">
        <v>2016</v>
      </c>
      <c r="H16713" t="s">
        <v>37</v>
      </c>
      <c r="I16713" t="s">
        <v>39126</v>
      </c>
    </row>
    <row r="16714" spans="1:9" ht="16" x14ac:dyDescent="0.2">
      <c r="A16714" t="s">
        <v>39127</v>
      </c>
      <c r="B16714" t="s">
        <v>39128</v>
      </c>
      <c r="C16714">
        <v>1</v>
      </c>
      <c r="D16714" t="s">
        <v>724</v>
      </c>
      <c r="E16714" t="s">
        <v>12</v>
      </c>
      <c r="F16714" s="3" t="s">
        <v>39129</v>
      </c>
      <c r="G16714">
        <v>2016</v>
      </c>
      <c r="H16714" t="s">
        <v>86</v>
      </c>
      <c r="I16714" t="s">
        <v>39130</v>
      </c>
    </row>
    <row r="16715" spans="1:9" ht="16" x14ac:dyDescent="0.2">
      <c r="A16715" t="s">
        <v>39127</v>
      </c>
      <c r="B16715" t="s">
        <v>4188</v>
      </c>
      <c r="C16715">
        <v>2</v>
      </c>
      <c r="D16715" t="s">
        <v>4189</v>
      </c>
      <c r="E16715" t="s">
        <v>592</v>
      </c>
      <c r="F16715" s="3" t="s">
        <v>35841</v>
      </c>
      <c r="G16715">
        <v>2016</v>
      </c>
      <c r="H16715" t="s">
        <v>4191</v>
      </c>
      <c r="I16715" t="s">
        <v>39130</v>
      </c>
    </row>
    <row r="16716" spans="1:9" ht="32" x14ac:dyDescent="0.2">
      <c r="A16716" t="s">
        <v>39131</v>
      </c>
      <c r="B16716" t="s">
        <v>39132</v>
      </c>
      <c r="C16716">
        <v>1</v>
      </c>
      <c r="D16716" t="s">
        <v>1128</v>
      </c>
      <c r="E16716" t="s">
        <v>12</v>
      </c>
      <c r="F16716" s="3" t="s">
        <v>39133</v>
      </c>
      <c r="G16716">
        <v>2016</v>
      </c>
      <c r="H16716" t="s">
        <v>140</v>
      </c>
      <c r="I16716" t="s">
        <v>39134</v>
      </c>
    </row>
    <row r="16717" spans="1:9" ht="32" x14ac:dyDescent="0.2">
      <c r="A16717" t="s">
        <v>39131</v>
      </c>
      <c r="B16717" t="s">
        <v>39135</v>
      </c>
      <c r="C16717">
        <v>2</v>
      </c>
      <c r="D16717" t="s">
        <v>12</v>
      </c>
      <c r="E16717" t="s">
        <v>12</v>
      </c>
      <c r="F16717" s="3" t="s">
        <v>39136</v>
      </c>
      <c r="G16717">
        <v>2016</v>
      </c>
      <c r="H16717" t="s">
        <v>140</v>
      </c>
      <c r="I16717" t="s">
        <v>39134</v>
      </c>
    </row>
    <row r="16718" spans="1:9" ht="16" x14ac:dyDescent="0.2">
      <c r="A16718" t="s">
        <v>39137</v>
      </c>
      <c r="B16718" t="s">
        <v>39138</v>
      </c>
      <c r="C16718">
        <v>1</v>
      </c>
      <c r="D16718" t="s">
        <v>12</v>
      </c>
      <c r="E16718" t="s">
        <v>9035</v>
      </c>
      <c r="F16718" s="3" t="s">
        <v>9036</v>
      </c>
      <c r="G16718">
        <v>2016</v>
      </c>
      <c r="H16718" t="s">
        <v>86</v>
      </c>
      <c r="I16718" t="s">
        <v>39139</v>
      </c>
    </row>
    <row r="16719" spans="1:9" ht="16" x14ac:dyDescent="0.2">
      <c r="A16719" t="s">
        <v>39140</v>
      </c>
      <c r="B16719" t="s">
        <v>39141</v>
      </c>
      <c r="C16719">
        <v>1</v>
      </c>
      <c r="D16719" t="s">
        <v>12</v>
      </c>
      <c r="E16719" t="s">
        <v>12</v>
      </c>
      <c r="F16719" s="3" t="s">
        <v>39142</v>
      </c>
      <c r="G16719">
        <v>2016</v>
      </c>
      <c r="H16719" t="s">
        <v>174</v>
      </c>
      <c r="I16719" t="s">
        <v>39143</v>
      </c>
    </row>
    <row r="16720" spans="1:9" ht="16" x14ac:dyDescent="0.2">
      <c r="A16720" t="s">
        <v>39140</v>
      </c>
      <c r="B16720" t="s">
        <v>39144</v>
      </c>
      <c r="C16720">
        <v>2</v>
      </c>
      <c r="D16720" t="s">
        <v>576</v>
      </c>
      <c r="E16720" t="s">
        <v>12</v>
      </c>
      <c r="F16720" s="3" t="s">
        <v>13625</v>
      </c>
      <c r="G16720">
        <v>2016</v>
      </c>
      <c r="H16720" t="s">
        <v>174</v>
      </c>
      <c r="I16720" t="s">
        <v>39143</v>
      </c>
    </row>
    <row r="16721" spans="1:9" ht="16" x14ac:dyDescent="0.2">
      <c r="A16721" t="s">
        <v>39145</v>
      </c>
      <c r="B16721" t="s">
        <v>38090</v>
      </c>
      <c r="C16721">
        <v>1</v>
      </c>
      <c r="D16721" t="s">
        <v>344</v>
      </c>
      <c r="E16721" t="s">
        <v>12</v>
      </c>
      <c r="F16721" s="7" t="s">
        <v>3829</v>
      </c>
      <c r="G16721">
        <v>2016</v>
      </c>
      <c r="H16721" t="s">
        <v>174</v>
      </c>
      <c r="I16721" t="s">
        <v>39146</v>
      </c>
    </row>
    <row r="16722" spans="1:9" ht="16" x14ac:dyDescent="0.2">
      <c r="A16722" t="s">
        <v>39147</v>
      </c>
      <c r="B16722" t="s">
        <v>36512</v>
      </c>
      <c r="C16722">
        <v>1</v>
      </c>
      <c r="D16722" t="s">
        <v>12</v>
      </c>
      <c r="E16722" t="s">
        <v>12</v>
      </c>
      <c r="F16722" s="3" t="s">
        <v>17555</v>
      </c>
      <c r="G16722">
        <v>2016</v>
      </c>
      <c r="H16722" t="s">
        <v>140</v>
      </c>
      <c r="I16722" t="s">
        <v>39148</v>
      </c>
    </row>
    <row r="16723" spans="1:9" ht="32" x14ac:dyDescent="0.2">
      <c r="A16723" t="s">
        <v>39147</v>
      </c>
      <c r="B16723" t="s">
        <v>39149</v>
      </c>
      <c r="C16723">
        <v>2</v>
      </c>
      <c r="D16723" t="s">
        <v>2621</v>
      </c>
      <c r="E16723" t="s">
        <v>12</v>
      </c>
      <c r="F16723" s="3" t="s">
        <v>37961</v>
      </c>
      <c r="G16723">
        <v>2016</v>
      </c>
      <c r="H16723" t="s">
        <v>140</v>
      </c>
      <c r="I16723" t="s">
        <v>39148</v>
      </c>
    </row>
    <row r="16724" spans="1:9" ht="16" x14ac:dyDescent="0.2">
      <c r="A16724" t="s">
        <v>39147</v>
      </c>
      <c r="B16724" t="s">
        <v>39150</v>
      </c>
      <c r="C16724">
        <v>3</v>
      </c>
      <c r="D16724" t="s">
        <v>1128</v>
      </c>
      <c r="E16724" t="s">
        <v>12</v>
      </c>
      <c r="F16724" s="3" t="s">
        <v>39151</v>
      </c>
      <c r="G16724">
        <v>2016</v>
      </c>
      <c r="H16724" t="s">
        <v>140</v>
      </c>
      <c r="I16724" t="s">
        <v>39148</v>
      </c>
    </row>
    <row r="16725" spans="1:9" ht="32" x14ac:dyDescent="0.2">
      <c r="A16725" t="s">
        <v>39152</v>
      </c>
      <c r="B16725" t="s">
        <v>27309</v>
      </c>
      <c r="C16725">
        <v>1</v>
      </c>
      <c r="D16725" t="s">
        <v>12</v>
      </c>
      <c r="E16725" t="s">
        <v>12</v>
      </c>
      <c r="F16725" s="3" t="s">
        <v>39153</v>
      </c>
      <c r="G16725">
        <v>2016</v>
      </c>
      <c r="H16725" t="s">
        <v>86</v>
      </c>
      <c r="I16725" t="s">
        <v>39154</v>
      </c>
    </row>
    <row r="16726" spans="1:9" ht="16" x14ac:dyDescent="0.2">
      <c r="A16726" t="s">
        <v>39155</v>
      </c>
      <c r="B16726" t="s">
        <v>11778</v>
      </c>
      <c r="C16726">
        <v>1</v>
      </c>
      <c r="D16726" t="s">
        <v>12</v>
      </c>
      <c r="E16726" t="s">
        <v>12</v>
      </c>
      <c r="F16726" s="3" t="s">
        <v>10598</v>
      </c>
      <c r="G16726">
        <v>2016</v>
      </c>
      <c r="H16726" t="s">
        <v>239</v>
      </c>
      <c r="I16726" t="s">
        <v>39156</v>
      </c>
    </row>
    <row r="16727" spans="1:9" ht="32" x14ac:dyDescent="0.2">
      <c r="A16727" t="s">
        <v>39157</v>
      </c>
      <c r="B16727" t="s">
        <v>39158</v>
      </c>
      <c r="C16727">
        <v>1</v>
      </c>
      <c r="D16727" t="s">
        <v>12</v>
      </c>
      <c r="E16727" t="s">
        <v>12</v>
      </c>
      <c r="F16727" s="3" t="s">
        <v>39159</v>
      </c>
      <c r="G16727">
        <v>2016</v>
      </c>
      <c r="H16727" t="s">
        <v>140</v>
      </c>
      <c r="I16727" t="s">
        <v>39160</v>
      </c>
    </row>
    <row r="16728" spans="1:9" ht="16" x14ac:dyDescent="0.2">
      <c r="A16728" t="s">
        <v>39157</v>
      </c>
      <c r="B16728" t="s">
        <v>39161</v>
      </c>
      <c r="C16728">
        <v>2</v>
      </c>
      <c r="D16728" t="s">
        <v>1049</v>
      </c>
      <c r="E16728" t="s">
        <v>12</v>
      </c>
      <c r="F16728" s="3" t="s">
        <v>27394</v>
      </c>
      <c r="G16728">
        <v>2016</v>
      </c>
      <c r="H16728" t="s">
        <v>140</v>
      </c>
      <c r="I16728" t="s">
        <v>39160</v>
      </c>
    </row>
    <row r="16729" spans="1:9" ht="32" x14ac:dyDescent="0.2">
      <c r="A16729" t="s">
        <v>39157</v>
      </c>
      <c r="B16729" t="s">
        <v>33397</v>
      </c>
      <c r="C16729">
        <v>3</v>
      </c>
      <c r="D16729" t="s">
        <v>12</v>
      </c>
      <c r="E16729" t="s">
        <v>12</v>
      </c>
      <c r="F16729" s="3" t="s">
        <v>39162</v>
      </c>
      <c r="G16729">
        <v>2016</v>
      </c>
      <c r="H16729" t="s">
        <v>140</v>
      </c>
      <c r="I16729" t="s">
        <v>39160</v>
      </c>
    </row>
    <row r="16730" spans="1:9" ht="16" x14ac:dyDescent="0.2">
      <c r="A16730" t="s">
        <v>39157</v>
      </c>
      <c r="B16730" t="s">
        <v>39163</v>
      </c>
      <c r="C16730">
        <v>4</v>
      </c>
      <c r="D16730" t="s">
        <v>1128</v>
      </c>
      <c r="E16730" t="s">
        <v>12</v>
      </c>
      <c r="F16730" s="3" t="s">
        <v>33400</v>
      </c>
      <c r="G16730">
        <v>2016</v>
      </c>
      <c r="H16730" t="s">
        <v>140</v>
      </c>
      <c r="I16730" t="s">
        <v>39160</v>
      </c>
    </row>
    <row r="16731" spans="1:9" ht="32" x14ac:dyDescent="0.2">
      <c r="A16731" t="s">
        <v>39157</v>
      </c>
      <c r="B16731" t="s">
        <v>25325</v>
      </c>
      <c r="C16731">
        <v>5</v>
      </c>
      <c r="D16731" t="s">
        <v>12</v>
      </c>
      <c r="E16731" t="s">
        <v>12</v>
      </c>
      <c r="F16731" s="3" t="s">
        <v>39164</v>
      </c>
      <c r="G16731">
        <v>2016</v>
      </c>
      <c r="H16731" t="s">
        <v>140</v>
      </c>
      <c r="I16731" t="s">
        <v>39160</v>
      </c>
    </row>
    <row r="16732" spans="1:9" ht="16" x14ac:dyDescent="0.2">
      <c r="A16732" t="s">
        <v>39157</v>
      </c>
      <c r="B16732" t="s">
        <v>39165</v>
      </c>
      <c r="C16732">
        <v>6</v>
      </c>
      <c r="D16732" t="s">
        <v>12</v>
      </c>
      <c r="E16732" t="s">
        <v>12</v>
      </c>
      <c r="F16732" s="3" t="s">
        <v>39166</v>
      </c>
      <c r="G16732">
        <v>2016</v>
      </c>
      <c r="H16732" t="s">
        <v>140</v>
      </c>
      <c r="I16732" t="s">
        <v>39160</v>
      </c>
    </row>
    <row r="16733" spans="1:9" ht="32" x14ac:dyDescent="0.2">
      <c r="A16733" t="s">
        <v>39167</v>
      </c>
      <c r="B16733" t="s">
        <v>39168</v>
      </c>
      <c r="C16733">
        <v>1</v>
      </c>
      <c r="D16733" t="s">
        <v>12</v>
      </c>
      <c r="E16733" t="s">
        <v>12</v>
      </c>
      <c r="F16733" s="3" t="s">
        <v>37923</v>
      </c>
      <c r="G16733">
        <v>2016</v>
      </c>
      <c r="H16733" t="s">
        <v>14</v>
      </c>
      <c r="I16733" t="s">
        <v>39169</v>
      </c>
    </row>
    <row r="16734" spans="1:9" ht="16" x14ac:dyDescent="0.2">
      <c r="A16734" t="s">
        <v>39170</v>
      </c>
      <c r="B16734" t="s">
        <v>39171</v>
      </c>
      <c r="C16734">
        <v>1</v>
      </c>
      <c r="D16734" t="s">
        <v>7494</v>
      </c>
      <c r="E16734" t="s">
        <v>28999</v>
      </c>
      <c r="F16734" s="3" t="s">
        <v>29000</v>
      </c>
      <c r="G16734">
        <v>2016</v>
      </c>
      <c r="H16734" t="s">
        <v>126</v>
      </c>
      <c r="I16734" t="s">
        <v>39172</v>
      </c>
    </row>
    <row r="16735" spans="1:9" ht="16" x14ac:dyDescent="0.2">
      <c r="A16735" t="s">
        <v>39170</v>
      </c>
      <c r="B16735" t="s">
        <v>36211</v>
      </c>
      <c r="C16735">
        <v>2</v>
      </c>
      <c r="D16735" t="s">
        <v>3572</v>
      </c>
      <c r="E16735" t="s">
        <v>12</v>
      </c>
      <c r="F16735" s="3" t="s">
        <v>39173</v>
      </c>
      <c r="G16735">
        <v>2016</v>
      </c>
      <c r="H16735" t="s">
        <v>86</v>
      </c>
      <c r="I16735" t="s">
        <v>39172</v>
      </c>
    </row>
    <row r="16736" spans="1:9" ht="16" x14ac:dyDescent="0.2">
      <c r="A16736" t="s">
        <v>39170</v>
      </c>
      <c r="B16736" t="s">
        <v>30587</v>
      </c>
      <c r="C16736">
        <v>3</v>
      </c>
      <c r="D16736" t="s">
        <v>12</v>
      </c>
      <c r="E16736" t="s">
        <v>11432</v>
      </c>
      <c r="F16736" s="3" t="s">
        <v>26487</v>
      </c>
      <c r="G16736">
        <v>2016</v>
      </c>
      <c r="H16736" t="s">
        <v>86</v>
      </c>
      <c r="I16736" t="s">
        <v>39172</v>
      </c>
    </row>
    <row r="16737" spans="1:9" ht="32" x14ac:dyDescent="0.2">
      <c r="A16737" t="s">
        <v>39174</v>
      </c>
      <c r="B16737" t="s">
        <v>36181</v>
      </c>
      <c r="C16737">
        <v>1</v>
      </c>
      <c r="D16737" t="s">
        <v>12</v>
      </c>
      <c r="E16737" t="s">
        <v>12</v>
      </c>
      <c r="F16737" s="3" t="s">
        <v>36182</v>
      </c>
      <c r="G16737">
        <v>2016</v>
      </c>
      <c r="H16737" t="s">
        <v>37</v>
      </c>
      <c r="I16737" t="s">
        <v>39175</v>
      </c>
    </row>
    <row r="16738" spans="1:9" ht="32" x14ac:dyDescent="0.2">
      <c r="A16738" t="s">
        <v>39176</v>
      </c>
      <c r="B16738" t="s">
        <v>39068</v>
      </c>
      <c r="C16738">
        <v>1</v>
      </c>
      <c r="D16738" t="s">
        <v>712</v>
      </c>
      <c r="E16738" t="s">
        <v>12</v>
      </c>
      <c r="F16738" s="3" t="s">
        <v>32466</v>
      </c>
      <c r="G16738">
        <v>2016</v>
      </c>
      <c r="H16738" t="s">
        <v>140</v>
      </c>
      <c r="I16738" t="s">
        <v>39177</v>
      </c>
    </row>
    <row r="16739" spans="1:9" ht="32" x14ac:dyDescent="0.2">
      <c r="A16739" t="s">
        <v>39176</v>
      </c>
      <c r="B16739" t="s">
        <v>24779</v>
      </c>
      <c r="C16739">
        <v>2</v>
      </c>
      <c r="D16739" t="s">
        <v>712</v>
      </c>
      <c r="E16739" t="s">
        <v>12</v>
      </c>
      <c r="F16739" s="3" t="s">
        <v>32818</v>
      </c>
      <c r="G16739">
        <v>2016</v>
      </c>
      <c r="H16739" t="s">
        <v>140</v>
      </c>
      <c r="I16739" t="s">
        <v>39177</v>
      </c>
    </row>
    <row r="16740" spans="1:9" ht="16" x14ac:dyDescent="0.2">
      <c r="A16740" t="s">
        <v>39178</v>
      </c>
      <c r="B16740" t="s">
        <v>39179</v>
      </c>
      <c r="C16740">
        <v>1</v>
      </c>
      <c r="D16740" t="s">
        <v>1128</v>
      </c>
      <c r="E16740" t="s">
        <v>12</v>
      </c>
      <c r="F16740" s="3" t="s">
        <v>39180</v>
      </c>
      <c r="G16740">
        <v>2016</v>
      </c>
      <c r="H16740" t="s">
        <v>140</v>
      </c>
      <c r="I16740" t="s">
        <v>39181</v>
      </c>
    </row>
    <row r="16741" spans="1:9" ht="16" x14ac:dyDescent="0.2">
      <c r="A16741" t="s">
        <v>39182</v>
      </c>
      <c r="B16741" t="s">
        <v>39183</v>
      </c>
      <c r="C16741">
        <v>1</v>
      </c>
      <c r="D16741" t="s">
        <v>12</v>
      </c>
      <c r="E16741" t="s">
        <v>12</v>
      </c>
      <c r="F16741" s="3" t="s">
        <v>39184</v>
      </c>
      <c r="G16741">
        <v>2016</v>
      </c>
      <c r="H16741" t="s">
        <v>140</v>
      </c>
      <c r="I16741" t="s">
        <v>39185</v>
      </c>
    </row>
    <row r="16742" spans="1:9" ht="32" x14ac:dyDescent="0.2">
      <c r="A16742" t="s">
        <v>39186</v>
      </c>
      <c r="B16742" t="s">
        <v>39187</v>
      </c>
      <c r="C16742">
        <v>1</v>
      </c>
      <c r="D16742" t="s">
        <v>52</v>
      </c>
      <c r="E16742" t="s">
        <v>12</v>
      </c>
      <c r="F16742" s="7" t="s">
        <v>30615</v>
      </c>
      <c r="G16742">
        <v>2016</v>
      </c>
      <c r="H16742" t="s">
        <v>140</v>
      </c>
      <c r="I16742" t="s">
        <v>39188</v>
      </c>
    </row>
    <row r="16743" spans="1:9" ht="16" x14ac:dyDescent="0.2">
      <c r="A16743" t="s">
        <v>39186</v>
      </c>
      <c r="B16743" t="s">
        <v>39189</v>
      </c>
      <c r="C16743">
        <v>2</v>
      </c>
      <c r="D16743" t="s">
        <v>12</v>
      </c>
      <c r="E16743" t="s">
        <v>12</v>
      </c>
      <c r="F16743" s="3" t="s">
        <v>39190</v>
      </c>
      <c r="G16743">
        <v>2016</v>
      </c>
      <c r="H16743" t="s">
        <v>140</v>
      </c>
      <c r="I16743" t="s">
        <v>39188</v>
      </c>
    </row>
    <row r="16744" spans="1:9" ht="16" x14ac:dyDescent="0.2">
      <c r="A16744" t="s">
        <v>39191</v>
      </c>
      <c r="B16744" t="s">
        <v>39192</v>
      </c>
      <c r="C16744">
        <v>1</v>
      </c>
      <c r="D16744" t="s">
        <v>1929</v>
      </c>
      <c r="E16744" t="s">
        <v>3964</v>
      </c>
      <c r="F16744" s="3" t="s">
        <v>30431</v>
      </c>
      <c r="G16744">
        <v>2016</v>
      </c>
      <c r="H16744" t="s">
        <v>86</v>
      </c>
      <c r="I16744" t="s">
        <v>39193</v>
      </c>
    </row>
    <row r="16745" spans="1:9" ht="32" x14ac:dyDescent="0.2">
      <c r="A16745" t="s">
        <v>39194</v>
      </c>
      <c r="B16745" t="s">
        <v>39195</v>
      </c>
      <c r="C16745">
        <v>1</v>
      </c>
      <c r="D16745">
        <f>371</f>
        <v>371</v>
      </c>
      <c r="E16745" t="s">
        <v>12</v>
      </c>
      <c r="F16745" s="3" t="s">
        <v>11249</v>
      </c>
      <c r="G16745">
        <v>2016</v>
      </c>
      <c r="H16745" t="s">
        <v>174</v>
      </c>
      <c r="I16745" t="s">
        <v>39196</v>
      </c>
    </row>
    <row r="16746" spans="1:9" ht="16" x14ac:dyDescent="0.2">
      <c r="A16746" t="s">
        <v>39197</v>
      </c>
      <c r="B16746" t="s">
        <v>36191</v>
      </c>
      <c r="C16746">
        <v>1</v>
      </c>
      <c r="D16746" t="s">
        <v>33652</v>
      </c>
      <c r="E16746" t="s">
        <v>12</v>
      </c>
      <c r="F16746" s="3" t="s">
        <v>36195</v>
      </c>
      <c r="G16746">
        <v>2016</v>
      </c>
      <c r="H16746" t="s">
        <v>126</v>
      </c>
      <c r="I16746" t="s">
        <v>39198</v>
      </c>
    </row>
    <row r="16747" spans="1:9" ht="32" x14ac:dyDescent="0.2">
      <c r="A16747" t="s">
        <v>39199</v>
      </c>
      <c r="B16747" t="s">
        <v>39200</v>
      </c>
      <c r="C16747">
        <v>1</v>
      </c>
      <c r="D16747" t="s">
        <v>52</v>
      </c>
      <c r="E16747" t="s">
        <v>12</v>
      </c>
      <c r="F16747" s="7" t="s">
        <v>30615</v>
      </c>
      <c r="G16747">
        <v>2016</v>
      </c>
      <c r="H16747" t="s">
        <v>140</v>
      </c>
      <c r="I16747" t="s">
        <v>39201</v>
      </c>
    </row>
    <row r="16748" spans="1:9" ht="16" x14ac:dyDescent="0.2">
      <c r="A16748" t="s">
        <v>39202</v>
      </c>
      <c r="B16748" t="s">
        <v>39203</v>
      </c>
      <c r="C16748">
        <v>1</v>
      </c>
      <c r="D16748" t="s">
        <v>12</v>
      </c>
      <c r="E16748" t="s">
        <v>12</v>
      </c>
      <c r="F16748" s="3" t="s">
        <v>39204</v>
      </c>
      <c r="G16748">
        <v>2016</v>
      </c>
      <c r="H16748" t="s">
        <v>588</v>
      </c>
      <c r="I16748" t="s">
        <v>39205</v>
      </c>
    </row>
    <row r="16749" spans="1:9" ht="32" x14ac:dyDescent="0.2">
      <c r="A16749" t="s">
        <v>39202</v>
      </c>
      <c r="B16749" t="s">
        <v>39206</v>
      </c>
      <c r="C16749">
        <v>2</v>
      </c>
      <c r="D16749">
        <f>151</f>
        <v>151</v>
      </c>
      <c r="E16749" t="s">
        <v>12</v>
      </c>
      <c r="F16749" s="3" t="s">
        <v>13209</v>
      </c>
      <c r="G16749">
        <v>2016</v>
      </c>
      <c r="H16749" t="s">
        <v>522</v>
      </c>
      <c r="I16749" t="s">
        <v>39205</v>
      </c>
    </row>
    <row r="16750" spans="1:9" ht="16" x14ac:dyDescent="0.2">
      <c r="A16750" t="s">
        <v>39202</v>
      </c>
      <c r="B16750" t="s">
        <v>2090</v>
      </c>
      <c r="C16750">
        <v>3</v>
      </c>
      <c r="D16750" t="s">
        <v>12</v>
      </c>
      <c r="E16750" t="s">
        <v>2091</v>
      </c>
      <c r="F16750" s="3" t="s">
        <v>2092</v>
      </c>
      <c r="G16750">
        <v>2016</v>
      </c>
      <c r="H16750" t="s">
        <v>522</v>
      </c>
      <c r="I16750" t="s">
        <v>39205</v>
      </c>
    </row>
    <row r="16751" spans="1:9" ht="16" x14ac:dyDescent="0.2">
      <c r="A16751" t="s">
        <v>39207</v>
      </c>
      <c r="B16751" t="s">
        <v>25352</v>
      </c>
      <c r="C16751">
        <v>1</v>
      </c>
      <c r="D16751" t="s">
        <v>12</v>
      </c>
      <c r="E16751" t="s">
        <v>12</v>
      </c>
      <c r="F16751" s="3" t="s">
        <v>25353</v>
      </c>
      <c r="G16751">
        <v>2016</v>
      </c>
      <c r="H16751" t="s">
        <v>37</v>
      </c>
      <c r="I16751" t="s">
        <v>39208</v>
      </c>
    </row>
    <row r="16752" spans="1:9" ht="16" x14ac:dyDescent="0.2">
      <c r="A16752" t="s">
        <v>39207</v>
      </c>
      <c r="B16752" t="s">
        <v>39209</v>
      </c>
      <c r="C16752">
        <v>2</v>
      </c>
      <c r="D16752" t="s">
        <v>12</v>
      </c>
      <c r="E16752" t="s">
        <v>12</v>
      </c>
      <c r="F16752" s="3" t="s">
        <v>39210</v>
      </c>
      <c r="G16752">
        <v>2016</v>
      </c>
      <c r="H16752" t="s">
        <v>37</v>
      </c>
      <c r="I16752" t="s">
        <v>39208</v>
      </c>
    </row>
    <row r="16753" spans="1:9" ht="32" x14ac:dyDescent="0.2">
      <c r="A16753" t="s">
        <v>39211</v>
      </c>
      <c r="B16753" t="s">
        <v>35203</v>
      </c>
      <c r="C16753">
        <v>1</v>
      </c>
      <c r="D16753" t="s">
        <v>4805</v>
      </c>
      <c r="E16753" t="s">
        <v>12</v>
      </c>
      <c r="F16753" s="3" t="s">
        <v>35201</v>
      </c>
      <c r="G16753">
        <v>2016</v>
      </c>
      <c r="H16753" t="s">
        <v>140</v>
      </c>
      <c r="I16753" t="s">
        <v>39212</v>
      </c>
    </row>
    <row r="16754" spans="1:9" ht="16" x14ac:dyDescent="0.2">
      <c r="A16754" t="s">
        <v>39211</v>
      </c>
      <c r="B16754" t="s">
        <v>35200</v>
      </c>
      <c r="C16754">
        <v>2</v>
      </c>
      <c r="D16754" t="s">
        <v>12</v>
      </c>
      <c r="E16754" t="s">
        <v>12</v>
      </c>
      <c r="F16754" s="3" t="s">
        <v>39213</v>
      </c>
      <c r="G16754">
        <v>2016</v>
      </c>
      <c r="H16754" t="s">
        <v>140</v>
      </c>
      <c r="I16754" t="s">
        <v>39212</v>
      </c>
    </row>
    <row r="16755" spans="1:9" ht="32" x14ac:dyDescent="0.2">
      <c r="A16755" t="s">
        <v>39211</v>
      </c>
      <c r="B16755" t="s">
        <v>38219</v>
      </c>
      <c r="C16755">
        <v>3</v>
      </c>
      <c r="D16755" t="s">
        <v>52</v>
      </c>
      <c r="E16755" t="s">
        <v>12</v>
      </c>
      <c r="F16755" s="3" t="s">
        <v>39214</v>
      </c>
      <c r="G16755">
        <v>2016</v>
      </c>
      <c r="H16755" t="s">
        <v>140</v>
      </c>
      <c r="I16755" t="s">
        <v>39212</v>
      </c>
    </row>
    <row r="16756" spans="1:9" ht="32" x14ac:dyDescent="0.2">
      <c r="A16756" t="s">
        <v>39215</v>
      </c>
      <c r="B16756" t="s">
        <v>39216</v>
      </c>
      <c r="C16756">
        <v>1</v>
      </c>
      <c r="D16756" t="s">
        <v>12</v>
      </c>
      <c r="E16756" t="s">
        <v>12</v>
      </c>
      <c r="F16756" s="3" t="s">
        <v>39217</v>
      </c>
      <c r="G16756">
        <v>2016</v>
      </c>
      <c r="H16756" t="s">
        <v>140</v>
      </c>
      <c r="I16756" t="s">
        <v>39218</v>
      </c>
    </row>
    <row r="16757" spans="1:9" ht="32" x14ac:dyDescent="0.2">
      <c r="A16757" t="s">
        <v>39219</v>
      </c>
      <c r="B16757" t="s">
        <v>39220</v>
      </c>
      <c r="C16757">
        <v>1</v>
      </c>
      <c r="D16757" t="s">
        <v>4805</v>
      </c>
      <c r="E16757" t="s">
        <v>12</v>
      </c>
      <c r="F16757" s="3" t="s">
        <v>39221</v>
      </c>
      <c r="G16757">
        <v>2016</v>
      </c>
      <c r="H16757" t="s">
        <v>140</v>
      </c>
      <c r="I16757" t="s">
        <v>39222</v>
      </c>
    </row>
    <row r="16758" spans="1:9" ht="16" x14ac:dyDescent="0.2">
      <c r="A16758" t="s">
        <v>39219</v>
      </c>
      <c r="B16758" t="s">
        <v>39223</v>
      </c>
      <c r="C16758">
        <v>2</v>
      </c>
      <c r="D16758" t="s">
        <v>12</v>
      </c>
      <c r="E16758" t="s">
        <v>12</v>
      </c>
      <c r="F16758" s="3" t="s">
        <v>39224</v>
      </c>
      <c r="G16758">
        <v>2016</v>
      </c>
      <c r="H16758" t="s">
        <v>140</v>
      </c>
      <c r="I16758" t="s">
        <v>39222</v>
      </c>
    </row>
    <row r="16759" spans="1:9" ht="32" x14ac:dyDescent="0.2">
      <c r="A16759" t="s">
        <v>39225</v>
      </c>
      <c r="B16759" t="s">
        <v>39226</v>
      </c>
      <c r="C16759">
        <v>1</v>
      </c>
      <c r="D16759" t="s">
        <v>4805</v>
      </c>
      <c r="E16759" t="s">
        <v>39227</v>
      </c>
      <c r="F16759" s="3" t="s">
        <v>39228</v>
      </c>
      <c r="G16759">
        <v>2016</v>
      </c>
      <c r="H16759" t="s">
        <v>140</v>
      </c>
      <c r="I16759" t="s">
        <v>39229</v>
      </c>
    </row>
    <row r="16760" spans="1:9" ht="32" x14ac:dyDescent="0.2">
      <c r="A16760" t="s">
        <v>39225</v>
      </c>
      <c r="B16760" t="s">
        <v>39230</v>
      </c>
      <c r="C16760">
        <v>2</v>
      </c>
      <c r="D16760" t="s">
        <v>12</v>
      </c>
      <c r="E16760" t="s">
        <v>12</v>
      </c>
      <c r="F16760" s="3" t="s">
        <v>39231</v>
      </c>
      <c r="G16760">
        <v>2016</v>
      </c>
      <c r="H16760" t="s">
        <v>140</v>
      </c>
      <c r="I16760" t="s">
        <v>39229</v>
      </c>
    </row>
    <row r="16761" spans="1:9" ht="16" x14ac:dyDescent="0.2">
      <c r="A16761" t="s">
        <v>39232</v>
      </c>
      <c r="B16761" t="s">
        <v>39233</v>
      </c>
      <c r="C16761">
        <v>1</v>
      </c>
      <c r="D16761" t="s">
        <v>101</v>
      </c>
      <c r="E16761" t="s">
        <v>12</v>
      </c>
      <c r="F16761" s="3" t="s">
        <v>4523</v>
      </c>
      <c r="G16761">
        <v>2016</v>
      </c>
      <c r="H16761" t="s">
        <v>37</v>
      </c>
      <c r="I16761" t="s">
        <v>39234</v>
      </c>
    </row>
    <row r="16762" spans="1:9" ht="32" x14ac:dyDescent="0.2">
      <c r="A16762" t="s">
        <v>39232</v>
      </c>
      <c r="B16762" t="s">
        <v>39235</v>
      </c>
      <c r="C16762">
        <v>2</v>
      </c>
      <c r="D16762" t="s">
        <v>101</v>
      </c>
      <c r="E16762" t="s">
        <v>12</v>
      </c>
      <c r="F16762" s="3" t="s">
        <v>38621</v>
      </c>
      <c r="G16762">
        <v>2016</v>
      </c>
      <c r="H16762" t="s">
        <v>37</v>
      </c>
      <c r="I16762" t="s">
        <v>39234</v>
      </c>
    </row>
    <row r="16763" spans="1:9" ht="32" x14ac:dyDescent="0.2">
      <c r="A16763" t="s">
        <v>39236</v>
      </c>
      <c r="B16763" t="s">
        <v>35852</v>
      </c>
      <c r="C16763">
        <v>1</v>
      </c>
      <c r="D16763">
        <f>538</f>
        <v>538</v>
      </c>
      <c r="E16763" t="s">
        <v>12</v>
      </c>
      <c r="F16763" s="7" t="s">
        <v>39237</v>
      </c>
      <c r="G16763">
        <v>2016</v>
      </c>
      <c r="H16763" t="s">
        <v>323</v>
      </c>
      <c r="I16763" t="s">
        <v>39238</v>
      </c>
    </row>
    <row r="16764" spans="1:9" ht="32" x14ac:dyDescent="0.2">
      <c r="A16764" t="s">
        <v>39239</v>
      </c>
      <c r="B16764" t="s">
        <v>38011</v>
      </c>
      <c r="C16764">
        <v>1</v>
      </c>
      <c r="D16764" t="s">
        <v>1049</v>
      </c>
      <c r="E16764" t="s">
        <v>12</v>
      </c>
      <c r="F16764" s="3" t="s">
        <v>39240</v>
      </c>
      <c r="G16764">
        <v>2016</v>
      </c>
      <c r="H16764" t="s">
        <v>140</v>
      </c>
      <c r="I16764" t="s">
        <v>39241</v>
      </c>
    </row>
    <row r="16765" spans="1:9" ht="16" x14ac:dyDescent="0.2">
      <c r="A16765" t="s">
        <v>39239</v>
      </c>
      <c r="B16765" t="s">
        <v>39068</v>
      </c>
      <c r="C16765">
        <v>2</v>
      </c>
      <c r="D16765" t="s">
        <v>712</v>
      </c>
      <c r="E16765" t="s">
        <v>12</v>
      </c>
      <c r="F16765" s="3" t="s">
        <v>26870</v>
      </c>
      <c r="G16765">
        <v>2016</v>
      </c>
      <c r="H16765" t="s">
        <v>140</v>
      </c>
      <c r="I16765" t="s">
        <v>39241</v>
      </c>
    </row>
    <row r="16766" spans="1:9" ht="16" x14ac:dyDescent="0.2">
      <c r="A16766" t="s">
        <v>39239</v>
      </c>
      <c r="B16766" t="s">
        <v>39242</v>
      </c>
      <c r="C16766">
        <v>3</v>
      </c>
      <c r="D16766" t="s">
        <v>12</v>
      </c>
      <c r="E16766" t="s">
        <v>12</v>
      </c>
      <c r="F16766" s="3" t="s">
        <v>39243</v>
      </c>
      <c r="G16766">
        <v>2016</v>
      </c>
      <c r="H16766" t="s">
        <v>140</v>
      </c>
      <c r="I16766" t="s">
        <v>39241</v>
      </c>
    </row>
    <row r="16767" spans="1:9" ht="32" x14ac:dyDescent="0.2">
      <c r="A16767" t="s">
        <v>39244</v>
      </c>
      <c r="B16767" t="s">
        <v>39245</v>
      </c>
      <c r="C16767">
        <v>1</v>
      </c>
      <c r="D16767">
        <f>454</f>
        <v>454</v>
      </c>
      <c r="E16767" t="s">
        <v>12</v>
      </c>
      <c r="F16767" s="3" t="s">
        <v>39246</v>
      </c>
      <c r="G16767">
        <v>2016</v>
      </c>
      <c r="H16767" t="s">
        <v>423</v>
      </c>
      <c r="I16767" t="s">
        <v>39247</v>
      </c>
    </row>
    <row r="16768" spans="1:9" ht="16" x14ac:dyDescent="0.2">
      <c r="A16768" t="s">
        <v>39248</v>
      </c>
      <c r="B16768" t="s">
        <v>38911</v>
      </c>
      <c r="C16768">
        <v>1</v>
      </c>
      <c r="D16768" t="s">
        <v>12</v>
      </c>
      <c r="E16768" t="s">
        <v>12</v>
      </c>
      <c r="F16768" s="3" t="s">
        <v>39249</v>
      </c>
      <c r="G16768">
        <v>2016</v>
      </c>
      <c r="H16768" t="s">
        <v>137</v>
      </c>
      <c r="I16768" t="s">
        <v>39250</v>
      </c>
    </row>
    <row r="16769" spans="1:9" ht="16" x14ac:dyDescent="0.2">
      <c r="A16769" t="s">
        <v>39251</v>
      </c>
      <c r="B16769" t="s">
        <v>39252</v>
      </c>
      <c r="C16769">
        <v>1</v>
      </c>
      <c r="D16769" t="s">
        <v>12</v>
      </c>
      <c r="E16769" t="s">
        <v>12</v>
      </c>
      <c r="F16769" s="3" t="s">
        <v>39253</v>
      </c>
      <c r="G16769">
        <v>2016</v>
      </c>
      <c r="H16769" t="s">
        <v>1663</v>
      </c>
      <c r="I16769" t="s">
        <v>39254</v>
      </c>
    </row>
    <row r="16770" spans="1:9" ht="32" x14ac:dyDescent="0.2">
      <c r="A16770" t="s">
        <v>39251</v>
      </c>
      <c r="B16770" t="s">
        <v>39255</v>
      </c>
      <c r="C16770">
        <v>2</v>
      </c>
      <c r="D16770" t="s">
        <v>344</v>
      </c>
      <c r="E16770" t="s">
        <v>12</v>
      </c>
      <c r="F16770" s="3" t="s">
        <v>39256</v>
      </c>
      <c r="G16770">
        <v>2016</v>
      </c>
      <c r="H16770" t="s">
        <v>1663</v>
      </c>
      <c r="I16770" t="s">
        <v>39254</v>
      </c>
    </row>
    <row r="16771" spans="1:9" ht="32" x14ac:dyDescent="0.2">
      <c r="A16771" t="s">
        <v>39257</v>
      </c>
      <c r="B16771" t="s">
        <v>39258</v>
      </c>
      <c r="C16771">
        <v>1</v>
      </c>
      <c r="D16771" t="s">
        <v>52</v>
      </c>
      <c r="E16771" t="s">
        <v>12</v>
      </c>
      <c r="F16771" s="3" t="s">
        <v>39259</v>
      </c>
      <c r="G16771">
        <v>2016</v>
      </c>
      <c r="H16771" t="s">
        <v>140</v>
      </c>
      <c r="I16771" t="s">
        <v>39260</v>
      </c>
    </row>
    <row r="16772" spans="1:9" ht="16" x14ac:dyDescent="0.2">
      <c r="A16772" t="s">
        <v>39257</v>
      </c>
      <c r="B16772" t="s">
        <v>39261</v>
      </c>
      <c r="C16772">
        <v>2</v>
      </c>
      <c r="D16772" t="s">
        <v>52</v>
      </c>
      <c r="E16772" t="s">
        <v>12</v>
      </c>
      <c r="F16772" s="3" t="s">
        <v>39262</v>
      </c>
      <c r="G16772">
        <v>2016</v>
      </c>
      <c r="H16772" t="s">
        <v>140</v>
      </c>
      <c r="I16772" t="s">
        <v>39260</v>
      </c>
    </row>
    <row r="16773" spans="1:9" ht="16" x14ac:dyDescent="0.2">
      <c r="A16773" t="s">
        <v>39263</v>
      </c>
      <c r="B16773" t="s">
        <v>39264</v>
      </c>
      <c r="C16773">
        <v>1</v>
      </c>
      <c r="D16773" t="s">
        <v>12</v>
      </c>
      <c r="E16773" t="s">
        <v>12</v>
      </c>
      <c r="F16773" s="3" t="s">
        <v>18124</v>
      </c>
      <c r="G16773">
        <v>2016</v>
      </c>
      <c r="H16773" t="s">
        <v>140</v>
      </c>
      <c r="I16773" t="s">
        <v>39265</v>
      </c>
    </row>
    <row r="16774" spans="1:9" ht="32" x14ac:dyDescent="0.2">
      <c r="A16774" t="s">
        <v>39263</v>
      </c>
      <c r="B16774" t="s">
        <v>1501</v>
      </c>
      <c r="C16774">
        <v>2</v>
      </c>
      <c r="D16774" t="s">
        <v>12</v>
      </c>
      <c r="E16774" t="s">
        <v>12</v>
      </c>
      <c r="F16774" s="3" t="s">
        <v>39266</v>
      </c>
      <c r="G16774">
        <v>2016</v>
      </c>
      <c r="H16774" t="s">
        <v>140</v>
      </c>
      <c r="I16774" t="s">
        <v>39265</v>
      </c>
    </row>
    <row r="16775" spans="1:9" ht="32" x14ac:dyDescent="0.2">
      <c r="A16775" t="s">
        <v>39267</v>
      </c>
      <c r="B16775" t="s">
        <v>39268</v>
      </c>
      <c r="C16775">
        <v>1</v>
      </c>
      <c r="D16775" t="s">
        <v>408</v>
      </c>
      <c r="E16775" t="s">
        <v>12</v>
      </c>
      <c r="F16775" s="3" t="s">
        <v>39269</v>
      </c>
      <c r="G16775">
        <v>2016</v>
      </c>
      <c r="H16775" t="s">
        <v>140</v>
      </c>
      <c r="I16775" t="s">
        <v>39270</v>
      </c>
    </row>
    <row r="16776" spans="1:9" ht="32" x14ac:dyDescent="0.2">
      <c r="A16776" t="s">
        <v>39267</v>
      </c>
      <c r="B16776" t="s">
        <v>39271</v>
      </c>
      <c r="C16776">
        <v>2</v>
      </c>
      <c r="D16776" t="s">
        <v>1128</v>
      </c>
      <c r="E16776" t="s">
        <v>12</v>
      </c>
      <c r="F16776" s="3" t="s">
        <v>39272</v>
      </c>
      <c r="G16776">
        <v>2016</v>
      </c>
      <c r="H16776" t="s">
        <v>140</v>
      </c>
      <c r="I16776" t="s">
        <v>39270</v>
      </c>
    </row>
    <row r="16777" spans="1:9" ht="16" x14ac:dyDescent="0.2">
      <c r="A16777" t="s">
        <v>39273</v>
      </c>
      <c r="B16777" t="s">
        <v>36155</v>
      </c>
      <c r="C16777">
        <v>1</v>
      </c>
      <c r="D16777" t="s">
        <v>2621</v>
      </c>
      <c r="E16777" t="s">
        <v>12</v>
      </c>
      <c r="F16777" s="3" t="s">
        <v>18327</v>
      </c>
      <c r="G16777">
        <v>2016</v>
      </c>
      <c r="H16777" t="s">
        <v>140</v>
      </c>
      <c r="I16777" t="s">
        <v>39274</v>
      </c>
    </row>
    <row r="16778" spans="1:9" ht="16" x14ac:dyDescent="0.2">
      <c r="A16778" t="s">
        <v>39273</v>
      </c>
      <c r="B16778" t="s">
        <v>27965</v>
      </c>
      <c r="C16778">
        <v>2</v>
      </c>
      <c r="D16778" t="s">
        <v>12</v>
      </c>
      <c r="E16778" t="s">
        <v>12</v>
      </c>
      <c r="F16778" s="3" t="s">
        <v>16073</v>
      </c>
      <c r="G16778">
        <v>2016</v>
      </c>
      <c r="H16778" t="s">
        <v>140</v>
      </c>
      <c r="I16778" t="s">
        <v>39274</v>
      </c>
    </row>
    <row r="16779" spans="1:9" ht="16" x14ac:dyDescent="0.2">
      <c r="A16779" t="s">
        <v>39275</v>
      </c>
      <c r="B16779" t="s">
        <v>39276</v>
      </c>
      <c r="C16779">
        <v>1</v>
      </c>
      <c r="D16779" t="s">
        <v>712</v>
      </c>
      <c r="E16779" t="s">
        <v>12</v>
      </c>
      <c r="F16779" s="3" t="s">
        <v>39277</v>
      </c>
      <c r="G16779">
        <v>2016</v>
      </c>
      <c r="H16779" t="s">
        <v>140</v>
      </c>
      <c r="I16779" t="s">
        <v>39278</v>
      </c>
    </row>
    <row r="16780" spans="1:9" ht="16" x14ac:dyDescent="0.2">
      <c r="A16780" t="s">
        <v>39275</v>
      </c>
      <c r="B16780" t="s">
        <v>39279</v>
      </c>
      <c r="C16780">
        <v>2</v>
      </c>
      <c r="D16780" t="s">
        <v>1128</v>
      </c>
      <c r="E16780" t="s">
        <v>12</v>
      </c>
      <c r="F16780" s="3" t="s">
        <v>39280</v>
      </c>
      <c r="G16780">
        <v>2016</v>
      </c>
      <c r="H16780" t="s">
        <v>140</v>
      </c>
      <c r="I16780" t="s">
        <v>39278</v>
      </c>
    </row>
    <row r="16781" spans="1:9" ht="16" x14ac:dyDescent="0.2">
      <c r="A16781" t="s">
        <v>39275</v>
      </c>
      <c r="B16781" t="s">
        <v>39281</v>
      </c>
      <c r="C16781">
        <v>3</v>
      </c>
      <c r="D16781" t="s">
        <v>712</v>
      </c>
      <c r="E16781" t="s">
        <v>12</v>
      </c>
      <c r="F16781" s="3" t="s">
        <v>39282</v>
      </c>
      <c r="G16781">
        <v>2016</v>
      </c>
      <c r="H16781" t="s">
        <v>140</v>
      </c>
      <c r="I16781" t="s">
        <v>39278</v>
      </c>
    </row>
    <row r="16782" spans="1:9" ht="32" x14ac:dyDescent="0.2">
      <c r="A16782" t="s">
        <v>39283</v>
      </c>
      <c r="B16782" t="s">
        <v>21816</v>
      </c>
      <c r="C16782">
        <v>1</v>
      </c>
      <c r="D16782" t="s">
        <v>52</v>
      </c>
      <c r="E16782" t="s">
        <v>12</v>
      </c>
      <c r="F16782" s="3" t="s">
        <v>29439</v>
      </c>
      <c r="G16782">
        <v>2016</v>
      </c>
      <c r="H16782" t="s">
        <v>323</v>
      </c>
      <c r="I16782" t="s">
        <v>39284</v>
      </c>
    </row>
    <row r="16783" spans="1:9" ht="32" x14ac:dyDescent="0.2">
      <c r="A16783" t="s">
        <v>39285</v>
      </c>
      <c r="B16783" t="s">
        <v>39286</v>
      </c>
      <c r="C16783">
        <v>1</v>
      </c>
      <c r="D16783" t="s">
        <v>52</v>
      </c>
      <c r="E16783" t="s">
        <v>12</v>
      </c>
      <c r="F16783" s="3" t="s">
        <v>15999</v>
      </c>
      <c r="G16783">
        <v>2016</v>
      </c>
      <c r="H16783" t="s">
        <v>323</v>
      </c>
      <c r="I16783" t="s">
        <v>39287</v>
      </c>
    </row>
    <row r="16784" spans="1:9" ht="16" x14ac:dyDescent="0.2">
      <c r="A16784" t="s">
        <v>39285</v>
      </c>
      <c r="B16784" t="s">
        <v>39288</v>
      </c>
      <c r="C16784">
        <v>2</v>
      </c>
      <c r="D16784" t="s">
        <v>12</v>
      </c>
      <c r="E16784" t="s">
        <v>12</v>
      </c>
      <c r="F16784" s="3" t="s">
        <v>39289</v>
      </c>
      <c r="G16784">
        <v>2016</v>
      </c>
      <c r="H16784" t="s">
        <v>323</v>
      </c>
      <c r="I16784" t="s">
        <v>39287</v>
      </c>
    </row>
    <row r="16785" spans="1:9" ht="16" x14ac:dyDescent="0.2">
      <c r="A16785" t="s">
        <v>39290</v>
      </c>
      <c r="B16785" t="s">
        <v>18301</v>
      </c>
      <c r="C16785">
        <v>1</v>
      </c>
      <c r="D16785">
        <f>538</f>
        <v>538</v>
      </c>
      <c r="E16785" t="s">
        <v>12</v>
      </c>
      <c r="F16785" s="7" t="s">
        <v>1259</v>
      </c>
      <c r="G16785">
        <v>2016</v>
      </c>
      <c r="H16785" t="s">
        <v>323</v>
      </c>
      <c r="I16785" t="s">
        <v>39291</v>
      </c>
    </row>
    <row r="16786" spans="1:9" ht="16" x14ac:dyDescent="0.2">
      <c r="A16786" t="s">
        <v>39292</v>
      </c>
      <c r="B16786" t="s">
        <v>39293</v>
      </c>
      <c r="C16786">
        <v>1</v>
      </c>
      <c r="D16786" t="s">
        <v>996</v>
      </c>
      <c r="E16786" t="s">
        <v>12</v>
      </c>
      <c r="F16786" s="3" t="s">
        <v>997</v>
      </c>
      <c r="G16786">
        <v>2016</v>
      </c>
      <c r="H16786" t="s">
        <v>998</v>
      </c>
      <c r="I16786" t="s">
        <v>39294</v>
      </c>
    </row>
    <row r="16787" spans="1:9" ht="16" x14ac:dyDescent="0.2">
      <c r="A16787" t="s">
        <v>39295</v>
      </c>
      <c r="B16787" t="s">
        <v>39296</v>
      </c>
      <c r="C16787">
        <v>1</v>
      </c>
      <c r="D16787" t="s">
        <v>24520</v>
      </c>
      <c r="E16787" t="s">
        <v>12</v>
      </c>
      <c r="F16787" s="3" t="s">
        <v>39297</v>
      </c>
      <c r="G16787">
        <v>2016</v>
      </c>
      <c r="H16787" t="s">
        <v>140</v>
      </c>
      <c r="I16787" t="s">
        <v>39298</v>
      </c>
    </row>
    <row r="16788" spans="1:9" ht="16" x14ac:dyDescent="0.2">
      <c r="A16788" t="s">
        <v>39299</v>
      </c>
      <c r="B16788" t="s">
        <v>39300</v>
      </c>
      <c r="C16788">
        <v>1</v>
      </c>
      <c r="D16788" t="s">
        <v>12</v>
      </c>
      <c r="E16788" t="s">
        <v>12</v>
      </c>
      <c r="F16788" s="3" t="s">
        <v>39301</v>
      </c>
      <c r="G16788">
        <v>2016</v>
      </c>
      <c r="H16788" t="s">
        <v>140</v>
      </c>
      <c r="I16788" t="s">
        <v>39302</v>
      </c>
    </row>
    <row r="16789" spans="1:9" ht="32" x14ac:dyDescent="0.2">
      <c r="A16789" t="s">
        <v>39299</v>
      </c>
      <c r="B16789" t="s">
        <v>39303</v>
      </c>
      <c r="C16789">
        <v>2</v>
      </c>
      <c r="D16789" t="s">
        <v>3485</v>
      </c>
      <c r="E16789" t="s">
        <v>12</v>
      </c>
      <c r="F16789" s="3" t="s">
        <v>39304</v>
      </c>
      <c r="G16789">
        <v>2016</v>
      </c>
      <c r="H16789" t="s">
        <v>368</v>
      </c>
      <c r="I16789" t="s">
        <v>39302</v>
      </c>
    </row>
    <row r="16790" spans="1:9" ht="32" x14ac:dyDescent="0.2">
      <c r="A16790" t="s">
        <v>39299</v>
      </c>
      <c r="B16790" t="s">
        <v>36710</v>
      </c>
      <c r="C16790">
        <v>3</v>
      </c>
      <c r="D16790" t="s">
        <v>1010</v>
      </c>
      <c r="E16790" t="s">
        <v>12</v>
      </c>
      <c r="F16790" s="3" t="s">
        <v>18928</v>
      </c>
      <c r="G16790">
        <v>2016</v>
      </c>
      <c r="H16790" t="s">
        <v>140</v>
      </c>
      <c r="I16790" t="s">
        <v>39302</v>
      </c>
    </row>
    <row r="16791" spans="1:9" ht="32" x14ac:dyDescent="0.2">
      <c r="A16791" t="s">
        <v>39305</v>
      </c>
      <c r="B16791" t="s">
        <v>39306</v>
      </c>
      <c r="C16791">
        <v>1</v>
      </c>
      <c r="D16791" t="s">
        <v>12</v>
      </c>
      <c r="E16791" t="s">
        <v>12</v>
      </c>
      <c r="F16791" s="3" t="s">
        <v>39307</v>
      </c>
      <c r="G16791">
        <v>2016</v>
      </c>
      <c r="H16791" t="s">
        <v>140</v>
      </c>
      <c r="I16791" t="s">
        <v>39308</v>
      </c>
    </row>
    <row r="16792" spans="1:9" ht="16" x14ac:dyDescent="0.2">
      <c r="A16792" t="s">
        <v>39305</v>
      </c>
      <c r="B16792" t="s">
        <v>34718</v>
      </c>
      <c r="C16792">
        <v>2</v>
      </c>
      <c r="D16792" t="s">
        <v>31</v>
      </c>
      <c r="E16792" t="s">
        <v>12</v>
      </c>
      <c r="F16792" s="3" t="s">
        <v>22475</v>
      </c>
      <c r="G16792">
        <v>2016</v>
      </c>
      <c r="H16792" t="s">
        <v>140</v>
      </c>
      <c r="I16792" t="s">
        <v>39308</v>
      </c>
    </row>
    <row r="16793" spans="1:9" ht="32" x14ac:dyDescent="0.2">
      <c r="A16793" t="s">
        <v>39309</v>
      </c>
      <c r="B16793" t="s">
        <v>39310</v>
      </c>
      <c r="C16793">
        <v>1</v>
      </c>
      <c r="D16793" t="s">
        <v>52</v>
      </c>
      <c r="E16793" t="s">
        <v>12</v>
      </c>
      <c r="F16793" s="3" t="s">
        <v>39311</v>
      </c>
      <c r="G16793">
        <v>2016</v>
      </c>
      <c r="H16793" t="s">
        <v>140</v>
      </c>
      <c r="I16793" t="s">
        <v>39312</v>
      </c>
    </row>
    <row r="16794" spans="1:9" ht="32" x14ac:dyDescent="0.2">
      <c r="A16794" t="s">
        <v>39309</v>
      </c>
      <c r="B16794" t="s">
        <v>39313</v>
      </c>
      <c r="C16794">
        <v>2</v>
      </c>
      <c r="D16794" t="s">
        <v>52</v>
      </c>
      <c r="E16794" t="s">
        <v>12</v>
      </c>
      <c r="F16794" s="3" t="s">
        <v>39314</v>
      </c>
      <c r="G16794">
        <v>2016</v>
      </c>
      <c r="H16794" t="s">
        <v>140</v>
      </c>
      <c r="I16794" t="s">
        <v>39312</v>
      </c>
    </row>
    <row r="16795" spans="1:9" ht="16" x14ac:dyDescent="0.2">
      <c r="A16795" t="s">
        <v>39315</v>
      </c>
      <c r="B16795" t="s">
        <v>39316</v>
      </c>
      <c r="C16795">
        <v>1</v>
      </c>
      <c r="D16795" t="s">
        <v>12</v>
      </c>
      <c r="E16795" t="s">
        <v>12</v>
      </c>
      <c r="F16795" s="3" t="s">
        <v>1146</v>
      </c>
      <c r="G16795">
        <v>2016</v>
      </c>
      <c r="H16795" t="s">
        <v>368</v>
      </c>
      <c r="I16795" t="s">
        <v>39317</v>
      </c>
    </row>
    <row r="16796" spans="1:9" ht="32" x14ac:dyDescent="0.2">
      <c r="A16796" t="s">
        <v>39318</v>
      </c>
      <c r="B16796" t="s">
        <v>39319</v>
      </c>
      <c r="C16796">
        <v>1</v>
      </c>
      <c r="D16796" t="s">
        <v>12</v>
      </c>
      <c r="E16796" t="s">
        <v>12</v>
      </c>
      <c r="F16796" s="3" t="s">
        <v>39320</v>
      </c>
      <c r="G16796">
        <v>2016</v>
      </c>
      <c r="H16796" t="s">
        <v>522</v>
      </c>
      <c r="I16796" t="s">
        <v>39321</v>
      </c>
    </row>
    <row r="16797" spans="1:9" ht="32" x14ac:dyDescent="0.2">
      <c r="A16797" t="s">
        <v>39318</v>
      </c>
      <c r="B16797" t="s">
        <v>39322</v>
      </c>
      <c r="C16797">
        <v>2</v>
      </c>
      <c r="D16797" t="s">
        <v>20883</v>
      </c>
      <c r="E16797" t="s">
        <v>12</v>
      </c>
      <c r="F16797" s="3" t="s">
        <v>39323</v>
      </c>
      <c r="G16797">
        <v>2016</v>
      </c>
      <c r="H16797" t="s">
        <v>2773</v>
      </c>
      <c r="I16797" t="s">
        <v>39321</v>
      </c>
    </row>
    <row r="16798" spans="1:9" ht="32" x14ac:dyDescent="0.2">
      <c r="A16798" t="s">
        <v>39318</v>
      </c>
      <c r="B16798" t="s">
        <v>39324</v>
      </c>
      <c r="C16798">
        <v>3</v>
      </c>
      <c r="D16798" t="s">
        <v>12</v>
      </c>
      <c r="E16798" t="s">
        <v>12</v>
      </c>
      <c r="F16798" s="3" t="s">
        <v>39325</v>
      </c>
      <c r="G16798">
        <v>2016</v>
      </c>
      <c r="H16798" t="s">
        <v>522</v>
      </c>
      <c r="I16798" t="s">
        <v>39321</v>
      </c>
    </row>
    <row r="16799" spans="1:9" ht="16" x14ac:dyDescent="0.2">
      <c r="A16799" t="s">
        <v>39326</v>
      </c>
      <c r="B16799" t="s">
        <v>39327</v>
      </c>
      <c r="C16799">
        <v>1</v>
      </c>
      <c r="D16799">
        <f>17</f>
        <v>17</v>
      </c>
      <c r="E16799" t="s">
        <v>12</v>
      </c>
      <c r="F16799" s="3" t="s">
        <v>14371</v>
      </c>
      <c r="G16799">
        <v>2016</v>
      </c>
      <c r="H16799" t="s">
        <v>140</v>
      </c>
      <c r="I16799" t="s">
        <v>39328</v>
      </c>
    </row>
    <row r="16800" spans="1:9" ht="32" x14ac:dyDescent="0.2">
      <c r="A16800" t="s">
        <v>39326</v>
      </c>
      <c r="B16800" t="s">
        <v>985</v>
      </c>
      <c r="C16800">
        <v>2</v>
      </c>
      <c r="D16800">
        <f>17</f>
        <v>17</v>
      </c>
      <c r="E16800" t="s">
        <v>12</v>
      </c>
      <c r="F16800" s="3" t="s">
        <v>39329</v>
      </c>
      <c r="G16800">
        <v>2016</v>
      </c>
      <c r="H16800" t="s">
        <v>140</v>
      </c>
      <c r="I16800" t="s">
        <v>39328</v>
      </c>
    </row>
    <row r="16801" spans="1:9" ht="32" x14ac:dyDescent="0.2">
      <c r="A16801" t="s">
        <v>39330</v>
      </c>
      <c r="B16801" t="s">
        <v>39331</v>
      </c>
      <c r="C16801">
        <v>1</v>
      </c>
      <c r="D16801" t="s">
        <v>52</v>
      </c>
      <c r="E16801" t="s">
        <v>12</v>
      </c>
      <c r="F16801" s="3" t="s">
        <v>39332</v>
      </c>
      <c r="G16801">
        <v>2016</v>
      </c>
      <c r="H16801" t="s">
        <v>267</v>
      </c>
      <c r="I16801" t="s">
        <v>39333</v>
      </c>
    </row>
    <row r="16802" spans="1:9" ht="16" x14ac:dyDescent="0.2">
      <c r="A16802" t="s">
        <v>39334</v>
      </c>
      <c r="B16802" t="s">
        <v>28040</v>
      </c>
      <c r="C16802">
        <v>1</v>
      </c>
      <c r="D16802" t="s">
        <v>6121</v>
      </c>
      <c r="E16802" t="s">
        <v>12</v>
      </c>
      <c r="F16802" s="3" t="s">
        <v>7095</v>
      </c>
      <c r="G16802">
        <v>2016</v>
      </c>
      <c r="H16802" t="s">
        <v>140</v>
      </c>
      <c r="I16802" t="s">
        <v>39335</v>
      </c>
    </row>
    <row r="16803" spans="1:9" ht="16" x14ac:dyDescent="0.2">
      <c r="A16803" t="s">
        <v>39334</v>
      </c>
      <c r="B16803" t="s">
        <v>39336</v>
      </c>
      <c r="C16803">
        <v>2</v>
      </c>
      <c r="D16803" t="s">
        <v>12</v>
      </c>
      <c r="E16803" t="s">
        <v>12</v>
      </c>
      <c r="F16803" s="3" t="s">
        <v>29269</v>
      </c>
      <c r="G16803">
        <v>2016</v>
      </c>
      <c r="H16803" t="s">
        <v>140</v>
      </c>
      <c r="I16803" t="s">
        <v>39335</v>
      </c>
    </row>
    <row r="16804" spans="1:9" ht="16" x14ac:dyDescent="0.2">
      <c r="A16804" t="s">
        <v>39334</v>
      </c>
      <c r="B16804" t="s">
        <v>39337</v>
      </c>
      <c r="C16804">
        <v>3</v>
      </c>
      <c r="D16804" t="s">
        <v>6388</v>
      </c>
      <c r="E16804" t="s">
        <v>3056</v>
      </c>
      <c r="F16804" s="3" t="s">
        <v>14283</v>
      </c>
      <c r="G16804">
        <v>2016</v>
      </c>
      <c r="H16804" t="s">
        <v>371</v>
      </c>
      <c r="I16804" t="s">
        <v>39335</v>
      </c>
    </row>
    <row r="16805" spans="1:9" ht="32" x14ac:dyDescent="0.2">
      <c r="A16805" t="s">
        <v>39338</v>
      </c>
      <c r="B16805" t="s">
        <v>39004</v>
      </c>
      <c r="C16805">
        <v>1</v>
      </c>
      <c r="D16805" t="s">
        <v>656</v>
      </c>
      <c r="E16805" t="s">
        <v>12</v>
      </c>
      <c r="F16805" s="3" t="s">
        <v>39339</v>
      </c>
      <c r="G16805">
        <v>2016</v>
      </c>
      <c r="H16805" t="s">
        <v>140</v>
      </c>
      <c r="I16805" t="s">
        <v>39340</v>
      </c>
    </row>
    <row r="16806" spans="1:9" ht="32" x14ac:dyDescent="0.2">
      <c r="A16806" t="s">
        <v>39341</v>
      </c>
      <c r="B16806" t="s">
        <v>25170</v>
      </c>
      <c r="C16806">
        <v>1</v>
      </c>
      <c r="D16806" t="s">
        <v>11</v>
      </c>
      <c r="E16806" t="s">
        <v>12</v>
      </c>
      <c r="F16806" s="7" t="s">
        <v>35804</v>
      </c>
      <c r="G16806">
        <v>2016</v>
      </c>
      <c r="H16806" t="s">
        <v>14</v>
      </c>
      <c r="I16806" t="s">
        <v>39342</v>
      </c>
    </row>
    <row r="16807" spans="1:9" ht="16" x14ac:dyDescent="0.2">
      <c r="A16807" t="s">
        <v>39341</v>
      </c>
      <c r="B16807" t="s">
        <v>14132</v>
      </c>
      <c r="C16807">
        <v>2</v>
      </c>
      <c r="D16807" t="s">
        <v>12</v>
      </c>
      <c r="E16807" t="s">
        <v>12</v>
      </c>
      <c r="F16807" s="3" t="s">
        <v>39343</v>
      </c>
      <c r="G16807">
        <v>2016</v>
      </c>
      <c r="H16807" t="s">
        <v>14</v>
      </c>
      <c r="I16807" t="s">
        <v>39342</v>
      </c>
    </row>
    <row r="16808" spans="1:9" ht="16" x14ac:dyDescent="0.2">
      <c r="A16808" t="s">
        <v>39341</v>
      </c>
      <c r="B16808" t="s">
        <v>2624</v>
      </c>
      <c r="C16808">
        <v>3</v>
      </c>
      <c r="D16808" t="s">
        <v>12</v>
      </c>
      <c r="E16808" t="s">
        <v>12</v>
      </c>
      <c r="F16808" s="3" t="s">
        <v>35805</v>
      </c>
      <c r="G16808">
        <v>2016</v>
      </c>
      <c r="H16808" t="s">
        <v>140</v>
      </c>
      <c r="I16808" t="s">
        <v>39342</v>
      </c>
    </row>
    <row r="16809" spans="1:9" ht="32" x14ac:dyDescent="0.2">
      <c r="A16809" t="s">
        <v>39344</v>
      </c>
      <c r="B16809" t="s">
        <v>39068</v>
      </c>
      <c r="C16809">
        <v>1</v>
      </c>
      <c r="D16809" t="s">
        <v>712</v>
      </c>
      <c r="E16809" t="s">
        <v>12</v>
      </c>
      <c r="F16809" s="3" t="s">
        <v>32466</v>
      </c>
      <c r="G16809">
        <v>2016</v>
      </c>
      <c r="H16809" t="s">
        <v>140</v>
      </c>
      <c r="I16809" t="s">
        <v>39345</v>
      </c>
    </row>
    <row r="16810" spans="1:9" ht="32" x14ac:dyDescent="0.2">
      <c r="A16810" t="s">
        <v>39344</v>
      </c>
      <c r="B16810" t="s">
        <v>24779</v>
      </c>
      <c r="C16810">
        <v>2</v>
      </c>
      <c r="D16810" t="s">
        <v>712</v>
      </c>
      <c r="E16810" t="s">
        <v>12</v>
      </c>
      <c r="F16810" s="3" t="s">
        <v>32818</v>
      </c>
      <c r="G16810">
        <v>2016</v>
      </c>
      <c r="H16810" t="s">
        <v>140</v>
      </c>
      <c r="I16810" t="s">
        <v>39345</v>
      </c>
    </row>
    <row r="16811" spans="1:9" ht="32" x14ac:dyDescent="0.2">
      <c r="A16811" t="s">
        <v>39346</v>
      </c>
      <c r="B16811" t="s">
        <v>39347</v>
      </c>
      <c r="C16811">
        <v>1</v>
      </c>
      <c r="D16811" t="s">
        <v>12</v>
      </c>
      <c r="E16811" t="s">
        <v>12</v>
      </c>
      <c r="F16811" s="3" t="s">
        <v>39348</v>
      </c>
      <c r="G16811">
        <v>2016</v>
      </c>
      <c r="H16811" t="s">
        <v>239</v>
      </c>
      <c r="I16811" t="s">
        <v>39349</v>
      </c>
    </row>
    <row r="16812" spans="1:9" ht="32" x14ac:dyDescent="0.2">
      <c r="A16812" t="s">
        <v>39350</v>
      </c>
      <c r="B16812" t="s">
        <v>39351</v>
      </c>
      <c r="C16812">
        <v>1</v>
      </c>
      <c r="D16812">
        <f>173</f>
        <v>173</v>
      </c>
      <c r="E16812" t="s">
        <v>12</v>
      </c>
      <c r="F16812" s="3" t="s">
        <v>39352</v>
      </c>
      <c r="G16812">
        <v>2016</v>
      </c>
      <c r="H16812" t="s">
        <v>318</v>
      </c>
      <c r="I16812" t="s">
        <v>39353</v>
      </c>
    </row>
    <row r="16813" spans="1:9" ht="16" x14ac:dyDescent="0.2">
      <c r="A16813" t="s">
        <v>39354</v>
      </c>
      <c r="B16813" t="s">
        <v>39355</v>
      </c>
      <c r="C16813">
        <v>1</v>
      </c>
      <c r="D16813" t="s">
        <v>31</v>
      </c>
      <c r="E16813" t="s">
        <v>12</v>
      </c>
      <c r="F16813" s="3" t="s">
        <v>8066</v>
      </c>
      <c r="G16813">
        <v>2016</v>
      </c>
      <c r="H16813" t="s">
        <v>137</v>
      </c>
      <c r="I16813" t="s">
        <v>39356</v>
      </c>
    </row>
    <row r="16814" spans="1:9" ht="32" x14ac:dyDescent="0.2">
      <c r="A16814" t="s">
        <v>39357</v>
      </c>
      <c r="B16814" t="s">
        <v>39358</v>
      </c>
      <c r="C16814">
        <v>1</v>
      </c>
      <c r="D16814" t="s">
        <v>12</v>
      </c>
      <c r="E16814" t="s">
        <v>12</v>
      </c>
      <c r="F16814" s="3" t="s">
        <v>39359</v>
      </c>
      <c r="G16814">
        <v>2016</v>
      </c>
      <c r="H16814" t="s">
        <v>21</v>
      </c>
      <c r="I16814" t="s">
        <v>39360</v>
      </c>
    </row>
    <row r="16815" spans="1:9" ht="16" x14ac:dyDescent="0.2">
      <c r="A16815" t="s">
        <v>39357</v>
      </c>
      <c r="B16815" t="s">
        <v>39361</v>
      </c>
      <c r="C16815">
        <v>2</v>
      </c>
      <c r="D16815">
        <f>237</f>
        <v>237</v>
      </c>
      <c r="E16815" t="s">
        <v>12</v>
      </c>
      <c r="F16815" s="3" t="s">
        <v>6331</v>
      </c>
      <c r="G16815">
        <v>2016</v>
      </c>
      <c r="H16815" t="s">
        <v>21</v>
      </c>
      <c r="I16815" t="s">
        <v>39360</v>
      </c>
    </row>
    <row r="16816" spans="1:9" ht="16" x14ac:dyDescent="0.2">
      <c r="A16816" t="s">
        <v>39362</v>
      </c>
      <c r="B16816" t="s">
        <v>39363</v>
      </c>
      <c r="C16816">
        <v>1</v>
      </c>
      <c r="D16816">
        <f>371</f>
        <v>371</v>
      </c>
      <c r="E16816" t="s">
        <v>12</v>
      </c>
      <c r="F16816" s="3" t="s">
        <v>4392</v>
      </c>
      <c r="G16816">
        <v>2016</v>
      </c>
      <c r="H16816" t="s">
        <v>522</v>
      </c>
      <c r="I16816" t="s">
        <v>39364</v>
      </c>
    </row>
    <row r="16817" spans="1:9" ht="32" x14ac:dyDescent="0.2">
      <c r="A16817" t="s">
        <v>39362</v>
      </c>
      <c r="B16817" t="s">
        <v>39365</v>
      </c>
      <c r="C16817">
        <v>2</v>
      </c>
      <c r="D16817" t="s">
        <v>12</v>
      </c>
      <c r="E16817" t="s">
        <v>12</v>
      </c>
      <c r="F16817" s="3" t="s">
        <v>529</v>
      </c>
      <c r="G16817">
        <v>2016</v>
      </c>
      <c r="H16817" t="s">
        <v>522</v>
      </c>
      <c r="I16817" t="s">
        <v>39364</v>
      </c>
    </row>
    <row r="16818" spans="1:9" ht="16" x14ac:dyDescent="0.2">
      <c r="A16818" t="s">
        <v>39366</v>
      </c>
      <c r="B16818" t="s">
        <v>39367</v>
      </c>
      <c r="C16818">
        <v>1</v>
      </c>
      <c r="D16818" t="s">
        <v>12</v>
      </c>
      <c r="E16818" t="s">
        <v>12</v>
      </c>
      <c r="F16818" s="3" t="s">
        <v>39368</v>
      </c>
      <c r="G16818">
        <v>2016</v>
      </c>
      <c r="H16818" t="s">
        <v>2140</v>
      </c>
      <c r="I16818" t="s">
        <v>39369</v>
      </c>
    </row>
    <row r="16819" spans="1:9" ht="16" x14ac:dyDescent="0.2">
      <c r="A16819" t="s">
        <v>39366</v>
      </c>
      <c r="B16819" t="s">
        <v>39370</v>
      </c>
      <c r="C16819">
        <v>2</v>
      </c>
      <c r="D16819" t="s">
        <v>12</v>
      </c>
      <c r="E16819" t="s">
        <v>12</v>
      </c>
      <c r="F16819" s="3" t="s">
        <v>39371</v>
      </c>
      <c r="G16819">
        <v>2016</v>
      </c>
      <c r="H16819" t="s">
        <v>2140</v>
      </c>
      <c r="I16819" t="s">
        <v>39369</v>
      </c>
    </row>
    <row r="16820" spans="1:9" ht="32" x14ac:dyDescent="0.2">
      <c r="A16820" t="s">
        <v>39372</v>
      </c>
      <c r="B16820" t="s">
        <v>39216</v>
      </c>
      <c r="C16820">
        <v>1</v>
      </c>
      <c r="D16820" t="s">
        <v>12</v>
      </c>
      <c r="E16820" t="s">
        <v>12</v>
      </c>
      <c r="F16820" s="3" t="s">
        <v>39217</v>
      </c>
      <c r="G16820">
        <v>2016</v>
      </c>
      <c r="H16820" t="s">
        <v>140</v>
      </c>
      <c r="I16820" t="s">
        <v>39373</v>
      </c>
    </row>
    <row r="16821" spans="1:9" ht="16" x14ac:dyDescent="0.2">
      <c r="A16821" t="s">
        <v>39374</v>
      </c>
      <c r="B16821" t="s">
        <v>39375</v>
      </c>
      <c r="C16821">
        <v>1</v>
      </c>
      <c r="D16821" t="s">
        <v>12</v>
      </c>
      <c r="E16821" t="s">
        <v>12</v>
      </c>
      <c r="F16821" s="3" t="s">
        <v>702</v>
      </c>
      <c r="G16821">
        <v>2016</v>
      </c>
      <c r="H16821" t="s">
        <v>371</v>
      </c>
      <c r="I16821" t="s">
        <v>39376</v>
      </c>
    </row>
    <row r="16822" spans="1:9" ht="32" x14ac:dyDescent="0.2">
      <c r="A16822" t="s">
        <v>39374</v>
      </c>
      <c r="B16822" t="s">
        <v>39377</v>
      </c>
      <c r="C16822">
        <v>2</v>
      </c>
      <c r="D16822" t="s">
        <v>12</v>
      </c>
      <c r="E16822" t="s">
        <v>12</v>
      </c>
      <c r="F16822" s="3" t="s">
        <v>39378</v>
      </c>
      <c r="G16822">
        <v>2016</v>
      </c>
      <c r="H16822" t="s">
        <v>313</v>
      </c>
      <c r="I16822" t="s">
        <v>39376</v>
      </c>
    </row>
    <row r="16823" spans="1:9" ht="16" x14ac:dyDescent="0.2">
      <c r="A16823" t="s">
        <v>39374</v>
      </c>
      <c r="B16823" t="s">
        <v>131</v>
      </c>
      <c r="C16823">
        <v>3</v>
      </c>
      <c r="D16823" t="s">
        <v>12</v>
      </c>
      <c r="E16823" t="s">
        <v>12</v>
      </c>
      <c r="F16823" s="3" t="s">
        <v>39379</v>
      </c>
      <c r="G16823">
        <v>2016</v>
      </c>
      <c r="H16823" t="s">
        <v>359</v>
      </c>
      <c r="I16823" t="s">
        <v>39376</v>
      </c>
    </row>
    <row r="16824" spans="1:9" ht="16" x14ac:dyDescent="0.2">
      <c r="A16824" t="s">
        <v>39380</v>
      </c>
      <c r="B16824" t="s">
        <v>39381</v>
      </c>
      <c r="C16824">
        <v>1</v>
      </c>
      <c r="D16824">
        <f>520</f>
        <v>520</v>
      </c>
      <c r="E16824" t="s">
        <v>12</v>
      </c>
      <c r="F16824" s="3" t="s">
        <v>3847</v>
      </c>
      <c r="G16824">
        <v>2016</v>
      </c>
      <c r="H16824" t="s">
        <v>140</v>
      </c>
      <c r="I16824" t="s">
        <v>39382</v>
      </c>
    </row>
    <row r="16825" spans="1:9" ht="16" x14ac:dyDescent="0.2">
      <c r="A16825" t="s">
        <v>39383</v>
      </c>
      <c r="B16825" t="s">
        <v>7001</v>
      </c>
      <c r="C16825">
        <v>1</v>
      </c>
      <c r="D16825" t="s">
        <v>12</v>
      </c>
      <c r="E16825" t="s">
        <v>12</v>
      </c>
      <c r="F16825" s="3" t="s">
        <v>7006</v>
      </c>
      <c r="G16825">
        <v>2016</v>
      </c>
      <c r="H16825" t="s">
        <v>140</v>
      </c>
      <c r="I16825" t="s">
        <v>39384</v>
      </c>
    </row>
    <row r="16826" spans="1:9" ht="16" x14ac:dyDescent="0.2">
      <c r="A16826" t="s">
        <v>39383</v>
      </c>
      <c r="B16826" t="s">
        <v>3854</v>
      </c>
      <c r="C16826">
        <v>2</v>
      </c>
      <c r="D16826" t="s">
        <v>12</v>
      </c>
      <c r="E16826" t="s">
        <v>12</v>
      </c>
      <c r="F16826" s="3" t="s">
        <v>7006</v>
      </c>
      <c r="G16826">
        <v>2016</v>
      </c>
      <c r="H16826" t="s">
        <v>140</v>
      </c>
      <c r="I16826" t="s">
        <v>39384</v>
      </c>
    </row>
    <row r="16827" spans="1:9" ht="32" x14ac:dyDescent="0.2">
      <c r="A16827" t="s">
        <v>39383</v>
      </c>
      <c r="B16827" t="s">
        <v>18326</v>
      </c>
      <c r="C16827">
        <v>3</v>
      </c>
      <c r="D16827" t="s">
        <v>6121</v>
      </c>
      <c r="E16827" t="s">
        <v>12</v>
      </c>
      <c r="F16827" s="3" t="s">
        <v>6122</v>
      </c>
      <c r="G16827">
        <v>2016</v>
      </c>
      <c r="H16827" t="s">
        <v>140</v>
      </c>
      <c r="I16827" t="s">
        <v>39384</v>
      </c>
    </row>
    <row r="16828" spans="1:9" ht="16" x14ac:dyDescent="0.2">
      <c r="A16828" t="s">
        <v>39383</v>
      </c>
      <c r="B16828" t="s">
        <v>39385</v>
      </c>
      <c r="C16828">
        <v>4</v>
      </c>
      <c r="D16828" t="s">
        <v>12</v>
      </c>
      <c r="E16828" t="s">
        <v>12</v>
      </c>
      <c r="F16828" s="3" t="s">
        <v>3853</v>
      </c>
      <c r="G16828">
        <v>2016</v>
      </c>
      <c r="H16828" t="s">
        <v>140</v>
      </c>
      <c r="I16828" t="s">
        <v>39384</v>
      </c>
    </row>
    <row r="16829" spans="1:9" ht="32" x14ac:dyDescent="0.2">
      <c r="A16829" t="s">
        <v>39383</v>
      </c>
      <c r="B16829" t="s">
        <v>3852</v>
      </c>
      <c r="C16829">
        <v>5</v>
      </c>
      <c r="D16829" t="s">
        <v>2621</v>
      </c>
      <c r="E16829" t="s">
        <v>12</v>
      </c>
      <c r="F16829" s="3" t="s">
        <v>32015</v>
      </c>
      <c r="G16829">
        <v>2016</v>
      </c>
      <c r="H16829" t="s">
        <v>140</v>
      </c>
      <c r="I16829" t="s">
        <v>39384</v>
      </c>
    </row>
    <row r="16830" spans="1:9" ht="32" x14ac:dyDescent="0.2">
      <c r="A16830" t="s">
        <v>39383</v>
      </c>
      <c r="B16830" t="s">
        <v>34743</v>
      </c>
      <c r="C16830">
        <v>6</v>
      </c>
      <c r="D16830" t="s">
        <v>2621</v>
      </c>
      <c r="E16830" t="s">
        <v>12</v>
      </c>
      <c r="F16830" s="3" t="s">
        <v>7021</v>
      </c>
      <c r="G16830">
        <v>2016</v>
      </c>
      <c r="H16830" t="s">
        <v>140</v>
      </c>
      <c r="I16830" t="s">
        <v>39384</v>
      </c>
    </row>
    <row r="16831" spans="1:9" ht="32" x14ac:dyDescent="0.2">
      <c r="A16831" t="s">
        <v>39383</v>
      </c>
      <c r="B16831" t="s">
        <v>7005</v>
      </c>
      <c r="C16831">
        <v>7</v>
      </c>
      <c r="D16831" t="s">
        <v>2621</v>
      </c>
      <c r="E16831" t="s">
        <v>12</v>
      </c>
      <c r="F16831" s="3" t="s">
        <v>34744</v>
      </c>
      <c r="G16831">
        <v>2016</v>
      </c>
      <c r="H16831" t="s">
        <v>140</v>
      </c>
      <c r="I16831" t="s">
        <v>39384</v>
      </c>
    </row>
    <row r="16832" spans="1:9" ht="16" x14ac:dyDescent="0.2">
      <c r="A16832" t="s">
        <v>39386</v>
      </c>
      <c r="B16832" t="s">
        <v>39387</v>
      </c>
      <c r="C16832">
        <v>1</v>
      </c>
      <c r="D16832" t="s">
        <v>12</v>
      </c>
      <c r="E16832" t="s">
        <v>12</v>
      </c>
      <c r="F16832" s="3" t="s">
        <v>39388</v>
      </c>
      <c r="G16832">
        <v>2016</v>
      </c>
      <c r="H16832" t="s">
        <v>368</v>
      </c>
      <c r="I16832" t="s">
        <v>39389</v>
      </c>
    </row>
    <row r="16833" spans="1:9" ht="32" x14ac:dyDescent="0.2">
      <c r="A16833" t="s">
        <v>39386</v>
      </c>
      <c r="B16833" t="s">
        <v>32868</v>
      </c>
      <c r="C16833">
        <v>2</v>
      </c>
      <c r="D16833">
        <f>326</f>
        <v>326</v>
      </c>
      <c r="E16833" t="s">
        <v>12</v>
      </c>
      <c r="F16833" s="3" t="s">
        <v>39390</v>
      </c>
      <c r="G16833">
        <v>2016</v>
      </c>
      <c r="H16833" t="s">
        <v>368</v>
      </c>
      <c r="I16833" t="s">
        <v>39389</v>
      </c>
    </row>
    <row r="16834" spans="1:9" ht="16" x14ac:dyDescent="0.2">
      <c r="A16834" t="s">
        <v>39391</v>
      </c>
      <c r="B16834" t="s">
        <v>37993</v>
      </c>
      <c r="C16834">
        <v>1</v>
      </c>
      <c r="D16834" t="s">
        <v>12</v>
      </c>
      <c r="E16834" t="s">
        <v>12</v>
      </c>
      <c r="F16834" s="3" t="s">
        <v>33443</v>
      </c>
      <c r="G16834">
        <v>2016</v>
      </c>
      <c r="H16834" t="s">
        <v>140</v>
      </c>
      <c r="I16834" t="s">
        <v>39392</v>
      </c>
    </row>
    <row r="16835" spans="1:9" ht="32" x14ac:dyDescent="0.2">
      <c r="A16835" t="s">
        <v>39391</v>
      </c>
      <c r="B16835" t="s">
        <v>37991</v>
      </c>
      <c r="C16835">
        <v>2</v>
      </c>
      <c r="D16835">
        <f>542</f>
        <v>542</v>
      </c>
      <c r="E16835" t="s">
        <v>12</v>
      </c>
      <c r="F16835" s="3" t="s">
        <v>37994</v>
      </c>
      <c r="G16835">
        <v>2016</v>
      </c>
      <c r="H16835" t="s">
        <v>126</v>
      </c>
      <c r="I16835" t="s">
        <v>39392</v>
      </c>
    </row>
    <row r="16836" spans="1:9" ht="32" x14ac:dyDescent="0.2">
      <c r="A16836" t="s">
        <v>39391</v>
      </c>
      <c r="B16836" t="s">
        <v>37995</v>
      </c>
      <c r="C16836">
        <v>3</v>
      </c>
      <c r="D16836">
        <f>542</f>
        <v>542</v>
      </c>
      <c r="E16836" t="s">
        <v>12</v>
      </c>
      <c r="F16836" s="3" t="s">
        <v>37996</v>
      </c>
      <c r="G16836">
        <v>2016</v>
      </c>
      <c r="H16836" t="s">
        <v>126</v>
      </c>
      <c r="I16836" t="s">
        <v>39392</v>
      </c>
    </row>
    <row r="16837" spans="1:9" ht="32" x14ac:dyDescent="0.2">
      <c r="A16837" t="s">
        <v>39393</v>
      </c>
      <c r="B16837" t="s">
        <v>39394</v>
      </c>
      <c r="C16837">
        <v>1</v>
      </c>
      <c r="D16837" t="s">
        <v>1010</v>
      </c>
      <c r="E16837" t="s">
        <v>12</v>
      </c>
      <c r="F16837" s="3" t="s">
        <v>39395</v>
      </c>
      <c r="G16837">
        <v>2016</v>
      </c>
      <c r="H16837" t="s">
        <v>140</v>
      </c>
      <c r="I16837" t="s">
        <v>39396</v>
      </c>
    </row>
    <row r="16838" spans="1:9" ht="32" x14ac:dyDescent="0.2">
      <c r="A16838" t="s">
        <v>39393</v>
      </c>
      <c r="B16838" t="s">
        <v>39397</v>
      </c>
      <c r="C16838">
        <v>2</v>
      </c>
      <c r="D16838" t="s">
        <v>6121</v>
      </c>
      <c r="E16838" t="s">
        <v>12</v>
      </c>
      <c r="F16838" s="3" t="s">
        <v>15588</v>
      </c>
      <c r="G16838">
        <v>2016</v>
      </c>
      <c r="H16838" t="s">
        <v>140</v>
      </c>
      <c r="I16838" t="s">
        <v>39396</v>
      </c>
    </row>
    <row r="16839" spans="1:9" ht="32" x14ac:dyDescent="0.2">
      <c r="A16839" t="s">
        <v>39398</v>
      </c>
      <c r="B16839" t="s">
        <v>39399</v>
      </c>
      <c r="C16839">
        <v>1</v>
      </c>
      <c r="D16839" t="s">
        <v>3056</v>
      </c>
      <c r="E16839" t="s">
        <v>334</v>
      </c>
      <c r="F16839" s="3" t="s">
        <v>39400</v>
      </c>
      <c r="G16839">
        <v>2016</v>
      </c>
      <c r="H16839" t="s">
        <v>86</v>
      </c>
      <c r="I16839" t="s">
        <v>39401</v>
      </c>
    </row>
    <row r="16840" spans="1:9" ht="32" x14ac:dyDescent="0.2">
      <c r="A16840" t="s">
        <v>39398</v>
      </c>
      <c r="B16840" t="s">
        <v>39402</v>
      </c>
      <c r="C16840">
        <v>2</v>
      </c>
      <c r="D16840">
        <f>336</f>
        <v>336</v>
      </c>
      <c r="E16840" t="s">
        <v>12</v>
      </c>
      <c r="F16840" s="3" t="s">
        <v>39403</v>
      </c>
      <c r="G16840">
        <v>2016</v>
      </c>
      <c r="H16840" t="s">
        <v>2868</v>
      </c>
      <c r="I16840" t="s">
        <v>39401</v>
      </c>
    </row>
    <row r="16841" spans="1:9" ht="16" x14ac:dyDescent="0.2">
      <c r="A16841" t="s">
        <v>39398</v>
      </c>
      <c r="B16841" t="s">
        <v>39404</v>
      </c>
      <c r="C16841">
        <v>3</v>
      </c>
      <c r="D16841" t="s">
        <v>12</v>
      </c>
      <c r="E16841" t="s">
        <v>12</v>
      </c>
      <c r="F16841" s="3" t="s">
        <v>27554</v>
      </c>
      <c r="G16841">
        <v>2016</v>
      </c>
      <c r="H16841" t="s">
        <v>3976</v>
      </c>
      <c r="I16841" t="s">
        <v>39401</v>
      </c>
    </row>
    <row r="16842" spans="1:9" ht="32" x14ac:dyDescent="0.2">
      <c r="A16842" t="s">
        <v>39405</v>
      </c>
      <c r="B16842" t="s">
        <v>39406</v>
      </c>
      <c r="C16842">
        <v>1</v>
      </c>
      <c r="D16842" t="s">
        <v>5574</v>
      </c>
      <c r="E16842" t="s">
        <v>11475</v>
      </c>
      <c r="F16842" s="3" t="s">
        <v>39407</v>
      </c>
      <c r="G16842">
        <v>2016</v>
      </c>
      <c r="H16842" t="s">
        <v>140</v>
      </c>
      <c r="I16842" t="s">
        <v>39408</v>
      </c>
    </row>
    <row r="16843" spans="1:9" ht="32" x14ac:dyDescent="0.2">
      <c r="A16843" t="s">
        <v>39405</v>
      </c>
      <c r="B16843" t="s">
        <v>39409</v>
      </c>
      <c r="C16843">
        <v>2</v>
      </c>
      <c r="D16843" t="s">
        <v>5574</v>
      </c>
      <c r="E16843" t="s">
        <v>11475</v>
      </c>
      <c r="F16843" s="3" t="s">
        <v>39407</v>
      </c>
      <c r="G16843">
        <v>2016</v>
      </c>
      <c r="H16843" t="s">
        <v>140</v>
      </c>
      <c r="I16843" t="s">
        <v>39408</v>
      </c>
    </row>
    <row r="16844" spans="1:9" ht="32" x14ac:dyDescent="0.2">
      <c r="A16844" t="s">
        <v>39405</v>
      </c>
      <c r="B16844" t="s">
        <v>39410</v>
      </c>
      <c r="C16844">
        <v>3</v>
      </c>
      <c r="D16844" t="s">
        <v>5574</v>
      </c>
      <c r="E16844" t="s">
        <v>12</v>
      </c>
      <c r="F16844" s="3" t="s">
        <v>39411</v>
      </c>
      <c r="G16844">
        <v>2016</v>
      </c>
      <c r="H16844" t="s">
        <v>140</v>
      </c>
      <c r="I16844" t="s">
        <v>39408</v>
      </c>
    </row>
    <row r="16845" spans="1:9" ht="16" x14ac:dyDescent="0.2">
      <c r="A16845" t="s">
        <v>39412</v>
      </c>
      <c r="B16845" t="s">
        <v>39413</v>
      </c>
      <c r="C16845">
        <v>1</v>
      </c>
      <c r="D16845" t="s">
        <v>12</v>
      </c>
      <c r="E16845" t="s">
        <v>12</v>
      </c>
      <c r="F16845" s="3" t="s">
        <v>39414</v>
      </c>
      <c r="G16845">
        <v>2016</v>
      </c>
      <c r="H16845" t="s">
        <v>1022</v>
      </c>
      <c r="I16845" t="s">
        <v>39415</v>
      </c>
    </row>
    <row r="16846" spans="1:9" ht="32" x14ac:dyDescent="0.2">
      <c r="A16846" t="s">
        <v>39412</v>
      </c>
      <c r="B16846" t="s">
        <v>39416</v>
      </c>
      <c r="C16846">
        <v>2</v>
      </c>
      <c r="D16846" t="s">
        <v>1020</v>
      </c>
      <c r="E16846" t="s">
        <v>12</v>
      </c>
      <c r="F16846" s="3" t="s">
        <v>39417</v>
      </c>
      <c r="G16846">
        <v>2016</v>
      </c>
      <c r="H16846" t="s">
        <v>1022</v>
      </c>
      <c r="I16846" t="s">
        <v>39415</v>
      </c>
    </row>
    <row r="16847" spans="1:9" ht="32" x14ac:dyDescent="0.2">
      <c r="A16847" t="s">
        <v>39412</v>
      </c>
      <c r="B16847" t="s">
        <v>39418</v>
      </c>
      <c r="C16847">
        <v>3</v>
      </c>
      <c r="D16847" t="s">
        <v>1020</v>
      </c>
      <c r="E16847" t="s">
        <v>12</v>
      </c>
      <c r="F16847" s="3" t="s">
        <v>39419</v>
      </c>
      <c r="G16847">
        <v>2016</v>
      </c>
      <c r="H16847" t="s">
        <v>1022</v>
      </c>
      <c r="I16847" t="s">
        <v>39415</v>
      </c>
    </row>
    <row r="16848" spans="1:9" ht="16" x14ac:dyDescent="0.2">
      <c r="A16848" t="s">
        <v>39420</v>
      </c>
      <c r="B16848" t="s">
        <v>39421</v>
      </c>
      <c r="C16848">
        <v>1</v>
      </c>
      <c r="D16848" t="s">
        <v>12</v>
      </c>
      <c r="E16848" t="s">
        <v>3489</v>
      </c>
      <c r="F16848" s="3" t="s">
        <v>3490</v>
      </c>
      <c r="G16848">
        <v>2016</v>
      </c>
      <c r="H16848" t="s">
        <v>368</v>
      </c>
      <c r="I16848" t="s">
        <v>39422</v>
      </c>
    </row>
    <row r="16849" spans="1:9" ht="32" x14ac:dyDescent="0.2">
      <c r="A16849" t="s">
        <v>39423</v>
      </c>
      <c r="B16849" t="s">
        <v>39424</v>
      </c>
      <c r="C16849">
        <v>1</v>
      </c>
      <c r="D16849" t="s">
        <v>485</v>
      </c>
      <c r="E16849" t="s">
        <v>12</v>
      </c>
      <c r="F16849" s="3" t="s">
        <v>39425</v>
      </c>
      <c r="G16849">
        <v>2016</v>
      </c>
      <c r="H16849" t="s">
        <v>140</v>
      </c>
      <c r="I16849" t="s">
        <v>39426</v>
      </c>
    </row>
    <row r="16850" spans="1:9" ht="32" x14ac:dyDescent="0.2">
      <c r="A16850" t="s">
        <v>39423</v>
      </c>
      <c r="B16850" t="s">
        <v>39427</v>
      </c>
      <c r="C16850">
        <v>2</v>
      </c>
      <c r="D16850" t="s">
        <v>485</v>
      </c>
      <c r="E16850" t="s">
        <v>12</v>
      </c>
      <c r="F16850" s="3" t="s">
        <v>39425</v>
      </c>
      <c r="G16850">
        <v>2016</v>
      </c>
      <c r="H16850" t="s">
        <v>140</v>
      </c>
      <c r="I16850" t="s">
        <v>39426</v>
      </c>
    </row>
    <row r="16851" spans="1:9" ht="16" x14ac:dyDescent="0.2">
      <c r="A16851" t="s">
        <v>39423</v>
      </c>
      <c r="B16851" t="s">
        <v>39428</v>
      </c>
      <c r="C16851">
        <v>3</v>
      </c>
      <c r="D16851" t="s">
        <v>12</v>
      </c>
      <c r="E16851" t="s">
        <v>12</v>
      </c>
      <c r="F16851" s="3" t="s">
        <v>39429</v>
      </c>
      <c r="G16851">
        <v>2016</v>
      </c>
      <c r="H16851" t="s">
        <v>140</v>
      </c>
      <c r="I16851" t="s">
        <v>39426</v>
      </c>
    </row>
    <row r="16852" spans="1:9" ht="32" x14ac:dyDescent="0.2">
      <c r="A16852" t="s">
        <v>39430</v>
      </c>
      <c r="B16852" t="s">
        <v>39431</v>
      </c>
      <c r="C16852">
        <v>1</v>
      </c>
      <c r="D16852">
        <f>407</f>
        <v>407</v>
      </c>
      <c r="E16852" t="s">
        <v>12</v>
      </c>
      <c r="F16852" s="3" t="s">
        <v>14649</v>
      </c>
      <c r="G16852">
        <v>2016</v>
      </c>
      <c r="H16852" t="s">
        <v>37</v>
      </c>
      <c r="I16852" t="s">
        <v>39432</v>
      </c>
    </row>
    <row r="16853" spans="1:9" ht="16" x14ac:dyDescent="0.2">
      <c r="A16853" t="s">
        <v>39433</v>
      </c>
      <c r="B16853" t="s">
        <v>39434</v>
      </c>
      <c r="C16853">
        <v>1</v>
      </c>
      <c r="D16853">
        <f>514</f>
        <v>514</v>
      </c>
      <c r="E16853" t="s">
        <v>12</v>
      </c>
      <c r="F16853" s="3" t="s">
        <v>501</v>
      </c>
      <c r="G16853">
        <v>2016</v>
      </c>
      <c r="H16853" t="s">
        <v>140</v>
      </c>
      <c r="I16853" t="s">
        <v>39435</v>
      </c>
    </row>
    <row r="16854" spans="1:9" ht="16" x14ac:dyDescent="0.2">
      <c r="A16854" t="s">
        <v>39433</v>
      </c>
      <c r="B16854" t="s">
        <v>39436</v>
      </c>
      <c r="C16854">
        <v>2</v>
      </c>
      <c r="D16854">
        <f>514</f>
        <v>514</v>
      </c>
      <c r="E16854" t="s">
        <v>12</v>
      </c>
      <c r="F16854" s="3" t="s">
        <v>39437</v>
      </c>
      <c r="G16854">
        <v>2016</v>
      </c>
      <c r="H16854" t="s">
        <v>140</v>
      </c>
      <c r="I16854" t="s">
        <v>39435</v>
      </c>
    </row>
    <row r="16855" spans="1:9" ht="16" x14ac:dyDescent="0.2">
      <c r="A16855" t="s">
        <v>39438</v>
      </c>
      <c r="B16855" t="s">
        <v>9022</v>
      </c>
      <c r="C16855">
        <v>1</v>
      </c>
      <c r="D16855" t="s">
        <v>12</v>
      </c>
      <c r="E16855" t="s">
        <v>12</v>
      </c>
      <c r="F16855" s="3" t="s">
        <v>9020</v>
      </c>
      <c r="G16855">
        <v>2016</v>
      </c>
      <c r="H16855" t="s">
        <v>37</v>
      </c>
      <c r="I16855" t="s">
        <v>39439</v>
      </c>
    </row>
    <row r="16856" spans="1:9" ht="32" x14ac:dyDescent="0.2">
      <c r="A16856" t="s">
        <v>39438</v>
      </c>
      <c r="B16856" t="s">
        <v>9019</v>
      </c>
      <c r="C16856">
        <v>2</v>
      </c>
      <c r="D16856" t="s">
        <v>12</v>
      </c>
      <c r="E16856" t="s">
        <v>12</v>
      </c>
      <c r="F16856" s="3" t="s">
        <v>39440</v>
      </c>
      <c r="G16856">
        <v>2016</v>
      </c>
      <c r="H16856" t="s">
        <v>37</v>
      </c>
      <c r="I16856" t="s">
        <v>39439</v>
      </c>
    </row>
    <row r="16857" spans="1:9" ht="32" x14ac:dyDescent="0.2">
      <c r="A16857" t="s">
        <v>39441</v>
      </c>
      <c r="B16857" t="s">
        <v>39442</v>
      </c>
      <c r="C16857">
        <v>1</v>
      </c>
      <c r="D16857" t="s">
        <v>12</v>
      </c>
      <c r="E16857" t="s">
        <v>592</v>
      </c>
      <c r="F16857" s="3" t="s">
        <v>39443</v>
      </c>
      <c r="G16857">
        <v>2016</v>
      </c>
      <c r="H16857" t="s">
        <v>140</v>
      </c>
      <c r="I16857" t="s">
        <v>39444</v>
      </c>
    </row>
    <row r="16858" spans="1:9" ht="16" x14ac:dyDescent="0.2">
      <c r="A16858" t="s">
        <v>39445</v>
      </c>
      <c r="B16858" t="s">
        <v>39446</v>
      </c>
      <c r="C16858">
        <v>1</v>
      </c>
      <c r="D16858" t="s">
        <v>12</v>
      </c>
      <c r="E16858" t="s">
        <v>12</v>
      </c>
      <c r="F16858" s="3" t="s">
        <v>39447</v>
      </c>
      <c r="G16858">
        <v>2016</v>
      </c>
      <c r="H16858" t="s">
        <v>126</v>
      </c>
      <c r="I16858" t="s">
        <v>39448</v>
      </c>
    </row>
    <row r="16859" spans="1:9" ht="16" x14ac:dyDescent="0.2">
      <c r="A16859" t="s">
        <v>39449</v>
      </c>
      <c r="B16859" t="s">
        <v>182</v>
      </c>
      <c r="C16859">
        <v>1</v>
      </c>
      <c r="D16859">
        <f>461</f>
        <v>461</v>
      </c>
      <c r="E16859" t="s">
        <v>12</v>
      </c>
      <c r="F16859" s="3" t="s">
        <v>38348</v>
      </c>
      <c r="G16859">
        <v>2016</v>
      </c>
      <c r="H16859" t="s">
        <v>126</v>
      </c>
      <c r="I16859" t="s">
        <v>39450</v>
      </c>
    </row>
    <row r="16860" spans="1:9" ht="32" x14ac:dyDescent="0.2">
      <c r="A16860" t="s">
        <v>39449</v>
      </c>
      <c r="B16860" t="s">
        <v>39451</v>
      </c>
      <c r="C16860">
        <v>2</v>
      </c>
      <c r="D16860">
        <v>302</v>
      </c>
      <c r="E16860" t="s">
        <v>12</v>
      </c>
      <c r="F16860" s="7" t="s">
        <v>3130</v>
      </c>
      <c r="G16860">
        <v>2016</v>
      </c>
      <c r="H16860" t="s">
        <v>126</v>
      </c>
      <c r="I16860" t="s">
        <v>39450</v>
      </c>
    </row>
    <row r="16861" spans="1:9" ht="16" x14ac:dyDescent="0.2">
      <c r="A16861" t="s">
        <v>39449</v>
      </c>
      <c r="B16861" t="s">
        <v>39452</v>
      </c>
      <c r="C16861">
        <v>3</v>
      </c>
      <c r="D16861" t="s">
        <v>33652</v>
      </c>
      <c r="E16861" t="s">
        <v>12</v>
      </c>
      <c r="F16861" s="3" t="s">
        <v>36195</v>
      </c>
      <c r="G16861">
        <v>2016</v>
      </c>
      <c r="H16861" t="s">
        <v>126</v>
      </c>
      <c r="I16861" t="s">
        <v>39450</v>
      </c>
    </row>
    <row r="16862" spans="1:9" ht="16" x14ac:dyDescent="0.2">
      <c r="A16862" t="s">
        <v>39449</v>
      </c>
      <c r="B16862" t="s">
        <v>39453</v>
      </c>
      <c r="C16862">
        <v>4</v>
      </c>
      <c r="D16862" t="s">
        <v>6388</v>
      </c>
      <c r="E16862" t="s">
        <v>12</v>
      </c>
      <c r="F16862" s="3" t="s">
        <v>18740</v>
      </c>
      <c r="G16862">
        <v>2016</v>
      </c>
      <c r="H16862" t="s">
        <v>371</v>
      </c>
      <c r="I16862" t="s">
        <v>39450</v>
      </c>
    </row>
    <row r="16863" spans="1:9" ht="16" x14ac:dyDescent="0.2">
      <c r="A16863" t="s">
        <v>39449</v>
      </c>
      <c r="B16863" t="s">
        <v>16475</v>
      </c>
      <c r="C16863">
        <v>5</v>
      </c>
      <c r="D16863" t="s">
        <v>11556</v>
      </c>
      <c r="E16863" t="s">
        <v>12</v>
      </c>
      <c r="F16863" s="3" t="s">
        <v>14813</v>
      </c>
      <c r="G16863">
        <v>2016</v>
      </c>
      <c r="H16863" t="s">
        <v>86</v>
      </c>
      <c r="I16863" t="s">
        <v>39450</v>
      </c>
    </row>
    <row r="16864" spans="1:9" ht="16" x14ac:dyDescent="0.2">
      <c r="A16864" t="s">
        <v>39449</v>
      </c>
      <c r="B16864" t="s">
        <v>39454</v>
      </c>
      <c r="C16864">
        <v>6</v>
      </c>
      <c r="D16864">
        <f>130</f>
        <v>130</v>
      </c>
      <c r="E16864" t="s">
        <v>12</v>
      </c>
      <c r="F16864" s="3" t="s">
        <v>36360</v>
      </c>
      <c r="G16864">
        <v>2016</v>
      </c>
      <c r="H16864" t="s">
        <v>2316</v>
      </c>
      <c r="I16864" t="s">
        <v>39450</v>
      </c>
    </row>
    <row r="16865" spans="1:9" ht="16" x14ac:dyDescent="0.2">
      <c r="A16865" t="s">
        <v>39449</v>
      </c>
      <c r="B16865" t="s">
        <v>23835</v>
      </c>
      <c r="C16865">
        <v>7</v>
      </c>
      <c r="D16865" s="5">
        <v>1401</v>
      </c>
      <c r="E16865" t="s">
        <v>12</v>
      </c>
      <c r="F16865" s="7" t="s">
        <v>1858</v>
      </c>
      <c r="G16865">
        <v>2016</v>
      </c>
      <c r="H16865" t="s">
        <v>140</v>
      </c>
      <c r="I16865" t="s">
        <v>39450</v>
      </c>
    </row>
    <row r="16866" spans="1:9" ht="32" x14ac:dyDescent="0.2">
      <c r="A16866" t="s">
        <v>39455</v>
      </c>
      <c r="B16866" t="s">
        <v>25539</v>
      </c>
      <c r="C16866">
        <v>1</v>
      </c>
      <c r="D16866" t="s">
        <v>5851</v>
      </c>
      <c r="E16866" t="s">
        <v>12</v>
      </c>
      <c r="F16866" s="3" t="s">
        <v>39456</v>
      </c>
      <c r="G16866">
        <v>2016</v>
      </c>
      <c r="H16866" t="s">
        <v>140</v>
      </c>
      <c r="I16866" t="s">
        <v>39457</v>
      </c>
    </row>
    <row r="16867" spans="1:9" ht="16" x14ac:dyDescent="0.2">
      <c r="A16867" t="s">
        <v>39455</v>
      </c>
      <c r="B16867" t="s">
        <v>38436</v>
      </c>
      <c r="C16867">
        <v>2</v>
      </c>
      <c r="D16867" t="s">
        <v>12</v>
      </c>
      <c r="E16867" t="s">
        <v>12</v>
      </c>
      <c r="F16867" s="3" t="s">
        <v>38437</v>
      </c>
      <c r="G16867">
        <v>2016</v>
      </c>
      <c r="H16867" t="s">
        <v>140</v>
      </c>
      <c r="I16867" t="s">
        <v>39457</v>
      </c>
    </row>
    <row r="16868" spans="1:9" ht="32" x14ac:dyDescent="0.2">
      <c r="A16868" t="s">
        <v>39458</v>
      </c>
      <c r="B16868" t="s">
        <v>19290</v>
      </c>
      <c r="C16868">
        <v>1</v>
      </c>
      <c r="D16868">
        <f>563</f>
        <v>563</v>
      </c>
      <c r="E16868" t="s">
        <v>12</v>
      </c>
      <c r="F16868" s="3" t="s">
        <v>33638</v>
      </c>
      <c r="G16868">
        <v>2016</v>
      </c>
      <c r="H16868" t="s">
        <v>250</v>
      </c>
      <c r="I16868" t="s">
        <v>39459</v>
      </c>
    </row>
    <row r="16869" spans="1:9" ht="16" x14ac:dyDescent="0.2">
      <c r="A16869" t="s">
        <v>39460</v>
      </c>
      <c r="B16869" t="s">
        <v>39461</v>
      </c>
      <c r="C16869">
        <v>1</v>
      </c>
      <c r="D16869" t="s">
        <v>12</v>
      </c>
      <c r="E16869" t="s">
        <v>12</v>
      </c>
      <c r="F16869" s="3" t="s">
        <v>39462</v>
      </c>
      <c r="G16869">
        <v>2016</v>
      </c>
      <c r="H16869" t="s">
        <v>522</v>
      </c>
      <c r="I16869" t="s">
        <v>39463</v>
      </c>
    </row>
    <row r="16870" spans="1:9" ht="16" x14ac:dyDescent="0.2">
      <c r="A16870" t="s">
        <v>39460</v>
      </c>
      <c r="B16870" t="s">
        <v>39464</v>
      </c>
      <c r="C16870">
        <v>2</v>
      </c>
      <c r="D16870" t="s">
        <v>12</v>
      </c>
      <c r="E16870" t="s">
        <v>12</v>
      </c>
      <c r="F16870" s="3" t="s">
        <v>32340</v>
      </c>
      <c r="G16870">
        <v>2016</v>
      </c>
      <c r="H16870" t="s">
        <v>522</v>
      </c>
      <c r="I16870" t="s">
        <v>39463</v>
      </c>
    </row>
    <row r="16871" spans="1:9" ht="32" x14ac:dyDescent="0.2">
      <c r="A16871" t="s">
        <v>39465</v>
      </c>
      <c r="B16871" t="s">
        <v>39466</v>
      </c>
      <c r="C16871">
        <v>1</v>
      </c>
      <c r="D16871" t="s">
        <v>863</v>
      </c>
      <c r="E16871" t="s">
        <v>12</v>
      </c>
      <c r="F16871" s="3" t="s">
        <v>39467</v>
      </c>
      <c r="G16871">
        <v>2016</v>
      </c>
      <c r="H16871" t="s">
        <v>318</v>
      </c>
      <c r="I16871" t="s">
        <v>39468</v>
      </c>
    </row>
    <row r="16872" spans="1:9" ht="16" x14ac:dyDescent="0.2">
      <c r="A16872" t="s">
        <v>39469</v>
      </c>
      <c r="B16872" t="s">
        <v>39470</v>
      </c>
      <c r="C16872">
        <v>1</v>
      </c>
      <c r="D16872" t="s">
        <v>12</v>
      </c>
      <c r="E16872" t="s">
        <v>12</v>
      </c>
      <c r="F16872" s="3" t="s">
        <v>39471</v>
      </c>
      <c r="G16872">
        <v>2016</v>
      </c>
      <c r="H16872" t="s">
        <v>522</v>
      </c>
      <c r="I16872" t="s">
        <v>39472</v>
      </c>
    </row>
    <row r="16873" spans="1:9" ht="16" x14ac:dyDescent="0.2">
      <c r="A16873" t="s">
        <v>39473</v>
      </c>
      <c r="B16873" t="s">
        <v>39474</v>
      </c>
      <c r="C16873">
        <v>1</v>
      </c>
      <c r="D16873">
        <f>375</f>
        <v>375</v>
      </c>
      <c r="E16873" t="s">
        <v>12</v>
      </c>
      <c r="F16873" s="3" t="s">
        <v>39475</v>
      </c>
      <c r="G16873">
        <v>2016</v>
      </c>
      <c r="H16873" t="s">
        <v>368</v>
      </c>
      <c r="I16873" t="s">
        <v>39476</v>
      </c>
    </row>
    <row r="16874" spans="1:9" ht="16" x14ac:dyDescent="0.2">
      <c r="A16874" t="s">
        <v>39473</v>
      </c>
      <c r="B16874" t="s">
        <v>39453</v>
      </c>
      <c r="C16874">
        <v>2</v>
      </c>
      <c r="D16874" t="s">
        <v>6388</v>
      </c>
      <c r="E16874" t="s">
        <v>12</v>
      </c>
      <c r="F16874" s="3" t="s">
        <v>18740</v>
      </c>
      <c r="G16874">
        <v>2016</v>
      </c>
      <c r="H16874" t="s">
        <v>371</v>
      </c>
      <c r="I16874" t="s">
        <v>39476</v>
      </c>
    </row>
    <row r="16875" spans="1:9" ht="32" x14ac:dyDescent="0.2">
      <c r="A16875" t="s">
        <v>39477</v>
      </c>
      <c r="B16875" t="s">
        <v>39478</v>
      </c>
      <c r="C16875">
        <v>1</v>
      </c>
      <c r="D16875">
        <f>461</f>
        <v>461</v>
      </c>
      <c r="E16875" t="s">
        <v>12</v>
      </c>
      <c r="F16875" s="3" t="s">
        <v>39479</v>
      </c>
      <c r="G16875">
        <v>2016</v>
      </c>
      <c r="H16875" t="s">
        <v>126</v>
      </c>
      <c r="I16875" t="s">
        <v>39480</v>
      </c>
    </row>
    <row r="16876" spans="1:9" ht="16" x14ac:dyDescent="0.2">
      <c r="A16876" t="s">
        <v>39481</v>
      </c>
      <c r="B16876" t="s">
        <v>39482</v>
      </c>
      <c r="C16876">
        <v>1</v>
      </c>
      <c r="D16876" t="s">
        <v>6388</v>
      </c>
      <c r="E16876" t="s">
        <v>12</v>
      </c>
      <c r="F16876" s="3" t="s">
        <v>18740</v>
      </c>
      <c r="G16876">
        <v>2016</v>
      </c>
      <c r="H16876" t="s">
        <v>371</v>
      </c>
      <c r="I16876" t="s">
        <v>39483</v>
      </c>
    </row>
    <row r="16877" spans="1:9" ht="32" x14ac:dyDescent="0.2">
      <c r="A16877" t="s">
        <v>39484</v>
      </c>
      <c r="B16877" t="s">
        <v>39485</v>
      </c>
      <c r="C16877">
        <v>1</v>
      </c>
      <c r="D16877">
        <f>93</f>
        <v>93</v>
      </c>
      <c r="E16877" t="s">
        <v>12</v>
      </c>
      <c r="F16877" s="3" t="s">
        <v>39486</v>
      </c>
      <c r="G16877">
        <v>2016</v>
      </c>
      <c r="H16877" t="s">
        <v>137</v>
      </c>
      <c r="I16877" t="s">
        <v>39487</v>
      </c>
    </row>
    <row r="16878" spans="1:9" ht="32" x14ac:dyDescent="0.2">
      <c r="A16878" t="s">
        <v>39488</v>
      </c>
      <c r="B16878" t="s">
        <v>35186</v>
      </c>
      <c r="C16878">
        <v>1</v>
      </c>
      <c r="D16878" t="s">
        <v>3575</v>
      </c>
      <c r="E16878" t="s">
        <v>12</v>
      </c>
      <c r="F16878" s="3" t="s">
        <v>35187</v>
      </c>
      <c r="G16878">
        <v>2016</v>
      </c>
      <c r="H16878" t="s">
        <v>86</v>
      </c>
      <c r="I16878" t="s">
        <v>39489</v>
      </c>
    </row>
    <row r="16879" spans="1:9" ht="16" x14ac:dyDescent="0.2">
      <c r="A16879" t="s">
        <v>39490</v>
      </c>
      <c r="B16879" t="s">
        <v>39453</v>
      </c>
      <c r="C16879">
        <v>1</v>
      </c>
      <c r="D16879" t="s">
        <v>6388</v>
      </c>
      <c r="E16879" t="s">
        <v>12</v>
      </c>
      <c r="F16879" s="3" t="s">
        <v>18740</v>
      </c>
      <c r="G16879">
        <v>2016</v>
      </c>
      <c r="H16879" t="s">
        <v>371</v>
      </c>
      <c r="I16879" t="s">
        <v>39491</v>
      </c>
    </row>
    <row r="16880" spans="1:9" ht="32" x14ac:dyDescent="0.2">
      <c r="A16880" t="s">
        <v>39492</v>
      </c>
      <c r="B16880" t="s">
        <v>39493</v>
      </c>
      <c r="C16880">
        <v>1</v>
      </c>
      <c r="D16880">
        <f>47</f>
        <v>47</v>
      </c>
      <c r="E16880" t="s">
        <v>12</v>
      </c>
      <c r="F16880" s="3" t="s">
        <v>39494</v>
      </c>
      <c r="G16880">
        <v>2016</v>
      </c>
      <c r="H16880" t="s">
        <v>522</v>
      </c>
      <c r="I16880" t="s">
        <v>39495</v>
      </c>
    </row>
    <row r="16881" spans="1:9" ht="32" x14ac:dyDescent="0.2">
      <c r="A16881" t="s">
        <v>39496</v>
      </c>
      <c r="B16881" t="s">
        <v>23804</v>
      </c>
      <c r="C16881">
        <v>1</v>
      </c>
      <c r="D16881" t="s">
        <v>52</v>
      </c>
      <c r="E16881" t="s">
        <v>12</v>
      </c>
      <c r="F16881" s="3" t="s">
        <v>39497</v>
      </c>
      <c r="G16881">
        <v>2016</v>
      </c>
      <c r="H16881" t="s">
        <v>126</v>
      </c>
      <c r="I16881" t="s">
        <v>39498</v>
      </c>
    </row>
    <row r="16882" spans="1:9" ht="32" x14ac:dyDescent="0.2">
      <c r="A16882" t="s">
        <v>39496</v>
      </c>
      <c r="B16882" t="s">
        <v>39499</v>
      </c>
      <c r="C16882">
        <v>2</v>
      </c>
      <c r="D16882" t="s">
        <v>52</v>
      </c>
      <c r="E16882" t="s">
        <v>12</v>
      </c>
      <c r="F16882" s="3" t="s">
        <v>39497</v>
      </c>
      <c r="G16882">
        <v>2016</v>
      </c>
      <c r="H16882" t="s">
        <v>126</v>
      </c>
      <c r="I16882" t="s">
        <v>39498</v>
      </c>
    </row>
    <row r="16883" spans="1:9" ht="32" x14ac:dyDescent="0.2">
      <c r="A16883" t="s">
        <v>39500</v>
      </c>
      <c r="B16883" t="s">
        <v>39501</v>
      </c>
      <c r="C16883">
        <v>1</v>
      </c>
      <c r="D16883" t="s">
        <v>16860</v>
      </c>
      <c r="E16883" t="s">
        <v>70</v>
      </c>
      <c r="F16883" s="3" t="s">
        <v>39502</v>
      </c>
      <c r="G16883">
        <v>2016</v>
      </c>
      <c r="H16883" t="s">
        <v>4191</v>
      </c>
      <c r="I16883" t="s">
        <v>39503</v>
      </c>
    </row>
    <row r="16884" spans="1:9" ht="32" x14ac:dyDescent="0.2">
      <c r="A16884" t="s">
        <v>39500</v>
      </c>
      <c r="B16884" t="s">
        <v>39504</v>
      </c>
      <c r="C16884">
        <v>2</v>
      </c>
      <c r="D16884">
        <f>239</f>
        <v>239</v>
      </c>
      <c r="E16884" t="s">
        <v>12</v>
      </c>
      <c r="F16884" s="3" t="s">
        <v>39505</v>
      </c>
      <c r="G16884">
        <v>2016</v>
      </c>
      <c r="H16884" t="s">
        <v>4191</v>
      </c>
      <c r="I16884" t="s">
        <v>39503</v>
      </c>
    </row>
    <row r="16885" spans="1:9" ht="16" x14ac:dyDescent="0.2">
      <c r="A16885" t="s">
        <v>39506</v>
      </c>
      <c r="B16885" t="s">
        <v>39507</v>
      </c>
      <c r="C16885">
        <v>1</v>
      </c>
      <c r="D16885" t="s">
        <v>12</v>
      </c>
      <c r="E16885" t="s">
        <v>12</v>
      </c>
      <c r="F16885" s="3" t="s">
        <v>39508</v>
      </c>
      <c r="G16885">
        <v>2016</v>
      </c>
      <c r="H16885" t="s">
        <v>86</v>
      </c>
      <c r="I16885" t="s">
        <v>39509</v>
      </c>
    </row>
    <row r="16886" spans="1:9" ht="32" x14ac:dyDescent="0.2">
      <c r="A16886" t="s">
        <v>39510</v>
      </c>
      <c r="B16886" t="s">
        <v>39478</v>
      </c>
      <c r="C16886">
        <v>1</v>
      </c>
      <c r="D16886">
        <f>461</f>
        <v>461</v>
      </c>
      <c r="E16886" t="s">
        <v>12</v>
      </c>
      <c r="F16886" s="3" t="s">
        <v>39479</v>
      </c>
      <c r="G16886">
        <v>2016</v>
      </c>
      <c r="H16886" t="s">
        <v>126</v>
      </c>
      <c r="I16886" t="s">
        <v>39511</v>
      </c>
    </row>
    <row r="16887" spans="1:9" ht="16" x14ac:dyDescent="0.2">
      <c r="A16887" t="s">
        <v>39512</v>
      </c>
      <c r="B16887" t="s">
        <v>39513</v>
      </c>
      <c r="C16887">
        <v>1</v>
      </c>
      <c r="D16887">
        <f>489</f>
        <v>489</v>
      </c>
      <c r="E16887" t="s">
        <v>2574</v>
      </c>
      <c r="F16887" s="3" t="s">
        <v>5206</v>
      </c>
      <c r="G16887">
        <v>2016</v>
      </c>
      <c r="H16887" t="s">
        <v>267</v>
      </c>
      <c r="I16887" t="s">
        <v>39514</v>
      </c>
    </row>
    <row r="16888" spans="1:9" ht="32" x14ac:dyDescent="0.2">
      <c r="A16888" t="s">
        <v>39515</v>
      </c>
      <c r="B16888" t="s">
        <v>39516</v>
      </c>
      <c r="C16888">
        <v>1</v>
      </c>
      <c r="D16888" t="s">
        <v>12</v>
      </c>
      <c r="E16888" t="s">
        <v>12</v>
      </c>
      <c r="F16888" s="3" t="s">
        <v>39517</v>
      </c>
      <c r="G16888">
        <v>2016</v>
      </c>
      <c r="H16888" t="s">
        <v>126</v>
      </c>
      <c r="I16888" t="s">
        <v>39518</v>
      </c>
    </row>
    <row r="16889" spans="1:9" ht="32" x14ac:dyDescent="0.2">
      <c r="A16889" t="s">
        <v>39519</v>
      </c>
      <c r="B16889" t="s">
        <v>39520</v>
      </c>
      <c r="C16889">
        <v>1</v>
      </c>
      <c r="D16889" t="s">
        <v>12</v>
      </c>
      <c r="E16889" t="s">
        <v>12</v>
      </c>
      <c r="F16889" s="3" t="s">
        <v>34432</v>
      </c>
      <c r="G16889">
        <v>2016</v>
      </c>
      <c r="H16889" t="s">
        <v>423</v>
      </c>
      <c r="I16889" t="s">
        <v>39521</v>
      </c>
    </row>
    <row r="16890" spans="1:9" ht="32" x14ac:dyDescent="0.2">
      <c r="A16890" t="s">
        <v>39522</v>
      </c>
      <c r="B16890" t="s">
        <v>251</v>
      </c>
      <c r="C16890">
        <v>1</v>
      </c>
      <c r="D16890" t="s">
        <v>12</v>
      </c>
      <c r="E16890" t="s">
        <v>12</v>
      </c>
      <c r="F16890" s="7" t="s">
        <v>39523</v>
      </c>
      <c r="G16890">
        <v>2016</v>
      </c>
      <c r="H16890" t="s">
        <v>250</v>
      </c>
      <c r="I16890" t="s">
        <v>39524</v>
      </c>
    </row>
    <row r="16891" spans="1:9" ht="32" x14ac:dyDescent="0.2">
      <c r="A16891" t="s">
        <v>39522</v>
      </c>
      <c r="B16891" t="s">
        <v>39525</v>
      </c>
      <c r="C16891">
        <v>2</v>
      </c>
      <c r="D16891" t="s">
        <v>12</v>
      </c>
      <c r="E16891" t="s">
        <v>12</v>
      </c>
      <c r="F16891" s="7" t="s">
        <v>39523</v>
      </c>
      <c r="G16891">
        <v>2016</v>
      </c>
      <c r="H16891" t="s">
        <v>250</v>
      </c>
      <c r="I16891" t="s">
        <v>39524</v>
      </c>
    </row>
    <row r="16892" spans="1:9" ht="16" x14ac:dyDescent="0.2">
      <c r="A16892" t="s">
        <v>39526</v>
      </c>
      <c r="B16892" t="s">
        <v>39527</v>
      </c>
      <c r="C16892">
        <v>1</v>
      </c>
      <c r="D16892" t="s">
        <v>576</v>
      </c>
      <c r="E16892" t="s">
        <v>12</v>
      </c>
      <c r="F16892" s="3" t="s">
        <v>38201</v>
      </c>
      <c r="G16892">
        <v>2016</v>
      </c>
      <c r="H16892" t="s">
        <v>140</v>
      </c>
      <c r="I16892" t="s">
        <v>39528</v>
      </c>
    </row>
    <row r="16893" spans="1:9" ht="32" x14ac:dyDescent="0.2">
      <c r="A16893" t="s">
        <v>39529</v>
      </c>
      <c r="B16893" t="s">
        <v>39530</v>
      </c>
      <c r="C16893">
        <v>1</v>
      </c>
      <c r="D16893" t="s">
        <v>12</v>
      </c>
      <c r="E16893" t="s">
        <v>12</v>
      </c>
      <c r="F16893" s="7" t="s">
        <v>39523</v>
      </c>
      <c r="G16893">
        <v>2016</v>
      </c>
      <c r="H16893" t="s">
        <v>250</v>
      </c>
      <c r="I16893" t="s">
        <v>39531</v>
      </c>
    </row>
    <row r="16894" spans="1:9" ht="16" x14ac:dyDescent="0.2">
      <c r="A16894" t="s">
        <v>39532</v>
      </c>
      <c r="B16894" t="s">
        <v>39533</v>
      </c>
      <c r="C16894">
        <v>1</v>
      </c>
      <c r="D16894" t="s">
        <v>628</v>
      </c>
      <c r="E16894" t="s">
        <v>12</v>
      </c>
      <c r="F16894" s="3" t="s">
        <v>18734</v>
      </c>
      <c r="G16894">
        <v>2016</v>
      </c>
      <c r="H16894" t="s">
        <v>126</v>
      </c>
      <c r="I16894" t="s">
        <v>39534</v>
      </c>
    </row>
    <row r="16895" spans="1:9" ht="32" x14ac:dyDescent="0.2">
      <c r="A16895" t="s">
        <v>39532</v>
      </c>
      <c r="B16895" t="s">
        <v>39535</v>
      </c>
      <c r="C16895">
        <v>2</v>
      </c>
      <c r="D16895" t="s">
        <v>31</v>
      </c>
      <c r="E16895" t="s">
        <v>12</v>
      </c>
      <c r="F16895" s="3" t="s">
        <v>39536</v>
      </c>
      <c r="G16895">
        <v>2016</v>
      </c>
      <c r="H16895" t="s">
        <v>126</v>
      </c>
      <c r="I16895" t="s">
        <v>39534</v>
      </c>
    </row>
    <row r="16896" spans="1:9" ht="16" x14ac:dyDescent="0.2">
      <c r="A16896" t="s">
        <v>39537</v>
      </c>
      <c r="B16896" t="s">
        <v>39538</v>
      </c>
      <c r="C16896">
        <v>1</v>
      </c>
      <c r="D16896" t="s">
        <v>12</v>
      </c>
      <c r="E16896" t="s">
        <v>12</v>
      </c>
      <c r="F16896" s="3" t="s">
        <v>39539</v>
      </c>
      <c r="G16896">
        <v>2016</v>
      </c>
      <c r="H16896" t="s">
        <v>371</v>
      </c>
      <c r="I16896" t="s">
        <v>39540</v>
      </c>
    </row>
    <row r="16897" spans="1:9" ht="16" x14ac:dyDescent="0.2">
      <c r="A16897" t="s">
        <v>39537</v>
      </c>
      <c r="B16897" t="s">
        <v>39453</v>
      </c>
      <c r="C16897">
        <v>2</v>
      </c>
      <c r="D16897" t="s">
        <v>6388</v>
      </c>
      <c r="E16897" t="s">
        <v>12</v>
      </c>
      <c r="F16897" s="3" t="s">
        <v>18740</v>
      </c>
      <c r="G16897">
        <v>2016</v>
      </c>
      <c r="H16897" t="s">
        <v>371</v>
      </c>
      <c r="I16897" t="s">
        <v>39540</v>
      </c>
    </row>
    <row r="16898" spans="1:9" ht="32" x14ac:dyDescent="0.2">
      <c r="A16898" t="s">
        <v>39541</v>
      </c>
      <c r="B16898" t="s">
        <v>34293</v>
      </c>
      <c r="C16898">
        <v>1</v>
      </c>
      <c r="D16898" t="s">
        <v>12</v>
      </c>
      <c r="E16898" t="s">
        <v>12</v>
      </c>
      <c r="F16898" s="3" t="s">
        <v>25842</v>
      </c>
      <c r="G16898">
        <v>2016</v>
      </c>
      <c r="H16898" t="s">
        <v>474</v>
      </c>
      <c r="I16898" t="s">
        <v>39542</v>
      </c>
    </row>
    <row r="16899" spans="1:9" ht="32" x14ac:dyDescent="0.2">
      <c r="A16899" t="s">
        <v>39543</v>
      </c>
      <c r="B16899" t="s">
        <v>38198</v>
      </c>
      <c r="C16899">
        <v>1</v>
      </c>
      <c r="D16899" t="s">
        <v>344</v>
      </c>
      <c r="E16899" t="s">
        <v>334</v>
      </c>
      <c r="F16899" s="3" t="s">
        <v>38199</v>
      </c>
      <c r="G16899">
        <v>2016</v>
      </c>
      <c r="H16899" t="s">
        <v>140</v>
      </c>
      <c r="I16899" t="s">
        <v>39544</v>
      </c>
    </row>
    <row r="16900" spans="1:9" ht="32" x14ac:dyDescent="0.2">
      <c r="A16900" t="s">
        <v>39545</v>
      </c>
      <c r="B16900" t="s">
        <v>19054</v>
      </c>
      <c r="C16900">
        <v>1</v>
      </c>
      <c r="D16900" t="s">
        <v>712</v>
      </c>
      <c r="E16900" t="s">
        <v>12</v>
      </c>
      <c r="F16900" s="3" t="s">
        <v>20532</v>
      </c>
      <c r="G16900">
        <v>2016</v>
      </c>
      <c r="H16900" t="s">
        <v>140</v>
      </c>
      <c r="I16900" t="s">
        <v>39546</v>
      </c>
    </row>
    <row r="16901" spans="1:9" ht="32" x14ac:dyDescent="0.2">
      <c r="A16901" t="s">
        <v>39545</v>
      </c>
      <c r="B16901" t="s">
        <v>11208</v>
      </c>
      <c r="C16901">
        <v>2</v>
      </c>
      <c r="D16901">
        <f>132</f>
        <v>132</v>
      </c>
      <c r="E16901" t="s">
        <v>12</v>
      </c>
      <c r="F16901" s="7" t="s">
        <v>284</v>
      </c>
      <c r="G16901">
        <v>2016</v>
      </c>
      <c r="H16901" t="s">
        <v>140</v>
      </c>
      <c r="I16901" t="s">
        <v>39546</v>
      </c>
    </row>
    <row r="16902" spans="1:9" ht="16" x14ac:dyDescent="0.2">
      <c r="A16902" t="s">
        <v>39547</v>
      </c>
      <c r="B16902" t="s">
        <v>29481</v>
      </c>
      <c r="C16902">
        <v>1</v>
      </c>
      <c r="D16902" t="s">
        <v>996</v>
      </c>
      <c r="E16902" t="s">
        <v>12</v>
      </c>
      <c r="F16902" s="3" t="s">
        <v>39548</v>
      </c>
      <c r="G16902">
        <v>2016</v>
      </c>
      <c r="H16902" t="s">
        <v>998</v>
      </c>
      <c r="I16902" t="s">
        <v>39549</v>
      </c>
    </row>
    <row r="16903" spans="1:9" ht="16" x14ac:dyDescent="0.2">
      <c r="A16903" t="s">
        <v>39550</v>
      </c>
      <c r="B16903" t="s">
        <v>39454</v>
      </c>
      <c r="C16903">
        <v>1</v>
      </c>
      <c r="D16903">
        <f>130</f>
        <v>130</v>
      </c>
      <c r="E16903" t="s">
        <v>12</v>
      </c>
      <c r="F16903" s="3" t="s">
        <v>36360</v>
      </c>
      <c r="G16903">
        <v>2016</v>
      </c>
      <c r="H16903" t="s">
        <v>2316</v>
      </c>
      <c r="I16903" t="s">
        <v>39551</v>
      </c>
    </row>
    <row r="16904" spans="1:9" ht="16" x14ac:dyDescent="0.2">
      <c r="A16904" t="s">
        <v>39552</v>
      </c>
      <c r="B16904" t="s">
        <v>23837</v>
      </c>
      <c r="C16904">
        <v>1</v>
      </c>
      <c r="D16904">
        <f>237</f>
        <v>237</v>
      </c>
      <c r="E16904" t="s">
        <v>12</v>
      </c>
      <c r="F16904" s="7" t="s">
        <v>61</v>
      </c>
      <c r="G16904">
        <v>2016</v>
      </c>
      <c r="H16904" t="s">
        <v>21</v>
      </c>
      <c r="I16904" t="s">
        <v>39553</v>
      </c>
    </row>
    <row r="16905" spans="1:9" ht="48" x14ac:dyDescent="0.2">
      <c r="A16905" t="s">
        <v>39552</v>
      </c>
      <c r="B16905" t="s">
        <v>39554</v>
      </c>
      <c r="C16905">
        <v>2</v>
      </c>
      <c r="D16905" t="s">
        <v>3989</v>
      </c>
      <c r="E16905" t="s">
        <v>12</v>
      </c>
      <c r="F16905" s="3" t="s">
        <v>39555</v>
      </c>
      <c r="G16905">
        <v>2016</v>
      </c>
      <c r="H16905" t="s">
        <v>140</v>
      </c>
      <c r="I16905" t="s">
        <v>39553</v>
      </c>
    </row>
    <row r="16906" spans="1:9" ht="32" x14ac:dyDescent="0.2">
      <c r="A16906" t="s">
        <v>39552</v>
      </c>
      <c r="B16906" t="s">
        <v>39556</v>
      </c>
      <c r="C16906">
        <v>3</v>
      </c>
      <c r="D16906">
        <f>237</f>
        <v>237</v>
      </c>
      <c r="E16906" t="s">
        <v>12</v>
      </c>
      <c r="F16906" s="7" t="s">
        <v>39557</v>
      </c>
      <c r="G16906">
        <v>2016</v>
      </c>
      <c r="H16906" t="s">
        <v>21</v>
      </c>
      <c r="I16906" t="s">
        <v>39553</v>
      </c>
    </row>
    <row r="16907" spans="1:9" ht="32" x14ac:dyDescent="0.2">
      <c r="A16907" t="s">
        <v>39558</v>
      </c>
      <c r="B16907" t="s">
        <v>39559</v>
      </c>
      <c r="C16907">
        <v>1</v>
      </c>
      <c r="D16907" t="s">
        <v>316</v>
      </c>
      <c r="E16907" t="s">
        <v>12</v>
      </c>
      <c r="F16907" s="3" t="s">
        <v>39560</v>
      </c>
      <c r="G16907">
        <v>2016</v>
      </c>
      <c r="H16907" t="s">
        <v>553</v>
      </c>
      <c r="I16907" t="s">
        <v>39561</v>
      </c>
    </row>
    <row r="16908" spans="1:9" ht="16" x14ac:dyDescent="0.2">
      <c r="A16908" t="s">
        <v>39562</v>
      </c>
      <c r="B16908" t="s">
        <v>29526</v>
      </c>
      <c r="C16908">
        <v>1</v>
      </c>
      <c r="D16908">
        <f>469</f>
        <v>469</v>
      </c>
      <c r="E16908" t="s">
        <v>16860</v>
      </c>
      <c r="F16908" s="3" t="s">
        <v>29527</v>
      </c>
      <c r="G16908">
        <v>2016</v>
      </c>
      <c r="H16908" t="s">
        <v>267</v>
      </c>
      <c r="I16908" t="s">
        <v>39563</v>
      </c>
    </row>
    <row r="16909" spans="1:9" ht="16" x14ac:dyDescent="0.2">
      <c r="A16909" t="s">
        <v>39564</v>
      </c>
      <c r="B16909" t="s">
        <v>182</v>
      </c>
      <c r="C16909">
        <v>1</v>
      </c>
      <c r="D16909">
        <f>461</f>
        <v>461</v>
      </c>
      <c r="E16909" t="s">
        <v>12</v>
      </c>
      <c r="F16909" s="3" t="s">
        <v>38348</v>
      </c>
      <c r="G16909">
        <v>2016</v>
      </c>
      <c r="H16909" t="s">
        <v>126</v>
      </c>
      <c r="I16909" t="s">
        <v>39565</v>
      </c>
    </row>
    <row r="16910" spans="1:9" ht="32" x14ac:dyDescent="0.2">
      <c r="A16910" t="s">
        <v>39564</v>
      </c>
      <c r="B16910" t="s">
        <v>39451</v>
      </c>
      <c r="C16910">
        <v>2</v>
      </c>
      <c r="D16910">
        <v>302</v>
      </c>
      <c r="E16910" t="s">
        <v>12</v>
      </c>
      <c r="F16910" s="7" t="s">
        <v>3130</v>
      </c>
      <c r="G16910">
        <v>2016</v>
      </c>
      <c r="H16910" t="s">
        <v>126</v>
      </c>
      <c r="I16910" t="s">
        <v>39565</v>
      </c>
    </row>
    <row r="16911" spans="1:9" ht="16" x14ac:dyDescent="0.2">
      <c r="A16911" t="s">
        <v>39564</v>
      </c>
      <c r="B16911" t="s">
        <v>39452</v>
      </c>
      <c r="C16911">
        <v>3</v>
      </c>
      <c r="D16911" t="s">
        <v>33652</v>
      </c>
      <c r="E16911" t="s">
        <v>12</v>
      </c>
      <c r="F16911" s="3" t="s">
        <v>36195</v>
      </c>
      <c r="G16911">
        <v>2016</v>
      </c>
      <c r="H16911" t="s">
        <v>126</v>
      </c>
      <c r="I16911" t="s">
        <v>39565</v>
      </c>
    </row>
    <row r="16912" spans="1:9" ht="16" x14ac:dyDescent="0.2">
      <c r="A16912" t="s">
        <v>39564</v>
      </c>
      <c r="B16912" t="s">
        <v>39453</v>
      </c>
      <c r="C16912">
        <v>4</v>
      </c>
      <c r="D16912" t="s">
        <v>6388</v>
      </c>
      <c r="E16912" t="s">
        <v>12</v>
      </c>
      <c r="F16912" s="3" t="s">
        <v>18740</v>
      </c>
      <c r="G16912">
        <v>2016</v>
      </c>
      <c r="H16912" t="s">
        <v>371</v>
      </c>
      <c r="I16912" t="s">
        <v>39565</v>
      </c>
    </row>
    <row r="16913" spans="1:9" ht="16" x14ac:dyDescent="0.2">
      <c r="A16913" t="s">
        <v>39564</v>
      </c>
      <c r="B16913" t="s">
        <v>16475</v>
      </c>
      <c r="C16913">
        <v>5</v>
      </c>
      <c r="D16913" t="s">
        <v>11556</v>
      </c>
      <c r="E16913" t="s">
        <v>12</v>
      </c>
      <c r="F16913" s="3" t="s">
        <v>14813</v>
      </c>
      <c r="G16913">
        <v>2016</v>
      </c>
      <c r="H16913" t="s">
        <v>86</v>
      </c>
      <c r="I16913" t="s">
        <v>39565</v>
      </c>
    </row>
    <row r="16914" spans="1:9" ht="16" x14ac:dyDescent="0.2">
      <c r="A16914" t="s">
        <v>39564</v>
      </c>
      <c r="B16914" t="s">
        <v>39454</v>
      </c>
      <c r="C16914">
        <v>6</v>
      </c>
      <c r="D16914">
        <f>130</f>
        <v>130</v>
      </c>
      <c r="E16914" t="s">
        <v>12</v>
      </c>
      <c r="F16914" s="3" t="s">
        <v>36360</v>
      </c>
      <c r="G16914">
        <v>2016</v>
      </c>
      <c r="H16914" t="s">
        <v>2316</v>
      </c>
      <c r="I16914" t="s">
        <v>39565</v>
      </c>
    </row>
    <row r="16915" spans="1:9" ht="16" x14ac:dyDescent="0.2">
      <c r="A16915" t="s">
        <v>39564</v>
      </c>
      <c r="B16915" t="s">
        <v>23835</v>
      </c>
      <c r="C16915">
        <v>7</v>
      </c>
      <c r="D16915" s="5">
        <v>1401</v>
      </c>
      <c r="E16915" t="s">
        <v>12</v>
      </c>
      <c r="F16915" s="7" t="s">
        <v>1858</v>
      </c>
      <c r="G16915">
        <v>2016</v>
      </c>
      <c r="H16915" t="s">
        <v>140</v>
      </c>
      <c r="I16915" t="s">
        <v>39565</v>
      </c>
    </row>
    <row r="16916" spans="1:9" ht="32" x14ac:dyDescent="0.2">
      <c r="A16916" t="s">
        <v>39566</v>
      </c>
      <c r="B16916" t="s">
        <v>27422</v>
      </c>
      <c r="C16916">
        <v>1</v>
      </c>
      <c r="D16916" t="s">
        <v>31</v>
      </c>
      <c r="E16916" t="s">
        <v>12</v>
      </c>
      <c r="F16916" s="3" t="s">
        <v>27423</v>
      </c>
      <c r="G16916">
        <v>2016</v>
      </c>
      <c r="H16916" t="s">
        <v>140</v>
      </c>
      <c r="I16916" t="s">
        <v>39567</v>
      </c>
    </row>
    <row r="16917" spans="1:9" ht="32" x14ac:dyDescent="0.2">
      <c r="A16917" t="s">
        <v>39568</v>
      </c>
      <c r="B16917" t="s">
        <v>29567</v>
      </c>
      <c r="C16917">
        <v>1</v>
      </c>
      <c r="D16917">
        <f>276</f>
        <v>276</v>
      </c>
      <c r="E16917" t="s">
        <v>12</v>
      </c>
      <c r="F16917" s="3" t="s">
        <v>3935</v>
      </c>
      <c r="G16917">
        <v>2016</v>
      </c>
      <c r="H16917" t="s">
        <v>267</v>
      </c>
      <c r="I16917" t="s">
        <v>39569</v>
      </c>
    </row>
    <row r="16918" spans="1:9" ht="32" x14ac:dyDescent="0.2">
      <c r="A16918" t="s">
        <v>39568</v>
      </c>
      <c r="B16918" t="s">
        <v>38349</v>
      </c>
      <c r="C16918">
        <v>2</v>
      </c>
      <c r="D16918" t="s">
        <v>344</v>
      </c>
      <c r="E16918" t="s">
        <v>12</v>
      </c>
      <c r="F16918" s="3" t="s">
        <v>38350</v>
      </c>
      <c r="G16918">
        <v>2016</v>
      </c>
      <c r="H16918" t="s">
        <v>267</v>
      </c>
      <c r="I16918" t="s">
        <v>39569</v>
      </c>
    </row>
    <row r="16919" spans="1:9" ht="16" x14ac:dyDescent="0.2">
      <c r="A16919" t="s">
        <v>39570</v>
      </c>
      <c r="B16919" t="s">
        <v>39571</v>
      </c>
      <c r="C16919">
        <v>1</v>
      </c>
      <c r="D16919" t="s">
        <v>628</v>
      </c>
      <c r="E16919" t="s">
        <v>12</v>
      </c>
      <c r="F16919" s="3" t="s">
        <v>18734</v>
      </c>
      <c r="G16919">
        <v>2016</v>
      </c>
      <c r="H16919" t="s">
        <v>126</v>
      </c>
      <c r="I16919" t="s">
        <v>39572</v>
      </c>
    </row>
    <row r="16920" spans="1:9" ht="16" x14ac:dyDescent="0.2">
      <c r="A16920" t="s">
        <v>39573</v>
      </c>
      <c r="B16920" t="s">
        <v>182</v>
      </c>
      <c r="C16920">
        <v>1</v>
      </c>
      <c r="D16920">
        <f>461</f>
        <v>461</v>
      </c>
      <c r="E16920" t="s">
        <v>12</v>
      </c>
      <c r="F16920" s="3" t="s">
        <v>38348</v>
      </c>
      <c r="G16920">
        <v>2016</v>
      </c>
      <c r="H16920" t="s">
        <v>126</v>
      </c>
      <c r="I16920" t="s">
        <v>39574</v>
      </c>
    </row>
    <row r="16921" spans="1:9" ht="32" x14ac:dyDescent="0.2">
      <c r="A16921" t="s">
        <v>39573</v>
      </c>
      <c r="B16921" t="s">
        <v>39451</v>
      </c>
      <c r="C16921">
        <v>2</v>
      </c>
      <c r="D16921">
        <v>302</v>
      </c>
      <c r="E16921" t="s">
        <v>12</v>
      </c>
      <c r="F16921" s="7" t="s">
        <v>3130</v>
      </c>
      <c r="G16921">
        <v>2016</v>
      </c>
      <c r="H16921" t="s">
        <v>126</v>
      </c>
      <c r="I16921" t="s">
        <v>39574</v>
      </c>
    </row>
    <row r="16922" spans="1:9" ht="16" x14ac:dyDescent="0.2">
      <c r="A16922" t="s">
        <v>39575</v>
      </c>
      <c r="B16922" t="s">
        <v>35614</v>
      </c>
      <c r="C16922">
        <v>1</v>
      </c>
      <c r="D16922" t="s">
        <v>996</v>
      </c>
      <c r="E16922" t="s">
        <v>12</v>
      </c>
      <c r="F16922" s="3" t="s">
        <v>39576</v>
      </c>
      <c r="G16922">
        <v>2016</v>
      </c>
      <c r="H16922" t="s">
        <v>998</v>
      </c>
      <c r="I16922" t="s">
        <v>39577</v>
      </c>
    </row>
    <row r="16923" spans="1:9" ht="32" x14ac:dyDescent="0.2">
      <c r="A16923" t="s">
        <v>39578</v>
      </c>
      <c r="B16923" t="s">
        <v>39579</v>
      </c>
      <c r="C16923">
        <v>1</v>
      </c>
      <c r="D16923">
        <f>276</f>
        <v>276</v>
      </c>
      <c r="E16923" t="s">
        <v>12</v>
      </c>
      <c r="F16923" s="3" t="s">
        <v>3935</v>
      </c>
      <c r="G16923">
        <v>2016</v>
      </c>
      <c r="H16923" t="s">
        <v>267</v>
      </c>
      <c r="I16923" t="s">
        <v>39580</v>
      </c>
    </row>
    <row r="16924" spans="1:9" ht="32" x14ac:dyDescent="0.2">
      <c r="A16924" t="s">
        <v>39581</v>
      </c>
      <c r="B16924" t="s">
        <v>5608</v>
      </c>
      <c r="C16924">
        <v>1</v>
      </c>
      <c r="D16924" t="s">
        <v>5574</v>
      </c>
      <c r="E16924" t="s">
        <v>12</v>
      </c>
      <c r="F16924" s="3" t="s">
        <v>5575</v>
      </c>
      <c r="G16924">
        <v>2016</v>
      </c>
      <c r="H16924" t="s">
        <v>140</v>
      </c>
      <c r="I16924" t="s">
        <v>39582</v>
      </c>
    </row>
    <row r="16925" spans="1:9" ht="32" x14ac:dyDescent="0.2">
      <c r="A16925" t="s">
        <v>39581</v>
      </c>
      <c r="B16925" t="s">
        <v>35276</v>
      </c>
      <c r="C16925">
        <v>2</v>
      </c>
      <c r="D16925" t="s">
        <v>12</v>
      </c>
      <c r="E16925" t="s">
        <v>12</v>
      </c>
      <c r="F16925" s="3" t="s">
        <v>39583</v>
      </c>
      <c r="G16925">
        <v>2016</v>
      </c>
      <c r="H16925" t="s">
        <v>474</v>
      </c>
      <c r="I16925" t="s">
        <v>39582</v>
      </c>
    </row>
    <row r="16926" spans="1:9" ht="16" x14ac:dyDescent="0.2">
      <c r="A16926" t="s">
        <v>39584</v>
      </c>
      <c r="B16926" t="s">
        <v>38597</v>
      </c>
      <c r="C16926">
        <v>1</v>
      </c>
      <c r="D16926" t="s">
        <v>4805</v>
      </c>
      <c r="E16926" t="s">
        <v>12</v>
      </c>
      <c r="F16926" s="3" t="s">
        <v>19276</v>
      </c>
      <c r="G16926">
        <v>2016</v>
      </c>
      <c r="H16926" t="s">
        <v>140</v>
      </c>
      <c r="I16926" t="s">
        <v>39585</v>
      </c>
    </row>
    <row r="16927" spans="1:9" ht="32" x14ac:dyDescent="0.2">
      <c r="A16927" t="s">
        <v>39584</v>
      </c>
      <c r="B16927" t="s">
        <v>38611</v>
      </c>
      <c r="C16927">
        <v>2</v>
      </c>
      <c r="D16927" t="s">
        <v>712</v>
      </c>
      <c r="E16927" t="s">
        <v>12</v>
      </c>
      <c r="F16927" s="3" t="s">
        <v>39586</v>
      </c>
      <c r="G16927">
        <v>2016</v>
      </c>
      <c r="H16927" t="s">
        <v>438</v>
      </c>
      <c r="I16927" t="s">
        <v>39585</v>
      </c>
    </row>
    <row r="16928" spans="1:9" ht="16" x14ac:dyDescent="0.2">
      <c r="A16928" t="s">
        <v>39584</v>
      </c>
      <c r="B16928" t="s">
        <v>39587</v>
      </c>
      <c r="C16928">
        <v>3</v>
      </c>
      <c r="D16928" t="s">
        <v>4805</v>
      </c>
      <c r="E16928" t="s">
        <v>12</v>
      </c>
      <c r="F16928" s="3" t="s">
        <v>19276</v>
      </c>
      <c r="G16928">
        <v>2016</v>
      </c>
      <c r="H16928" t="s">
        <v>140</v>
      </c>
      <c r="I16928" t="s">
        <v>39585</v>
      </c>
    </row>
    <row r="16929" spans="1:9" ht="16" x14ac:dyDescent="0.2">
      <c r="A16929" t="s">
        <v>39588</v>
      </c>
      <c r="B16929" t="s">
        <v>411</v>
      </c>
      <c r="C16929">
        <v>1</v>
      </c>
      <c r="D16929" t="s">
        <v>344</v>
      </c>
      <c r="E16929" t="s">
        <v>12</v>
      </c>
      <c r="F16929" s="7" t="s">
        <v>3829</v>
      </c>
      <c r="G16929">
        <v>2016</v>
      </c>
      <c r="H16929" t="s">
        <v>174</v>
      </c>
      <c r="I16929" t="s">
        <v>39589</v>
      </c>
    </row>
    <row r="16930" spans="1:9" ht="16" x14ac:dyDescent="0.2">
      <c r="A16930" t="s">
        <v>39588</v>
      </c>
      <c r="B16930" t="s">
        <v>1374</v>
      </c>
      <c r="C16930">
        <v>2</v>
      </c>
      <c r="D16930">
        <f>85</f>
        <v>85</v>
      </c>
      <c r="E16930" t="s">
        <v>1171</v>
      </c>
      <c r="F16930" s="3" t="s">
        <v>21335</v>
      </c>
      <c r="G16930">
        <v>2016</v>
      </c>
      <c r="H16930" t="s">
        <v>174</v>
      </c>
      <c r="I16930" t="s">
        <v>39589</v>
      </c>
    </row>
    <row r="16931" spans="1:9" ht="16" x14ac:dyDescent="0.2">
      <c r="A16931" t="s">
        <v>39590</v>
      </c>
      <c r="B16931" t="s">
        <v>39591</v>
      </c>
      <c r="C16931">
        <v>1</v>
      </c>
      <c r="D16931" t="s">
        <v>12</v>
      </c>
      <c r="E16931" t="s">
        <v>12</v>
      </c>
      <c r="F16931" s="3" t="s">
        <v>4386</v>
      </c>
      <c r="G16931">
        <v>2016</v>
      </c>
      <c r="H16931" t="s">
        <v>4387</v>
      </c>
      <c r="I16931" t="s">
        <v>39592</v>
      </c>
    </row>
    <row r="16932" spans="1:9" ht="32" x14ac:dyDescent="0.2">
      <c r="A16932" t="s">
        <v>39593</v>
      </c>
      <c r="B16932" t="s">
        <v>39594</v>
      </c>
      <c r="C16932">
        <v>1</v>
      </c>
      <c r="D16932" t="s">
        <v>12</v>
      </c>
      <c r="E16932" t="s">
        <v>12</v>
      </c>
      <c r="F16932" s="3" t="s">
        <v>3781</v>
      </c>
      <c r="G16932">
        <v>2016</v>
      </c>
      <c r="H16932" t="s">
        <v>140</v>
      </c>
      <c r="I16932" t="s">
        <v>39595</v>
      </c>
    </row>
    <row r="16933" spans="1:9" ht="16" x14ac:dyDescent="0.2">
      <c r="A16933" t="s">
        <v>39593</v>
      </c>
      <c r="B16933" t="s">
        <v>822</v>
      </c>
      <c r="C16933">
        <v>2</v>
      </c>
      <c r="D16933" t="s">
        <v>1049</v>
      </c>
      <c r="E16933" t="s">
        <v>12</v>
      </c>
      <c r="F16933" s="3" t="s">
        <v>34081</v>
      </c>
      <c r="G16933">
        <v>2016</v>
      </c>
      <c r="H16933" t="s">
        <v>140</v>
      </c>
      <c r="I16933" t="s">
        <v>39595</v>
      </c>
    </row>
    <row r="16934" spans="1:9" ht="32" x14ac:dyDescent="0.2">
      <c r="A16934" t="s">
        <v>39593</v>
      </c>
      <c r="B16934" t="s">
        <v>1057</v>
      </c>
      <c r="C16934">
        <v>3</v>
      </c>
      <c r="D16934" t="s">
        <v>2621</v>
      </c>
      <c r="E16934" t="s">
        <v>12</v>
      </c>
      <c r="F16934" s="3" t="s">
        <v>31658</v>
      </c>
      <c r="G16934">
        <v>2016</v>
      </c>
      <c r="H16934" t="s">
        <v>140</v>
      </c>
      <c r="I16934" t="s">
        <v>39595</v>
      </c>
    </row>
    <row r="16935" spans="1:9" ht="32" x14ac:dyDescent="0.2">
      <c r="A16935" t="s">
        <v>39596</v>
      </c>
      <c r="B16935" t="s">
        <v>39597</v>
      </c>
      <c r="C16935">
        <v>1</v>
      </c>
      <c r="D16935" t="s">
        <v>12</v>
      </c>
      <c r="E16935" t="s">
        <v>12</v>
      </c>
      <c r="F16935" s="3" t="s">
        <v>27564</v>
      </c>
      <c r="G16935">
        <v>2016</v>
      </c>
      <c r="H16935" t="s">
        <v>14</v>
      </c>
      <c r="I16935" t="s">
        <v>39598</v>
      </c>
    </row>
    <row r="16936" spans="1:9" ht="16" x14ac:dyDescent="0.2">
      <c r="A16936" t="s">
        <v>39599</v>
      </c>
      <c r="B16936" t="s">
        <v>31528</v>
      </c>
      <c r="C16936">
        <v>1</v>
      </c>
      <c r="D16936">
        <f>410</f>
        <v>410</v>
      </c>
      <c r="E16936" t="s">
        <v>12</v>
      </c>
      <c r="F16936" s="3" t="s">
        <v>13197</v>
      </c>
      <c r="G16936">
        <v>2016</v>
      </c>
      <c r="H16936" t="s">
        <v>140</v>
      </c>
      <c r="I16936" t="s">
        <v>39600</v>
      </c>
    </row>
    <row r="16937" spans="1:9" ht="32" x14ac:dyDescent="0.2">
      <c r="A16937" t="s">
        <v>39599</v>
      </c>
      <c r="B16937" t="s">
        <v>14180</v>
      </c>
      <c r="C16937">
        <v>2</v>
      </c>
      <c r="D16937" t="s">
        <v>12</v>
      </c>
      <c r="E16937" t="s">
        <v>12</v>
      </c>
      <c r="F16937" s="3" t="s">
        <v>3709</v>
      </c>
      <c r="G16937">
        <v>2016</v>
      </c>
      <c r="H16937" t="s">
        <v>140</v>
      </c>
      <c r="I16937" t="s">
        <v>39600</v>
      </c>
    </row>
    <row r="16938" spans="1:9" ht="32" x14ac:dyDescent="0.2">
      <c r="A16938" t="s">
        <v>39601</v>
      </c>
      <c r="B16938" t="s">
        <v>39602</v>
      </c>
      <c r="C16938">
        <v>1</v>
      </c>
      <c r="D16938" t="s">
        <v>12</v>
      </c>
      <c r="E16938" t="s">
        <v>12</v>
      </c>
      <c r="F16938" s="3" t="s">
        <v>39603</v>
      </c>
      <c r="G16938">
        <v>2016</v>
      </c>
      <c r="H16938" t="s">
        <v>1248</v>
      </c>
      <c r="I16938" t="s">
        <v>39604</v>
      </c>
    </row>
    <row r="16939" spans="1:9" ht="16" x14ac:dyDescent="0.2">
      <c r="A16939" t="s">
        <v>39605</v>
      </c>
      <c r="B16939" t="s">
        <v>39606</v>
      </c>
      <c r="C16939">
        <v>1</v>
      </c>
      <c r="D16939" t="s">
        <v>12</v>
      </c>
      <c r="E16939" t="s">
        <v>334</v>
      </c>
      <c r="F16939" s="3" t="s">
        <v>39607</v>
      </c>
      <c r="G16939">
        <v>2016</v>
      </c>
      <c r="H16939" t="s">
        <v>67</v>
      </c>
      <c r="I16939" t="s">
        <v>39608</v>
      </c>
    </row>
    <row r="16940" spans="1:9" ht="16" x14ac:dyDescent="0.2">
      <c r="A16940" t="s">
        <v>39609</v>
      </c>
      <c r="B16940" t="s">
        <v>39610</v>
      </c>
      <c r="C16940">
        <v>1</v>
      </c>
      <c r="D16940" t="s">
        <v>12</v>
      </c>
      <c r="E16940" t="s">
        <v>12</v>
      </c>
      <c r="F16940" s="3" t="s">
        <v>39611</v>
      </c>
      <c r="G16940">
        <v>2016</v>
      </c>
      <c r="H16940" t="s">
        <v>67</v>
      </c>
      <c r="I16940" t="s">
        <v>39612</v>
      </c>
    </row>
    <row r="16941" spans="1:9" ht="16" x14ac:dyDescent="0.2">
      <c r="A16941" t="s">
        <v>39613</v>
      </c>
      <c r="B16941" t="s">
        <v>39614</v>
      </c>
      <c r="C16941">
        <v>1</v>
      </c>
      <c r="D16941" t="s">
        <v>12</v>
      </c>
      <c r="E16941" t="s">
        <v>12</v>
      </c>
      <c r="F16941" s="3" t="s">
        <v>39615</v>
      </c>
      <c r="G16941">
        <v>2016</v>
      </c>
      <c r="H16941" t="s">
        <v>239</v>
      </c>
      <c r="I16941" t="s">
        <v>39616</v>
      </c>
    </row>
    <row r="16942" spans="1:9" ht="16" x14ac:dyDescent="0.2">
      <c r="A16942" t="s">
        <v>39617</v>
      </c>
      <c r="B16942" t="s">
        <v>18376</v>
      </c>
      <c r="C16942">
        <v>1</v>
      </c>
      <c r="D16942" t="s">
        <v>12</v>
      </c>
      <c r="E16942" t="s">
        <v>12</v>
      </c>
      <c r="F16942" s="3" t="s">
        <v>39618</v>
      </c>
      <c r="G16942">
        <v>2016</v>
      </c>
      <c r="H16942" t="s">
        <v>67</v>
      </c>
      <c r="I16942" t="s">
        <v>39619</v>
      </c>
    </row>
    <row r="16943" spans="1:9" ht="32" x14ac:dyDescent="0.2">
      <c r="A16943" t="s">
        <v>39617</v>
      </c>
      <c r="B16943" t="s">
        <v>39602</v>
      </c>
      <c r="C16943">
        <v>2</v>
      </c>
      <c r="D16943" t="s">
        <v>12</v>
      </c>
      <c r="E16943" t="s">
        <v>12</v>
      </c>
      <c r="F16943" s="3" t="s">
        <v>39603</v>
      </c>
      <c r="G16943">
        <v>2016</v>
      </c>
      <c r="H16943" t="s">
        <v>1248</v>
      </c>
      <c r="I16943" t="s">
        <v>39619</v>
      </c>
    </row>
    <row r="16944" spans="1:9" ht="32" x14ac:dyDescent="0.2">
      <c r="A16944" t="s">
        <v>39620</v>
      </c>
      <c r="B16944" t="s">
        <v>39621</v>
      </c>
      <c r="C16944">
        <v>1</v>
      </c>
      <c r="D16944" t="s">
        <v>12</v>
      </c>
      <c r="E16944" t="s">
        <v>12</v>
      </c>
      <c r="F16944" s="3" t="s">
        <v>39622</v>
      </c>
      <c r="G16944">
        <v>2016</v>
      </c>
      <c r="H16944" t="s">
        <v>67</v>
      </c>
      <c r="I16944" t="s">
        <v>39623</v>
      </c>
    </row>
    <row r="16945" spans="1:9" ht="16" x14ac:dyDescent="0.2">
      <c r="A16945" t="s">
        <v>39624</v>
      </c>
      <c r="B16945" t="s">
        <v>18376</v>
      </c>
      <c r="C16945">
        <v>1</v>
      </c>
      <c r="D16945" t="s">
        <v>12</v>
      </c>
      <c r="E16945" t="s">
        <v>12</v>
      </c>
      <c r="F16945" s="3" t="s">
        <v>39618</v>
      </c>
      <c r="G16945">
        <v>2016</v>
      </c>
      <c r="H16945" t="s">
        <v>67</v>
      </c>
      <c r="I16945" t="s">
        <v>39625</v>
      </c>
    </row>
    <row r="16946" spans="1:9" ht="16" x14ac:dyDescent="0.2">
      <c r="A16946" t="s">
        <v>39624</v>
      </c>
      <c r="B16946" t="s">
        <v>27316</v>
      </c>
      <c r="C16946">
        <v>2</v>
      </c>
      <c r="D16946">
        <f>476</f>
        <v>476</v>
      </c>
      <c r="E16946" t="s">
        <v>12</v>
      </c>
      <c r="F16946" s="3" t="s">
        <v>27317</v>
      </c>
      <c r="G16946">
        <v>2016</v>
      </c>
      <c r="H16946" t="s">
        <v>67</v>
      </c>
      <c r="I16946" t="s">
        <v>39625</v>
      </c>
    </row>
    <row r="16947" spans="1:9" ht="32" x14ac:dyDescent="0.2">
      <c r="A16947" t="s">
        <v>39626</v>
      </c>
      <c r="B16947" t="s">
        <v>39627</v>
      </c>
      <c r="C16947">
        <v>1</v>
      </c>
      <c r="D16947" t="s">
        <v>12</v>
      </c>
      <c r="E16947" t="s">
        <v>12</v>
      </c>
      <c r="F16947" s="3" t="s">
        <v>39628</v>
      </c>
      <c r="G16947">
        <v>2016</v>
      </c>
      <c r="H16947" t="s">
        <v>462</v>
      </c>
      <c r="I16947" t="s">
        <v>39629</v>
      </c>
    </row>
    <row r="16948" spans="1:9" ht="32" x14ac:dyDescent="0.2">
      <c r="A16948" t="s">
        <v>39630</v>
      </c>
      <c r="B16948" t="s">
        <v>39602</v>
      </c>
      <c r="C16948">
        <v>1</v>
      </c>
      <c r="D16948" t="s">
        <v>12</v>
      </c>
      <c r="E16948" t="s">
        <v>12</v>
      </c>
      <c r="F16948" s="3" t="s">
        <v>39603</v>
      </c>
      <c r="G16948">
        <v>2016</v>
      </c>
      <c r="H16948" t="s">
        <v>1248</v>
      </c>
      <c r="I16948" t="s">
        <v>39631</v>
      </c>
    </row>
    <row r="16949" spans="1:9" ht="32" x14ac:dyDescent="0.2">
      <c r="A16949" t="s">
        <v>39632</v>
      </c>
      <c r="B16949" t="s">
        <v>39633</v>
      </c>
      <c r="C16949">
        <v>1</v>
      </c>
      <c r="D16949" t="s">
        <v>12</v>
      </c>
      <c r="E16949" t="s">
        <v>12</v>
      </c>
      <c r="F16949" s="3" t="s">
        <v>39634</v>
      </c>
      <c r="G16949">
        <v>2016</v>
      </c>
      <c r="H16949" t="s">
        <v>1248</v>
      </c>
      <c r="I16949" t="s">
        <v>39635</v>
      </c>
    </row>
    <row r="16950" spans="1:9" ht="16" x14ac:dyDescent="0.2">
      <c r="A16950" t="s">
        <v>39636</v>
      </c>
      <c r="B16950" t="s">
        <v>39637</v>
      </c>
      <c r="C16950">
        <v>1</v>
      </c>
      <c r="D16950">
        <f>446</f>
        <v>446</v>
      </c>
      <c r="E16950" t="s">
        <v>12</v>
      </c>
      <c r="F16950" s="3" t="s">
        <v>39638</v>
      </c>
      <c r="G16950">
        <v>2016</v>
      </c>
      <c r="H16950" t="s">
        <v>67</v>
      </c>
      <c r="I16950" t="s">
        <v>39639</v>
      </c>
    </row>
    <row r="16951" spans="1:9" ht="32" x14ac:dyDescent="0.2">
      <c r="A16951" t="s">
        <v>39640</v>
      </c>
      <c r="B16951" t="s">
        <v>39641</v>
      </c>
      <c r="C16951">
        <v>1</v>
      </c>
      <c r="D16951" t="s">
        <v>12</v>
      </c>
      <c r="E16951" t="s">
        <v>12</v>
      </c>
      <c r="F16951" s="3" t="s">
        <v>39642</v>
      </c>
      <c r="G16951">
        <v>2016</v>
      </c>
      <c r="H16951" t="s">
        <v>140</v>
      </c>
      <c r="I16951" t="s">
        <v>39643</v>
      </c>
    </row>
    <row r="16952" spans="1:9" ht="16" x14ac:dyDescent="0.2">
      <c r="A16952" t="s">
        <v>39644</v>
      </c>
      <c r="B16952" t="s">
        <v>39645</v>
      </c>
      <c r="C16952">
        <v>1</v>
      </c>
      <c r="D16952" t="s">
        <v>12</v>
      </c>
      <c r="E16952" t="s">
        <v>12</v>
      </c>
      <c r="F16952" s="3" t="s">
        <v>39646</v>
      </c>
      <c r="G16952">
        <v>2016</v>
      </c>
      <c r="H16952" t="s">
        <v>21</v>
      </c>
      <c r="I16952" t="s">
        <v>39647</v>
      </c>
    </row>
    <row r="16953" spans="1:9" ht="16" x14ac:dyDescent="0.2">
      <c r="A16953" t="s">
        <v>39648</v>
      </c>
      <c r="B16953" t="s">
        <v>12497</v>
      </c>
      <c r="C16953">
        <v>1</v>
      </c>
      <c r="D16953" t="s">
        <v>12</v>
      </c>
      <c r="E16953" t="s">
        <v>12</v>
      </c>
      <c r="F16953" s="3" t="s">
        <v>39649</v>
      </c>
      <c r="G16953">
        <v>2016</v>
      </c>
      <c r="H16953" t="s">
        <v>140</v>
      </c>
      <c r="I16953" t="s">
        <v>39650</v>
      </c>
    </row>
    <row r="16954" spans="1:9" ht="16" x14ac:dyDescent="0.2">
      <c r="A16954" t="s">
        <v>39651</v>
      </c>
      <c r="B16954" t="s">
        <v>39652</v>
      </c>
      <c r="C16954">
        <v>1</v>
      </c>
      <c r="D16954" t="s">
        <v>12</v>
      </c>
      <c r="E16954" t="s">
        <v>12</v>
      </c>
      <c r="F16954" s="3" t="s">
        <v>39653</v>
      </c>
      <c r="G16954">
        <v>2016</v>
      </c>
      <c r="H16954" t="s">
        <v>67</v>
      </c>
      <c r="I16954" t="s">
        <v>39654</v>
      </c>
    </row>
    <row r="16955" spans="1:9" ht="16" x14ac:dyDescent="0.2">
      <c r="A16955" t="s">
        <v>39655</v>
      </c>
      <c r="B16955" t="s">
        <v>39656</v>
      </c>
      <c r="C16955">
        <v>1</v>
      </c>
      <c r="D16955" t="s">
        <v>12</v>
      </c>
      <c r="E16955" t="s">
        <v>12</v>
      </c>
      <c r="F16955" s="3" t="s">
        <v>39657</v>
      </c>
      <c r="G16955">
        <v>2016</v>
      </c>
      <c r="H16955" t="s">
        <v>4191</v>
      </c>
      <c r="I16955" t="s">
        <v>39658</v>
      </c>
    </row>
    <row r="16956" spans="1:9" ht="16" x14ac:dyDescent="0.2">
      <c r="A16956" t="s">
        <v>39659</v>
      </c>
      <c r="B16956" t="s">
        <v>19562</v>
      </c>
      <c r="C16956">
        <v>1</v>
      </c>
      <c r="D16956">
        <f>364</f>
        <v>364</v>
      </c>
      <c r="E16956" t="s">
        <v>1849</v>
      </c>
      <c r="F16956" s="3" t="s">
        <v>1850</v>
      </c>
      <c r="G16956">
        <v>2016</v>
      </c>
      <c r="H16956" t="s">
        <v>267</v>
      </c>
      <c r="I16956" t="s">
        <v>39660</v>
      </c>
    </row>
    <row r="16957" spans="1:9" ht="16" x14ac:dyDescent="0.2">
      <c r="A16957" t="s">
        <v>39661</v>
      </c>
      <c r="B16957" t="s">
        <v>39662</v>
      </c>
      <c r="C16957">
        <v>1</v>
      </c>
      <c r="D16957" t="s">
        <v>12</v>
      </c>
      <c r="E16957" t="s">
        <v>12</v>
      </c>
      <c r="F16957" s="3" t="s">
        <v>39663</v>
      </c>
      <c r="G16957">
        <v>2016</v>
      </c>
      <c r="H16957" t="s">
        <v>368</v>
      </c>
      <c r="I16957" t="s">
        <v>39664</v>
      </c>
    </row>
    <row r="16958" spans="1:9" ht="16" x14ac:dyDescent="0.2">
      <c r="A16958" t="s">
        <v>39665</v>
      </c>
      <c r="B16958" t="s">
        <v>18376</v>
      </c>
      <c r="C16958">
        <v>1</v>
      </c>
      <c r="D16958" t="s">
        <v>12</v>
      </c>
      <c r="E16958" t="s">
        <v>12</v>
      </c>
      <c r="F16958" s="3" t="s">
        <v>39618</v>
      </c>
      <c r="G16958">
        <v>2016</v>
      </c>
      <c r="H16958" t="s">
        <v>67</v>
      </c>
      <c r="I16958" t="s">
        <v>39666</v>
      </c>
    </row>
    <row r="16959" spans="1:9" ht="32" x14ac:dyDescent="0.2">
      <c r="A16959" t="s">
        <v>39665</v>
      </c>
      <c r="B16959" t="s">
        <v>18374</v>
      </c>
      <c r="C16959">
        <v>2</v>
      </c>
      <c r="D16959" t="s">
        <v>12</v>
      </c>
      <c r="E16959" t="s">
        <v>12</v>
      </c>
      <c r="F16959" s="3" t="s">
        <v>39622</v>
      </c>
      <c r="G16959">
        <v>2016</v>
      </c>
      <c r="H16959" t="s">
        <v>67</v>
      </c>
      <c r="I16959" t="s">
        <v>39666</v>
      </c>
    </row>
    <row r="16960" spans="1:9" ht="16" x14ac:dyDescent="0.2">
      <c r="A16960" t="s">
        <v>39667</v>
      </c>
      <c r="B16960" t="s">
        <v>39662</v>
      </c>
      <c r="C16960">
        <v>1</v>
      </c>
      <c r="D16960" t="s">
        <v>12</v>
      </c>
      <c r="E16960" t="s">
        <v>12</v>
      </c>
      <c r="F16960" s="3" t="s">
        <v>39663</v>
      </c>
      <c r="G16960">
        <v>2016</v>
      </c>
      <c r="H16960" t="s">
        <v>368</v>
      </c>
      <c r="I16960" t="s">
        <v>39668</v>
      </c>
    </row>
    <row r="16961" spans="1:9" ht="16" x14ac:dyDescent="0.2">
      <c r="A16961" t="s">
        <v>39669</v>
      </c>
      <c r="B16961" t="s">
        <v>39670</v>
      </c>
      <c r="C16961">
        <v>1</v>
      </c>
      <c r="D16961" t="s">
        <v>12</v>
      </c>
      <c r="E16961" t="s">
        <v>12</v>
      </c>
      <c r="F16961" s="3" t="s">
        <v>39671</v>
      </c>
      <c r="G16961">
        <v>2016</v>
      </c>
      <c r="H16961" t="s">
        <v>67</v>
      </c>
      <c r="I16961" t="s">
        <v>39672</v>
      </c>
    </row>
    <row r="16962" spans="1:9" ht="16" x14ac:dyDescent="0.2">
      <c r="A16962" t="s">
        <v>39673</v>
      </c>
      <c r="B16962" t="s">
        <v>39674</v>
      </c>
      <c r="C16962">
        <v>1</v>
      </c>
      <c r="D16962" t="s">
        <v>12</v>
      </c>
      <c r="E16962" t="s">
        <v>12</v>
      </c>
      <c r="F16962" s="3" t="s">
        <v>39675</v>
      </c>
      <c r="G16962">
        <v>2016</v>
      </c>
      <c r="H16962" t="s">
        <v>1022</v>
      </c>
      <c r="I16962" t="s">
        <v>39676</v>
      </c>
    </row>
    <row r="16963" spans="1:9" ht="16" x14ac:dyDescent="0.2">
      <c r="A16963" t="s">
        <v>39677</v>
      </c>
      <c r="B16963" t="s">
        <v>13102</v>
      </c>
      <c r="C16963">
        <v>1</v>
      </c>
      <c r="D16963" t="s">
        <v>12</v>
      </c>
      <c r="E16963" t="s">
        <v>12</v>
      </c>
      <c r="F16963" s="3" t="s">
        <v>13110</v>
      </c>
      <c r="G16963">
        <v>2016</v>
      </c>
      <c r="H16963" t="s">
        <v>1102</v>
      </c>
      <c r="I16963" t="s">
        <v>39678</v>
      </c>
    </row>
    <row r="16964" spans="1:9" ht="16" x14ac:dyDescent="0.2">
      <c r="A16964" t="s">
        <v>39677</v>
      </c>
      <c r="B16964" t="s">
        <v>39679</v>
      </c>
      <c r="C16964">
        <v>2</v>
      </c>
      <c r="D16964" t="s">
        <v>12</v>
      </c>
      <c r="E16964" t="s">
        <v>12</v>
      </c>
      <c r="F16964" s="3" t="s">
        <v>8314</v>
      </c>
      <c r="G16964">
        <v>2016</v>
      </c>
      <c r="H16964" t="s">
        <v>1102</v>
      </c>
      <c r="I16964" t="s">
        <v>39678</v>
      </c>
    </row>
    <row r="16965" spans="1:9" ht="16" x14ac:dyDescent="0.2">
      <c r="A16965" t="s">
        <v>39677</v>
      </c>
      <c r="B16965" t="s">
        <v>39680</v>
      </c>
      <c r="C16965">
        <v>3</v>
      </c>
      <c r="D16965" t="s">
        <v>12</v>
      </c>
      <c r="E16965" t="s">
        <v>12</v>
      </c>
      <c r="F16965" s="3" t="s">
        <v>31836</v>
      </c>
      <c r="G16965">
        <v>2016</v>
      </c>
      <c r="H16965" t="s">
        <v>140</v>
      </c>
      <c r="I16965" t="s">
        <v>39678</v>
      </c>
    </row>
    <row r="16966" spans="1:9" ht="16" x14ac:dyDescent="0.2">
      <c r="A16966" t="s">
        <v>39677</v>
      </c>
      <c r="B16966" t="s">
        <v>13107</v>
      </c>
      <c r="C16966">
        <v>4</v>
      </c>
      <c r="D16966" t="s">
        <v>12</v>
      </c>
      <c r="E16966" t="s">
        <v>12</v>
      </c>
      <c r="F16966" s="3" t="s">
        <v>39681</v>
      </c>
      <c r="G16966">
        <v>2016</v>
      </c>
      <c r="H16966" t="s">
        <v>140</v>
      </c>
      <c r="I16966" t="s">
        <v>39678</v>
      </c>
    </row>
    <row r="16967" spans="1:9" ht="32" x14ac:dyDescent="0.2">
      <c r="A16967" t="s">
        <v>39682</v>
      </c>
      <c r="B16967" t="s">
        <v>39683</v>
      </c>
      <c r="C16967">
        <v>1</v>
      </c>
      <c r="D16967" t="s">
        <v>712</v>
      </c>
      <c r="E16967" t="s">
        <v>12</v>
      </c>
      <c r="F16967" s="3" t="s">
        <v>39684</v>
      </c>
      <c r="G16967">
        <v>2016</v>
      </c>
      <c r="H16967" t="s">
        <v>438</v>
      </c>
      <c r="I16967" t="s">
        <v>39685</v>
      </c>
    </row>
    <row r="16968" spans="1:9" ht="32" x14ac:dyDescent="0.2">
      <c r="A16968" t="s">
        <v>39686</v>
      </c>
      <c r="B16968" t="s">
        <v>39687</v>
      </c>
      <c r="C16968">
        <v>1</v>
      </c>
      <c r="D16968" t="s">
        <v>12</v>
      </c>
      <c r="E16968" t="s">
        <v>12</v>
      </c>
      <c r="F16968" s="3" t="s">
        <v>38786</v>
      </c>
      <c r="G16968">
        <v>2016</v>
      </c>
      <c r="H16968" t="s">
        <v>67</v>
      </c>
      <c r="I16968" t="s">
        <v>39688</v>
      </c>
    </row>
    <row r="16969" spans="1:9" ht="32" x14ac:dyDescent="0.2">
      <c r="A16969" t="s">
        <v>39689</v>
      </c>
      <c r="B16969" t="s">
        <v>39690</v>
      </c>
      <c r="C16969">
        <v>1</v>
      </c>
      <c r="D16969">
        <f>441</f>
        <v>441</v>
      </c>
      <c r="E16969" t="s">
        <v>12</v>
      </c>
      <c r="F16969" s="3" t="s">
        <v>39691</v>
      </c>
      <c r="G16969">
        <v>2016</v>
      </c>
      <c r="H16969" t="s">
        <v>140</v>
      </c>
      <c r="I16969" t="s">
        <v>39692</v>
      </c>
    </row>
    <row r="16970" spans="1:9" ht="32" x14ac:dyDescent="0.2">
      <c r="A16970" t="s">
        <v>39693</v>
      </c>
      <c r="B16970" t="s">
        <v>39694</v>
      </c>
      <c r="C16970">
        <v>1</v>
      </c>
      <c r="D16970" t="s">
        <v>12</v>
      </c>
      <c r="E16970" t="s">
        <v>12</v>
      </c>
      <c r="F16970" s="3" t="s">
        <v>22253</v>
      </c>
      <c r="G16970">
        <v>2016</v>
      </c>
      <c r="H16970" t="s">
        <v>239</v>
      </c>
      <c r="I16970" t="s">
        <v>39695</v>
      </c>
    </row>
    <row r="16971" spans="1:9" ht="16" x14ac:dyDescent="0.2">
      <c r="A16971" t="s">
        <v>39696</v>
      </c>
      <c r="B16971" t="s">
        <v>39697</v>
      </c>
      <c r="C16971">
        <v>1</v>
      </c>
      <c r="D16971" t="s">
        <v>12</v>
      </c>
      <c r="E16971" t="s">
        <v>12</v>
      </c>
      <c r="F16971" s="3" t="s">
        <v>39698</v>
      </c>
      <c r="G16971">
        <v>2016</v>
      </c>
      <c r="H16971" t="s">
        <v>527</v>
      </c>
      <c r="I16971" t="s">
        <v>39699</v>
      </c>
    </row>
    <row r="16972" spans="1:9" ht="16" x14ac:dyDescent="0.2">
      <c r="A16972" t="s">
        <v>39700</v>
      </c>
      <c r="B16972" t="s">
        <v>39701</v>
      </c>
      <c r="C16972">
        <v>1</v>
      </c>
      <c r="D16972" t="s">
        <v>12</v>
      </c>
      <c r="E16972" t="s">
        <v>12</v>
      </c>
      <c r="F16972" s="3" t="s">
        <v>39702</v>
      </c>
      <c r="G16972">
        <v>2016</v>
      </c>
      <c r="H16972" t="s">
        <v>37</v>
      </c>
      <c r="I16972" t="s">
        <v>39703</v>
      </c>
    </row>
    <row r="16973" spans="1:9" ht="16" x14ac:dyDescent="0.2">
      <c r="A16973" t="s">
        <v>39704</v>
      </c>
      <c r="B16973" t="s">
        <v>39705</v>
      </c>
      <c r="C16973">
        <v>1</v>
      </c>
      <c r="D16973" t="s">
        <v>1128</v>
      </c>
      <c r="E16973" t="s">
        <v>12</v>
      </c>
      <c r="F16973" s="3" t="s">
        <v>39706</v>
      </c>
      <c r="G16973">
        <v>2016</v>
      </c>
      <c r="H16973" t="s">
        <v>140</v>
      </c>
      <c r="I16973" t="s">
        <v>39707</v>
      </c>
    </row>
    <row r="16974" spans="1:9" ht="16" x14ac:dyDescent="0.2">
      <c r="A16974" t="s">
        <v>39704</v>
      </c>
      <c r="B16974" t="s">
        <v>39708</v>
      </c>
      <c r="C16974">
        <v>2</v>
      </c>
      <c r="D16974" t="s">
        <v>52</v>
      </c>
      <c r="E16974" t="s">
        <v>12</v>
      </c>
      <c r="F16974" s="3" t="s">
        <v>31000</v>
      </c>
      <c r="G16974">
        <v>2016</v>
      </c>
      <c r="H16974" t="s">
        <v>140</v>
      </c>
      <c r="I16974" t="s">
        <v>39707</v>
      </c>
    </row>
    <row r="16975" spans="1:9" ht="16" x14ac:dyDescent="0.2">
      <c r="A16975" t="s">
        <v>39704</v>
      </c>
      <c r="B16975" t="s">
        <v>39709</v>
      </c>
      <c r="C16975">
        <v>3</v>
      </c>
      <c r="D16975" t="s">
        <v>12</v>
      </c>
      <c r="E16975" t="s">
        <v>12</v>
      </c>
      <c r="F16975" s="3" t="s">
        <v>32471</v>
      </c>
      <c r="G16975">
        <v>2016</v>
      </c>
      <c r="H16975" t="s">
        <v>140</v>
      </c>
      <c r="I16975" t="s">
        <v>39707</v>
      </c>
    </row>
    <row r="16976" spans="1:9" ht="16" x14ac:dyDescent="0.2">
      <c r="A16976" t="s">
        <v>39710</v>
      </c>
      <c r="B16976" t="s">
        <v>39711</v>
      </c>
      <c r="C16976">
        <v>1</v>
      </c>
      <c r="D16976" t="s">
        <v>12</v>
      </c>
      <c r="E16976" t="s">
        <v>12</v>
      </c>
      <c r="F16976" s="3" t="s">
        <v>17797</v>
      </c>
      <c r="G16976">
        <v>2016</v>
      </c>
      <c r="H16976" t="s">
        <v>323</v>
      </c>
      <c r="I16976" t="s">
        <v>39712</v>
      </c>
    </row>
    <row r="16977" spans="1:9" ht="32" x14ac:dyDescent="0.2">
      <c r="A16977" t="s">
        <v>39710</v>
      </c>
      <c r="B16977" t="s">
        <v>39713</v>
      </c>
      <c r="C16977">
        <v>2</v>
      </c>
      <c r="D16977">
        <f>159</f>
        <v>159</v>
      </c>
      <c r="E16977" t="s">
        <v>12</v>
      </c>
      <c r="F16977" s="3" t="s">
        <v>35552</v>
      </c>
      <c r="G16977">
        <v>2016</v>
      </c>
      <c r="H16977" t="s">
        <v>323</v>
      </c>
      <c r="I16977" t="s">
        <v>39712</v>
      </c>
    </row>
    <row r="16978" spans="1:9" ht="16" x14ac:dyDescent="0.2">
      <c r="A16978" t="s">
        <v>39710</v>
      </c>
      <c r="B16978" t="s">
        <v>39714</v>
      </c>
      <c r="C16978">
        <v>3</v>
      </c>
      <c r="D16978">
        <f>556</f>
        <v>556</v>
      </c>
      <c r="E16978" t="s">
        <v>12</v>
      </c>
      <c r="F16978" s="3" t="s">
        <v>12186</v>
      </c>
      <c r="G16978">
        <v>2016</v>
      </c>
      <c r="H16978" t="s">
        <v>323</v>
      </c>
      <c r="I16978" t="s">
        <v>39712</v>
      </c>
    </row>
    <row r="16979" spans="1:9" ht="16" x14ac:dyDescent="0.2">
      <c r="A16979" t="s">
        <v>39715</v>
      </c>
      <c r="B16979" t="s">
        <v>39716</v>
      </c>
      <c r="C16979">
        <v>1</v>
      </c>
      <c r="D16979">
        <f>400</f>
        <v>400</v>
      </c>
      <c r="E16979" t="s">
        <v>12</v>
      </c>
      <c r="F16979" s="3" t="s">
        <v>11289</v>
      </c>
      <c r="G16979">
        <v>2016</v>
      </c>
      <c r="H16979" t="s">
        <v>140</v>
      </c>
      <c r="I16979" t="s">
        <v>39717</v>
      </c>
    </row>
    <row r="16980" spans="1:9" ht="16" x14ac:dyDescent="0.2">
      <c r="A16980" t="s">
        <v>39715</v>
      </c>
      <c r="B16980" t="s">
        <v>39718</v>
      </c>
      <c r="C16980">
        <v>2</v>
      </c>
      <c r="D16980">
        <f>441</f>
        <v>441</v>
      </c>
      <c r="E16980" t="s">
        <v>12</v>
      </c>
      <c r="F16980" s="3" t="s">
        <v>37545</v>
      </c>
      <c r="G16980">
        <v>2016</v>
      </c>
      <c r="H16980" t="s">
        <v>140</v>
      </c>
      <c r="I16980" t="s">
        <v>39717</v>
      </c>
    </row>
    <row r="16981" spans="1:9" ht="32" x14ac:dyDescent="0.2">
      <c r="A16981" t="s">
        <v>39719</v>
      </c>
      <c r="B16981" t="s">
        <v>35203</v>
      </c>
      <c r="C16981">
        <v>1</v>
      </c>
      <c r="D16981" t="s">
        <v>4805</v>
      </c>
      <c r="E16981" t="s">
        <v>12</v>
      </c>
      <c r="F16981" s="3" t="s">
        <v>35201</v>
      </c>
      <c r="G16981">
        <v>2016</v>
      </c>
      <c r="H16981" t="s">
        <v>140</v>
      </c>
      <c r="I16981" t="s">
        <v>39720</v>
      </c>
    </row>
    <row r="16982" spans="1:9" ht="32" x14ac:dyDescent="0.2">
      <c r="A16982" t="s">
        <v>39719</v>
      </c>
      <c r="B16982" t="s">
        <v>38219</v>
      </c>
      <c r="C16982">
        <v>2</v>
      </c>
      <c r="D16982" t="s">
        <v>52</v>
      </c>
      <c r="E16982" t="s">
        <v>12</v>
      </c>
      <c r="F16982" s="3" t="s">
        <v>39214</v>
      </c>
      <c r="G16982">
        <v>2016</v>
      </c>
      <c r="H16982" t="s">
        <v>140</v>
      </c>
      <c r="I16982" t="s">
        <v>39720</v>
      </c>
    </row>
    <row r="16983" spans="1:9" ht="16" x14ac:dyDescent="0.2">
      <c r="A16983" t="s">
        <v>39719</v>
      </c>
      <c r="B16983" t="s">
        <v>35200</v>
      </c>
      <c r="C16983">
        <v>3</v>
      </c>
      <c r="D16983" t="s">
        <v>12</v>
      </c>
      <c r="E16983" t="s">
        <v>12</v>
      </c>
      <c r="F16983" s="3" t="s">
        <v>39213</v>
      </c>
      <c r="G16983">
        <v>2016</v>
      </c>
      <c r="H16983" t="s">
        <v>140</v>
      </c>
      <c r="I16983" t="s">
        <v>39720</v>
      </c>
    </row>
    <row r="16984" spans="1:9" ht="32" x14ac:dyDescent="0.2">
      <c r="A16984" t="s">
        <v>39721</v>
      </c>
      <c r="B16984" t="s">
        <v>35203</v>
      </c>
      <c r="C16984">
        <v>1</v>
      </c>
      <c r="D16984" t="s">
        <v>4805</v>
      </c>
      <c r="E16984" t="s">
        <v>12</v>
      </c>
      <c r="F16984" s="3" t="s">
        <v>35201</v>
      </c>
      <c r="G16984">
        <v>2016</v>
      </c>
      <c r="H16984" t="s">
        <v>140</v>
      </c>
      <c r="I16984" t="s">
        <v>39722</v>
      </c>
    </row>
    <row r="16985" spans="1:9" ht="32" x14ac:dyDescent="0.2">
      <c r="A16985" t="s">
        <v>39721</v>
      </c>
      <c r="B16985" t="s">
        <v>39723</v>
      </c>
      <c r="C16985">
        <v>2</v>
      </c>
      <c r="D16985" t="s">
        <v>52</v>
      </c>
      <c r="E16985" t="s">
        <v>12</v>
      </c>
      <c r="F16985" s="3" t="s">
        <v>39214</v>
      </c>
      <c r="G16985">
        <v>2016</v>
      </c>
      <c r="H16985" t="s">
        <v>140</v>
      </c>
      <c r="I16985" t="s">
        <v>39722</v>
      </c>
    </row>
    <row r="16986" spans="1:9" ht="16" x14ac:dyDescent="0.2">
      <c r="A16986" t="s">
        <v>39721</v>
      </c>
      <c r="B16986" t="s">
        <v>39724</v>
      </c>
      <c r="C16986">
        <v>3</v>
      </c>
      <c r="D16986" t="s">
        <v>12</v>
      </c>
      <c r="E16986" t="s">
        <v>12</v>
      </c>
      <c r="F16986" s="3" t="s">
        <v>39213</v>
      </c>
      <c r="G16986">
        <v>2016</v>
      </c>
      <c r="H16986" t="s">
        <v>140</v>
      </c>
      <c r="I16986" t="s">
        <v>39722</v>
      </c>
    </row>
    <row r="16987" spans="1:9" ht="32" x14ac:dyDescent="0.2">
      <c r="A16987" t="s">
        <v>39725</v>
      </c>
      <c r="B16987" t="s">
        <v>39726</v>
      </c>
      <c r="C16987">
        <v>1</v>
      </c>
      <c r="D16987" t="s">
        <v>996</v>
      </c>
      <c r="E16987" t="s">
        <v>12</v>
      </c>
      <c r="F16987" s="3" t="s">
        <v>39727</v>
      </c>
      <c r="G16987">
        <v>2016</v>
      </c>
      <c r="H16987" t="s">
        <v>998</v>
      </c>
      <c r="I16987" t="s">
        <v>39728</v>
      </c>
    </row>
    <row r="16988" spans="1:9" ht="32" x14ac:dyDescent="0.2">
      <c r="A16988" t="s">
        <v>39729</v>
      </c>
      <c r="B16988" t="s">
        <v>39730</v>
      </c>
      <c r="C16988">
        <v>1</v>
      </c>
      <c r="D16988" t="s">
        <v>52</v>
      </c>
      <c r="E16988" t="s">
        <v>12</v>
      </c>
      <c r="F16988" s="3" t="s">
        <v>39731</v>
      </c>
      <c r="G16988">
        <v>2016</v>
      </c>
      <c r="H16988" t="s">
        <v>2123</v>
      </c>
      <c r="I16988" t="s">
        <v>39732</v>
      </c>
    </row>
    <row r="16989" spans="1:9" ht="16" x14ac:dyDescent="0.2">
      <c r="A16989" t="s">
        <v>39729</v>
      </c>
      <c r="B16989" t="s">
        <v>31691</v>
      </c>
      <c r="C16989">
        <v>2</v>
      </c>
      <c r="D16989" t="s">
        <v>12</v>
      </c>
      <c r="E16989" t="s">
        <v>12</v>
      </c>
      <c r="F16989" s="3" t="s">
        <v>39733</v>
      </c>
      <c r="G16989">
        <v>2016</v>
      </c>
      <c r="H16989" t="s">
        <v>140</v>
      </c>
      <c r="I16989" t="s">
        <v>39732</v>
      </c>
    </row>
    <row r="16990" spans="1:9" ht="32" x14ac:dyDescent="0.2">
      <c r="A16990" t="s">
        <v>39729</v>
      </c>
      <c r="B16990" t="s">
        <v>13825</v>
      </c>
      <c r="C16990">
        <v>3</v>
      </c>
      <c r="D16990" t="s">
        <v>5851</v>
      </c>
      <c r="E16990" t="s">
        <v>12</v>
      </c>
      <c r="F16990" s="3" t="s">
        <v>39002</v>
      </c>
      <c r="G16990">
        <v>2016</v>
      </c>
      <c r="H16990" t="s">
        <v>140</v>
      </c>
      <c r="I16990" t="s">
        <v>39732</v>
      </c>
    </row>
    <row r="16991" spans="1:9" ht="32" x14ac:dyDescent="0.2">
      <c r="A16991" t="s">
        <v>39729</v>
      </c>
      <c r="B16991" t="s">
        <v>39734</v>
      </c>
      <c r="C16991">
        <v>4</v>
      </c>
      <c r="D16991" t="s">
        <v>1128</v>
      </c>
      <c r="E16991" t="s">
        <v>12</v>
      </c>
      <c r="F16991" s="3" t="s">
        <v>39735</v>
      </c>
      <c r="G16991">
        <v>2016</v>
      </c>
      <c r="H16991" t="s">
        <v>140</v>
      </c>
      <c r="I16991" t="s">
        <v>39732</v>
      </c>
    </row>
    <row r="16992" spans="1:9" ht="16" x14ac:dyDescent="0.2">
      <c r="A16992" t="s">
        <v>39729</v>
      </c>
      <c r="B16992" t="s">
        <v>39736</v>
      </c>
      <c r="C16992">
        <v>5</v>
      </c>
      <c r="D16992" t="s">
        <v>966</v>
      </c>
      <c r="E16992" t="s">
        <v>12</v>
      </c>
      <c r="F16992" s="3" t="s">
        <v>39737</v>
      </c>
      <c r="G16992">
        <v>2016</v>
      </c>
      <c r="H16992" t="s">
        <v>140</v>
      </c>
      <c r="I16992" t="s">
        <v>39732</v>
      </c>
    </row>
    <row r="16993" spans="1:9" ht="32" x14ac:dyDescent="0.2">
      <c r="A16993" t="s">
        <v>39738</v>
      </c>
      <c r="B16993" t="s">
        <v>39739</v>
      </c>
      <c r="C16993">
        <v>1</v>
      </c>
      <c r="D16993" t="s">
        <v>12</v>
      </c>
      <c r="E16993" t="s">
        <v>12</v>
      </c>
      <c r="F16993" s="3" t="s">
        <v>39740</v>
      </c>
      <c r="G16993">
        <v>2016</v>
      </c>
      <c r="H16993" t="s">
        <v>14</v>
      </c>
      <c r="I16993" t="s">
        <v>39741</v>
      </c>
    </row>
    <row r="16994" spans="1:9" ht="32" x14ac:dyDescent="0.2">
      <c r="A16994" t="s">
        <v>39738</v>
      </c>
      <c r="B16994" t="s">
        <v>39742</v>
      </c>
      <c r="C16994">
        <v>2</v>
      </c>
      <c r="D16994" t="s">
        <v>344</v>
      </c>
      <c r="E16994" t="s">
        <v>12</v>
      </c>
      <c r="F16994" s="3" t="s">
        <v>39743</v>
      </c>
      <c r="G16994">
        <v>2016</v>
      </c>
      <c r="H16994" t="s">
        <v>714</v>
      </c>
      <c r="I16994" t="s">
        <v>39741</v>
      </c>
    </row>
    <row r="16995" spans="1:9" ht="32" x14ac:dyDescent="0.2">
      <c r="A16995" t="s">
        <v>39738</v>
      </c>
      <c r="B16995" t="s">
        <v>39744</v>
      </c>
      <c r="C16995">
        <v>3</v>
      </c>
      <c r="D16995" t="s">
        <v>344</v>
      </c>
      <c r="E16995" t="s">
        <v>12</v>
      </c>
      <c r="F16995" s="3" t="s">
        <v>38100</v>
      </c>
      <c r="G16995">
        <v>2016</v>
      </c>
      <c r="H16995" t="s">
        <v>714</v>
      </c>
      <c r="I16995" t="s">
        <v>39741</v>
      </c>
    </row>
    <row r="16996" spans="1:9" ht="32" x14ac:dyDescent="0.2">
      <c r="A16996" t="s">
        <v>39745</v>
      </c>
      <c r="B16996" t="s">
        <v>4096</v>
      </c>
      <c r="C16996">
        <v>1</v>
      </c>
      <c r="D16996">
        <f>137</f>
        <v>137</v>
      </c>
      <c r="E16996" t="s">
        <v>12</v>
      </c>
      <c r="F16996" s="3" t="s">
        <v>18459</v>
      </c>
      <c r="G16996">
        <v>2016</v>
      </c>
      <c r="H16996" t="s">
        <v>323</v>
      </c>
      <c r="I16996" t="s">
        <v>39746</v>
      </c>
    </row>
    <row r="16997" spans="1:9" ht="32" x14ac:dyDescent="0.2">
      <c r="A16997" t="s">
        <v>39747</v>
      </c>
      <c r="B16997" t="s">
        <v>39748</v>
      </c>
      <c r="C16997">
        <v>1</v>
      </c>
      <c r="D16997" t="s">
        <v>12</v>
      </c>
      <c r="E16997" t="s">
        <v>12</v>
      </c>
      <c r="F16997" s="3" t="s">
        <v>39749</v>
      </c>
      <c r="G16997">
        <v>2016</v>
      </c>
      <c r="H16997" t="s">
        <v>140</v>
      </c>
      <c r="I16997" t="s">
        <v>39750</v>
      </c>
    </row>
    <row r="16998" spans="1:9" ht="32" x14ac:dyDescent="0.2">
      <c r="A16998" t="s">
        <v>39751</v>
      </c>
      <c r="B16998" t="s">
        <v>39752</v>
      </c>
      <c r="C16998">
        <v>1</v>
      </c>
      <c r="D16998" t="s">
        <v>12</v>
      </c>
      <c r="E16998" t="s">
        <v>12</v>
      </c>
      <c r="F16998" s="3" t="s">
        <v>39753</v>
      </c>
      <c r="G16998">
        <v>2016</v>
      </c>
      <c r="H16998" t="s">
        <v>140</v>
      </c>
      <c r="I16998" t="s">
        <v>39754</v>
      </c>
    </row>
    <row r="16999" spans="1:9" ht="32" x14ac:dyDescent="0.2">
      <c r="A16999" t="s">
        <v>39755</v>
      </c>
      <c r="B16999" t="s">
        <v>39756</v>
      </c>
      <c r="C16999">
        <v>1</v>
      </c>
      <c r="D16999" t="s">
        <v>33730</v>
      </c>
      <c r="E16999" t="s">
        <v>12</v>
      </c>
      <c r="F16999" s="3" t="s">
        <v>33731</v>
      </c>
      <c r="G16999">
        <v>2016</v>
      </c>
      <c r="H16999" t="s">
        <v>140</v>
      </c>
      <c r="I16999" t="s">
        <v>39757</v>
      </c>
    </row>
    <row r="17000" spans="1:9" ht="16" x14ac:dyDescent="0.2">
      <c r="A17000" t="s">
        <v>39758</v>
      </c>
      <c r="B17000" t="s">
        <v>39759</v>
      </c>
      <c r="C17000">
        <v>1</v>
      </c>
      <c r="D17000" t="s">
        <v>12</v>
      </c>
      <c r="E17000" t="s">
        <v>12</v>
      </c>
      <c r="F17000" s="3" t="s">
        <v>38437</v>
      </c>
      <c r="G17000">
        <v>2016</v>
      </c>
      <c r="H17000" t="s">
        <v>140</v>
      </c>
      <c r="I17000" t="s">
        <v>39760</v>
      </c>
    </row>
    <row r="17001" spans="1:9" ht="32" x14ac:dyDescent="0.2">
      <c r="A17001" t="s">
        <v>39761</v>
      </c>
      <c r="B17001" t="s">
        <v>39762</v>
      </c>
      <c r="C17001">
        <v>1</v>
      </c>
      <c r="D17001">
        <f>151</f>
        <v>151</v>
      </c>
      <c r="E17001" t="s">
        <v>12</v>
      </c>
      <c r="F17001" s="3" t="s">
        <v>39763</v>
      </c>
      <c r="G17001">
        <v>2016</v>
      </c>
      <c r="H17001" t="s">
        <v>140</v>
      </c>
      <c r="I17001" t="s">
        <v>39764</v>
      </c>
    </row>
    <row r="17002" spans="1:9" ht="16" x14ac:dyDescent="0.2">
      <c r="A17002" t="s">
        <v>39765</v>
      </c>
      <c r="B17002" t="s">
        <v>39766</v>
      </c>
      <c r="C17002">
        <v>1</v>
      </c>
      <c r="D17002" t="s">
        <v>12</v>
      </c>
      <c r="E17002" t="s">
        <v>12</v>
      </c>
      <c r="F17002" s="3" t="s">
        <v>39767</v>
      </c>
      <c r="G17002">
        <v>2016</v>
      </c>
      <c r="H17002" t="s">
        <v>140</v>
      </c>
      <c r="I17002" t="s">
        <v>39768</v>
      </c>
    </row>
    <row r="17003" spans="1:9" ht="16" x14ac:dyDescent="0.2">
      <c r="A17003" t="s">
        <v>39765</v>
      </c>
      <c r="B17003" t="s">
        <v>38616</v>
      </c>
      <c r="C17003">
        <v>2</v>
      </c>
      <c r="D17003" t="s">
        <v>11398</v>
      </c>
      <c r="E17003" t="s">
        <v>12</v>
      </c>
      <c r="F17003" s="3" t="s">
        <v>13355</v>
      </c>
      <c r="G17003">
        <v>2016</v>
      </c>
      <c r="H17003" t="s">
        <v>140</v>
      </c>
      <c r="I17003" t="s">
        <v>39768</v>
      </c>
    </row>
    <row r="17004" spans="1:9" ht="16" x14ac:dyDescent="0.2">
      <c r="A17004" t="s">
        <v>39769</v>
      </c>
      <c r="B17004" t="s">
        <v>18070</v>
      </c>
      <c r="C17004">
        <v>1</v>
      </c>
      <c r="D17004" t="s">
        <v>2621</v>
      </c>
      <c r="E17004" t="s">
        <v>12</v>
      </c>
      <c r="F17004" s="3" t="s">
        <v>6011</v>
      </c>
      <c r="G17004">
        <v>2016</v>
      </c>
      <c r="H17004" t="s">
        <v>140</v>
      </c>
      <c r="I17004" t="s">
        <v>39770</v>
      </c>
    </row>
    <row r="17005" spans="1:9" ht="16" x14ac:dyDescent="0.2">
      <c r="A17005" t="s">
        <v>39771</v>
      </c>
      <c r="B17005" t="s">
        <v>39772</v>
      </c>
      <c r="C17005">
        <v>1</v>
      </c>
      <c r="D17005" t="s">
        <v>12</v>
      </c>
      <c r="E17005" t="s">
        <v>12</v>
      </c>
      <c r="F17005" s="3" t="s">
        <v>39773</v>
      </c>
      <c r="G17005">
        <v>2016</v>
      </c>
      <c r="H17005" t="s">
        <v>140</v>
      </c>
      <c r="I17005" t="s">
        <v>39774</v>
      </c>
    </row>
    <row r="17006" spans="1:9" ht="32" x14ac:dyDescent="0.2">
      <c r="A17006" t="s">
        <v>39775</v>
      </c>
      <c r="B17006" t="s">
        <v>39756</v>
      </c>
      <c r="C17006">
        <v>1</v>
      </c>
      <c r="D17006" t="s">
        <v>33730</v>
      </c>
      <c r="E17006" t="s">
        <v>12</v>
      </c>
      <c r="F17006" s="3" t="s">
        <v>33731</v>
      </c>
      <c r="G17006">
        <v>2016</v>
      </c>
      <c r="H17006" t="s">
        <v>140</v>
      </c>
      <c r="I17006" t="s">
        <v>39776</v>
      </c>
    </row>
    <row r="17007" spans="1:9" ht="16" x14ac:dyDescent="0.2">
      <c r="A17007" t="s">
        <v>39777</v>
      </c>
      <c r="B17007" t="s">
        <v>39778</v>
      </c>
      <c r="C17007">
        <v>1</v>
      </c>
      <c r="D17007" t="s">
        <v>12</v>
      </c>
      <c r="E17007" t="s">
        <v>12</v>
      </c>
      <c r="F17007" s="3" t="s">
        <v>39779</v>
      </c>
      <c r="G17007">
        <v>2016</v>
      </c>
      <c r="H17007" t="s">
        <v>140</v>
      </c>
      <c r="I17007" t="s">
        <v>39780</v>
      </c>
    </row>
    <row r="17008" spans="1:9" ht="16" x14ac:dyDescent="0.2">
      <c r="A17008" t="s">
        <v>39781</v>
      </c>
      <c r="B17008" t="s">
        <v>3330</v>
      </c>
      <c r="C17008">
        <v>1</v>
      </c>
      <c r="D17008" t="s">
        <v>90</v>
      </c>
      <c r="E17008" t="s">
        <v>12</v>
      </c>
      <c r="F17008" s="3" t="s">
        <v>3824</v>
      </c>
      <c r="G17008">
        <v>2016</v>
      </c>
      <c r="H17008" t="s">
        <v>296</v>
      </c>
      <c r="I17008" t="s">
        <v>39782</v>
      </c>
    </row>
    <row r="17009" spans="1:9" ht="32" x14ac:dyDescent="0.2">
      <c r="A17009" t="s">
        <v>39783</v>
      </c>
      <c r="B17009" t="s">
        <v>39784</v>
      </c>
      <c r="C17009">
        <v>1</v>
      </c>
      <c r="D17009">
        <f>514</f>
        <v>514</v>
      </c>
      <c r="E17009" t="s">
        <v>12</v>
      </c>
      <c r="F17009" s="3" t="s">
        <v>39785</v>
      </c>
      <c r="G17009">
        <v>2016</v>
      </c>
      <c r="H17009" t="s">
        <v>140</v>
      </c>
      <c r="I17009" t="s">
        <v>39786</v>
      </c>
    </row>
    <row r="17010" spans="1:9" ht="16" x14ac:dyDescent="0.2">
      <c r="A17010" t="s">
        <v>39783</v>
      </c>
      <c r="B17010" t="s">
        <v>39787</v>
      </c>
      <c r="C17010">
        <v>2</v>
      </c>
      <c r="D17010" t="s">
        <v>12</v>
      </c>
      <c r="E17010" t="s">
        <v>12</v>
      </c>
      <c r="F17010" s="3" t="s">
        <v>39788</v>
      </c>
      <c r="G17010">
        <v>2016</v>
      </c>
      <c r="H17010" t="s">
        <v>140</v>
      </c>
      <c r="I17010" t="s">
        <v>39786</v>
      </c>
    </row>
    <row r="17011" spans="1:9" ht="16" x14ac:dyDescent="0.2">
      <c r="A17011" t="s">
        <v>39789</v>
      </c>
      <c r="B17011" t="s">
        <v>39790</v>
      </c>
      <c r="C17011">
        <v>1</v>
      </c>
      <c r="D17011">
        <v>37</v>
      </c>
      <c r="E17011" t="s">
        <v>12</v>
      </c>
      <c r="F17011" s="7" t="s">
        <v>18466</v>
      </c>
      <c r="G17011">
        <v>2016</v>
      </c>
      <c r="H17011" t="s">
        <v>126</v>
      </c>
      <c r="I17011" t="s">
        <v>39791</v>
      </c>
    </row>
    <row r="17012" spans="1:9" ht="16" x14ac:dyDescent="0.2">
      <c r="A17012" t="s">
        <v>39789</v>
      </c>
      <c r="B17012" t="s">
        <v>36396</v>
      </c>
      <c r="C17012">
        <v>2</v>
      </c>
      <c r="D17012" t="s">
        <v>12</v>
      </c>
      <c r="E17012" t="s">
        <v>12</v>
      </c>
      <c r="F17012" s="3" t="s">
        <v>18780</v>
      </c>
      <c r="G17012">
        <v>2016</v>
      </c>
      <c r="H17012" t="s">
        <v>140</v>
      </c>
      <c r="I17012" t="s">
        <v>39791</v>
      </c>
    </row>
    <row r="17013" spans="1:9" ht="16" x14ac:dyDescent="0.2">
      <c r="A17013" t="s">
        <v>39789</v>
      </c>
      <c r="B17013" t="s">
        <v>39792</v>
      </c>
      <c r="C17013">
        <v>3</v>
      </c>
      <c r="D17013" t="s">
        <v>12</v>
      </c>
      <c r="E17013" t="s">
        <v>12</v>
      </c>
      <c r="F17013" s="3" t="s">
        <v>36217</v>
      </c>
      <c r="G17013">
        <v>2016</v>
      </c>
      <c r="H17013" t="s">
        <v>126</v>
      </c>
      <c r="I17013" t="s">
        <v>39791</v>
      </c>
    </row>
    <row r="17014" spans="1:9" ht="32" x14ac:dyDescent="0.2">
      <c r="A17014" t="s">
        <v>39789</v>
      </c>
      <c r="B17014" t="s">
        <v>39793</v>
      </c>
      <c r="C17014">
        <v>4</v>
      </c>
      <c r="D17014" t="s">
        <v>12</v>
      </c>
      <c r="E17014" t="s">
        <v>12</v>
      </c>
      <c r="F17014" s="3" t="s">
        <v>529</v>
      </c>
      <c r="G17014">
        <v>2016</v>
      </c>
      <c r="H17014" t="s">
        <v>522</v>
      </c>
      <c r="I17014" t="s">
        <v>39791</v>
      </c>
    </row>
    <row r="17015" spans="1:9" ht="32" x14ac:dyDescent="0.2">
      <c r="A17015" t="s">
        <v>39794</v>
      </c>
      <c r="B17015" t="s">
        <v>14252</v>
      </c>
      <c r="C17015">
        <v>1</v>
      </c>
      <c r="D17015">
        <f>514</f>
        <v>514</v>
      </c>
      <c r="E17015" t="s">
        <v>12</v>
      </c>
      <c r="F17015" s="3" t="s">
        <v>453</v>
      </c>
      <c r="G17015">
        <v>2016</v>
      </c>
      <c r="H17015" t="s">
        <v>140</v>
      </c>
      <c r="I17015" t="s">
        <v>39795</v>
      </c>
    </row>
    <row r="17016" spans="1:9" ht="32" x14ac:dyDescent="0.2">
      <c r="A17016" t="s">
        <v>39794</v>
      </c>
      <c r="B17016" t="s">
        <v>39796</v>
      </c>
      <c r="C17016">
        <v>2</v>
      </c>
      <c r="D17016">
        <f>514</f>
        <v>514</v>
      </c>
      <c r="E17016" t="s">
        <v>12</v>
      </c>
      <c r="F17016" s="3" t="s">
        <v>39797</v>
      </c>
      <c r="G17016">
        <v>2016</v>
      </c>
      <c r="H17016" t="s">
        <v>140</v>
      </c>
      <c r="I17016" t="s">
        <v>39795</v>
      </c>
    </row>
    <row r="17017" spans="1:9" ht="16" x14ac:dyDescent="0.2">
      <c r="A17017" t="s">
        <v>39794</v>
      </c>
      <c r="B17017" t="s">
        <v>39798</v>
      </c>
      <c r="C17017">
        <v>3</v>
      </c>
      <c r="D17017">
        <f>400</f>
        <v>400</v>
      </c>
      <c r="E17017" t="s">
        <v>12</v>
      </c>
      <c r="F17017" s="3" t="s">
        <v>19437</v>
      </c>
      <c r="G17017">
        <v>2016</v>
      </c>
      <c r="H17017" t="s">
        <v>140</v>
      </c>
      <c r="I17017" t="s">
        <v>39795</v>
      </c>
    </row>
    <row r="17018" spans="1:9" ht="32" x14ac:dyDescent="0.2">
      <c r="A17018" t="s">
        <v>39799</v>
      </c>
      <c r="B17018" t="s">
        <v>1016</v>
      </c>
      <c r="C17018">
        <v>1</v>
      </c>
      <c r="D17018" t="s">
        <v>52</v>
      </c>
      <c r="E17018" t="s">
        <v>12</v>
      </c>
      <c r="F17018" s="3" t="s">
        <v>2148</v>
      </c>
      <c r="G17018">
        <v>2016</v>
      </c>
      <c r="H17018" t="s">
        <v>140</v>
      </c>
      <c r="I17018" t="s">
        <v>39800</v>
      </c>
    </row>
    <row r="17019" spans="1:9" ht="32" x14ac:dyDescent="0.2">
      <c r="A17019" t="s">
        <v>39801</v>
      </c>
      <c r="B17019" t="s">
        <v>19054</v>
      </c>
      <c r="C17019">
        <v>1</v>
      </c>
      <c r="D17019" t="s">
        <v>712</v>
      </c>
      <c r="E17019" t="s">
        <v>12</v>
      </c>
      <c r="F17019" s="3" t="s">
        <v>20532</v>
      </c>
      <c r="G17019">
        <v>2016</v>
      </c>
      <c r="H17019" t="s">
        <v>140</v>
      </c>
      <c r="I17019" t="s">
        <v>39802</v>
      </c>
    </row>
    <row r="17020" spans="1:9" ht="16" x14ac:dyDescent="0.2">
      <c r="A17020" t="s">
        <v>39801</v>
      </c>
      <c r="B17020" t="s">
        <v>23485</v>
      </c>
      <c r="C17020">
        <v>2</v>
      </c>
      <c r="D17020">
        <f>154</f>
        <v>154</v>
      </c>
      <c r="E17020" t="s">
        <v>12</v>
      </c>
      <c r="F17020" s="3" t="s">
        <v>2230</v>
      </c>
      <c r="G17020">
        <v>2016</v>
      </c>
      <c r="H17020" t="s">
        <v>140</v>
      </c>
      <c r="I17020" t="s">
        <v>39802</v>
      </c>
    </row>
    <row r="17021" spans="1:9" ht="32" x14ac:dyDescent="0.2">
      <c r="A17021" t="s">
        <v>39801</v>
      </c>
      <c r="B17021" t="s">
        <v>39068</v>
      </c>
      <c r="C17021">
        <v>3</v>
      </c>
      <c r="D17021" t="s">
        <v>1512</v>
      </c>
      <c r="E17021" t="s">
        <v>12</v>
      </c>
      <c r="F17021" s="3" t="s">
        <v>9466</v>
      </c>
      <c r="G17021">
        <v>2016</v>
      </c>
      <c r="H17021" t="s">
        <v>140</v>
      </c>
      <c r="I17021" t="s">
        <v>39802</v>
      </c>
    </row>
    <row r="17022" spans="1:9" ht="32" x14ac:dyDescent="0.2">
      <c r="A17022" t="s">
        <v>39803</v>
      </c>
      <c r="B17022" t="s">
        <v>28160</v>
      </c>
      <c r="C17022">
        <v>1</v>
      </c>
      <c r="D17022">
        <f>400</f>
        <v>400</v>
      </c>
      <c r="E17022" t="s">
        <v>12</v>
      </c>
      <c r="F17022" s="3" t="s">
        <v>39804</v>
      </c>
      <c r="G17022">
        <v>2016</v>
      </c>
      <c r="H17022" t="s">
        <v>140</v>
      </c>
      <c r="I17022" t="s">
        <v>39805</v>
      </c>
    </row>
    <row r="17023" spans="1:9" ht="32" x14ac:dyDescent="0.2">
      <c r="A17023" t="s">
        <v>39803</v>
      </c>
      <c r="B17023" t="s">
        <v>39806</v>
      </c>
      <c r="C17023">
        <v>2</v>
      </c>
      <c r="D17023">
        <f>400</f>
        <v>400</v>
      </c>
      <c r="E17023" t="s">
        <v>12</v>
      </c>
      <c r="F17023" s="3" t="s">
        <v>39804</v>
      </c>
      <c r="G17023">
        <v>2016</v>
      </c>
      <c r="H17023" t="s">
        <v>140</v>
      </c>
      <c r="I17023" t="s">
        <v>39805</v>
      </c>
    </row>
    <row r="17024" spans="1:9" ht="32" x14ac:dyDescent="0.2">
      <c r="A17024" t="s">
        <v>39807</v>
      </c>
      <c r="B17024" t="s">
        <v>39808</v>
      </c>
      <c r="C17024">
        <v>1</v>
      </c>
      <c r="D17024" t="s">
        <v>1142</v>
      </c>
      <c r="E17024" t="s">
        <v>12</v>
      </c>
      <c r="F17024" s="3" t="s">
        <v>39809</v>
      </c>
      <c r="G17024">
        <v>2016</v>
      </c>
      <c r="H17024" t="s">
        <v>368</v>
      </c>
      <c r="I17024" t="s">
        <v>39810</v>
      </c>
    </row>
    <row r="17025" spans="1:9" ht="32" x14ac:dyDescent="0.2">
      <c r="A17025" t="s">
        <v>39807</v>
      </c>
      <c r="B17025" t="s">
        <v>39811</v>
      </c>
      <c r="C17025">
        <v>2</v>
      </c>
      <c r="D17025" t="s">
        <v>1142</v>
      </c>
      <c r="E17025" t="s">
        <v>12</v>
      </c>
      <c r="F17025" s="3" t="s">
        <v>39809</v>
      </c>
      <c r="G17025">
        <v>2016</v>
      </c>
      <c r="H17025" t="s">
        <v>368</v>
      </c>
      <c r="I17025" t="s">
        <v>39810</v>
      </c>
    </row>
    <row r="17026" spans="1:9" ht="32" x14ac:dyDescent="0.2">
      <c r="A17026" t="s">
        <v>39812</v>
      </c>
      <c r="B17026" t="s">
        <v>5503</v>
      </c>
      <c r="C17026">
        <v>1</v>
      </c>
      <c r="D17026">
        <f>151</f>
        <v>151</v>
      </c>
      <c r="E17026" t="s">
        <v>12</v>
      </c>
      <c r="F17026" s="3" t="s">
        <v>2032</v>
      </c>
      <c r="G17026">
        <v>2016</v>
      </c>
      <c r="H17026" t="s">
        <v>140</v>
      </c>
      <c r="I17026" t="s">
        <v>39813</v>
      </c>
    </row>
    <row r="17027" spans="1:9" ht="32" x14ac:dyDescent="0.2">
      <c r="A17027" t="s">
        <v>39812</v>
      </c>
      <c r="B17027" t="s">
        <v>39814</v>
      </c>
      <c r="C17027">
        <v>2</v>
      </c>
      <c r="D17027">
        <f>400</f>
        <v>400</v>
      </c>
      <c r="E17027" t="s">
        <v>12</v>
      </c>
      <c r="F17027" s="3" t="s">
        <v>39804</v>
      </c>
      <c r="G17027">
        <v>2016</v>
      </c>
      <c r="H17027" t="s">
        <v>140</v>
      </c>
      <c r="I17027" t="s">
        <v>39813</v>
      </c>
    </row>
    <row r="17028" spans="1:9" ht="32" x14ac:dyDescent="0.2">
      <c r="A17028" t="s">
        <v>39815</v>
      </c>
      <c r="B17028" t="s">
        <v>5590</v>
      </c>
      <c r="C17028">
        <v>1</v>
      </c>
      <c r="D17028">
        <f>169</f>
        <v>169</v>
      </c>
      <c r="E17028" t="s">
        <v>12</v>
      </c>
      <c r="F17028" s="3" t="s">
        <v>696</v>
      </c>
      <c r="G17028">
        <v>2016</v>
      </c>
      <c r="H17028" t="s">
        <v>140</v>
      </c>
      <c r="I17028" t="s">
        <v>39816</v>
      </c>
    </row>
    <row r="17029" spans="1:9" ht="32" x14ac:dyDescent="0.2">
      <c r="A17029" t="s">
        <v>39817</v>
      </c>
      <c r="B17029" t="s">
        <v>1016</v>
      </c>
      <c r="C17029">
        <v>1</v>
      </c>
      <c r="D17029" t="s">
        <v>52</v>
      </c>
      <c r="E17029" t="s">
        <v>12</v>
      </c>
      <c r="F17029" s="3" t="s">
        <v>2148</v>
      </c>
      <c r="G17029">
        <v>2016</v>
      </c>
      <c r="H17029" t="s">
        <v>140</v>
      </c>
      <c r="I17029" t="s">
        <v>39818</v>
      </c>
    </row>
    <row r="17030" spans="1:9" ht="32" x14ac:dyDescent="0.2">
      <c r="A17030" t="s">
        <v>39819</v>
      </c>
      <c r="B17030" t="s">
        <v>12341</v>
      </c>
      <c r="C17030">
        <v>1</v>
      </c>
      <c r="D17030" t="s">
        <v>316</v>
      </c>
      <c r="E17030" t="s">
        <v>12</v>
      </c>
      <c r="F17030" s="3" t="s">
        <v>39820</v>
      </c>
      <c r="G17030">
        <v>2016</v>
      </c>
      <c r="H17030" t="s">
        <v>318</v>
      </c>
      <c r="I17030" t="s">
        <v>39821</v>
      </c>
    </row>
    <row r="17031" spans="1:9" ht="16" x14ac:dyDescent="0.2">
      <c r="A17031" t="s">
        <v>39822</v>
      </c>
      <c r="B17031" t="s">
        <v>39823</v>
      </c>
      <c r="C17031">
        <v>1</v>
      </c>
      <c r="D17031" t="s">
        <v>12</v>
      </c>
      <c r="E17031" t="s">
        <v>12</v>
      </c>
      <c r="F17031" s="3" t="s">
        <v>39824</v>
      </c>
      <c r="G17031">
        <v>2016</v>
      </c>
      <c r="H17031" t="s">
        <v>5763</v>
      </c>
      <c r="I17031" t="s">
        <v>39825</v>
      </c>
    </row>
    <row r="17032" spans="1:9" ht="32" x14ac:dyDescent="0.2">
      <c r="A17032" t="s">
        <v>39826</v>
      </c>
      <c r="B17032" t="s">
        <v>38756</v>
      </c>
      <c r="C17032">
        <v>1</v>
      </c>
      <c r="D17032">
        <f>19</f>
        <v>19</v>
      </c>
      <c r="E17032" t="s">
        <v>12</v>
      </c>
      <c r="F17032" s="3" t="s">
        <v>39827</v>
      </c>
      <c r="G17032">
        <v>2016</v>
      </c>
      <c r="H17032" t="s">
        <v>368</v>
      </c>
      <c r="I17032" t="s">
        <v>39828</v>
      </c>
    </row>
    <row r="17033" spans="1:9" ht="32" x14ac:dyDescent="0.2">
      <c r="A17033" t="s">
        <v>39829</v>
      </c>
      <c r="B17033" t="s">
        <v>32453</v>
      </c>
      <c r="C17033">
        <v>1</v>
      </c>
      <c r="D17033">
        <f>514</f>
        <v>514</v>
      </c>
      <c r="E17033" t="s">
        <v>12</v>
      </c>
      <c r="F17033" s="3" t="s">
        <v>39830</v>
      </c>
      <c r="G17033">
        <v>2016</v>
      </c>
      <c r="H17033" t="s">
        <v>140</v>
      </c>
      <c r="I17033" t="s">
        <v>39831</v>
      </c>
    </row>
    <row r="17034" spans="1:9" ht="32" x14ac:dyDescent="0.2">
      <c r="A17034" t="s">
        <v>39832</v>
      </c>
      <c r="B17034" t="s">
        <v>33321</v>
      </c>
      <c r="C17034">
        <v>1</v>
      </c>
      <c r="D17034" t="s">
        <v>12</v>
      </c>
      <c r="E17034" t="s">
        <v>12</v>
      </c>
      <c r="F17034" s="3" t="s">
        <v>39833</v>
      </c>
      <c r="G17034">
        <v>2016</v>
      </c>
      <c r="H17034" t="s">
        <v>239</v>
      </c>
      <c r="I17034" t="s">
        <v>39834</v>
      </c>
    </row>
    <row r="17035" spans="1:9" ht="48" x14ac:dyDescent="0.2">
      <c r="A17035" t="s">
        <v>39832</v>
      </c>
      <c r="B17035" t="s">
        <v>10597</v>
      </c>
      <c r="C17035">
        <v>2</v>
      </c>
      <c r="D17035" t="s">
        <v>12</v>
      </c>
      <c r="E17035" t="s">
        <v>12</v>
      </c>
      <c r="F17035" s="3" t="s">
        <v>39835</v>
      </c>
      <c r="G17035">
        <v>2016</v>
      </c>
      <c r="H17035" t="s">
        <v>239</v>
      </c>
      <c r="I17035" t="s">
        <v>39834</v>
      </c>
    </row>
    <row r="17036" spans="1:9" ht="32" x14ac:dyDescent="0.2">
      <c r="A17036" t="s">
        <v>39832</v>
      </c>
      <c r="B17036" t="s">
        <v>39836</v>
      </c>
      <c r="C17036">
        <v>3</v>
      </c>
      <c r="D17036" t="s">
        <v>12</v>
      </c>
      <c r="E17036" t="s">
        <v>12</v>
      </c>
      <c r="F17036" s="3" t="s">
        <v>39837</v>
      </c>
      <c r="G17036">
        <v>2016</v>
      </c>
      <c r="H17036" t="s">
        <v>239</v>
      </c>
      <c r="I17036" t="s">
        <v>39834</v>
      </c>
    </row>
    <row r="17037" spans="1:9" ht="32" x14ac:dyDescent="0.2">
      <c r="A17037" t="s">
        <v>39838</v>
      </c>
      <c r="B17037" t="s">
        <v>3705</v>
      </c>
      <c r="C17037">
        <v>1</v>
      </c>
      <c r="D17037" t="s">
        <v>52</v>
      </c>
      <c r="E17037" t="s">
        <v>12</v>
      </c>
      <c r="F17037" s="3" t="s">
        <v>2148</v>
      </c>
      <c r="G17037">
        <v>2016</v>
      </c>
      <c r="H17037" t="s">
        <v>140</v>
      </c>
      <c r="I17037" t="s">
        <v>39839</v>
      </c>
    </row>
    <row r="17038" spans="1:9" ht="16" x14ac:dyDescent="0.2">
      <c r="A17038" t="s">
        <v>39840</v>
      </c>
      <c r="B17038" t="s">
        <v>39841</v>
      </c>
      <c r="C17038">
        <v>1</v>
      </c>
      <c r="D17038" t="s">
        <v>12</v>
      </c>
      <c r="E17038" t="s">
        <v>12</v>
      </c>
      <c r="F17038" s="3" t="s">
        <v>39842</v>
      </c>
      <c r="G17038">
        <v>2016</v>
      </c>
      <c r="H17038" t="s">
        <v>86</v>
      </c>
      <c r="I17038" t="s">
        <v>39843</v>
      </c>
    </row>
    <row r="17039" spans="1:9" ht="32" x14ac:dyDescent="0.2">
      <c r="A17039" t="s">
        <v>39844</v>
      </c>
      <c r="B17039" t="s">
        <v>39845</v>
      </c>
      <c r="C17039">
        <v>1</v>
      </c>
      <c r="D17039" t="s">
        <v>12</v>
      </c>
      <c r="E17039" t="s">
        <v>12</v>
      </c>
      <c r="F17039" s="3" t="s">
        <v>39846</v>
      </c>
      <c r="G17039">
        <v>2016</v>
      </c>
      <c r="H17039" t="s">
        <v>174</v>
      </c>
      <c r="I17039" t="s">
        <v>39847</v>
      </c>
    </row>
    <row r="17040" spans="1:9" ht="16" x14ac:dyDescent="0.2">
      <c r="A17040" t="s">
        <v>39844</v>
      </c>
      <c r="B17040" t="s">
        <v>39848</v>
      </c>
      <c r="C17040">
        <v>2</v>
      </c>
      <c r="D17040" t="s">
        <v>12</v>
      </c>
      <c r="E17040" t="s">
        <v>12</v>
      </c>
      <c r="F17040" s="3" t="s">
        <v>8005</v>
      </c>
      <c r="G17040">
        <v>2016</v>
      </c>
      <c r="H17040" t="s">
        <v>174</v>
      </c>
      <c r="I17040" t="s">
        <v>39847</v>
      </c>
    </row>
    <row r="17041" spans="1:9" ht="32" x14ac:dyDescent="0.2">
      <c r="A17041" t="s">
        <v>39844</v>
      </c>
      <c r="B17041" t="s">
        <v>39849</v>
      </c>
      <c r="C17041">
        <v>3</v>
      </c>
      <c r="D17041" t="s">
        <v>12</v>
      </c>
      <c r="E17041" t="s">
        <v>12</v>
      </c>
      <c r="F17041" s="3" t="s">
        <v>39850</v>
      </c>
      <c r="G17041">
        <v>2016</v>
      </c>
      <c r="H17041" t="s">
        <v>174</v>
      </c>
      <c r="I17041" t="s">
        <v>39847</v>
      </c>
    </row>
    <row r="17042" spans="1:9" ht="32" x14ac:dyDescent="0.2">
      <c r="A17042" t="s">
        <v>39851</v>
      </c>
      <c r="B17042" t="s">
        <v>39852</v>
      </c>
      <c r="C17042">
        <v>1</v>
      </c>
      <c r="D17042" t="s">
        <v>4601</v>
      </c>
      <c r="E17042" t="s">
        <v>12</v>
      </c>
      <c r="F17042" s="3" t="s">
        <v>39853</v>
      </c>
      <c r="G17042">
        <v>2016</v>
      </c>
      <c r="H17042" t="s">
        <v>761</v>
      </c>
      <c r="I17042" t="s">
        <v>39854</v>
      </c>
    </row>
    <row r="17043" spans="1:9" ht="32" x14ac:dyDescent="0.2">
      <c r="A17043" t="s">
        <v>39851</v>
      </c>
      <c r="B17043" t="s">
        <v>39855</v>
      </c>
      <c r="C17043">
        <v>2</v>
      </c>
      <c r="D17043" t="s">
        <v>12</v>
      </c>
      <c r="E17043" t="s">
        <v>12</v>
      </c>
      <c r="F17043" s="3" t="s">
        <v>39856</v>
      </c>
      <c r="G17043">
        <v>2016</v>
      </c>
      <c r="H17043" t="s">
        <v>761</v>
      </c>
      <c r="I17043" t="s">
        <v>39854</v>
      </c>
    </row>
    <row r="17044" spans="1:9" ht="16" x14ac:dyDescent="0.2">
      <c r="A17044" t="s">
        <v>39851</v>
      </c>
      <c r="B17044" t="s">
        <v>39857</v>
      </c>
      <c r="C17044">
        <v>3</v>
      </c>
      <c r="D17044" t="s">
        <v>759</v>
      </c>
      <c r="E17044" t="s">
        <v>12</v>
      </c>
      <c r="F17044" s="3" t="s">
        <v>39858</v>
      </c>
      <c r="G17044">
        <v>2016</v>
      </c>
      <c r="H17044" t="s">
        <v>761</v>
      </c>
      <c r="I17044" t="s">
        <v>39854</v>
      </c>
    </row>
    <row r="17045" spans="1:9" ht="16" x14ac:dyDescent="0.2">
      <c r="A17045" t="s">
        <v>39859</v>
      </c>
      <c r="B17045" t="s">
        <v>20218</v>
      </c>
      <c r="C17045">
        <v>1</v>
      </c>
      <c r="D17045" t="s">
        <v>12</v>
      </c>
      <c r="E17045" t="s">
        <v>12</v>
      </c>
      <c r="F17045" s="3" t="s">
        <v>38119</v>
      </c>
      <c r="G17045">
        <v>2016</v>
      </c>
      <c r="H17045" t="s">
        <v>37</v>
      </c>
      <c r="I17045" t="s">
        <v>39860</v>
      </c>
    </row>
    <row r="17046" spans="1:9" ht="32" x14ac:dyDescent="0.2">
      <c r="A17046" t="s">
        <v>39859</v>
      </c>
      <c r="B17046" t="s">
        <v>39861</v>
      </c>
      <c r="C17046">
        <v>2</v>
      </c>
      <c r="D17046">
        <f>407</f>
        <v>407</v>
      </c>
      <c r="E17046" t="s">
        <v>12</v>
      </c>
      <c r="F17046" s="3" t="s">
        <v>39862</v>
      </c>
      <c r="G17046">
        <v>2016</v>
      </c>
      <c r="H17046" t="s">
        <v>37</v>
      </c>
      <c r="I17046" t="s">
        <v>39860</v>
      </c>
    </row>
    <row r="17047" spans="1:9" ht="32" x14ac:dyDescent="0.2">
      <c r="A17047" t="s">
        <v>39863</v>
      </c>
      <c r="B17047" t="s">
        <v>13236</v>
      </c>
      <c r="C17047">
        <v>1</v>
      </c>
      <c r="D17047" t="s">
        <v>52</v>
      </c>
      <c r="E17047" t="s">
        <v>1171</v>
      </c>
      <c r="F17047" s="3" t="s">
        <v>13237</v>
      </c>
      <c r="G17047">
        <v>2016</v>
      </c>
      <c r="H17047" t="s">
        <v>140</v>
      </c>
      <c r="I17047" t="s">
        <v>39864</v>
      </c>
    </row>
    <row r="17048" spans="1:9" ht="32" x14ac:dyDescent="0.2">
      <c r="A17048" t="s">
        <v>39865</v>
      </c>
      <c r="B17048" t="s">
        <v>32568</v>
      </c>
      <c r="C17048">
        <v>9</v>
      </c>
      <c r="D17048" t="s">
        <v>1421</v>
      </c>
      <c r="E17048" t="s">
        <v>12</v>
      </c>
      <c r="F17048" s="3" t="s">
        <v>32282</v>
      </c>
      <c r="G17048">
        <v>2016</v>
      </c>
      <c r="H17048" t="s">
        <v>86</v>
      </c>
      <c r="I17048" t="s">
        <v>7912</v>
      </c>
    </row>
    <row r="17049" spans="1:9" ht="32" x14ac:dyDescent="0.2">
      <c r="A17049" t="s">
        <v>39866</v>
      </c>
      <c r="B17049" t="s">
        <v>39867</v>
      </c>
      <c r="C17049">
        <v>1</v>
      </c>
      <c r="D17049" t="s">
        <v>12</v>
      </c>
      <c r="E17049" t="s">
        <v>12</v>
      </c>
      <c r="F17049" s="3" t="s">
        <v>38639</v>
      </c>
      <c r="G17049">
        <v>2016</v>
      </c>
      <c r="H17049" t="s">
        <v>3976</v>
      </c>
      <c r="I17049" t="s">
        <v>39868</v>
      </c>
    </row>
    <row r="17050" spans="1:9" ht="32" x14ac:dyDescent="0.2">
      <c r="A17050" t="s">
        <v>39869</v>
      </c>
      <c r="B17050" t="s">
        <v>39870</v>
      </c>
      <c r="C17050">
        <v>1</v>
      </c>
      <c r="D17050" t="s">
        <v>12</v>
      </c>
      <c r="E17050" t="s">
        <v>12</v>
      </c>
      <c r="F17050" s="7" t="s">
        <v>39871</v>
      </c>
      <c r="G17050">
        <v>2016</v>
      </c>
      <c r="H17050" t="s">
        <v>14</v>
      </c>
      <c r="I17050" t="s">
        <v>39872</v>
      </c>
    </row>
    <row r="17051" spans="1:9" ht="32" x14ac:dyDescent="0.2">
      <c r="A17051" t="s">
        <v>39873</v>
      </c>
      <c r="B17051" t="s">
        <v>39874</v>
      </c>
      <c r="C17051">
        <v>1</v>
      </c>
      <c r="D17051" t="s">
        <v>5327</v>
      </c>
      <c r="E17051" t="s">
        <v>12</v>
      </c>
      <c r="F17051" s="3" t="s">
        <v>39875</v>
      </c>
      <c r="G17051">
        <v>2016</v>
      </c>
      <c r="H17051" t="s">
        <v>368</v>
      </c>
      <c r="I17051" t="s">
        <v>39876</v>
      </c>
    </row>
    <row r="17052" spans="1:9" ht="32" x14ac:dyDescent="0.2">
      <c r="A17052" t="s">
        <v>39873</v>
      </c>
      <c r="B17052" t="s">
        <v>18769</v>
      </c>
      <c r="C17052">
        <v>2</v>
      </c>
      <c r="D17052" t="s">
        <v>12</v>
      </c>
      <c r="E17052" t="s">
        <v>12</v>
      </c>
      <c r="F17052" s="3" t="s">
        <v>39877</v>
      </c>
      <c r="G17052">
        <v>2016</v>
      </c>
      <c r="H17052" t="s">
        <v>368</v>
      </c>
      <c r="I17052" t="s">
        <v>39876</v>
      </c>
    </row>
    <row r="17053" spans="1:9" ht="32" x14ac:dyDescent="0.2">
      <c r="A17053" t="s">
        <v>39878</v>
      </c>
      <c r="B17053" t="s">
        <v>39879</v>
      </c>
      <c r="C17053">
        <v>1</v>
      </c>
      <c r="D17053">
        <f>542</f>
        <v>542</v>
      </c>
      <c r="E17053" t="s">
        <v>12</v>
      </c>
      <c r="F17053" s="3" t="s">
        <v>39880</v>
      </c>
      <c r="G17053">
        <v>2016</v>
      </c>
      <c r="H17053" t="s">
        <v>126</v>
      </c>
      <c r="I17053" t="s">
        <v>39881</v>
      </c>
    </row>
    <row r="17054" spans="1:9" ht="16" x14ac:dyDescent="0.2">
      <c r="A17054" t="s">
        <v>39882</v>
      </c>
      <c r="B17054" t="s">
        <v>39883</v>
      </c>
      <c r="C17054">
        <v>1</v>
      </c>
      <c r="D17054">
        <f>130</f>
        <v>130</v>
      </c>
      <c r="E17054" t="s">
        <v>334</v>
      </c>
      <c r="F17054" s="3" t="s">
        <v>39884</v>
      </c>
      <c r="G17054">
        <v>2016</v>
      </c>
      <c r="H17054" t="s">
        <v>368</v>
      </c>
      <c r="I17054" t="s">
        <v>39885</v>
      </c>
    </row>
    <row r="17055" spans="1:9" ht="32" x14ac:dyDescent="0.2">
      <c r="A17055" t="s">
        <v>39886</v>
      </c>
      <c r="B17055" t="s">
        <v>39887</v>
      </c>
      <c r="C17055">
        <v>1</v>
      </c>
      <c r="D17055">
        <f>400</f>
        <v>400</v>
      </c>
      <c r="E17055" t="s">
        <v>12</v>
      </c>
      <c r="F17055" s="3" t="s">
        <v>39804</v>
      </c>
      <c r="G17055">
        <v>2016</v>
      </c>
      <c r="H17055" t="s">
        <v>140</v>
      </c>
      <c r="I17055" t="s">
        <v>39888</v>
      </c>
    </row>
    <row r="17056" spans="1:9" ht="32" x14ac:dyDescent="0.2">
      <c r="A17056" t="s">
        <v>39886</v>
      </c>
      <c r="B17056" t="s">
        <v>39889</v>
      </c>
      <c r="C17056">
        <v>2</v>
      </c>
      <c r="D17056">
        <f>400</f>
        <v>400</v>
      </c>
      <c r="E17056" t="s">
        <v>12</v>
      </c>
      <c r="F17056" s="3" t="s">
        <v>39804</v>
      </c>
      <c r="G17056">
        <v>2016</v>
      </c>
      <c r="H17056" t="s">
        <v>140</v>
      </c>
      <c r="I17056" t="s">
        <v>39888</v>
      </c>
    </row>
    <row r="17057" spans="1:9" ht="32" x14ac:dyDescent="0.2">
      <c r="A17057" t="s">
        <v>39886</v>
      </c>
      <c r="B17057" t="s">
        <v>1016</v>
      </c>
      <c r="C17057">
        <v>3</v>
      </c>
      <c r="D17057" t="s">
        <v>52</v>
      </c>
      <c r="E17057" t="s">
        <v>12</v>
      </c>
      <c r="F17057" s="3" t="s">
        <v>2148</v>
      </c>
      <c r="G17057">
        <v>2016</v>
      </c>
      <c r="H17057" t="s">
        <v>140</v>
      </c>
      <c r="I17057" t="s">
        <v>39888</v>
      </c>
    </row>
    <row r="17058" spans="1:9" ht="32" x14ac:dyDescent="0.2">
      <c r="A17058" t="s">
        <v>39890</v>
      </c>
      <c r="B17058" t="s">
        <v>11394</v>
      </c>
      <c r="C17058">
        <v>1</v>
      </c>
      <c r="D17058" t="s">
        <v>5574</v>
      </c>
      <c r="E17058" t="s">
        <v>12</v>
      </c>
      <c r="F17058" s="3" t="s">
        <v>5575</v>
      </c>
      <c r="G17058">
        <v>2016</v>
      </c>
      <c r="H17058" t="s">
        <v>140</v>
      </c>
      <c r="I17058" t="s">
        <v>39891</v>
      </c>
    </row>
    <row r="17059" spans="1:9" ht="32" x14ac:dyDescent="0.2">
      <c r="A17059" t="s">
        <v>39890</v>
      </c>
      <c r="B17059" t="s">
        <v>35276</v>
      </c>
      <c r="C17059">
        <v>2</v>
      </c>
      <c r="D17059" t="s">
        <v>5574</v>
      </c>
      <c r="E17059" t="s">
        <v>12</v>
      </c>
      <c r="F17059" s="3" t="s">
        <v>5575</v>
      </c>
      <c r="G17059">
        <v>2016</v>
      </c>
      <c r="H17059" t="s">
        <v>140</v>
      </c>
      <c r="I17059" t="s">
        <v>39891</v>
      </c>
    </row>
    <row r="17060" spans="1:9" ht="32" x14ac:dyDescent="0.2">
      <c r="A17060" t="s">
        <v>39892</v>
      </c>
      <c r="B17060" t="s">
        <v>39893</v>
      </c>
      <c r="C17060">
        <v>1</v>
      </c>
      <c r="D17060" t="s">
        <v>1903</v>
      </c>
      <c r="E17060" t="s">
        <v>12</v>
      </c>
      <c r="F17060" s="3" t="s">
        <v>7827</v>
      </c>
      <c r="G17060">
        <v>2016</v>
      </c>
      <c r="H17060" t="s">
        <v>323</v>
      </c>
      <c r="I17060" t="s">
        <v>39894</v>
      </c>
    </row>
    <row r="17061" spans="1:9" ht="32" x14ac:dyDescent="0.2">
      <c r="A17061" t="s">
        <v>39895</v>
      </c>
      <c r="B17061" t="s">
        <v>32568</v>
      </c>
      <c r="C17061">
        <v>1</v>
      </c>
      <c r="D17061" t="s">
        <v>1421</v>
      </c>
      <c r="E17061" t="s">
        <v>12</v>
      </c>
      <c r="F17061" s="3" t="s">
        <v>32282</v>
      </c>
      <c r="G17061">
        <v>2016</v>
      </c>
      <c r="H17061" t="s">
        <v>86</v>
      </c>
      <c r="I17061" t="s">
        <v>39896</v>
      </c>
    </row>
    <row r="17062" spans="1:9" ht="16" x14ac:dyDescent="0.2">
      <c r="A17062" t="s">
        <v>39897</v>
      </c>
      <c r="B17062" t="s">
        <v>941</v>
      </c>
      <c r="C17062">
        <v>1</v>
      </c>
      <c r="D17062" s="5">
        <v>1401</v>
      </c>
      <c r="E17062" t="s">
        <v>12</v>
      </c>
      <c r="F17062" s="7" t="s">
        <v>2263</v>
      </c>
      <c r="G17062">
        <v>2016</v>
      </c>
      <c r="H17062" t="s">
        <v>140</v>
      </c>
      <c r="I17062" t="s">
        <v>39898</v>
      </c>
    </row>
    <row r="17063" spans="1:9" ht="16" x14ac:dyDescent="0.2">
      <c r="A17063" t="s">
        <v>39899</v>
      </c>
      <c r="B17063" t="s">
        <v>39900</v>
      </c>
      <c r="C17063">
        <v>1</v>
      </c>
      <c r="D17063" t="s">
        <v>5327</v>
      </c>
      <c r="E17063" t="s">
        <v>12</v>
      </c>
      <c r="F17063" s="3" t="s">
        <v>20185</v>
      </c>
      <c r="G17063">
        <v>2016</v>
      </c>
      <c r="H17063" t="s">
        <v>368</v>
      </c>
      <c r="I17063" t="s">
        <v>39901</v>
      </c>
    </row>
    <row r="17064" spans="1:9" ht="16" x14ac:dyDescent="0.2">
      <c r="A17064" t="s">
        <v>39902</v>
      </c>
      <c r="B17064" t="s">
        <v>39903</v>
      </c>
      <c r="C17064">
        <v>1</v>
      </c>
      <c r="D17064" t="s">
        <v>1579</v>
      </c>
      <c r="E17064" t="s">
        <v>12</v>
      </c>
      <c r="F17064" s="3" t="s">
        <v>15571</v>
      </c>
      <c r="G17064">
        <v>2016</v>
      </c>
      <c r="H17064" t="s">
        <v>140</v>
      </c>
      <c r="I17064" t="s">
        <v>39904</v>
      </c>
    </row>
    <row r="17065" spans="1:9" ht="16" x14ac:dyDescent="0.2">
      <c r="A17065" t="s">
        <v>39905</v>
      </c>
      <c r="B17065" t="s">
        <v>39906</v>
      </c>
      <c r="C17065">
        <v>1</v>
      </c>
      <c r="D17065" t="s">
        <v>316</v>
      </c>
      <c r="E17065" t="s">
        <v>12</v>
      </c>
      <c r="F17065" s="3" t="s">
        <v>6859</v>
      </c>
      <c r="G17065">
        <v>2016</v>
      </c>
      <c r="H17065" t="s">
        <v>140</v>
      </c>
      <c r="I17065" t="s">
        <v>39907</v>
      </c>
    </row>
    <row r="17066" spans="1:9" ht="16" x14ac:dyDescent="0.2">
      <c r="A17066" t="s">
        <v>39905</v>
      </c>
      <c r="B17066" t="s">
        <v>39908</v>
      </c>
      <c r="C17066">
        <v>2</v>
      </c>
      <c r="D17066" t="s">
        <v>316</v>
      </c>
      <c r="E17066" t="s">
        <v>12</v>
      </c>
      <c r="F17066" s="3" t="s">
        <v>6859</v>
      </c>
      <c r="G17066">
        <v>2016</v>
      </c>
      <c r="H17066" t="s">
        <v>140</v>
      </c>
      <c r="I17066" t="s">
        <v>39907</v>
      </c>
    </row>
    <row r="17067" spans="1:9" ht="16" x14ac:dyDescent="0.2">
      <c r="A17067" t="s">
        <v>39905</v>
      </c>
      <c r="B17067" t="s">
        <v>39909</v>
      </c>
      <c r="C17067">
        <v>3</v>
      </c>
      <c r="D17067" t="s">
        <v>316</v>
      </c>
      <c r="E17067" t="s">
        <v>12</v>
      </c>
      <c r="F17067" s="3" t="s">
        <v>6859</v>
      </c>
      <c r="G17067">
        <v>2016</v>
      </c>
      <c r="H17067" t="s">
        <v>140</v>
      </c>
      <c r="I17067" t="s">
        <v>39907</v>
      </c>
    </row>
    <row r="17068" spans="1:9" ht="16" x14ac:dyDescent="0.2">
      <c r="A17068" t="s">
        <v>39905</v>
      </c>
      <c r="B17068" t="s">
        <v>39910</v>
      </c>
      <c r="C17068">
        <v>4</v>
      </c>
      <c r="D17068" t="s">
        <v>316</v>
      </c>
      <c r="E17068" t="s">
        <v>12</v>
      </c>
      <c r="F17068" s="3" t="s">
        <v>6859</v>
      </c>
      <c r="G17068">
        <v>2016</v>
      </c>
      <c r="H17068" t="s">
        <v>140</v>
      </c>
      <c r="I17068" t="s">
        <v>39907</v>
      </c>
    </row>
    <row r="17069" spans="1:9" ht="16" x14ac:dyDescent="0.2">
      <c r="A17069" t="s">
        <v>39905</v>
      </c>
      <c r="B17069" t="s">
        <v>39911</v>
      </c>
      <c r="C17069">
        <v>5</v>
      </c>
      <c r="D17069" t="s">
        <v>316</v>
      </c>
      <c r="E17069" t="s">
        <v>12</v>
      </c>
      <c r="F17069" s="3" t="s">
        <v>6859</v>
      </c>
      <c r="G17069">
        <v>2016</v>
      </c>
      <c r="H17069" t="s">
        <v>140</v>
      </c>
      <c r="I17069" t="s">
        <v>39907</v>
      </c>
    </row>
    <row r="17070" spans="1:9" ht="32" x14ac:dyDescent="0.2">
      <c r="A17070" t="s">
        <v>39912</v>
      </c>
      <c r="B17070" t="s">
        <v>39913</v>
      </c>
      <c r="C17070">
        <v>1</v>
      </c>
      <c r="D17070">
        <f>514</f>
        <v>514</v>
      </c>
      <c r="E17070" t="s">
        <v>12</v>
      </c>
      <c r="F17070" s="3" t="s">
        <v>5495</v>
      </c>
      <c r="G17070">
        <v>2016</v>
      </c>
      <c r="H17070" t="s">
        <v>140</v>
      </c>
      <c r="I17070" t="s">
        <v>39914</v>
      </c>
    </row>
    <row r="17071" spans="1:9" ht="16" x14ac:dyDescent="0.2">
      <c r="A17071" t="s">
        <v>39912</v>
      </c>
      <c r="B17071" t="s">
        <v>6649</v>
      </c>
      <c r="C17071">
        <v>2</v>
      </c>
      <c r="D17071" t="s">
        <v>1128</v>
      </c>
      <c r="E17071" t="s">
        <v>12</v>
      </c>
      <c r="F17071" s="3" t="s">
        <v>39915</v>
      </c>
      <c r="G17071">
        <v>2016</v>
      </c>
      <c r="H17071" t="s">
        <v>140</v>
      </c>
      <c r="I17071" t="s">
        <v>39914</v>
      </c>
    </row>
    <row r="17072" spans="1:9" ht="32" x14ac:dyDescent="0.2">
      <c r="A17072" t="s">
        <v>39912</v>
      </c>
      <c r="B17072" t="s">
        <v>38616</v>
      </c>
      <c r="C17072">
        <v>3</v>
      </c>
      <c r="D17072" t="s">
        <v>11398</v>
      </c>
      <c r="E17072" t="s">
        <v>9538</v>
      </c>
      <c r="F17072" s="3" t="s">
        <v>36349</v>
      </c>
      <c r="G17072">
        <v>2016</v>
      </c>
      <c r="H17072" t="s">
        <v>140</v>
      </c>
      <c r="I17072" t="s">
        <v>39914</v>
      </c>
    </row>
    <row r="17073" spans="1:9" ht="32" x14ac:dyDescent="0.2">
      <c r="A17073" t="s">
        <v>39912</v>
      </c>
      <c r="B17073" t="s">
        <v>39916</v>
      </c>
      <c r="C17073">
        <v>4</v>
      </c>
      <c r="D17073" t="s">
        <v>12</v>
      </c>
      <c r="E17073" t="s">
        <v>12</v>
      </c>
      <c r="F17073" s="3" t="s">
        <v>39917</v>
      </c>
      <c r="G17073">
        <v>2016</v>
      </c>
      <c r="H17073" t="s">
        <v>140</v>
      </c>
      <c r="I17073" t="s">
        <v>39914</v>
      </c>
    </row>
    <row r="17074" spans="1:9" ht="32" x14ac:dyDescent="0.2">
      <c r="A17074" t="s">
        <v>39918</v>
      </c>
      <c r="B17074" t="s">
        <v>39919</v>
      </c>
      <c r="C17074">
        <v>1</v>
      </c>
      <c r="D17074">
        <f>237</f>
        <v>237</v>
      </c>
      <c r="E17074" t="s">
        <v>12</v>
      </c>
      <c r="F17074" s="3" t="s">
        <v>39920</v>
      </c>
      <c r="G17074">
        <v>2016</v>
      </c>
      <c r="H17074" t="s">
        <v>21</v>
      </c>
      <c r="I17074" t="s">
        <v>39921</v>
      </c>
    </row>
    <row r="17075" spans="1:9" ht="32" x14ac:dyDescent="0.2">
      <c r="A17075" t="s">
        <v>39922</v>
      </c>
      <c r="B17075" t="s">
        <v>39923</v>
      </c>
      <c r="C17075">
        <v>1</v>
      </c>
      <c r="D17075" t="s">
        <v>31</v>
      </c>
      <c r="E17075" t="s">
        <v>12</v>
      </c>
      <c r="F17075" s="3" t="s">
        <v>39924</v>
      </c>
      <c r="G17075">
        <v>2016</v>
      </c>
      <c r="H17075" t="s">
        <v>420</v>
      </c>
      <c r="I17075" t="s">
        <v>39925</v>
      </c>
    </row>
    <row r="17076" spans="1:9" ht="16" x14ac:dyDescent="0.2">
      <c r="A17076" t="s">
        <v>39922</v>
      </c>
      <c r="B17076" t="s">
        <v>39926</v>
      </c>
      <c r="C17076">
        <v>2</v>
      </c>
      <c r="D17076" t="s">
        <v>31</v>
      </c>
      <c r="E17076" t="s">
        <v>12</v>
      </c>
      <c r="F17076" s="3" t="s">
        <v>39927</v>
      </c>
      <c r="G17076">
        <v>2016</v>
      </c>
      <c r="H17076" t="s">
        <v>420</v>
      </c>
      <c r="I17076" t="s">
        <v>39925</v>
      </c>
    </row>
    <row r="17077" spans="1:9" ht="32" x14ac:dyDescent="0.2">
      <c r="A17077" t="s">
        <v>39922</v>
      </c>
      <c r="B17077" t="s">
        <v>39928</v>
      </c>
      <c r="C17077">
        <v>3</v>
      </c>
      <c r="D17077" t="s">
        <v>12</v>
      </c>
      <c r="E17077" t="s">
        <v>12</v>
      </c>
      <c r="F17077" s="3" t="s">
        <v>23182</v>
      </c>
      <c r="G17077">
        <v>2016</v>
      </c>
      <c r="H17077" t="s">
        <v>420</v>
      </c>
      <c r="I17077" t="s">
        <v>39925</v>
      </c>
    </row>
    <row r="17078" spans="1:9" ht="16" x14ac:dyDescent="0.2">
      <c r="A17078" t="s">
        <v>39929</v>
      </c>
      <c r="B17078" t="s">
        <v>38134</v>
      </c>
      <c r="C17078">
        <v>1</v>
      </c>
      <c r="D17078" t="s">
        <v>2828</v>
      </c>
      <c r="E17078" t="s">
        <v>12</v>
      </c>
      <c r="F17078" s="3" t="s">
        <v>8548</v>
      </c>
      <c r="G17078">
        <v>2016</v>
      </c>
      <c r="H17078" t="s">
        <v>323</v>
      </c>
      <c r="I17078" t="s">
        <v>39930</v>
      </c>
    </row>
    <row r="17079" spans="1:9" ht="32" x14ac:dyDescent="0.2">
      <c r="A17079" t="s">
        <v>39929</v>
      </c>
      <c r="B17079" t="s">
        <v>38137</v>
      </c>
      <c r="C17079">
        <v>2</v>
      </c>
      <c r="D17079" t="s">
        <v>2828</v>
      </c>
      <c r="E17079" t="s">
        <v>12</v>
      </c>
      <c r="F17079" s="3" t="s">
        <v>38138</v>
      </c>
      <c r="G17079">
        <v>2016</v>
      </c>
      <c r="H17079" t="s">
        <v>323</v>
      </c>
      <c r="I17079" t="s">
        <v>39930</v>
      </c>
    </row>
    <row r="17080" spans="1:9" ht="16" x14ac:dyDescent="0.2">
      <c r="A17080" t="s">
        <v>39931</v>
      </c>
      <c r="B17080" t="s">
        <v>39932</v>
      </c>
      <c r="C17080">
        <v>1</v>
      </c>
      <c r="D17080">
        <f>441</f>
        <v>441</v>
      </c>
      <c r="E17080" t="s">
        <v>12</v>
      </c>
      <c r="F17080" s="3" t="s">
        <v>23445</v>
      </c>
      <c r="G17080">
        <v>2016</v>
      </c>
      <c r="H17080" t="s">
        <v>140</v>
      </c>
      <c r="I17080" t="s">
        <v>39933</v>
      </c>
    </row>
    <row r="17081" spans="1:9" ht="16" x14ac:dyDescent="0.2">
      <c r="A17081" t="s">
        <v>39931</v>
      </c>
      <c r="B17081" t="s">
        <v>39934</v>
      </c>
      <c r="C17081">
        <v>2</v>
      </c>
      <c r="D17081">
        <f>441</f>
        <v>441</v>
      </c>
      <c r="E17081" t="s">
        <v>12</v>
      </c>
      <c r="F17081" s="3" t="s">
        <v>39935</v>
      </c>
      <c r="G17081">
        <v>2016</v>
      </c>
      <c r="H17081" t="s">
        <v>140</v>
      </c>
      <c r="I17081" t="s">
        <v>39933</v>
      </c>
    </row>
    <row r="17082" spans="1:9" ht="32" x14ac:dyDescent="0.2">
      <c r="A17082" t="s">
        <v>39936</v>
      </c>
      <c r="B17082" t="s">
        <v>39937</v>
      </c>
      <c r="C17082">
        <v>1</v>
      </c>
      <c r="D17082" t="s">
        <v>12</v>
      </c>
      <c r="E17082" t="s">
        <v>12</v>
      </c>
      <c r="F17082" s="3" t="s">
        <v>39938</v>
      </c>
      <c r="G17082">
        <v>2016</v>
      </c>
      <c r="H17082" t="s">
        <v>14</v>
      </c>
      <c r="I17082" t="s">
        <v>39939</v>
      </c>
    </row>
    <row r="17083" spans="1:9" ht="32" x14ac:dyDescent="0.2">
      <c r="A17083" t="s">
        <v>39940</v>
      </c>
      <c r="B17083" t="s">
        <v>39941</v>
      </c>
      <c r="C17083">
        <v>1</v>
      </c>
      <c r="D17083" t="s">
        <v>12</v>
      </c>
      <c r="E17083" t="s">
        <v>12</v>
      </c>
      <c r="F17083" s="3" t="s">
        <v>39942</v>
      </c>
      <c r="G17083">
        <v>2016</v>
      </c>
      <c r="H17083" t="s">
        <v>2773</v>
      </c>
      <c r="I17083" t="s">
        <v>39943</v>
      </c>
    </row>
    <row r="17084" spans="1:9" ht="16" x14ac:dyDescent="0.2">
      <c r="A17084" t="s">
        <v>39944</v>
      </c>
      <c r="B17084" t="s">
        <v>39945</v>
      </c>
      <c r="C17084">
        <v>1</v>
      </c>
      <c r="D17084" t="s">
        <v>759</v>
      </c>
      <c r="E17084" t="s">
        <v>12</v>
      </c>
      <c r="F17084" s="3" t="s">
        <v>17542</v>
      </c>
      <c r="G17084">
        <v>2016</v>
      </c>
      <c r="H17084" t="s">
        <v>761</v>
      </c>
      <c r="I17084" t="s">
        <v>39946</v>
      </c>
    </row>
    <row r="17085" spans="1:9" ht="16" x14ac:dyDescent="0.2">
      <c r="A17085" t="s">
        <v>39944</v>
      </c>
      <c r="B17085" t="s">
        <v>39947</v>
      </c>
      <c r="C17085">
        <v>2</v>
      </c>
      <c r="D17085" t="s">
        <v>966</v>
      </c>
      <c r="E17085" t="s">
        <v>12</v>
      </c>
      <c r="F17085" s="3" t="s">
        <v>39737</v>
      </c>
      <c r="G17085">
        <v>2016</v>
      </c>
      <c r="H17085" t="s">
        <v>140</v>
      </c>
      <c r="I17085" t="s">
        <v>39946</v>
      </c>
    </row>
    <row r="17086" spans="1:9" ht="32" x14ac:dyDescent="0.2">
      <c r="A17086" t="s">
        <v>39948</v>
      </c>
      <c r="B17086" t="s">
        <v>39949</v>
      </c>
      <c r="C17086">
        <v>1</v>
      </c>
      <c r="D17086" t="s">
        <v>31</v>
      </c>
      <c r="E17086" t="s">
        <v>12</v>
      </c>
      <c r="F17086" s="3" t="s">
        <v>39950</v>
      </c>
      <c r="G17086">
        <v>2016</v>
      </c>
      <c r="H17086" t="s">
        <v>174</v>
      </c>
      <c r="I17086" t="s">
        <v>39951</v>
      </c>
    </row>
    <row r="17087" spans="1:9" ht="32" x14ac:dyDescent="0.2">
      <c r="A17087" t="s">
        <v>39948</v>
      </c>
      <c r="B17087" t="s">
        <v>39952</v>
      </c>
      <c r="C17087">
        <v>2</v>
      </c>
      <c r="D17087" t="s">
        <v>31</v>
      </c>
      <c r="E17087" t="s">
        <v>12</v>
      </c>
      <c r="F17087" s="3" t="s">
        <v>39953</v>
      </c>
      <c r="G17087">
        <v>2016</v>
      </c>
      <c r="H17087" t="s">
        <v>174</v>
      </c>
      <c r="I17087" t="s">
        <v>39951</v>
      </c>
    </row>
    <row r="17088" spans="1:9" ht="32" x14ac:dyDescent="0.2">
      <c r="A17088" t="s">
        <v>39948</v>
      </c>
      <c r="B17088" t="s">
        <v>39954</v>
      </c>
      <c r="C17088">
        <v>3</v>
      </c>
      <c r="D17088" t="s">
        <v>12</v>
      </c>
      <c r="E17088" t="s">
        <v>12</v>
      </c>
      <c r="F17088" s="3" t="s">
        <v>39955</v>
      </c>
      <c r="G17088">
        <v>2016</v>
      </c>
      <c r="H17088" t="s">
        <v>174</v>
      </c>
      <c r="I17088" t="s">
        <v>39951</v>
      </c>
    </row>
    <row r="17089" spans="1:9" ht="32" x14ac:dyDescent="0.2">
      <c r="A17089" t="s">
        <v>39956</v>
      </c>
      <c r="B17089" t="s">
        <v>23267</v>
      </c>
      <c r="C17089">
        <v>1</v>
      </c>
      <c r="D17089" t="s">
        <v>90</v>
      </c>
      <c r="E17089" t="s">
        <v>12</v>
      </c>
      <c r="F17089" s="3" t="s">
        <v>39957</v>
      </c>
      <c r="G17089">
        <v>2016</v>
      </c>
      <c r="H17089" t="s">
        <v>779</v>
      </c>
      <c r="I17089" t="s">
        <v>39958</v>
      </c>
    </row>
    <row r="17090" spans="1:9" ht="32" x14ac:dyDescent="0.2">
      <c r="A17090" t="s">
        <v>39959</v>
      </c>
      <c r="B17090" t="s">
        <v>39960</v>
      </c>
      <c r="C17090">
        <v>1</v>
      </c>
      <c r="D17090" t="s">
        <v>12</v>
      </c>
      <c r="E17090" t="s">
        <v>12</v>
      </c>
      <c r="F17090" s="3" t="s">
        <v>39961</v>
      </c>
      <c r="G17090">
        <v>2016</v>
      </c>
      <c r="H17090" t="s">
        <v>602</v>
      </c>
      <c r="I17090" t="s">
        <v>39962</v>
      </c>
    </row>
    <row r="17091" spans="1:9" ht="32" x14ac:dyDescent="0.2">
      <c r="A17091" t="s">
        <v>39963</v>
      </c>
      <c r="B17091" t="s">
        <v>39964</v>
      </c>
      <c r="C17091">
        <v>1</v>
      </c>
      <c r="D17091" t="s">
        <v>1085</v>
      </c>
      <c r="E17091" t="s">
        <v>12</v>
      </c>
      <c r="F17091" s="3" t="s">
        <v>39965</v>
      </c>
      <c r="G17091">
        <v>2016</v>
      </c>
      <c r="H17091" t="s">
        <v>5763</v>
      </c>
      <c r="I17091" t="s">
        <v>39966</v>
      </c>
    </row>
    <row r="17092" spans="1:9" ht="32" x14ac:dyDescent="0.2">
      <c r="A17092" t="s">
        <v>39967</v>
      </c>
      <c r="B17092" t="s">
        <v>39964</v>
      </c>
      <c r="C17092">
        <v>1</v>
      </c>
      <c r="D17092" t="s">
        <v>1085</v>
      </c>
      <c r="E17092" t="s">
        <v>12</v>
      </c>
      <c r="F17092" s="3" t="s">
        <v>39965</v>
      </c>
      <c r="G17092">
        <v>2016</v>
      </c>
      <c r="H17092" t="s">
        <v>5763</v>
      </c>
      <c r="I17092" t="s">
        <v>39968</v>
      </c>
    </row>
    <row r="17093" spans="1:9" ht="16" x14ac:dyDescent="0.2">
      <c r="A17093" t="s">
        <v>39969</v>
      </c>
      <c r="B17093" t="s">
        <v>6649</v>
      </c>
      <c r="C17093">
        <v>1</v>
      </c>
      <c r="D17093" t="s">
        <v>1128</v>
      </c>
      <c r="E17093" t="s">
        <v>12</v>
      </c>
      <c r="F17093" s="3" t="s">
        <v>33907</v>
      </c>
      <c r="G17093">
        <v>2016</v>
      </c>
      <c r="H17093" t="s">
        <v>140</v>
      </c>
      <c r="I17093" t="s">
        <v>39970</v>
      </c>
    </row>
    <row r="17094" spans="1:9" ht="16" x14ac:dyDescent="0.2">
      <c r="A17094" t="s">
        <v>39969</v>
      </c>
      <c r="B17094" t="s">
        <v>14252</v>
      </c>
      <c r="C17094">
        <v>2</v>
      </c>
      <c r="D17094">
        <f>514</f>
        <v>514</v>
      </c>
      <c r="E17094" t="s">
        <v>12</v>
      </c>
      <c r="F17094" s="3" t="s">
        <v>501</v>
      </c>
      <c r="G17094">
        <v>2016</v>
      </c>
      <c r="H17094" t="s">
        <v>140</v>
      </c>
      <c r="I17094" t="s">
        <v>39970</v>
      </c>
    </row>
    <row r="17095" spans="1:9" ht="32" x14ac:dyDescent="0.2">
      <c r="A17095" t="s">
        <v>39971</v>
      </c>
      <c r="B17095" t="s">
        <v>3330</v>
      </c>
      <c r="C17095">
        <v>1</v>
      </c>
      <c r="D17095" t="s">
        <v>90</v>
      </c>
      <c r="E17095" t="s">
        <v>12</v>
      </c>
      <c r="F17095" s="3" t="s">
        <v>39972</v>
      </c>
      <c r="G17095">
        <v>2016</v>
      </c>
      <c r="H17095" t="s">
        <v>296</v>
      </c>
      <c r="I17095" t="s">
        <v>39973</v>
      </c>
    </row>
    <row r="17096" spans="1:9" ht="32" x14ac:dyDescent="0.2">
      <c r="A17096" t="s">
        <v>39971</v>
      </c>
      <c r="B17096" t="s">
        <v>38581</v>
      </c>
      <c r="C17096">
        <v>2</v>
      </c>
      <c r="D17096" t="s">
        <v>90</v>
      </c>
      <c r="E17096" t="s">
        <v>12</v>
      </c>
      <c r="F17096" s="3" t="s">
        <v>39974</v>
      </c>
      <c r="G17096">
        <v>2016</v>
      </c>
      <c r="H17096" t="s">
        <v>296</v>
      </c>
      <c r="I17096" t="s">
        <v>39973</v>
      </c>
    </row>
    <row r="17097" spans="1:9" ht="32" x14ac:dyDescent="0.2">
      <c r="A17097" t="s">
        <v>39971</v>
      </c>
      <c r="B17097" t="s">
        <v>33192</v>
      </c>
      <c r="C17097">
        <v>3</v>
      </c>
      <c r="D17097" t="s">
        <v>90</v>
      </c>
      <c r="E17097" t="s">
        <v>12</v>
      </c>
      <c r="F17097" s="3" t="s">
        <v>39975</v>
      </c>
      <c r="G17097">
        <v>2016</v>
      </c>
      <c r="H17097" t="s">
        <v>296</v>
      </c>
      <c r="I17097" t="s">
        <v>39973</v>
      </c>
    </row>
    <row r="17098" spans="1:9" ht="16" x14ac:dyDescent="0.2">
      <c r="A17098" t="s">
        <v>39976</v>
      </c>
      <c r="B17098" t="s">
        <v>39977</v>
      </c>
      <c r="C17098">
        <v>1</v>
      </c>
      <c r="D17098" t="s">
        <v>12</v>
      </c>
      <c r="E17098" t="s">
        <v>12</v>
      </c>
      <c r="F17098" s="3" t="s">
        <v>16040</v>
      </c>
      <c r="G17098">
        <v>2016</v>
      </c>
      <c r="H17098" t="s">
        <v>239</v>
      </c>
      <c r="I17098" t="s">
        <v>39978</v>
      </c>
    </row>
    <row r="17099" spans="1:9" ht="32" x14ac:dyDescent="0.2">
      <c r="A17099" t="s">
        <v>39976</v>
      </c>
      <c r="B17099" t="s">
        <v>39979</v>
      </c>
      <c r="C17099">
        <v>2</v>
      </c>
      <c r="D17099" t="s">
        <v>12</v>
      </c>
      <c r="E17099" t="s">
        <v>12</v>
      </c>
      <c r="F17099" s="3" t="s">
        <v>6149</v>
      </c>
      <c r="G17099">
        <v>2016</v>
      </c>
      <c r="H17099" t="s">
        <v>779</v>
      </c>
      <c r="I17099" t="s">
        <v>39978</v>
      </c>
    </row>
    <row r="17100" spans="1:9" ht="32" x14ac:dyDescent="0.2">
      <c r="A17100" t="s">
        <v>39980</v>
      </c>
      <c r="B17100" t="s">
        <v>37167</v>
      </c>
      <c r="C17100">
        <v>1</v>
      </c>
      <c r="D17100" s="5" t="s">
        <v>12</v>
      </c>
      <c r="E17100" t="s">
        <v>12</v>
      </c>
      <c r="F17100" s="7" t="s">
        <v>15865</v>
      </c>
      <c r="G17100">
        <v>2016</v>
      </c>
      <c r="H17100" t="s">
        <v>21</v>
      </c>
      <c r="I17100" t="s">
        <v>39981</v>
      </c>
    </row>
    <row r="17101" spans="1:9" ht="16" x14ac:dyDescent="0.2">
      <c r="A17101" t="s">
        <v>39982</v>
      </c>
      <c r="B17101" t="s">
        <v>39983</v>
      </c>
      <c r="C17101">
        <v>1</v>
      </c>
      <c r="D17101">
        <f>410</f>
        <v>410</v>
      </c>
      <c r="E17101" t="s">
        <v>12</v>
      </c>
      <c r="F17101" s="3" t="s">
        <v>20029</v>
      </c>
      <c r="G17101">
        <v>2016</v>
      </c>
      <c r="H17101" t="s">
        <v>368</v>
      </c>
      <c r="I17101" t="s">
        <v>39984</v>
      </c>
    </row>
    <row r="17102" spans="1:9" ht="16" x14ac:dyDescent="0.2">
      <c r="A17102" t="s">
        <v>39982</v>
      </c>
      <c r="B17102" t="s">
        <v>25851</v>
      </c>
      <c r="C17102">
        <v>2</v>
      </c>
      <c r="D17102" t="s">
        <v>12</v>
      </c>
      <c r="E17102" t="s">
        <v>816</v>
      </c>
      <c r="F17102" s="3" t="s">
        <v>5210</v>
      </c>
      <c r="G17102">
        <v>2016</v>
      </c>
      <c r="H17102" t="s">
        <v>368</v>
      </c>
      <c r="I17102" t="s">
        <v>39984</v>
      </c>
    </row>
    <row r="17103" spans="1:9" ht="16" x14ac:dyDescent="0.2">
      <c r="A17103" t="s">
        <v>39985</v>
      </c>
      <c r="B17103" t="s">
        <v>39986</v>
      </c>
      <c r="C17103">
        <v>1</v>
      </c>
      <c r="D17103" t="s">
        <v>408</v>
      </c>
      <c r="E17103" t="s">
        <v>12</v>
      </c>
      <c r="F17103" s="3" t="s">
        <v>5116</v>
      </c>
      <c r="G17103">
        <v>2016</v>
      </c>
      <c r="H17103" t="s">
        <v>267</v>
      </c>
      <c r="I17103" t="s">
        <v>39987</v>
      </c>
    </row>
    <row r="17104" spans="1:9" ht="16" x14ac:dyDescent="0.2">
      <c r="A17104" t="s">
        <v>39988</v>
      </c>
      <c r="B17104" t="s">
        <v>39989</v>
      </c>
      <c r="C17104">
        <v>1</v>
      </c>
      <c r="D17104">
        <f>248</f>
        <v>248</v>
      </c>
      <c r="E17104" t="s">
        <v>12</v>
      </c>
      <c r="F17104" s="3" t="s">
        <v>14432</v>
      </c>
      <c r="G17104">
        <v>2016</v>
      </c>
      <c r="H17104" t="s">
        <v>423</v>
      </c>
      <c r="I17104" t="s">
        <v>39990</v>
      </c>
    </row>
    <row r="17105" spans="1:9" ht="16" x14ac:dyDescent="0.2">
      <c r="A17105" t="s">
        <v>39991</v>
      </c>
      <c r="B17105" t="s">
        <v>39992</v>
      </c>
      <c r="C17105">
        <v>1</v>
      </c>
      <c r="D17105" t="s">
        <v>344</v>
      </c>
      <c r="E17105" t="s">
        <v>12</v>
      </c>
      <c r="F17105" s="3" t="s">
        <v>39993</v>
      </c>
      <c r="G17105">
        <v>2016</v>
      </c>
      <c r="H17105" t="s">
        <v>162</v>
      </c>
      <c r="I17105" t="s">
        <v>39994</v>
      </c>
    </row>
    <row r="17106" spans="1:9" ht="16" x14ac:dyDescent="0.2">
      <c r="A17106" t="s">
        <v>39995</v>
      </c>
      <c r="B17106" t="s">
        <v>21816</v>
      </c>
      <c r="C17106">
        <v>1</v>
      </c>
      <c r="D17106" t="s">
        <v>52</v>
      </c>
      <c r="E17106" t="s">
        <v>12</v>
      </c>
      <c r="F17106" s="3" t="s">
        <v>9907</v>
      </c>
      <c r="G17106">
        <v>2016</v>
      </c>
      <c r="H17106" t="s">
        <v>323</v>
      </c>
      <c r="I17106" t="s">
        <v>39996</v>
      </c>
    </row>
    <row r="17107" spans="1:9" ht="32" x14ac:dyDescent="0.2">
      <c r="A17107" t="s">
        <v>39997</v>
      </c>
      <c r="B17107" t="s">
        <v>23900</v>
      </c>
      <c r="C17107">
        <v>1</v>
      </c>
      <c r="D17107" t="s">
        <v>1579</v>
      </c>
      <c r="E17107" t="s">
        <v>12</v>
      </c>
      <c r="F17107" s="3" t="s">
        <v>23901</v>
      </c>
      <c r="G17107">
        <v>2016</v>
      </c>
      <c r="H17107" t="s">
        <v>140</v>
      </c>
      <c r="I17107" t="s">
        <v>39998</v>
      </c>
    </row>
    <row r="17108" spans="1:9" ht="16" x14ac:dyDescent="0.2">
      <c r="A17108" t="s">
        <v>39999</v>
      </c>
      <c r="B17108" t="s">
        <v>40000</v>
      </c>
      <c r="C17108">
        <v>1</v>
      </c>
      <c r="D17108" t="s">
        <v>12</v>
      </c>
      <c r="E17108" t="s">
        <v>12</v>
      </c>
      <c r="F17108" s="3" t="s">
        <v>40001</v>
      </c>
      <c r="G17108">
        <v>2016</v>
      </c>
      <c r="H17108" t="s">
        <v>420</v>
      </c>
      <c r="I17108" t="s">
        <v>40002</v>
      </c>
    </row>
    <row r="17109" spans="1:9" ht="16" x14ac:dyDescent="0.2">
      <c r="A17109" t="s">
        <v>40003</v>
      </c>
      <c r="B17109" t="s">
        <v>40004</v>
      </c>
      <c r="C17109">
        <v>1</v>
      </c>
      <c r="D17109">
        <f>237</f>
        <v>237</v>
      </c>
      <c r="E17109" t="s">
        <v>12</v>
      </c>
      <c r="F17109" s="3" t="s">
        <v>1303</v>
      </c>
      <c r="G17109">
        <v>2016</v>
      </c>
      <c r="H17109" t="s">
        <v>21</v>
      </c>
      <c r="I17109" t="s">
        <v>40005</v>
      </c>
    </row>
    <row r="17110" spans="1:9" ht="16" x14ac:dyDescent="0.2">
      <c r="A17110" t="s">
        <v>40006</v>
      </c>
      <c r="B17110" t="s">
        <v>30967</v>
      </c>
      <c r="C17110">
        <v>1</v>
      </c>
      <c r="D17110" t="s">
        <v>52</v>
      </c>
      <c r="E17110" t="s">
        <v>12</v>
      </c>
      <c r="F17110" s="3" t="s">
        <v>12837</v>
      </c>
      <c r="G17110">
        <v>2016</v>
      </c>
      <c r="H17110" t="s">
        <v>423</v>
      </c>
      <c r="I17110" t="s">
        <v>40007</v>
      </c>
    </row>
    <row r="17111" spans="1:9" ht="16" x14ac:dyDescent="0.2">
      <c r="A17111" t="s">
        <v>40006</v>
      </c>
      <c r="B17111" t="s">
        <v>40008</v>
      </c>
      <c r="C17111">
        <v>2</v>
      </c>
      <c r="D17111" t="s">
        <v>52</v>
      </c>
      <c r="E17111" t="s">
        <v>12</v>
      </c>
      <c r="F17111" s="3" t="s">
        <v>12837</v>
      </c>
      <c r="G17111">
        <v>2016</v>
      </c>
      <c r="H17111" t="s">
        <v>423</v>
      </c>
      <c r="I17111" t="s">
        <v>40007</v>
      </c>
    </row>
    <row r="17112" spans="1:9" ht="16" x14ac:dyDescent="0.2">
      <c r="A17112" t="s">
        <v>40006</v>
      </c>
      <c r="B17112" t="s">
        <v>37245</v>
      </c>
      <c r="C17112">
        <v>3</v>
      </c>
      <c r="D17112">
        <f>454</f>
        <v>454</v>
      </c>
      <c r="E17112" t="s">
        <v>12</v>
      </c>
      <c r="F17112" s="3" t="s">
        <v>32394</v>
      </c>
      <c r="G17112">
        <v>2016</v>
      </c>
      <c r="H17112" t="s">
        <v>423</v>
      </c>
      <c r="I17112" t="s">
        <v>40007</v>
      </c>
    </row>
    <row r="17113" spans="1:9" ht="16" x14ac:dyDescent="0.2">
      <c r="A17113" t="s">
        <v>40006</v>
      </c>
      <c r="B17113" t="s">
        <v>40009</v>
      </c>
      <c r="C17113">
        <v>4</v>
      </c>
      <c r="D17113" t="s">
        <v>12</v>
      </c>
      <c r="E17113" t="s">
        <v>12</v>
      </c>
      <c r="F17113" s="3" t="s">
        <v>40010</v>
      </c>
      <c r="G17113">
        <v>2016</v>
      </c>
      <c r="H17113" t="s">
        <v>2026</v>
      </c>
      <c r="I17113" t="s">
        <v>40007</v>
      </c>
    </row>
    <row r="17114" spans="1:9" ht="16" x14ac:dyDescent="0.2">
      <c r="A17114" t="s">
        <v>40006</v>
      </c>
      <c r="B17114" t="s">
        <v>40011</v>
      </c>
      <c r="C17114">
        <v>5</v>
      </c>
      <c r="D17114">
        <f>454</f>
        <v>454</v>
      </c>
      <c r="E17114" t="s">
        <v>12</v>
      </c>
      <c r="F17114" s="3" t="s">
        <v>40012</v>
      </c>
      <c r="G17114">
        <v>2016</v>
      </c>
      <c r="H17114" t="s">
        <v>423</v>
      </c>
      <c r="I17114" t="s">
        <v>40007</v>
      </c>
    </row>
    <row r="17115" spans="1:9" ht="32" x14ac:dyDescent="0.2">
      <c r="A17115" t="s">
        <v>40013</v>
      </c>
      <c r="B17115" t="s">
        <v>261</v>
      </c>
      <c r="C17115">
        <v>1</v>
      </c>
      <c r="D17115">
        <v>551</v>
      </c>
      <c r="E17115" t="s">
        <v>12</v>
      </c>
      <c r="F17115" s="7" t="s">
        <v>20665</v>
      </c>
      <c r="G17115">
        <v>2016</v>
      </c>
      <c r="H17115" t="s">
        <v>140</v>
      </c>
      <c r="I17115" t="s">
        <v>40014</v>
      </c>
    </row>
    <row r="17116" spans="1:9" ht="16" x14ac:dyDescent="0.2">
      <c r="A17116" t="s">
        <v>40013</v>
      </c>
      <c r="B17116" t="s">
        <v>14245</v>
      </c>
      <c r="C17116">
        <v>2</v>
      </c>
      <c r="D17116" t="s">
        <v>12</v>
      </c>
      <c r="E17116" t="s">
        <v>12</v>
      </c>
      <c r="F17116" s="3" t="s">
        <v>14246</v>
      </c>
      <c r="G17116">
        <v>2016</v>
      </c>
      <c r="H17116" t="s">
        <v>140</v>
      </c>
      <c r="I17116" t="s">
        <v>40014</v>
      </c>
    </row>
    <row r="17117" spans="1:9" ht="32" x14ac:dyDescent="0.2">
      <c r="A17117" t="s">
        <v>40013</v>
      </c>
      <c r="B17117" t="s">
        <v>11401</v>
      </c>
      <c r="C17117">
        <v>3</v>
      </c>
      <c r="D17117">
        <f>551</f>
        <v>551</v>
      </c>
      <c r="E17117" t="s">
        <v>1171</v>
      </c>
      <c r="F17117" s="3" t="s">
        <v>20663</v>
      </c>
      <c r="G17117">
        <v>2016</v>
      </c>
      <c r="H17117" t="s">
        <v>140</v>
      </c>
      <c r="I17117" t="s">
        <v>40014</v>
      </c>
    </row>
    <row r="17118" spans="1:9" ht="32" x14ac:dyDescent="0.2">
      <c r="A17118" t="s">
        <v>40015</v>
      </c>
      <c r="B17118" t="s">
        <v>40016</v>
      </c>
      <c r="C17118">
        <v>1</v>
      </c>
      <c r="D17118" t="s">
        <v>2283</v>
      </c>
      <c r="E17118" t="s">
        <v>12</v>
      </c>
      <c r="F17118" s="3" t="s">
        <v>40017</v>
      </c>
      <c r="G17118">
        <v>2016</v>
      </c>
      <c r="H17118" t="s">
        <v>761</v>
      </c>
      <c r="I17118" t="s">
        <v>40018</v>
      </c>
    </row>
    <row r="17119" spans="1:9" ht="32" x14ac:dyDescent="0.2">
      <c r="A17119" t="s">
        <v>40015</v>
      </c>
      <c r="B17119" t="s">
        <v>2282</v>
      </c>
      <c r="C17119">
        <v>2</v>
      </c>
      <c r="D17119" t="s">
        <v>2283</v>
      </c>
      <c r="E17119" t="s">
        <v>12</v>
      </c>
      <c r="F17119" s="3" t="s">
        <v>40019</v>
      </c>
      <c r="G17119">
        <v>2016</v>
      </c>
      <c r="H17119" t="s">
        <v>761</v>
      </c>
      <c r="I17119" t="s">
        <v>40018</v>
      </c>
    </row>
    <row r="17120" spans="1:9" ht="16" x14ac:dyDescent="0.2">
      <c r="A17120" t="s">
        <v>40020</v>
      </c>
      <c r="B17120" t="s">
        <v>40021</v>
      </c>
      <c r="C17120">
        <v>1</v>
      </c>
      <c r="D17120" t="s">
        <v>12</v>
      </c>
      <c r="E17120" t="s">
        <v>12</v>
      </c>
      <c r="F17120" s="3" t="s">
        <v>34833</v>
      </c>
      <c r="G17120">
        <v>2016</v>
      </c>
      <c r="H17120" t="s">
        <v>420</v>
      </c>
      <c r="I17120" t="s">
        <v>40022</v>
      </c>
    </row>
    <row r="17121" spans="1:9" ht="16" x14ac:dyDescent="0.2">
      <c r="A17121" t="s">
        <v>40020</v>
      </c>
      <c r="B17121" t="s">
        <v>40023</v>
      </c>
      <c r="C17121">
        <v>2</v>
      </c>
      <c r="D17121" t="s">
        <v>12</v>
      </c>
      <c r="E17121" t="s">
        <v>12</v>
      </c>
      <c r="F17121" s="3" t="s">
        <v>40024</v>
      </c>
      <c r="G17121">
        <v>2016</v>
      </c>
      <c r="H17121" t="s">
        <v>420</v>
      </c>
      <c r="I17121" t="s">
        <v>40022</v>
      </c>
    </row>
    <row r="17122" spans="1:9" ht="32" x14ac:dyDescent="0.2">
      <c r="A17122" t="s">
        <v>40020</v>
      </c>
      <c r="B17122" t="s">
        <v>40025</v>
      </c>
      <c r="C17122">
        <v>3</v>
      </c>
      <c r="D17122" t="s">
        <v>12</v>
      </c>
      <c r="E17122" t="s">
        <v>12</v>
      </c>
      <c r="F17122" s="3" t="s">
        <v>30562</v>
      </c>
      <c r="G17122">
        <v>2016</v>
      </c>
      <c r="H17122" t="s">
        <v>420</v>
      </c>
      <c r="I17122" t="s">
        <v>40022</v>
      </c>
    </row>
    <row r="17123" spans="1:9" ht="16" x14ac:dyDescent="0.2">
      <c r="A17123" t="s">
        <v>40026</v>
      </c>
      <c r="B17123" t="s">
        <v>20383</v>
      </c>
      <c r="C17123">
        <v>1</v>
      </c>
      <c r="D17123" t="s">
        <v>12</v>
      </c>
      <c r="E17123" t="s">
        <v>168</v>
      </c>
      <c r="F17123" s="3" t="s">
        <v>12213</v>
      </c>
      <c r="G17123">
        <v>2016</v>
      </c>
      <c r="H17123" t="s">
        <v>86</v>
      </c>
      <c r="I17123" t="s">
        <v>40027</v>
      </c>
    </row>
    <row r="17124" spans="1:9" ht="32" x14ac:dyDescent="0.2">
      <c r="A17124" t="s">
        <v>40026</v>
      </c>
      <c r="B17124" t="s">
        <v>40028</v>
      </c>
      <c r="C17124">
        <v>2</v>
      </c>
      <c r="D17124" t="s">
        <v>12</v>
      </c>
      <c r="E17124" t="s">
        <v>12</v>
      </c>
      <c r="F17124" s="3" t="s">
        <v>40029</v>
      </c>
      <c r="G17124">
        <v>2016</v>
      </c>
      <c r="H17124" t="s">
        <v>801</v>
      </c>
      <c r="I17124" t="s">
        <v>40027</v>
      </c>
    </row>
    <row r="17125" spans="1:9" ht="16" x14ac:dyDescent="0.2">
      <c r="A17125" t="s">
        <v>40026</v>
      </c>
      <c r="B17125" t="s">
        <v>40030</v>
      </c>
      <c r="C17125">
        <v>3</v>
      </c>
      <c r="D17125" t="s">
        <v>12</v>
      </c>
      <c r="E17125" t="s">
        <v>12</v>
      </c>
      <c r="F17125" s="3" t="s">
        <v>40031</v>
      </c>
      <c r="G17125">
        <v>2016</v>
      </c>
      <c r="H17125" t="s">
        <v>267</v>
      </c>
      <c r="I17125" t="s">
        <v>40027</v>
      </c>
    </row>
    <row r="17126" spans="1:9" ht="32" x14ac:dyDescent="0.2">
      <c r="A17126" t="s">
        <v>40026</v>
      </c>
      <c r="B17126" t="s">
        <v>40032</v>
      </c>
      <c r="C17126">
        <v>4</v>
      </c>
      <c r="D17126">
        <f>534</f>
        <v>534</v>
      </c>
      <c r="E17126" t="s">
        <v>12</v>
      </c>
      <c r="F17126" s="3" t="s">
        <v>40033</v>
      </c>
      <c r="G17126">
        <v>2016</v>
      </c>
      <c r="H17126" t="s">
        <v>801</v>
      </c>
      <c r="I17126" t="s">
        <v>40027</v>
      </c>
    </row>
    <row r="17127" spans="1:9" ht="16" x14ac:dyDescent="0.2">
      <c r="A17127" t="s">
        <v>40026</v>
      </c>
      <c r="B17127" t="s">
        <v>40034</v>
      </c>
      <c r="C17127">
        <v>5</v>
      </c>
      <c r="D17127" t="s">
        <v>12</v>
      </c>
      <c r="E17127" t="s">
        <v>12</v>
      </c>
      <c r="F17127" s="3" t="s">
        <v>40035</v>
      </c>
      <c r="G17127">
        <v>2016</v>
      </c>
      <c r="H17127" t="s">
        <v>527</v>
      </c>
      <c r="I17127" t="s">
        <v>40027</v>
      </c>
    </row>
    <row r="17128" spans="1:9" ht="16" x14ac:dyDescent="0.2">
      <c r="A17128" t="s">
        <v>40036</v>
      </c>
      <c r="B17128" t="s">
        <v>23843</v>
      </c>
      <c r="C17128">
        <v>1</v>
      </c>
      <c r="D17128" t="s">
        <v>12</v>
      </c>
      <c r="E17128" t="s">
        <v>12</v>
      </c>
      <c r="F17128" s="3" t="s">
        <v>4219</v>
      </c>
      <c r="G17128">
        <v>2016</v>
      </c>
      <c r="H17128" t="s">
        <v>140</v>
      </c>
      <c r="I17128" t="s">
        <v>40037</v>
      </c>
    </row>
    <row r="17129" spans="1:9" ht="16" x14ac:dyDescent="0.2">
      <c r="A17129" t="s">
        <v>40038</v>
      </c>
      <c r="B17129" t="s">
        <v>40039</v>
      </c>
      <c r="C17129">
        <v>1</v>
      </c>
      <c r="D17129" t="s">
        <v>12</v>
      </c>
      <c r="E17129" t="s">
        <v>12</v>
      </c>
      <c r="F17129" s="3" t="s">
        <v>16040</v>
      </c>
      <c r="G17129">
        <v>2016</v>
      </c>
      <c r="H17129" t="s">
        <v>239</v>
      </c>
      <c r="I17129" t="s">
        <v>40040</v>
      </c>
    </row>
    <row r="17130" spans="1:9" ht="32" x14ac:dyDescent="0.2">
      <c r="A17130" t="s">
        <v>40038</v>
      </c>
      <c r="B17130" t="s">
        <v>40041</v>
      </c>
      <c r="C17130">
        <v>2</v>
      </c>
      <c r="D17130" t="s">
        <v>12</v>
      </c>
      <c r="E17130" t="s">
        <v>12</v>
      </c>
      <c r="F17130" s="3" t="s">
        <v>32254</v>
      </c>
      <c r="G17130">
        <v>2016</v>
      </c>
      <c r="H17130" t="s">
        <v>239</v>
      </c>
      <c r="I17130" t="s">
        <v>40040</v>
      </c>
    </row>
    <row r="17131" spans="1:9" ht="16" x14ac:dyDescent="0.2">
      <c r="A17131" t="s">
        <v>40042</v>
      </c>
      <c r="B17131" t="s">
        <v>40043</v>
      </c>
      <c r="C17131">
        <v>1</v>
      </c>
      <c r="D17131" t="s">
        <v>101</v>
      </c>
      <c r="E17131" t="s">
        <v>12</v>
      </c>
      <c r="F17131" s="3" t="s">
        <v>40044</v>
      </c>
      <c r="G17131">
        <v>2016</v>
      </c>
      <c r="H17131" t="s">
        <v>37</v>
      </c>
      <c r="I17131" t="s">
        <v>40045</v>
      </c>
    </row>
    <row r="17132" spans="1:9" ht="16" x14ac:dyDescent="0.2">
      <c r="A17132" t="s">
        <v>40046</v>
      </c>
      <c r="B17132" t="s">
        <v>40047</v>
      </c>
      <c r="C17132">
        <v>1</v>
      </c>
      <c r="D17132" t="s">
        <v>12</v>
      </c>
      <c r="E17132" t="s">
        <v>12</v>
      </c>
      <c r="F17132" s="3" t="s">
        <v>34984</v>
      </c>
      <c r="G17132">
        <v>2016</v>
      </c>
      <c r="H17132" t="s">
        <v>423</v>
      </c>
      <c r="I17132" t="s">
        <v>40048</v>
      </c>
    </row>
    <row r="17133" spans="1:9" ht="16" x14ac:dyDescent="0.2">
      <c r="A17133" t="s">
        <v>40049</v>
      </c>
      <c r="B17133" t="s">
        <v>40050</v>
      </c>
      <c r="C17133">
        <v>1</v>
      </c>
      <c r="D17133" t="s">
        <v>101</v>
      </c>
      <c r="E17133" t="s">
        <v>12</v>
      </c>
      <c r="F17133" s="3" t="s">
        <v>2783</v>
      </c>
      <c r="G17133">
        <v>2016</v>
      </c>
      <c r="H17133" t="s">
        <v>37</v>
      </c>
      <c r="I17133" t="s">
        <v>40051</v>
      </c>
    </row>
    <row r="17134" spans="1:9" ht="32" x14ac:dyDescent="0.2">
      <c r="A17134" t="s">
        <v>40049</v>
      </c>
      <c r="B17134" t="s">
        <v>40052</v>
      </c>
      <c r="C17134">
        <v>2</v>
      </c>
      <c r="D17134" t="s">
        <v>12</v>
      </c>
      <c r="E17134" t="s">
        <v>12</v>
      </c>
      <c r="F17134" s="3" t="s">
        <v>40053</v>
      </c>
      <c r="G17134">
        <v>2016</v>
      </c>
      <c r="H17134" t="s">
        <v>37</v>
      </c>
      <c r="I17134" t="s">
        <v>40051</v>
      </c>
    </row>
    <row r="17135" spans="1:9" ht="16" x14ac:dyDescent="0.2">
      <c r="A17135" t="s">
        <v>40054</v>
      </c>
      <c r="B17135" t="s">
        <v>40055</v>
      </c>
      <c r="C17135">
        <v>1</v>
      </c>
      <c r="D17135" t="s">
        <v>12</v>
      </c>
      <c r="E17135" t="s">
        <v>12</v>
      </c>
      <c r="F17135" s="3" t="s">
        <v>6394</v>
      </c>
      <c r="G17135">
        <v>2016</v>
      </c>
      <c r="H17135" t="s">
        <v>323</v>
      </c>
      <c r="I17135" t="s">
        <v>40056</v>
      </c>
    </row>
    <row r="17136" spans="1:9" ht="16" x14ac:dyDescent="0.2">
      <c r="A17136" t="s">
        <v>40057</v>
      </c>
      <c r="B17136" t="s">
        <v>40058</v>
      </c>
      <c r="C17136">
        <v>1</v>
      </c>
      <c r="D17136" t="s">
        <v>12</v>
      </c>
      <c r="E17136" t="s">
        <v>12</v>
      </c>
      <c r="F17136" s="3" t="s">
        <v>40059</v>
      </c>
      <c r="G17136">
        <v>2016</v>
      </c>
      <c r="H17136" t="s">
        <v>602</v>
      </c>
      <c r="I17136" t="s">
        <v>40060</v>
      </c>
    </row>
    <row r="17137" spans="1:9" ht="32" x14ac:dyDescent="0.2">
      <c r="A17137" t="s">
        <v>40057</v>
      </c>
      <c r="B17137" t="s">
        <v>40061</v>
      </c>
      <c r="C17137">
        <v>2</v>
      </c>
      <c r="D17137" t="s">
        <v>12</v>
      </c>
      <c r="E17137" t="s">
        <v>12</v>
      </c>
      <c r="F17137" s="3" t="s">
        <v>40062</v>
      </c>
      <c r="G17137">
        <v>2016</v>
      </c>
      <c r="H17137" t="s">
        <v>602</v>
      </c>
      <c r="I17137" t="s">
        <v>40060</v>
      </c>
    </row>
    <row r="17138" spans="1:9" ht="16" x14ac:dyDescent="0.2">
      <c r="A17138" t="s">
        <v>40063</v>
      </c>
      <c r="B17138" t="s">
        <v>40064</v>
      </c>
      <c r="C17138">
        <v>1</v>
      </c>
      <c r="D17138" t="s">
        <v>12</v>
      </c>
      <c r="E17138" t="s">
        <v>12</v>
      </c>
      <c r="F17138" s="3" t="s">
        <v>40065</v>
      </c>
      <c r="G17138">
        <v>2016</v>
      </c>
      <c r="H17138" t="s">
        <v>140</v>
      </c>
      <c r="I17138" t="s">
        <v>40066</v>
      </c>
    </row>
    <row r="17139" spans="1:9" ht="16" x14ac:dyDescent="0.2">
      <c r="A17139" t="s">
        <v>40063</v>
      </c>
      <c r="B17139" t="s">
        <v>40067</v>
      </c>
      <c r="C17139">
        <v>2</v>
      </c>
      <c r="D17139" t="s">
        <v>10692</v>
      </c>
      <c r="E17139" t="s">
        <v>12</v>
      </c>
      <c r="F17139" s="3" t="s">
        <v>40068</v>
      </c>
      <c r="G17139">
        <v>2016</v>
      </c>
      <c r="H17139" t="s">
        <v>140</v>
      </c>
      <c r="I17139" t="s">
        <v>40066</v>
      </c>
    </row>
    <row r="17140" spans="1:9" ht="32" x14ac:dyDescent="0.2">
      <c r="A17140" t="s">
        <v>40069</v>
      </c>
      <c r="B17140" t="s">
        <v>34376</v>
      </c>
      <c r="C17140">
        <v>1</v>
      </c>
      <c r="D17140" t="s">
        <v>12</v>
      </c>
      <c r="E17140" t="s">
        <v>12</v>
      </c>
      <c r="F17140" s="3" t="s">
        <v>34377</v>
      </c>
      <c r="G17140">
        <v>2016</v>
      </c>
      <c r="H17140" t="s">
        <v>5857</v>
      </c>
      <c r="I17140" t="s">
        <v>40070</v>
      </c>
    </row>
    <row r="17141" spans="1:9" ht="32" x14ac:dyDescent="0.2">
      <c r="A17141" t="s">
        <v>40071</v>
      </c>
      <c r="B17141" t="s">
        <v>22841</v>
      </c>
      <c r="C17141">
        <v>1</v>
      </c>
      <c r="D17141" t="s">
        <v>101</v>
      </c>
      <c r="E17141" t="s">
        <v>12</v>
      </c>
      <c r="F17141" s="3" t="s">
        <v>37234</v>
      </c>
      <c r="G17141">
        <v>2016</v>
      </c>
      <c r="H17141" t="s">
        <v>37</v>
      </c>
      <c r="I17141" t="s">
        <v>40072</v>
      </c>
    </row>
    <row r="17142" spans="1:9" ht="32" x14ac:dyDescent="0.2">
      <c r="A17142" t="s">
        <v>40073</v>
      </c>
      <c r="B17142" t="s">
        <v>40074</v>
      </c>
      <c r="C17142">
        <v>1</v>
      </c>
      <c r="D17142" t="s">
        <v>12</v>
      </c>
      <c r="E17142" t="s">
        <v>12</v>
      </c>
      <c r="F17142" s="3" t="s">
        <v>40075</v>
      </c>
      <c r="G17142">
        <v>2016</v>
      </c>
      <c r="H17142" t="s">
        <v>5763</v>
      </c>
      <c r="I17142" t="s">
        <v>40076</v>
      </c>
    </row>
    <row r="17143" spans="1:9" ht="16" x14ac:dyDescent="0.2">
      <c r="A17143" t="s">
        <v>40073</v>
      </c>
      <c r="B17143" t="s">
        <v>40077</v>
      </c>
      <c r="C17143">
        <v>2</v>
      </c>
      <c r="D17143" t="s">
        <v>12</v>
      </c>
      <c r="E17143" t="s">
        <v>12</v>
      </c>
      <c r="F17143" s="3" t="s">
        <v>10188</v>
      </c>
      <c r="G17143">
        <v>2016</v>
      </c>
      <c r="H17143" t="s">
        <v>5763</v>
      </c>
      <c r="I17143" t="s">
        <v>40076</v>
      </c>
    </row>
    <row r="17144" spans="1:9" ht="32" x14ac:dyDescent="0.2">
      <c r="A17144" t="s">
        <v>40078</v>
      </c>
      <c r="B17144" t="s">
        <v>40079</v>
      </c>
      <c r="C17144">
        <v>1</v>
      </c>
      <c r="D17144" t="s">
        <v>52</v>
      </c>
      <c r="E17144" t="s">
        <v>12</v>
      </c>
      <c r="F17144" s="3" t="s">
        <v>40080</v>
      </c>
      <c r="G17144">
        <v>2016</v>
      </c>
      <c r="H17144" t="s">
        <v>438</v>
      </c>
      <c r="I17144" t="s">
        <v>40081</v>
      </c>
    </row>
    <row r="17145" spans="1:9" ht="32" x14ac:dyDescent="0.2">
      <c r="A17145" t="s">
        <v>40082</v>
      </c>
      <c r="B17145" t="s">
        <v>40034</v>
      </c>
      <c r="C17145">
        <v>1</v>
      </c>
      <c r="D17145" t="s">
        <v>12</v>
      </c>
      <c r="E17145" t="s">
        <v>12</v>
      </c>
      <c r="F17145" s="3" t="s">
        <v>40029</v>
      </c>
      <c r="G17145">
        <v>2016</v>
      </c>
      <c r="H17145" t="s">
        <v>801</v>
      </c>
      <c r="I17145" t="s">
        <v>40083</v>
      </c>
    </row>
    <row r="17146" spans="1:9" ht="16" x14ac:dyDescent="0.2">
      <c r="A17146" t="s">
        <v>40082</v>
      </c>
      <c r="B17146" t="s">
        <v>40084</v>
      </c>
      <c r="C17146">
        <v>2</v>
      </c>
      <c r="D17146" t="s">
        <v>12</v>
      </c>
      <c r="E17146" t="s">
        <v>12</v>
      </c>
      <c r="F17146" s="3" t="s">
        <v>40085</v>
      </c>
      <c r="G17146">
        <v>2016</v>
      </c>
      <c r="H17146" t="s">
        <v>2316</v>
      </c>
      <c r="I17146" t="s">
        <v>40083</v>
      </c>
    </row>
    <row r="17147" spans="1:9" ht="32" x14ac:dyDescent="0.2">
      <c r="A17147" t="s">
        <v>40082</v>
      </c>
      <c r="B17147" t="s">
        <v>40086</v>
      </c>
      <c r="C17147">
        <v>3</v>
      </c>
      <c r="D17147">
        <f>534</f>
        <v>534</v>
      </c>
      <c r="E17147" t="s">
        <v>12</v>
      </c>
      <c r="F17147" s="3" t="s">
        <v>26189</v>
      </c>
      <c r="G17147">
        <v>2016</v>
      </c>
      <c r="H17147" t="s">
        <v>801</v>
      </c>
      <c r="I17147" t="s">
        <v>40083</v>
      </c>
    </row>
    <row r="17148" spans="1:9" ht="16" x14ac:dyDescent="0.2">
      <c r="A17148" t="s">
        <v>40082</v>
      </c>
      <c r="B17148" t="s">
        <v>40087</v>
      </c>
      <c r="C17148">
        <v>4</v>
      </c>
      <c r="D17148" t="s">
        <v>12</v>
      </c>
      <c r="E17148" t="s">
        <v>168</v>
      </c>
      <c r="F17148" s="3" t="s">
        <v>12213</v>
      </c>
      <c r="G17148">
        <v>2016</v>
      </c>
      <c r="H17148" t="s">
        <v>86</v>
      </c>
      <c r="I17148" t="s">
        <v>40083</v>
      </c>
    </row>
    <row r="17149" spans="1:9" ht="32" x14ac:dyDescent="0.2">
      <c r="A17149" t="s">
        <v>40088</v>
      </c>
      <c r="B17149" t="s">
        <v>40089</v>
      </c>
      <c r="C17149">
        <v>1</v>
      </c>
      <c r="D17149" t="s">
        <v>52</v>
      </c>
      <c r="E17149" t="s">
        <v>12</v>
      </c>
      <c r="F17149" s="3" t="s">
        <v>40090</v>
      </c>
      <c r="G17149">
        <v>2016</v>
      </c>
      <c r="H17149" t="s">
        <v>226</v>
      </c>
      <c r="I17149" t="s">
        <v>40091</v>
      </c>
    </row>
    <row r="17150" spans="1:9" ht="16" x14ac:dyDescent="0.2">
      <c r="A17150" t="s">
        <v>40088</v>
      </c>
      <c r="B17150" t="s">
        <v>40092</v>
      </c>
      <c r="C17150">
        <v>2</v>
      </c>
      <c r="D17150">
        <f>184</f>
        <v>184</v>
      </c>
      <c r="E17150" t="s">
        <v>12</v>
      </c>
      <c r="F17150" s="3" t="s">
        <v>1444</v>
      </c>
      <c r="G17150">
        <v>2016</v>
      </c>
      <c r="H17150" t="s">
        <v>137</v>
      </c>
      <c r="I17150" t="s">
        <v>40091</v>
      </c>
    </row>
    <row r="17151" spans="1:9" ht="32" x14ac:dyDescent="0.2">
      <c r="A17151" t="s">
        <v>40088</v>
      </c>
      <c r="B17151" t="s">
        <v>40093</v>
      </c>
      <c r="C17151">
        <v>3</v>
      </c>
      <c r="D17151" t="s">
        <v>52</v>
      </c>
      <c r="E17151" t="s">
        <v>12</v>
      </c>
      <c r="F17151" s="3" t="s">
        <v>40094</v>
      </c>
      <c r="G17151">
        <v>2016</v>
      </c>
      <c r="H17151" t="s">
        <v>226</v>
      </c>
      <c r="I17151" t="s">
        <v>40091</v>
      </c>
    </row>
    <row r="17152" spans="1:9" ht="32" x14ac:dyDescent="0.2">
      <c r="A17152" t="s">
        <v>40095</v>
      </c>
      <c r="B17152" t="s">
        <v>40096</v>
      </c>
      <c r="C17152">
        <v>1</v>
      </c>
      <c r="D17152" t="s">
        <v>12</v>
      </c>
      <c r="E17152" t="s">
        <v>12</v>
      </c>
      <c r="F17152" s="3" t="s">
        <v>31560</v>
      </c>
      <c r="G17152">
        <v>2016</v>
      </c>
      <c r="H17152" t="s">
        <v>140</v>
      </c>
      <c r="I17152" t="s">
        <v>40097</v>
      </c>
    </row>
    <row r="17153" spans="1:9" ht="32" x14ac:dyDescent="0.2">
      <c r="A17153" t="s">
        <v>40095</v>
      </c>
      <c r="B17153" t="s">
        <v>40098</v>
      </c>
      <c r="C17153">
        <v>2</v>
      </c>
      <c r="D17153" t="s">
        <v>1049</v>
      </c>
      <c r="E17153" t="s">
        <v>12</v>
      </c>
      <c r="F17153" s="3" t="s">
        <v>40099</v>
      </c>
      <c r="G17153">
        <v>2016</v>
      </c>
      <c r="H17153" t="s">
        <v>140</v>
      </c>
      <c r="I17153" t="s">
        <v>40097</v>
      </c>
    </row>
    <row r="17154" spans="1:9" ht="32" x14ac:dyDescent="0.2">
      <c r="A17154" t="s">
        <v>40095</v>
      </c>
      <c r="B17154" t="s">
        <v>40100</v>
      </c>
      <c r="C17154">
        <v>3</v>
      </c>
      <c r="D17154" t="s">
        <v>12</v>
      </c>
      <c r="E17154" t="s">
        <v>12</v>
      </c>
      <c r="F17154" s="3" t="s">
        <v>40101</v>
      </c>
      <c r="G17154">
        <v>2016</v>
      </c>
      <c r="H17154" t="s">
        <v>140</v>
      </c>
      <c r="I17154" t="s">
        <v>40097</v>
      </c>
    </row>
    <row r="17155" spans="1:9" ht="32" x14ac:dyDescent="0.2">
      <c r="A17155" t="s">
        <v>40095</v>
      </c>
      <c r="B17155" t="s">
        <v>40102</v>
      </c>
      <c r="C17155">
        <v>4</v>
      </c>
      <c r="D17155" t="s">
        <v>12</v>
      </c>
      <c r="E17155" t="s">
        <v>12</v>
      </c>
      <c r="F17155" s="3" t="s">
        <v>40103</v>
      </c>
      <c r="G17155">
        <v>2016</v>
      </c>
      <c r="H17155" t="s">
        <v>140</v>
      </c>
      <c r="I17155" t="s">
        <v>40097</v>
      </c>
    </row>
    <row r="17156" spans="1:9" ht="16" x14ac:dyDescent="0.2">
      <c r="A17156" t="s">
        <v>40104</v>
      </c>
      <c r="B17156" t="s">
        <v>23622</v>
      </c>
      <c r="C17156">
        <v>1</v>
      </c>
      <c r="D17156" t="s">
        <v>12</v>
      </c>
      <c r="E17156" t="s">
        <v>12</v>
      </c>
      <c r="F17156" s="3" t="s">
        <v>40105</v>
      </c>
      <c r="G17156">
        <v>2016</v>
      </c>
      <c r="H17156" t="s">
        <v>235</v>
      </c>
      <c r="I17156" t="s">
        <v>40106</v>
      </c>
    </row>
    <row r="17157" spans="1:9" ht="16" x14ac:dyDescent="0.2">
      <c r="A17157" t="s">
        <v>40104</v>
      </c>
      <c r="B17157" t="s">
        <v>40107</v>
      </c>
      <c r="C17157">
        <v>2</v>
      </c>
      <c r="D17157" t="s">
        <v>1142</v>
      </c>
      <c r="E17157" t="s">
        <v>334</v>
      </c>
      <c r="F17157" s="3" t="s">
        <v>1225</v>
      </c>
      <c r="G17157">
        <v>2016</v>
      </c>
      <c r="H17157" t="s">
        <v>368</v>
      </c>
      <c r="I17157" t="s">
        <v>40106</v>
      </c>
    </row>
    <row r="17158" spans="1:9" ht="16" x14ac:dyDescent="0.2">
      <c r="A17158" t="s">
        <v>40108</v>
      </c>
      <c r="B17158" t="s">
        <v>3299</v>
      </c>
      <c r="C17158">
        <v>1</v>
      </c>
      <c r="D17158" t="s">
        <v>12</v>
      </c>
      <c r="E17158" t="s">
        <v>12</v>
      </c>
      <c r="F17158" s="3" t="s">
        <v>5407</v>
      </c>
      <c r="G17158">
        <v>2016</v>
      </c>
      <c r="H17158" t="s">
        <v>137</v>
      </c>
      <c r="I17158" t="s">
        <v>40109</v>
      </c>
    </row>
    <row r="17159" spans="1:9" ht="32" x14ac:dyDescent="0.2">
      <c r="A17159" t="s">
        <v>40110</v>
      </c>
      <c r="B17159" t="s">
        <v>12341</v>
      </c>
      <c r="C17159">
        <v>2</v>
      </c>
      <c r="D17159" t="s">
        <v>316</v>
      </c>
      <c r="E17159" t="s">
        <v>12</v>
      </c>
      <c r="F17159" s="3" t="s">
        <v>39820</v>
      </c>
      <c r="G17159">
        <v>2016</v>
      </c>
      <c r="H17159" t="s">
        <v>318</v>
      </c>
      <c r="I17159" t="s">
        <v>39821</v>
      </c>
    </row>
    <row r="17160" spans="1:9" ht="16" x14ac:dyDescent="0.2">
      <c r="A17160" t="s">
        <v>40111</v>
      </c>
      <c r="B17160" t="s">
        <v>40112</v>
      </c>
      <c r="C17160">
        <v>1</v>
      </c>
      <c r="D17160" t="s">
        <v>101</v>
      </c>
      <c r="E17160" t="s">
        <v>12</v>
      </c>
      <c r="F17160" s="3" t="s">
        <v>40113</v>
      </c>
      <c r="G17160">
        <v>2016</v>
      </c>
      <c r="H17160" t="s">
        <v>37</v>
      </c>
      <c r="I17160" t="s">
        <v>40114</v>
      </c>
    </row>
    <row r="17161" spans="1:9" ht="16" x14ac:dyDescent="0.2">
      <c r="A17161" t="s">
        <v>40111</v>
      </c>
      <c r="B17161" t="s">
        <v>40115</v>
      </c>
      <c r="C17161">
        <v>2</v>
      </c>
      <c r="D17161" t="s">
        <v>101</v>
      </c>
      <c r="E17161" t="s">
        <v>12</v>
      </c>
      <c r="F17161" s="3" t="s">
        <v>40116</v>
      </c>
      <c r="G17161">
        <v>2016</v>
      </c>
      <c r="H17161" t="s">
        <v>37</v>
      </c>
      <c r="I17161" t="s">
        <v>40114</v>
      </c>
    </row>
    <row r="17162" spans="1:9" ht="32" x14ac:dyDescent="0.2">
      <c r="A17162" t="s">
        <v>40117</v>
      </c>
      <c r="B17162" t="s">
        <v>40118</v>
      </c>
      <c r="C17162">
        <v>1</v>
      </c>
      <c r="D17162" t="s">
        <v>2828</v>
      </c>
      <c r="E17162" t="s">
        <v>12</v>
      </c>
      <c r="F17162" s="3" t="s">
        <v>40119</v>
      </c>
      <c r="G17162">
        <v>2016</v>
      </c>
      <c r="H17162" t="s">
        <v>323</v>
      </c>
      <c r="I17162" t="s">
        <v>40120</v>
      </c>
    </row>
    <row r="17163" spans="1:9" ht="16" x14ac:dyDescent="0.2">
      <c r="A17163" t="s">
        <v>40121</v>
      </c>
      <c r="B17163" t="s">
        <v>40122</v>
      </c>
      <c r="C17163">
        <v>1</v>
      </c>
      <c r="D17163">
        <f>237</f>
        <v>237</v>
      </c>
      <c r="E17163" t="s">
        <v>12</v>
      </c>
      <c r="F17163" s="3" t="s">
        <v>2516</v>
      </c>
      <c r="G17163">
        <v>2016</v>
      </c>
      <c r="H17163" t="s">
        <v>21</v>
      </c>
      <c r="I17163" t="s">
        <v>40123</v>
      </c>
    </row>
    <row r="17164" spans="1:9" ht="16" x14ac:dyDescent="0.2">
      <c r="A17164" t="s">
        <v>40121</v>
      </c>
      <c r="B17164" t="s">
        <v>39361</v>
      </c>
      <c r="C17164">
        <v>2</v>
      </c>
      <c r="D17164">
        <f>237</f>
        <v>237</v>
      </c>
      <c r="E17164" t="s">
        <v>12</v>
      </c>
      <c r="F17164" s="3" t="s">
        <v>6331</v>
      </c>
      <c r="G17164">
        <v>2016</v>
      </c>
      <c r="H17164" t="s">
        <v>21</v>
      </c>
      <c r="I17164" t="s">
        <v>40123</v>
      </c>
    </row>
    <row r="17165" spans="1:9" ht="32" x14ac:dyDescent="0.2">
      <c r="A17165" t="s">
        <v>40124</v>
      </c>
      <c r="B17165" t="s">
        <v>40125</v>
      </c>
      <c r="C17165">
        <v>1</v>
      </c>
      <c r="D17165" t="s">
        <v>12</v>
      </c>
      <c r="E17165" t="s">
        <v>12</v>
      </c>
      <c r="F17165" s="3" t="s">
        <v>22374</v>
      </c>
      <c r="G17165">
        <v>2016</v>
      </c>
      <c r="H17165" t="s">
        <v>1157</v>
      </c>
      <c r="I17165" t="s">
        <v>40126</v>
      </c>
    </row>
    <row r="17166" spans="1:9" ht="32" x14ac:dyDescent="0.2">
      <c r="A17166" t="s">
        <v>40124</v>
      </c>
      <c r="B17166" t="s">
        <v>40127</v>
      </c>
      <c r="C17166">
        <v>2</v>
      </c>
      <c r="D17166" t="s">
        <v>12</v>
      </c>
      <c r="E17166" t="s">
        <v>12</v>
      </c>
      <c r="F17166" s="3" t="s">
        <v>40128</v>
      </c>
      <c r="G17166">
        <v>2016</v>
      </c>
      <c r="H17166" t="s">
        <v>1157</v>
      </c>
      <c r="I17166" t="s">
        <v>40126</v>
      </c>
    </row>
    <row r="17167" spans="1:9" ht="16" x14ac:dyDescent="0.2">
      <c r="A17167" t="s">
        <v>40129</v>
      </c>
      <c r="B17167" t="s">
        <v>40130</v>
      </c>
      <c r="C17167">
        <v>1</v>
      </c>
      <c r="D17167">
        <f>134</f>
        <v>134</v>
      </c>
      <c r="E17167" t="s">
        <v>12</v>
      </c>
      <c r="F17167" s="3" t="s">
        <v>6863</v>
      </c>
      <c r="G17167">
        <v>2016</v>
      </c>
      <c r="H17167" t="s">
        <v>140</v>
      </c>
      <c r="I17167" t="s">
        <v>40131</v>
      </c>
    </row>
    <row r="17168" spans="1:9" ht="16" x14ac:dyDescent="0.2">
      <c r="A17168" t="s">
        <v>40129</v>
      </c>
      <c r="B17168" t="s">
        <v>40132</v>
      </c>
      <c r="C17168">
        <v>2</v>
      </c>
      <c r="D17168" t="s">
        <v>12</v>
      </c>
      <c r="E17168" t="s">
        <v>12</v>
      </c>
      <c r="F17168" s="3" t="s">
        <v>40133</v>
      </c>
      <c r="G17168">
        <v>2016</v>
      </c>
      <c r="H17168" t="s">
        <v>140</v>
      </c>
      <c r="I17168" t="s">
        <v>40131</v>
      </c>
    </row>
    <row r="17169" spans="1:9" ht="16" x14ac:dyDescent="0.2">
      <c r="A17169" t="s">
        <v>40134</v>
      </c>
      <c r="B17169" t="s">
        <v>6501</v>
      </c>
      <c r="C17169">
        <v>1</v>
      </c>
      <c r="D17169">
        <f>441</f>
        <v>441</v>
      </c>
      <c r="E17169" t="s">
        <v>12</v>
      </c>
      <c r="F17169" s="3" t="s">
        <v>11288</v>
      </c>
      <c r="G17169">
        <v>2016</v>
      </c>
      <c r="H17169" t="s">
        <v>140</v>
      </c>
      <c r="I17169" t="s">
        <v>40135</v>
      </c>
    </row>
    <row r="17170" spans="1:9" ht="16" x14ac:dyDescent="0.2">
      <c r="A17170" t="s">
        <v>40134</v>
      </c>
      <c r="B17170" t="s">
        <v>1004</v>
      </c>
      <c r="C17170">
        <v>2</v>
      </c>
      <c r="D17170">
        <f>514</f>
        <v>514</v>
      </c>
      <c r="E17170" t="s">
        <v>12</v>
      </c>
      <c r="F17170" s="3" t="s">
        <v>501</v>
      </c>
      <c r="G17170">
        <v>2016</v>
      </c>
      <c r="H17170" t="s">
        <v>140</v>
      </c>
      <c r="I17170" t="s">
        <v>40135</v>
      </c>
    </row>
    <row r="17171" spans="1:9" ht="16" x14ac:dyDescent="0.2">
      <c r="A17171" t="s">
        <v>40136</v>
      </c>
      <c r="B17171" t="s">
        <v>40137</v>
      </c>
      <c r="C17171">
        <v>1</v>
      </c>
      <c r="D17171" t="s">
        <v>996</v>
      </c>
      <c r="E17171" t="s">
        <v>12</v>
      </c>
      <c r="F17171" s="3" t="s">
        <v>40138</v>
      </c>
      <c r="G17171">
        <v>2016</v>
      </c>
      <c r="H17171" t="s">
        <v>998</v>
      </c>
      <c r="I17171" t="s">
        <v>40139</v>
      </c>
    </row>
    <row r="17172" spans="1:9" ht="16" x14ac:dyDescent="0.2">
      <c r="A17172" t="s">
        <v>40140</v>
      </c>
      <c r="B17172" t="s">
        <v>35638</v>
      </c>
      <c r="C17172">
        <v>1</v>
      </c>
      <c r="D17172" t="s">
        <v>12</v>
      </c>
      <c r="E17172" t="s">
        <v>12</v>
      </c>
      <c r="F17172" s="3" t="s">
        <v>22600</v>
      </c>
      <c r="G17172">
        <v>2016</v>
      </c>
      <c r="H17172" t="s">
        <v>140</v>
      </c>
      <c r="I17172" t="s">
        <v>40141</v>
      </c>
    </row>
    <row r="17173" spans="1:9" ht="16" x14ac:dyDescent="0.2">
      <c r="A17173" t="s">
        <v>40140</v>
      </c>
      <c r="B17173" t="s">
        <v>40142</v>
      </c>
      <c r="C17173">
        <v>2</v>
      </c>
      <c r="D17173" t="s">
        <v>12</v>
      </c>
      <c r="E17173" t="s">
        <v>12</v>
      </c>
      <c r="F17173" s="3" t="s">
        <v>32352</v>
      </c>
      <c r="G17173">
        <v>2016</v>
      </c>
      <c r="H17173" t="s">
        <v>140</v>
      </c>
      <c r="I17173" t="s">
        <v>40141</v>
      </c>
    </row>
    <row r="17174" spans="1:9" ht="16" x14ac:dyDescent="0.2">
      <c r="A17174" t="s">
        <v>40140</v>
      </c>
      <c r="B17174" t="s">
        <v>31347</v>
      </c>
      <c r="C17174">
        <v>3</v>
      </c>
      <c r="D17174" t="s">
        <v>12</v>
      </c>
      <c r="E17174" t="s">
        <v>12</v>
      </c>
      <c r="F17174" s="3" t="s">
        <v>40143</v>
      </c>
      <c r="G17174">
        <v>2016</v>
      </c>
      <c r="H17174" t="s">
        <v>140</v>
      </c>
      <c r="I17174" t="s">
        <v>40141</v>
      </c>
    </row>
    <row r="17175" spans="1:9" ht="32" x14ac:dyDescent="0.2">
      <c r="A17175" t="s">
        <v>40144</v>
      </c>
      <c r="B17175" t="s">
        <v>40145</v>
      </c>
      <c r="C17175">
        <v>1</v>
      </c>
      <c r="D17175" t="s">
        <v>52</v>
      </c>
      <c r="E17175" t="s">
        <v>12</v>
      </c>
      <c r="F17175" s="3" t="s">
        <v>40146</v>
      </c>
      <c r="G17175">
        <v>2016</v>
      </c>
      <c r="H17175" t="s">
        <v>423</v>
      </c>
      <c r="I17175" t="s">
        <v>40147</v>
      </c>
    </row>
    <row r="17176" spans="1:9" ht="16" x14ac:dyDescent="0.2">
      <c r="A17176" t="s">
        <v>40144</v>
      </c>
      <c r="B17176" t="s">
        <v>40148</v>
      </c>
      <c r="C17176">
        <v>2</v>
      </c>
      <c r="D17176" t="s">
        <v>12</v>
      </c>
      <c r="E17176" t="s">
        <v>12</v>
      </c>
      <c r="F17176" s="3" t="s">
        <v>40149</v>
      </c>
      <c r="G17176">
        <v>2016</v>
      </c>
      <c r="H17176" t="s">
        <v>423</v>
      </c>
      <c r="I17176" t="s">
        <v>40147</v>
      </c>
    </row>
    <row r="17177" spans="1:9" ht="32" x14ac:dyDescent="0.2">
      <c r="A17177" t="s">
        <v>40150</v>
      </c>
      <c r="B17177" t="s">
        <v>40151</v>
      </c>
      <c r="C17177">
        <v>1</v>
      </c>
      <c r="D17177" t="s">
        <v>344</v>
      </c>
      <c r="E17177" t="s">
        <v>12</v>
      </c>
      <c r="F17177" s="3" t="s">
        <v>16668</v>
      </c>
      <c r="G17177">
        <v>2016</v>
      </c>
      <c r="H17177" t="s">
        <v>462</v>
      </c>
      <c r="I17177" t="s">
        <v>40152</v>
      </c>
    </row>
    <row r="17178" spans="1:9" ht="16" x14ac:dyDescent="0.2">
      <c r="A17178" t="s">
        <v>40150</v>
      </c>
      <c r="B17178" t="s">
        <v>40153</v>
      </c>
      <c r="C17178">
        <v>2</v>
      </c>
      <c r="D17178" t="s">
        <v>469</v>
      </c>
      <c r="E17178" t="s">
        <v>12</v>
      </c>
      <c r="F17178" s="3" t="s">
        <v>40154</v>
      </c>
      <c r="G17178">
        <v>2016</v>
      </c>
      <c r="H17178" t="s">
        <v>462</v>
      </c>
      <c r="I17178" t="s">
        <v>40152</v>
      </c>
    </row>
    <row r="17179" spans="1:9" ht="32" x14ac:dyDescent="0.2">
      <c r="A17179" t="s">
        <v>40155</v>
      </c>
      <c r="B17179" t="s">
        <v>34002</v>
      </c>
      <c r="C17179">
        <v>1</v>
      </c>
      <c r="D17179" t="s">
        <v>344</v>
      </c>
      <c r="E17179" t="s">
        <v>12</v>
      </c>
      <c r="F17179" s="3" t="s">
        <v>40156</v>
      </c>
      <c r="G17179">
        <v>2016</v>
      </c>
      <c r="H17179" t="s">
        <v>1157</v>
      </c>
      <c r="I17179" t="s">
        <v>40157</v>
      </c>
    </row>
    <row r="17180" spans="1:9" ht="32" x14ac:dyDescent="0.2">
      <c r="A17180" t="s">
        <v>40155</v>
      </c>
      <c r="B17180" t="s">
        <v>40158</v>
      </c>
      <c r="C17180">
        <v>2</v>
      </c>
      <c r="D17180" t="s">
        <v>344</v>
      </c>
      <c r="E17180" t="s">
        <v>12</v>
      </c>
      <c r="F17180" s="3" t="s">
        <v>40159</v>
      </c>
      <c r="G17180">
        <v>2016</v>
      </c>
      <c r="H17180" t="s">
        <v>1157</v>
      </c>
      <c r="I17180" t="s">
        <v>40157</v>
      </c>
    </row>
    <row r="17181" spans="1:9" ht="32" x14ac:dyDescent="0.2">
      <c r="A17181" t="s">
        <v>40160</v>
      </c>
      <c r="B17181" t="s">
        <v>40161</v>
      </c>
      <c r="C17181">
        <v>1</v>
      </c>
      <c r="D17181" t="s">
        <v>1020</v>
      </c>
      <c r="E17181" t="s">
        <v>12</v>
      </c>
      <c r="F17181" s="3" t="s">
        <v>40162</v>
      </c>
      <c r="G17181">
        <v>2016</v>
      </c>
      <c r="H17181" t="s">
        <v>1022</v>
      </c>
      <c r="I17181" t="s">
        <v>40163</v>
      </c>
    </row>
    <row r="17182" spans="1:9" ht="16" x14ac:dyDescent="0.2">
      <c r="A17182" t="s">
        <v>40164</v>
      </c>
      <c r="B17182" t="s">
        <v>40165</v>
      </c>
      <c r="C17182">
        <v>1</v>
      </c>
      <c r="D17182" t="s">
        <v>12</v>
      </c>
      <c r="E17182" t="s">
        <v>12</v>
      </c>
      <c r="F17182" s="3" t="s">
        <v>40166</v>
      </c>
      <c r="G17182">
        <v>2016</v>
      </c>
      <c r="H17182" t="s">
        <v>998</v>
      </c>
      <c r="I17182" t="s">
        <v>40167</v>
      </c>
    </row>
    <row r="17183" spans="1:9" ht="16" x14ac:dyDescent="0.2">
      <c r="A17183" t="s">
        <v>40164</v>
      </c>
      <c r="B17183" t="s">
        <v>40168</v>
      </c>
      <c r="C17183">
        <v>2</v>
      </c>
      <c r="D17183" t="s">
        <v>3897</v>
      </c>
      <c r="E17183" t="s">
        <v>12</v>
      </c>
      <c r="F17183" s="3" t="s">
        <v>40169</v>
      </c>
      <c r="G17183">
        <v>2016</v>
      </c>
      <c r="H17183" t="s">
        <v>998</v>
      </c>
      <c r="I17183" t="s">
        <v>40167</v>
      </c>
    </row>
    <row r="17184" spans="1:9" ht="32" x14ac:dyDescent="0.2">
      <c r="A17184" t="s">
        <v>40170</v>
      </c>
      <c r="B17184" t="s">
        <v>40171</v>
      </c>
      <c r="C17184">
        <v>1</v>
      </c>
      <c r="D17184" t="s">
        <v>316</v>
      </c>
      <c r="E17184" t="s">
        <v>12</v>
      </c>
      <c r="F17184" s="3" t="s">
        <v>27090</v>
      </c>
      <c r="G17184">
        <v>2016</v>
      </c>
      <c r="H17184" t="s">
        <v>318</v>
      </c>
      <c r="I17184" t="s">
        <v>40172</v>
      </c>
    </row>
    <row r="17185" spans="1:9" ht="32" x14ac:dyDescent="0.2">
      <c r="A17185" t="s">
        <v>40173</v>
      </c>
      <c r="B17185" t="s">
        <v>40174</v>
      </c>
      <c r="C17185">
        <v>1</v>
      </c>
      <c r="D17185">
        <f>461</f>
        <v>461</v>
      </c>
      <c r="E17185" t="s">
        <v>12</v>
      </c>
      <c r="F17185" s="3" t="s">
        <v>40175</v>
      </c>
      <c r="G17185">
        <v>2016</v>
      </c>
      <c r="H17185" t="s">
        <v>126</v>
      </c>
      <c r="I17185" t="s">
        <v>40176</v>
      </c>
    </row>
    <row r="17186" spans="1:9" ht="32" x14ac:dyDescent="0.2">
      <c r="A17186" t="s">
        <v>40177</v>
      </c>
      <c r="B17186" t="s">
        <v>40178</v>
      </c>
      <c r="C17186">
        <v>1</v>
      </c>
      <c r="D17186" t="s">
        <v>2652</v>
      </c>
      <c r="E17186" t="s">
        <v>12</v>
      </c>
      <c r="F17186" s="3" t="s">
        <v>40179</v>
      </c>
      <c r="G17186">
        <v>2016</v>
      </c>
      <c r="H17186" t="s">
        <v>1248</v>
      </c>
      <c r="I17186" t="s">
        <v>40180</v>
      </c>
    </row>
    <row r="17187" spans="1:9" ht="32" x14ac:dyDescent="0.2">
      <c r="A17187" t="s">
        <v>40181</v>
      </c>
      <c r="B17187" t="s">
        <v>40182</v>
      </c>
      <c r="C17187">
        <v>1</v>
      </c>
      <c r="D17187" t="s">
        <v>12</v>
      </c>
      <c r="E17187" t="s">
        <v>12</v>
      </c>
      <c r="F17187" s="3" t="s">
        <v>12449</v>
      </c>
      <c r="G17187">
        <v>2016</v>
      </c>
      <c r="H17187" t="s">
        <v>140</v>
      </c>
      <c r="I17187" t="s">
        <v>40183</v>
      </c>
    </row>
    <row r="17188" spans="1:9" ht="32" x14ac:dyDescent="0.2">
      <c r="A17188" t="s">
        <v>40181</v>
      </c>
      <c r="B17188" t="s">
        <v>40184</v>
      </c>
      <c r="C17188">
        <v>2</v>
      </c>
      <c r="D17188" t="s">
        <v>316</v>
      </c>
      <c r="E17188" t="s">
        <v>12</v>
      </c>
      <c r="F17188" s="3" t="s">
        <v>40185</v>
      </c>
      <c r="G17188">
        <v>2016</v>
      </c>
      <c r="H17188" t="s">
        <v>140</v>
      </c>
      <c r="I17188" t="s">
        <v>40183</v>
      </c>
    </row>
    <row r="17189" spans="1:9" ht="32" x14ac:dyDescent="0.2">
      <c r="A17189" t="s">
        <v>40186</v>
      </c>
      <c r="B17189" t="s">
        <v>19782</v>
      </c>
      <c r="C17189">
        <v>1</v>
      </c>
      <c r="D17189" t="s">
        <v>4409</v>
      </c>
      <c r="E17189" t="s">
        <v>28018</v>
      </c>
      <c r="F17189" s="3" t="s">
        <v>28019</v>
      </c>
      <c r="G17189">
        <v>2016</v>
      </c>
      <c r="H17189" t="s">
        <v>86</v>
      </c>
      <c r="I17189" t="s">
        <v>40187</v>
      </c>
    </row>
    <row r="17190" spans="1:9" ht="32" x14ac:dyDescent="0.2">
      <c r="A17190" t="s">
        <v>40186</v>
      </c>
      <c r="B17190" t="s">
        <v>40188</v>
      </c>
      <c r="C17190">
        <v>2</v>
      </c>
      <c r="D17190" t="s">
        <v>12</v>
      </c>
      <c r="E17190" t="s">
        <v>12</v>
      </c>
      <c r="F17190" s="3" t="s">
        <v>40189</v>
      </c>
      <c r="G17190">
        <v>2016</v>
      </c>
      <c r="H17190" t="s">
        <v>2747</v>
      </c>
      <c r="I17190" t="s">
        <v>40187</v>
      </c>
    </row>
    <row r="17191" spans="1:9" ht="32" x14ac:dyDescent="0.2">
      <c r="A17191" t="s">
        <v>40190</v>
      </c>
      <c r="B17191" t="s">
        <v>40191</v>
      </c>
      <c r="C17191">
        <v>1</v>
      </c>
      <c r="D17191" t="s">
        <v>12</v>
      </c>
      <c r="E17191" t="s">
        <v>12</v>
      </c>
      <c r="F17191" s="3" t="s">
        <v>40192</v>
      </c>
      <c r="G17191">
        <v>2016</v>
      </c>
      <c r="H17191" t="s">
        <v>14</v>
      </c>
      <c r="I17191" t="s">
        <v>40193</v>
      </c>
    </row>
    <row r="17192" spans="1:9" ht="16" x14ac:dyDescent="0.2">
      <c r="A17192" t="s">
        <v>40194</v>
      </c>
      <c r="B17192" t="s">
        <v>40195</v>
      </c>
      <c r="C17192">
        <v>1</v>
      </c>
      <c r="D17192" t="s">
        <v>12</v>
      </c>
      <c r="E17192" t="s">
        <v>12</v>
      </c>
      <c r="F17192" s="3" t="s">
        <v>40196</v>
      </c>
      <c r="G17192">
        <v>2016</v>
      </c>
      <c r="H17192" t="s">
        <v>761</v>
      </c>
      <c r="I17192" t="s">
        <v>40197</v>
      </c>
    </row>
    <row r="17193" spans="1:9" ht="32" x14ac:dyDescent="0.2">
      <c r="A17193" t="s">
        <v>40198</v>
      </c>
      <c r="B17193" t="s">
        <v>40199</v>
      </c>
      <c r="C17193">
        <v>1</v>
      </c>
      <c r="D17193" t="s">
        <v>408</v>
      </c>
      <c r="E17193" t="s">
        <v>12</v>
      </c>
      <c r="F17193" s="7" t="s">
        <v>40200</v>
      </c>
      <c r="G17193">
        <v>2016</v>
      </c>
      <c r="H17193" t="s">
        <v>174</v>
      </c>
      <c r="I17193" t="s">
        <v>40201</v>
      </c>
    </row>
    <row r="17194" spans="1:9" ht="32" x14ac:dyDescent="0.2">
      <c r="A17194" t="s">
        <v>40198</v>
      </c>
      <c r="B17194" t="s">
        <v>40202</v>
      </c>
      <c r="C17194">
        <v>2</v>
      </c>
      <c r="D17194" t="s">
        <v>12</v>
      </c>
      <c r="E17194" t="s">
        <v>12</v>
      </c>
      <c r="F17194" s="3" t="s">
        <v>40203</v>
      </c>
      <c r="G17194">
        <v>2016</v>
      </c>
      <c r="H17194" t="s">
        <v>998</v>
      </c>
      <c r="I17194" t="s">
        <v>40201</v>
      </c>
    </row>
    <row r="17195" spans="1:9" ht="16" x14ac:dyDescent="0.2">
      <c r="A17195" t="s">
        <v>40204</v>
      </c>
      <c r="B17195" t="s">
        <v>40205</v>
      </c>
      <c r="C17195">
        <v>1</v>
      </c>
      <c r="D17195" t="s">
        <v>12</v>
      </c>
      <c r="E17195" t="s">
        <v>12</v>
      </c>
      <c r="F17195" s="3" t="s">
        <v>40206</v>
      </c>
      <c r="G17195">
        <v>2016</v>
      </c>
      <c r="H17195" t="s">
        <v>368</v>
      </c>
      <c r="I17195" t="s">
        <v>40207</v>
      </c>
    </row>
    <row r="17196" spans="1:9" ht="16" x14ac:dyDescent="0.2">
      <c r="A17196" t="s">
        <v>40204</v>
      </c>
      <c r="B17196" t="s">
        <v>40208</v>
      </c>
      <c r="C17196">
        <v>2</v>
      </c>
      <c r="D17196" t="s">
        <v>12</v>
      </c>
      <c r="E17196" t="s">
        <v>12</v>
      </c>
      <c r="F17196" s="3" t="s">
        <v>40206</v>
      </c>
      <c r="G17196">
        <v>2016</v>
      </c>
      <c r="H17196" t="s">
        <v>368</v>
      </c>
      <c r="I17196" t="s">
        <v>40207</v>
      </c>
    </row>
    <row r="17197" spans="1:9" ht="16" x14ac:dyDescent="0.2">
      <c r="A17197" t="s">
        <v>40204</v>
      </c>
      <c r="B17197" t="s">
        <v>40209</v>
      </c>
      <c r="C17197">
        <v>3</v>
      </c>
      <c r="D17197" t="s">
        <v>12</v>
      </c>
      <c r="E17197" t="s">
        <v>12</v>
      </c>
      <c r="F17197" s="3" t="s">
        <v>40206</v>
      </c>
      <c r="G17197">
        <v>2016</v>
      </c>
      <c r="H17197" t="s">
        <v>368</v>
      </c>
      <c r="I17197" t="s">
        <v>40207</v>
      </c>
    </row>
    <row r="17198" spans="1:9" ht="32" x14ac:dyDescent="0.2">
      <c r="A17198" t="s">
        <v>40210</v>
      </c>
      <c r="B17198" t="s">
        <v>40211</v>
      </c>
      <c r="C17198">
        <v>1</v>
      </c>
      <c r="D17198" t="s">
        <v>90</v>
      </c>
      <c r="E17198" t="s">
        <v>12</v>
      </c>
      <c r="F17198" s="3" t="s">
        <v>40212</v>
      </c>
      <c r="G17198">
        <v>2016</v>
      </c>
      <c r="H17198" t="s">
        <v>832</v>
      </c>
      <c r="I17198" t="s">
        <v>40213</v>
      </c>
    </row>
    <row r="17199" spans="1:9" ht="32" x14ac:dyDescent="0.2">
      <c r="A17199" t="s">
        <v>40214</v>
      </c>
      <c r="B17199" t="s">
        <v>38134</v>
      </c>
      <c r="C17199">
        <v>1</v>
      </c>
      <c r="D17199" t="s">
        <v>2828</v>
      </c>
      <c r="E17199" t="s">
        <v>12</v>
      </c>
      <c r="F17199" s="3" t="s">
        <v>38135</v>
      </c>
      <c r="G17199">
        <v>2016</v>
      </c>
      <c r="H17199" t="s">
        <v>323</v>
      </c>
      <c r="I17199" t="s">
        <v>40215</v>
      </c>
    </row>
    <row r="17200" spans="1:9" ht="32" x14ac:dyDescent="0.2">
      <c r="A17200" t="s">
        <v>40214</v>
      </c>
      <c r="B17200" t="s">
        <v>38137</v>
      </c>
      <c r="C17200">
        <v>2</v>
      </c>
      <c r="D17200" t="s">
        <v>2828</v>
      </c>
      <c r="E17200" t="s">
        <v>12</v>
      </c>
      <c r="F17200" s="3" t="s">
        <v>38138</v>
      </c>
      <c r="G17200">
        <v>2016</v>
      </c>
      <c r="H17200" t="s">
        <v>323</v>
      </c>
      <c r="I17200" t="s">
        <v>40215</v>
      </c>
    </row>
    <row r="17201" spans="1:9" ht="32" x14ac:dyDescent="0.2">
      <c r="A17201" t="s">
        <v>40214</v>
      </c>
      <c r="B17201" t="s">
        <v>38139</v>
      </c>
      <c r="C17201">
        <v>3</v>
      </c>
      <c r="D17201" t="s">
        <v>2828</v>
      </c>
      <c r="E17201" t="s">
        <v>12</v>
      </c>
      <c r="F17201" s="3" t="s">
        <v>38140</v>
      </c>
      <c r="G17201">
        <v>2016</v>
      </c>
      <c r="H17201" t="s">
        <v>323</v>
      </c>
      <c r="I17201" t="s">
        <v>40215</v>
      </c>
    </row>
    <row r="17202" spans="1:9" ht="32" x14ac:dyDescent="0.2">
      <c r="A17202" t="s">
        <v>40216</v>
      </c>
      <c r="B17202" t="s">
        <v>40217</v>
      </c>
      <c r="C17202">
        <v>1</v>
      </c>
      <c r="D17202" t="s">
        <v>2828</v>
      </c>
      <c r="E17202" t="s">
        <v>12</v>
      </c>
      <c r="F17202" s="3" t="s">
        <v>38135</v>
      </c>
      <c r="G17202">
        <v>2016</v>
      </c>
      <c r="H17202" t="s">
        <v>323</v>
      </c>
      <c r="I17202" t="s">
        <v>40218</v>
      </c>
    </row>
    <row r="17203" spans="1:9" ht="16" x14ac:dyDescent="0.2">
      <c r="A17203" t="s">
        <v>40219</v>
      </c>
      <c r="B17203" t="s">
        <v>38090</v>
      </c>
      <c r="C17203">
        <v>1</v>
      </c>
      <c r="D17203" t="s">
        <v>344</v>
      </c>
      <c r="E17203" t="s">
        <v>12</v>
      </c>
      <c r="F17203" s="7" t="s">
        <v>3829</v>
      </c>
      <c r="G17203">
        <v>2016</v>
      </c>
      <c r="H17203" t="s">
        <v>174</v>
      </c>
      <c r="I17203" t="s">
        <v>40220</v>
      </c>
    </row>
    <row r="17204" spans="1:9" ht="16" x14ac:dyDescent="0.2">
      <c r="A17204" t="s">
        <v>40219</v>
      </c>
      <c r="B17204" t="s">
        <v>1374</v>
      </c>
      <c r="C17204">
        <v>2</v>
      </c>
      <c r="D17204" t="s">
        <v>344</v>
      </c>
      <c r="E17204" t="s">
        <v>12</v>
      </c>
      <c r="F17204" s="7" t="s">
        <v>3829</v>
      </c>
      <c r="G17204">
        <v>2016</v>
      </c>
      <c r="H17204" t="s">
        <v>174</v>
      </c>
      <c r="I17204" t="s">
        <v>40220</v>
      </c>
    </row>
    <row r="17205" spans="1:9" ht="16" x14ac:dyDescent="0.2">
      <c r="A17205" t="s">
        <v>40221</v>
      </c>
      <c r="B17205" t="s">
        <v>40222</v>
      </c>
      <c r="C17205">
        <v>1</v>
      </c>
      <c r="D17205">
        <f>159</f>
        <v>159</v>
      </c>
      <c r="E17205" t="s">
        <v>12</v>
      </c>
      <c r="F17205" s="3" t="s">
        <v>40223</v>
      </c>
      <c r="G17205">
        <v>2016</v>
      </c>
      <c r="H17205" t="s">
        <v>1524</v>
      </c>
      <c r="I17205" t="s">
        <v>40224</v>
      </c>
    </row>
    <row r="17206" spans="1:9" ht="16" x14ac:dyDescent="0.2">
      <c r="A17206" t="s">
        <v>40221</v>
      </c>
      <c r="B17206" t="s">
        <v>10716</v>
      </c>
      <c r="C17206">
        <v>2</v>
      </c>
      <c r="D17206">
        <f>159</f>
        <v>159</v>
      </c>
      <c r="E17206" t="s">
        <v>12</v>
      </c>
      <c r="F17206" s="3" t="s">
        <v>15176</v>
      </c>
      <c r="G17206">
        <v>2016</v>
      </c>
      <c r="H17206" t="s">
        <v>1524</v>
      </c>
      <c r="I17206" t="s">
        <v>40224</v>
      </c>
    </row>
    <row r="17207" spans="1:9" ht="32" x14ac:dyDescent="0.2">
      <c r="A17207" t="s">
        <v>40221</v>
      </c>
      <c r="B17207" t="s">
        <v>40225</v>
      </c>
      <c r="C17207">
        <v>3</v>
      </c>
      <c r="D17207">
        <f>159</f>
        <v>159</v>
      </c>
      <c r="E17207" t="s">
        <v>12</v>
      </c>
      <c r="F17207" s="3" t="s">
        <v>35082</v>
      </c>
      <c r="G17207">
        <v>2016</v>
      </c>
      <c r="H17207" t="s">
        <v>1524</v>
      </c>
      <c r="I17207" t="s">
        <v>40224</v>
      </c>
    </row>
    <row r="17208" spans="1:9" ht="32" x14ac:dyDescent="0.2">
      <c r="A17208" t="s">
        <v>40226</v>
      </c>
      <c r="B17208" t="s">
        <v>1578</v>
      </c>
      <c r="C17208">
        <v>1</v>
      </c>
      <c r="D17208" t="s">
        <v>1579</v>
      </c>
      <c r="E17208" t="s">
        <v>12</v>
      </c>
      <c r="F17208" s="3" t="s">
        <v>1580</v>
      </c>
      <c r="G17208">
        <v>2016</v>
      </c>
      <c r="H17208" t="s">
        <v>140</v>
      </c>
      <c r="I17208" t="s">
        <v>40227</v>
      </c>
    </row>
    <row r="17209" spans="1:9" ht="32" x14ac:dyDescent="0.2">
      <c r="A17209" t="s">
        <v>40228</v>
      </c>
      <c r="B17209" t="s">
        <v>35582</v>
      </c>
      <c r="C17209">
        <v>1</v>
      </c>
      <c r="D17209" t="s">
        <v>12</v>
      </c>
      <c r="E17209" t="s">
        <v>12</v>
      </c>
      <c r="F17209" s="3" t="s">
        <v>33490</v>
      </c>
      <c r="G17209">
        <v>2016</v>
      </c>
      <c r="H17209" t="s">
        <v>1157</v>
      </c>
      <c r="I17209" t="s">
        <v>40229</v>
      </c>
    </row>
    <row r="17210" spans="1:9" ht="32" x14ac:dyDescent="0.2">
      <c r="A17210" t="s">
        <v>40230</v>
      </c>
      <c r="B17210" t="s">
        <v>40231</v>
      </c>
      <c r="C17210">
        <v>1</v>
      </c>
      <c r="D17210">
        <f>469</f>
        <v>469</v>
      </c>
      <c r="E17210" t="s">
        <v>12</v>
      </c>
      <c r="F17210" s="3" t="s">
        <v>40232</v>
      </c>
      <c r="G17210">
        <v>2016</v>
      </c>
      <c r="H17210" t="s">
        <v>761</v>
      </c>
      <c r="I17210" t="s">
        <v>40233</v>
      </c>
    </row>
    <row r="17211" spans="1:9" ht="32" x14ac:dyDescent="0.2">
      <c r="A17211" t="s">
        <v>40230</v>
      </c>
      <c r="B17211" t="s">
        <v>40234</v>
      </c>
      <c r="C17211">
        <v>2</v>
      </c>
      <c r="D17211">
        <f>469</f>
        <v>469</v>
      </c>
      <c r="E17211" t="s">
        <v>12</v>
      </c>
      <c r="F17211" s="3" t="s">
        <v>40235</v>
      </c>
      <c r="G17211">
        <v>2016</v>
      </c>
      <c r="H17211" t="s">
        <v>761</v>
      </c>
      <c r="I17211" t="s">
        <v>40233</v>
      </c>
    </row>
    <row r="17212" spans="1:9" ht="16" x14ac:dyDescent="0.2">
      <c r="A17212" t="s">
        <v>40236</v>
      </c>
      <c r="B17212" t="s">
        <v>28163</v>
      </c>
      <c r="C17212">
        <v>1</v>
      </c>
      <c r="D17212">
        <f>400</f>
        <v>400</v>
      </c>
      <c r="E17212" t="s">
        <v>12</v>
      </c>
      <c r="F17212" s="3" t="s">
        <v>40237</v>
      </c>
      <c r="G17212">
        <v>2016</v>
      </c>
      <c r="H17212" t="s">
        <v>140</v>
      </c>
      <c r="I17212" t="s">
        <v>40238</v>
      </c>
    </row>
    <row r="17213" spans="1:9" ht="16" x14ac:dyDescent="0.2">
      <c r="A17213" t="s">
        <v>40236</v>
      </c>
      <c r="B17213" t="s">
        <v>40239</v>
      </c>
      <c r="C17213">
        <v>2</v>
      </c>
      <c r="D17213">
        <f>400</f>
        <v>400</v>
      </c>
      <c r="E17213" t="s">
        <v>12</v>
      </c>
      <c r="F17213" s="3" t="s">
        <v>40240</v>
      </c>
      <c r="G17213">
        <v>2016</v>
      </c>
      <c r="H17213" t="s">
        <v>140</v>
      </c>
      <c r="I17213" t="s">
        <v>40238</v>
      </c>
    </row>
    <row r="17214" spans="1:9" ht="16" x14ac:dyDescent="0.2">
      <c r="A17214" t="s">
        <v>40241</v>
      </c>
      <c r="B17214" t="s">
        <v>39117</v>
      </c>
      <c r="C17214">
        <v>1</v>
      </c>
      <c r="D17214" t="s">
        <v>1049</v>
      </c>
      <c r="E17214" t="s">
        <v>12</v>
      </c>
      <c r="F17214" s="3" t="s">
        <v>20806</v>
      </c>
      <c r="G17214">
        <v>2016</v>
      </c>
      <c r="H17214" t="s">
        <v>140</v>
      </c>
      <c r="I17214" t="s">
        <v>40242</v>
      </c>
    </row>
    <row r="17215" spans="1:9" ht="16" x14ac:dyDescent="0.2">
      <c r="A17215" t="s">
        <v>40241</v>
      </c>
      <c r="B17215" t="s">
        <v>19054</v>
      </c>
      <c r="C17215">
        <v>2</v>
      </c>
      <c r="D17215" t="s">
        <v>712</v>
      </c>
      <c r="E17215" t="s">
        <v>12</v>
      </c>
      <c r="F17215" s="3" t="s">
        <v>37321</v>
      </c>
      <c r="G17215">
        <v>2016</v>
      </c>
      <c r="H17215" t="s">
        <v>140</v>
      </c>
      <c r="I17215" t="s">
        <v>40242</v>
      </c>
    </row>
    <row r="17216" spans="1:9" ht="32" x14ac:dyDescent="0.2">
      <c r="A17216" t="s">
        <v>40241</v>
      </c>
      <c r="B17216" t="s">
        <v>40243</v>
      </c>
      <c r="C17216">
        <v>3</v>
      </c>
      <c r="D17216">
        <f>73</f>
        <v>73</v>
      </c>
      <c r="E17216" t="s">
        <v>12</v>
      </c>
      <c r="F17216" s="3" t="s">
        <v>823</v>
      </c>
      <c r="G17216">
        <v>2016</v>
      </c>
      <c r="H17216" t="s">
        <v>140</v>
      </c>
      <c r="I17216" t="s">
        <v>40242</v>
      </c>
    </row>
    <row r="17217" spans="1:9" ht="32" x14ac:dyDescent="0.2">
      <c r="A17217" t="s">
        <v>40244</v>
      </c>
      <c r="B17217" t="s">
        <v>7767</v>
      </c>
      <c r="C17217">
        <v>1</v>
      </c>
      <c r="D17217" t="s">
        <v>6388</v>
      </c>
      <c r="E17217" t="s">
        <v>3056</v>
      </c>
      <c r="F17217" s="3" t="s">
        <v>40245</v>
      </c>
      <c r="G17217">
        <v>2016</v>
      </c>
      <c r="H17217" t="s">
        <v>371</v>
      </c>
      <c r="I17217" t="s">
        <v>40246</v>
      </c>
    </row>
    <row r="17218" spans="1:9" ht="32" x14ac:dyDescent="0.2">
      <c r="A17218" t="s">
        <v>40247</v>
      </c>
      <c r="B17218" t="s">
        <v>40248</v>
      </c>
      <c r="C17218">
        <v>1</v>
      </c>
      <c r="D17218">
        <f>407</f>
        <v>407</v>
      </c>
      <c r="E17218" t="s">
        <v>12</v>
      </c>
      <c r="F17218" s="3" t="s">
        <v>40249</v>
      </c>
      <c r="G17218">
        <v>2016</v>
      </c>
      <c r="H17218" t="s">
        <v>37</v>
      </c>
      <c r="I17218" t="s">
        <v>40250</v>
      </c>
    </row>
    <row r="17219" spans="1:9" ht="16" x14ac:dyDescent="0.2">
      <c r="A17219" t="s">
        <v>40247</v>
      </c>
      <c r="B17219" t="s">
        <v>40251</v>
      </c>
      <c r="C17219">
        <v>2</v>
      </c>
      <c r="D17219" t="s">
        <v>628</v>
      </c>
      <c r="E17219" t="s">
        <v>12</v>
      </c>
      <c r="F17219" s="3" t="s">
        <v>40252</v>
      </c>
      <c r="G17219">
        <v>2016</v>
      </c>
      <c r="H17219" t="s">
        <v>37</v>
      </c>
      <c r="I17219" t="s">
        <v>40250</v>
      </c>
    </row>
    <row r="17220" spans="1:9" ht="16" x14ac:dyDescent="0.2">
      <c r="A17220" t="s">
        <v>40253</v>
      </c>
      <c r="B17220" t="s">
        <v>40254</v>
      </c>
      <c r="C17220">
        <v>1</v>
      </c>
      <c r="D17220" t="s">
        <v>712</v>
      </c>
      <c r="E17220" t="s">
        <v>12</v>
      </c>
      <c r="F17220" s="3" t="s">
        <v>4942</v>
      </c>
      <c r="G17220">
        <v>2016</v>
      </c>
      <c r="H17220" t="s">
        <v>140</v>
      </c>
      <c r="I17220" t="s">
        <v>40255</v>
      </c>
    </row>
    <row r="17221" spans="1:9" ht="16" x14ac:dyDescent="0.2">
      <c r="A17221" t="s">
        <v>40253</v>
      </c>
      <c r="B17221" t="s">
        <v>822</v>
      </c>
      <c r="C17221">
        <v>2</v>
      </c>
      <c r="D17221" t="s">
        <v>2621</v>
      </c>
      <c r="E17221" t="s">
        <v>12</v>
      </c>
      <c r="F17221" s="3" t="s">
        <v>6011</v>
      </c>
      <c r="G17221">
        <v>2016</v>
      </c>
      <c r="H17221" t="s">
        <v>140</v>
      </c>
      <c r="I17221" t="s">
        <v>40255</v>
      </c>
    </row>
    <row r="17222" spans="1:9" ht="16" x14ac:dyDescent="0.2">
      <c r="A17222" t="s">
        <v>40253</v>
      </c>
      <c r="B17222" t="s">
        <v>1057</v>
      </c>
      <c r="C17222">
        <v>3</v>
      </c>
      <c r="D17222" t="s">
        <v>1049</v>
      </c>
      <c r="E17222" t="s">
        <v>12</v>
      </c>
      <c r="F17222" s="3" t="s">
        <v>1050</v>
      </c>
      <c r="G17222">
        <v>2016</v>
      </c>
      <c r="H17222" t="s">
        <v>140</v>
      </c>
      <c r="I17222" t="s">
        <v>40255</v>
      </c>
    </row>
    <row r="17223" spans="1:9" ht="16" x14ac:dyDescent="0.2">
      <c r="A17223" t="s">
        <v>40253</v>
      </c>
      <c r="B17223" t="s">
        <v>40256</v>
      </c>
      <c r="C17223">
        <v>4</v>
      </c>
      <c r="D17223" t="s">
        <v>1020</v>
      </c>
      <c r="E17223" t="s">
        <v>1171</v>
      </c>
      <c r="F17223" s="3" t="s">
        <v>27497</v>
      </c>
      <c r="G17223">
        <v>2016</v>
      </c>
      <c r="H17223" t="s">
        <v>1022</v>
      </c>
      <c r="I17223" t="s">
        <v>40255</v>
      </c>
    </row>
    <row r="17224" spans="1:9" ht="32" x14ac:dyDescent="0.2">
      <c r="A17224" t="s">
        <v>40257</v>
      </c>
      <c r="B17224" t="s">
        <v>40258</v>
      </c>
      <c r="C17224">
        <v>1</v>
      </c>
      <c r="D17224" t="s">
        <v>4403</v>
      </c>
      <c r="E17224" t="s">
        <v>12</v>
      </c>
      <c r="F17224" s="3" t="s">
        <v>40259</v>
      </c>
      <c r="G17224">
        <v>2016</v>
      </c>
      <c r="H17224" t="s">
        <v>86</v>
      </c>
      <c r="I17224" t="s">
        <v>40260</v>
      </c>
    </row>
    <row r="17225" spans="1:9" ht="32" x14ac:dyDescent="0.2">
      <c r="A17225" t="s">
        <v>40261</v>
      </c>
      <c r="B17225" t="s">
        <v>40262</v>
      </c>
      <c r="C17225">
        <v>1</v>
      </c>
      <c r="D17225">
        <v>551</v>
      </c>
      <c r="E17225" t="s">
        <v>12</v>
      </c>
      <c r="F17225" s="7" t="s">
        <v>20665</v>
      </c>
      <c r="G17225">
        <v>2016</v>
      </c>
      <c r="H17225" t="s">
        <v>140</v>
      </c>
      <c r="I17225" t="s">
        <v>40263</v>
      </c>
    </row>
    <row r="17226" spans="1:9" ht="32" x14ac:dyDescent="0.2">
      <c r="A17226" t="s">
        <v>40261</v>
      </c>
      <c r="B17226" t="s">
        <v>261</v>
      </c>
      <c r="C17226">
        <v>2</v>
      </c>
      <c r="D17226">
        <v>551</v>
      </c>
      <c r="E17226" t="s">
        <v>12</v>
      </c>
      <c r="F17226" s="7" t="s">
        <v>20665</v>
      </c>
      <c r="G17226">
        <v>2016</v>
      </c>
      <c r="H17226" t="s">
        <v>140</v>
      </c>
      <c r="I17226" t="s">
        <v>40263</v>
      </c>
    </row>
    <row r="17227" spans="1:9" ht="16" x14ac:dyDescent="0.2">
      <c r="A17227" t="s">
        <v>40264</v>
      </c>
      <c r="B17227" t="s">
        <v>40265</v>
      </c>
      <c r="C17227">
        <v>1</v>
      </c>
      <c r="D17227" t="s">
        <v>12</v>
      </c>
      <c r="E17227" t="s">
        <v>10307</v>
      </c>
      <c r="F17227" s="3" t="s">
        <v>10308</v>
      </c>
      <c r="G17227">
        <v>2016</v>
      </c>
      <c r="H17227" t="s">
        <v>86</v>
      </c>
      <c r="I17227" t="s">
        <v>40266</v>
      </c>
    </row>
    <row r="17228" spans="1:9" ht="16" x14ac:dyDescent="0.2">
      <c r="A17228" t="s">
        <v>40264</v>
      </c>
      <c r="B17228" t="s">
        <v>40267</v>
      </c>
      <c r="C17228">
        <v>2</v>
      </c>
      <c r="D17228" t="s">
        <v>12</v>
      </c>
      <c r="E17228" t="s">
        <v>12</v>
      </c>
      <c r="F17228" s="3" t="s">
        <v>40268</v>
      </c>
      <c r="G17228">
        <v>2016</v>
      </c>
      <c r="H17228" t="s">
        <v>86</v>
      </c>
      <c r="I17228" t="s">
        <v>40266</v>
      </c>
    </row>
    <row r="17229" spans="1:9" ht="16" x14ac:dyDescent="0.2">
      <c r="A17229" t="s">
        <v>40264</v>
      </c>
      <c r="B17229" t="s">
        <v>40269</v>
      </c>
      <c r="C17229">
        <v>3</v>
      </c>
      <c r="D17229" t="s">
        <v>90</v>
      </c>
      <c r="E17229" t="s">
        <v>12</v>
      </c>
      <c r="F17229" s="3" t="s">
        <v>40270</v>
      </c>
      <c r="G17229">
        <v>2016</v>
      </c>
      <c r="H17229" t="s">
        <v>832</v>
      </c>
      <c r="I17229" t="s">
        <v>40266</v>
      </c>
    </row>
    <row r="17230" spans="1:9" ht="32" x14ac:dyDescent="0.2">
      <c r="A17230" t="s">
        <v>40271</v>
      </c>
      <c r="B17230" t="s">
        <v>36936</v>
      </c>
      <c r="C17230">
        <v>1</v>
      </c>
      <c r="D17230" t="s">
        <v>12</v>
      </c>
      <c r="E17230" t="s">
        <v>12</v>
      </c>
      <c r="F17230" s="3" t="s">
        <v>38901</v>
      </c>
      <c r="G17230">
        <v>2016</v>
      </c>
      <c r="H17230" t="s">
        <v>140</v>
      </c>
      <c r="I17230" t="s">
        <v>40272</v>
      </c>
    </row>
    <row r="17231" spans="1:9" ht="16" x14ac:dyDescent="0.2">
      <c r="A17231" t="s">
        <v>40271</v>
      </c>
      <c r="B17231" t="s">
        <v>36687</v>
      </c>
      <c r="C17231">
        <v>2</v>
      </c>
      <c r="D17231">
        <f>419</f>
        <v>419</v>
      </c>
      <c r="E17231" t="s">
        <v>12</v>
      </c>
      <c r="F17231" s="3" t="s">
        <v>40273</v>
      </c>
      <c r="G17231">
        <v>2016</v>
      </c>
      <c r="H17231" t="s">
        <v>140</v>
      </c>
      <c r="I17231" t="s">
        <v>40272</v>
      </c>
    </row>
    <row r="17232" spans="1:9" ht="32" x14ac:dyDescent="0.2">
      <c r="A17232" t="s">
        <v>40271</v>
      </c>
      <c r="B17232" t="s">
        <v>40274</v>
      </c>
      <c r="C17232">
        <v>3</v>
      </c>
      <c r="D17232" t="s">
        <v>142</v>
      </c>
      <c r="E17232" t="s">
        <v>12</v>
      </c>
      <c r="F17232" s="7" t="s">
        <v>40275</v>
      </c>
      <c r="G17232">
        <v>2016</v>
      </c>
      <c r="H17232" t="s">
        <v>140</v>
      </c>
      <c r="I17232" t="s">
        <v>40272</v>
      </c>
    </row>
    <row r="17233" spans="1:9" ht="32" x14ac:dyDescent="0.2">
      <c r="A17233" t="s">
        <v>40271</v>
      </c>
      <c r="B17233" t="s">
        <v>40276</v>
      </c>
      <c r="C17233">
        <v>4</v>
      </c>
      <c r="D17233" t="s">
        <v>12</v>
      </c>
      <c r="E17233" t="s">
        <v>12</v>
      </c>
      <c r="F17233" s="3" t="s">
        <v>40277</v>
      </c>
      <c r="G17233">
        <v>2016</v>
      </c>
      <c r="H17233" t="s">
        <v>140</v>
      </c>
      <c r="I17233" t="s">
        <v>40272</v>
      </c>
    </row>
    <row r="17234" spans="1:9" ht="16" x14ac:dyDescent="0.2">
      <c r="A17234" t="s">
        <v>40278</v>
      </c>
      <c r="B17234" t="s">
        <v>40279</v>
      </c>
      <c r="C17234">
        <v>1</v>
      </c>
      <c r="D17234" t="s">
        <v>1128</v>
      </c>
      <c r="E17234" t="s">
        <v>12</v>
      </c>
      <c r="F17234" s="3" t="s">
        <v>40280</v>
      </c>
      <c r="G17234">
        <v>2015</v>
      </c>
      <c r="H17234" t="s">
        <v>140</v>
      </c>
      <c r="I17234" t="s">
        <v>40281</v>
      </c>
    </row>
    <row r="17235" spans="1:9" ht="16" x14ac:dyDescent="0.2">
      <c r="A17235" t="s">
        <v>40282</v>
      </c>
      <c r="B17235" t="s">
        <v>23294</v>
      </c>
      <c r="C17235">
        <v>1</v>
      </c>
      <c r="D17235" t="s">
        <v>52</v>
      </c>
      <c r="E17235" t="s">
        <v>12</v>
      </c>
      <c r="F17235" s="3" t="s">
        <v>27639</v>
      </c>
      <c r="G17235">
        <v>2015</v>
      </c>
      <c r="H17235" t="s">
        <v>140</v>
      </c>
      <c r="I17235" t="s">
        <v>40283</v>
      </c>
    </row>
    <row r="17236" spans="1:9" ht="32" x14ac:dyDescent="0.2">
      <c r="A17236" t="s">
        <v>40282</v>
      </c>
      <c r="B17236" t="s">
        <v>40284</v>
      </c>
      <c r="C17236">
        <v>2</v>
      </c>
      <c r="D17236" t="s">
        <v>52</v>
      </c>
      <c r="E17236" t="s">
        <v>12</v>
      </c>
      <c r="F17236" s="3" t="s">
        <v>40285</v>
      </c>
      <c r="G17236">
        <v>2015</v>
      </c>
      <c r="H17236" t="s">
        <v>140</v>
      </c>
      <c r="I17236" t="s">
        <v>40283</v>
      </c>
    </row>
    <row r="17237" spans="1:9" ht="32" x14ac:dyDescent="0.2">
      <c r="A17237" t="s">
        <v>40282</v>
      </c>
      <c r="B17237" t="s">
        <v>23297</v>
      </c>
      <c r="C17237">
        <v>3</v>
      </c>
      <c r="D17237" t="s">
        <v>52</v>
      </c>
      <c r="E17237" t="s">
        <v>12</v>
      </c>
      <c r="F17237" s="3" t="s">
        <v>40286</v>
      </c>
      <c r="G17237">
        <v>2015</v>
      </c>
      <c r="H17237" t="s">
        <v>140</v>
      </c>
      <c r="I17237" t="s">
        <v>40283</v>
      </c>
    </row>
    <row r="17238" spans="1:9" ht="32" x14ac:dyDescent="0.2">
      <c r="A17238" t="s">
        <v>40282</v>
      </c>
      <c r="B17238" t="s">
        <v>40287</v>
      </c>
      <c r="C17238">
        <v>4</v>
      </c>
      <c r="D17238" t="s">
        <v>52</v>
      </c>
      <c r="E17238" t="s">
        <v>12</v>
      </c>
      <c r="F17238" s="3" t="s">
        <v>40288</v>
      </c>
      <c r="G17238">
        <v>2015</v>
      </c>
      <c r="H17238" t="s">
        <v>140</v>
      </c>
      <c r="I17238" t="s">
        <v>40283</v>
      </c>
    </row>
    <row r="17239" spans="1:9" ht="32" x14ac:dyDescent="0.2">
      <c r="A17239" t="s">
        <v>40282</v>
      </c>
      <c r="B17239" t="s">
        <v>40289</v>
      </c>
      <c r="C17239">
        <v>5</v>
      </c>
      <c r="D17239" t="s">
        <v>52</v>
      </c>
      <c r="E17239" t="s">
        <v>12</v>
      </c>
      <c r="F17239" s="3" t="s">
        <v>40290</v>
      </c>
      <c r="G17239">
        <v>2015</v>
      </c>
      <c r="H17239" t="s">
        <v>140</v>
      </c>
      <c r="I17239" t="s">
        <v>40283</v>
      </c>
    </row>
    <row r="17240" spans="1:9" ht="32" x14ac:dyDescent="0.2">
      <c r="A17240" t="s">
        <v>40282</v>
      </c>
      <c r="B17240" t="s">
        <v>40291</v>
      </c>
      <c r="C17240">
        <v>6</v>
      </c>
      <c r="D17240" t="s">
        <v>12</v>
      </c>
      <c r="E17240" t="s">
        <v>12</v>
      </c>
      <c r="F17240" s="3" t="s">
        <v>23298</v>
      </c>
      <c r="G17240">
        <v>2015</v>
      </c>
      <c r="H17240" t="s">
        <v>1102</v>
      </c>
      <c r="I17240" t="s">
        <v>40283</v>
      </c>
    </row>
    <row r="17241" spans="1:9" ht="32" x14ac:dyDescent="0.2">
      <c r="A17241" t="s">
        <v>40282</v>
      </c>
      <c r="B17241" t="s">
        <v>40292</v>
      </c>
      <c r="C17241">
        <v>7</v>
      </c>
      <c r="D17241" t="s">
        <v>12</v>
      </c>
      <c r="E17241" t="s">
        <v>12</v>
      </c>
      <c r="F17241" s="3" t="s">
        <v>40293</v>
      </c>
      <c r="G17241">
        <v>2015</v>
      </c>
      <c r="H17241" t="s">
        <v>1102</v>
      </c>
      <c r="I17241" t="s">
        <v>40283</v>
      </c>
    </row>
    <row r="17242" spans="1:9" ht="32" x14ac:dyDescent="0.2">
      <c r="A17242" t="s">
        <v>40282</v>
      </c>
      <c r="B17242" t="s">
        <v>40294</v>
      </c>
      <c r="C17242">
        <v>8</v>
      </c>
      <c r="D17242" t="s">
        <v>4805</v>
      </c>
      <c r="E17242" t="s">
        <v>12</v>
      </c>
      <c r="F17242" s="3" t="s">
        <v>40295</v>
      </c>
      <c r="G17242">
        <v>2015</v>
      </c>
      <c r="H17242" t="s">
        <v>140</v>
      </c>
      <c r="I17242" t="s">
        <v>40283</v>
      </c>
    </row>
    <row r="17243" spans="1:9" ht="32" x14ac:dyDescent="0.2">
      <c r="A17243" t="s">
        <v>40282</v>
      </c>
      <c r="B17243" t="s">
        <v>40296</v>
      </c>
      <c r="C17243">
        <v>9</v>
      </c>
      <c r="D17243">
        <f>132</f>
        <v>132</v>
      </c>
      <c r="E17243" t="s">
        <v>12</v>
      </c>
      <c r="F17243" s="3" t="s">
        <v>40297</v>
      </c>
      <c r="G17243">
        <v>2015</v>
      </c>
      <c r="H17243" t="s">
        <v>140</v>
      </c>
      <c r="I17243" t="s">
        <v>40283</v>
      </c>
    </row>
    <row r="17244" spans="1:9" ht="32" x14ac:dyDescent="0.2">
      <c r="A17244" t="s">
        <v>40282</v>
      </c>
      <c r="B17244" t="s">
        <v>40298</v>
      </c>
      <c r="C17244">
        <v>10</v>
      </c>
      <c r="D17244">
        <f>264</f>
        <v>264</v>
      </c>
      <c r="E17244" t="s">
        <v>12</v>
      </c>
      <c r="F17244" s="3" t="s">
        <v>40299</v>
      </c>
      <c r="G17244">
        <v>2015</v>
      </c>
      <c r="H17244" t="s">
        <v>318</v>
      </c>
      <c r="I17244" t="s">
        <v>40283</v>
      </c>
    </row>
    <row r="17245" spans="1:9" ht="16" x14ac:dyDescent="0.2">
      <c r="A17245" t="s">
        <v>40282</v>
      </c>
      <c r="B17245" t="s">
        <v>40300</v>
      </c>
      <c r="C17245">
        <v>11</v>
      </c>
      <c r="D17245" t="s">
        <v>12</v>
      </c>
      <c r="E17245" t="s">
        <v>12</v>
      </c>
      <c r="F17245" s="3" t="s">
        <v>40301</v>
      </c>
      <c r="G17245">
        <v>2015</v>
      </c>
      <c r="H17245" t="s">
        <v>140</v>
      </c>
      <c r="I17245" t="s">
        <v>40283</v>
      </c>
    </row>
    <row r="17246" spans="1:9" ht="16" x14ac:dyDescent="0.2">
      <c r="A17246" t="s">
        <v>40302</v>
      </c>
      <c r="B17246" t="s">
        <v>40303</v>
      </c>
      <c r="C17246">
        <v>1</v>
      </c>
      <c r="D17246" t="s">
        <v>12</v>
      </c>
      <c r="E17246" t="s">
        <v>12</v>
      </c>
      <c r="F17246" s="3" t="s">
        <v>40304</v>
      </c>
      <c r="G17246">
        <v>2015</v>
      </c>
      <c r="H17246" t="s">
        <v>1031</v>
      </c>
      <c r="I17246" t="s">
        <v>40305</v>
      </c>
    </row>
    <row r="17247" spans="1:9" ht="32" x14ac:dyDescent="0.2">
      <c r="A17247" t="s">
        <v>40306</v>
      </c>
      <c r="B17247" t="s">
        <v>40137</v>
      </c>
      <c r="C17247">
        <v>1</v>
      </c>
      <c r="D17247" t="s">
        <v>996</v>
      </c>
      <c r="E17247" t="s">
        <v>12</v>
      </c>
      <c r="F17247" s="3" t="s">
        <v>40307</v>
      </c>
      <c r="G17247">
        <v>2015</v>
      </c>
      <c r="H17247" t="s">
        <v>998</v>
      </c>
      <c r="I17247" t="s">
        <v>40308</v>
      </c>
    </row>
    <row r="17248" spans="1:9" ht="32" x14ac:dyDescent="0.2">
      <c r="A17248" t="s">
        <v>40309</v>
      </c>
      <c r="B17248" t="s">
        <v>40310</v>
      </c>
      <c r="C17248">
        <v>1</v>
      </c>
      <c r="D17248">
        <f>132</f>
        <v>132</v>
      </c>
      <c r="E17248" t="s">
        <v>12</v>
      </c>
      <c r="F17248" s="7" t="s">
        <v>284</v>
      </c>
      <c r="G17248">
        <v>2015</v>
      </c>
      <c r="H17248" t="s">
        <v>140</v>
      </c>
      <c r="I17248" t="s">
        <v>40311</v>
      </c>
    </row>
    <row r="17249" spans="1:9" ht="32" x14ac:dyDescent="0.2">
      <c r="A17249" t="s">
        <v>40309</v>
      </c>
      <c r="B17249" t="s">
        <v>40312</v>
      </c>
      <c r="C17249">
        <v>2</v>
      </c>
      <c r="D17249">
        <f>132</f>
        <v>132</v>
      </c>
      <c r="E17249" t="s">
        <v>12</v>
      </c>
      <c r="F17249" s="7" t="s">
        <v>40313</v>
      </c>
      <c r="G17249">
        <v>2015</v>
      </c>
      <c r="H17249" t="s">
        <v>140</v>
      </c>
      <c r="I17249" t="s">
        <v>40311</v>
      </c>
    </row>
    <row r="17250" spans="1:9" ht="32" x14ac:dyDescent="0.2">
      <c r="A17250" t="s">
        <v>40309</v>
      </c>
      <c r="B17250" t="s">
        <v>40314</v>
      </c>
      <c r="C17250">
        <v>3</v>
      </c>
      <c r="D17250">
        <f>132</f>
        <v>132</v>
      </c>
      <c r="E17250" t="s">
        <v>12</v>
      </c>
      <c r="F17250" s="7" t="s">
        <v>19046</v>
      </c>
      <c r="G17250">
        <v>2015</v>
      </c>
      <c r="H17250" t="s">
        <v>140</v>
      </c>
      <c r="I17250" t="s">
        <v>40311</v>
      </c>
    </row>
    <row r="17251" spans="1:9" ht="32" x14ac:dyDescent="0.2">
      <c r="A17251" t="s">
        <v>40315</v>
      </c>
      <c r="B17251" t="s">
        <v>40316</v>
      </c>
      <c r="C17251">
        <v>1</v>
      </c>
      <c r="D17251">
        <f>34</f>
        <v>34</v>
      </c>
      <c r="E17251" t="s">
        <v>12</v>
      </c>
      <c r="F17251" s="3" t="s">
        <v>40317</v>
      </c>
      <c r="G17251">
        <v>2015</v>
      </c>
      <c r="H17251" t="s">
        <v>368</v>
      </c>
      <c r="I17251" t="s">
        <v>40318</v>
      </c>
    </row>
    <row r="17252" spans="1:9" ht="32" x14ac:dyDescent="0.2">
      <c r="A17252" t="s">
        <v>40319</v>
      </c>
      <c r="B17252" t="s">
        <v>40320</v>
      </c>
      <c r="C17252">
        <v>1</v>
      </c>
      <c r="D17252">
        <f>134</f>
        <v>134</v>
      </c>
      <c r="E17252" t="s">
        <v>12</v>
      </c>
      <c r="F17252" s="3" t="s">
        <v>3496</v>
      </c>
      <c r="G17252">
        <v>2015</v>
      </c>
      <c r="H17252" t="s">
        <v>267</v>
      </c>
      <c r="I17252" t="s">
        <v>40321</v>
      </c>
    </row>
    <row r="17253" spans="1:9" ht="16" x14ac:dyDescent="0.2">
      <c r="A17253" t="s">
        <v>40319</v>
      </c>
      <c r="B17253" t="s">
        <v>40322</v>
      </c>
      <c r="C17253">
        <v>2</v>
      </c>
      <c r="D17253" t="s">
        <v>8084</v>
      </c>
      <c r="E17253" t="s">
        <v>12</v>
      </c>
      <c r="F17253" s="3" t="s">
        <v>8967</v>
      </c>
      <c r="G17253">
        <v>2015</v>
      </c>
      <c r="H17253" t="s">
        <v>8086</v>
      </c>
      <c r="I17253" t="s">
        <v>40321</v>
      </c>
    </row>
    <row r="17254" spans="1:9" ht="32" x14ac:dyDescent="0.2">
      <c r="A17254" t="s">
        <v>40323</v>
      </c>
      <c r="B17254" t="s">
        <v>40324</v>
      </c>
      <c r="C17254">
        <v>1</v>
      </c>
      <c r="D17254" t="s">
        <v>12</v>
      </c>
      <c r="E17254" t="s">
        <v>3798</v>
      </c>
      <c r="F17254" s="3" t="s">
        <v>40325</v>
      </c>
      <c r="G17254">
        <v>2015</v>
      </c>
      <c r="H17254" t="s">
        <v>474</v>
      </c>
      <c r="I17254" t="s">
        <v>40326</v>
      </c>
    </row>
    <row r="17255" spans="1:9" ht="32" x14ac:dyDescent="0.2">
      <c r="A17255" t="s">
        <v>40323</v>
      </c>
      <c r="B17255" t="s">
        <v>40327</v>
      </c>
      <c r="C17255">
        <v>2</v>
      </c>
      <c r="D17255" t="s">
        <v>12</v>
      </c>
      <c r="E17255" t="s">
        <v>12</v>
      </c>
      <c r="F17255" s="3" t="s">
        <v>40328</v>
      </c>
      <c r="G17255">
        <v>2015</v>
      </c>
      <c r="H17255" t="s">
        <v>474</v>
      </c>
      <c r="I17255" t="s">
        <v>40326</v>
      </c>
    </row>
    <row r="17256" spans="1:9" ht="32" x14ac:dyDescent="0.2">
      <c r="A17256" t="s">
        <v>40323</v>
      </c>
      <c r="B17256" t="s">
        <v>40329</v>
      </c>
      <c r="C17256">
        <v>3</v>
      </c>
      <c r="D17256" t="s">
        <v>12</v>
      </c>
      <c r="E17256" t="s">
        <v>12</v>
      </c>
      <c r="F17256" s="3" t="s">
        <v>40330</v>
      </c>
      <c r="G17256">
        <v>2015</v>
      </c>
      <c r="H17256" t="s">
        <v>1810</v>
      </c>
      <c r="I17256" t="s">
        <v>40326</v>
      </c>
    </row>
    <row r="17257" spans="1:9" ht="16" x14ac:dyDescent="0.2">
      <c r="A17257" t="s">
        <v>40331</v>
      </c>
      <c r="B17257" t="s">
        <v>40332</v>
      </c>
      <c r="C17257">
        <v>1</v>
      </c>
      <c r="D17257" t="s">
        <v>12</v>
      </c>
      <c r="E17257" t="s">
        <v>12</v>
      </c>
      <c r="F17257" s="3" t="s">
        <v>40333</v>
      </c>
      <c r="G17257">
        <v>2015</v>
      </c>
      <c r="H17257" t="s">
        <v>37</v>
      </c>
      <c r="I17257" t="s">
        <v>40334</v>
      </c>
    </row>
    <row r="17258" spans="1:9" ht="16" x14ac:dyDescent="0.2">
      <c r="A17258" t="s">
        <v>40331</v>
      </c>
      <c r="B17258" t="s">
        <v>40335</v>
      </c>
      <c r="C17258">
        <v>2</v>
      </c>
      <c r="D17258" t="s">
        <v>12</v>
      </c>
      <c r="E17258" t="s">
        <v>12</v>
      </c>
      <c r="F17258" s="3" t="s">
        <v>3948</v>
      </c>
      <c r="G17258">
        <v>2015</v>
      </c>
      <c r="H17258" t="s">
        <v>37</v>
      </c>
      <c r="I17258" t="s">
        <v>40334</v>
      </c>
    </row>
    <row r="17259" spans="1:9" ht="32" x14ac:dyDescent="0.2">
      <c r="A17259" t="s">
        <v>40336</v>
      </c>
      <c r="B17259" t="s">
        <v>7826</v>
      </c>
      <c r="C17259">
        <v>1</v>
      </c>
      <c r="D17259" t="s">
        <v>1903</v>
      </c>
      <c r="E17259" t="s">
        <v>12</v>
      </c>
      <c r="F17259" s="3" t="s">
        <v>7827</v>
      </c>
      <c r="G17259">
        <v>2015</v>
      </c>
      <c r="H17259" t="s">
        <v>323</v>
      </c>
      <c r="I17259" t="s">
        <v>40337</v>
      </c>
    </row>
    <row r="17260" spans="1:9" ht="32" x14ac:dyDescent="0.2">
      <c r="A17260" t="s">
        <v>40336</v>
      </c>
      <c r="B17260" t="s">
        <v>40338</v>
      </c>
      <c r="C17260">
        <v>2</v>
      </c>
      <c r="D17260" t="s">
        <v>1903</v>
      </c>
      <c r="E17260" t="s">
        <v>12</v>
      </c>
      <c r="F17260" s="3" t="s">
        <v>40339</v>
      </c>
      <c r="G17260">
        <v>2015</v>
      </c>
      <c r="H17260" t="s">
        <v>323</v>
      </c>
      <c r="I17260" t="s">
        <v>40337</v>
      </c>
    </row>
    <row r="17261" spans="1:9" ht="16" x14ac:dyDescent="0.2">
      <c r="A17261" t="s">
        <v>40340</v>
      </c>
      <c r="B17261" t="s">
        <v>28481</v>
      </c>
      <c r="C17261">
        <v>1</v>
      </c>
      <c r="D17261" t="s">
        <v>12</v>
      </c>
      <c r="E17261" t="s">
        <v>32361</v>
      </c>
      <c r="F17261" s="3" t="s">
        <v>32362</v>
      </c>
      <c r="G17261">
        <v>2015</v>
      </c>
      <c r="H17261" t="s">
        <v>3976</v>
      </c>
      <c r="I17261" t="s">
        <v>40341</v>
      </c>
    </row>
    <row r="17262" spans="1:9" ht="32" x14ac:dyDescent="0.2">
      <c r="A17262" t="s">
        <v>40340</v>
      </c>
      <c r="B17262" t="s">
        <v>40342</v>
      </c>
      <c r="C17262">
        <v>2</v>
      </c>
      <c r="D17262" t="s">
        <v>12</v>
      </c>
      <c r="E17262" t="s">
        <v>12</v>
      </c>
      <c r="F17262" s="3" t="s">
        <v>40343</v>
      </c>
      <c r="G17262">
        <v>2015</v>
      </c>
      <c r="H17262" t="s">
        <v>3976</v>
      </c>
      <c r="I17262" t="s">
        <v>40341</v>
      </c>
    </row>
    <row r="17263" spans="1:9" ht="32" x14ac:dyDescent="0.2">
      <c r="A17263" t="s">
        <v>40344</v>
      </c>
      <c r="B17263" t="s">
        <v>40345</v>
      </c>
      <c r="C17263">
        <v>1</v>
      </c>
      <c r="D17263" t="s">
        <v>31</v>
      </c>
      <c r="E17263" t="s">
        <v>12</v>
      </c>
      <c r="F17263" s="3" t="s">
        <v>40346</v>
      </c>
      <c r="G17263">
        <v>2015</v>
      </c>
      <c r="H17263" t="s">
        <v>420</v>
      </c>
      <c r="I17263" t="s">
        <v>40347</v>
      </c>
    </row>
    <row r="17264" spans="1:9" ht="32" x14ac:dyDescent="0.2">
      <c r="A17264" t="s">
        <v>40344</v>
      </c>
      <c r="B17264" t="s">
        <v>40348</v>
      </c>
      <c r="C17264">
        <v>2</v>
      </c>
      <c r="D17264" t="s">
        <v>12</v>
      </c>
      <c r="E17264" t="s">
        <v>12</v>
      </c>
      <c r="F17264" s="3" t="s">
        <v>40349</v>
      </c>
      <c r="G17264">
        <v>2015</v>
      </c>
      <c r="H17264" t="s">
        <v>420</v>
      </c>
      <c r="I17264" t="s">
        <v>40347</v>
      </c>
    </row>
    <row r="17265" spans="1:9" ht="16" x14ac:dyDescent="0.2">
      <c r="A17265" t="s">
        <v>40350</v>
      </c>
      <c r="B17265" t="s">
        <v>28215</v>
      </c>
      <c r="C17265">
        <v>1</v>
      </c>
      <c r="D17265" t="s">
        <v>12</v>
      </c>
      <c r="E17265" t="s">
        <v>12</v>
      </c>
      <c r="F17265" s="3" t="s">
        <v>28219</v>
      </c>
      <c r="G17265">
        <v>2015</v>
      </c>
      <c r="H17265" t="s">
        <v>126</v>
      </c>
      <c r="I17265" t="s">
        <v>40351</v>
      </c>
    </row>
    <row r="17266" spans="1:9" ht="16" x14ac:dyDescent="0.2">
      <c r="A17266" t="s">
        <v>40350</v>
      </c>
      <c r="B17266" t="s">
        <v>28220</v>
      </c>
      <c r="C17266">
        <v>2</v>
      </c>
      <c r="D17266">
        <f>382</f>
        <v>382</v>
      </c>
      <c r="E17266" t="s">
        <v>12</v>
      </c>
      <c r="F17266" s="3" t="s">
        <v>3398</v>
      </c>
      <c r="G17266">
        <v>2015</v>
      </c>
      <c r="H17266" t="s">
        <v>1087</v>
      </c>
      <c r="I17266" t="s">
        <v>40351</v>
      </c>
    </row>
    <row r="17267" spans="1:9" ht="32" x14ac:dyDescent="0.2">
      <c r="A17267" t="s">
        <v>40350</v>
      </c>
      <c r="B17267" t="s">
        <v>24496</v>
      </c>
      <c r="C17267">
        <v>3</v>
      </c>
      <c r="D17267">
        <f>176</f>
        <v>176</v>
      </c>
      <c r="E17267" t="s">
        <v>12</v>
      </c>
      <c r="F17267" s="3" t="s">
        <v>40352</v>
      </c>
      <c r="G17267">
        <v>2015</v>
      </c>
      <c r="H17267" t="s">
        <v>522</v>
      </c>
      <c r="I17267" t="s">
        <v>40351</v>
      </c>
    </row>
    <row r="17268" spans="1:9" ht="32" x14ac:dyDescent="0.2">
      <c r="A17268" t="s">
        <v>40353</v>
      </c>
      <c r="B17268" t="s">
        <v>35203</v>
      </c>
      <c r="C17268">
        <v>1</v>
      </c>
      <c r="D17268" t="s">
        <v>4805</v>
      </c>
      <c r="E17268" t="s">
        <v>12</v>
      </c>
      <c r="F17268" s="3" t="s">
        <v>35201</v>
      </c>
      <c r="G17268">
        <v>2015</v>
      </c>
      <c r="H17268" t="s">
        <v>140</v>
      </c>
      <c r="I17268" t="s">
        <v>40354</v>
      </c>
    </row>
    <row r="17269" spans="1:9" ht="16" x14ac:dyDescent="0.2">
      <c r="A17269" t="s">
        <v>40355</v>
      </c>
      <c r="B17269" t="s">
        <v>40356</v>
      </c>
      <c r="C17269">
        <v>1</v>
      </c>
      <c r="D17269" t="s">
        <v>90</v>
      </c>
      <c r="E17269" t="s">
        <v>12</v>
      </c>
      <c r="F17269" s="3" t="s">
        <v>29839</v>
      </c>
      <c r="G17269">
        <v>2015</v>
      </c>
      <c r="H17269" t="s">
        <v>832</v>
      </c>
      <c r="I17269" t="s">
        <v>40357</v>
      </c>
    </row>
    <row r="17270" spans="1:9" ht="16" x14ac:dyDescent="0.2">
      <c r="A17270" t="s">
        <v>40358</v>
      </c>
      <c r="B17270" t="s">
        <v>30480</v>
      </c>
      <c r="C17270">
        <v>1</v>
      </c>
      <c r="D17270" t="s">
        <v>12</v>
      </c>
      <c r="E17270" t="s">
        <v>40359</v>
      </c>
      <c r="F17270" s="3" t="s">
        <v>40360</v>
      </c>
      <c r="G17270">
        <v>2015</v>
      </c>
      <c r="H17270" t="s">
        <v>1248</v>
      </c>
      <c r="I17270" t="s">
        <v>40361</v>
      </c>
    </row>
    <row r="17271" spans="1:9" ht="16" x14ac:dyDescent="0.2">
      <c r="A17271" t="s">
        <v>40358</v>
      </c>
      <c r="B17271" t="s">
        <v>40362</v>
      </c>
      <c r="C17271">
        <v>2</v>
      </c>
      <c r="D17271" t="s">
        <v>12</v>
      </c>
      <c r="E17271" t="s">
        <v>12</v>
      </c>
      <c r="F17271" s="3" t="s">
        <v>40363</v>
      </c>
      <c r="G17271">
        <v>2015</v>
      </c>
      <c r="H17271" t="s">
        <v>1248</v>
      </c>
      <c r="I17271" t="s">
        <v>40361</v>
      </c>
    </row>
    <row r="17272" spans="1:9" ht="32" x14ac:dyDescent="0.2">
      <c r="A17272" t="s">
        <v>40358</v>
      </c>
      <c r="B17272" t="s">
        <v>40364</v>
      </c>
      <c r="C17272">
        <v>3</v>
      </c>
      <c r="D17272" t="s">
        <v>12</v>
      </c>
      <c r="E17272" t="s">
        <v>12</v>
      </c>
      <c r="F17272" s="3" t="s">
        <v>29554</v>
      </c>
      <c r="G17272">
        <v>2015</v>
      </c>
      <c r="H17272" t="s">
        <v>1248</v>
      </c>
      <c r="I17272" t="s">
        <v>40361</v>
      </c>
    </row>
    <row r="17273" spans="1:9" ht="16" x14ac:dyDescent="0.2">
      <c r="A17273" t="s">
        <v>40365</v>
      </c>
      <c r="B17273" t="s">
        <v>40366</v>
      </c>
      <c r="C17273">
        <v>1</v>
      </c>
      <c r="D17273" t="s">
        <v>2621</v>
      </c>
      <c r="E17273" t="s">
        <v>12</v>
      </c>
      <c r="F17273" s="3" t="s">
        <v>40367</v>
      </c>
      <c r="G17273">
        <v>2015</v>
      </c>
      <c r="H17273" t="s">
        <v>140</v>
      </c>
      <c r="I17273" t="s">
        <v>40368</v>
      </c>
    </row>
    <row r="17274" spans="1:9" ht="16" x14ac:dyDescent="0.2">
      <c r="A17274" t="s">
        <v>40365</v>
      </c>
      <c r="B17274" t="s">
        <v>3854</v>
      </c>
      <c r="C17274">
        <v>2</v>
      </c>
      <c r="D17274" t="s">
        <v>12</v>
      </c>
      <c r="E17274" t="s">
        <v>12</v>
      </c>
      <c r="F17274" s="3" t="s">
        <v>3853</v>
      </c>
      <c r="G17274">
        <v>2015</v>
      </c>
      <c r="H17274" t="s">
        <v>140</v>
      </c>
      <c r="I17274" t="s">
        <v>40368</v>
      </c>
    </row>
    <row r="17275" spans="1:9" ht="32" x14ac:dyDescent="0.2">
      <c r="A17275" t="s">
        <v>40369</v>
      </c>
      <c r="B17275" t="s">
        <v>4188</v>
      </c>
      <c r="C17275">
        <v>1</v>
      </c>
      <c r="D17275" t="s">
        <v>4189</v>
      </c>
      <c r="E17275" t="s">
        <v>592</v>
      </c>
      <c r="F17275" s="3" t="s">
        <v>4190</v>
      </c>
      <c r="G17275">
        <v>2015</v>
      </c>
      <c r="H17275" t="s">
        <v>4191</v>
      </c>
      <c r="I17275" t="s">
        <v>40370</v>
      </c>
    </row>
    <row r="17276" spans="1:9" ht="32" x14ac:dyDescent="0.2">
      <c r="A17276" t="s">
        <v>40369</v>
      </c>
      <c r="B17276" t="s">
        <v>40371</v>
      </c>
      <c r="C17276">
        <v>2</v>
      </c>
      <c r="D17276">
        <f>362</f>
        <v>362</v>
      </c>
      <c r="E17276" t="s">
        <v>12</v>
      </c>
      <c r="F17276" s="3" t="s">
        <v>40372</v>
      </c>
      <c r="G17276">
        <v>2015</v>
      </c>
      <c r="H17276" t="s">
        <v>4191</v>
      </c>
      <c r="I17276" t="s">
        <v>40370</v>
      </c>
    </row>
    <row r="17277" spans="1:9" ht="16" x14ac:dyDescent="0.2">
      <c r="A17277" t="s">
        <v>40373</v>
      </c>
      <c r="B17277" t="s">
        <v>40374</v>
      </c>
      <c r="C17277">
        <v>1</v>
      </c>
      <c r="D17277" t="s">
        <v>12</v>
      </c>
      <c r="E17277" t="s">
        <v>12</v>
      </c>
      <c r="F17277" s="3" t="s">
        <v>40375</v>
      </c>
      <c r="G17277">
        <v>2015</v>
      </c>
      <c r="H17277" t="s">
        <v>368</v>
      </c>
      <c r="I17277" t="s">
        <v>40376</v>
      </c>
    </row>
    <row r="17278" spans="1:9" ht="32" x14ac:dyDescent="0.2">
      <c r="A17278" t="s">
        <v>40377</v>
      </c>
      <c r="B17278" t="s">
        <v>40378</v>
      </c>
      <c r="C17278">
        <v>1</v>
      </c>
      <c r="D17278" t="s">
        <v>4189</v>
      </c>
      <c r="E17278" t="s">
        <v>12</v>
      </c>
      <c r="F17278" s="3" t="s">
        <v>19943</v>
      </c>
      <c r="G17278">
        <v>2015</v>
      </c>
      <c r="H17278" t="s">
        <v>4191</v>
      </c>
      <c r="I17278" t="s">
        <v>40379</v>
      </c>
    </row>
    <row r="17279" spans="1:9" ht="16" x14ac:dyDescent="0.2">
      <c r="A17279" t="s">
        <v>40380</v>
      </c>
      <c r="B17279" t="s">
        <v>40381</v>
      </c>
      <c r="C17279">
        <v>1</v>
      </c>
      <c r="D17279" t="s">
        <v>5478</v>
      </c>
      <c r="E17279" t="s">
        <v>12</v>
      </c>
      <c r="F17279" s="3" t="s">
        <v>40382</v>
      </c>
      <c r="G17279">
        <v>2015</v>
      </c>
      <c r="H17279" t="s">
        <v>998</v>
      </c>
      <c r="I17279" t="s">
        <v>40383</v>
      </c>
    </row>
    <row r="17280" spans="1:9" ht="16" x14ac:dyDescent="0.2">
      <c r="A17280" t="s">
        <v>40384</v>
      </c>
      <c r="B17280" t="s">
        <v>37372</v>
      </c>
      <c r="C17280">
        <v>1</v>
      </c>
      <c r="D17280" t="s">
        <v>1512</v>
      </c>
      <c r="E17280" t="s">
        <v>12</v>
      </c>
      <c r="F17280" s="3" t="s">
        <v>37373</v>
      </c>
      <c r="G17280">
        <v>2015</v>
      </c>
      <c r="H17280" t="s">
        <v>368</v>
      </c>
      <c r="I17280" t="s">
        <v>40385</v>
      </c>
    </row>
    <row r="17281" spans="1:9" ht="32" x14ac:dyDescent="0.2">
      <c r="A17281" t="s">
        <v>40386</v>
      </c>
      <c r="B17281" t="s">
        <v>40387</v>
      </c>
      <c r="C17281">
        <v>1</v>
      </c>
      <c r="D17281" t="s">
        <v>12</v>
      </c>
      <c r="E17281" t="s">
        <v>12</v>
      </c>
      <c r="F17281" s="3" t="s">
        <v>40388</v>
      </c>
      <c r="G17281">
        <v>2015</v>
      </c>
      <c r="H17281" t="s">
        <v>1087</v>
      </c>
      <c r="I17281" t="s">
        <v>40389</v>
      </c>
    </row>
    <row r="17282" spans="1:9" ht="32" x14ac:dyDescent="0.2">
      <c r="A17282" t="s">
        <v>40386</v>
      </c>
      <c r="B17282" t="s">
        <v>40390</v>
      </c>
      <c r="C17282">
        <v>2</v>
      </c>
      <c r="D17282" t="s">
        <v>12</v>
      </c>
      <c r="E17282" t="s">
        <v>12</v>
      </c>
      <c r="F17282" s="3" t="s">
        <v>17900</v>
      </c>
      <c r="G17282">
        <v>2015</v>
      </c>
      <c r="H17282" t="s">
        <v>1087</v>
      </c>
      <c r="I17282" t="s">
        <v>40389</v>
      </c>
    </row>
    <row r="17283" spans="1:9" ht="32" x14ac:dyDescent="0.2">
      <c r="A17283" t="s">
        <v>40391</v>
      </c>
      <c r="B17283" t="s">
        <v>40392</v>
      </c>
      <c r="C17283">
        <v>1</v>
      </c>
      <c r="D17283" t="s">
        <v>12</v>
      </c>
      <c r="E17283" t="s">
        <v>12</v>
      </c>
      <c r="F17283" s="3" t="s">
        <v>23512</v>
      </c>
      <c r="G17283">
        <v>2015</v>
      </c>
      <c r="H17283" t="s">
        <v>474</v>
      </c>
      <c r="I17283" t="s">
        <v>40393</v>
      </c>
    </row>
    <row r="17284" spans="1:9" ht="16" x14ac:dyDescent="0.2">
      <c r="A17284" t="s">
        <v>40391</v>
      </c>
      <c r="B17284" t="s">
        <v>40394</v>
      </c>
      <c r="C17284">
        <v>2</v>
      </c>
      <c r="D17284" t="s">
        <v>344</v>
      </c>
      <c r="E17284" t="s">
        <v>12</v>
      </c>
      <c r="F17284" s="3" t="s">
        <v>6129</v>
      </c>
      <c r="G17284">
        <v>2015</v>
      </c>
      <c r="H17284" t="s">
        <v>140</v>
      </c>
      <c r="I17284" t="s">
        <v>40393</v>
      </c>
    </row>
    <row r="17285" spans="1:9" ht="32" x14ac:dyDescent="0.2">
      <c r="A17285" t="s">
        <v>40395</v>
      </c>
      <c r="B17285" t="s">
        <v>28411</v>
      </c>
      <c r="C17285">
        <v>1</v>
      </c>
      <c r="D17285" t="s">
        <v>12</v>
      </c>
      <c r="E17285" t="s">
        <v>12</v>
      </c>
      <c r="F17285" s="3" t="s">
        <v>40396</v>
      </c>
      <c r="G17285">
        <v>2015</v>
      </c>
      <c r="H17285" t="s">
        <v>1810</v>
      </c>
      <c r="I17285" t="s">
        <v>40397</v>
      </c>
    </row>
    <row r="17286" spans="1:9" ht="16" x14ac:dyDescent="0.2">
      <c r="A17286" t="s">
        <v>40395</v>
      </c>
      <c r="B17286" t="s">
        <v>40398</v>
      </c>
      <c r="C17286">
        <v>2</v>
      </c>
      <c r="D17286" t="s">
        <v>12</v>
      </c>
      <c r="E17286" t="s">
        <v>12</v>
      </c>
      <c r="F17286" s="3" t="s">
        <v>21634</v>
      </c>
      <c r="G17286">
        <v>2015</v>
      </c>
      <c r="H17286" t="s">
        <v>1810</v>
      </c>
      <c r="I17286" t="s">
        <v>40397</v>
      </c>
    </row>
    <row r="17287" spans="1:9" ht="16" x14ac:dyDescent="0.2">
      <c r="A17287" t="s">
        <v>40399</v>
      </c>
      <c r="B17287" t="s">
        <v>40400</v>
      </c>
      <c r="C17287">
        <v>1</v>
      </c>
      <c r="D17287">
        <f>130</f>
        <v>130</v>
      </c>
      <c r="E17287" t="s">
        <v>334</v>
      </c>
      <c r="F17287" s="3" t="s">
        <v>39884</v>
      </c>
      <c r="G17287">
        <v>2015</v>
      </c>
      <c r="H17287" t="s">
        <v>368</v>
      </c>
      <c r="I17287" t="s">
        <v>40401</v>
      </c>
    </row>
    <row r="17288" spans="1:9" ht="16" x14ac:dyDescent="0.2">
      <c r="A17288" t="s">
        <v>40399</v>
      </c>
      <c r="B17288" t="s">
        <v>40402</v>
      </c>
      <c r="C17288">
        <v>2</v>
      </c>
      <c r="D17288" t="s">
        <v>12</v>
      </c>
      <c r="E17288" t="s">
        <v>12</v>
      </c>
      <c r="F17288" s="3" t="s">
        <v>7235</v>
      </c>
      <c r="G17288">
        <v>2015</v>
      </c>
      <c r="H17288" t="s">
        <v>368</v>
      </c>
      <c r="I17288" t="s">
        <v>40401</v>
      </c>
    </row>
    <row r="17289" spans="1:9" ht="16" x14ac:dyDescent="0.2">
      <c r="A17289" t="s">
        <v>40403</v>
      </c>
      <c r="B17289" t="s">
        <v>2359</v>
      </c>
      <c r="C17289">
        <v>1</v>
      </c>
      <c r="D17289" t="s">
        <v>12</v>
      </c>
      <c r="E17289" t="s">
        <v>3489</v>
      </c>
      <c r="F17289" s="3" t="s">
        <v>3490</v>
      </c>
      <c r="G17289">
        <v>2015</v>
      </c>
      <c r="H17289" t="s">
        <v>368</v>
      </c>
      <c r="I17289" t="s">
        <v>40404</v>
      </c>
    </row>
    <row r="17290" spans="1:9" ht="16" x14ac:dyDescent="0.2">
      <c r="A17290" t="s">
        <v>40403</v>
      </c>
      <c r="B17290" t="s">
        <v>40405</v>
      </c>
      <c r="C17290">
        <v>2</v>
      </c>
      <c r="D17290" t="s">
        <v>12</v>
      </c>
      <c r="E17290" t="s">
        <v>12</v>
      </c>
      <c r="F17290" s="3" t="s">
        <v>40406</v>
      </c>
      <c r="G17290">
        <v>2015</v>
      </c>
      <c r="H17290" t="s">
        <v>140</v>
      </c>
      <c r="I17290" t="s">
        <v>40404</v>
      </c>
    </row>
    <row r="17291" spans="1:9" ht="32" x14ac:dyDescent="0.2">
      <c r="A17291" t="s">
        <v>40407</v>
      </c>
      <c r="B17291" t="s">
        <v>40408</v>
      </c>
      <c r="C17291">
        <v>1</v>
      </c>
      <c r="D17291" t="s">
        <v>344</v>
      </c>
      <c r="E17291" t="s">
        <v>12</v>
      </c>
      <c r="F17291" s="3" t="s">
        <v>40409</v>
      </c>
      <c r="G17291">
        <v>2015</v>
      </c>
      <c r="H17291" t="s">
        <v>140</v>
      </c>
      <c r="I17291" t="s">
        <v>40410</v>
      </c>
    </row>
    <row r="17292" spans="1:9" ht="32" x14ac:dyDescent="0.2">
      <c r="A17292" t="s">
        <v>40407</v>
      </c>
      <c r="B17292" t="s">
        <v>40411</v>
      </c>
      <c r="C17292">
        <v>2</v>
      </c>
      <c r="D17292">
        <f>151</f>
        <v>151</v>
      </c>
      <c r="E17292" t="s">
        <v>12</v>
      </c>
      <c r="F17292" s="3" t="s">
        <v>40412</v>
      </c>
      <c r="G17292">
        <v>2015</v>
      </c>
      <c r="H17292" t="s">
        <v>140</v>
      </c>
      <c r="I17292" t="s">
        <v>40410</v>
      </c>
    </row>
    <row r="17293" spans="1:9" ht="32" x14ac:dyDescent="0.2">
      <c r="A17293" t="s">
        <v>40413</v>
      </c>
      <c r="B17293" t="s">
        <v>40414</v>
      </c>
      <c r="C17293">
        <v>1</v>
      </c>
      <c r="D17293" t="s">
        <v>1128</v>
      </c>
      <c r="E17293" t="s">
        <v>12</v>
      </c>
      <c r="F17293" s="3" t="s">
        <v>40415</v>
      </c>
      <c r="G17293">
        <v>2015</v>
      </c>
      <c r="H17293" t="s">
        <v>140</v>
      </c>
      <c r="I17293" t="s">
        <v>40416</v>
      </c>
    </row>
    <row r="17294" spans="1:9" ht="32" x14ac:dyDescent="0.2">
      <c r="A17294" t="s">
        <v>40413</v>
      </c>
      <c r="B17294" t="s">
        <v>40417</v>
      </c>
      <c r="C17294">
        <v>2</v>
      </c>
      <c r="D17294">
        <f>400</f>
        <v>400</v>
      </c>
      <c r="E17294" t="s">
        <v>12</v>
      </c>
      <c r="F17294" s="3" t="s">
        <v>40418</v>
      </c>
      <c r="G17294">
        <v>2015</v>
      </c>
      <c r="H17294" t="s">
        <v>140</v>
      </c>
      <c r="I17294" t="s">
        <v>40416</v>
      </c>
    </row>
    <row r="17295" spans="1:9" ht="16" x14ac:dyDescent="0.2">
      <c r="A17295" t="s">
        <v>40419</v>
      </c>
      <c r="B17295" t="s">
        <v>40420</v>
      </c>
      <c r="C17295">
        <v>1</v>
      </c>
      <c r="D17295">
        <f>407</f>
        <v>407</v>
      </c>
      <c r="E17295" t="s">
        <v>12</v>
      </c>
      <c r="F17295" s="3" t="s">
        <v>40421</v>
      </c>
      <c r="G17295">
        <v>2015</v>
      </c>
      <c r="H17295" t="s">
        <v>37</v>
      </c>
      <c r="I17295" t="s">
        <v>40422</v>
      </c>
    </row>
    <row r="17296" spans="1:9" ht="32" x14ac:dyDescent="0.2">
      <c r="A17296" t="s">
        <v>40419</v>
      </c>
      <c r="B17296" t="s">
        <v>40423</v>
      </c>
      <c r="C17296">
        <v>2</v>
      </c>
      <c r="D17296" t="s">
        <v>12</v>
      </c>
      <c r="E17296" t="s">
        <v>12</v>
      </c>
      <c r="F17296" s="3" t="s">
        <v>40424</v>
      </c>
      <c r="G17296">
        <v>2015</v>
      </c>
      <c r="H17296" t="s">
        <v>37</v>
      </c>
      <c r="I17296" t="s">
        <v>40422</v>
      </c>
    </row>
    <row r="17297" spans="1:9" ht="16" x14ac:dyDescent="0.2">
      <c r="A17297" t="s">
        <v>40425</v>
      </c>
      <c r="B17297" t="s">
        <v>40426</v>
      </c>
      <c r="C17297">
        <v>1</v>
      </c>
      <c r="D17297" t="s">
        <v>12</v>
      </c>
      <c r="E17297" t="s">
        <v>12</v>
      </c>
      <c r="F17297" s="3" t="s">
        <v>40427</v>
      </c>
      <c r="G17297">
        <v>2015</v>
      </c>
      <c r="H17297" t="s">
        <v>140</v>
      </c>
      <c r="I17297" t="s">
        <v>40428</v>
      </c>
    </row>
    <row r="17298" spans="1:9" ht="16" x14ac:dyDescent="0.2">
      <c r="A17298" t="s">
        <v>40429</v>
      </c>
      <c r="B17298" t="s">
        <v>40430</v>
      </c>
      <c r="C17298">
        <v>1</v>
      </c>
      <c r="D17298" t="s">
        <v>1481</v>
      </c>
      <c r="E17298" t="s">
        <v>12</v>
      </c>
      <c r="F17298" s="3" t="s">
        <v>12529</v>
      </c>
      <c r="G17298">
        <v>2015</v>
      </c>
      <c r="H17298" t="s">
        <v>267</v>
      </c>
      <c r="I17298" t="s">
        <v>40431</v>
      </c>
    </row>
    <row r="17299" spans="1:9" ht="16" x14ac:dyDescent="0.2">
      <c r="A17299" t="s">
        <v>40429</v>
      </c>
      <c r="B17299" t="s">
        <v>31760</v>
      </c>
      <c r="C17299">
        <v>2</v>
      </c>
      <c r="D17299">
        <f>328</f>
        <v>328</v>
      </c>
      <c r="E17299" t="s">
        <v>12</v>
      </c>
      <c r="F17299" s="3" t="s">
        <v>13086</v>
      </c>
      <c r="G17299">
        <v>2015</v>
      </c>
      <c r="H17299" t="s">
        <v>250</v>
      </c>
      <c r="I17299" t="s">
        <v>40431</v>
      </c>
    </row>
    <row r="17300" spans="1:9" ht="32" x14ac:dyDescent="0.2">
      <c r="A17300" t="s">
        <v>40432</v>
      </c>
      <c r="B17300" t="s">
        <v>26483</v>
      </c>
      <c r="C17300">
        <v>1</v>
      </c>
      <c r="D17300" t="s">
        <v>786</v>
      </c>
      <c r="E17300" t="s">
        <v>787</v>
      </c>
      <c r="F17300" s="3" t="s">
        <v>788</v>
      </c>
      <c r="G17300">
        <v>2015</v>
      </c>
      <c r="H17300" t="s">
        <v>86</v>
      </c>
      <c r="I17300" t="s">
        <v>40433</v>
      </c>
    </row>
    <row r="17301" spans="1:9" ht="16" x14ac:dyDescent="0.2">
      <c r="A17301" t="s">
        <v>40432</v>
      </c>
      <c r="B17301" t="s">
        <v>26486</v>
      </c>
      <c r="C17301">
        <v>2</v>
      </c>
      <c r="D17301" t="s">
        <v>12</v>
      </c>
      <c r="E17301" t="s">
        <v>11432</v>
      </c>
      <c r="F17301" s="3" t="s">
        <v>26487</v>
      </c>
      <c r="G17301">
        <v>2015</v>
      </c>
      <c r="H17301" t="s">
        <v>86</v>
      </c>
      <c r="I17301" t="s">
        <v>40433</v>
      </c>
    </row>
    <row r="17302" spans="1:9" ht="16" x14ac:dyDescent="0.2">
      <c r="A17302" t="s">
        <v>40432</v>
      </c>
      <c r="B17302" t="s">
        <v>40434</v>
      </c>
      <c r="C17302">
        <v>3</v>
      </c>
      <c r="D17302" t="s">
        <v>4403</v>
      </c>
      <c r="E17302" t="s">
        <v>485</v>
      </c>
      <c r="F17302" s="3" t="s">
        <v>20215</v>
      </c>
      <c r="G17302">
        <v>2015</v>
      </c>
      <c r="H17302" t="s">
        <v>86</v>
      </c>
      <c r="I17302" t="s">
        <v>40433</v>
      </c>
    </row>
    <row r="17303" spans="1:9" ht="32" x14ac:dyDescent="0.2">
      <c r="A17303" t="s">
        <v>40435</v>
      </c>
      <c r="B17303" t="s">
        <v>40436</v>
      </c>
      <c r="C17303">
        <v>1</v>
      </c>
      <c r="D17303" t="s">
        <v>4403</v>
      </c>
      <c r="E17303" t="s">
        <v>485</v>
      </c>
      <c r="F17303" s="3" t="s">
        <v>40437</v>
      </c>
      <c r="G17303">
        <v>2015</v>
      </c>
      <c r="H17303" t="s">
        <v>86</v>
      </c>
      <c r="I17303" t="s">
        <v>40438</v>
      </c>
    </row>
    <row r="17304" spans="1:9" ht="16" x14ac:dyDescent="0.2">
      <c r="A17304" t="s">
        <v>40435</v>
      </c>
      <c r="B17304" t="s">
        <v>35786</v>
      </c>
      <c r="C17304">
        <v>2</v>
      </c>
      <c r="D17304" t="s">
        <v>3056</v>
      </c>
      <c r="E17304" t="s">
        <v>23533</v>
      </c>
      <c r="F17304" s="3" t="s">
        <v>29156</v>
      </c>
      <c r="G17304">
        <v>2015</v>
      </c>
      <c r="H17304" t="s">
        <v>86</v>
      </c>
      <c r="I17304" t="s">
        <v>40438</v>
      </c>
    </row>
    <row r="17305" spans="1:9" ht="32" x14ac:dyDescent="0.2">
      <c r="A17305" t="s">
        <v>40435</v>
      </c>
      <c r="B17305" t="s">
        <v>38164</v>
      </c>
      <c r="C17305">
        <v>3</v>
      </c>
      <c r="D17305">
        <f>100</f>
        <v>100</v>
      </c>
      <c r="E17305" t="s">
        <v>12</v>
      </c>
      <c r="F17305" s="3" t="s">
        <v>35787</v>
      </c>
      <c r="G17305">
        <v>2015</v>
      </c>
      <c r="H17305" t="s">
        <v>86</v>
      </c>
      <c r="I17305" t="s">
        <v>40438</v>
      </c>
    </row>
    <row r="17306" spans="1:9" ht="16" x14ac:dyDescent="0.2">
      <c r="A17306" t="s">
        <v>40439</v>
      </c>
      <c r="B17306" t="s">
        <v>3700</v>
      </c>
      <c r="C17306">
        <v>1</v>
      </c>
      <c r="D17306">
        <f>419</f>
        <v>419</v>
      </c>
      <c r="E17306" t="s">
        <v>12</v>
      </c>
      <c r="F17306" s="3" t="s">
        <v>20454</v>
      </c>
      <c r="G17306">
        <v>2015</v>
      </c>
      <c r="H17306" t="s">
        <v>140</v>
      </c>
      <c r="I17306" t="s">
        <v>40440</v>
      </c>
    </row>
    <row r="17307" spans="1:9" ht="32" x14ac:dyDescent="0.2">
      <c r="A17307" t="s">
        <v>40439</v>
      </c>
      <c r="B17307" t="s">
        <v>40441</v>
      </c>
      <c r="C17307">
        <v>2</v>
      </c>
      <c r="D17307" t="s">
        <v>2245</v>
      </c>
      <c r="E17307" t="s">
        <v>4607</v>
      </c>
      <c r="F17307" s="3" t="s">
        <v>40442</v>
      </c>
      <c r="G17307">
        <v>2015</v>
      </c>
      <c r="H17307" t="s">
        <v>86</v>
      </c>
      <c r="I17307" t="s">
        <v>40440</v>
      </c>
    </row>
    <row r="17308" spans="1:9" ht="16" x14ac:dyDescent="0.2">
      <c r="A17308" t="s">
        <v>40443</v>
      </c>
      <c r="B17308" t="s">
        <v>7001</v>
      </c>
      <c r="C17308">
        <v>1</v>
      </c>
      <c r="D17308" t="s">
        <v>12</v>
      </c>
      <c r="E17308" t="s">
        <v>12</v>
      </c>
      <c r="F17308" s="3" t="s">
        <v>3853</v>
      </c>
      <c r="G17308">
        <v>2015</v>
      </c>
      <c r="H17308" t="s">
        <v>140</v>
      </c>
      <c r="I17308" t="s">
        <v>40444</v>
      </c>
    </row>
    <row r="17309" spans="1:9" ht="16" x14ac:dyDescent="0.2">
      <c r="A17309" t="s">
        <v>40443</v>
      </c>
      <c r="B17309" t="s">
        <v>3854</v>
      </c>
      <c r="C17309">
        <v>2</v>
      </c>
      <c r="D17309" t="s">
        <v>12</v>
      </c>
      <c r="E17309" t="s">
        <v>12</v>
      </c>
      <c r="F17309" s="3" t="s">
        <v>40445</v>
      </c>
      <c r="G17309">
        <v>2015</v>
      </c>
      <c r="H17309" t="s">
        <v>140</v>
      </c>
      <c r="I17309" t="s">
        <v>40444</v>
      </c>
    </row>
    <row r="17310" spans="1:9" ht="32" x14ac:dyDescent="0.2">
      <c r="A17310" t="s">
        <v>40446</v>
      </c>
      <c r="B17310" t="s">
        <v>40447</v>
      </c>
      <c r="C17310">
        <v>1</v>
      </c>
      <c r="D17310" t="s">
        <v>7243</v>
      </c>
      <c r="E17310" t="s">
        <v>12</v>
      </c>
      <c r="F17310" s="3" t="s">
        <v>40448</v>
      </c>
      <c r="G17310">
        <v>2015</v>
      </c>
      <c r="H17310" t="s">
        <v>368</v>
      </c>
      <c r="I17310" t="s">
        <v>40449</v>
      </c>
    </row>
    <row r="17311" spans="1:9" ht="32" x14ac:dyDescent="0.2">
      <c r="A17311" t="s">
        <v>40446</v>
      </c>
      <c r="B17311" t="s">
        <v>40450</v>
      </c>
      <c r="C17311">
        <v>2</v>
      </c>
      <c r="D17311" t="s">
        <v>316</v>
      </c>
      <c r="E17311" t="s">
        <v>12</v>
      </c>
      <c r="F17311" s="3" t="s">
        <v>40451</v>
      </c>
      <c r="G17311">
        <v>2015</v>
      </c>
      <c r="H17311" t="s">
        <v>140</v>
      </c>
      <c r="I17311" t="s">
        <v>40449</v>
      </c>
    </row>
    <row r="17312" spans="1:9" ht="32" x14ac:dyDescent="0.2">
      <c r="A17312" t="s">
        <v>40446</v>
      </c>
      <c r="B17312" t="s">
        <v>7149</v>
      </c>
      <c r="C17312">
        <v>3</v>
      </c>
      <c r="D17312" t="s">
        <v>3674</v>
      </c>
      <c r="E17312" t="s">
        <v>12</v>
      </c>
      <c r="F17312" s="3" t="s">
        <v>40452</v>
      </c>
      <c r="G17312">
        <v>2015</v>
      </c>
      <c r="H17312" t="s">
        <v>140</v>
      </c>
      <c r="I17312" t="s">
        <v>40449</v>
      </c>
    </row>
    <row r="17313" spans="1:9" ht="32" x14ac:dyDescent="0.2">
      <c r="A17313" t="s">
        <v>40446</v>
      </c>
      <c r="B17313" t="s">
        <v>40453</v>
      </c>
      <c r="C17313">
        <v>4</v>
      </c>
      <c r="D17313" t="s">
        <v>6388</v>
      </c>
      <c r="E17313" t="s">
        <v>7100</v>
      </c>
      <c r="F17313" s="3" t="s">
        <v>40454</v>
      </c>
      <c r="G17313">
        <v>2015</v>
      </c>
      <c r="H17313" t="s">
        <v>371</v>
      </c>
      <c r="I17313" t="s">
        <v>40449</v>
      </c>
    </row>
    <row r="17314" spans="1:9" ht="16" x14ac:dyDescent="0.2">
      <c r="A17314" t="s">
        <v>40455</v>
      </c>
      <c r="B17314" t="s">
        <v>40456</v>
      </c>
      <c r="C17314">
        <v>1</v>
      </c>
      <c r="D17314" t="s">
        <v>12</v>
      </c>
      <c r="E17314" t="s">
        <v>12</v>
      </c>
      <c r="F17314" s="7" t="s">
        <v>40457</v>
      </c>
      <c r="G17314">
        <v>2015</v>
      </c>
      <c r="H17314" t="s">
        <v>37</v>
      </c>
      <c r="I17314" t="s">
        <v>40458</v>
      </c>
    </row>
    <row r="17315" spans="1:9" ht="16" x14ac:dyDescent="0.2">
      <c r="A17315" t="s">
        <v>40459</v>
      </c>
      <c r="B17315" t="s">
        <v>40460</v>
      </c>
      <c r="C17315">
        <v>1</v>
      </c>
      <c r="D17315" t="s">
        <v>52</v>
      </c>
      <c r="E17315" t="s">
        <v>12</v>
      </c>
      <c r="F17315" s="3" t="s">
        <v>30848</v>
      </c>
      <c r="G17315">
        <v>2015</v>
      </c>
      <c r="H17315" t="s">
        <v>377</v>
      </c>
      <c r="I17315" t="s">
        <v>40461</v>
      </c>
    </row>
    <row r="17316" spans="1:9" ht="32" x14ac:dyDescent="0.2">
      <c r="A17316" t="s">
        <v>40459</v>
      </c>
      <c r="B17316" t="s">
        <v>30121</v>
      </c>
      <c r="C17316">
        <v>2</v>
      </c>
      <c r="D17316" t="s">
        <v>52</v>
      </c>
      <c r="E17316" t="s">
        <v>12</v>
      </c>
      <c r="F17316" s="3" t="s">
        <v>40462</v>
      </c>
      <c r="G17316">
        <v>2015</v>
      </c>
      <c r="H17316" t="s">
        <v>377</v>
      </c>
      <c r="I17316" t="s">
        <v>40461</v>
      </c>
    </row>
    <row r="17317" spans="1:9" ht="32" x14ac:dyDescent="0.2">
      <c r="A17317" t="s">
        <v>40463</v>
      </c>
      <c r="B17317" t="s">
        <v>40464</v>
      </c>
      <c r="C17317">
        <v>1</v>
      </c>
      <c r="D17317">
        <f>328</f>
        <v>328</v>
      </c>
      <c r="E17317" t="s">
        <v>12</v>
      </c>
      <c r="F17317" s="3" t="s">
        <v>40465</v>
      </c>
      <c r="G17317">
        <v>2015</v>
      </c>
      <c r="H17317" t="s">
        <v>86</v>
      </c>
      <c r="I17317" t="s">
        <v>40466</v>
      </c>
    </row>
    <row r="17318" spans="1:9" ht="16" x14ac:dyDescent="0.2">
      <c r="A17318" t="s">
        <v>40467</v>
      </c>
      <c r="B17318" t="s">
        <v>40468</v>
      </c>
      <c r="C17318">
        <v>1</v>
      </c>
      <c r="D17318" t="s">
        <v>12</v>
      </c>
      <c r="E17318" t="s">
        <v>12</v>
      </c>
      <c r="F17318" s="3" t="s">
        <v>40469</v>
      </c>
      <c r="G17318">
        <v>2015</v>
      </c>
      <c r="H17318" t="s">
        <v>140</v>
      </c>
      <c r="I17318" t="s">
        <v>40470</v>
      </c>
    </row>
    <row r="17319" spans="1:9" ht="16" x14ac:dyDescent="0.2">
      <c r="A17319" t="s">
        <v>40467</v>
      </c>
      <c r="B17319" t="s">
        <v>39906</v>
      </c>
      <c r="C17319">
        <v>2</v>
      </c>
      <c r="D17319" t="s">
        <v>316</v>
      </c>
      <c r="E17319" t="s">
        <v>12</v>
      </c>
      <c r="F17319" s="3" t="s">
        <v>6859</v>
      </c>
      <c r="G17319">
        <v>2015</v>
      </c>
      <c r="H17319" t="s">
        <v>140</v>
      </c>
      <c r="I17319" t="s">
        <v>40470</v>
      </c>
    </row>
    <row r="17320" spans="1:9" ht="32" x14ac:dyDescent="0.2">
      <c r="A17320" t="s">
        <v>40467</v>
      </c>
      <c r="B17320" t="s">
        <v>40471</v>
      </c>
      <c r="C17320">
        <v>3</v>
      </c>
      <c r="D17320" t="s">
        <v>316</v>
      </c>
      <c r="E17320" t="s">
        <v>12</v>
      </c>
      <c r="F17320" s="3" t="s">
        <v>40472</v>
      </c>
      <c r="G17320">
        <v>2015</v>
      </c>
      <c r="H17320" t="s">
        <v>140</v>
      </c>
      <c r="I17320" t="s">
        <v>40470</v>
      </c>
    </row>
    <row r="17321" spans="1:9" ht="32" x14ac:dyDescent="0.2">
      <c r="A17321" t="s">
        <v>40473</v>
      </c>
      <c r="B17321" t="s">
        <v>38432</v>
      </c>
      <c r="C17321">
        <v>1</v>
      </c>
      <c r="D17321" t="s">
        <v>408</v>
      </c>
      <c r="E17321" t="s">
        <v>12</v>
      </c>
      <c r="F17321" s="3" t="s">
        <v>13998</v>
      </c>
      <c r="G17321">
        <v>2015</v>
      </c>
      <c r="H17321" t="s">
        <v>140</v>
      </c>
      <c r="I17321" t="s">
        <v>40474</v>
      </c>
    </row>
    <row r="17322" spans="1:9" ht="32" x14ac:dyDescent="0.2">
      <c r="A17322" t="s">
        <v>40475</v>
      </c>
      <c r="B17322" t="s">
        <v>40476</v>
      </c>
      <c r="C17322">
        <v>1</v>
      </c>
      <c r="D17322" s="5">
        <v>1401</v>
      </c>
      <c r="E17322" t="s">
        <v>12</v>
      </c>
      <c r="F17322" s="7" t="s">
        <v>40477</v>
      </c>
      <c r="G17322">
        <v>2015</v>
      </c>
      <c r="H17322" t="s">
        <v>140</v>
      </c>
      <c r="I17322" t="s">
        <v>40478</v>
      </c>
    </row>
    <row r="17323" spans="1:9" ht="32" x14ac:dyDescent="0.2">
      <c r="A17323" t="s">
        <v>40475</v>
      </c>
      <c r="B17323" t="s">
        <v>39434</v>
      </c>
      <c r="C17323">
        <v>2</v>
      </c>
      <c r="D17323" t="s">
        <v>12</v>
      </c>
      <c r="E17323" t="s">
        <v>12</v>
      </c>
      <c r="F17323" s="3" t="s">
        <v>33148</v>
      </c>
      <c r="G17323">
        <v>2015</v>
      </c>
      <c r="H17323" t="s">
        <v>140</v>
      </c>
      <c r="I17323" t="s">
        <v>40478</v>
      </c>
    </row>
    <row r="17324" spans="1:9" ht="32" x14ac:dyDescent="0.2">
      <c r="A17324" t="s">
        <v>40475</v>
      </c>
      <c r="B17324" t="s">
        <v>40479</v>
      </c>
      <c r="C17324">
        <v>3</v>
      </c>
      <c r="D17324" s="5">
        <v>1401</v>
      </c>
      <c r="E17324" t="s">
        <v>12</v>
      </c>
      <c r="F17324" s="7" t="s">
        <v>40480</v>
      </c>
      <c r="G17324">
        <v>2015</v>
      </c>
      <c r="H17324" t="s">
        <v>140</v>
      </c>
      <c r="I17324" t="s">
        <v>40478</v>
      </c>
    </row>
    <row r="17325" spans="1:9" ht="16" x14ac:dyDescent="0.2">
      <c r="A17325" t="s">
        <v>40481</v>
      </c>
      <c r="B17325" t="s">
        <v>38436</v>
      </c>
      <c r="C17325">
        <v>1</v>
      </c>
      <c r="D17325" t="s">
        <v>12</v>
      </c>
      <c r="E17325" t="s">
        <v>12</v>
      </c>
      <c r="F17325" s="3" t="s">
        <v>38437</v>
      </c>
      <c r="G17325">
        <v>2015</v>
      </c>
      <c r="H17325" t="s">
        <v>140</v>
      </c>
      <c r="I17325" t="s">
        <v>40482</v>
      </c>
    </row>
    <row r="17326" spans="1:9" ht="32" x14ac:dyDescent="0.2">
      <c r="A17326" t="s">
        <v>40483</v>
      </c>
      <c r="B17326" t="s">
        <v>40484</v>
      </c>
      <c r="C17326">
        <v>1</v>
      </c>
      <c r="D17326" t="s">
        <v>1128</v>
      </c>
      <c r="E17326" t="s">
        <v>12</v>
      </c>
      <c r="F17326" s="3" t="s">
        <v>40485</v>
      </c>
      <c r="G17326">
        <v>2015</v>
      </c>
      <c r="H17326" t="s">
        <v>140</v>
      </c>
      <c r="I17326" t="s">
        <v>40486</v>
      </c>
    </row>
    <row r="17327" spans="1:9" ht="32" x14ac:dyDescent="0.2">
      <c r="A17327" t="s">
        <v>40487</v>
      </c>
      <c r="B17327" t="s">
        <v>7826</v>
      </c>
      <c r="C17327">
        <v>1</v>
      </c>
      <c r="D17327" t="s">
        <v>1903</v>
      </c>
      <c r="E17327" t="s">
        <v>12</v>
      </c>
      <c r="F17327" s="3" t="s">
        <v>7827</v>
      </c>
      <c r="G17327">
        <v>2015</v>
      </c>
      <c r="H17327" t="s">
        <v>323</v>
      </c>
      <c r="I17327" t="s">
        <v>40488</v>
      </c>
    </row>
    <row r="17328" spans="1:9" ht="32" x14ac:dyDescent="0.2">
      <c r="A17328" t="s">
        <v>40487</v>
      </c>
      <c r="B17328" t="s">
        <v>40338</v>
      </c>
      <c r="C17328">
        <v>2</v>
      </c>
      <c r="D17328" t="s">
        <v>1903</v>
      </c>
      <c r="E17328" t="s">
        <v>12</v>
      </c>
      <c r="F17328" s="3" t="s">
        <v>40339</v>
      </c>
      <c r="G17328">
        <v>2015</v>
      </c>
      <c r="H17328" t="s">
        <v>323</v>
      </c>
      <c r="I17328" t="s">
        <v>40488</v>
      </c>
    </row>
    <row r="17329" spans="1:9" ht="32" x14ac:dyDescent="0.2">
      <c r="A17329" t="s">
        <v>40489</v>
      </c>
      <c r="B17329" t="s">
        <v>19562</v>
      </c>
      <c r="C17329">
        <v>1</v>
      </c>
      <c r="D17329">
        <f>364</f>
        <v>364</v>
      </c>
      <c r="E17329" t="s">
        <v>6446</v>
      </c>
      <c r="F17329" s="3" t="s">
        <v>38311</v>
      </c>
      <c r="G17329">
        <v>2015</v>
      </c>
      <c r="H17329" t="s">
        <v>267</v>
      </c>
      <c r="I17329" t="s">
        <v>40490</v>
      </c>
    </row>
    <row r="17330" spans="1:9" ht="32" x14ac:dyDescent="0.2">
      <c r="A17330" t="s">
        <v>40491</v>
      </c>
      <c r="B17330" t="s">
        <v>40492</v>
      </c>
      <c r="C17330">
        <v>1</v>
      </c>
      <c r="D17330">
        <f>407</f>
        <v>407</v>
      </c>
      <c r="E17330" t="s">
        <v>12</v>
      </c>
      <c r="F17330" s="3" t="s">
        <v>40493</v>
      </c>
      <c r="G17330">
        <v>2015</v>
      </c>
      <c r="H17330" t="s">
        <v>37</v>
      </c>
      <c r="I17330" t="s">
        <v>40494</v>
      </c>
    </row>
    <row r="17331" spans="1:9" ht="32" x14ac:dyDescent="0.2">
      <c r="A17331" t="s">
        <v>40491</v>
      </c>
      <c r="B17331" t="s">
        <v>40495</v>
      </c>
      <c r="C17331">
        <v>2</v>
      </c>
      <c r="D17331">
        <f>407</f>
        <v>407</v>
      </c>
      <c r="E17331" t="s">
        <v>12</v>
      </c>
      <c r="F17331" s="3" t="s">
        <v>40493</v>
      </c>
      <c r="G17331">
        <v>2015</v>
      </c>
      <c r="H17331" t="s">
        <v>37</v>
      </c>
      <c r="I17331" t="s">
        <v>40494</v>
      </c>
    </row>
    <row r="17332" spans="1:9" ht="16" x14ac:dyDescent="0.2">
      <c r="A17332" t="s">
        <v>40496</v>
      </c>
      <c r="B17332" t="s">
        <v>3700</v>
      </c>
      <c r="C17332">
        <v>1</v>
      </c>
      <c r="D17332">
        <f>419</f>
        <v>419</v>
      </c>
      <c r="E17332" t="s">
        <v>12</v>
      </c>
      <c r="F17332" s="3" t="s">
        <v>20454</v>
      </c>
      <c r="G17332">
        <v>2015</v>
      </c>
      <c r="H17332" t="s">
        <v>140</v>
      </c>
      <c r="I17332" t="s">
        <v>40497</v>
      </c>
    </row>
    <row r="17333" spans="1:9" ht="16" x14ac:dyDescent="0.2">
      <c r="A17333" t="s">
        <v>40498</v>
      </c>
      <c r="B17333" t="s">
        <v>40499</v>
      </c>
      <c r="C17333">
        <v>1</v>
      </c>
      <c r="D17333" t="s">
        <v>7504</v>
      </c>
      <c r="E17333" t="s">
        <v>4189</v>
      </c>
      <c r="F17333" s="3" t="s">
        <v>7505</v>
      </c>
      <c r="G17333">
        <v>2015</v>
      </c>
      <c r="H17333" t="s">
        <v>368</v>
      </c>
      <c r="I17333" t="s">
        <v>40500</v>
      </c>
    </row>
    <row r="17334" spans="1:9" ht="16" x14ac:dyDescent="0.2">
      <c r="A17334" t="s">
        <v>40498</v>
      </c>
      <c r="B17334" t="s">
        <v>40501</v>
      </c>
      <c r="C17334">
        <v>2</v>
      </c>
      <c r="D17334">
        <f>34</f>
        <v>34</v>
      </c>
      <c r="E17334" t="s">
        <v>12</v>
      </c>
      <c r="F17334" s="3" t="s">
        <v>2706</v>
      </c>
      <c r="G17334">
        <v>2015</v>
      </c>
      <c r="H17334" t="s">
        <v>368</v>
      </c>
      <c r="I17334" t="s">
        <v>40500</v>
      </c>
    </row>
    <row r="17335" spans="1:9" ht="16" x14ac:dyDescent="0.2">
      <c r="A17335" t="s">
        <v>40498</v>
      </c>
      <c r="B17335" t="s">
        <v>40502</v>
      </c>
      <c r="C17335">
        <v>3</v>
      </c>
      <c r="D17335" t="s">
        <v>366</v>
      </c>
      <c r="E17335" t="s">
        <v>12</v>
      </c>
      <c r="F17335" s="7" t="s">
        <v>19903</v>
      </c>
      <c r="G17335">
        <v>2015</v>
      </c>
      <c r="H17335" t="s">
        <v>368</v>
      </c>
      <c r="I17335" t="s">
        <v>40500</v>
      </c>
    </row>
    <row r="17336" spans="1:9" ht="32" x14ac:dyDescent="0.2">
      <c r="A17336" t="s">
        <v>40503</v>
      </c>
      <c r="B17336" t="s">
        <v>32598</v>
      </c>
      <c r="C17336">
        <v>1</v>
      </c>
      <c r="D17336">
        <f>469</f>
        <v>469</v>
      </c>
      <c r="E17336" t="s">
        <v>12</v>
      </c>
      <c r="F17336" s="3" t="s">
        <v>40232</v>
      </c>
      <c r="G17336">
        <v>2015</v>
      </c>
      <c r="H17336" t="s">
        <v>761</v>
      </c>
      <c r="I17336" t="s">
        <v>40504</v>
      </c>
    </row>
    <row r="17337" spans="1:9" ht="16" x14ac:dyDescent="0.2">
      <c r="A17337" t="s">
        <v>40503</v>
      </c>
      <c r="B17337" t="s">
        <v>40505</v>
      </c>
      <c r="C17337">
        <v>2</v>
      </c>
      <c r="D17337">
        <f>469</f>
        <v>469</v>
      </c>
      <c r="E17337" t="s">
        <v>12</v>
      </c>
      <c r="F17337" s="3" t="s">
        <v>37008</v>
      </c>
      <c r="G17337">
        <v>2015</v>
      </c>
      <c r="H17337" t="s">
        <v>761</v>
      </c>
      <c r="I17337" t="s">
        <v>40504</v>
      </c>
    </row>
    <row r="17338" spans="1:9" ht="16" x14ac:dyDescent="0.2">
      <c r="A17338" t="s">
        <v>40503</v>
      </c>
      <c r="B17338" t="s">
        <v>40231</v>
      </c>
      <c r="C17338">
        <v>3</v>
      </c>
      <c r="D17338">
        <f>469</f>
        <v>469</v>
      </c>
      <c r="E17338" t="s">
        <v>12</v>
      </c>
      <c r="F17338" s="3" t="s">
        <v>37008</v>
      </c>
      <c r="G17338">
        <v>2015</v>
      </c>
      <c r="H17338" t="s">
        <v>761</v>
      </c>
      <c r="I17338" t="s">
        <v>40504</v>
      </c>
    </row>
    <row r="17339" spans="1:9" ht="16" x14ac:dyDescent="0.2">
      <c r="A17339" t="s">
        <v>40506</v>
      </c>
      <c r="B17339" t="s">
        <v>40507</v>
      </c>
      <c r="C17339">
        <v>1</v>
      </c>
      <c r="D17339" t="s">
        <v>996</v>
      </c>
      <c r="E17339" t="s">
        <v>40508</v>
      </c>
      <c r="F17339" s="3" t="s">
        <v>40509</v>
      </c>
      <c r="G17339">
        <v>2015</v>
      </c>
      <c r="H17339" t="s">
        <v>998</v>
      </c>
      <c r="I17339" t="s">
        <v>40510</v>
      </c>
    </row>
    <row r="17340" spans="1:9" ht="32" x14ac:dyDescent="0.2">
      <c r="A17340" t="s">
        <v>40511</v>
      </c>
      <c r="B17340" t="s">
        <v>40512</v>
      </c>
      <c r="C17340">
        <v>1</v>
      </c>
      <c r="D17340" t="s">
        <v>12</v>
      </c>
      <c r="E17340" t="s">
        <v>12</v>
      </c>
      <c r="F17340" s="3" t="s">
        <v>35402</v>
      </c>
      <c r="G17340">
        <v>2015</v>
      </c>
      <c r="H17340" t="s">
        <v>1248</v>
      </c>
      <c r="I17340" t="s">
        <v>40513</v>
      </c>
    </row>
    <row r="17341" spans="1:9" ht="32" x14ac:dyDescent="0.2">
      <c r="A17341" t="s">
        <v>40514</v>
      </c>
      <c r="B17341" t="s">
        <v>40515</v>
      </c>
      <c r="C17341">
        <v>1</v>
      </c>
      <c r="D17341" t="s">
        <v>12</v>
      </c>
      <c r="E17341" t="s">
        <v>12</v>
      </c>
      <c r="F17341" s="3" t="s">
        <v>36550</v>
      </c>
      <c r="G17341">
        <v>2015</v>
      </c>
      <c r="H17341" t="s">
        <v>474</v>
      </c>
      <c r="I17341" t="s">
        <v>40516</v>
      </c>
    </row>
    <row r="17342" spans="1:9" ht="32" x14ac:dyDescent="0.2">
      <c r="A17342" t="s">
        <v>40514</v>
      </c>
      <c r="B17342" t="s">
        <v>40517</v>
      </c>
      <c r="C17342">
        <v>2</v>
      </c>
      <c r="D17342" t="s">
        <v>12</v>
      </c>
      <c r="E17342" t="s">
        <v>3798</v>
      </c>
      <c r="F17342" s="3" t="s">
        <v>40325</v>
      </c>
      <c r="G17342">
        <v>2015</v>
      </c>
      <c r="H17342" t="s">
        <v>474</v>
      </c>
      <c r="I17342" t="s">
        <v>40516</v>
      </c>
    </row>
    <row r="17343" spans="1:9" ht="32" x14ac:dyDescent="0.2">
      <c r="A17343" t="s">
        <v>40514</v>
      </c>
      <c r="B17343" t="s">
        <v>40518</v>
      </c>
      <c r="C17343">
        <v>3</v>
      </c>
      <c r="D17343" t="s">
        <v>12</v>
      </c>
      <c r="E17343" t="s">
        <v>12</v>
      </c>
      <c r="F17343" s="3" t="s">
        <v>2683</v>
      </c>
      <c r="G17343">
        <v>2015</v>
      </c>
      <c r="H17343" t="s">
        <v>474</v>
      </c>
      <c r="I17343" t="s">
        <v>40516</v>
      </c>
    </row>
    <row r="17344" spans="1:9" ht="16" x14ac:dyDescent="0.2">
      <c r="A17344" t="s">
        <v>40519</v>
      </c>
      <c r="B17344" t="s">
        <v>40520</v>
      </c>
      <c r="C17344">
        <v>1</v>
      </c>
      <c r="D17344" t="s">
        <v>12</v>
      </c>
      <c r="E17344" t="s">
        <v>12</v>
      </c>
      <c r="F17344" s="3" t="s">
        <v>40521</v>
      </c>
      <c r="G17344">
        <v>2015</v>
      </c>
      <c r="H17344" t="s">
        <v>140</v>
      </c>
      <c r="I17344" t="s">
        <v>40522</v>
      </c>
    </row>
    <row r="17345" spans="1:9" ht="16" x14ac:dyDescent="0.2">
      <c r="A17345" t="s">
        <v>40519</v>
      </c>
      <c r="B17345" t="s">
        <v>40523</v>
      </c>
      <c r="C17345">
        <v>2</v>
      </c>
      <c r="D17345">
        <f>400</f>
        <v>400</v>
      </c>
      <c r="E17345" t="s">
        <v>12</v>
      </c>
      <c r="F17345" s="3" t="s">
        <v>28161</v>
      </c>
      <c r="G17345">
        <v>2015</v>
      </c>
      <c r="H17345" t="s">
        <v>140</v>
      </c>
      <c r="I17345" t="s">
        <v>40522</v>
      </c>
    </row>
    <row r="17346" spans="1:9" ht="16" x14ac:dyDescent="0.2">
      <c r="A17346" t="s">
        <v>40524</v>
      </c>
      <c r="B17346" t="s">
        <v>6649</v>
      </c>
      <c r="C17346">
        <v>1</v>
      </c>
      <c r="D17346" t="s">
        <v>1128</v>
      </c>
      <c r="E17346" t="s">
        <v>12</v>
      </c>
      <c r="F17346" s="3" t="s">
        <v>33907</v>
      </c>
      <c r="G17346">
        <v>2015</v>
      </c>
      <c r="H17346" t="s">
        <v>140</v>
      </c>
      <c r="I17346" t="s">
        <v>40525</v>
      </c>
    </row>
    <row r="17347" spans="1:9" ht="32" x14ac:dyDescent="0.2">
      <c r="A17347" t="s">
        <v>40524</v>
      </c>
      <c r="B17347" t="s">
        <v>39913</v>
      </c>
      <c r="C17347">
        <v>2</v>
      </c>
      <c r="D17347" t="s">
        <v>12</v>
      </c>
      <c r="E17347" t="s">
        <v>12</v>
      </c>
      <c r="F17347" s="3" t="s">
        <v>12449</v>
      </c>
      <c r="G17347">
        <v>2015</v>
      </c>
      <c r="H17347" t="s">
        <v>140</v>
      </c>
      <c r="I17347" t="s">
        <v>40525</v>
      </c>
    </row>
    <row r="17348" spans="1:9" ht="32" x14ac:dyDescent="0.2">
      <c r="A17348" t="s">
        <v>40526</v>
      </c>
      <c r="B17348" t="s">
        <v>40527</v>
      </c>
      <c r="C17348">
        <v>1</v>
      </c>
      <c r="D17348" t="s">
        <v>52</v>
      </c>
      <c r="E17348" t="s">
        <v>12</v>
      </c>
      <c r="F17348" s="3" t="s">
        <v>40528</v>
      </c>
      <c r="G17348">
        <v>2015</v>
      </c>
      <c r="H17348" t="s">
        <v>140</v>
      </c>
      <c r="I17348" t="s">
        <v>40529</v>
      </c>
    </row>
    <row r="17349" spans="1:9" ht="16" x14ac:dyDescent="0.2">
      <c r="A17349" t="s">
        <v>40526</v>
      </c>
      <c r="B17349" t="s">
        <v>40530</v>
      </c>
      <c r="C17349">
        <v>2</v>
      </c>
      <c r="D17349" t="s">
        <v>12</v>
      </c>
      <c r="E17349" t="s">
        <v>12</v>
      </c>
      <c r="F17349" s="3" t="s">
        <v>40531</v>
      </c>
      <c r="G17349">
        <v>2015</v>
      </c>
      <c r="H17349" t="s">
        <v>140</v>
      </c>
      <c r="I17349" t="s">
        <v>40529</v>
      </c>
    </row>
    <row r="17350" spans="1:9" ht="16" x14ac:dyDescent="0.2">
      <c r="A17350" t="s">
        <v>40532</v>
      </c>
      <c r="B17350" t="s">
        <v>39790</v>
      </c>
      <c r="C17350">
        <v>1</v>
      </c>
      <c r="D17350">
        <v>37</v>
      </c>
      <c r="E17350" t="s">
        <v>12</v>
      </c>
      <c r="F17350" s="7" t="s">
        <v>18466</v>
      </c>
      <c r="G17350">
        <v>2015</v>
      </c>
      <c r="H17350" t="s">
        <v>126</v>
      </c>
      <c r="I17350" t="s">
        <v>40533</v>
      </c>
    </row>
    <row r="17351" spans="1:9" ht="16" x14ac:dyDescent="0.2">
      <c r="A17351" t="s">
        <v>40532</v>
      </c>
      <c r="B17351" t="s">
        <v>36396</v>
      </c>
      <c r="C17351">
        <v>2</v>
      </c>
      <c r="D17351" t="s">
        <v>12</v>
      </c>
      <c r="E17351" t="s">
        <v>12</v>
      </c>
      <c r="F17351" s="3" t="s">
        <v>18780</v>
      </c>
      <c r="G17351">
        <v>2015</v>
      </c>
      <c r="H17351" t="s">
        <v>140</v>
      </c>
      <c r="I17351" t="s">
        <v>40533</v>
      </c>
    </row>
    <row r="17352" spans="1:9" ht="16" x14ac:dyDescent="0.2">
      <c r="A17352" t="s">
        <v>40532</v>
      </c>
      <c r="B17352" t="s">
        <v>39792</v>
      </c>
      <c r="C17352">
        <v>3</v>
      </c>
      <c r="D17352" t="s">
        <v>12</v>
      </c>
      <c r="E17352" t="s">
        <v>12</v>
      </c>
      <c r="F17352" s="3" t="s">
        <v>36217</v>
      </c>
      <c r="G17352">
        <v>2015</v>
      </c>
      <c r="H17352" t="s">
        <v>126</v>
      </c>
      <c r="I17352" t="s">
        <v>40533</v>
      </c>
    </row>
    <row r="17353" spans="1:9" ht="32" x14ac:dyDescent="0.2">
      <c r="A17353" t="s">
        <v>40532</v>
      </c>
      <c r="B17353" t="s">
        <v>39793</v>
      </c>
      <c r="C17353">
        <v>4</v>
      </c>
      <c r="D17353" t="s">
        <v>12</v>
      </c>
      <c r="E17353" t="s">
        <v>12</v>
      </c>
      <c r="F17353" s="3" t="s">
        <v>529</v>
      </c>
      <c r="G17353">
        <v>2015</v>
      </c>
      <c r="H17353" t="s">
        <v>522</v>
      </c>
      <c r="I17353" t="s">
        <v>40533</v>
      </c>
    </row>
    <row r="17354" spans="1:9" ht="32" x14ac:dyDescent="0.2">
      <c r="A17354" t="s">
        <v>40534</v>
      </c>
      <c r="B17354" t="s">
        <v>40535</v>
      </c>
      <c r="C17354">
        <v>1</v>
      </c>
      <c r="D17354" t="s">
        <v>2621</v>
      </c>
      <c r="E17354" t="s">
        <v>12</v>
      </c>
      <c r="F17354" s="3" t="s">
        <v>40536</v>
      </c>
      <c r="G17354">
        <v>2015</v>
      </c>
      <c r="H17354" t="s">
        <v>140</v>
      </c>
      <c r="I17354" t="s">
        <v>40537</v>
      </c>
    </row>
    <row r="17355" spans="1:9" ht="16" x14ac:dyDescent="0.2">
      <c r="A17355" t="s">
        <v>40538</v>
      </c>
      <c r="B17355" t="s">
        <v>34678</v>
      </c>
      <c r="C17355">
        <v>1</v>
      </c>
      <c r="D17355" t="s">
        <v>31</v>
      </c>
      <c r="E17355" t="s">
        <v>12</v>
      </c>
      <c r="F17355" s="3" t="s">
        <v>40539</v>
      </c>
      <c r="G17355">
        <v>2015</v>
      </c>
      <c r="H17355" t="s">
        <v>359</v>
      </c>
      <c r="I17355" t="s">
        <v>40540</v>
      </c>
    </row>
    <row r="17356" spans="1:9" ht="16" x14ac:dyDescent="0.2">
      <c r="A17356" t="s">
        <v>40541</v>
      </c>
      <c r="B17356" t="s">
        <v>40542</v>
      </c>
      <c r="C17356">
        <v>1</v>
      </c>
      <c r="D17356" t="s">
        <v>12409</v>
      </c>
      <c r="E17356" t="s">
        <v>12</v>
      </c>
      <c r="F17356" s="3" t="s">
        <v>40543</v>
      </c>
      <c r="G17356">
        <v>2015</v>
      </c>
      <c r="H17356" t="s">
        <v>86</v>
      </c>
      <c r="I17356" t="s">
        <v>40544</v>
      </c>
    </row>
    <row r="17357" spans="1:9" ht="16" x14ac:dyDescent="0.2">
      <c r="A17357" t="s">
        <v>40545</v>
      </c>
      <c r="B17357" t="s">
        <v>25315</v>
      </c>
      <c r="C17357">
        <v>1</v>
      </c>
      <c r="D17357" t="s">
        <v>12</v>
      </c>
      <c r="E17357" t="s">
        <v>3489</v>
      </c>
      <c r="F17357" s="3" t="s">
        <v>3490</v>
      </c>
      <c r="G17357">
        <v>2015</v>
      </c>
      <c r="H17357" t="s">
        <v>368</v>
      </c>
      <c r="I17357" t="s">
        <v>40546</v>
      </c>
    </row>
    <row r="17358" spans="1:9" ht="16" x14ac:dyDescent="0.2">
      <c r="A17358" t="s">
        <v>40545</v>
      </c>
      <c r="B17358" t="s">
        <v>4116</v>
      </c>
      <c r="C17358">
        <v>2</v>
      </c>
      <c r="D17358" t="s">
        <v>366</v>
      </c>
      <c r="E17358" t="s">
        <v>12</v>
      </c>
      <c r="F17358" s="7" t="s">
        <v>19903</v>
      </c>
      <c r="G17358">
        <v>2015</v>
      </c>
      <c r="H17358" t="s">
        <v>368</v>
      </c>
      <c r="I17358" t="s">
        <v>40546</v>
      </c>
    </row>
    <row r="17359" spans="1:9" ht="32" x14ac:dyDescent="0.2">
      <c r="A17359" t="s">
        <v>40547</v>
      </c>
      <c r="B17359" t="s">
        <v>40548</v>
      </c>
      <c r="C17359">
        <v>1</v>
      </c>
      <c r="D17359">
        <f>154</f>
        <v>154</v>
      </c>
      <c r="E17359" t="s">
        <v>12</v>
      </c>
      <c r="F17359" s="3" t="s">
        <v>4947</v>
      </c>
      <c r="G17359">
        <v>2015</v>
      </c>
      <c r="H17359" t="s">
        <v>140</v>
      </c>
      <c r="I17359" t="s">
        <v>40549</v>
      </c>
    </row>
    <row r="17360" spans="1:9" ht="32" x14ac:dyDescent="0.2">
      <c r="A17360" t="s">
        <v>40547</v>
      </c>
      <c r="B17360" t="s">
        <v>19054</v>
      </c>
      <c r="C17360">
        <v>2</v>
      </c>
      <c r="D17360" t="s">
        <v>12</v>
      </c>
      <c r="E17360" t="s">
        <v>12</v>
      </c>
      <c r="F17360" s="3" t="s">
        <v>40550</v>
      </c>
      <c r="G17360">
        <v>2015</v>
      </c>
      <c r="H17360" t="s">
        <v>140</v>
      </c>
      <c r="I17360" t="s">
        <v>40549</v>
      </c>
    </row>
    <row r="17361" spans="1:9" ht="16" x14ac:dyDescent="0.2">
      <c r="A17361" t="s">
        <v>40547</v>
      </c>
      <c r="B17361" t="s">
        <v>40551</v>
      </c>
      <c r="C17361">
        <v>3</v>
      </c>
      <c r="D17361" t="s">
        <v>12</v>
      </c>
      <c r="E17361" t="s">
        <v>12</v>
      </c>
      <c r="F17361" s="3" t="s">
        <v>14197</v>
      </c>
      <c r="G17361">
        <v>2015</v>
      </c>
      <c r="H17361" t="s">
        <v>140</v>
      </c>
      <c r="I17361" t="s">
        <v>40549</v>
      </c>
    </row>
    <row r="17362" spans="1:9" ht="32" x14ac:dyDescent="0.2">
      <c r="A17362" t="s">
        <v>40547</v>
      </c>
      <c r="B17362" t="s">
        <v>40552</v>
      </c>
      <c r="C17362">
        <v>4</v>
      </c>
      <c r="D17362" t="s">
        <v>12</v>
      </c>
      <c r="E17362" t="s">
        <v>12</v>
      </c>
      <c r="F17362" s="3" t="s">
        <v>40553</v>
      </c>
      <c r="G17362">
        <v>2015</v>
      </c>
      <c r="H17362" t="s">
        <v>140</v>
      </c>
      <c r="I17362" t="s">
        <v>40549</v>
      </c>
    </row>
    <row r="17363" spans="1:9" ht="16" x14ac:dyDescent="0.2">
      <c r="A17363" t="s">
        <v>40554</v>
      </c>
      <c r="B17363" t="s">
        <v>38287</v>
      </c>
      <c r="C17363">
        <v>1</v>
      </c>
      <c r="D17363" t="s">
        <v>4805</v>
      </c>
      <c r="E17363" t="s">
        <v>12</v>
      </c>
      <c r="F17363" s="3" t="s">
        <v>38288</v>
      </c>
      <c r="G17363">
        <v>2015</v>
      </c>
      <c r="H17363" t="s">
        <v>140</v>
      </c>
      <c r="I17363" t="s">
        <v>40555</v>
      </c>
    </row>
    <row r="17364" spans="1:9" ht="16" x14ac:dyDescent="0.2">
      <c r="A17364" t="s">
        <v>40554</v>
      </c>
      <c r="B17364" t="s">
        <v>40556</v>
      </c>
      <c r="C17364">
        <v>2</v>
      </c>
      <c r="D17364" t="s">
        <v>12</v>
      </c>
      <c r="E17364" t="s">
        <v>2091</v>
      </c>
      <c r="F17364" s="3" t="s">
        <v>2092</v>
      </c>
      <c r="G17364">
        <v>2015</v>
      </c>
      <c r="H17364" t="s">
        <v>522</v>
      </c>
      <c r="I17364" t="s">
        <v>40555</v>
      </c>
    </row>
    <row r="17365" spans="1:9" ht="16" x14ac:dyDescent="0.2">
      <c r="A17365" t="s">
        <v>40557</v>
      </c>
      <c r="B17365" t="s">
        <v>40558</v>
      </c>
      <c r="C17365">
        <v>1</v>
      </c>
      <c r="D17365" t="s">
        <v>12</v>
      </c>
      <c r="E17365" t="s">
        <v>12</v>
      </c>
      <c r="F17365" s="3" t="s">
        <v>40559</v>
      </c>
      <c r="G17365">
        <v>2015</v>
      </c>
      <c r="H17365" t="s">
        <v>140</v>
      </c>
      <c r="I17365" t="s">
        <v>40560</v>
      </c>
    </row>
    <row r="17366" spans="1:9" ht="16" x14ac:dyDescent="0.2">
      <c r="A17366" t="s">
        <v>40561</v>
      </c>
      <c r="B17366" t="s">
        <v>40562</v>
      </c>
      <c r="C17366">
        <v>1</v>
      </c>
      <c r="D17366" t="s">
        <v>2860</v>
      </c>
      <c r="E17366" t="s">
        <v>12</v>
      </c>
      <c r="F17366" s="3" t="s">
        <v>37478</v>
      </c>
      <c r="G17366">
        <v>2015</v>
      </c>
      <c r="H17366" t="s">
        <v>140</v>
      </c>
      <c r="I17366" t="s">
        <v>40563</v>
      </c>
    </row>
    <row r="17367" spans="1:9" ht="32" x14ac:dyDescent="0.2">
      <c r="A17367" t="s">
        <v>40561</v>
      </c>
      <c r="B17367" t="s">
        <v>40564</v>
      </c>
      <c r="C17367">
        <v>2</v>
      </c>
      <c r="D17367">
        <f>600</f>
        <v>600</v>
      </c>
      <c r="E17367" t="s">
        <v>12</v>
      </c>
      <c r="F17367" s="3" t="s">
        <v>40565</v>
      </c>
      <c r="G17367">
        <v>2015</v>
      </c>
      <c r="H17367" t="s">
        <v>140</v>
      </c>
      <c r="I17367" t="s">
        <v>40563</v>
      </c>
    </row>
    <row r="17368" spans="1:9" ht="16" x14ac:dyDescent="0.2">
      <c r="A17368" t="s">
        <v>40566</v>
      </c>
      <c r="B17368" t="s">
        <v>40567</v>
      </c>
      <c r="C17368">
        <v>1</v>
      </c>
      <c r="D17368" t="s">
        <v>12</v>
      </c>
      <c r="E17368" t="s">
        <v>12</v>
      </c>
      <c r="F17368" s="3" t="s">
        <v>18124</v>
      </c>
      <c r="G17368">
        <v>2015</v>
      </c>
      <c r="H17368" t="s">
        <v>140</v>
      </c>
      <c r="I17368" t="s">
        <v>40568</v>
      </c>
    </row>
    <row r="17369" spans="1:9" ht="16" x14ac:dyDescent="0.2">
      <c r="A17369" t="s">
        <v>40569</v>
      </c>
      <c r="B17369" t="s">
        <v>40570</v>
      </c>
      <c r="C17369">
        <v>1</v>
      </c>
      <c r="D17369" t="s">
        <v>12</v>
      </c>
      <c r="E17369" t="s">
        <v>12</v>
      </c>
      <c r="F17369" s="3" t="s">
        <v>18124</v>
      </c>
      <c r="G17369">
        <v>2015</v>
      </c>
      <c r="H17369" t="s">
        <v>140</v>
      </c>
      <c r="I17369" t="s">
        <v>40571</v>
      </c>
    </row>
    <row r="17370" spans="1:9" ht="32" x14ac:dyDescent="0.2">
      <c r="A17370" t="s">
        <v>40569</v>
      </c>
      <c r="B17370" t="s">
        <v>31348</v>
      </c>
      <c r="C17370">
        <v>2</v>
      </c>
      <c r="D17370" t="s">
        <v>485</v>
      </c>
      <c r="E17370" t="s">
        <v>12</v>
      </c>
      <c r="F17370" s="3" t="s">
        <v>40572</v>
      </c>
      <c r="G17370">
        <v>2015</v>
      </c>
      <c r="H17370" t="s">
        <v>140</v>
      </c>
      <c r="I17370" t="s">
        <v>40571</v>
      </c>
    </row>
    <row r="17371" spans="1:9" ht="32" x14ac:dyDescent="0.2">
      <c r="A17371" t="s">
        <v>40573</v>
      </c>
      <c r="B17371" t="s">
        <v>40574</v>
      </c>
      <c r="C17371">
        <v>1</v>
      </c>
      <c r="D17371" t="s">
        <v>12</v>
      </c>
      <c r="E17371" t="s">
        <v>12</v>
      </c>
      <c r="F17371" s="3" t="s">
        <v>5426</v>
      </c>
      <c r="G17371">
        <v>2015</v>
      </c>
      <c r="H17371" t="s">
        <v>239</v>
      </c>
      <c r="I17371" t="s">
        <v>40575</v>
      </c>
    </row>
    <row r="17372" spans="1:9" ht="32" x14ac:dyDescent="0.2">
      <c r="A17372" t="s">
        <v>40573</v>
      </c>
      <c r="B17372" t="s">
        <v>40576</v>
      </c>
      <c r="C17372">
        <v>2</v>
      </c>
      <c r="D17372" t="s">
        <v>12</v>
      </c>
      <c r="E17372" t="s">
        <v>12</v>
      </c>
      <c r="F17372" s="3" t="s">
        <v>40577</v>
      </c>
      <c r="G17372">
        <v>2015</v>
      </c>
      <c r="H17372" t="s">
        <v>239</v>
      </c>
      <c r="I17372" t="s">
        <v>40575</v>
      </c>
    </row>
    <row r="17373" spans="1:9" ht="16" x14ac:dyDescent="0.2">
      <c r="A17373" t="s">
        <v>40573</v>
      </c>
      <c r="B17373" t="s">
        <v>40578</v>
      </c>
      <c r="C17373">
        <v>3</v>
      </c>
      <c r="D17373" t="s">
        <v>12</v>
      </c>
      <c r="E17373" t="s">
        <v>12</v>
      </c>
      <c r="F17373" s="3" t="s">
        <v>3184</v>
      </c>
      <c r="G17373">
        <v>2015</v>
      </c>
      <c r="H17373" t="s">
        <v>239</v>
      </c>
      <c r="I17373" t="s">
        <v>40575</v>
      </c>
    </row>
    <row r="17374" spans="1:9" ht="16" x14ac:dyDescent="0.2">
      <c r="A17374" t="s">
        <v>40579</v>
      </c>
      <c r="B17374" t="s">
        <v>40580</v>
      </c>
      <c r="C17374">
        <v>1</v>
      </c>
      <c r="D17374">
        <f>237</f>
        <v>237</v>
      </c>
      <c r="E17374" t="s">
        <v>12</v>
      </c>
      <c r="F17374" s="3" t="s">
        <v>40581</v>
      </c>
      <c r="G17374">
        <v>2015</v>
      </c>
      <c r="H17374" t="s">
        <v>21</v>
      </c>
      <c r="I17374" t="s">
        <v>40582</v>
      </c>
    </row>
    <row r="17375" spans="1:9" ht="32" x14ac:dyDescent="0.2">
      <c r="A17375" t="s">
        <v>40579</v>
      </c>
      <c r="B17375" t="s">
        <v>40583</v>
      </c>
      <c r="C17375">
        <v>2</v>
      </c>
      <c r="D17375" t="s">
        <v>31</v>
      </c>
      <c r="E17375" t="s">
        <v>12</v>
      </c>
      <c r="F17375" s="3" t="s">
        <v>40584</v>
      </c>
      <c r="G17375">
        <v>2015</v>
      </c>
      <c r="H17375" t="s">
        <v>11444</v>
      </c>
      <c r="I17375" t="s">
        <v>40582</v>
      </c>
    </row>
    <row r="17376" spans="1:9" ht="32" x14ac:dyDescent="0.2">
      <c r="A17376" t="s">
        <v>40579</v>
      </c>
      <c r="B17376" t="s">
        <v>40585</v>
      </c>
      <c r="C17376">
        <v>3</v>
      </c>
      <c r="D17376">
        <f>538</f>
        <v>538</v>
      </c>
      <c r="E17376" t="s">
        <v>12</v>
      </c>
      <c r="F17376" s="7" t="s">
        <v>25175</v>
      </c>
      <c r="G17376">
        <v>2015</v>
      </c>
      <c r="H17376" t="s">
        <v>323</v>
      </c>
      <c r="I17376" t="s">
        <v>40582</v>
      </c>
    </row>
    <row r="17377" spans="1:9" ht="32" x14ac:dyDescent="0.2">
      <c r="A17377" t="s">
        <v>40579</v>
      </c>
      <c r="B17377" t="s">
        <v>40586</v>
      </c>
      <c r="C17377">
        <v>4</v>
      </c>
      <c r="D17377" t="s">
        <v>2828</v>
      </c>
      <c r="E17377" t="s">
        <v>12</v>
      </c>
      <c r="F17377" s="3" t="s">
        <v>40587</v>
      </c>
      <c r="G17377">
        <v>2015</v>
      </c>
      <c r="H17377" t="s">
        <v>323</v>
      </c>
      <c r="I17377" t="s">
        <v>40582</v>
      </c>
    </row>
    <row r="17378" spans="1:9" ht="16" x14ac:dyDescent="0.2">
      <c r="A17378" t="s">
        <v>40588</v>
      </c>
      <c r="B17378" t="s">
        <v>40589</v>
      </c>
      <c r="C17378">
        <v>1</v>
      </c>
      <c r="D17378" t="s">
        <v>12</v>
      </c>
      <c r="E17378" t="s">
        <v>12</v>
      </c>
      <c r="F17378" s="3" t="s">
        <v>32995</v>
      </c>
      <c r="G17378">
        <v>2015</v>
      </c>
      <c r="H17378" t="s">
        <v>1810</v>
      </c>
      <c r="I17378" t="s">
        <v>40590</v>
      </c>
    </row>
    <row r="17379" spans="1:9" ht="16" x14ac:dyDescent="0.2">
      <c r="A17379" t="s">
        <v>40588</v>
      </c>
      <c r="B17379" t="s">
        <v>40591</v>
      </c>
      <c r="C17379">
        <v>2</v>
      </c>
      <c r="D17379" t="s">
        <v>12</v>
      </c>
      <c r="E17379" t="s">
        <v>12</v>
      </c>
      <c r="F17379" s="3" t="s">
        <v>32995</v>
      </c>
      <c r="G17379">
        <v>2015</v>
      </c>
      <c r="H17379" t="s">
        <v>1810</v>
      </c>
      <c r="I17379" t="s">
        <v>40590</v>
      </c>
    </row>
    <row r="17380" spans="1:9" ht="32" x14ac:dyDescent="0.2">
      <c r="A17380" t="s">
        <v>40588</v>
      </c>
      <c r="B17380" t="s">
        <v>40592</v>
      </c>
      <c r="C17380">
        <v>3</v>
      </c>
      <c r="D17380" t="s">
        <v>12</v>
      </c>
      <c r="E17380" t="s">
        <v>12</v>
      </c>
      <c r="F17380" s="3" t="s">
        <v>40593</v>
      </c>
      <c r="G17380">
        <v>2015</v>
      </c>
      <c r="H17380" t="s">
        <v>1810</v>
      </c>
      <c r="I17380" t="s">
        <v>40590</v>
      </c>
    </row>
    <row r="17381" spans="1:9" ht="16" x14ac:dyDescent="0.2">
      <c r="A17381" t="s">
        <v>40594</v>
      </c>
      <c r="B17381" t="s">
        <v>40595</v>
      </c>
      <c r="C17381">
        <v>1</v>
      </c>
      <c r="D17381" t="s">
        <v>408</v>
      </c>
      <c r="E17381" t="s">
        <v>12</v>
      </c>
      <c r="F17381" s="3" t="s">
        <v>24118</v>
      </c>
      <c r="G17381">
        <v>2015</v>
      </c>
      <c r="H17381" t="s">
        <v>368</v>
      </c>
      <c r="I17381" t="s">
        <v>40596</v>
      </c>
    </row>
    <row r="17382" spans="1:9" ht="16" x14ac:dyDescent="0.2">
      <c r="A17382" t="s">
        <v>40594</v>
      </c>
      <c r="B17382" t="s">
        <v>18977</v>
      </c>
      <c r="C17382">
        <v>2</v>
      </c>
      <c r="D17382" t="s">
        <v>1142</v>
      </c>
      <c r="E17382" t="s">
        <v>12</v>
      </c>
      <c r="F17382" s="3" t="s">
        <v>5213</v>
      </c>
      <c r="G17382">
        <v>2015</v>
      </c>
      <c r="H17382" t="s">
        <v>368</v>
      </c>
      <c r="I17382" t="s">
        <v>40596</v>
      </c>
    </row>
    <row r="17383" spans="1:9" ht="16" x14ac:dyDescent="0.2">
      <c r="A17383" t="s">
        <v>40594</v>
      </c>
      <c r="B17383" t="s">
        <v>40597</v>
      </c>
      <c r="C17383">
        <v>3</v>
      </c>
      <c r="D17383" t="s">
        <v>1148</v>
      </c>
      <c r="E17383" t="s">
        <v>12</v>
      </c>
      <c r="F17383" s="3" t="s">
        <v>4576</v>
      </c>
      <c r="G17383">
        <v>2015</v>
      </c>
      <c r="H17383" t="s">
        <v>368</v>
      </c>
      <c r="I17383" t="s">
        <v>40596</v>
      </c>
    </row>
    <row r="17384" spans="1:9" ht="32" x14ac:dyDescent="0.2">
      <c r="A17384" t="s">
        <v>40598</v>
      </c>
      <c r="B17384" t="s">
        <v>40460</v>
      </c>
      <c r="C17384">
        <v>1</v>
      </c>
      <c r="D17384" t="s">
        <v>12</v>
      </c>
      <c r="E17384" t="s">
        <v>12</v>
      </c>
      <c r="F17384" s="7" t="s">
        <v>376</v>
      </c>
      <c r="G17384">
        <v>2015</v>
      </c>
      <c r="H17384" t="s">
        <v>377</v>
      </c>
      <c r="I17384" t="s">
        <v>40599</v>
      </c>
    </row>
    <row r="17385" spans="1:9" ht="32" x14ac:dyDescent="0.2">
      <c r="A17385" t="s">
        <v>40598</v>
      </c>
      <c r="B17385" t="s">
        <v>30121</v>
      </c>
      <c r="C17385">
        <v>2</v>
      </c>
      <c r="D17385" t="s">
        <v>12</v>
      </c>
      <c r="E17385" t="s">
        <v>12</v>
      </c>
      <c r="F17385" s="3" t="s">
        <v>40600</v>
      </c>
      <c r="G17385">
        <v>2015</v>
      </c>
      <c r="H17385" t="s">
        <v>377</v>
      </c>
      <c r="I17385" t="s">
        <v>40599</v>
      </c>
    </row>
    <row r="17386" spans="1:9" ht="32" x14ac:dyDescent="0.2">
      <c r="A17386" t="s">
        <v>40601</v>
      </c>
      <c r="B17386" t="s">
        <v>40188</v>
      </c>
      <c r="C17386">
        <v>1</v>
      </c>
      <c r="D17386" t="s">
        <v>12</v>
      </c>
      <c r="E17386" t="s">
        <v>12</v>
      </c>
      <c r="F17386" s="3" t="s">
        <v>40602</v>
      </c>
      <c r="G17386">
        <v>2015</v>
      </c>
      <c r="H17386" t="s">
        <v>86</v>
      </c>
      <c r="I17386" t="s">
        <v>40603</v>
      </c>
    </row>
    <row r="17387" spans="1:9" ht="32" x14ac:dyDescent="0.2">
      <c r="A17387" t="s">
        <v>40604</v>
      </c>
      <c r="B17387" t="s">
        <v>40605</v>
      </c>
      <c r="C17387">
        <v>1</v>
      </c>
      <c r="D17387">
        <f>159</f>
        <v>159</v>
      </c>
      <c r="E17387" t="s">
        <v>12</v>
      </c>
      <c r="F17387" s="3" t="s">
        <v>40606</v>
      </c>
      <c r="G17387">
        <v>2015</v>
      </c>
      <c r="H17387" t="s">
        <v>1524</v>
      </c>
      <c r="I17387" t="s">
        <v>40607</v>
      </c>
    </row>
    <row r="17388" spans="1:9" ht="16" x14ac:dyDescent="0.2">
      <c r="A17388" t="s">
        <v>40604</v>
      </c>
      <c r="B17388" t="s">
        <v>40608</v>
      </c>
      <c r="C17388">
        <v>2</v>
      </c>
      <c r="D17388" t="s">
        <v>12</v>
      </c>
      <c r="E17388" t="s">
        <v>12</v>
      </c>
      <c r="F17388" s="3" t="s">
        <v>34457</v>
      </c>
      <c r="G17388">
        <v>2015</v>
      </c>
      <c r="H17388" t="s">
        <v>140</v>
      </c>
      <c r="I17388" t="s">
        <v>40607</v>
      </c>
    </row>
    <row r="17389" spans="1:9" ht="16" x14ac:dyDescent="0.2">
      <c r="A17389" t="s">
        <v>40609</v>
      </c>
      <c r="B17389" t="s">
        <v>40610</v>
      </c>
      <c r="C17389">
        <v>1</v>
      </c>
      <c r="D17389" t="s">
        <v>12</v>
      </c>
      <c r="E17389" t="s">
        <v>12</v>
      </c>
      <c r="F17389" s="3" t="s">
        <v>36256</v>
      </c>
      <c r="G17389">
        <v>2015</v>
      </c>
      <c r="H17389" t="s">
        <v>140</v>
      </c>
      <c r="I17389" t="s">
        <v>40611</v>
      </c>
    </row>
    <row r="17390" spans="1:9" ht="32" x14ac:dyDescent="0.2">
      <c r="A17390" t="s">
        <v>40609</v>
      </c>
      <c r="B17390" t="s">
        <v>40612</v>
      </c>
      <c r="C17390">
        <v>2</v>
      </c>
      <c r="D17390">
        <f>444</f>
        <v>444</v>
      </c>
      <c r="E17390" t="s">
        <v>12</v>
      </c>
      <c r="F17390" s="3" t="s">
        <v>25123</v>
      </c>
      <c r="G17390">
        <v>2015</v>
      </c>
      <c r="H17390" t="s">
        <v>140</v>
      </c>
      <c r="I17390" t="s">
        <v>40611</v>
      </c>
    </row>
    <row r="17391" spans="1:9" ht="16" x14ac:dyDescent="0.2">
      <c r="A17391" t="s">
        <v>40613</v>
      </c>
      <c r="B17391" t="s">
        <v>30118</v>
      </c>
      <c r="C17391">
        <v>1</v>
      </c>
      <c r="D17391" t="s">
        <v>52</v>
      </c>
      <c r="E17391" t="s">
        <v>12</v>
      </c>
      <c r="F17391" s="3" t="s">
        <v>30848</v>
      </c>
      <c r="G17391">
        <v>2015</v>
      </c>
      <c r="H17391" t="s">
        <v>377</v>
      </c>
      <c r="I17391" t="s">
        <v>40614</v>
      </c>
    </row>
    <row r="17392" spans="1:9" ht="32" x14ac:dyDescent="0.2">
      <c r="A17392" t="s">
        <v>40615</v>
      </c>
      <c r="B17392" t="s">
        <v>40616</v>
      </c>
      <c r="C17392">
        <v>1</v>
      </c>
      <c r="D17392">
        <f>400</f>
        <v>400</v>
      </c>
      <c r="E17392" t="s">
        <v>12</v>
      </c>
      <c r="F17392" s="3" t="s">
        <v>40617</v>
      </c>
      <c r="G17392">
        <v>2015</v>
      </c>
      <c r="H17392" t="s">
        <v>140</v>
      </c>
      <c r="I17392" t="s">
        <v>40618</v>
      </c>
    </row>
    <row r="17393" spans="1:9" ht="16" x14ac:dyDescent="0.2">
      <c r="A17393" t="s">
        <v>40619</v>
      </c>
      <c r="B17393" t="s">
        <v>40620</v>
      </c>
      <c r="C17393">
        <v>1</v>
      </c>
      <c r="D17393">
        <f>73</f>
        <v>73</v>
      </c>
      <c r="E17393" t="s">
        <v>12</v>
      </c>
      <c r="F17393" s="3" t="s">
        <v>31802</v>
      </c>
      <c r="G17393">
        <v>2015</v>
      </c>
      <c r="H17393" t="s">
        <v>3976</v>
      </c>
      <c r="I17393" t="s">
        <v>40621</v>
      </c>
    </row>
    <row r="17394" spans="1:9" ht="32" x14ac:dyDescent="0.2">
      <c r="A17394" t="s">
        <v>40622</v>
      </c>
      <c r="B17394" t="s">
        <v>40623</v>
      </c>
      <c r="C17394">
        <v>1</v>
      </c>
      <c r="D17394" t="s">
        <v>1512</v>
      </c>
      <c r="E17394" t="s">
        <v>12</v>
      </c>
      <c r="F17394" s="3" t="s">
        <v>40624</v>
      </c>
      <c r="G17394">
        <v>2015</v>
      </c>
      <c r="H17394" t="s">
        <v>140</v>
      </c>
      <c r="I17394" t="s">
        <v>40625</v>
      </c>
    </row>
    <row r="17395" spans="1:9" ht="32" x14ac:dyDescent="0.2">
      <c r="A17395" t="s">
        <v>40622</v>
      </c>
      <c r="B17395" t="s">
        <v>40626</v>
      </c>
      <c r="C17395">
        <v>2</v>
      </c>
      <c r="D17395" t="s">
        <v>1512</v>
      </c>
      <c r="E17395" t="s">
        <v>12</v>
      </c>
      <c r="F17395" s="3" t="s">
        <v>40627</v>
      </c>
      <c r="G17395">
        <v>2015</v>
      </c>
      <c r="H17395" t="s">
        <v>140</v>
      </c>
      <c r="I17395" t="s">
        <v>40625</v>
      </c>
    </row>
    <row r="17396" spans="1:9" ht="32" x14ac:dyDescent="0.2">
      <c r="A17396" t="s">
        <v>40628</v>
      </c>
      <c r="B17396" t="s">
        <v>40629</v>
      </c>
      <c r="C17396">
        <v>1</v>
      </c>
      <c r="D17396" t="s">
        <v>344</v>
      </c>
      <c r="E17396" t="s">
        <v>12</v>
      </c>
      <c r="F17396" s="3" t="s">
        <v>40630</v>
      </c>
      <c r="G17396">
        <v>2015</v>
      </c>
      <c r="H17396" t="s">
        <v>714</v>
      </c>
      <c r="I17396" t="s">
        <v>40631</v>
      </c>
    </row>
    <row r="17397" spans="1:9" ht="16" x14ac:dyDescent="0.2">
      <c r="A17397" t="s">
        <v>40632</v>
      </c>
      <c r="B17397" t="s">
        <v>25501</v>
      </c>
      <c r="C17397">
        <v>1</v>
      </c>
      <c r="D17397" t="s">
        <v>12</v>
      </c>
      <c r="E17397" t="s">
        <v>12</v>
      </c>
      <c r="F17397" s="3" t="s">
        <v>40633</v>
      </c>
      <c r="G17397">
        <v>2015</v>
      </c>
      <c r="H17397" t="s">
        <v>267</v>
      </c>
      <c r="I17397" t="s">
        <v>40634</v>
      </c>
    </row>
    <row r="17398" spans="1:9" ht="16" x14ac:dyDescent="0.2">
      <c r="A17398" t="s">
        <v>40632</v>
      </c>
      <c r="B17398" t="s">
        <v>40635</v>
      </c>
      <c r="C17398">
        <v>2</v>
      </c>
      <c r="D17398" t="s">
        <v>12</v>
      </c>
      <c r="E17398" t="s">
        <v>3093</v>
      </c>
      <c r="F17398" s="3" t="s">
        <v>3094</v>
      </c>
      <c r="G17398">
        <v>2015</v>
      </c>
      <c r="H17398" t="s">
        <v>267</v>
      </c>
      <c r="I17398" t="s">
        <v>40634</v>
      </c>
    </row>
    <row r="17399" spans="1:9" ht="16" x14ac:dyDescent="0.2">
      <c r="A17399" t="s">
        <v>40636</v>
      </c>
      <c r="B17399" t="s">
        <v>40637</v>
      </c>
      <c r="C17399">
        <v>1</v>
      </c>
      <c r="D17399" t="s">
        <v>12</v>
      </c>
      <c r="E17399" t="s">
        <v>12</v>
      </c>
      <c r="F17399" s="3" t="s">
        <v>40638</v>
      </c>
      <c r="G17399">
        <v>2015</v>
      </c>
      <c r="H17399" t="s">
        <v>226</v>
      </c>
      <c r="I17399" t="s">
        <v>40639</v>
      </c>
    </row>
    <row r="17400" spans="1:9" ht="32" x14ac:dyDescent="0.2">
      <c r="A17400" t="s">
        <v>40636</v>
      </c>
      <c r="B17400" t="s">
        <v>40640</v>
      </c>
      <c r="C17400">
        <v>2</v>
      </c>
      <c r="D17400" t="s">
        <v>52</v>
      </c>
      <c r="E17400" t="s">
        <v>12</v>
      </c>
      <c r="F17400" s="3" t="s">
        <v>40641</v>
      </c>
      <c r="G17400">
        <v>2015</v>
      </c>
      <c r="H17400" t="s">
        <v>226</v>
      </c>
      <c r="I17400" t="s">
        <v>40639</v>
      </c>
    </row>
    <row r="17401" spans="1:9" ht="32" x14ac:dyDescent="0.2">
      <c r="A17401" t="s">
        <v>40636</v>
      </c>
      <c r="B17401" t="s">
        <v>40642</v>
      </c>
      <c r="C17401">
        <v>3</v>
      </c>
      <c r="D17401" t="s">
        <v>52</v>
      </c>
      <c r="E17401" t="s">
        <v>12</v>
      </c>
      <c r="F17401" s="3" t="s">
        <v>40643</v>
      </c>
      <c r="G17401">
        <v>2015</v>
      </c>
      <c r="H17401" t="s">
        <v>226</v>
      </c>
      <c r="I17401" t="s">
        <v>40639</v>
      </c>
    </row>
    <row r="17402" spans="1:9" ht="32" x14ac:dyDescent="0.2">
      <c r="A17402" t="s">
        <v>40644</v>
      </c>
      <c r="B17402" t="s">
        <v>1016</v>
      </c>
      <c r="C17402">
        <v>1</v>
      </c>
      <c r="D17402" t="s">
        <v>52</v>
      </c>
      <c r="E17402" t="s">
        <v>12</v>
      </c>
      <c r="F17402" s="3" t="s">
        <v>2148</v>
      </c>
      <c r="G17402">
        <v>2015</v>
      </c>
      <c r="H17402" t="s">
        <v>140</v>
      </c>
      <c r="I17402" t="s">
        <v>40645</v>
      </c>
    </row>
    <row r="17403" spans="1:9" ht="16" x14ac:dyDescent="0.2">
      <c r="A17403" t="s">
        <v>40644</v>
      </c>
      <c r="B17403" t="s">
        <v>4226</v>
      </c>
      <c r="C17403">
        <v>2</v>
      </c>
      <c r="D17403" t="s">
        <v>12</v>
      </c>
      <c r="E17403" t="s">
        <v>12</v>
      </c>
      <c r="F17403" s="3" t="s">
        <v>27362</v>
      </c>
      <c r="G17403">
        <v>2015</v>
      </c>
      <c r="H17403" t="s">
        <v>14</v>
      </c>
      <c r="I17403" t="s">
        <v>40645</v>
      </c>
    </row>
    <row r="17404" spans="1:9" ht="16" x14ac:dyDescent="0.2">
      <c r="A17404" t="s">
        <v>40646</v>
      </c>
      <c r="B17404" t="s">
        <v>4188</v>
      </c>
      <c r="C17404">
        <v>1</v>
      </c>
      <c r="D17404" t="s">
        <v>4189</v>
      </c>
      <c r="E17404" t="s">
        <v>592</v>
      </c>
      <c r="F17404" s="3" t="s">
        <v>35841</v>
      </c>
      <c r="G17404">
        <v>2015</v>
      </c>
      <c r="H17404" t="s">
        <v>4191</v>
      </c>
      <c r="I17404" t="s">
        <v>40647</v>
      </c>
    </row>
    <row r="17405" spans="1:9" ht="16" x14ac:dyDescent="0.2">
      <c r="A17405" t="s">
        <v>40646</v>
      </c>
      <c r="B17405" t="s">
        <v>39128</v>
      </c>
      <c r="C17405">
        <v>2</v>
      </c>
      <c r="D17405" t="s">
        <v>724</v>
      </c>
      <c r="E17405" t="s">
        <v>12</v>
      </c>
      <c r="F17405" s="3" t="s">
        <v>39129</v>
      </c>
      <c r="G17405">
        <v>2015</v>
      </c>
      <c r="H17405" t="s">
        <v>86</v>
      </c>
      <c r="I17405" t="s">
        <v>40647</v>
      </c>
    </row>
    <row r="17406" spans="1:9" ht="16" x14ac:dyDescent="0.2">
      <c r="A17406" t="s">
        <v>40648</v>
      </c>
      <c r="B17406" t="s">
        <v>40649</v>
      </c>
      <c r="C17406">
        <v>1</v>
      </c>
      <c r="D17406">
        <f>392</f>
        <v>392</v>
      </c>
      <c r="E17406" t="s">
        <v>12</v>
      </c>
      <c r="F17406" s="3" t="s">
        <v>40650</v>
      </c>
      <c r="G17406">
        <v>2015</v>
      </c>
      <c r="H17406" t="s">
        <v>761</v>
      </c>
      <c r="I17406" t="s">
        <v>40651</v>
      </c>
    </row>
    <row r="17407" spans="1:9" ht="16" x14ac:dyDescent="0.2">
      <c r="A17407" t="s">
        <v>40648</v>
      </c>
      <c r="B17407" t="s">
        <v>40652</v>
      </c>
      <c r="C17407">
        <v>2</v>
      </c>
      <c r="D17407" t="s">
        <v>12</v>
      </c>
      <c r="E17407" t="s">
        <v>12</v>
      </c>
      <c r="F17407" s="3" t="s">
        <v>23026</v>
      </c>
      <c r="G17407">
        <v>2015</v>
      </c>
      <c r="H17407" t="s">
        <v>76</v>
      </c>
      <c r="I17407" t="s">
        <v>40651</v>
      </c>
    </row>
    <row r="17408" spans="1:9" ht="32" x14ac:dyDescent="0.2">
      <c r="A17408" t="s">
        <v>40648</v>
      </c>
      <c r="B17408" t="s">
        <v>40653</v>
      </c>
      <c r="C17408">
        <v>3</v>
      </c>
      <c r="D17408" t="s">
        <v>12</v>
      </c>
      <c r="E17408" t="s">
        <v>12</v>
      </c>
      <c r="F17408" s="3" t="s">
        <v>40654</v>
      </c>
      <c r="G17408">
        <v>2015</v>
      </c>
      <c r="H17408" t="s">
        <v>368</v>
      </c>
      <c r="I17408" t="s">
        <v>40651</v>
      </c>
    </row>
    <row r="17409" spans="1:9" ht="32" x14ac:dyDescent="0.2">
      <c r="A17409" t="s">
        <v>40655</v>
      </c>
      <c r="B17409" t="s">
        <v>32912</v>
      </c>
      <c r="C17409">
        <v>1</v>
      </c>
      <c r="D17409" t="s">
        <v>1903</v>
      </c>
      <c r="E17409" t="s">
        <v>12</v>
      </c>
      <c r="F17409" s="3" t="s">
        <v>7827</v>
      </c>
      <c r="G17409">
        <v>2015</v>
      </c>
      <c r="H17409" t="s">
        <v>323</v>
      </c>
      <c r="I17409" t="s">
        <v>40656</v>
      </c>
    </row>
    <row r="17410" spans="1:9" ht="32" x14ac:dyDescent="0.2">
      <c r="A17410" t="s">
        <v>40655</v>
      </c>
      <c r="B17410" t="s">
        <v>35286</v>
      </c>
      <c r="C17410">
        <v>2</v>
      </c>
      <c r="D17410" t="s">
        <v>1903</v>
      </c>
      <c r="E17410" t="s">
        <v>12</v>
      </c>
      <c r="F17410" s="3" t="s">
        <v>26777</v>
      </c>
      <c r="G17410">
        <v>2015</v>
      </c>
      <c r="H17410" t="s">
        <v>323</v>
      </c>
      <c r="I17410" t="s">
        <v>40656</v>
      </c>
    </row>
    <row r="17411" spans="1:9" ht="16" x14ac:dyDescent="0.2">
      <c r="A17411" t="s">
        <v>40657</v>
      </c>
      <c r="B17411" t="s">
        <v>40658</v>
      </c>
      <c r="C17411">
        <v>1</v>
      </c>
      <c r="D17411" t="s">
        <v>2860</v>
      </c>
      <c r="E17411" t="s">
        <v>12</v>
      </c>
      <c r="F17411" s="3" t="s">
        <v>20661</v>
      </c>
      <c r="G17411">
        <v>2015</v>
      </c>
      <c r="H17411" t="s">
        <v>140</v>
      </c>
      <c r="I17411" t="s">
        <v>40659</v>
      </c>
    </row>
    <row r="17412" spans="1:9" ht="32" x14ac:dyDescent="0.2">
      <c r="A17412" t="s">
        <v>40660</v>
      </c>
      <c r="B17412" t="s">
        <v>40661</v>
      </c>
      <c r="C17412">
        <v>1</v>
      </c>
      <c r="D17412" t="s">
        <v>12</v>
      </c>
      <c r="E17412" t="s">
        <v>12</v>
      </c>
      <c r="F17412" s="3" t="s">
        <v>40662</v>
      </c>
      <c r="G17412">
        <v>2015</v>
      </c>
      <c r="H17412" t="s">
        <v>140</v>
      </c>
      <c r="I17412" t="s">
        <v>40663</v>
      </c>
    </row>
    <row r="17413" spans="1:9" ht="16" x14ac:dyDescent="0.2">
      <c r="A17413" t="s">
        <v>40664</v>
      </c>
      <c r="B17413" t="s">
        <v>32828</v>
      </c>
      <c r="C17413">
        <v>1</v>
      </c>
      <c r="D17413" s="5">
        <v>1401</v>
      </c>
      <c r="E17413" t="s">
        <v>12</v>
      </c>
      <c r="F17413" s="7" t="s">
        <v>2263</v>
      </c>
      <c r="G17413">
        <v>2015</v>
      </c>
      <c r="H17413" t="s">
        <v>140</v>
      </c>
      <c r="I17413" t="s">
        <v>40665</v>
      </c>
    </row>
    <row r="17414" spans="1:9" ht="16" x14ac:dyDescent="0.2">
      <c r="A17414" t="s">
        <v>40664</v>
      </c>
      <c r="B17414" t="s">
        <v>941</v>
      </c>
      <c r="C17414">
        <v>2</v>
      </c>
      <c r="D17414" t="s">
        <v>12</v>
      </c>
      <c r="E17414" t="s">
        <v>12</v>
      </c>
      <c r="F17414" s="3" t="s">
        <v>40666</v>
      </c>
      <c r="G17414">
        <v>2015</v>
      </c>
      <c r="H17414" t="s">
        <v>140</v>
      </c>
      <c r="I17414" t="s">
        <v>40665</v>
      </c>
    </row>
    <row r="17415" spans="1:9" ht="16" x14ac:dyDescent="0.2">
      <c r="A17415" t="s">
        <v>40667</v>
      </c>
      <c r="B17415" t="s">
        <v>5620</v>
      </c>
      <c r="C17415">
        <v>1</v>
      </c>
      <c r="D17415" t="s">
        <v>316</v>
      </c>
      <c r="E17415" t="s">
        <v>12</v>
      </c>
      <c r="F17415" s="3" t="s">
        <v>6859</v>
      </c>
      <c r="G17415">
        <v>2015</v>
      </c>
      <c r="H17415" t="s">
        <v>140</v>
      </c>
      <c r="I17415" t="s">
        <v>40668</v>
      </c>
    </row>
    <row r="17416" spans="1:9" ht="16" x14ac:dyDescent="0.2">
      <c r="A17416" t="s">
        <v>40667</v>
      </c>
      <c r="B17416" t="s">
        <v>34708</v>
      </c>
      <c r="C17416">
        <v>2</v>
      </c>
      <c r="D17416">
        <f>514</f>
        <v>514</v>
      </c>
      <c r="E17416" t="s">
        <v>12</v>
      </c>
      <c r="F17416" s="3" t="s">
        <v>501</v>
      </c>
      <c r="G17416">
        <v>2015</v>
      </c>
      <c r="H17416" t="s">
        <v>140</v>
      </c>
      <c r="I17416" t="s">
        <v>40668</v>
      </c>
    </row>
    <row r="17417" spans="1:9" ht="32" x14ac:dyDescent="0.2">
      <c r="A17417" t="s">
        <v>40669</v>
      </c>
      <c r="B17417" t="s">
        <v>39310</v>
      </c>
      <c r="C17417">
        <v>1</v>
      </c>
      <c r="D17417" t="s">
        <v>52</v>
      </c>
      <c r="E17417" t="s">
        <v>12</v>
      </c>
      <c r="F17417" s="3" t="s">
        <v>40670</v>
      </c>
      <c r="G17417">
        <v>2015</v>
      </c>
      <c r="H17417" t="s">
        <v>140</v>
      </c>
      <c r="I17417" t="s">
        <v>40671</v>
      </c>
    </row>
    <row r="17418" spans="1:9" ht="16" x14ac:dyDescent="0.2">
      <c r="A17418" t="s">
        <v>40672</v>
      </c>
      <c r="B17418" t="s">
        <v>40673</v>
      </c>
      <c r="C17418">
        <v>1</v>
      </c>
      <c r="D17418" t="s">
        <v>316</v>
      </c>
      <c r="E17418" t="s">
        <v>12</v>
      </c>
      <c r="F17418" s="3" t="s">
        <v>6859</v>
      </c>
      <c r="G17418">
        <v>2015</v>
      </c>
      <c r="H17418" t="s">
        <v>140</v>
      </c>
      <c r="I17418" t="s">
        <v>40674</v>
      </c>
    </row>
    <row r="17419" spans="1:9" ht="16" x14ac:dyDescent="0.2">
      <c r="A17419" t="s">
        <v>40672</v>
      </c>
      <c r="B17419" t="s">
        <v>40675</v>
      </c>
      <c r="C17419">
        <v>2</v>
      </c>
      <c r="D17419" t="s">
        <v>12</v>
      </c>
      <c r="E17419" t="s">
        <v>12</v>
      </c>
      <c r="F17419" s="3" t="s">
        <v>40676</v>
      </c>
      <c r="G17419">
        <v>2015</v>
      </c>
      <c r="H17419" t="s">
        <v>140</v>
      </c>
      <c r="I17419" t="s">
        <v>40674</v>
      </c>
    </row>
    <row r="17420" spans="1:9" ht="32" x14ac:dyDescent="0.2">
      <c r="A17420" t="s">
        <v>40677</v>
      </c>
      <c r="B17420" t="s">
        <v>4946</v>
      </c>
      <c r="C17420">
        <v>1</v>
      </c>
      <c r="D17420" t="s">
        <v>712</v>
      </c>
      <c r="E17420" t="s">
        <v>12</v>
      </c>
      <c r="F17420" s="3" t="s">
        <v>32466</v>
      </c>
      <c r="G17420">
        <v>2015</v>
      </c>
      <c r="H17420" t="s">
        <v>140</v>
      </c>
      <c r="I17420" t="s">
        <v>40678</v>
      </c>
    </row>
    <row r="17421" spans="1:9" ht="32" x14ac:dyDescent="0.2">
      <c r="A17421" t="s">
        <v>40677</v>
      </c>
      <c r="B17421" t="s">
        <v>5043</v>
      </c>
      <c r="C17421">
        <v>2</v>
      </c>
      <c r="D17421">
        <f>545</f>
        <v>545</v>
      </c>
      <c r="E17421" t="s">
        <v>12</v>
      </c>
      <c r="F17421" s="3" t="s">
        <v>28001</v>
      </c>
      <c r="G17421">
        <v>2015</v>
      </c>
      <c r="H17421" t="s">
        <v>140</v>
      </c>
      <c r="I17421" t="s">
        <v>40678</v>
      </c>
    </row>
    <row r="17422" spans="1:9" ht="32" x14ac:dyDescent="0.2">
      <c r="A17422" t="s">
        <v>40677</v>
      </c>
      <c r="B17422" t="s">
        <v>23497</v>
      </c>
      <c r="C17422">
        <v>3</v>
      </c>
      <c r="D17422" t="s">
        <v>12</v>
      </c>
      <c r="E17422" t="s">
        <v>12</v>
      </c>
      <c r="F17422" s="3" t="s">
        <v>34169</v>
      </c>
      <c r="G17422">
        <v>2015</v>
      </c>
      <c r="H17422" t="s">
        <v>140</v>
      </c>
      <c r="I17422" t="s">
        <v>40678</v>
      </c>
    </row>
    <row r="17423" spans="1:9" ht="16" x14ac:dyDescent="0.2">
      <c r="A17423" t="s">
        <v>40679</v>
      </c>
      <c r="B17423" t="s">
        <v>33911</v>
      </c>
      <c r="C17423">
        <v>1</v>
      </c>
      <c r="D17423">
        <f>441</f>
        <v>441</v>
      </c>
      <c r="E17423" t="s">
        <v>12</v>
      </c>
      <c r="F17423" s="3" t="s">
        <v>11288</v>
      </c>
      <c r="G17423">
        <v>2015</v>
      </c>
      <c r="H17423" t="s">
        <v>140</v>
      </c>
      <c r="I17423" t="s">
        <v>40680</v>
      </c>
    </row>
    <row r="17424" spans="1:9" ht="16" x14ac:dyDescent="0.2">
      <c r="A17424" t="s">
        <v>40679</v>
      </c>
      <c r="B17424" t="s">
        <v>40681</v>
      </c>
      <c r="C17424">
        <v>2</v>
      </c>
      <c r="D17424">
        <f>285</f>
        <v>285</v>
      </c>
      <c r="E17424" t="s">
        <v>12</v>
      </c>
      <c r="F17424" s="3" t="s">
        <v>11126</v>
      </c>
      <c r="G17424">
        <v>2015</v>
      </c>
      <c r="H17424" t="s">
        <v>140</v>
      </c>
      <c r="I17424" t="s">
        <v>40680</v>
      </c>
    </row>
    <row r="17425" spans="1:9" ht="16" x14ac:dyDescent="0.2">
      <c r="A17425" t="s">
        <v>40679</v>
      </c>
      <c r="B17425" t="s">
        <v>40682</v>
      </c>
      <c r="C17425">
        <v>3</v>
      </c>
      <c r="D17425" t="s">
        <v>5574</v>
      </c>
      <c r="E17425" t="s">
        <v>12</v>
      </c>
      <c r="F17425" s="3" t="s">
        <v>8020</v>
      </c>
      <c r="G17425">
        <v>2015</v>
      </c>
      <c r="H17425" t="s">
        <v>140</v>
      </c>
      <c r="I17425" t="s">
        <v>40680</v>
      </c>
    </row>
    <row r="17426" spans="1:9" ht="16" x14ac:dyDescent="0.2">
      <c r="A17426" t="s">
        <v>40683</v>
      </c>
      <c r="B17426" t="s">
        <v>40684</v>
      </c>
      <c r="C17426">
        <v>1</v>
      </c>
      <c r="D17426" t="s">
        <v>1128</v>
      </c>
      <c r="E17426" t="s">
        <v>12</v>
      </c>
      <c r="F17426" s="3" t="s">
        <v>40685</v>
      </c>
      <c r="G17426">
        <v>2015</v>
      </c>
      <c r="H17426" t="s">
        <v>140</v>
      </c>
      <c r="I17426" t="s">
        <v>40686</v>
      </c>
    </row>
    <row r="17427" spans="1:9" ht="32" x14ac:dyDescent="0.2">
      <c r="A17427" t="s">
        <v>40687</v>
      </c>
      <c r="B17427" t="s">
        <v>27582</v>
      </c>
      <c r="C17427">
        <v>1</v>
      </c>
      <c r="D17427">
        <f>358</f>
        <v>358</v>
      </c>
      <c r="E17427" t="s">
        <v>2299</v>
      </c>
      <c r="F17427" s="3" t="s">
        <v>40688</v>
      </c>
      <c r="G17427">
        <v>2015</v>
      </c>
      <c r="H17427" t="s">
        <v>267</v>
      </c>
      <c r="I17427" t="s">
        <v>40689</v>
      </c>
    </row>
    <row r="17428" spans="1:9" ht="32" x14ac:dyDescent="0.2">
      <c r="A17428" t="s">
        <v>40687</v>
      </c>
      <c r="B17428" t="s">
        <v>35815</v>
      </c>
      <c r="C17428">
        <v>2</v>
      </c>
      <c r="D17428">
        <f>349</f>
        <v>349</v>
      </c>
      <c r="E17428" t="s">
        <v>2299</v>
      </c>
      <c r="F17428" s="3" t="s">
        <v>40690</v>
      </c>
      <c r="G17428">
        <v>2015</v>
      </c>
      <c r="H17428" t="s">
        <v>267</v>
      </c>
      <c r="I17428" t="s">
        <v>40689</v>
      </c>
    </row>
    <row r="17429" spans="1:9" ht="32" x14ac:dyDescent="0.2">
      <c r="A17429" t="s">
        <v>40691</v>
      </c>
      <c r="B17429" t="s">
        <v>411</v>
      </c>
      <c r="C17429">
        <v>1</v>
      </c>
      <c r="D17429" t="s">
        <v>344</v>
      </c>
      <c r="E17429" t="s">
        <v>12</v>
      </c>
      <c r="F17429" s="7" t="s">
        <v>40692</v>
      </c>
      <c r="G17429">
        <v>2015</v>
      </c>
      <c r="H17429" t="s">
        <v>174</v>
      </c>
      <c r="I17429" t="s">
        <v>40693</v>
      </c>
    </row>
    <row r="17430" spans="1:9" ht="32" x14ac:dyDescent="0.2">
      <c r="A17430" t="s">
        <v>40694</v>
      </c>
      <c r="B17430" t="s">
        <v>40695</v>
      </c>
      <c r="C17430">
        <v>1</v>
      </c>
      <c r="D17430" t="s">
        <v>12</v>
      </c>
      <c r="E17430" t="s">
        <v>12</v>
      </c>
      <c r="F17430" s="3" t="s">
        <v>40696</v>
      </c>
      <c r="G17430">
        <v>2015</v>
      </c>
      <c r="H17430" t="s">
        <v>2026</v>
      </c>
      <c r="I17430" t="s">
        <v>40697</v>
      </c>
    </row>
    <row r="17431" spans="1:9" ht="16" x14ac:dyDescent="0.2">
      <c r="A17431" t="s">
        <v>40698</v>
      </c>
      <c r="B17431" t="s">
        <v>40699</v>
      </c>
      <c r="C17431">
        <v>1</v>
      </c>
      <c r="D17431">
        <f>571</f>
        <v>571</v>
      </c>
      <c r="E17431" t="s">
        <v>12</v>
      </c>
      <c r="F17431" s="3" t="s">
        <v>30475</v>
      </c>
      <c r="G17431">
        <v>2015</v>
      </c>
      <c r="H17431" t="s">
        <v>86</v>
      </c>
      <c r="I17431" t="s">
        <v>40700</v>
      </c>
    </row>
    <row r="17432" spans="1:9" ht="32" x14ac:dyDescent="0.2">
      <c r="A17432" t="s">
        <v>40701</v>
      </c>
      <c r="B17432" t="s">
        <v>40702</v>
      </c>
      <c r="C17432">
        <v>1</v>
      </c>
      <c r="D17432" t="s">
        <v>1128</v>
      </c>
      <c r="E17432" t="s">
        <v>12</v>
      </c>
      <c r="F17432" s="3" t="s">
        <v>40703</v>
      </c>
      <c r="G17432">
        <v>2015</v>
      </c>
      <c r="H17432" t="s">
        <v>140</v>
      </c>
      <c r="I17432" t="s">
        <v>40704</v>
      </c>
    </row>
    <row r="17433" spans="1:9" ht="32" x14ac:dyDescent="0.2">
      <c r="A17433" t="s">
        <v>40701</v>
      </c>
      <c r="B17433" t="s">
        <v>40705</v>
      </c>
      <c r="C17433">
        <v>2</v>
      </c>
      <c r="D17433" t="s">
        <v>1579</v>
      </c>
      <c r="E17433" t="s">
        <v>12</v>
      </c>
      <c r="F17433" s="3" t="s">
        <v>40706</v>
      </c>
      <c r="G17433">
        <v>2015</v>
      </c>
      <c r="H17433" t="s">
        <v>140</v>
      </c>
      <c r="I17433" t="s">
        <v>40704</v>
      </c>
    </row>
    <row r="17434" spans="1:9" ht="16" x14ac:dyDescent="0.2">
      <c r="A17434" t="s">
        <v>40707</v>
      </c>
      <c r="B17434" t="s">
        <v>40708</v>
      </c>
      <c r="C17434">
        <v>1</v>
      </c>
      <c r="D17434" t="s">
        <v>3056</v>
      </c>
      <c r="E17434" t="s">
        <v>23533</v>
      </c>
      <c r="F17434" s="3" t="s">
        <v>32023</v>
      </c>
      <c r="G17434">
        <v>2015</v>
      </c>
      <c r="H17434" t="s">
        <v>86</v>
      </c>
      <c r="I17434" t="s">
        <v>40709</v>
      </c>
    </row>
    <row r="17435" spans="1:9" ht="32" x14ac:dyDescent="0.2">
      <c r="A17435" t="s">
        <v>40707</v>
      </c>
      <c r="B17435" t="s">
        <v>40710</v>
      </c>
      <c r="C17435">
        <v>2</v>
      </c>
      <c r="D17435">
        <f>590</f>
        <v>590</v>
      </c>
      <c r="E17435" t="s">
        <v>12</v>
      </c>
      <c r="F17435" s="3" t="s">
        <v>10239</v>
      </c>
      <c r="G17435">
        <v>2015</v>
      </c>
      <c r="H17435" t="s">
        <v>86</v>
      </c>
      <c r="I17435" t="s">
        <v>40709</v>
      </c>
    </row>
    <row r="17436" spans="1:9" ht="16" x14ac:dyDescent="0.2">
      <c r="A17436" t="s">
        <v>40707</v>
      </c>
      <c r="B17436" t="s">
        <v>40711</v>
      </c>
      <c r="C17436">
        <v>3</v>
      </c>
      <c r="D17436" t="s">
        <v>12409</v>
      </c>
      <c r="E17436" t="s">
        <v>12</v>
      </c>
      <c r="F17436" s="3" t="s">
        <v>40543</v>
      </c>
      <c r="G17436">
        <v>2015</v>
      </c>
      <c r="H17436" t="s">
        <v>86</v>
      </c>
      <c r="I17436" t="s">
        <v>40709</v>
      </c>
    </row>
    <row r="17437" spans="1:9" ht="16" x14ac:dyDescent="0.2">
      <c r="A17437" t="s">
        <v>40707</v>
      </c>
      <c r="B17437" t="s">
        <v>40712</v>
      </c>
      <c r="C17437">
        <v>4</v>
      </c>
      <c r="D17437" t="s">
        <v>52</v>
      </c>
      <c r="E17437" t="s">
        <v>12</v>
      </c>
      <c r="F17437" s="3" t="s">
        <v>40713</v>
      </c>
      <c r="G17437">
        <v>2015</v>
      </c>
      <c r="H17437" t="s">
        <v>438</v>
      </c>
      <c r="I17437" t="s">
        <v>40709</v>
      </c>
    </row>
    <row r="17438" spans="1:9" ht="16" x14ac:dyDescent="0.2">
      <c r="A17438" t="s">
        <v>40714</v>
      </c>
      <c r="B17438" t="s">
        <v>40715</v>
      </c>
      <c r="C17438">
        <v>1</v>
      </c>
      <c r="D17438" t="s">
        <v>12</v>
      </c>
      <c r="E17438" t="s">
        <v>12</v>
      </c>
      <c r="F17438" s="3" t="s">
        <v>40716</v>
      </c>
      <c r="G17438">
        <v>2015</v>
      </c>
      <c r="H17438" t="s">
        <v>67</v>
      </c>
      <c r="I17438" t="s">
        <v>40717</v>
      </c>
    </row>
    <row r="17439" spans="1:9" ht="32" x14ac:dyDescent="0.2">
      <c r="A17439" t="s">
        <v>40718</v>
      </c>
      <c r="B17439" t="s">
        <v>38226</v>
      </c>
      <c r="C17439">
        <v>1</v>
      </c>
      <c r="D17439" t="s">
        <v>1020</v>
      </c>
      <c r="E17439" t="s">
        <v>12</v>
      </c>
      <c r="F17439" s="3" t="s">
        <v>38227</v>
      </c>
      <c r="G17439">
        <v>2015</v>
      </c>
      <c r="H17439" t="s">
        <v>1022</v>
      </c>
      <c r="I17439" t="s">
        <v>40719</v>
      </c>
    </row>
    <row r="17440" spans="1:9" ht="32" x14ac:dyDescent="0.2">
      <c r="A17440" t="s">
        <v>40720</v>
      </c>
      <c r="B17440" t="s">
        <v>27266</v>
      </c>
      <c r="C17440">
        <v>1</v>
      </c>
      <c r="D17440" t="s">
        <v>1010</v>
      </c>
      <c r="E17440" t="s">
        <v>12</v>
      </c>
      <c r="F17440" s="3" t="s">
        <v>18928</v>
      </c>
      <c r="G17440">
        <v>2015</v>
      </c>
      <c r="H17440" t="s">
        <v>140</v>
      </c>
      <c r="I17440" t="s">
        <v>40721</v>
      </c>
    </row>
    <row r="17441" spans="1:9" ht="32" x14ac:dyDescent="0.2">
      <c r="A17441" t="s">
        <v>40720</v>
      </c>
      <c r="B17441" t="s">
        <v>11394</v>
      </c>
      <c r="C17441">
        <v>2</v>
      </c>
      <c r="D17441" t="s">
        <v>5574</v>
      </c>
      <c r="E17441" t="s">
        <v>12</v>
      </c>
      <c r="F17441" s="3" t="s">
        <v>5575</v>
      </c>
      <c r="G17441">
        <v>2015</v>
      </c>
      <c r="H17441" t="s">
        <v>140</v>
      </c>
      <c r="I17441" t="s">
        <v>40721</v>
      </c>
    </row>
    <row r="17442" spans="1:9" ht="32" x14ac:dyDescent="0.2">
      <c r="A17442" t="s">
        <v>40720</v>
      </c>
      <c r="B17442" t="s">
        <v>31046</v>
      </c>
      <c r="C17442">
        <v>3</v>
      </c>
      <c r="D17442" t="s">
        <v>1128</v>
      </c>
      <c r="E17442" t="s">
        <v>12</v>
      </c>
      <c r="F17442" s="3" t="s">
        <v>40722</v>
      </c>
      <c r="G17442">
        <v>2015</v>
      </c>
      <c r="H17442" t="s">
        <v>140</v>
      </c>
      <c r="I17442" t="s">
        <v>40721</v>
      </c>
    </row>
    <row r="17443" spans="1:9" ht="16" x14ac:dyDescent="0.2">
      <c r="A17443" t="s">
        <v>40720</v>
      </c>
      <c r="B17443" t="s">
        <v>38996</v>
      </c>
      <c r="C17443">
        <v>4</v>
      </c>
      <c r="D17443">
        <f>444</f>
        <v>444</v>
      </c>
      <c r="E17443" t="s">
        <v>12</v>
      </c>
      <c r="F17443" s="3" t="s">
        <v>40723</v>
      </c>
      <c r="G17443">
        <v>2015</v>
      </c>
      <c r="H17443" t="s">
        <v>140</v>
      </c>
      <c r="I17443" t="s">
        <v>40721</v>
      </c>
    </row>
    <row r="17444" spans="1:9" ht="16" x14ac:dyDescent="0.2">
      <c r="A17444" t="s">
        <v>40724</v>
      </c>
      <c r="B17444" t="s">
        <v>19924</v>
      </c>
      <c r="C17444">
        <v>1</v>
      </c>
      <c r="D17444" t="s">
        <v>12</v>
      </c>
      <c r="E17444" t="s">
        <v>12</v>
      </c>
      <c r="F17444" s="3" t="s">
        <v>17555</v>
      </c>
      <c r="G17444">
        <v>2015</v>
      </c>
      <c r="H17444" t="s">
        <v>140</v>
      </c>
      <c r="I17444" t="s">
        <v>40725</v>
      </c>
    </row>
    <row r="17445" spans="1:9" ht="16" x14ac:dyDescent="0.2">
      <c r="A17445" t="s">
        <v>40724</v>
      </c>
      <c r="B17445" t="s">
        <v>40726</v>
      </c>
      <c r="C17445">
        <v>2</v>
      </c>
      <c r="D17445" t="s">
        <v>3575</v>
      </c>
      <c r="E17445" t="s">
        <v>12</v>
      </c>
      <c r="F17445" s="3" t="s">
        <v>7248</v>
      </c>
      <c r="G17445">
        <v>2015</v>
      </c>
      <c r="H17445" t="s">
        <v>86</v>
      </c>
      <c r="I17445" t="s">
        <v>40725</v>
      </c>
    </row>
    <row r="17446" spans="1:9" ht="16" x14ac:dyDescent="0.2">
      <c r="A17446" t="s">
        <v>40724</v>
      </c>
      <c r="B17446" t="s">
        <v>36378</v>
      </c>
      <c r="C17446">
        <v>3</v>
      </c>
      <c r="D17446" t="s">
        <v>24520</v>
      </c>
      <c r="E17446" t="s">
        <v>12</v>
      </c>
      <c r="F17446" s="3" t="s">
        <v>24521</v>
      </c>
      <c r="G17446">
        <v>2015</v>
      </c>
      <c r="H17446" t="s">
        <v>140</v>
      </c>
      <c r="I17446" t="s">
        <v>40725</v>
      </c>
    </row>
    <row r="17447" spans="1:9" ht="16" x14ac:dyDescent="0.2">
      <c r="A17447" t="s">
        <v>40727</v>
      </c>
      <c r="B17447" t="s">
        <v>36211</v>
      </c>
      <c r="C17447">
        <v>1</v>
      </c>
      <c r="D17447" t="s">
        <v>12</v>
      </c>
      <c r="E17447" t="s">
        <v>11432</v>
      </c>
      <c r="F17447" s="3" t="s">
        <v>26487</v>
      </c>
      <c r="G17447">
        <v>2015</v>
      </c>
      <c r="H17447" t="s">
        <v>86</v>
      </c>
      <c r="I17447" t="s">
        <v>40728</v>
      </c>
    </row>
    <row r="17448" spans="1:9" ht="16" x14ac:dyDescent="0.2">
      <c r="A17448" t="s">
        <v>40727</v>
      </c>
      <c r="B17448" t="s">
        <v>36215</v>
      </c>
      <c r="C17448">
        <v>2</v>
      </c>
      <c r="D17448" t="s">
        <v>3572</v>
      </c>
      <c r="E17448" t="s">
        <v>12</v>
      </c>
      <c r="F17448" s="3" t="s">
        <v>39173</v>
      </c>
      <c r="G17448">
        <v>2015</v>
      </c>
      <c r="H17448" t="s">
        <v>86</v>
      </c>
      <c r="I17448" t="s">
        <v>40728</v>
      </c>
    </row>
    <row r="17449" spans="1:9" ht="16" x14ac:dyDescent="0.2">
      <c r="A17449" t="s">
        <v>40727</v>
      </c>
      <c r="B17449" t="s">
        <v>30587</v>
      </c>
      <c r="C17449">
        <v>3</v>
      </c>
      <c r="D17449" t="s">
        <v>12</v>
      </c>
      <c r="E17449" t="s">
        <v>12</v>
      </c>
      <c r="F17449" s="3" t="s">
        <v>36217</v>
      </c>
      <c r="G17449">
        <v>2015</v>
      </c>
      <c r="H17449" t="s">
        <v>126</v>
      </c>
      <c r="I17449" t="s">
        <v>40728</v>
      </c>
    </row>
    <row r="17450" spans="1:9" ht="32" x14ac:dyDescent="0.2">
      <c r="A17450" t="s">
        <v>40729</v>
      </c>
      <c r="B17450" t="s">
        <v>40730</v>
      </c>
      <c r="C17450">
        <v>1</v>
      </c>
      <c r="D17450" t="s">
        <v>7504</v>
      </c>
      <c r="E17450" t="s">
        <v>12</v>
      </c>
      <c r="F17450" s="3" t="s">
        <v>37572</v>
      </c>
      <c r="G17450">
        <v>2015</v>
      </c>
      <c r="H17450" t="s">
        <v>368</v>
      </c>
      <c r="I17450" t="s">
        <v>40731</v>
      </c>
    </row>
    <row r="17451" spans="1:9" ht="16" x14ac:dyDescent="0.2">
      <c r="A17451" t="s">
        <v>40729</v>
      </c>
      <c r="B17451" t="s">
        <v>40732</v>
      </c>
      <c r="C17451">
        <v>2</v>
      </c>
      <c r="D17451" t="s">
        <v>12</v>
      </c>
      <c r="E17451" t="s">
        <v>12</v>
      </c>
      <c r="F17451" s="3" t="s">
        <v>16073</v>
      </c>
      <c r="G17451">
        <v>2015</v>
      </c>
      <c r="H17451" t="s">
        <v>140</v>
      </c>
      <c r="I17451" t="s">
        <v>40731</v>
      </c>
    </row>
    <row r="17452" spans="1:9" ht="32" x14ac:dyDescent="0.2">
      <c r="A17452" t="s">
        <v>40733</v>
      </c>
      <c r="B17452" t="s">
        <v>40734</v>
      </c>
      <c r="C17452">
        <v>1</v>
      </c>
      <c r="D17452">
        <f>410</f>
        <v>410</v>
      </c>
      <c r="E17452" t="s">
        <v>12</v>
      </c>
      <c r="F17452" s="3" t="s">
        <v>40735</v>
      </c>
      <c r="G17452">
        <v>2015</v>
      </c>
      <c r="H17452" t="s">
        <v>140</v>
      </c>
      <c r="I17452" t="s">
        <v>40736</v>
      </c>
    </row>
    <row r="17453" spans="1:9" ht="16" x14ac:dyDescent="0.2">
      <c r="A17453" t="s">
        <v>40733</v>
      </c>
      <c r="B17453" t="s">
        <v>40737</v>
      </c>
      <c r="C17453">
        <v>2</v>
      </c>
      <c r="D17453" t="s">
        <v>12</v>
      </c>
      <c r="E17453" t="s">
        <v>12</v>
      </c>
      <c r="F17453" s="3" t="s">
        <v>29269</v>
      </c>
      <c r="G17453">
        <v>2015</v>
      </c>
      <c r="H17453" t="s">
        <v>140</v>
      </c>
      <c r="I17453" t="s">
        <v>40736</v>
      </c>
    </row>
    <row r="17454" spans="1:9" ht="32" x14ac:dyDescent="0.2">
      <c r="A17454" t="s">
        <v>40733</v>
      </c>
      <c r="B17454" t="s">
        <v>40738</v>
      </c>
      <c r="C17454">
        <v>3</v>
      </c>
      <c r="D17454">
        <f>441</f>
        <v>441</v>
      </c>
      <c r="E17454" t="s">
        <v>12</v>
      </c>
      <c r="F17454" s="3" t="s">
        <v>40739</v>
      </c>
      <c r="G17454">
        <v>2015</v>
      </c>
      <c r="H17454" t="s">
        <v>140</v>
      </c>
      <c r="I17454" t="s">
        <v>40736</v>
      </c>
    </row>
    <row r="17455" spans="1:9" ht="16" x14ac:dyDescent="0.2">
      <c r="A17455" t="s">
        <v>40740</v>
      </c>
      <c r="B17455" t="s">
        <v>40741</v>
      </c>
      <c r="C17455">
        <v>1</v>
      </c>
      <c r="D17455" t="s">
        <v>1512</v>
      </c>
      <c r="E17455" t="s">
        <v>12</v>
      </c>
      <c r="F17455" s="3" t="s">
        <v>37373</v>
      </c>
      <c r="G17455">
        <v>2015</v>
      </c>
      <c r="H17455" t="s">
        <v>368</v>
      </c>
      <c r="I17455" t="s">
        <v>40742</v>
      </c>
    </row>
    <row r="17456" spans="1:9" ht="32" x14ac:dyDescent="0.2">
      <c r="A17456" t="s">
        <v>40740</v>
      </c>
      <c r="B17456" t="s">
        <v>40743</v>
      </c>
      <c r="C17456">
        <v>2</v>
      </c>
      <c r="D17456" t="s">
        <v>1512</v>
      </c>
      <c r="E17456" t="s">
        <v>12</v>
      </c>
      <c r="F17456" s="3" t="s">
        <v>40744</v>
      </c>
      <c r="G17456">
        <v>2015</v>
      </c>
      <c r="H17456" t="s">
        <v>368</v>
      </c>
      <c r="I17456" t="s">
        <v>40742</v>
      </c>
    </row>
    <row r="17457" spans="1:9" ht="16" x14ac:dyDescent="0.2">
      <c r="A17457" t="s">
        <v>40745</v>
      </c>
      <c r="B17457" t="s">
        <v>5054</v>
      </c>
      <c r="C17457">
        <v>1</v>
      </c>
      <c r="D17457" t="s">
        <v>5076</v>
      </c>
      <c r="E17457" t="s">
        <v>334</v>
      </c>
      <c r="F17457" s="3" t="s">
        <v>5077</v>
      </c>
      <c r="G17457">
        <v>2015</v>
      </c>
      <c r="H17457" t="s">
        <v>14</v>
      </c>
      <c r="I17457" t="s">
        <v>40746</v>
      </c>
    </row>
    <row r="17458" spans="1:9" ht="32" x14ac:dyDescent="0.2">
      <c r="A17458" t="s">
        <v>40747</v>
      </c>
      <c r="B17458" t="s">
        <v>30853</v>
      </c>
      <c r="C17458">
        <v>1</v>
      </c>
      <c r="D17458" t="s">
        <v>344</v>
      </c>
      <c r="E17458" t="s">
        <v>12</v>
      </c>
      <c r="F17458" s="3" t="s">
        <v>7373</v>
      </c>
      <c r="G17458">
        <v>2015</v>
      </c>
      <c r="H17458" t="s">
        <v>1157</v>
      </c>
      <c r="I17458" t="s">
        <v>40748</v>
      </c>
    </row>
    <row r="17459" spans="1:9" ht="32" x14ac:dyDescent="0.2">
      <c r="A17459" t="s">
        <v>40749</v>
      </c>
      <c r="B17459" t="s">
        <v>40750</v>
      </c>
      <c r="C17459">
        <v>1</v>
      </c>
      <c r="D17459">
        <f>441</f>
        <v>441</v>
      </c>
      <c r="E17459" t="s">
        <v>12</v>
      </c>
      <c r="F17459" s="3" t="s">
        <v>40751</v>
      </c>
      <c r="G17459">
        <v>2015</v>
      </c>
      <c r="H17459" t="s">
        <v>140</v>
      </c>
      <c r="I17459" t="s">
        <v>40752</v>
      </c>
    </row>
    <row r="17460" spans="1:9" ht="16" x14ac:dyDescent="0.2">
      <c r="A17460" t="s">
        <v>40753</v>
      </c>
      <c r="B17460" t="s">
        <v>40754</v>
      </c>
      <c r="C17460">
        <v>1</v>
      </c>
      <c r="D17460">
        <f>345</f>
        <v>345</v>
      </c>
      <c r="E17460" t="s">
        <v>12</v>
      </c>
      <c r="F17460" s="3" t="s">
        <v>24755</v>
      </c>
      <c r="G17460">
        <v>2015</v>
      </c>
      <c r="H17460" t="s">
        <v>998</v>
      </c>
      <c r="I17460" t="s">
        <v>40755</v>
      </c>
    </row>
    <row r="17461" spans="1:9" ht="16" x14ac:dyDescent="0.2">
      <c r="A17461" t="s">
        <v>40756</v>
      </c>
      <c r="B17461" t="s">
        <v>20218</v>
      </c>
      <c r="C17461">
        <v>1</v>
      </c>
      <c r="D17461" t="s">
        <v>101</v>
      </c>
      <c r="E17461" t="s">
        <v>12</v>
      </c>
      <c r="F17461" s="3" t="s">
        <v>40757</v>
      </c>
      <c r="G17461">
        <v>2015</v>
      </c>
      <c r="H17461" t="s">
        <v>37</v>
      </c>
      <c r="I17461" t="s">
        <v>40758</v>
      </c>
    </row>
    <row r="17462" spans="1:9" ht="16" x14ac:dyDescent="0.2">
      <c r="A17462" t="s">
        <v>40759</v>
      </c>
      <c r="B17462" t="s">
        <v>40760</v>
      </c>
      <c r="C17462">
        <v>1</v>
      </c>
      <c r="D17462" t="s">
        <v>712</v>
      </c>
      <c r="E17462" t="s">
        <v>12</v>
      </c>
      <c r="F17462" s="3" t="s">
        <v>19522</v>
      </c>
      <c r="G17462">
        <v>2015</v>
      </c>
      <c r="H17462" t="s">
        <v>140</v>
      </c>
      <c r="I17462" t="s">
        <v>40761</v>
      </c>
    </row>
    <row r="17463" spans="1:9" ht="16" x14ac:dyDescent="0.2">
      <c r="A17463" t="s">
        <v>40762</v>
      </c>
      <c r="B17463" t="s">
        <v>40763</v>
      </c>
      <c r="C17463">
        <v>1</v>
      </c>
      <c r="D17463" t="s">
        <v>344</v>
      </c>
      <c r="E17463" t="s">
        <v>12</v>
      </c>
      <c r="F17463" s="3" t="s">
        <v>7384</v>
      </c>
      <c r="G17463">
        <v>2015</v>
      </c>
      <c r="H17463" t="s">
        <v>140</v>
      </c>
      <c r="I17463" t="s">
        <v>40764</v>
      </c>
    </row>
    <row r="17464" spans="1:9" ht="16" x14ac:dyDescent="0.2">
      <c r="A17464" t="s">
        <v>40765</v>
      </c>
      <c r="B17464" t="s">
        <v>38616</v>
      </c>
      <c r="C17464">
        <v>1</v>
      </c>
      <c r="D17464" t="s">
        <v>11398</v>
      </c>
      <c r="E17464" t="s">
        <v>12</v>
      </c>
      <c r="F17464" s="3" t="s">
        <v>13355</v>
      </c>
      <c r="G17464">
        <v>2015</v>
      </c>
      <c r="H17464" t="s">
        <v>140</v>
      </c>
      <c r="I17464" t="s">
        <v>40766</v>
      </c>
    </row>
    <row r="17465" spans="1:9" ht="16" x14ac:dyDescent="0.2">
      <c r="A17465" t="s">
        <v>40767</v>
      </c>
      <c r="B17465" t="s">
        <v>30381</v>
      </c>
      <c r="C17465">
        <v>1</v>
      </c>
      <c r="D17465" t="s">
        <v>11398</v>
      </c>
      <c r="E17465" t="s">
        <v>12</v>
      </c>
      <c r="F17465" s="3" t="s">
        <v>13355</v>
      </c>
      <c r="G17465">
        <v>2015</v>
      </c>
      <c r="H17465" t="s">
        <v>140</v>
      </c>
      <c r="I17465" t="s">
        <v>40768</v>
      </c>
    </row>
    <row r="17466" spans="1:9" ht="16" x14ac:dyDescent="0.2">
      <c r="A17466" t="s">
        <v>40769</v>
      </c>
      <c r="B17466" t="s">
        <v>23632</v>
      </c>
      <c r="C17466">
        <v>1</v>
      </c>
      <c r="D17466">
        <f>134</f>
        <v>134</v>
      </c>
      <c r="E17466" t="s">
        <v>12</v>
      </c>
      <c r="F17466" s="3" t="s">
        <v>6863</v>
      </c>
      <c r="G17466">
        <v>2015</v>
      </c>
      <c r="H17466" t="s">
        <v>140</v>
      </c>
      <c r="I17466" t="s">
        <v>40770</v>
      </c>
    </row>
    <row r="17467" spans="1:9" ht="16" x14ac:dyDescent="0.2">
      <c r="A17467" t="s">
        <v>40771</v>
      </c>
      <c r="B17467" t="s">
        <v>40772</v>
      </c>
      <c r="C17467">
        <v>1</v>
      </c>
      <c r="D17467" t="s">
        <v>1128</v>
      </c>
      <c r="E17467" t="s">
        <v>12</v>
      </c>
      <c r="F17467" s="3" t="s">
        <v>40773</v>
      </c>
      <c r="G17467">
        <v>2015</v>
      </c>
      <c r="H17467" t="s">
        <v>140</v>
      </c>
      <c r="I17467" t="s">
        <v>40774</v>
      </c>
    </row>
    <row r="17468" spans="1:9" ht="16" x14ac:dyDescent="0.2">
      <c r="A17468" t="s">
        <v>40771</v>
      </c>
      <c r="B17468" t="s">
        <v>40775</v>
      </c>
      <c r="C17468">
        <v>2</v>
      </c>
      <c r="D17468" t="s">
        <v>12</v>
      </c>
      <c r="E17468" t="s">
        <v>12</v>
      </c>
      <c r="F17468" s="3" t="s">
        <v>40776</v>
      </c>
      <c r="G17468">
        <v>2015</v>
      </c>
      <c r="H17468" t="s">
        <v>140</v>
      </c>
      <c r="I17468" t="s">
        <v>40774</v>
      </c>
    </row>
    <row r="17469" spans="1:9" ht="32" x14ac:dyDescent="0.2">
      <c r="A17469" t="s">
        <v>40777</v>
      </c>
      <c r="B17469" t="s">
        <v>40517</v>
      </c>
      <c r="C17469">
        <v>1</v>
      </c>
      <c r="D17469" t="s">
        <v>12</v>
      </c>
      <c r="E17469" t="s">
        <v>12</v>
      </c>
      <c r="F17469" s="3" t="s">
        <v>36550</v>
      </c>
      <c r="G17469">
        <v>2015</v>
      </c>
      <c r="H17469" t="s">
        <v>474</v>
      </c>
      <c r="I17469" t="s">
        <v>40778</v>
      </c>
    </row>
    <row r="17470" spans="1:9" ht="32" x14ac:dyDescent="0.2">
      <c r="A17470" t="s">
        <v>40777</v>
      </c>
      <c r="B17470" t="s">
        <v>40779</v>
      </c>
      <c r="C17470">
        <v>2</v>
      </c>
      <c r="D17470" t="s">
        <v>12</v>
      </c>
      <c r="E17470" t="s">
        <v>3798</v>
      </c>
      <c r="F17470" s="3" t="s">
        <v>40325</v>
      </c>
      <c r="G17470">
        <v>2015</v>
      </c>
      <c r="H17470" t="s">
        <v>474</v>
      </c>
      <c r="I17470" t="s">
        <v>40778</v>
      </c>
    </row>
    <row r="17471" spans="1:9" ht="32" x14ac:dyDescent="0.2">
      <c r="A17471" t="s">
        <v>40780</v>
      </c>
      <c r="B17471" t="s">
        <v>40781</v>
      </c>
      <c r="C17471">
        <v>1</v>
      </c>
      <c r="D17471" t="s">
        <v>40782</v>
      </c>
      <c r="E17471" t="s">
        <v>12</v>
      </c>
      <c r="F17471" s="3" t="s">
        <v>40783</v>
      </c>
      <c r="G17471">
        <v>2015</v>
      </c>
      <c r="H17471" t="s">
        <v>1022</v>
      </c>
      <c r="I17471" t="s">
        <v>40784</v>
      </c>
    </row>
    <row r="17472" spans="1:9" ht="16" x14ac:dyDescent="0.2">
      <c r="A17472" t="s">
        <v>40780</v>
      </c>
      <c r="B17472" t="s">
        <v>40785</v>
      </c>
      <c r="C17472">
        <v>2</v>
      </c>
      <c r="D17472" t="s">
        <v>1020</v>
      </c>
      <c r="E17472" t="s">
        <v>12</v>
      </c>
      <c r="F17472" s="3" t="s">
        <v>2128</v>
      </c>
      <c r="G17472">
        <v>2015</v>
      </c>
      <c r="H17472" t="s">
        <v>1022</v>
      </c>
      <c r="I17472" t="s">
        <v>40784</v>
      </c>
    </row>
    <row r="17473" spans="1:9" ht="16" x14ac:dyDescent="0.2">
      <c r="A17473" t="s">
        <v>40786</v>
      </c>
      <c r="B17473" t="s">
        <v>3700</v>
      </c>
      <c r="C17473">
        <v>1</v>
      </c>
      <c r="D17473">
        <f>419</f>
        <v>419</v>
      </c>
      <c r="E17473" t="s">
        <v>12</v>
      </c>
      <c r="F17473" s="3" t="s">
        <v>20454</v>
      </c>
      <c r="G17473">
        <v>2015</v>
      </c>
      <c r="H17473" t="s">
        <v>140</v>
      </c>
      <c r="I17473" t="s">
        <v>40787</v>
      </c>
    </row>
    <row r="17474" spans="1:9" ht="32" x14ac:dyDescent="0.2">
      <c r="A17474" t="s">
        <v>40788</v>
      </c>
      <c r="B17474" t="s">
        <v>40789</v>
      </c>
      <c r="C17474">
        <v>1</v>
      </c>
      <c r="D17474">
        <f>461</f>
        <v>461</v>
      </c>
      <c r="E17474" t="s">
        <v>12</v>
      </c>
      <c r="F17474" s="3" t="s">
        <v>40790</v>
      </c>
      <c r="G17474">
        <v>2015</v>
      </c>
      <c r="H17474" t="s">
        <v>126</v>
      </c>
      <c r="I17474" t="s">
        <v>40791</v>
      </c>
    </row>
    <row r="17475" spans="1:9" ht="32" x14ac:dyDescent="0.2">
      <c r="A17475" t="s">
        <v>40792</v>
      </c>
      <c r="B17475" t="s">
        <v>40793</v>
      </c>
      <c r="C17475">
        <v>1</v>
      </c>
      <c r="D17475" t="s">
        <v>12</v>
      </c>
      <c r="E17475" t="s">
        <v>12</v>
      </c>
      <c r="F17475" s="7" t="s">
        <v>40794</v>
      </c>
      <c r="G17475">
        <v>2015</v>
      </c>
      <c r="H17475" t="s">
        <v>250</v>
      </c>
      <c r="I17475" t="s">
        <v>40795</v>
      </c>
    </row>
    <row r="17476" spans="1:9" ht="16" x14ac:dyDescent="0.2">
      <c r="A17476" t="s">
        <v>40796</v>
      </c>
      <c r="B17476" t="s">
        <v>32265</v>
      </c>
      <c r="C17476">
        <v>1</v>
      </c>
      <c r="D17476" t="s">
        <v>12</v>
      </c>
      <c r="E17476" t="s">
        <v>12</v>
      </c>
      <c r="F17476" s="3" t="s">
        <v>40797</v>
      </c>
      <c r="G17476">
        <v>2015</v>
      </c>
      <c r="H17476" t="s">
        <v>37</v>
      </c>
      <c r="I17476" t="s">
        <v>40798</v>
      </c>
    </row>
    <row r="17477" spans="1:9" ht="32" x14ac:dyDescent="0.2">
      <c r="A17477" t="s">
        <v>40799</v>
      </c>
      <c r="B17477" t="s">
        <v>34922</v>
      </c>
      <c r="C17477">
        <v>1</v>
      </c>
      <c r="D17477" t="s">
        <v>2245</v>
      </c>
      <c r="E17477" t="s">
        <v>12</v>
      </c>
      <c r="F17477" s="3" t="s">
        <v>40800</v>
      </c>
      <c r="G17477">
        <v>2015</v>
      </c>
      <c r="H17477" t="s">
        <v>86</v>
      </c>
      <c r="I17477" t="s">
        <v>40801</v>
      </c>
    </row>
    <row r="17478" spans="1:9" ht="16" x14ac:dyDescent="0.2">
      <c r="A17478" t="s">
        <v>40802</v>
      </c>
      <c r="B17478" t="s">
        <v>40803</v>
      </c>
      <c r="C17478">
        <v>1</v>
      </c>
      <c r="D17478" t="s">
        <v>12</v>
      </c>
      <c r="E17478" t="s">
        <v>12</v>
      </c>
      <c r="F17478" s="3" t="s">
        <v>40804</v>
      </c>
      <c r="G17478">
        <v>2015</v>
      </c>
      <c r="H17478" t="s">
        <v>140</v>
      </c>
      <c r="I17478" t="s">
        <v>40805</v>
      </c>
    </row>
    <row r="17479" spans="1:9" ht="16" x14ac:dyDescent="0.2">
      <c r="A17479" t="s">
        <v>40806</v>
      </c>
      <c r="B17479" t="s">
        <v>40807</v>
      </c>
      <c r="C17479">
        <v>1</v>
      </c>
      <c r="D17479" t="s">
        <v>12</v>
      </c>
      <c r="E17479" t="s">
        <v>12</v>
      </c>
      <c r="F17479" s="3" t="s">
        <v>40808</v>
      </c>
      <c r="G17479">
        <v>2015</v>
      </c>
      <c r="H17479" t="s">
        <v>140</v>
      </c>
      <c r="I17479" t="s">
        <v>40809</v>
      </c>
    </row>
    <row r="17480" spans="1:9" ht="32" x14ac:dyDescent="0.2">
      <c r="A17480" t="s">
        <v>40810</v>
      </c>
      <c r="B17480" t="s">
        <v>40811</v>
      </c>
      <c r="C17480">
        <v>1</v>
      </c>
      <c r="D17480" t="s">
        <v>1929</v>
      </c>
      <c r="E17480" t="s">
        <v>12</v>
      </c>
      <c r="F17480" s="3" t="s">
        <v>40812</v>
      </c>
      <c r="G17480">
        <v>2015</v>
      </c>
      <c r="H17480" t="s">
        <v>86</v>
      </c>
      <c r="I17480" t="s">
        <v>40813</v>
      </c>
    </row>
    <row r="17481" spans="1:9" ht="16" x14ac:dyDescent="0.2">
      <c r="A17481" t="s">
        <v>40814</v>
      </c>
      <c r="B17481" t="s">
        <v>16475</v>
      </c>
      <c r="C17481">
        <v>1</v>
      </c>
      <c r="D17481" t="s">
        <v>11556</v>
      </c>
      <c r="E17481" t="s">
        <v>12</v>
      </c>
      <c r="F17481" s="3" t="s">
        <v>14813</v>
      </c>
      <c r="G17481">
        <v>2015</v>
      </c>
      <c r="H17481" t="s">
        <v>86</v>
      </c>
      <c r="I17481" t="s">
        <v>40815</v>
      </c>
    </row>
    <row r="17482" spans="1:9" ht="16" x14ac:dyDescent="0.2">
      <c r="A17482" t="s">
        <v>40816</v>
      </c>
      <c r="B17482" t="s">
        <v>40817</v>
      </c>
      <c r="C17482">
        <v>1</v>
      </c>
      <c r="D17482" t="s">
        <v>1741</v>
      </c>
      <c r="E17482" t="s">
        <v>12</v>
      </c>
      <c r="F17482" s="3" t="s">
        <v>19890</v>
      </c>
      <c r="G17482">
        <v>2015</v>
      </c>
      <c r="H17482" t="s">
        <v>368</v>
      </c>
      <c r="I17482" t="s">
        <v>40818</v>
      </c>
    </row>
    <row r="17483" spans="1:9" ht="32" x14ac:dyDescent="0.2">
      <c r="A17483" t="s">
        <v>40819</v>
      </c>
      <c r="B17483" t="s">
        <v>6169</v>
      </c>
      <c r="C17483">
        <v>1</v>
      </c>
      <c r="D17483" t="s">
        <v>1142</v>
      </c>
      <c r="E17483" t="s">
        <v>5324</v>
      </c>
      <c r="F17483" s="3" t="s">
        <v>19906</v>
      </c>
      <c r="G17483">
        <v>2015</v>
      </c>
      <c r="H17483" t="s">
        <v>368</v>
      </c>
      <c r="I17483" t="s">
        <v>40820</v>
      </c>
    </row>
    <row r="17484" spans="1:9" ht="16" x14ac:dyDescent="0.2">
      <c r="A17484" t="s">
        <v>40819</v>
      </c>
      <c r="B17484" t="s">
        <v>5209</v>
      </c>
      <c r="C17484">
        <v>2</v>
      </c>
      <c r="D17484" t="s">
        <v>5327</v>
      </c>
      <c r="E17484" t="s">
        <v>1171</v>
      </c>
      <c r="F17484" s="3" t="s">
        <v>19245</v>
      </c>
      <c r="G17484">
        <v>2015</v>
      </c>
      <c r="H17484" t="s">
        <v>368</v>
      </c>
      <c r="I17484" t="s">
        <v>40820</v>
      </c>
    </row>
    <row r="17485" spans="1:9" ht="16" x14ac:dyDescent="0.2">
      <c r="A17485" t="s">
        <v>40821</v>
      </c>
      <c r="B17485" t="s">
        <v>3700</v>
      </c>
      <c r="C17485">
        <v>1</v>
      </c>
      <c r="D17485">
        <f>419</f>
        <v>419</v>
      </c>
      <c r="E17485" t="s">
        <v>12</v>
      </c>
      <c r="F17485" s="3" t="s">
        <v>20454</v>
      </c>
      <c r="G17485">
        <v>2015</v>
      </c>
      <c r="H17485" t="s">
        <v>140</v>
      </c>
      <c r="I17485" t="s">
        <v>40822</v>
      </c>
    </row>
    <row r="17486" spans="1:9" ht="16" x14ac:dyDescent="0.2">
      <c r="A17486" t="s">
        <v>40823</v>
      </c>
      <c r="B17486" t="s">
        <v>38480</v>
      </c>
      <c r="C17486">
        <v>1</v>
      </c>
      <c r="D17486" t="s">
        <v>1085</v>
      </c>
      <c r="E17486" t="s">
        <v>12</v>
      </c>
      <c r="F17486" s="3" t="s">
        <v>40824</v>
      </c>
      <c r="G17486">
        <v>2015</v>
      </c>
      <c r="H17486" t="s">
        <v>5763</v>
      </c>
      <c r="I17486" t="s">
        <v>40825</v>
      </c>
    </row>
    <row r="17487" spans="1:9" ht="16" x14ac:dyDescent="0.2">
      <c r="A17487" t="s">
        <v>40823</v>
      </c>
      <c r="B17487" t="s">
        <v>40826</v>
      </c>
      <c r="C17487">
        <v>2</v>
      </c>
      <c r="D17487" t="s">
        <v>12</v>
      </c>
      <c r="E17487" t="s">
        <v>12</v>
      </c>
      <c r="F17487" s="3" t="s">
        <v>40827</v>
      </c>
      <c r="G17487">
        <v>2015</v>
      </c>
      <c r="H17487" t="s">
        <v>4387</v>
      </c>
      <c r="I17487" t="s">
        <v>40825</v>
      </c>
    </row>
    <row r="17488" spans="1:9" ht="16" x14ac:dyDescent="0.2">
      <c r="A17488" t="s">
        <v>40828</v>
      </c>
      <c r="B17488" t="s">
        <v>32349</v>
      </c>
      <c r="C17488">
        <v>1</v>
      </c>
      <c r="D17488" t="s">
        <v>6388</v>
      </c>
      <c r="E17488" t="s">
        <v>3056</v>
      </c>
      <c r="F17488" s="3" t="s">
        <v>14283</v>
      </c>
      <c r="G17488">
        <v>2015</v>
      </c>
      <c r="H17488" t="s">
        <v>371</v>
      </c>
      <c r="I17488" t="s">
        <v>40829</v>
      </c>
    </row>
    <row r="17489" spans="1:9" ht="16" x14ac:dyDescent="0.2">
      <c r="A17489" t="s">
        <v>40828</v>
      </c>
      <c r="B17489" t="s">
        <v>32351</v>
      </c>
      <c r="C17489">
        <v>2</v>
      </c>
      <c r="D17489" t="s">
        <v>12</v>
      </c>
      <c r="E17489" t="s">
        <v>12</v>
      </c>
      <c r="F17489" s="3" t="s">
        <v>32352</v>
      </c>
      <c r="G17489">
        <v>2015</v>
      </c>
      <c r="H17489" t="s">
        <v>140</v>
      </c>
      <c r="I17489" t="s">
        <v>40829</v>
      </c>
    </row>
    <row r="17490" spans="1:9" ht="16" x14ac:dyDescent="0.2">
      <c r="A17490" t="s">
        <v>40828</v>
      </c>
      <c r="B17490" t="s">
        <v>32353</v>
      </c>
      <c r="C17490">
        <v>3</v>
      </c>
      <c r="D17490">
        <f>151</f>
        <v>151</v>
      </c>
      <c r="E17490" t="s">
        <v>12</v>
      </c>
      <c r="F17490" s="3" t="s">
        <v>20648</v>
      </c>
      <c r="G17490">
        <v>2015</v>
      </c>
      <c r="H17490" t="s">
        <v>140</v>
      </c>
      <c r="I17490" t="s">
        <v>40829</v>
      </c>
    </row>
    <row r="17491" spans="1:9" ht="32" x14ac:dyDescent="0.2">
      <c r="A17491" t="s">
        <v>40828</v>
      </c>
      <c r="B17491" t="s">
        <v>32355</v>
      </c>
      <c r="C17491">
        <v>4</v>
      </c>
      <c r="D17491" t="s">
        <v>12</v>
      </c>
      <c r="E17491" t="s">
        <v>12</v>
      </c>
      <c r="F17491" s="3" t="s">
        <v>32356</v>
      </c>
      <c r="G17491">
        <v>2015</v>
      </c>
      <c r="H17491" t="s">
        <v>140</v>
      </c>
      <c r="I17491" t="s">
        <v>40829</v>
      </c>
    </row>
    <row r="17492" spans="1:9" ht="16" x14ac:dyDescent="0.2">
      <c r="A17492" t="s">
        <v>40830</v>
      </c>
      <c r="B17492" t="s">
        <v>36936</v>
      </c>
      <c r="C17492">
        <v>1</v>
      </c>
      <c r="D17492" t="s">
        <v>12</v>
      </c>
      <c r="E17492" t="s">
        <v>12</v>
      </c>
      <c r="F17492" s="3" t="s">
        <v>8264</v>
      </c>
      <c r="G17492">
        <v>2015</v>
      </c>
      <c r="H17492" t="s">
        <v>140</v>
      </c>
      <c r="I17492" t="s">
        <v>40831</v>
      </c>
    </row>
    <row r="17493" spans="1:9" ht="16" x14ac:dyDescent="0.2">
      <c r="A17493" t="s">
        <v>40830</v>
      </c>
      <c r="B17493" t="s">
        <v>36687</v>
      </c>
      <c r="C17493">
        <v>2</v>
      </c>
      <c r="D17493" t="s">
        <v>12</v>
      </c>
      <c r="E17493" t="s">
        <v>12</v>
      </c>
      <c r="F17493" s="3" t="s">
        <v>36688</v>
      </c>
      <c r="G17493">
        <v>2015</v>
      </c>
      <c r="H17493" t="s">
        <v>140</v>
      </c>
      <c r="I17493" t="s">
        <v>40831</v>
      </c>
    </row>
    <row r="17494" spans="1:9" ht="16" x14ac:dyDescent="0.2">
      <c r="A17494" t="s">
        <v>40830</v>
      </c>
      <c r="B17494" t="s">
        <v>40274</v>
      </c>
      <c r="C17494">
        <v>3</v>
      </c>
      <c r="D17494" t="s">
        <v>12</v>
      </c>
      <c r="E17494" t="s">
        <v>12</v>
      </c>
      <c r="F17494" s="3" t="s">
        <v>40832</v>
      </c>
      <c r="G17494">
        <v>2015</v>
      </c>
      <c r="H17494" t="s">
        <v>140</v>
      </c>
      <c r="I17494" t="s">
        <v>40831</v>
      </c>
    </row>
    <row r="17495" spans="1:9" ht="32" x14ac:dyDescent="0.2">
      <c r="A17495" t="s">
        <v>40833</v>
      </c>
      <c r="B17495" t="s">
        <v>40834</v>
      </c>
      <c r="C17495">
        <v>1</v>
      </c>
      <c r="D17495">
        <f>164</f>
        <v>164</v>
      </c>
      <c r="E17495" t="s">
        <v>12</v>
      </c>
      <c r="F17495" s="3" t="s">
        <v>40835</v>
      </c>
      <c r="G17495">
        <v>2015</v>
      </c>
      <c r="H17495" t="s">
        <v>226</v>
      </c>
      <c r="I17495" t="s">
        <v>40836</v>
      </c>
    </row>
    <row r="17496" spans="1:9" ht="16" x14ac:dyDescent="0.2">
      <c r="A17496" t="s">
        <v>40833</v>
      </c>
      <c r="B17496" t="s">
        <v>40837</v>
      </c>
      <c r="C17496">
        <v>2</v>
      </c>
      <c r="D17496" t="s">
        <v>12</v>
      </c>
      <c r="E17496" t="s">
        <v>40838</v>
      </c>
      <c r="F17496" s="3" t="s">
        <v>40839</v>
      </c>
      <c r="G17496">
        <v>2015</v>
      </c>
      <c r="H17496" t="s">
        <v>226</v>
      </c>
      <c r="I17496" t="s">
        <v>40836</v>
      </c>
    </row>
    <row r="17497" spans="1:9" ht="32" x14ac:dyDescent="0.2">
      <c r="A17497" t="s">
        <v>40833</v>
      </c>
      <c r="B17497" t="s">
        <v>40840</v>
      </c>
      <c r="C17497">
        <v>3</v>
      </c>
      <c r="D17497" t="s">
        <v>3968</v>
      </c>
      <c r="E17497" t="s">
        <v>12</v>
      </c>
      <c r="F17497" s="3" t="s">
        <v>40841</v>
      </c>
      <c r="G17497">
        <v>2015</v>
      </c>
      <c r="H17497" t="s">
        <v>226</v>
      </c>
      <c r="I17497" t="s">
        <v>40836</v>
      </c>
    </row>
    <row r="17498" spans="1:9" ht="16" x14ac:dyDescent="0.2">
      <c r="A17498" t="s">
        <v>40842</v>
      </c>
      <c r="B17498" t="s">
        <v>10267</v>
      </c>
      <c r="C17498">
        <v>1</v>
      </c>
      <c r="D17498" t="s">
        <v>142</v>
      </c>
      <c r="E17498" t="s">
        <v>12</v>
      </c>
      <c r="F17498" s="3" t="s">
        <v>10268</v>
      </c>
      <c r="G17498">
        <v>2015</v>
      </c>
      <c r="H17498" t="s">
        <v>140</v>
      </c>
      <c r="I17498" t="s">
        <v>40843</v>
      </c>
    </row>
    <row r="17499" spans="1:9" ht="16" x14ac:dyDescent="0.2">
      <c r="A17499" t="s">
        <v>40842</v>
      </c>
      <c r="B17499" t="s">
        <v>40844</v>
      </c>
      <c r="C17499">
        <v>2</v>
      </c>
      <c r="D17499" t="s">
        <v>52</v>
      </c>
      <c r="E17499" t="s">
        <v>12</v>
      </c>
      <c r="F17499" s="3" t="s">
        <v>40845</v>
      </c>
      <c r="G17499">
        <v>2015</v>
      </c>
      <c r="H17499" t="s">
        <v>140</v>
      </c>
      <c r="I17499" t="s">
        <v>40843</v>
      </c>
    </row>
    <row r="17500" spans="1:9" ht="32" x14ac:dyDescent="0.2">
      <c r="A17500" t="s">
        <v>40846</v>
      </c>
      <c r="B17500" t="s">
        <v>40548</v>
      </c>
      <c r="C17500">
        <v>1</v>
      </c>
      <c r="D17500">
        <f>73</f>
        <v>73</v>
      </c>
      <c r="E17500" t="s">
        <v>12</v>
      </c>
      <c r="F17500" s="3" t="s">
        <v>823</v>
      </c>
      <c r="G17500">
        <v>2015</v>
      </c>
      <c r="H17500" t="s">
        <v>140</v>
      </c>
      <c r="I17500" t="s">
        <v>40847</v>
      </c>
    </row>
    <row r="17501" spans="1:9" ht="16" x14ac:dyDescent="0.2">
      <c r="A17501" t="s">
        <v>40846</v>
      </c>
      <c r="B17501" t="s">
        <v>40848</v>
      </c>
      <c r="C17501">
        <v>2</v>
      </c>
      <c r="D17501">
        <f>154</f>
        <v>154</v>
      </c>
      <c r="E17501" t="s">
        <v>12</v>
      </c>
      <c r="F17501" s="3" t="s">
        <v>2230</v>
      </c>
      <c r="G17501">
        <v>2015</v>
      </c>
      <c r="H17501" t="s">
        <v>140</v>
      </c>
      <c r="I17501" t="s">
        <v>40847</v>
      </c>
    </row>
    <row r="17502" spans="1:9" ht="32" x14ac:dyDescent="0.2">
      <c r="A17502" t="s">
        <v>40846</v>
      </c>
      <c r="B17502" t="s">
        <v>40849</v>
      </c>
      <c r="C17502">
        <v>3</v>
      </c>
      <c r="D17502">
        <f>73</f>
        <v>73</v>
      </c>
      <c r="E17502" t="s">
        <v>12</v>
      </c>
      <c r="F17502" s="3" t="s">
        <v>823</v>
      </c>
      <c r="G17502">
        <v>2015</v>
      </c>
      <c r="H17502" t="s">
        <v>140</v>
      </c>
      <c r="I17502" t="s">
        <v>40847</v>
      </c>
    </row>
    <row r="17503" spans="1:9" ht="16" x14ac:dyDescent="0.2">
      <c r="A17503" t="s">
        <v>40850</v>
      </c>
      <c r="B17503" t="s">
        <v>40851</v>
      </c>
      <c r="C17503">
        <v>1</v>
      </c>
      <c r="D17503" t="s">
        <v>12</v>
      </c>
      <c r="E17503" t="s">
        <v>12</v>
      </c>
      <c r="F17503" s="3" t="s">
        <v>4219</v>
      </c>
      <c r="G17503">
        <v>2015</v>
      </c>
      <c r="H17503" t="s">
        <v>140</v>
      </c>
      <c r="I17503" t="s">
        <v>40852</v>
      </c>
    </row>
    <row r="17504" spans="1:9" ht="16" x14ac:dyDescent="0.2">
      <c r="A17504" t="s">
        <v>40853</v>
      </c>
      <c r="B17504" t="s">
        <v>4946</v>
      </c>
      <c r="C17504">
        <v>1</v>
      </c>
      <c r="D17504" t="s">
        <v>712</v>
      </c>
      <c r="E17504" t="s">
        <v>12</v>
      </c>
      <c r="F17504" s="3" t="s">
        <v>4942</v>
      </c>
      <c r="G17504">
        <v>2015</v>
      </c>
      <c r="H17504" t="s">
        <v>140</v>
      </c>
      <c r="I17504" t="s">
        <v>40854</v>
      </c>
    </row>
    <row r="17505" spans="1:9" ht="32" x14ac:dyDescent="0.2">
      <c r="A17505" t="s">
        <v>40853</v>
      </c>
      <c r="B17505" t="s">
        <v>5043</v>
      </c>
      <c r="C17505">
        <v>2</v>
      </c>
      <c r="D17505">
        <f>545</f>
        <v>545</v>
      </c>
      <c r="E17505" t="s">
        <v>12</v>
      </c>
      <c r="F17505" s="3" t="s">
        <v>21787</v>
      </c>
      <c r="G17505">
        <v>2015</v>
      </c>
      <c r="H17505" t="s">
        <v>140</v>
      </c>
      <c r="I17505" t="s">
        <v>40854</v>
      </c>
    </row>
    <row r="17506" spans="1:9" ht="32" x14ac:dyDescent="0.2">
      <c r="A17506" t="s">
        <v>40853</v>
      </c>
      <c r="B17506" t="s">
        <v>19054</v>
      </c>
      <c r="C17506">
        <v>3</v>
      </c>
      <c r="D17506">
        <f>73</f>
        <v>73</v>
      </c>
      <c r="E17506" t="s">
        <v>12</v>
      </c>
      <c r="F17506" s="3" t="s">
        <v>40855</v>
      </c>
      <c r="G17506">
        <v>2015</v>
      </c>
      <c r="H17506" t="s">
        <v>140</v>
      </c>
      <c r="I17506" t="s">
        <v>40854</v>
      </c>
    </row>
    <row r="17507" spans="1:9" ht="16" x14ac:dyDescent="0.2">
      <c r="A17507" t="s">
        <v>40856</v>
      </c>
      <c r="B17507" t="s">
        <v>28347</v>
      </c>
      <c r="C17507">
        <v>1</v>
      </c>
      <c r="D17507" t="s">
        <v>525</v>
      </c>
      <c r="E17507" t="s">
        <v>12</v>
      </c>
      <c r="F17507" s="3" t="s">
        <v>24909</v>
      </c>
      <c r="G17507">
        <v>2015</v>
      </c>
      <c r="H17507" t="s">
        <v>527</v>
      </c>
      <c r="I17507" t="s">
        <v>40857</v>
      </c>
    </row>
    <row r="17508" spans="1:9" ht="16" x14ac:dyDescent="0.2">
      <c r="A17508" t="s">
        <v>40858</v>
      </c>
      <c r="B17508" t="s">
        <v>19053</v>
      </c>
      <c r="C17508">
        <v>1</v>
      </c>
      <c r="D17508" t="s">
        <v>712</v>
      </c>
      <c r="E17508" t="s">
        <v>12</v>
      </c>
      <c r="F17508" s="3" t="s">
        <v>37321</v>
      </c>
      <c r="G17508">
        <v>2015</v>
      </c>
      <c r="H17508" t="s">
        <v>140</v>
      </c>
      <c r="I17508" t="s">
        <v>40859</v>
      </c>
    </row>
    <row r="17509" spans="1:9" ht="16" x14ac:dyDescent="0.2">
      <c r="A17509" t="s">
        <v>40858</v>
      </c>
      <c r="B17509" t="s">
        <v>40548</v>
      </c>
      <c r="C17509">
        <v>2</v>
      </c>
      <c r="D17509">
        <f>154</f>
        <v>154</v>
      </c>
      <c r="E17509" t="s">
        <v>12</v>
      </c>
      <c r="F17509" s="3" t="s">
        <v>2230</v>
      </c>
      <c r="G17509">
        <v>2015</v>
      </c>
      <c r="H17509" t="s">
        <v>140</v>
      </c>
      <c r="I17509" t="s">
        <v>40859</v>
      </c>
    </row>
    <row r="17510" spans="1:9" ht="32" x14ac:dyDescent="0.2">
      <c r="A17510" t="s">
        <v>40860</v>
      </c>
      <c r="B17510" t="s">
        <v>13827</v>
      </c>
      <c r="C17510">
        <v>1</v>
      </c>
      <c r="D17510" t="s">
        <v>12</v>
      </c>
      <c r="E17510" t="s">
        <v>12</v>
      </c>
      <c r="F17510" s="3" t="s">
        <v>40861</v>
      </c>
      <c r="G17510">
        <v>2015</v>
      </c>
      <c r="H17510" t="s">
        <v>140</v>
      </c>
      <c r="I17510" t="s">
        <v>40862</v>
      </c>
    </row>
    <row r="17511" spans="1:9" ht="16" x14ac:dyDescent="0.2">
      <c r="A17511" t="s">
        <v>40860</v>
      </c>
      <c r="B17511" t="s">
        <v>39000</v>
      </c>
      <c r="C17511">
        <v>2</v>
      </c>
      <c r="D17511" t="s">
        <v>1128</v>
      </c>
      <c r="E17511" t="s">
        <v>12</v>
      </c>
      <c r="F17511" s="3" t="s">
        <v>40863</v>
      </c>
      <c r="G17511">
        <v>2015</v>
      </c>
      <c r="H17511" t="s">
        <v>140</v>
      </c>
      <c r="I17511" t="s">
        <v>40862</v>
      </c>
    </row>
    <row r="17512" spans="1:9" ht="16" x14ac:dyDescent="0.2">
      <c r="A17512" t="s">
        <v>40864</v>
      </c>
      <c r="B17512" t="s">
        <v>31300</v>
      </c>
      <c r="C17512">
        <v>1</v>
      </c>
      <c r="D17512" t="s">
        <v>12</v>
      </c>
      <c r="E17512" t="s">
        <v>12</v>
      </c>
      <c r="F17512" s="3" t="s">
        <v>40865</v>
      </c>
      <c r="G17512">
        <v>2015</v>
      </c>
      <c r="H17512" t="s">
        <v>140</v>
      </c>
      <c r="I17512" t="s">
        <v>40866</v>
      </c>
    </row>
    <row r="17513" spans="1:9" ht="16" x14ac:dyDescent="0.2">
      <c r="A17513" t="s">
        <v>40864</v>
      </c>
      <c r="B17513" t="s">
        <v>1009</v>
      </c>
      <c r="C17513">
        <v>2</v>
      </c>
      <c r="D17513" t="s">
        <v>1010</v>
      </c>
      <c r="E17513" t="s">
        <v>12</v>
      </c>
      <c r="F17513" s="3" t="s">
        <v>6865</v>
      </c>
      <c r="G17513">
        <v>2015</v>
      </c>
      <c r="H17513" t="s">
        <v>140</v>
      </c>
      <c r="I17513" t="s">
        <v>40866</v>
      </c>
    </row>
    <row r="17514" spans="1:9" ht="16" x14ac:dyDescent="0.2">
      <c r="A17514" t="s">
        <v>40867</v>
      </c>
      <c r="B17514" t="s">
        <v>40868</v>
      </c>
      <c r="C17514">
        <v>1</v>
      </c>
      <c r="D17514" t="s">
        <v>1512</v>
      </c>
      <c r="E17514" t="s">
        <v>12</v>
      </c>
      <c r="F17514" s="3" t="s">
        <v>10271</v>
      </c>
      <c r="G17514">
        <v>2015</v>
      </c>
      <c r="H17514" t="s">
        <v>140</v>
      </c>
      <c r="I17514" t="s">
        <v>40869</v>
      </c>
    </row>
    <row r="17515" spans="1:9" ht="32" x14ac:dyDescent="0.2">
      <c r="A17515" t="s">
        <v>40870</v>
      </c>
      <c r="B17515" t="s">
        <v>40871</v>
      </c>
      <c r="C17515">
        <v>1</v>
      </c>
      <c r="D17515" t="s">
        <v>12</v>
      </c>
      <c r="E17515" t="s">
        <v>12</v>
      </c>
      <c r="F17515" s="3" t="s">
        <v>40872</v>
      </c>
      <c r="G17515">
        <v>2015</v>
      </c>
      <c r="H17515" t="s">
        <v>140</v>
      </c>
      <c r="I17515" t="s">
        <v>40873</v>
      </c>
    </row>
    <row r="17516" spans="1:9" ht="32" x14ac:dyDescent="0.2">
      <c r="A17516" t="s">
        <v>40874</v>
      </c>
      <c r="B17516" t="s">
        <v>15765</v>
      </c>
      <c r="C17516">
        <v>1</v>
      </c>
      <c r="D17516">
        <f>326</f>
        <v>326</v>
      </c>
      <c r="E17516" t="s">
        <v>12</v>
      </c>
      <c r="F17516" s="3" t="s">
        <v>40875</v>
      </c>
      <c r="G17516">
        <v>2015</v>
      </c>
      <c r="H17516" t="s">
        <v>368</v>
      </c>
      <c r="I17516" t="s">
        <v>40876</v>
      </c>
    </row>
    <row r="17517" spans="1:9" ht="32" x14ac:dyDescent="0.2">
      <c r="A17517" t="s">
        <v>40877</v>
      </c>
      <c r="B17517" t="s">
        <v>39798</v>
      </c>
      <c r="C17517">
        <v>1</v>
      </c>
      <c r="D17517">
        <f>400</f>
        <v>400</v>
      </c>
      <c r="E17517" t="s">
        <v>12</v>
      </c>
      <c r="F17517" s="3" t="s">
        <v>40878</v>
      </c>
      <c r="G17517">
        <v>2015</v>
      </c>
      <c r="H17517" t="s">
        <v>140</v>
      </c>
      <c r="I17517" t="s">
        <v>40879</v>
      </c>
    </row>
    <row r="17518" spans="1:9" ht="32" x14ac:dyDescent="0.2">
      <c r="A17518" t="s">
        <v>40877</v>
      </c>
      <c r="B17518" t="s">
        <v>14252</v>
      </c>
      <c r="C17518">
        <v>2</v>
      </c>
      <c r="D17518" t="s">
        <v>12</v>
      </c>
      <c r="E17518" t="s">
        <v>12</v>
      </c>
      <c r="F17518" s="3" t="s">
        <v>12449</v>
      </c>
      <c r="G17518">
        <v>2015</v>
      </c>
      <c r="H17518" t="s">
        <v>140</v>
      </c>
      <c r="I17518" t="s">
        <v>40879</v>
      </c>
    </row>
    <row r="17519" spans="1:9" ht="32" x14ac:dyDescent="0.2">
      <c r="A17519" t="s">
        <v>40880</v>
      </c>
      <c r="B17519" t="s">
        <v>40881</v>
      </c>
      <c r="C17519">
        <v>1</v>
      </c>
      <c r="D17519" t="s">
        <v>52</v>
      </c>
      <c r="E17519" t="s">
        <v>12</v>
      </c>
      <c r="F17519" s="3" t="s">
        <v>40882</v>
      </c>
      <c r="G17519">
        <v>2015</v>
      </c>
      <c r="H17519" t="s">
        <v>226</v>
      </c>
      <c r="I17519" t="s">
        <v>40883</v>
      </c>
    </row>
    <row r="17520" spans="1:9" ht="16" x14ac:dyDescent="0.2">
      <c r="A17520" t="s">
        <v>40880</v>
      </c>
      <c r="B17520" t="s">
        <v>40884</v>
      </c>
      <c r="C17520">
        <v>2</v>
      </c>
      <c r="D17520" t="s">
        <v>52</v>
      </c>
      <c r="E17520" t="s">
        <v>12</v>
      </c>
      <c r="F17520" s="3" t="s">
        <v>40885</v>
      </c>
      <c r="G17520">
        <v>2015</v>
      </c>
      <c r="H17520" t="s">
        <v>226</v>
      </c>
      <c r="I17520" t="s">
        <v>40883</v>
      </c>
    </row>
    <row r="17521" spans="1:9" ht="32" x14ac:dyDescent="0.2">
      <c r="A17521" t="s">
        <v>40886</v>
      </c>
      <c r="B17521" t="s">
        <v>38061</v>
      </c>
      <c r="C17521">
        <v>1</v>
      </c>
      <c r="D17521" t="s">
        <v>12</v>
      </c>
      <c r="E17521" t="s">
        <v>12</v>
      </c>
      <c r="F17521" s="3" t="s">
        <v>40887</v>
      </c>
      <c r="G17521">
        <v>2015</v>
      </c>
      <c r="H17521" t="s">
        <v>239</v>
      </c>
      <c r="I17521" t="s">
        <v>40888</v>
      </c>
    </row>
    <row r="17522" spans="1:9" ht="32" x14ac:dyDescent="0.2">
      <c r="A17522" t="s">
        <v>40889</v>
      </c>
      <c r="B17522" t="s">
        <v>5043</v>
      </c>
      <c r="C17522">
        <v>1</v>
      </c>
      <c r="D17522">
        <f>545</f>
        <v>545</v>
      </c>
      <c r="E17522" t="s">
        <v>12</v>
      </c>
      <c r="F17522" s="3" t="s">
        <v>21787</v>
      </c>
      <c r="G17522">
        <v>2015</v>
      </c>
      <c r="H17522" t="s">
        <v>140</v>
      </c>
      <c r="I17522" t="s">
        <v>40890</v>
      </c>
    </row>
    <row r="17523" spans="1:9" ht="32" x14ac:dyDescent="0.2">
      <c r="A17523" t="s">
        <v>40889</v>
      </c>
      <c r="B17523" t="s">
        <v>23497</v>
      </c>
      <c r="C17523">
        <v>2</v>
      </c>
      <c r="D17523" t="s">
        <v>12</v>
      </c>
      <c r="E17523" t="s">
        <v>12</v>
      </c>
      <c r="F17523" s="3" t="s">
        <v>34169</v>
      </c>
      <c r="G17523">
        <v>2015</v>
      </c>
      <c r="H17523" t="s">
        <v>140</v>
      </c>
      <c r="I17523" t="s">
        <v>40890</v>
      </c>
    </row>
    <row r="17524" spans="1:9" ht="16" x14ac:dyDescent="0.2">
      <c r="A17524" t="s">
        <v>40889</v>
      </c>
      <c r="B17524" t="s">
        <v>4946</v>
      </c>
      <c r="C17524">
        <v>3</v>
      </c>
      <c r="D17524" t="s">
        <v>712</v>
      </c>
      <c r="E17524" t="s">
        <v>12</v>
      </c>
      <c r="F17524" s="3" t="s">
        <v>4942</v>
      </c>
      <c r="G17524">
        <v>2015</v>
      </c>
      <c r="H17524" t="s">
        <v>140</v>
      </c>
      <c r="I17524" t="s">
        <v>40890</v>
      </c>
    </row>
    <row r="17525" spans="1:9" ht="16" x14ac:dyDescent="0.2">
      <c r="A17525" t="s">
        <v>40891</v>
      </c>
      <c r="B17525" t="s">
        <v>40892</v>
      </c>
      <c r="C17525">
        <v>1</v>
      </c>
      <c r="D17525">
        <f>126</f>
        <v>126</v>
      </c>
      <c r="E17525" t="s">
        <v>12</v>
      </c>
      <c r="F17525" s="3" t="s">
        <v>40893</v>
      </c>
      <c r="G17525">
        <v>2015</v>
      </c>
      <c r="H17525" t="s">
        <v>522</v>
      </c>
      <c r="I17525" t="s">
        <v>40894</v>
      </c>
    </row>
    <row r="17526" spans="1:9" ht="16" x14ac:dyDescent="0.2">
      <c r="A17526" t="s">
        <v>40891</v>
      </c>
      <c r="B17526" t="s">
        <v>40895</v>
      </c>
      <c r="C17526">
        <v>2</v>
      </c>
      <c r="D17526">
        <f>371</f>
        <v>371</v>
      </c>
      <c r="E17526" t="s">
        <v>12</v>
      </c>
      <c r="F17526" s="3" t="s">
        <v>4392</v>
      </c>
      <c r="G17526">
        <v>2015</v>
      </c>
      <c r="H17526" t="s">
        <v>522</v>
      </c>
      <c r="I17526" t="s">
        <v>40894</v>
      </c>
    </row>
    <row r="17527" spans="1:9" ht="16" x14ac:dyDescent="0.2">
      <c r="A17527" t="s">
        <v>40891</v>
      </c>
      <c r="B17527" t="s">
        <v>40896</v>
      </c>
      <c r="C17527">
        <v>3</v>
      </c>
      <c r="D17527" t="s">
        <v>12</v>
      </c>
      <c r="E17527" t="s">
        <v>12</v>
      </c>
      <c r="F17527" s="3" t="s">
        <v>40897</v>
      </c>
      <c r="G17527">
        <v>2015</v>
      </c>
      <c r="H17527" t="s">
        <v>801</v>
      </c>
      <c r="I17527" t="s">
        <v>40894</v>
      </c>
    </row>
    <row r="17528" spans="1:9" ht="16" x14ac:dyDescent="0.2">
      <c r="A17528" t="s">
        <v>40898</v>
      </c>
      <c r="B17528" t="s">
        <v>4096</v>
      </c>
      <c r="C17528">
        <v>1</v>
      </c>
      <c r="D17528">
        <f>137</f>
        <v>137</v>
      </c>
      <c r="E17528" t="s">
        <v>12</v>
      </c>
      <c r="F17528" s="3" t="s">
        <v>2467</v>
      </c>
      <c r="G17528">
        <v>2015</v>
      </c>
      <c r="H17528" t="s">
        <v>323</v>
      </c>
      <c r="I17528" t="s">
        <v>40899</v>
      </c>
    </row>
    <row r="17529" spans="1:9" ht="16" x14ac:dyDescent="0.2">
      <c r="A17529" t="s">
        <v>40900</v>
      </c>
      <c r="B17529" t="s">
        <v>40901</v>
      </c>
      <c r="C17529">
        <v>1</v>
      </c>
      <c r="D17529" t="s">
        <v>12</v>
      </c>
      <c r="E17529" t="s">
        <v>12</v>
      </c>
      <c r="F17529" s="3" t="s">
        <v>33443</v>
      </c>
      <c r="G17529">
        <v>2015</v>
      </c>
      <c r="H17529" t="s">
        <v>140</v>
      </c>
      <c r="I17529" t="s">
        <v>40902</v>
      </c>
    </row>
    <row r="17530" spans="1:9" ht="32" x14ac:dyDescent="0.2">
      <c r="A17530" t="s">
        <v>40903</v>
      </c>
      <c r="B17530" t="s">
        <v>7826</v>
      </c>
      <c r="C17530">
        <v>1</v>
      </c>
      <c r="D17530" t="s">
        <v>1903</v>
      </c>
      <c r="E17530" t="s">
        <v>12</v>
      </c>
      <c r="F17530" s="3" t="s">
        <v>7827</v>
      </c>
      <c r="G17530">
        <v>2015</v>
      </c>
      <c r="H17530" t="s">
        <v>323</v>
      </c>
      <c r="I17530" t="s">
        <v>40904</v>
      </c>
    </row>
    <row r="17531" spans="1:9" ht="16" x14ac:dyDescent="0.2">
      <c r="A17531" t="s">
        <v>40905</v>
      </c>
      <c r="B17531" t="s">
        <v>40906</v>
      </c>
      <c r="C17531">
        <v>1</v>
      </c>
      <c r="D17531" t="s">
        <v>52</v>
      </c>
      <c r="E17531" t="s">
        <v>12</v>
      </c>
      <c r="F17531" s="3" t="s">
        <v>40907</v>
      </c>
      <c r="G17531">
        <v>2015</v>
      </c>
      <c r="H17531" t="s">
        <v>438</v>
      </c>
      <c r="I17531" t="s">
        <v>40908</v>
      </c>
    </row>
    <row r="17532" spans="1:9" ht="16" x14ac:dyDescent="0.2">
      <c r="A17532" t="s">
        <v>40909</v>
      </c>
      <c r="B17532" t="s">
        <v>40910</v>
      </c>
      <c r="C17532">
        <v>1</v>
      </c>
      <c r="D17532" t="s">
        <v>52</v>
      </c>
      <c r="E17532" t="s">
        <v>12</v>
      </c>
      <c r="F17532" s="3" t="s">
        <v>22221</v>
      </c>
      <c r="G17532">
        <v>2015</v>
      </c>
      <c r="H17532" t="s">
        <v>21</v>
      </c>
      <c r="I17532" t="s">
        <v>40911</v>
      </c>
    </row>
    <row r="17533" spans="1:9" ht="16" x14ac:dyDescent="0.2">
      <c r="A17533" t="s">
        <v>40909</v>
      </c>
      <c r="B17533" t="s">
        <v>40912</v>
      </c>
      <c r="C17533">
        <v>2</v>
      </c>
      <c r="D17533" t="s">
        <v>12</v>
      </c>
      <c r="E17533" t="s">
        <v>12</v>
      </c>
      <c r="F17533" s="3" t="s">
        <v>15210</v>
      </c>
      <c r="G17533">
        <v>2015</v>
      </c>
      <c r="H17533" t="s">
        <v>21</v>
      </c>
      <c r="I17533" t="s">
        <v>40911</v>
      </c>
    </row>
    <row r="17534" spans="1:9" ht="32" x14ac:dyDescent="0.2">
      <c r="A17534" t="s">
        <v>40913</v>
      </c>
      <c r="B17534" t="s">
        <v>40914</v>
      </c>
      <c r="C17534">
        <v>1</v>
      </c>
      <c r="D17534">
        <f>530</f>
        <v>530</v>
      </c>
      <c r="E17534" t="s">
        <v>12</v>
      </c>
      <c r="F17534" s="3" t="s">
        <v>40915</v>
      </c>
      <c r="G17534">
        <v>2015</v>
      </c>
      <c r="H17534" t="s">
        <v>801</v>
      </c>
      <c r="I17534" t="s">
        <v>40916</v>
      </c>
    </row>
    <row r="17535" spans="1:9" ht="32" x14ac:dyDescent="0.2">
      <c r="A17535" t="s">
        <v>40917</v>
      </c>
      <c r="B17535" t="s">
        <v>1009</v>
      </c>
      <c r="C17535">
        <v>1</v>
      </c>
      <c r="D17535" t="s">
        <v>1010</v>
      </c>
      <c r="E17535" t="s">
        <v>12</v>
      </c>
      <c r="F17535" s="3" t="s">
        <v>18928</v>
      </c>
      <c r="G17535">
        <v>2015</v>
      </c>
      <c r="H17535" t="s">
        <v>140</v>
      </c>
      <c r="I17535" t="s">
        <v>40918</v>
      </c>
    </row>
    <row r="17536" spans="1:9" ht="16" x14ac:dyDescent="0.2">
      <c r="A17536" t="s">
        <v>40917</v>
      </c>
      <c r="B17536" t="s">
        <v>40919</v>
      </c>
      <c r="C17536">
        <v>2</v>
      </c>
      <c r="D17536" t="s">
        <v>1010</v>
      </c>
      <c r="E17536" t="s">
        <v>12</v>
      </c>
      <c r="F17536" s="3" t="s">
        <v>40920</v>
      </c>
      <c r="G17536">
        <v>2015</v>
      </c>
      <c r="H17536" t="s">
        <v>140</v>
      </c>
      <c r="I17536" t="s">
        <v>40918</v>
      </c>
    </row>
    <row r="17537" spans="1:9" ht="16" x14ac:dyDescent="0.2">
      <c r="A17537" t="s">
        <v>40921</v>
      </c>
      <c r="B17537" t="s">
        <v>40922</v>
      </c>
      <c r="C17537">
        <v>1</v>
      </c>
      <c r="D17537" t="s">
        <v>12</v>
      </c>
      <c r="E17537" t="s">
        <v>12</v>
      </c>
      <c r="F17537" s="3" t="s">
        <v>40923</v>
      </c>
      <c r="G17537">
        <v>2015</v>
      </c>
      <c r="H17537" t="s">
        <v>174</v>
      </c>
      <c r="I17537" t="s">
        <v>40924</v>
      </c>
    </row>
    <row r="17538" spans="1:9" ht="16" x14ac:dyDescent="0.2">
      <c r="A17538" t="s">
        <v>40925</v>
      </c>
      <c r="B17538" t="s">
        <v>40926</v>
      </c>
      <c r="C17538">
        <v>1</v>
      </c>
      <c r="D17538" t="s">
        <v>4805</v>
      </c>
      <c r="E17538" t="s">
        <v>12</v>
      </c>
      <c r="F17538" s="3" t="s">
        <v>38609</v>
      </c>
      <c r="G17538">
        <v>2015</v>
      </c>
      <c r="H17538" t="s">
        <v>140</v>
      </c>
      <c r="I17538" t="s">
        <v>40927</v>
      </c>
    </row>
    <row r="17539" spans="1:9" ht="32" x14ac:dyDescent="0.2">
      <c r="A17539" t="s">
        <v>40925</v>
      </c>
      <c r="B17539" t="s">
        <v>40928</v>
      </c>
      <c r="C17539">
        <v>2</v>
      </c>
      <c r="D17539" t="s">
        <v>4805</v>
      </c>
      <c r="E17539" t="s">
        <v>12</v>
      </c>
      <c r="F17539" s="3" t="s">
        <v>38598</v>
      </c>
      <c r="G17539">
        <v>2015</v>
      </c>
      <c r="H17539" t="s">
        <v>140</v>
      </c>
      <c r="I17539" t="s">
        <v>40927</v>
      </c>
    </row>
    <row r="17540" spans="1:9" ht="16" x14ac:dyDescent="0.2">
      <c r="A17540" t="s">
        <v>40925</v>
      </c>
      <c r="B17540" t="s">
        <v>38610</v>
      </c>
      <c r="C17540">
        <v>3</v>
      </c>
      <c r="D17540">
        <f>514</f>
        <v>514</v>
      </c>
      <c r="E17540" t="s">
        <v>12</v>
      </c>
      <c r="F17540" s="3" t="s">
        <v>501</v>
      </c>
      <c r="G17540">
        <v>2015</v>
      </c>
      <c r="H17540" t="s">
        <v>140</v>
      </c>
      <c r="I17540" t="s">
        <v>40927</v>
      </c>
    </row>
    <row r="17541" spans="1:9" ht="32" x14ac:dyDescent="0.2">
      <c r="A17541" t="s">
        <v>40929</v>
      </c>
      <c r="B17541" t="s">
        <v>40930</v>
      </c>
      <c r="C17541">
        <v>1</v>
      </c>
      <c r="D17541" t="s">
        <v>12</v>
      </c>
      <c r="E17541" t="s">
        <v>12</v>
      </c>
      <c r="F17541" s="3" t="s">
        <v>40931</v>
      </c>
      <c r="G17541">
        <v>2015</v>
      </c>
      <c r="H17541" t="s">
        <v>474</v>
      </c>
      <c r="I17541" t="s">
        <v>40932</v>
      </c>
    </row>
    <row r="17542" spans="1:9" ht="32" x14ac:dyDescent="0.2">
      <c r="A17542" t="s">
        <v>40929</v>
      </c>
      <c r="B17542" t="s">
        <v>40933</v>
      </c>
      <c r="C17542">
        <v>2</v>
      </c>
      <c r="D17542" t="s">
        <v>12</v>
      </c>
      <c r="E17542" t="s">
        <v>12</v>
      </c>
      <c r="F17542" s="3" t="s">
        <v>2683</v>
      </c>
      <c r="G17542">
        <v>2015</v>
      </c>
      <c r="H17542" t="s">
        <v>474</v>
      </c>
      <c r="I17542" t="s">
        <v>40932</v>
      </c>
    </row>
    <row r="17543" spans="1:9" ht="16" x14ac:dyDescent="0.2">
      <c r="A17543" t="s">
        <v>40934</v>
      </c>
      <c r="B17543" t="s">
        <v>40935</v>
      </c>
      <c r="C17543">
        <v>1</v>
      </c>
      <c r="D17543" t="s">
        <v>996</v>
      </c>
      <c r="E17543" t="s">
        <v>12</v>
      </c>
      <c r="F17543" s="3" t="s">
        <v>5506</v>
      </c>
      <c r="G17543">
        <v>2015</v>
      </c>
      <c r="H17543" t="s">
        <v>998</v>
      </c>
      <c r="I17543" t="s">
        <v>40936</v>
      </c>
    </row>
    <row r="17544" spans="1:9" ht="16" x14ac:dyDescent="0.2">
      <c r="A17544" t="s">
        <v>40937</v>
      </c>
      <c r="B17544" t="s">
        <v>3916</v>
      </c>
      <c r="C17544">
        <v>1</v>
      </c>
      <c r="D17544" t="s">
        <v>3575</v>
      </c>
      <c r="E17544" t="s">
        <v>12</v>
      </c>
      <c r="F17544" s="3" t="s">
        <v>7248</v>
      </c>
      <c r="G17544">
        <v>2015</v>
      </c>
      <c r="H17544" t="s">
        <v>86</v>
      </c>
      <c r="I17544" t="s">
        <v>40938</v>
      </c>
    </row>
    <row r="17545" spans="1:9" ht="16" x14ac:dyDescent="0.2">
      <c r="A17545" t="s">
        <v>40937</v>
      </c>
      <c r="B17545" t="s">
        <v>18774</v>
      </c>
      <c r="C17545">
        <v>2</v>
      </c>
      <c r="D17545" t="s">
        <v>12</v>
      </c>
      <c r="E17545" t="s">
        <v>12</v>
      </c>
      <c r="F17545" s="3" t="s">
        <v>40939</v>
      </c>
      <c r="G17545">
        <v>2015</v>
      </c>
      <c r="H17545" t="s">
        <v>140</v>
      </c>
      <c r="I17545" t="s">
        <v>40938</v>
      </c>
    </row>
    <row r="17546" spans="1:9" ht="16" x14ac:dyDescent="0.2">
      <c r="A17546" t="s">
        <v>40940</v>
      </c>
      <c r="B17546" t="s">
        <v>40941</v>
      </c>
      <c r="C17546">
        <v>1</v>
      </c>
      <c r="D17546" t="s">
        <v>1579</v>
      </c>
      <c r="E17546" t="s">
        <v>12</v>
      </c>
      <c r="F17546" s="3" t="s">
        <v>40942</v>
      </c>
      <c r="G17546">
        <v>2015</v>
      </c>
      <c r="H17546" t="s">
        <v>140</v>
      </c>
      <c r="I17546" t="s">
        <v>40943</v>
      </c>
    </row>
    <row r="17547" spans="1:9" ht="16" x14ac:dyDescent="0.2">
      <c r="A17547" t="s">
        <v>40940</v>
      </c>
      <c r="B17547" t="s">
        <v>39766</v>
      </c>
      <c r="C17547">
        <v>2</v>
      </c>
      <c r="D17547" t="s">
        <v>1049</v>
      </c>
      <c r="E17547" t="s">
        <v>12</v>
      </c>
      <c r="F17547" s="3" t="s">
        <v>1050</v>
      </c>
      <c r="G17547">
        <v>2015</v>
      </c>
      <c r="H17547" t="s">
        <v>140</v>
      </c>
      <c r="I17547" t="s">
        <v>40943</v>
      </c>
    </row>
    <row r="17548" spans="1:9" ht="16" x14ac:dyDescent="0.2">
      <c r="A17548" t="s">
        <v>40944</v>
      </c>
      <c r="B17548" t="s">
        <v>40945</v>
      </c>
      <c r="C17548">
        <v>1</v>
      </c>
      <c r="D17548" t="s">
        <v>966</v>
      </c>
      <c r="E17548" t="s">
        <v>12</v>
      </c>
      <c r="F17548" s="3" t="s">
        <v>39737</v>
      </c>
      <c r="G17548">
        <v>2015</v>
      </c>
      <c r="H17548" t="s">
        <v>140</v>
      </c>
      <c r="I17548" t="s">
        <v>40946</v>
      </c>
    </row>
    <row r="17549" spans="1:9" ht="16" x14ac:dyDescent="0.2">
      <c r="A17549" t="s">
        <v>40947</v>
      </c>
      <c r="B17549" t="s">
        <v>40948</v>
      </c>
      <c r="C17549">
        <v>1</v>
      </c>
      <c r="D17549" t="s">
        <v>12</v>
      </c>
      <c r="E17549" t="s">
        <v>12</v>
      </c>
      <c r="F17549" s="3" t="s">
        <v>10598</v>
      </c>
      <c r="G17549">
        <v>2015</v>
      </c>
      <c r="H17549" t="s">
        <v>239</v>
      </c>
      <c r="I17549" t="s">
        <v>40949</v>
      </c>
    </row>
    <row r="17550" spans="1:9" ht="16" x14ac:dyDescent="0.2">
      <c r="A17550" t="s">
        <v>40950</v>
      </c>
      <c r="B17550" t="s">
        <v>40951</v>
      </c>
      <c r="C17550">
        <v>1</v>
      </c>
      <c r="D17550" t="s">
        <v>12</v>
      </c>
      <c r="E17550" t="s">
        <v>12</v>
      </c>
      <c r="F17550" s="3" t="s">
        <v>40952</v>
      </c>
      <c r="G17550">
        <v>2015</v>
      </c>
      <c r="H17550" t="s">
        <v>462</v>
      </c>
      <c r="I17550" t="s">
        <v>40953</v>
      </c>
    </row>
    <row r="17551" spans="1:9" ht="16" x14ac:dyDescent="0.2">
      <c r="A17551" t="s">
        <v>40954</v>
      </c>
      <c r="B17551" t="s">
        <v>39183</v>
      </c>
      <c r="C17551">
        <v>1</v>
      </c>
      <c r="D17551" t="s">
        <v>12</v>
      </c>
      <c r="E17551" t="s">
        <v>12</v>
      </c>
      <c r="F17551" s="3" t="s">
        <v>39184</v>
      </c>
      <c r="G17551">
        <v>2015</v>
      </c>
      <c r="H17551" t="s">
        <v>140</v>
      </c>
      <c r="I17551" t="s">
        <v>40955</v>
      </c>
    </row>
    <row r="17552" spans="1:9" ht="16" x14ac:dyDescent="0.2">
      <c r="A17552" t="s">
        <v>40956</v>
      </c>
      <c r="B17552" t="s">
        <v>40957</v>
      </c>
      <c r="C17552">
        <v>1</v>
      </c>
      <c r="D17552">
        <f>159</f>
        <v>159</v>
      </c>
      <c r="E17552" t="s">
        <v>12</v>
      </c>
      <c r="F17552" s="3" t="s">
        <v>40958</v>
      </c>
      <c r="G17552">
        <v>2015</v>
      </c>
      <c r="H17552" t="s">
        <v>1524</v>
      </c>
      <c r="I17552" t="s">
        <v>40959</v>
      </c>
    </row>
    <row r="17553" spans="1:9" ht="32" x14ac:dyDescent="0.2">
      <c r="A17553" t="s">
        <v>40956</v>
      </c>
      <c r="B17553" t="s">
        <v>40960</v>
      </c>
      <c r="C17553">
        <v>2</v>
      </c>
      <c r="D17553">
        <f>159</f>
        <v>159</v>
      </c>
      <c r="E17553" t="s">
        <v>12</v>
      </c>
      <c r="F17553" s="3" t="s">
        <v>40961</v>
      </c>
      <c r="G17553">
        <v>2015</v>
      </c>
      <c r="H17553" t="s">
        <v>1524</v>
      </c>
      <c r="I17553" t="s">
        <v>40959</v>
      </c>
    </row>
    <row r="17554" spans="1:9" ht="32" x14ac:dyDescent="0.2">
      <c r="A17554" t="s">
        <v>40962</v>
      </c>
      <c r="B17554" t="s">
        <v>40963</v>
      </c>
      <c r="C17554">
        <v>1</v>
      </c>
      <c r="D17554">
        <f>404</f>
        <v>404</v>
      </c>
      <c r="E17554" t="s">
        <v>12</v>
      </c>
      <c r="F17554" s="3" t="s">
        <v>40964</v>
      </c>
      <c r="G17554">
        <v>2015</v>
      </c>
      <c r="H17554" t="s">
        <v>313</v>
      </c>
      <c r="I17554" t="s">
        <v>40965</v>
      </c>
    </row>
    <row r="17555" spans="1:9" ht="32" x14ac:dyDescent="0.2">
      <c r="A17555" t="s">
        <v>40962</v>
      </c>
      <c r="B17555" t="s">
        <v>40966</v>
      </c>
      <c r="C17555">
        <v>2</v>
      </c>
      <c r="D17555">
        <f>404</f>
        <v>404</v>
      </c>
      <c r="E17555" t="s">
        <v>12</v>
      </c>
      <c r="F17555" s="3" t="s">
        <v>40967</v>
      </c>
      <c r="G17555">
        <v>2015</v>
      </c>
      <c r="H17555" t="s">
        <v>313</v>
      </c>
      <c r="I17555" t="s">
        <v>40965</v>
      </c>
    </row>
    <row r="17556" spans="1:9" ht="32" x14ac:dyDescent="0.2">
      <c r="A17556" t="s">
        <v>40962</v>
      </c>
      <c r="B17556" t="s">
        <v>40968</v>
      </c>
      <c r="C17556">
        <v>3</v>
      </c>
      <c r="D17556" t="s">
        <v>12</v>
      </c>
      <c r="E17556" t="s">
        <v>12</v>
      </c>
      <c r="F17556" s="3" t="s">
        <v>40969</v>
      </c>
      <c r="G17556">
        <v>2015</v>
      </c>
      <c r="H17556" t="s">
        <v>313</v>
      </c>
      <c r="I17556" t="s">
        <v>40965</v>
      </c>
    </row>
    <row r="17557" spans="1:9" ht="16" x14ac:dyDescent="0.2">
      <c r="A17557" t="s">
        <v>40970</v>
      </c>
      <c r="B17557" t="s">
        <v>38361</v>
      </c>
      <c r="C17557">
        <v>1</v>
      </c>
      <c r="D17557">
        <f>169</f>
        <v>169</v>
      </c>
      <c r="E17557" t="s">
        <v>12</v>
      </c>
      <c r="F17557" s="3" t="s">
        <v>5594</v>
      </c>
      <c r="G17557">
        <v>2015</v>
      </c>
      <c r="H17557" t="s">
        <v>140</v>
      </c>
      <c r="I17557" t="s">
        <v>40971</v>
      </c>
    </row>
    <row r="17558" spans="1:9" ht="16" x14ac:dyDescent="0.2">
      <c r="A17558" t="s">
        <v>40970</v>
      </c>
      <c r="B17558" t="s">
        <v>40972</v>
      </c>
      <c r="C17558">
        <v>2</v>
      </c>
      <c r="D17558" t="s">
        <v>142</v>
      </c>
      <c r="E17558" t="s">
        <v>12</v>
      </c>
      <c r="F17558" s="3" t="s">
        <v>10268</v>
      </c>
      <c r="G17558">
        <v>2015</v>
      </c>
      <c r="H17558" t="s">
        <v>140</v>
      </c>
      <c r="I17558" t="s">
        <v>40971</v>
      </c>
    </row>
    <row r="17559" spans="1:9" ht="16" x14ac:dyDescent="0.2">
      <c r="A17559" t="s">
        <v>40970</v>
      </c>
      <c r="B17559" t="s">
        <v>40973</v>
      </c>
      <c r="C17559">
        <v>3</v>
      </c>
      <c r="D17559" s="5">
        <v>1401</v>
      </c>
      <c r="E17559" t="s">
        <v>12</v>
      </c>
      <c r="F17559" s="7" t="s">
        <v>1858</v>
      </c>
      <c r="G17559">
        <v>2015</v>
      </c>
      <c r="H17559" t="s">
        <v>140</v>
      </c>
      <c r="I17559" t="s">
        <v>40971</v>
      </c>
    </row>
    <row r="17560" spans="1:9" ht="16" x14ac:dyDescent="0.2">
      <c r="A17560" t="s">
        <v>40970</v>
      </c>
      <c r="B17560" t="s">
        <v>40974</v>
      </c>
      <c r="C17560">
        <v>4</v>
      </c>
      <c r="D17560">
        <f>461</f>
        <v>461</v>
      </c>
      <c r="E17560" t="s">
        <v>12</v>
      </c>
      <c r="F17560" s="3" t="s">
        <v>12569</v>
      </c>
      <c r="G17560">
        <v>2015</v>
      </c>
      <c r="H17560" t="s">
        <v>140</v>
      </c>
      <c r="I17560" t="s">
        <v>40971</v>
      </c>
    </row>
    <row r="17561" spans="1:9" ht="16" x14ac:dyDescent="0.2">
      <c r="A17561" t="s">
        <v>40975</v>
      </c>
      <c r="B17561" t="s">
        <v>40976</v>
      </c>
      <c r="C17561">
        <v>1</v>
      </c>
      <c r="D17561" t="s">
        <v>52</v>
      </c>
      <c r="E17561" t="s">
        <v>12</v>
      </c>
      <c r="F17561" s="3" t="s">
        <v>8608</v>
      </c>
      <c r="G17561">
        <v>2015</v>
      </c>
      <c r="H17561" t="s">
        <v>37</v>
      </c>
      <c r="I17561" t="s">
        <v>40977</v>
      </c>
    </row>
    <row r="17562" spans="1:9" ht="32" x14ac:dyDescent="0.2">
      <c r="A17562" t="s">
        <v>40975</v>
      </c>
      <c r="B17562" t="s">
        <v>40978</v>
      </c>
      <c r="C17562">
        <v>2</v>
      </c>
      <c r="D17562" t="s">
        <v>772</v>
      </c>
      <c r="E17562" t="s">
        <v>12</v>
      </c>
      <c r="F17562" s="3" t="s">
        <v>40979</v>
      </c>
      <c r="G17562">
        <v>2015</v>
      </c>
      <c r="H17562" t="s">
        <v>37</v>
      </c>
      <c r="I17562" t="s">
        <v>40977</v>
      </c>
    </row>
    <row r="17563" spans="1:9" ht="16" x14ac:dyDescent="0.2">
      <c r="A17563" t="s">
        <v>40980</v>
      </c>
      <c r="B17563" t="s">
        <v>40981</v>
      </c>
      <c r="C17563">
        <v>1</v>
      </c>
      <c r="D17563" t="s">
        <v>344</v>
      </c>
      <c r="E17563" t="s">
        <v>12</v>
      </c>
      <c r="F17563" s="3" t="s">
        <v>5894</v>
      </c>
      <c r="G17563">
        <v>2015</v>
      </c>
      <c r="H17563" t="s">
        <v>140</v>
      </c>
      <c r="I17563" t="s">
        <v>40982</v>
      </c>
    </row>
    <row r="17564" spans="1:9" ht="32" x14ac:dyDescent="0.2">
      <c r="A17564" t="s">
        <v>40983</v>
      </c>
      <c r="B17564" t="s">
        <v>40984</v>
      </c>
      <c r="C17564">
        <v>1</v>
      </c>
      <c r="D17564" t="s">
        <v>3561</v>
      </c>
      <c r="E17564" t="s">
        <v>12</v>
      </c>
      <c r="F17564" s="3" t="s">
        <v>40985</v>
      </c>
      <c r="G17564">
        <v>2015</v>
      </c>
      <c r="H17564" t="s">
        <v>140</v>
      </c>
      <c r="I17564" t="s">
        <v>40986</v>
      </c>
    </row>
    <row r="17565" spans="1:9" ht="32" x14ac:dyDescent="0.2">
      <c r="A17565" t="s">
        <v>40983</v>
      </c>
      <c r="B17565" t="s">
        <v>40987</v>
      </c>
      <c r="C17565">
        <v>2</v>
      </c>
      <c r="D17565" t="s">
        <v>292</v>
      </c>
      <c r="E17565" t="s">
        <v>12</v>
      </c>
      <c r="F17565" s="7" t="s">
        <v>40988</v>
      </c>
      <c r="G17565">
        <v>2015</v>
      </c>
      <c r="H17565" t="s">
        <v>140</v>
      </c>
      <c r="I17565" t="s">
        <v>40986</v>
      </c>
    </row>
    <row r="17566" spans="1:9" ht="16" x14ac:dyDescent="0.2">
      <c r="A17566" t="s">
        <v>40983</v>
      </c>
      <c r="B17566" t="s">
        <v>40989</v>
      </c>
      <c r="C17566">
        <v>3</v>
      </c>
      <c r="D17566" t="s">
        <v>1128</v>
      </c>
      <c r="E17566" t="s">
        <v>12</v>
      </c>
      <c r="F17566" s="3" t="s">
        <v>37411</v>
      </c>
      <c r="G17566">
        <v>2015</v>
      </c>
      <c r="H17566" t="s">
        <v>140</v>
      </c>
      <c r="I17566" t="s">
        <v>40986</v>
      </c>
    </row>
    <row r="17567" spans="1:9" ht="16" x14ac:dyDescent="0.2">
      <c r="A17567" t="s">
        <v>40990</v>
      </c>
      <c r="B17567" t="s">
        <v>40991</v>
      </c>
      <c r="C17567">
        <v>1</v>
      </c>
      <c r="D17567" t="s">
        <v>12</v>
      </c>
      <c r="E17567" t="s">
        <v>12</v>
      </c>
      <c r="F17567" s="3" t="s">
        <v>40992</v>
      </c>
      <c r="G17567">
        <v>2015</v>
      </c>
      <c r="H17567" t="s">
        <v>553</v>
      </c>
      <c r="I17567" t="s">
        <v>40993</v>
      </c>
    </row>
    <row r="17568" spans="1:9" ht="16" x14ac:dyDescent="0.2">
      <c r="A17568" t="s">
        <v>40994</v>
      </c>
      <c r="B17568" t="s">
        <v>40995</v>
      </c>
      <c r="C17568">
        <v>1</v>
      </c>
      <c r="D17568" t="s">
        <v>1085</v>
      </c>
      <c r="E17568" t="s">
        <v>12</v>
      </c>
      <c r="F17568" s="3" t="s">
        <v>40824</v>
      </c>
      <c r="G17568">
        <v>2015</v>
      </c>
      <c r="H17568" t="s">
        <v>5763</v>
      </c>
      <c r="I17568" t="s">
        <v>40996</v>
      </c>
    </row>
    <row r="17569" spans="1:9" ht="32" x14ac:dyDescent="0.2">
      <c r="A17569" t="s">
        <v>40997</v>
      </c>
      <c r="B17569" t="s">
        <v>40998</v>
      </c>
      <c r="C17569">
        <v>1</v>
      </c>
      <c r="D17569" t="s">
        <v>12</v>
      </c>
      <c r="E17569" t="s">
        <v>12</v>
      </c>
      <c r="F17569" s="3" t="s">
        <v>40999</v>
      </c>
      <c r="G17569">
        <v>2015</v>
      </c>
      <c r="H17569" t="s">
        <v>602</v>
      </c>
      <c r="I17569" t="s">
        <v>41000</v>
      </c>
    </row>
    <row r="17570" spans="1:9" ht="16" x14ac:dyDescent="0.2">
      <c r="A17570" t="s">
        <v>41001</v>
      </c>
      <c r="B17570" t="s">
        <v>40542</v>
      </c>
      <c r="C17570">
        <v>1</v>
      </c>
      <c r="D17570" t="s">
        <v>12409</v>
      </c>
      <c r="E17570" t="s">
        <v>12</v>
      </c>
      <c r="F17570" s="3" t="s">
        <v>40543</v>
      </c>
      <c r="G17570">
        <v>2015</v>
      </c>
      <c r="H17570" t="s">
        <v>86</v>
      </c>
      <c r="I17570" t="s">
        <v>41002</v>
      </c>
    </row>
    <row r="17571" spans="1:9" ht="32" x14ac:dyDescent="0.2">
      <c r="A17571" t="s">
        <v>41003</v>
      </c>
      <c r="B17571" t="s">
        <v>40734</v>
      </c>
      <c r="C17571">
        <v>4</v>
      </c>
      <c r="D17571">
        <f>410</f>
        <v>410</v>
      </c>
      <c r="E17571" t="s">
        <v>12</v>
      </c>
      <c r="F17571" s="3" t="s">
        <v>40735</v>
      </c>
      <c r="G17571">
        <v>2015</v>
      </c>
      <c r="H17571" t="s">
        <v>140</v>
      </c>
      <c r="I17571" t="s">
        <v>40736</v>
      </c>
    </row>
    <row r="17572" spans="1:9" ht="16" x14ac:dyDescent="0.2">
      <c r="A17572" t="s">
        <v>41003</v>
      </c>
      <c r="B17572" t="s">
        <v>40737</v>
      </c>
      <c r="C17572">
        <v>5</v>
      </c>
      <c r="D17572" t="s">
        <v>12</v>
      </c>
      <c r="E17572" t="s">
        <v>12</v>
      </c>
      <c r="F17572" s="3" t="s">
        <v>29269</v>
      </c>
      <c r="G17572">
        <v>2015</v>
      </c>
      <c r="H17572" t="s">
        <v>140</v>
      </c>
      <c r="I17572" t="s">
        <v>40736</v>
      </c>
    </row>
    <row r="17573" spans="1:9" ht="32" x14ac:dyDescent="0.2">
      <c r="A17573" t="s">
        <v>41003</v>
      </c>
      <c r="B17573" t="s">
        <v>40738</v>
      </c>
      <c r="C17573">
        <v>6</v>
      </c>
      <c r="D17573">
        <f>441</f>
        <v>441</v>
      </c>
      <c r="E17573" t="s">
        <v>12</v>
      </c>
      <c r="F17573" s="3" t="s">
        <v>41004</v>
      </c>
      <c r="G17573">
        <v>2015</v>
      </c>
      <c r="H17573" t="s">
        <v>140</v>
      </c>
      <c r="I17573" t="s">
        <v>40736</v>
      </c>
    </row>
    <row r="17574" spans="1:9" ht="16" x14ac:dyDescent="0.2">
      <c r="A17574" t="s">
        <v>41005</v>
      </c>
      <c r="B17574" t="s">
        <v>41006</v>
      </c>
      <c r="C17574">
        <v>1</v>
      </c>
      <c r="D17574" t="s">
        <v>311</v>
      </c>
      <c r="E17574" t="s">
        <v>12</v>
      </c>
      <c r="F17574" s="3" t="s">
        <v>21537</v>
      </c>
      <c r="G17574">
        <v>2015</v>
      </c>
      <c r="H17574" t="s">
        <v>140</v>
      </c>
      <c r="I17574" t="s">
        <v>41007</v>
      </c>
    </row>
    <row r="17575" spans="1:9" ht="16" x14ac:dyDescent="0.2">
      <c r="A17575" t="s">
        <v>41005</v>
      </c>
      <c r="B17575" t="s">
        <v>41008</v>
      </c>
      <c r="C17575">
        <v>2</v>
      </c>
      <c r="D17575">
        <f>441</f>
        <v>441</v>
      </c>
      <c r="E17575" t="s">
        <v>12</v>
      </c>
      <c r="F17575" s="3" t="s">
        <v>41009</v>
      </c>
      <c r="G17575">
        <v>2015</v>
      </c>
      <c r="H17575" t="s">
        <v>140</v>
      </c>
      <c r="I17575" t="s">
        <v>41007</v>
      </c>
    </row>
    <row r="17576" spans="1:9" ht="16" x14ac:dyDescent="0.2">
      <c r="A17576" t="s">
        <v>41005</v>
      </c>
      <c r="B17576" t="s">
        <v>41010</v>
      </c>
      <c r="C17576">
        <v>3</v>
      </c>
      <c r="D17576" t="s">
        <v>4805</v>
      </c>
      <c r="E17576" t="s">
        <v>12</v>
      </c>
      <c r="F17576" s="3" t="s">
        <v>41011</v>
      </c>
      <c r="G17576">
        <v>2015</v>
      </c>
      <c r="H17576" t="s">
        <v>140</v>
      </c>
      <c r="I17576" t="s">
        <v>41007</v>
      </c>
    </row>
    <row r="17577" spans="1:9" ht="32" x14ac:dyDescent="0.2">
      <c r="A17577" t="s">
        <v>41012</v>
      </c>
      <c r="B17577" t="s">
        <v>41013</v>
      </c>
      <c r="C17577">
        <v>1</v>
      </c>
      <c r="D17577" t="s">
        <v>12</v>
      </c>
      <c r="E17577" t="s">
        <v>12</v>
      </c>
      <c r="F17577" s="3" t="s">
        <v>41014</v>
      </c>
      <c r="G17577">
        <v>2015</v>
      </c>
      <c r="H17577" t="s">
        <v>137</v>
      </c>
      <c r="I17577" t="s">
        <v>41015</v>
      </c>
    </row>
    <row r="17578" spans="1:9" ht="16" x14ac:dyDescent="0.2">
      <c r="A17578" t="s">
        <v>41012</v>
      </c>
      <c r="B17578" t="s">
        <v>41016</v>
      </c>
      <c r="C17578">
        <v>2</v>
      </c>
      <c r="D17578" t="s">
        <v>469</v>
      </c>
      <c r="E17578" t="s">
        <v>12</v>
      </c>
      <c r="F17578" s="3" t="s">
        <v>17375</v>
      </c>
      <c r="G17578">
        <v>2015</v>
      </c>
      <c r="H17578" t="s">
        <v>137</v>
      </c>
      <c r="I17578" t="s">
        <v>41015</v>
      </c>
    </row>
    <row r="17579" spans="1:9" ht="32" x14ac:dyDescent="0.2">
      <c r="A17579" t="s">
        <v>41012</v>
      </c>
      <c r="B17579" t="s">
        <v>41017</v>
      </c>
      <c r="C17579">
        <v>3</v>
      </c>
      <c r="D17579" t="s">
        <v>469</v>
      </c>
      <c r="E17579" t="s">
        <v>12</v>
      </c>
      <c r="F17579" s="3" t="s">
        <v>41018</v>
      </c>
      <c r="G17579">
        <v>2015</v>
      </c>
      <c r="H17579" t="s">
        <v>137</v>
      </c>
      <c r="I17579" t="s">
        <v>41015</v>
      </c>
    </row>
    <row r="17580" spans="1:9" ht="32" x14ac:dyDescent="0.2">
      <c r="A17580" t="s">
        <v>41019</v>
      </c>
      <c r="B17580" t="s">
        <v>11483</v>
      </c>
      <c r="C17580">
        <v>1</v>
      </c>
      <c r="D17580" t="s">
        <v>1085</v>
      </c>
      <c r="E17580" t="s">
        <v>12</v>
      </c>
      <c r="F17580" s="3" t="s">
        <v>41020</v>
      </c>
      <c r="G17580">
        <v>2015</v>
      </c>
      <c r="H17580" t="s">
        <v>1663</v>
      </c>
      <c r="I17580" t="s">
        <v>41021</v>
      </c>
    </row>
    <row r="17581" spans="1:9" ht="16" x14ac:dyDescent="0.2">
      <c r="A17581" t="s">
        <v>41022</v>
      </c>
      <c r="B17581" t="s">
        <v>41023</v>
      </c>
      <c r="C17581">
        <v>1</v>
      </c>
      <c r="D17581">
        <v>551</v>
      </c>
      <c r="E17581" t="s">
        <v>12</v>
      </c>
      <c r="F17581" s="7" t="s">
        <v>262</v>
      </c>
      <c r="G17581">
        <v>2015</v>
      </c>
      <c r="H17581" t="s">
        <v>140</v>
      </c>
      <c r="I17581" t="s">
        <v>41024</v>
      </c>
    </row>
    <row r="17582" spans="1:9" ht="16" x14ac:dyDescent="0.2">
      <c r="A17582" t="s">
        <v>41025</v>
      </c>
      <c r="B17582" t="s">
        <v>40807</v>
      </c>
      <c r="C17582">
        <v>1</v>
      </c>
      <c r="D17582" t="s">
        <v>12</v>
      </c>
      <c r="E17582" t="s">
        <v>12</v>
      </c>
      <c r="F17582" s="3" t="s">
        <v>40808</v>
      </c>
      <c r="G17582">
        <v>2015</v>
      </c>
      <c r="H17582" t="s">
        <v>140</v>
      </c>
      <c r="I17582" t="s">
        <v>41026</v>
      </c>
    </row>
    <row r="17583" spans="1:9" ht="16" x14ac:dyDescent="0.2">
      <c r="A17583" t="s">
        <v>41027</v>
      </c>
      <c r="B17583" t="s">
        <v>27422</v>
      </c>
      <c r="C17583">
        <v>1</v>
      </c>
      <c r="D17583" t="s">
        <v>31</v>
      </c>
      <c r="E17583" t="s">
        <v>12</v>
      </c>
      <c r="F17583" s="3" t="s">
        <v>29299</v>
      </c>
      <c r="G17583">
        <v>2015</v>
      </c>
      <c r="H17583" t="s">
        <v>140</v>
      </c>
      <c r="I17583" t="s">
        <v>41028</v>
      </c>
    </row>
    <row r="17584" spans="1:9" ht="16" x14ac:dyDescent="0.2">
      <c r="A17584" t="s">
        <v>41027</v>
      </c>
      <c r="B17584" t="s">
        <v>37042</v>
      </c>
      <c r="C17584">
        <v>2</v>
      </c>
      <c r="D17584" t="s">
        <v>52</v>
      </c>
      <c r="E17584" t="s">
        <v>12</v>
      </c>
      <c r="F17584" s="3" t="s">
        <v>36435</v>
      </c>
      <c r="G17584">
        <v>2015</v>
      </c>
      <c r="H17584" t="s">
        <v>67</v>
      </c>
      <c r="I17584" t="s">
        <v>41028</v>
      </c>
    </row>
    <row r="17585" spans="1:9" ht="16" x14ac:dyDescent="0.2">
      <c r="A17585" t="s">
        <v>41027</v>
      </c>
      <c r="B17585" t="s">
        <v>37040</v>
      </c>
      <c r="C17585">
        <v>3</v>
      </c>
      <c r="D17585" t="s">
        <v>52</v>
      </c>
      <c r="E17585" t="s">
        <v>12</v>
      </c>
      <c r="F17585" s="3" t="s">
        <v>1450</v>
      </c>
      <c r="G17585">
        <v>2015</v>
      </c>
      <c r="H17585" t="s">
        <v>140</v>
      </c>
      <c r="I17585" t="s">
        <v>41028</v>
      </c>
    </row>
    <row r="17586" spans="1:9" ht="32" x14ac:dyDescent="0.2">
      <c r="A17586" t="s">
        <v>41029</v>
      </c>
      <c r="B17586" t="s">
        <v>35582</v>
      </c>
      <c r="C17586">
        <v>1</v>
      </c>
      <c r="D17586" t="s">
        <v>12</v>
      </c>
      <c r="E17586" t="s">
        <v>12</v>
      </c>
      <c r="F17586" s="3" t="s">
        <v>33490</v>
      </c>
      <c r="G17586">
        <v>2015</v>
      </c>
      <c r="H17586" t="s">
        <v>1157</v>
      </c>
      <c r="I17586" t="s">
        <v>41030</v>
      </c>
    </row>
    <row r="17587" spans="1:9" ht="16" x14ac:dyDescent="0.2">
      <c r="A17587" t="s">
        <v>41031</v>
      </c>
      <c r="B17587" t="s">
        <v>39906</v>
      </c>
      <c r="C17587">
        <v>1</v>
      </c>
      <c r="D17587" t="s">
        <v>316</v>
      </c>
      <c r="E17587" t="s">
        <v>12</v>
      </c>
      <c r="F17587" s="3" t="s">
        <v>6859</v>
      </c>
      <c r="G17587">
        <v>2015</v>
      </c>
      <c r="H17587" t="s">
        <v>140</v>
      </c>
      <c r="I17587" t="s">
        <v>41032</v>
      </c>
    </row>
    <row r="17588" spans="1:9" ht="16" x14ac:dyDescent="0.2">
      <c r="A17588" t="s">
        <v>41031</v>
      </c>
      <c r="B17588" t="s">
        <v>41033</v>
      </c>
      <c r="C17588">
        <v>2</v>
      </c>
      <c r="D17588" t="s">
        <v>316</v>
      </c>
      <c r="E17588" t="s">
        <v>12</v>
      </c>
      <c r="F17588" s="3" t="s">
        <v>6859</v>
      </c>
      <c r="G17588">
        <v>2015</v>
      </c>
      <c r="H17588" t="s">
        <v>140</v>
      </c>
      <c r="I17588" t="s">
        <v>41032</v>
      </c>
    </row>
    <row r="17589" spans="1:9" ht="32" x14ac:dyDescent="0.2">
      <c r="A17589" t="s">
        <v>41034</v>
      </c>
      <c r="B17589" t="s">
        <v>2259</v>
      </c>
      <c r="C17589">
        <v>1</v>
      </c>
      <c r="D17589" t="s">
        <v>316</v>
      </c>
      <c r="E17589" t="s">
        <v>12</v>
      </c>
      <c r="F17589" s="3" t="s">
        <v>30216</v>
      </c>
      <c r="G17589">
        <v>2015</v>
      </c>
      <c r="H17589" t="s">
        <v>140</v>
      </c>
      <c r="I17589" t="s">
        <v>41035</v>
      </c>
    </row>
    <row r="17590" spans="1:9" ht="32" x14ac:dyDescent="0.2">
      <c r="A17590" t="s">
        <v>41034</v>
      </c>
      <c r="B17590" t="s">
        <v>5068</v>
      </c>
      <c r="C17590">
        <v>2</v>
      </c>
      <c r="D17590">
        <f>151</f>
        <v>151</v>
      </c>
      <c r="E17590" t="s">
        <v>12</v>
      </c>
      <c r="F17590" s="3" t="s">
        <v>2032</v>
      </c>
      <c r="G17590">
        <v>2015</v>
      </c>
      <c r="H17590" t="s">
        <v>140</v>
      </c>
      <c r="I17590" t="s">
        <v>41035</v>
      </c>
    </row>
    <row r="17591" spans="1:9" ht="32" x14ac:dyDescent="0.2">
      <c r="A17591" t="s">
        <v>41036</v>
      </c>
      <c r="B17591" t="s">
        <v>33421</v>
      </c>
      <c r="C17591">
        <v>1</v>
      </c>
      <c r="D17591" t="s">
        <v>316</v>
      </c>
      <c r="E17591" t="s">
        <v>12</v>
      </c>
      <c r="F17591" s="3" t="s">
        <v>30216</v>
      </c>
      <c r="G17591">
        <v>2015</v>
      </c>
      <c r="H17591" t="s">
        <v>140</v>
      </c>
      <c r="I17591" t="s">
        <v>41037</v>
      </c>
    </row>
    <row r="17592" spans="1:9" ht="32" x14ac:dyDescent="0.2">
      <c r="A17592" t="s">
        <v>41036</v>
      </c>
      <c r="B17592" t="s">
        <v>41038</v>
      </c>
      <c r="C17592">
        <v>2</v>
      </c>
      <c r="D17592" t="s">
        <v>12</v>
      </c>
      <c r="E17592" t="s">
        <v>334</v>
      </c>
      <c r="F17592" s="3" t="s">
        <v>10149</v>
      </c>
      <c r="G17592">
        <v>2015</v>
      </c>
      <c r="H17592" t="s">
        <v>140</v>
      </c>
      <c r="I17592" t="s">
        <v>41037</v>
      </c>
    </row>
    <row r="17593" spans="1:9" ht="32" x14ac:dyDescent="0.2">
      <c r="A17593" t="s">
        <v>41036</v>
      </c>
      <c r="B17593" t="s">
        <v>41039</v>
      </c>
      <c r="C17593">
        <v>3</v>
      </c>
      <c r="D17593" t="s">
        <v>316</v>
      </c>
      <c r="E17593" t="s">
        <v>12</v>
      </c>
      <c r="F17593" s="3" t="s">
        <v>30216</v>
      </c>
      <c r="G17593">
        <v>2015</v>
      </c>
      <c r="H17593" t="s">
        <v>140</v>
      </c>
      <c r="I17593" t="s">
        <v>41037</v>
      </c>
    </row>
    <row r="17594" spans="1:9" ht="32" x14ac:dyDescent="0.2">
      <c r="A17594" t="s">
        <v>41036</v>
      </c>
      <c r="B17594" t="s">
        <v>31901</v>
      </c>
      <c r="C17594">
        <v>4</v>
      </c>
      <c r="D17594" t="s">
        <v>316</v>
      </c>
      <c r="E17594" t="s">
        <v>12</v>
      </c>
      <c r="F17594" s="3" t="s">
        <v>30216</v>
      </c>
      <c r="G17594">
        <v>2015</v>
      </c>
      <c r="H17594" t="s">
        <v>140</v>
      </c>
      <c r="I17594" t="s">
        <v>41037</v>
      </c>
    </row>
    <row r="17595" spans="1:9" ht="32" x14ac:dyDescent="0.2">
      <c r="A17595" t="s">
        <v>41036</v>
      </c>
      <c r="B17595" t="s">
        <v>41040</v>
      </c>
      <c r="C17595">
        <v>5</v>
      </c>
      <c r="D17595" t="s">
        <v>316</v>
      </c>
      <c r="E17595" t="s">
        <v>12</v>
      </c>
      <c r="F17595" s="3" t="s">
        <v>30216</v>
      </c>
      <c r="G17595">
        <v>2015</v>
      </c>
      <c r="H17595" t="s">
        <v>140</v>
      </c>
      <c r="I17595" t="s">
        <v>41037</v>
      </c>
    </row>
    <row r="17596" spans="1:9" ht="16" x14ac:dyDescent="0.2">
      <c r="A17596" t="s">
        <v>41041</v>
      </c>
      <c r="B17596" t="s">
        <v>41042</v>
      </c>
      <c r="C17596">
        <v>1</v>
      </c>
      <c r="D17596" t="s">
        <v>12</v>
      </c>
      <c r="E17596" t="s">
        <v>12</v>
      </c>
      <c r="F17596" s="3" t="s">
        <v>27760</v>
      </c>
      <c r="G17596">
        <v>2015</v>
      </c>
      <c r="H17596" t="s">
        <v>37</v>
      </c>
      <c r="I17596" t="s">
        <v>41043</v>
      </c>
    </row>
    <row r="17597" spans="1:9" ht="16" x14ac:dyDescent="0.2">
      <c r="A17597" t="s">
        <v>41044</v>
      </c>
      <c r="B17597" t="s">
        <v>41045</v>
      </c>
      <c r="C17597">
        <v>1</v>
      </c>
      <c r="D17597">
        <f>514</f>
        <v>514</v>
      </c>
      <c r="E17597" t="s">
        <v>12</v>
      </c>
      <c r="F17597" s="3" t="s">
        <v>501</v>
      </c>
      <c r="G17597">
        <v>2015</v>
      </c>
      <c r="H17597" t="s">
        <v>140</v>
      </c>
      <c r="I17597" t="s">
        <v>41046</v>
      </c>
    </row>
    <row r="17598" spans="1:9" ht="32" x14ac:dyDescent="0.2">
      <c r="A17598" t="s">
        <v>41047</v>
      </c>
      <c r="B17598" t="s">
        <v>39814</v>
      </c>
      <c r="C17598">
        <v>1</v>
      </c>
      <c r="D17598" t="s">
        <v>12</v>
      </c>
      <c r="E17598" t="s">
        <v>12</v>
      </c>
      <c r="F17598" s="3" t="s">
        <v>41048</v>
      </c>
      <c r="G17598">
        <v>2015</v>
      </c>
      <c r="H17598" t="s">
        <v>140</v>
      </c>
      <c r="I17598" t="s">
        <v>41049</v>
      </c>
    </row>
    <row r="17599" spans="1:9" ht="32" x14ac:dyDescent="0.2">
      <c r="A17599" t="s">
        <v>41047</v>
      </c>
      <c r="B17599" t="s">
        <v>7826</v>
      </c>
      <c r="C17599">
        <v>2</v>
      </c>
      <c r="D17599" t="s">
        <v>1903</v>
      </c>
      <c r="E17599" t="s">
        <v>12</v>
      </c>
      <c r="F17599" s="3" t="s">
        <v>7827</v>
      </c>
      <c r="G17599">
        <v>2015</v>
      </c>
      <c r="H17599" t="s">
        <v>323</v>
      </c>
      <c r="I17599" t="s">
        <v>41049</v>
      </c>
    </row>
    <row r="17600" spans="1:9" ht="32" x14ac:dyDescent="0.2">
      <c r="A17600" t="s">
        <v>41047</v>
      </c>
      <c r="B17600" t="s">
        <v>5503</v>
      </c>
      <c r="C17600">
        <v>3</v>
      </c>
      <c r="D17600">
        <f>151</f>
        <v>151</v>
      </c>
      <c r="E17600" t="s">
        <v>12</v>
      </c>
      <c r="F17600" s="3" t="s">
        <v>2032</v>
      </c>
      <c r="G17600">
        <v>2015</v>
      </c>
      <c r="H17600" t="s">
        <v>140</v>
      </c>
      <c r="I17600" t="s">
        <v>41049</v>
      </c>
    </row>
    <row r="17601" spans="1:9" ht="16" x14ac:dyDescent="0.2">
      <c r="A17601" t="s">
        <v>41050</v>
      </c>
      <c r="B17601" t="s">
        <v>41051</v>
      </c>
      <c r="C17601">
        <v>1</v>
      </c>
      <c r="D17601" t="s">
        <v>12</v>
      </c>
      <c r="E17601" t="s">
        <v>12</v>
      </c>
      <c r="F17601" s="3" t="s">
        <v>41052</v>
      </c>
      <c r="G17601">
        <v>2015</v>
      </c>
      <c r="H17601" t="s">
        <v>140</v>
      </c>
      <c r="I17601" t="s">
        <v>41053</v>
      </c>
    </row>
    <row r="17602" spans="1:9" ht="16" x14ac:dyDescent="0.2">
      <c r="A17602" t="s">
        <v>41054</v>
      </c>
      <c r="B17602" t="s">
        <v>26242</v>
      </c>
      <c r="C17602">
        <v>1</v>
      </c>
      <c r="D17602" t="s">
        <v>12</v>
      </c>
      <c r="E17602" t="s">
        <v>12</v>
      </c>
      <c r="F17602" s="3" t="s">
        <v>41055</v>
      </c>
      <c r="G17602">
        <v>2015</v>
      </c>
      <c r="H17602" t="s">
        <v>368</v>
      </c>
      <c r="I17602" t="s">
        <v>41056</v>
      </c>
    </row>
    <row r="17603" spans="1:9" ht="32" x14ac:dyDescent="0.2">
      <c r="A17603" t="s">
        <v>41057</v>
      </c>
      <c r="B17603" t="s">
        <v>411</v>
      </c>
      <c r="C17603">
        <v>1</v>
      </c>
      <c r="D17603" t="s">
        <v>344</v>
      </c>
      <c r="E17603" t="s">
        <v>12</v>
      </c>
      <c r="F17603" s="7" t="s">
        <v>41058</v>
      </c>
      <c r="G17603">
        <v>2015</v>
      </c>
      <c r="H17603" t="s">
        <v>174</v>
      </c>
      <c r="I17603" t="s">
        <v>41059</v>
      </c>
    </row>
    <row r="17604" spans="1:9" ht="32" x14ac:dyDescent="0.2">
      <c r="A17604" t="s">
        <v>41057</v>
      </c>
      <c r="B17604" t="s">
        <v>1374</v>
      </c>
      <c r="C17604">
        <v>2</v>
      </c>
      <c r="D17604" t="s">
        <v>344</v>
      </c>
      <c r="E17604" t="s">
        <v>12</v>
      </c>
      <c r="F17604" s="7" t="s">
        <v>41058</v>
      </c>
      <c r="G17604">
        <v>2015</v>
      </c>
      <c r="H17604" t="s">
        <v>174</v>
      </c>
      <c r="I17604" t="s">
        <v>41059</v>
      </c>
    </row>
    <row r="17605" spans="1:9" ht="32" x14ac:dyDescent="0.2">
      <c r="A17605" t="s">
        <v>41057</v>
      </c>
      <c r="B17605" t="s">
        <v>36835</v>
      </c>
      <c r="C17605">
        <v>3</v>
      </c>
      <c r="D17605" t="s">
        <v>576</v>
      </c>
      <c r="E17605" t="s">
        <v>12</v>
      </c>
      <c r="F17605" s="3" t="s">
        <v>41060</v>
      </c>
      <c r="G17605">
        <v>2015</v>
      </c>
      <c r="H17605" t="s">
        <v>174</v>
      </c>
      <c r="I17605" t="s">
        <v>41059</v>
      </c>
    </row>
    <row r="17606" spans="1:9" ht="32" x14ac:dyDescent="0.2">
      <c r="A17606" t="s">
        <v>41061</v>
      </c>
      <c r="B17606" t="s">
        <v>41062</v>
      </c>
      <c r="C17606">
        <v>1</v>
      </c>
      <c r="D17606" t="s">
        <v>12</v>
      </c>
      <c r="E17606" t="s">
        <v>12</v>
      </c>
      <c r="F17606" s="3" t="s">
        <v>21404</v>
      </c>
      <c r="G17606">
        <v>2015</v>
      </c>
      <c r="H17606" t="s">
        <v>239</v>
      </c>
      <c r="I17606" t="s">
        <v>41063</v>
      </c>
    </row>
    <row r="17607" spans="1:9" ht="16" x14ac:dyDescent="0.2">
      <c r="A17607" t="s">
        <v>41061</v>
      </c>
      <c r="B17607" t="s">
        <v>41064</v>
      </c>
      <c r="C17607">
        <v>2</v>
      </c>
      <c r="D17607" t="s">
        <v>1077</v>
      </c>
      <c r="E17607" t="s">
        <v>12</v>
      </c>
      <c r="F17607" s="3" t="s">
        <v>41065</v>
      </c>
      <c r="G17607">
        <v>2015</v>
      </c>
      <c r="H17607" t="s">
        <v>423</v>
      </c>
      <c r="I17607" t="s">
        <v>41063</v>
      </c>
    </row>
    <row r="17608" spans="1:9" ht="32" x14ac:dyDescent="0.2">
      <c r="A17608" t="s">
        <v>41066</v>
      </c>
      <c r="B17608" t="s">
        <v>41067</v>
      </c>
      <c r="C17608">
        <v>1</v>
      </c>
      <c r="D17608" t="s">
        <v>408</v>
      </c>
      <c r="E17608" t="s">
        <v>12</v>
      </c>
      <c r="F17608" s="3" t="s">
        <v>41068</v>
      </c>
      <c r="G17608">
        <v>2015</v>
      </c>
      <c r="H17608" t="s">
        <v>318</v>
      </c>
      <c r="I17608" t="s">
        <v>41069</v>
      </c>
    </row>
    <row r="17609" spans="1:9" ht="32" x14ac:dyDescent="0.2">
      <c r="A17609" t="s">
        <v>41070</v>
      </c>
      <c r="B17609" t="s">
        <v>41071</v>
      </c>
      <c r="C17609">
        <v>1</v>
      </c>
      <c r="D17609" t="s">
        <v>12</v>
      </c>
      <c r="E17609" t="s">
        <v>12</v>
      </c>
      <c r="F17609" s="3" t="s">
        <v>41072</v>
      </c>
      <c r="G17609">
        <v>2015</v>
      </c>
      <c r="H17609" t="s">
        <v>423</v>
      </c>
      <c r="I17609" t="s">
        <v>41073</v>
      </c>
    </row>
    <row r="17610" spans="1:9" ht="16" x14ac:dyDescent="0.2">
      <c r="A17610" t="s">
        <v>41074</v>
      </c>
      <c r="B17610" t="s">
        <v>41075</v>
      </c>
      <c r="C17610">
        <v>1</v>
      </c>
      <c r="D17610" t="s">
        <v>101</v>
      </c>
      <c r="E17610" t="s">
        <v>12</v>
      </c>
      <c r="F17610" s="3" t="s">
        <v>41076</v>
      </c>
      <c r="G17610">
        <v>2015</v>
      </c>
      <c r="H17610" t="s">
        <v>37</v>
      </c>
      <c r="I17610" t="s">
        <v>41077</v>
      </c>
    </row>
    <row r="17611" spans="1:9" ht="16" x14ac:dyDescent="0.2">
      <c r="A17611" t="s">
        <v>41074</v>
      </c>
      <c r="B17611" t="s">
        <v>41078</v>
      </c>
      <c r="C17611">
        <v>2</v>
      </c>
      <c r="D17611" t="s">
        <v>12</v>
      </c>
      <c r="E17611" t="s">
        <v>12</v>
      </c>
      <c r="F17611" s="3" t="s">
        <v>34347</v>
      </c>
      <c r="G17611">
        <v>2015</v>
      </c>
      <c r="H17611" t="s">
        <v>37</v>
      </c>
      <c r="I17611" t="s">
        <v>41077</v>
      </c>
    </row>
    <row r="17612" spans="1:9" ht="16" x14ac:dyDescent="0.2">
      <c r="A17612" t="s">
        <v>41079</v>
      </c>
      <c r="B17612" t="s">
        <v>41080</v>
      </c>
      <c r="C17612">
        <v>1</v>
      </c>
      <c r="D17612" t="s">
        <v>52</v>
      </c>
      <c r="E17612" t="s">
        <v>12</v>
      </c>
      <c r="F17612" s="3" t="s">
        <v>8608</v>
      </c>
      <c r="G17612">
        <v>2015</v>
      </c>
      <c r="H17612" t="s">
        <v>37</v>
      </c>
      <c r="I17612" t="s">
        <v>41081</v>
      </c>
    </row>
    <row r="17613" spans="1:9" ht="16" x14ac:dyDescent="0.2">
      <c r="A17613" t="s">
        <v>41079</v>
      </c>
      <c r="B17613" t="s">
        <v>41082</v>
      </c>
      <c r="C17613">
        <v>2</v>
      </c>
      <c r="D17613" t="s">
        <v>12</v>
      </c>
      <c r="E17613" t="s">
        <v>12</v>
      </c>
      <c r="F17613" s="3" t="s">
        <v>41083</v>
      </c>
      <c r="G17613">
        <v>2015</v>
      </c>
      <c r="H17613" t="s">
        <v>37</v>
      </c>
      <c r="I17613" t="s">
        <v>41081</v>
      </c>
    </row>
    <row r="17614" spans="1:9" ht="16" x14ac:dyDescent="0.2">
      <c r="A17614" t="s">
        <v>41084</v>
      </c>
      <c r="B17614" t="s">
        <v>41085</v>
      </c>
      <c r="C17614">
        <v>1</v>
      </c>
      <c r="D17614">
        <f>226</f>
        <v>226</v>
      </c>
      <c r="E17614" t="s">
        <v>12</v>
      </c>
      <c r="F17614" s="3" t="s">
        <v>41086</v>
      </c>
      <c r="G17614">
        <v>2015</v>
      </c>
      <c r="H17614" t="s">
        <v>2773</v>
      </c>
      <c r="I17614" t="s">
        <v>41087</v>
      </c>
    </row>
    <row r="17615" spans="1:9" ht="16" x14ac:dyDescent="0.2">
      <c r="A17615" t="s">
        <v>41088</v>
      </c>
      <c r="B17615" t="s">
        <v>41089</v>
      </c>
      <c r="C17615">
        <v>1</v>
      </c>
      <c r="D17615" t="s">
        <v>12</v>
      </c>
      <c r="E17615" t="s">
        <v>12</v>
      </c>
      <c r="F17615" s="3" t="s">
        <v>29901</v>
      </c>
      <c r="G17615">
        <v>2015</v>
      </c>
      <c r="H17615" t="s">
        <v>162</v>
      </c>
      <c r="I17615" t="s">
        <v>41090</v>
      </c>
    </row>
    <row r="17616" spans="1:9" ht="16" x14ac:dyDescent="0.2">
      <c r="A17616" t="s">
        <v>41088</v>
      </c>
      <c r="B17616" t="s">
        <v>41091</v>
      </c>
      <c r="C17616">
        <v>2</v>
      </c>
      <c r="D17616" t="s">
        <v>12</v>
      </c>
      <c r="E17616" t="s">
        <v>12</v>
      </c>
      <c r="F17616" s="3" t="s">
        <v>41092</v>
      </c>
      <c r="G17616">
        <v>2015</v>
      </c>
      <c r="H17616" t="s">
        <v>162</v>
      </c>
      <c r="I17616" t="s">
        <v>41090</v>
      </c>
    </row>
    <row r="17617" spans="1:9" ht="16" x14ac:dyDescent="0.2">
      <c r="A17617" t="s">
        <v>41093</v>
      </c>
      <c r="B17617" t="s">
        <v>41075</v>
      </c>
      <c r="C17617">
        <v>1</v>
      </c>
      <c r="D17617" t="s">
        <v>101</v>
      </c>
      <c r="E17617" t="s">
        <v>12</v>
      </c>
      <c r="F17617" s="3" t="s">
        <v>41094</v>
      </c>
      <c r="G17617">
        <v>2015</v>
      </c>
      <c r="H17617" t="s">
        <v>37</v>
      </c>
      <c r="I17617" t="s">
        <v>41095</v>
      </c>
    </row>
    <row r="17618" spans="1:9" ht="32" x14ac:dyDescent="0.2">
      <c r="A17618" t="s">
        <v>41096</v>
      </c>
      <c r="B17618" t="s">
        <v>41097</v>
      </c>
      <c r="C17618">
        <v>1</v>
      </c>
      <c r="D17618" t="s">
        <v>12</v>
      </c>
      <c r="E17618" t="s">
        <v>12</v>
      </c>
      <c r="F17618" s="3" t="s">
        <v>3171</v>
      </c>
      <c r="G17618">
        <v>2015</v>
      </c>
      <c r="H17618" t="s">
        <v>522</v>
      </c>
      <c r="I17618" t="s">
        <v>41098</v>
      </c>
    </row>
    <row r="17619" spans="1:9" ht="16" x14ac:dyDescent="0.2">
      <c r="A17619" t="s">
        <v>41099</v>
      </c>
      <c r="B17619" t="s">
        <v>41100</v>
      </c>
      <c r="C17619">
        <v>1</v>
      </c>
      <c r="D17619" t="s">
        <v>12</v>
      </c>
      <c r="E17619" t="s">
        <v>12</v>
      </c>
      <c r="F17619" s="3" t="s">
        <v>41101</v>
      </c>
      <c r="G17619">
        <v>2015</v>
      </c>
      <c r="H17619" t="s">
        <v>1810</v>
      </c>
      <c r="I17619" t="s">
        <v>41102</v>
      </c>
    </row>
    <row r="17620" spans="1:9" ht="16" x14ac:dyDescent="0.2">
      <c r="A17620" t="s">
        <v>41099</v>
      </c>
      <c r="B17620" t="s">
        <v>41103</v>
      </c>
      <c r="C17620">
        <v>2</v>
      </c>
      <c r="D17620" t="s">
        <v>1085</v>
      </c>
      <c r="E17620" t="s">
        <v>7714</v>
      </c>
      <c r="F17620" s="3" t="s">
        <v>21615</v>
      </c>
      <c r="G17620">
        <v>2015</v>
      </c>
      <c r="H17620" t="s">
        <v>1810</v>
      </c>
      <c r="I17620" t="s">
        <v>41102</v>
      </c>
    </row>
    <row r="17621" spans="1:9" ht="16" x14ac:dyDescent="0.2">
      <c r="A17621" t="s">
        <v>41104</v>
      </c>
      <c r="B17621" t="s">
        <v>41075</v>
      </c>
      <c r="C17621">
        <v>1</v>
      </c>
      <c r="D17621" t="s">
        <v>101</v>
      </c>
      <c r="E17621" t="s">
        <v>12</v>
      </c>
      <c r="F17621" s="3" t="s">
        <v>41105</v>
      </c>
      <c r="G17621">
        <v>2015</v>
      </c>
      <c r="H17621" t="s">
        <v>37</v>
      </c>
      <c r="I17621" t="s">
        <v>41106</v>
      </c>
    </row>
    <row r="17622" spans="1:9" ht="16" x14ac:dyDescent="0.2">
      <c r="A17622" t="s">
        <v>41104</v>
      </c>
      <c r="B17622" t="s">
        <v>41078</v>
      </c>
      <c r="C17622">
        <v>2</v>
      </c>
      <c r="D17622" t="s">
        <v>12</v>
      </c>
      <c r="E17622" t="s">
        <v>12</v>
      </c>
      <c r="F17622" s="3" t="s">
        <v>34347</v>
      </c>
      <c r="G17622">
        <v>2015</v>
      </c>
      <c r="H17622" t="s">
        <v>37</v>
      </c>
      <c r="I17622" t="s">
        <v>41106</v>
      </c>
    </row>
    <row r="17623" spans="1:9" ht="32" x14ac:dyDescent="0.2">
      <c r="A17623" t="s">
        <v>41107</v>
      </c>
      <c r="B17623" t="s">
        <v>41108</v>
      </c>
      <c r="C17623">
        <v>1</v>
      </c>
      <c r="D17623" t="s">
        <v>12</v>
      </c>
      <c r="E17623" t="s">
        <v>12</v>
      </c>
      <c r="F17623" s="3" t="s">
        <v>41109</v>
      </c>
      <c r="G17623">
        <v>2015</v>
      </c>
      <c r="H17623" t="s">
        <v>86</v>
      </c>
      <c r="I17623" t="s">
        <v>41110</v>
      </c>
    </row>
    <row r="17624" spans="1:9" ht="32" x14ac:dyDescent="0.2">
      <c r="A17624" t="s">
        <v>41111</v>
      </c>
      <c r="B17624" t="s">
        <v>41112</v>
      </c>
      <c r="C17624">
        <v>1</v>
      </c>
      <c r="D17624" t="s">
        <v>1512</v>
      </c>
      <c r="E17624" t="s">
        <v>12</v>
      </c>
      <c r="F17624" s="3" t="s">
        <v>41113</v>
      </c>
      <c r="G17624">
        <v>2015</v>
      </c>
      <c r="H17624" t="s">
        <v>323</v>
      </c>
      <c r="I17624" t="s">
        <v>41114</v>
      </c>
    </row>
    <row r="17625" spans="1:9" ht="16" x14ac:dyDescent="0.2">
      <c r="A17625" t="s">
        <v>41115</v>
      </c>
      <c r="B17625" t="s">
        <v>41116</v>
      </c>
      <c r="C17625">
        <v>1</v>
      </c>
      <c r="D17625" t="s">
        <v>52</v>
      </c>
      <c r="E17625" t="s">
        <v>12</v>
      </c>
      <c r="F17625" s="3" t="s">
        <v>3667</v>
      </c>
      <c r="G17625">
        <v>2015</v>
      </c>
      <c r="H17625" t="s">
        <v>21</v>
      </c>
      <c r="I17625" t="s">
        <v>41117</v>
      </c>
    </row>
    <row r="17626" spans="1:9" ht="16" x14ac:dyDescent="0.2">
      <c r="A17626" t="s">
        <v>41118</v>
      </c>
      <c r="B17626" t="s">
        <v>41119</v>
      </c>
      <c r="C17626">
        <v>1</v>
      </c>
      <c r="D17626" t="s">
        <v>12</v>
      </c>
      <c r="E17626" t="s">
        <v>12</v>
      </c>
      <c r="F17626" s="3" t="s">
        <v>32549</v>
      </c>
      <c r="G17626">
        <v>2015</v>
      </c>
      <c r="H17626" t="s">
        <v>5857</v>
      </c>
      <c r="I17626" t="s">
        <v>41120</v>
      </c>
    </row>
    <row r="17627" spans="1:9" ht="32" x14ac:dyDescent="0.2">
      <c r="A17627" t="s">
        <v>41121</v>
      </c>
      <c r="B17627" t="s">
        <v>41122</v>
      </c>
      <c r="C17627">
        <v>1</v>
      </c>
      <c r="D17627" t="s">
        <v>12</v>
      </c>
      <c r="E17627" t="s">
        <v>12</v>
      </c>
      <c r="F17627" s="3" t="s">
        <v>3302</v>
      </c>
      <c r="G17627">
        <v>2015</v>
      </c>
      <c r="H17627" t="s">
        <v>239</v>
      </c>
      <c r="I17627" t="s">
        <v>41123</v>
      </c>
    </row>
    <row r="17628" spans="1:9" ht="32" x14ac:dyDescent="0.2">
      <c r="A17628" t="s">
        <v>41124</v>
      </c>
      <c r="B17628" t="s">
        <v>4229</v>
      </c>
      <c r="C17628">
        <v>1</v>
      </c>
      <c r="D17628" t="s">
        <v>31</v>
      </c>
      <c r="E17628" t="s">
        <v>12</v>
      </c>
      <c r="F17628" s="3" t="s">
        <v>41125</v>
      </c>
      <c r="G17628">
        <v>2015</v>
      </c>
      <c r="H17628" t="s">
        <v>140</v>
      </c>
      <c r="I17628" t="s">
        <v>41126</v>
      </c>
    </row>
    <row r="17629" spans="1:9" ht="32" x14ac:dyDescent="0.2">
      <c r="A17629" t="s">
        <v>41127</v>
      </c>
      <c r="B17629" t="s">
        <v>30853</v>
      </c>
      <c r="C17629">
        <v>1</v>
      </c>
      <c r="D17629" t="s">
        <v>344</v>
      </c>
      <c r="E17629" t="s">
        <v>12</v>
      </c>
      <c r="F17629" s="3" t="s">
        <v>7373</v>
      </c>
      <c r="G17629">
        <v>2015</v>
      </c>
      <c r="H17629" t="s">
        <v>1157</v>
      </c>
      <c r="I17629" t="s">
        <v>41128</v>
      </c>
    </row>
    <row r="17630" spans="1:9" ht="32" x14ac:dyDescent="0.2">
      <c r="A17630" t="s">
        <v>41129</v>
      </c>
      <c r="B17630" t="s">
        <v>41130</v>
      </c>
      <c r="C17630">
        <v>1</v>
      </c>
      <c r="D17630" t="s">
        <v>12</v>
      </c>
      <c r="E17630" t="s">
        <v>12</v>
      </c>
      <c r="F17630" s="3" t="s">
        <v>41131</v>
      </c>
      <c r="G17630">
        <v>2015</v>
      </c>
      <c r="H17630" t="s">
        <v>37</v>
      </c>
      <c r="I17630" t="s">
        <v>41132</v>
      </c>
    </row>
    <row r="17631" spans="1:9" ht="16" x14ac:dyDescent="0.2">
      <c r="A17631" t="s">
        <v>41129</v>
      </c>
      <c r="B17631" t="s">
        <v>41133</v>
      </c>
      <c r="C17631">
        <v>2</v>
      </c>
      <c r="D17631" t="s">
        <v>12</v>
      </c>
      <c r="E17631" t="s">
        <v>12</v>
      </c>
      <c r="F17631" s="3" t="s">
        <v>4759</v>
      </c>
      <c r="G17631">
        <v>2015</v>
      </c>
      <c r="H17631" t="s">
        <v>37</v>
      </c>
      <c r="I17631" t="s">
        <v>41132</v>
      </c>
    </row>
    <row r="17632" spans="1:9" ht="16" x14ac:dyDescent="0.2">
      <c r="A17632" t="s">
        <v>41134</v>
      </c>
      <c r="B17632" t="s">
        <v>38075</v>
      </c>
      <c r="C17632">
        <v>1</v>
      </c>
      <c r="D17632" t="s">
        <v>12</v>
      </c>
      <c r="E17632" t="s">
        <v>12</v>
      </c>
      <c r="F17632" s="3" t="s">
        <v>35156</v>
      </c>
      <c r="G17632">
        <v>2015</v>
      </c>
      <c r="H17632" t="s">
        <v>1663</v>
      </c>
      <c r="I17632" t="s">
        <v>41135</v>
      </c>
    </row>
    <row r="17633" spans="1:9" ht="16" x14ac:dyDescent="0.2">
      <c r="A17633" t="s">
        <v>41134</v>
      </c>
      <c r="B17633" t="s">
        <v>41136</v>
      </c>
      <c r="C17633">
        <v>2</v>
      </c>
      <c r="D17633" t="s">
        <v>12</v>
      </c>
      <c r="E17633" t="s">
        <v>12</v>
      </c>
      <c r="F17633" s="3" t="s">
        <v>38073</v>
      </c>
      <c r="G17633">
        <v>2015</v>
      </c>
      <c r="H17633" t="s">
        <v>1663</v>
      </c>
      <c r="I17633" t="s">
        <v>41135</v>
      </c>
    </row>
    <row r="17634" spans="1:9" ht="32" x14ac:dyDescent="0.2">
      <c r="A17634" t="s">
        <v>41137</v>
      </c>
      <c r="B17634" t="s">
        <v>36519</v>
      </c>
      <c r="C17634">
        <v>1</v>
      </c>
      <c r="D17634" t="s">
        <v>12</v>
      </c>
      <c r="E17634" t="s">
        <v>12</v>
      </c>
      <c r="F17634" s="3" t="s">
        <v>36520</v>
      </c>
      <c r="G17634">
        <v>2015</v>
      </c>
      <c r="H17634" t="s">
        <v>761</v>
      </c>
      <c r="I17634" t="s">
        <v>41138</v>
      </c>
    </row>
    <row r="17635" spans="1:9" ht="32" x14ac:dyDescent="0.2">
      <c r="A17635" t="s">
        <v>41137</v>
      </c>
      <c r="B17635" t="s">
        <v>41139</v>
      </c>
      <c r="C17635">
        <v>2</v>
      </c>
      <c r="D17635">
        <f>469</f>
        <v>469</v>
      </c>
      <c r="E17635" t="s">
        <v>12</v>
      </c>
      <c r="F17635" s="3" t="s">
        <v>38987</v>
      </c>
      <c r="G17635">
        <v>2015</v>
      </c>
      <c r="H17635" t="s">
        <v>761</v>
      </c>
      <c r="I17635" t="s">
        <v>41138</v>
      </c>
    </row>
    <row r="17636" spans="1:9" ht="16" x14ac:dyDescent="0.2">
      <c r="A17636" t="s">
        <v>41140</v>
      </c>
      <c r="B17636" t="s">
        <v>41141</v>
      </c>
      <c r="C17636">
        <v>1</v>
      </c>
      <c r="D17636" t="s">
        <v>344</v>
      </c>
      <c r="E17636" t="s">
        <v>12</v>
      </c>
      <c r="F17636" s="3" t="s">
        <v>41142</v>
      </c>
      <c r="G17636">
        <v>2015</v>
      </c>
      <c r="H17636" t="s">
        <v>140</v>
      </c>
      <c r="I17636" t="s">
        <v>41143</v>
      </c>
    </row>
    <row r="17637" spans="1:9" ht="16" x14ac:dyDescent="0.2">
      <c r="A17637" t="s">
        <v>41144</v>
      </c>
      <c r="B17637" t="s">
        <v>41145</v>
      </c>
      <c r="C17637">
        <v>1</v>
      </c>
      <c r="D17637" t="s">
        <v>12</v>
      </c>
      <c r="E17637" t="s">
        <v>12</v>
      </c>
      <c r="F17637" s="3" t="s">
        <v>41146</v>
      </c>
      <c r="G17637">
        <v>2015</v>
      </c>
      <c r="H17637" t="s">
        <v>140</v>
      </c>
      <c r="I17637" t="s">
        <v>41147</v>
      </c>
    </row>
    <row r="17638" spans="1:9" ht="32" x14ac:dyDescent="0.2">
      <c r="A17638" t="s">
        <v>41144</v>
      </c>
      <c r="B17638" t="s">
        <v>41148</v>
      </c>
      <c r="C17638">
        <v>2</v>
      </c>
      <c r="D17638" t="s">
        <v>12</v>
      </c>
      <c r="E17638" t="s">
        <v>12</v>
      </c>
      <c r="F17638" s="3" t="s">
        <v>41149</v>
      </c>
      <c r="G17638">
        <v>2015</v>
      </c>
      <c r="H17638" t="s">
        <v>140</v>
      </c>
      <c r="I17638" t="s">
        <v>41147</v>
      </c>
    </row>
    <row r="17639" spans="1:9" ht="16" x14ac:dyDescent="0.2">
      <c r="A17639" t="s">
        <v>41144</v>
      </c>
      <c r="B17639" t="s">
        <v>41150</v>
      </c>
      <c r="C17639">
        <v>3</v>
      </c>
      <c r="D17639" t="s">
        <v>12</v>
      </c>
      <c r="E17639" t="s">
        <v>12</v>
      </c>
      <c r="F17639" s="3" t="s">
        <v>41151</v>
      </c>
      <c r="G17639">
        <v>2015</v>
      </c>
      <c r="H17639" t="s">
        <v>140</v>
      </c>
      <c r="I17639" t="s">
        <v>41147</v>
      </c>
    </row>
    <row r="17640" spans="1:9" ht="16" x14ac:dyDescent="0.2">
      <c r="A17640" t="s">
        <v>41152</v>
      </c>
      <c r="B17640" t="s">
        <v>41141</v>
      </c>
      <c r="C17640">
        <v>2</v>
      </c>
      <c r="D17640" t="s">
        <v>344</v>
      </c>
      <c r="E17640" t="s">
        <v>12</v>
      </c>
      <c r="F17640" s="3" t="s">
        <v>41142</v>
      </c>
      <c r="G17640">
        <v>2015</v>
      </c>
      <c r="H17640" t="s">
        <v>140</v>
      </c>
      <c r="I17640" t="s">
        <v>41143</v>
      </c>
    </row>
    <row r="17641" spans="1:9" ht="16" x14ac:dyDescent="0.2">
      <c r="A17641" t="s">
        <v>41153</v>
      </c>
      <c r="B17641" t="s">
        <v>177</v>
      </c>
      <c r="C17641">
        <v>1</v>
      </c>
      <c r="D17641" t="s">
        <v>33652</v>
      </c>
      <c r="E17641" t="s">
        <v>12</v>
      </c>
      <c r="F17641" s="3" t="s">
        <v>36195</v>
      </c>
      <c r="G17641">
        <v>2015</v>
      </c>
      <c r="H17641" t="s">
        <v>126</v>
      </c>
      <c r="I17641" t="s">
        <v>41154</v>
      </c>
    </row>
    <row r="17642" spans="1:9" ht="32" x14ac:dyDescent="0.2">
      <c r="A17642" t="s">
        <v>41155</v>
      </c>
      <c r="B17642" t="s">
        <v>40605</v>
      </c>
      <c r="C17642">
        <v>1</v>
      </c>
      <c r="D17642">
        <f>159</f>
        <v>159</v>
      </c>
      <c r="E17642" t="s">
        <v>12</v>
      </c>
      <c r="F17642" s="3" t="s">
        <v>40606</v>
      </c>
      <c r="G17642">
        <v>2015</v>
      </c>
      <c r="H17642" t="s">
        <v>1524</v>
      </c>
      <c r="I17642" t="s">
        <v>41156</v>
      </c>
    </row>
    <row r="17643" spans="1:9" ht="16" x14ac:dyDescent="0.2">
      <c r="A17643" t="s">
        <v>41155</v>
      </c>
      <c r="B17643" t="s">
        <v>40608</v>
      </c>
      <c r="C17643">
        <v>2</v>
      </c>
      <c r="D17643" t="s">
        <v>12</v>
      </c>
      <c r="E17643" t="s">
        <v>12</v>
      </c>
      <c r="F17643" s="3" t="s">
        <v>34457</v>
      </c>
      <c r="G17643">
        <v>2015</v>
      </c>
      <c r="H17643" t="s">
        <v>140</v>
      </c>
      <c r="I17643" t="s">
        <v>41156</v>
      </c>
    </row>
    <row r="17644" spans="1:9" ht="32" x14ac:dyDescent="0.2">
      <c r="A17644" t="s">
        <v>41157</v>
      </c>
      <c r="B17644" t="s">
        <v>41158</v>
      </c>
      <c r="C17644">
        <v>1</v>
      </c>
      <c r="D17644" t="s">
        <v>52</v>
      </c>
      <c r="E17644" t="s">
        <v>12</v>
      </c>
      <c r="F17644" s="3" t="s">
        <v>41159</v>
      </c>
      <c r="G17644">
        <v>2015</v>
      </c>
      <c r="H17644" t="s">
        <v>86</v>
      </c>
      <c r="I17644" t="s">
        <v>41160</v>
      </c>
    </row>
    <row r="17645" spans="1:9" ht="32" x14ac:dyDescent="0.2">
      <c r="A17645" t="s">
        <v>41161</v>
      </c>
      <c r="B17645" t="s">
        <v>41162</v>
      </c>
      <c r="C17645">
        <v>1</v>
      </c>
      <c r="D17645" t="s">
        <v>12</v>
      </c>
      <c r="E17645" t="s">
        <v>12</v>
      </c>
      <c r="F17645" s="3" t="s">
        <v>41163</v>
      </c>
      <c r="G17645">
        <v>2015</v>
      </c>
      <c r="H17645" t="s">
        <v>239</v>
      </c>
      <c r="I17645" t="s">
        <v>41164</v>
      </c>
    </row>
    <row r="17646" spans="1:9" ht="32" x14ac:dyDescent="0.2">
      <c r="A17646" t="s">
        <v>41161</v>
      </c>
      <c r="B17646" t="s">
        <v>41165</v>
      </c>
      <c r="C17646">
        <v>2</v>
      </c>
      <c r="D17646" t="s">
        <v>12</v>
      </c>
      <c r="E17646" t="s">
        <v>12</v>
      </c>
      <c r="F17646" s="3" t="s">
        <v>27269</v>
      </c>
      <c r="G17646">
        <v>2015</v>
      </c>
      <c r="H17646" t="s">
        <v>239</v>
      </c>
      <c r="I17646" t="s">
        <v>41164</v>
      </c>
    </row>
    <row r="17647" spans="1:9" ht="16" x14ac:dyDescent="0.2">
      <c r="A17647" t="s">
        <v>41161</v>
      </c>
      <c r="B17647" t="s">
        <v>41166</v>
      </c>
      <c r="C17647">
        <v>3</v>
      </c>
      <c r="D17647" t="s">
        <v>996</v>
      </c>
      <c r="E17647" t="s">
        <v>12</v>
      </c>
      <c r="F17647" s="3" t="s">
        <v>41167</v>
      </c>
      <c r="G17647">
        <v>2015</v>
      </c>
      <c r="H17647" t="s">
        <v>998</v>
      </c>
      <c r="I17647" t="s">
        <v>41164</v>
      </c>
    </row>
    <row r="17648" spans="1:9" ht="16" x14ac:dyDescent="0.2">
      <c r="A17648" t="s">
        <v>41168</v>
      </c>
      <c r="B17648" t="s">
        <v>41169</v>
      </c>
      <c r="C17648">
        <v>1</v>
      </c>
      <c r="D17648" t="s">
        <v>12</v>
      </c>
      <c r="E17648" t="s">
        <v>12</v>
      </c>
      <c r="F17648" s="3" t="s">
        <v>41170</v>
      </c>
      <c r="G17648">
        <v>2015</v>
      </c>
      <c r="H17648" t="s">
        <v>1810</v>
      </c>
      <c r="I17648" t="s">
        <v>41171</v>
      </c>
    </row>
    <row r="17649" spans="1:9" ht="16" x14ac:dyDescent="0.2">
      <c r="A17649" t="s">
        <v>41172</v>
      </c>
      <c r="B17649" t="s">
        <v>2293</v>
      </c>
      <c r="C17649">
        <v>1</v>
      </c>
      <c r="D17649" t="s">
        <v>12</v>
      </c>
      <c r="E17649" t="s">
        <v>12</v>
      </c>
      <c r="F17649" s="3" t="s">
        <v>3954</v>
      </c>
      <c r="G17649">
        <v>2015</v>
      </c>
      <c r="H17649" t="s">
        <v>1248</v>
      </c>
      <c r="I17649" t="s">
        <v>41173</v>
      </c>
    </row>
    <row r="17650" spans="1:9" ht="32" x14ac:dyDescent="0.2">
      <c r="A17650" t="s">
        <v>41172</v>
      </c>
      <c r="B17650" t="s">
        <v>41174</v>
      </c>
      <c r="C17650">
        <v>2</v>
      </c>
      <c r="D17650" t="s">
        <v>12</v>
      </c>
      <c r="E17650" t="s">
        <v>12</v>
      </c>
      <c r="F17650" s="3" t="s">
        <v>35402</v>
      </c>
      <c r="G17650">
        <v>2015</v>
      </c>
      <c r="H17650" t="s">
        <v>1248</v>
      </c>
      <c r="I17650" t="s">
        <v>41173</v>
      </c>
    </row>
    <row r="17651" spans="1:9" ht="16" x14ac:dyDescent="0.2">
      <c r="A17651" t="s">
        <v>41175</v>
      </c>
      <c r="B17651" t="s">
        <v>41176</v>
      </c>
      <c r="C17651">
        <v>1</v>
      </c>
      <c r="D17651">
        <f>571</f>
        <v>571</v>
      </c>
      <c r="E17651" t="s">
        <v>12</v>
      </c>
      <c r="F17651" s="3" t="s">
        <v>41177</v>
      </c>
      <c r="G17651">
        <v>2015</v>
      </c>
      <c r="H17651" t="s">
        <v>1087</v>
      </c>
      <c r="I17651" t="s">
        <v>41178</v>
      </c>
    </row>
    <row r="17652" spans="1:9" ht="32" x14ac:dyDescent="0.2">
      <c r="A17652" t="s">
        <v>41175</v>
      </c>
      <c r="B17652" t="s">
        <v>41179</v>
      </c>
      <c r="C17652">
        <v>2</v>
      </c>
      <c r="D17652" t="s">
        <v>712</v>
      </c>
      <c r="E17652" t="s">
        <v>12</v>
      </c>
      <c r="F17652" s="3" t="s">
        <v>41180</v>
      </c>
      <c r="G17652">
        <v>2015</v>
      </c>
      <c r="H17652" t="s">
        <v>1087</v>
      </c>
      <c r="I17652" t="s">
        <v>41178</v>
      </c>
    </row>
    <row r="17653" spans="1:9" ht="32" x14ac:dyDescent="0.2">
      <c r="A17653" t="s">
        <v>41181</v>
      </c>
      <c r="B17653" t="s">
        <v>18491</v>
      </c>
      <c r="C17653">
        <v>1</v>
      </c>
      <c r="D17653" t="s">
        <v>52</v>
      </c>
      <c r="E17653" t="s">
        <v>12</v>
      </c>
      <c r="F17653" s="3" t="s">
        <v>33982</v>
      </c>
      <c r="G17653">
        <v>2015</v>
      </c>
      <c r="H17653" t="s">
        <v>323</v>
      </c>
      <c r="I17653" t="s">
        <v>41182</v>
      </c>
    </row>
    <row r="17654" spans="1:9" ht="16" x14ac:dyDescent="0.2">
      <c r="A17654" t="s">
        <v>41183</v>
      </c>
      <c r="B17654" t="s">
        <v>13102</v>
      </c>
      <c r="C17654">
        <v>1</v>
      </c>
      <c r="D17654" t="s">
        <v>12</v>
      </c>
      <c r="E17654" t="s">
        <v>12</v>
      </c>
      <c r="F17654" s="3" t="s">
        <v>13110</v>
      </c>
      <c r="G17654">
        <v>2015</v>
      </c>
      <c r="H17654" t="s">
        <v>1102</v>
      </c>
      <c r="I17654" t="s">
        <v>41184</v>
      </c>
    </row>
    <row r="17655" spans="1:9" ht="32" x14ac:dyDescent="0.2">
      <c r="A17655" t="s">
        <v>41183</v>
      </c>
      <c r="B17655" t="s">
        <v>41185</v>
      </c>
      <c r="C17655">
        <v>2</v>
      </c>
      <c r="D17655" t="s">
        <v>12</v>
      </c>
      <c r="E17655" t="s">
        <v>12</v>
      </c>
      <c r="F17655" s="3" t="s">
        <v>41186</v>
      </c>
      <c r="G17655">
        <v>2015</v>
      </c>
      <c r="H17655" t="s">
        <v>140</v>
      </c>
      <c r="I17655" t="s">
        <v>41184</v>
      </c>
    </row>
    <row r="17656" spans="1:9" ht="16" x14ac:dyDescent="0.2">
      <c r="A17656" t="s">
        <v>41187</v>
      </c>
      <c r="B17656" t="s">
        <v>41188</v>
      </c>
      <c r="C17656">
        <v>1</v>
      </c>
      <c r="D17656" t="s">
        <v>12</v>
      </c>
      <c r="E17656" t="s">
        <v>12</v>
      </c>
      <c r="F17656" s="3" t="s">
        <v>41189</v>
      </c>
      <c r="G17656">
        <v>2015</v>
      </c>
      <c r="H17656" t="s">
        <v>522</v>
      </c>
      <c r="I17656" t="s">
        <v>41190</v>
      </c>
    </row>
    <row r="17657" spans="1:9" ht="32" x14ac:dyDescent="0.2">
      <c r="A17657" t="s">
        <v>41187</v>
      </c>
      <c r="B17657" t="s">
        <v>41191</v>
      </c>
      <c r="C17657">
        <v>2</v>
      </c>
      <c r="D17657">
        <f>371</f>
        <v>371</v>
      </c>
      <c r="E17657" t="s">
        <v>12</v>
      </c>
      <c r="F17657" s="3" t="s">
        <v>41192</v>
      </c>
      <c r="G17657">
        <v>2015</v>
      </c>
      <c r="H17657" t="s">
        <v>522</v>
      </c>
      <c r="I17657" t="s">
        <v>41190</v>
      </c>
    </row>
    <row r="17658" spans="1:9" ht="32" x14ac:dyDescent="0.2">
      <c r="A17658" t="s">
        <v>41187</v>
      </c>
      <c r="B17658" t="s">
        <v>41193</v>
      </c>
      <c r="C17658">
        <v>3</v>
      </c>
      <c r="D17658">
        <f>176</f>
        <v>176</v>
      </c>
      <c r="E17658" t="s">
        <v>12</v>
      </c>
      <c r="F17658" s="3" t="s">
        <v>41194</v>
      </c>
      <c r="G17658">
        <v>2015</v>
      </c>
      <c r="H17658" t="s">
        <v>522</v>
      </c>
      <c r="I17658" t="s">
        <v>41190</v>
      </c>
    </row>
    <row r="17659" spans="1:9" ht="16" x14ac:dyDescent="0.2">
      <c r="A17659" t="s">
        <v>41195</v>
      </c>
      <c r="B17659" t="s">
        <v>41196</v>
      </c>
      <c r="C17659">
        <v>1</v>
      </c>
      <c r="D17659" t="s">
        <v>712</v>
      </c>
      <c r="E17659" t="s">
        <v>12</v>
      </c>
      <c r="F17659" s="3" t="s">
        <v>4822</v>
      </c>
      <c r="G17659">
        <v>2015</v>
      </c>
      <c r="H17659" t="s">
        <v>140</v>
      </c>
      <c r="I17659" t="s">
        <v>41197</v>
      </c>
    </row>
    <row r="17660" spans="1:9" ht="16" x14ac:dyDescent="0.2">
      <c r="A17660" t="s">
        <v>41195</v>
      </c>
      <c r="B17660" t="s">
        <v>41198</v>
      </c>
      <c r="C17660">
        <v>2</v>
      </c>
      <c r="D17660" t="s">
        <v>712</v>
      </c>
      <c r="E17660" t="s">
        <v>12</v>
      </c>
      <c r="F17660" s="3" t="s">
        <v>4822</v>
      </c>
      <c r="G17660">
        <v>2015</v>
      </c>
      <c r="H17660" t="s">
        <v>140</v>
      </c>
      <c r="I17660" t="s">
        <v>41197</v>
      </c>
    </row>
    <row r="17661" spans="1:9" ht="16" x14ac:dyDescent="0.2">
      <c r="A17661" t="s">
        <v>41199</v>
      </c>
      <c r="B17661" t="s">
        <v>41200</v>
      </c>
      <c r="C17661">
        <v>1</v>
      </c>
      <c r="D17661" t="s">
        <v>344</v>
      </c>
      <c r="E17661" t="s">
        <v>12</v>
      </c>
      <c r="F17661" s="3" t="s">
        <v>41201</v>
      </c>
      <c r="G17661">
        <v>2015</v>
      </c>
      <c r="H17661" t="s">
        <v>438</v>
      </c>
      <c r="I17661" t="s">
        <v>41202</v>
      </c>
    </row>
    <row r="17662" spans="1:9" ht="16" x14ac:dyDescent="0.2">
      <c r="A17662" t="s">
        <v>41199</v>
      </c>
      <c r="B17662" t="s">
        <v>41203</v>
      </c>
      <c r="C17662">
        <v>2</v>
      </c>
      <c r="D17662" t="s">
        <v>344</v>
      </c>
      <c r="E17662" t="s">
        <v>12</v>
      </c>
      <c r="F17662" s="3" t="s">
        <v>41201</v>
      </c>
      <c r="G17662">
        <v>2015</v>
      </c>
      <c r="H17662" t="s">
        <v>438</v>
      </c>
      <c r="I17662" t="s">
        <v>41202</v>
      </c>
    </row>
    <row r="17663" spans="1:9" ht="16" x14ac:dyDescent="0.2">
      <c r="A17663" t="s">
        <v>41204</v>
      </c>
      <c r="B17663" t="s">
        <v>41205</v>
      </c>
      <c r="C17663">
        <v>1</v>
      </c>
      <c r="D17663" t="s">
        <v>12</v>
      </c>
      <c r="E17663" t="s">
        <v>12</v>
      </c>
      <c r="F17663" s="3" t="s">
        <v>41206</v>
      </c>
      <c r="G17663">
        <v>2015</v>
      </c>
      <c r="H17663" t="s">
        <v>67</v>
      </c>
      <c r="I17663" t="s">
        <v>41207</v>
      </c>
    </row>
    <row r="17664" spans="1:9" ht="16" x14ac:dyDescent="0.2">
      <c r="A17664" t="s">
        <v>41208</v>
      </c>
      <c r="B17664" t="s">
        <v>41209</v>
      </c>
      <c r="C17664">
        <v>1</v>
      </c>
      <c r="D17664" t="s">
        <v>12</v>
      </c>
      <c r="E17664" t="s">
        <v>12</v>
      </c>
      <c r="F17664" s="3" t="s">
        <v>41210</v>
      </c>
      <c r="G17664">
        <v>2015</v>
      </c>
      <c r="H17664" t="s">
        <v>126</v>
      </c>
      <c r="I17664" t="s">
        <v>41211</v>
      </c>
    </row>
    <row r="17665" spans="1:9" ht="32" x14ac:dyDescent="0.2">
      <c r="A17665" t="s">
        <v>41212</v>
      </c>
      <c r="B17665" t="s">
        <v>41213</v>
      </c>
      <c r="C17665">
        <v>1</v>
      </c>
      <c r="D17665" t="s">
        <v>3850</v>
      </c>
      <c r="E17665" t="s">
        <v>12</v>
      </c>
      <c r="F17665" s="3" t="s">
        <v>41214</v>
      </c>
      <c r="G17665">
        <v>2014</v>
      </c>
      <c r="H17665" t="s">
        <v>140</v>
      </c>
      <c r="I17665" t="s">
        <v>41215</v>
      </c>
    </row>
    <row r="17666" spans="1:9" ht="32" x14ac:dyDescent="0.2">
      <c r="A17666" t="s">
        <v>41212</v>
      </c>
      <c r="B17666" t="s">
        <v>41216</v>
      </c>
      <c r="C17666">
        <v>2</v>
      </c>
      <c r="D17666" t="s">
        <v>3850</v>
      </c>
      <c r="E17666" t="s">
        <v>12</v>
      </c>
      <c r="F17666" s="3" t="s">
        <v>41217</v>
      </c>
      <c r="G17666">
        <v>2014</v>
      </c>
      <c r="H17666" t="s">
        <v>140</v>
      </c>
      <c r="I17666" t="s">
        <v>41215</v>
      </c>
    </row>
    <row r="17667" spans="1:9" ht="16" x14ac:dyDescent="0.2">
      <c r="A17667" t="s">
        <v>41212</v>
      </c>
      <c r="B17667" t="s">
        <v>41218</v>
      </c>
      <c r="C17667">
        <v>3</v>
      </c>
      <c r="D17667" t="s">
        <v>1929</v>
      </c>
      <c r="E17667" t="s">
        <v>12</v>
      </c>
      <c r="F17667" s="3" t="s">
        <v>41219</v>
      </c>
      <c r="G17667">
        <v>2014</v>
      </c>
      <c r="H17667" t="s">
        <v>86</v>
      </c>
      <c r="I17667" t="s">
        <v>41215</v>
      </c>
    </row>
    <row r="17668" spans="1:9" ht="16" x14ac:dyDescent="0.2">
      <c r="A17668" t="s">
        <v>41212</v>
      </c>
      <c r="B17668" t="s">
        <v>41220</v>
      </c>
      <c r="C17668">
        <v>4</v>
      </c>
      <c r="D17668" t="s">
        <v>3850</v>
      </c>
      <c r="E17668" t="s">
        <v>12</v>
      </c>
      <c r="F17668" s="3" t="s">
        <v>8248</v>
      </c>
      <c r="G17668">
        <v>2014</v>
      </c>
      <c r="H17668" t="s">
        <v>140</v>
      </c>
      <c r="I17668" t="s">
        <v>41215</v>
      </c>
    </row>
    <row r="17669" spans="1:9" ht="32" x14ac:dyDescent="0.2">
      <c r="A17669" t="s">
        <v>41212</v>
      </c>
      <c r="B17669" t="s">
        <v>41221</v>
      </c>
      <c r="C17669">
        <v>5</v>
      </c>
      <c r="D17669" t="s">
        <v>3850</v>
      </c>
      <c r="E17669" t="s">
        <v>12</v>
      </c>
      <c r="F17669" s="3" t="s">
        <v>41222</v>
      </c>
      <c r="G17669">
        <v>2014</v>
      </c>
      <c r="H17669" t="s">
        <v>140</v>
      </c>
      <c r="I17669" t="s">
        <v>41215</v>
      </c>
    </row>
    <row r="17670" spans="1:9" ht="16" x14ac:dyDescent="0.2">
      <c r="A17670" t="s">
        <v>41212</v>
      </c>
      <c r="B17670" t="s">
        <v>41223</v>
      </c>
      <c r="C17670">
        <v>6</v>
      </c>
      <c r="D17670" t="s">
        <v>12</v>
      </c>
      <c r="E17670" t="s">
        <v>12</v>
      </c>
      <c r="F17670" s="3" t="s">
        <v>41224</v>
      </c>
      <c r="G17670">
        <v>2014</v>
      </c>
      <c r="H17670" t="s">
        <v>4191</v>
      </c>
      <c r="I17670" t="s">
        <v>41215</v>
      </c>
    </row>
    <row r="17671" spans="1:9" ht="16" x14ac:dyDescent="0.2">
      <c r="A17671" t="s">
        <v>41212</v>
      </c>
      <c r="B17671" t="s">
        <v>41225</v>
      </c>
      <c r="C17671">
        <v>7</v>
      </c>
      <c r="D17671" t="s">
        <v>3850</v>
      </c>
      <c r="E17671" t="s">
        <v>1171</v>
      </c>
      <c r="F17671" s="3" t="s">
        <v>41226</v>
      </c>
      <c r="G17671">
        <v>2014</v>
      </c>
      <c r="H17671" t="s">
        <v>140</v>
      </c>
      <c r="I17671" t="s">
        <v>41215</v>
      </c>
    </row>
    <row r="17672" spans="1:9" ht="32" x14ac:dyDescent="0.2">
      <c r="A17672" t="s">
        <v>41212</v>
      </c>
      <c r="B17672" t="s">
        <v>41227</v>
      </c>
      <c r="C17672">
        <v>8</v>
      </c>
      <c r="D17672" t="s">
        <v>3850</v>
      </c>
      <c r="E17672" t="s">
        <v>592</v>
      </c>
      <c r="F17672" s="3" t="s">
        <v>41228</v>
      </c>
      <c r="G17672">
        <v>2014</v>
      </c>
      <c r="H17672" t="s">
        <v>140</v>
      </c>
      <c r="I17672" t="s">
        <v>41215</v>
      </c>
    </row>
    <row r="17673" spans="1:9" ht="16" x14ac:dyDescent="0.2">
      <c r="A17673" t="s">
        <v>41229</v>
      </c>
      <c r="B17673" t="s">
        <v>13102</v>
      </c>
      <c r="C17673">
        <v>1</v>
      </c>
      <c r="D17673" t="s">
        <v>12</v>
      </c>
      <c r="E17673" t="s">
        <v>12</v>
      </c>
      <c r="F17673" s="3" t="s">
        <v>41230</v>
      </c>
      <c r="G17673">
        <v>2014</v>
      </c>
      <c r="H17673" t="s">
        <v>1102</v>
      </c>
      <c r="I17673" t="s">
        <v>41231</v>
      </c>
    </row>
    <row r="17674" spans="1:9" ht="32" x14ac:dyDescent="0.2">
      <c r="A17674" t="s">
        <v>41232</v>
      </c>
      <c r="B17674" t="s">
        <v>41233</v>
      </c>
      <c r="C17674">
        <v>1</v>
      </c>
      <c r="D17674" t="s">
        <v>12</v>
      </c>
      <c r="E17674" t="s">
        <v>12</v>
      </c>
      <c r="F17674" s="3" t="s">
        <v>41234</v>
      </c>
      <c r="G17674">
        <v>2014</v>
      </c>
      <c r="H17674" t="s">
        <v>140</v>
      </c>
      <c r="I17674" t="s">
        <v>41235</v>
      </c>
    </row>
    <row r="17675" spans="1:9" ht="16" x14ac:dyDescent="0.2">
      <c r="A17675" t="s">
        <v>41236</v>
      </c>
      <c r="B17675" t="s">
        <v>41237</v>
      </c>
      <c r="C17675">
        <v>1</v>
      </c>
      <c r="D17675" t="s">
        <v>344</v>
      </c>
      <c r="E17675" t="s">
        <v>12</v>
      </c>
      <c r="F17675" s="3" t="s">
        <v>41238</v>
      </c>
      <c r="G17675">
        <v>2014</v>
      </c>
      <c r="H17675" t="s">
        <v>140</v>
      </c>
      <c r="I17675" t="s">
        <v>41239</v>
      </c>
    </row>
    <row r="17676" spans="1:9" ht="32" x14ac:dyDescent="0.2">
      <c r="A17676" t="s">
        <v>41240</v>
      </c>
      <c r="B17676" t="s">
        <v>41241</v>
      </c>
      <c r="C17676">
        <v>1</v>
      </c>
      <c r="D17676" t="s">
        <v>52</v>
      </c>
      <c r="E17676" t="s">
        <v>12</v>
      </c>
      <c r="F17676" s="3" t="s">
        <v>41242</v>
      </c>
      <c r="G17676">
        <v>2014</v>
      </c>
      <c r="H17676" t="s">
        <v>438</v>
      </c>
      <c r="I17676" t="s">
        <v>41243</v>
      </c>
    </row>
    <row r="17677" spans="1:9" ht="32" x14ac:dyDescent="0.2">
      <c r="A17677" t="s">
        <v>41240</v>
      </c>
      <c r="B17677" t="s">
        <v>41244</v>
      </c>
      <c r="C17677">
        <v>2</v>
      </c>
      <c r="D17677" t="s">
        <v>52</v>
      </c>
      <c r="E17677" t="s">
        <v>12</v>
      </c>
      <c r="F17677" s="3" t="s">
        <v>41245</v>
      </c>
      <c r="G17677">
        <v>2014</v>
      </c>
      <c r="H17677" t="s">
        <v>438</v>
      </c>
      <c r="I17677" t="s">
        <v>41243</v>
      </c>
    </row>
    <row r="17678" spans="1:9" ht="16" x14ac:dyDescent="0.2">
      <c r="A17678" t="s">
        <v>41246</v>
      </c>
      <c r="B17678" t="s">
        <v>41247</v>
      </c>
      <c r="C17678">
        <v>1</v>
      </c>
      <c r="D17678" t="s">
        <v>12</v>
      </c>
      <c r="E17678" t="s">
        <v>12</v>
      </c>
      <c r="F17678" s="3" t="s">
        <v>29269</v>
      </c>
      <c r="G17678">
        <v>2014</v>
      </c>
      <c r="H17678" t="s">
        <v>140</v>
      </c>
      <c r="I17678" t="s">
        <v>41248</v>
      </c>
    </row>
    <row r="17679" spans="1:9" ht="16" x14ac:dyDescent="0.2">
      <c r="A17679" t="s">
        <v>41246</v>
      </c>
      <c r="B17679" t="s">
        <v>38036</v>
      </c>
      <c r="C17679">
        <v>2</v>
      </c>
      <c r="D17679" t="s">
        <v>12</v>
      </c>
      <c r="E17679" t="s">
        <v>12</v>
      </c>
      <c r="F17679" s="3" t="s">
        <v>41249</v>
      </c>
      <c r="G17679">
        <v>2014</v>
      </c>
      <c r="H17679" t="s">
        <v>140</v>
      </c>
      <c r="I17679" t="s">
        <v>41248</v>
      </c>
    </row>
    <row r="17680" spans="1:9" ht="16" x14ac:dyDescent="0.2">
      <c r="A17680" t="s">
        <v>41246</v>
      </c>
      <c r="B17680" t="s">
        <v>18779</v>
      </c>
      <c r="C17680">
        <v>3</v>
      </c>
      <c r="D17680">
        <f>419</f>
        <v>419</v>
      </c>
      <c r="E17680" t="s">
        <v>12</v>
      </c>
      <c r="F17680" s="3" t="s">
        <v>20454</v>
      </c>
      <c r="G17680">
        <v>2014</v>
      </c>
      <c r="H17680" t="s">
        <v>140</v>
      </c>
      <c r="I17680" t="s">
        <v>41248</v>
      </c>
    </row>
    <row r="17681" spans="1:9" ht="16" x14ac:dyDescent="0.2">
      <c r="A17681" t="s">
        <v>41246</v>
      </c>
      <c r="B17681" t="s">
        <v>3700</v>
      </c>
      <c r="C17681">
        <v>4</v>
      </c>
      <c r="D17681" t="s">
        <v>1010</v>
      </c>
      <c r="E17681" t="s">
        <v>12</v>
      </c>
      <c r="F17681" s="3" t="s">
        <v>6865</v>
      </c>
      <c r="G17681">
        <v>2014</v>
      </c>
      <c r="H17681" t="s">
        <v>140</v>
      </c>
      <c r="I17681" t="s">
        <v>41248</v>
      </c>
    </row>
    <row r="17682" spans="1:9" ht="16" x14ac:dyDescent="0.2">
      <c r="A17682" t="s">
        <v>41246</v>
      </c>
      <c r="B17682" t="s">
        <v>41250</v>
      </c>
      <c r="C17682">
        <v>5</v>
      </c>
      <c r="D17682" t="s">
        <v>6388</v>
      </c>
      <c r="E17682" t="s">
        <v>3056</v>
      </c>
      <c r="F17682" s="3" t="s">
        <v>14283</v>
      </c>
      <c r="G17682">
        <v>2014</v>
      </c>
      <c r="H17682" t="s">
        <v>371</v>
      </c>
      <c r="I17682" t="s">
        <v>41248</v>
      </c>
    </row>
    <row r="17683" spans="1:9" ht="32" x14ac:dyDescent="0.2">
      <c r="A17683" t="s">
        <v>41251</v>
      </c>
      <c r="B17683" t="s">
        <v>41252</v>
      </c>
      <c r="C17683">
        <v>1</v>
      </c>
      <c r="D17683" t="s">
        <v>52</v>
      </c>
      <c r="E17683" t="s">
        <v>12</v>
      </c>
      <c r="F17683" s="3" t="s">
        <v>41253</v>
      </c>
      <c r="G17683">
        <v>2014</v>
      </c>
      <c r="H17683" t="s">
        <v>377</v>
      </c>
      <c r="I17683" t="s">
        <v>41254</v>
      </c>
    </row>
    <row r="17684" spans="1:9" ht="32" x14ac:dyDescent="0.2">
      <c r="A17684" t="s">
        <v>41255</v>
      </c>
      <c r="B17684" t="s">
        <v>41256</v>
      </c>
      <c r="C17684">
        <v>1</v>
      </c>
      <c r="D17684" t="s">
        <v>12</v>
      </c>
      <c r="E17684" t="s">
        <v>12</v>
      </c>
      <c r="F17684" s="3" t="s">
        <v>41257</v>
      </c>
      <c r="G17684">
        <v>2014</v>
      </c>
      <c r="H17684" t="s">
        <v>140</v>
      </c>
      <c r="I17684" t="s">
        <v>41258</v>
      </c>
    </row>
    <row r="17685" spans="1:9" ht="32" x14ac:dyDescent="0.2">
      <c r="A17685" t="s">
        <v>41255</v>
      </c>
      <c r="B17685" t="s">
        <v>41259</v>
      </c>
      <c r="C17685">
        <v>2</v>
      </c>
      <c r="D17685" t="s">
        <v>1128</v>
      </c>
      <c r="E17685" t="s">
        <v>12</v>
      </c>
      <c r="F17685" s="3" t="s">
        <v>41260</v>
      </c>
      <c r="G17685">
        <v>2014</v>
      </c>
      <c r="H17685" t="s">
        <v>140</v>
      </c>
      <c r="I17685" t="s">
        <v>41258</v>
      </c>
    </row>
    <row r="17686" spans="1:9" ht="16" x14ac:dyDescent="0.2">
      <c r="A17686" t="s">
        <v>41261</v>
      </c>
      <c r="B17686" t="s">
        <v>41262</v>
      </c>
      <c r="C17686">
        <v>1</v>
      </c>
      <c r="D17686" t="s">
        <v>12</v>
      </c>
      <c r="E17686" t="s">
        <v>12</v>
      </c>
      <c r="F17686" s="3" t="s">
        <v>36056</v>
      </c>
      <c r="G17686">
        <v>2014</v>
      </c>
      <c r="H17686" t="s">
        <v>140</v>
      </c>
      <c r="I17686" t="s">
        <v>41263</v>
      </c>
    </row>
    <row r="17687" spans="1:9" ht="16" x14ac:dyDescent="0.2">
      <c r="A17687" t="s">
        <v>41261</v>
      </c>
      <c r="B17687" t="s">
        <v>14252</v>
      </c>
      <c r="C17687">
        <v>2</v>
      </c>
      <c r="D17687" t="s">
        <v>12</v>
      </c>
      <c r="E17687" t="s">
        <v>12</v>
      </c>
      <c r="F17687" s="3" t="s">
        <v>36056</v>
      </c>
      <c r="G17687">
        <v>2014</v>
      </c>
      <c r="H17687" t="s">
        <v>140</v>
      </c>
      <c r="I17687" t="s">
        <v>41263</v>
      </c>
    </row>
    <row r="17688" spans="1:9" ht="32" x14ac:dyDescent="0.2">
      <c r="A17688" t="s">
        <v>41261</v>
      </c>
      <c r="B17688" t="s">
        <v>41264</v>
      </c>
      <c r="C17688">
        <v>3</v>
      </c>
      <c r="D17688">
        <f>514</f>
        <v>514</v>
      </c>
      <c r="E17688" t="s">
        <v>12</v>
      </c>
      <c r="F17688" s="3" t="s">
        <v>41265</v>
      </c>
      <c r="G17688">
        <v>2014</v>
      </c>
      <c r="H17688" t="s">
        <v>140</v>
      </c>
      <c r="I17688" t="s">
        <v>41263</v>
      </c>
    </row>
    <row r="17689" spans="1:9" ht="16" x14ac:dyDescent="0.2">
      <c r="A17689" t="s">
        <v>41266</v>
      </c>
      <c r="B17689" t="s">
        <v>41267</v>
      </c>
      <c r="C17689">
        <v>1</v>
      </c>
      <c r="D17689" t="s">
        <v>5076</v>
      </c>
      <c r="E17689" t="s">
        <v>41</v>
      </c>
      <c r="F17689" s="3" t="s">
        <v>27844</v>
      </c>
      <c r="G17689">
        <v>2014</v>
      </c>
      <c r="H17689" t="s">
        <v>14</v>
      </c>
      <c r="I17689" t="s">
        <v>41268</v>
      </c>
    </row>
    <row r="17690" spans="1:9" ht="16" x14ac:dyDescent="0.2">
      <c r="A17690" t="s">
        <v>41266</v>
      </c>
      <c r="B17690" t="s">
        <v>5078</v>
      </c>
      <c r="C17690">
        <v>2</v>
      </c>
      <c r="D17690" t="s">
        <v>5076</v>
      </c>
      <c r="E17690" t="s">
        <v>334</v>
      </c>
      <c r="F17690" s="3" t="s">
        <v>5077</v>
      </c>
      <c r="G17690">
        <v>2014</v>
      </c>
      <c r="H17690" t="s">
        <v>14</v>
      </c>
      <c r="I17690" t="s">
        <v>41268</v>
      </c>
    </row>
    <row r="17691" spans="1:9" ht="32" x14ac:dyDescent="0.2">
      <c r="A17691" t="s">
        <v>41266</v>
      </c>
      <c r="B17691" t="s">
        <v>4944</v>
      </c>
      <c r="C17691">
        <v>3</v>
      </c>
      <c r="D17691" t="s">
        <v>12</v>
      </c>
      <c r="E17691" t="s">
        <v>41</v>
      </c>
      <c r="F17691" s="3" t="s">
        <v>41269</v>
      </c>
      <c r="G17691">
        <v>2014</v>
      </c>
      <c r="H17691" t="s">
        <v>14</v>
      </c>
      <c r="I17691" t="s">
        <v>41268</v>
      </c>
    </row>
    <row r="17692" spans="1:9" ht="32" x14ac:dyDescent="0.2">
      <c r="A17692" t="s">
        <v>41270</v>
      </c>
      <c r="B17692" t="s">
        <v>41271</v>
      </c>
      <c r="C17692">
        <v>1</v>
      </c>
      <c r="D17692" t="s">
        <v>4221</v>
      </c>
      <c r="E17692" t="s">
        <v>12</v>
      </c>
      <c r="F17692" s="3" t="s">
        <v>14279</v>
      </c>
      <c r="G17692">
        <v>2014</v>
      </c>
      <c r="H17692" t="s">
        <v>4191</v>
      </c>
      <c r="I17692" t="s">
        <v>41272</v>
      </c>
    </row>
    <row r="17693" spans="1:9" ht="32" x14ac:dyDescent="0.2">
      <c r="A17693" t="s">
        <v>41273</v>
      </c>
      <c r="B17693" t="s">
        <v>41108</v>
      </c>
      <c r="C17693">
        <v>1</v>
      </c>
      <c r="D17693" t="s">
        <v>12</v>
      </c>
      <c r="E17693" t="s">
        <v>12</v>
      </c>
      <c r="F17693" s="3" t="s">
        <v>41109</v>
      </c>
      <c r="G17693">
        <v>2014</v>
      </c>
      <c r="H17693" t="s">
        <v>86</v>
      </c>
      <c r="I17693" t="s">
        <v>41274</v>
      </c>
    </row>
    <row r="17694" spans="1:9" ht="16" x14ac:dyDescent="0.2">
      <c r="A17694" t="s">
        <v>41275</v>
      </c>
      <c r="B17694" t="s">
        <v>41276</v>
      </c>
      <c r="C17694">
        <v>1</v>
      </c>
      <c r="D17694" t="s">
        <v>12</v>
      </c>
      <c r="E17694" t="s">
        <v>12</v>
      </c>
      <c r="F17694" s="3" t="s">
        <v>41277</v>
      </c>
      <c r="G17694">
        <v>2014</v>
      </c>
      <c r="H17694" t="s">
        <v>140</v>
      </c>
      <c r="I17694" t="s">
        <v>41278</v>
      </c>
    </row>
    <row r="17695" spans="1:9" ht="16" x14ac:dyDescent="0.2">
      <c r="A17695" t="s">
        <v>41275</v>
      </c>
      <c r="B17695" t="s">
        <v>41279</v>
      </c>
      <c r="C17695">
        <v>2</v>
      </c>
      <c r="D17695" t="s">
        <v>2586</v>
      </c>
      <c r="E17695" t="s">
        <v>12</v>
      </c>
      <c r="F17695" s="3" t="s">
        <v>2587</v>
      </c>
      <c r="G17695">
        <v>2014</v>
      </c>
      <c r="H17695" t="s">
        <v>140</v>
      </c>
      <c r="I17695" t="s">
        <v>41278</v>
      </c>
    </row>
    <row r="17696" spans="1:9" ht="16" x14ac:dyDescent="0.2">
      <c r="A17696" t="s">
        <v>41275</v>
      </c>
      <c r="B17696" t="s">
        <v>41280</v>
      </c>
      <c r="C17696">
        <v>3</v>
      </c>
      <c r="D17696" t="s">
        <v>12</v>
      </c>
      <c r="E17696" t="s">
        <v>12</v>
      </c>
      <c r="F17696" s="3" t="s">
        <v>41281</v>
      </c>
      <c r="G17696">
        <v>2014</v>
      </c>
      <c r="H17696" t="s">
        <v>140</v>
      </c>
      <c r="I17696" t="s">
        <v>41278</v>
      </c>
    </row>
    <row r="17697" spans="1:9" ht="16" x14ac:dyDescent="0.2">
      <c r="A17697" t="s">
        <v>41275</v>
      </c>
      <c r="B17697" t="s">
        <v>41282</v>
      </c>
      <c r="C17697">
        <v>4</v>
      </c>
      <c r="D17697" t="s">
        <v>90</v>
      </c>
      <c r="E17697" t="s">
        <v>12</v>
      </c>
      <c r="F17697" s="3" t="s">
        <v>38810</v>
      </c>
      <c r="G17697">
        <v>2014</v>
      </c>
      <c r="H17697" t="s">
        <v>140</v>
      </c>
      <c r="I17697" t="s">
        <v>41278</v>
      </c>
    </row>
    <row r="17698" spans="1:9" ht="16" x14ac:dyDescent="0.2">
      <c r="A17698" t="s">
        <v>41283</v>
      </c>
      <c r="B17698" t="s">
        <v>41284</v>
      </c>
      <c r="C17698">
        <v>1</v>
      </c>
      <c r="D17698" t="s">
        <v>52</v>
      </c>
      <c r="E17698" t="s">
        <v>12</v>
      </c>
      <c r="F17698" s="3" t="s">
        <v>13079</v>
      </c>
      <c r="G17698">
        <v>2014</v>
      </c>
      <c r="H17698" t="s">
        <v>14</v>
      </c>
      <c r="I17698" t="s">
        <v>41285</v>
      </c>
    </row>
    <row r="17699" spans="1:9" ht="32" x14ac:dyDescent="0.2">
      <c r="A17699" t="s">
        <v>41286</v>
      </c>
      <c r="B17699" t="s">
        <v>35786</v>
      </c>
      <c r="C17699">
        <v>1</v>
      </c>
      <c r="D17699">
        <f>100</f>
        <v>100</v>
      </c>
      <c r="E17699" t="s">
        <v>12</v>
      </c>
      <c r="F17699" s="3" t="s">
        <v>41287</v>
      </c>
      <c r="G17699">
        <v>2014</v>
      </c>
      <c r="H17699" t="s">
        <v>86</v>
      </c>
      <c r="I17699" t="s">
        <v>41288</v>
      </c>
    </row>
    <row r="17700" spans="1:9" ht="32" x14ac:dyDescent="0.2">
      <c r="A17700" t="s">
        <v>41286</v>
      </c>
      <c r="B17700" t="s">
        <v>41289</v>
      </c>
      <c r="C17700">
        <v>2</v>
      </c>
      <c r="D17700">
        <f>100</f>
        <v>100</v>
      </c>
      <c r="E17700" t="s">
        <v>35790</v>
      </c>
      <c r="F17700" s="3" t="s">
        <v>35791</v>
      </c>
      <c r="G17700">
        <v>2014</v>
      </c>
      <c r="H17700" t="s">
        <v>86</v>
      </c>
      <c r="I17700" t="s">
        <v>41288</v>
      </c>
    </row>
    <row r="17701" spans="1:9" ht="16" x14ac:dyDescent="0.2">
      <c r="A17701" t="s">
        <v>41290</v>
      </c>
      <c r="B17701" t="s">
        <v>41291</v>
      </c>
      <c r="C17701">
        <v>1</v>
      </c>
      <c r="D17701">
        <f>461</f>
        <v>461</v>
      </c>
      <c r="E17701" t="s">
        <v>12</v>
      </c>
      <c r="F17701" s="3" t="s">
        <v>41292</v>
      </c>
      <c r="G17701">
        <v>2014</v>
      </c>
      <c r="H17701" t="s">
        <v>126</v>
      </c>
      <c r="I17701" t="s">
        <v>41293</v>
      </c>
    </row>
    <row r="17702" spans="1:9" ht="32" x14ac:dyDescent="0.2">
      <c r="A17702" t="s">
        <v>41294</v>
      </c>
      <c r="B17702" t="s">
        <v>41295</v>
      </c>
      <c r="C17702">
        <v>1</v>
      </c>
      <c r="D17702" t="s">
        <v>9622</v>
      </c>
      <c r="E17702" t="s">
        <v>12</v>
      </c>
      <c r="F17702" s="3" t="s">
        <v>41296</v>
      </c>
      <c r="G17702">
        <v>2014</v>
      </c>
      <c r="H17702" t="s">
        <v>140</v>
      </c>
      <c r="I17702" t="s">
        <v>41297</v>
      </c>
    </row>
    <row r="17703" spans="1:9" ht="32" x14ac:dyDescent="0.2">
      <c r="A17703" t="s">
        <v>41298</v>
      </c>
      <c r="B17703" t="s">
        <v>1016</v>
      </c>
      <c r="C17703">
        <v>1</v>
      </c>
      <c r="D17703" t="s">
        <v>52</v>
      </c>
      <c r="E17703" t="s">
        <v>12</v>
      </c>
      <c r="F17703" s="3" t="s">
        <v>2148</v>
      </c>
      <c r="G17703">
        <v>2014</v>
      </c>
      <c r="H17703" t="s">
        <v>140</v>
      </c>
      <c r="I17703" t="s">
        <v>41299</v>
      </c>
    </row>
    <row r="17704" spans="1:9" ht="32" x14ac:dyDescent="0.2">
      <c r="A17704" t="s">
        <v>41298</v>
      </c>
      <c r="B17704" t="s">
        <v>24292</v>
      </c>
      <c r="C17704">
        <v>2</v>
      </c>
      <c r="D17704">
        <f>285</f>
        <v>285</v>
      </c>
      <c r="E17704" t="s">
        <v>12</v>
      </c>
      <c r="F17704" s="3" t="s">
        <v>41300</v>
      </c>
      <c r="G17704">
        <v>2014</v>
      </c>
      <c r="H17704" t="s">
        <v>140</v>
      </c>
      <c r="I17704" t="s">
        <v>41299</v>
      </c>
    </row>
    <row r="17705" spans="1:9" ht="16" x14ac:dyDescent="0.2">
      <c r="A17705" t="s">
        <v>41298</v>
      </c>
      <c r="B17705" t="s">
        <v>11394</v>
      </c>
      <c r="C17705">
        <v>3</v>
      </c>
      <c r="D17705" t="s">
        <v>5574</v>
      </c>
      <c r="E17705" t="s">
        <v>12</v>
      </c>
      <c r="F17705" s="3" t="s">
        <v>8020</v>
      </c>
      <c r="G17705">
        <v>2014</v>
      </c>
      <c r="H17705" t="s">
        <v>140</v>
      </c>
      <c r="I17705" t="s">
        <v>41299</v>
      </c>
    </row>
    <row r="17706" spans="1:9" ht="32" x14ac:dyDescent="0.2">
      <c r="A17706" t="s">
        <v>41298</v>
      </c>
      <c r="B17706" t="s">
        <v>27266</v>
      </c>
      <c r="C17706">
        <v>4</v>
      </c>
      <c r="D17706" t="s">
        <v>1010</v>
      </c>
      <c r="E17706" t="s">
        <v>12</v>
      </c>
      <c r="F17706" s="3" t="s">
        <v>18928</v>
      </c>
      <c r="G17706">
        <v>2014</v>
      </c>
      <c r="H17706" t="s">
        <v>140</v>
      </c>
      <c r="I17706" t="s">
        <v>41299</v>
      </c>
    </row>
    <row r="17707" spans="1:9" ht="16" x14ac:dyDescent="0.2">
      <c r="A17707" t="s">
        <v>41301</v>
      </c>
      <c r="B17707" t="s">
        <v>41302</v>
      </c>
      <c r="C17707">
        <v>1</v>
      </c>
      <c r="D17707">
        <f>400</f>
        <v>400</v>
      </c>
      <c r="E17707" t="s">
        <v>12</v>
      </c>
      <c r="F17707" s="3" t="s">
        <v>41303</v>
      </c>
      <c r="G17707">
        <v>2014</v>
      </c>
      <c r="H17707" t="s">
        <v>140</v>
      </c>
      <c r="I17707" t="s">
        <v>41304</v>
      </c>
    </row>
    <row r="17708" spans="1:9" ht="32" x14ac:dyDescent="0.2">
      <c r="A17708" t="s">
        <v>41301</v>
      </c>
      <c r="B17708" t="s">
        <v>41305</v>
      </c>
      <c r="C17708">
        <v>2</v>
      </c>
      <c r="D17708" t="s">
        <v>712</v>
      </c>
      <c r="E17708" t="s">
        <v>12</v>
      </c>
      <c r="F17708" s="3" t="s">
        <v>38477</v>
      </c>
      <c r="G17708">
        <v>2014</v>
      </c>
      <c r="H17708" t="s">
        <v>438</v>
      </c>
      <c r="I17708" t="s">
        <v>41304</v>
      </c>
    </row>
    <row r="17709" spans="1:9" ht="32" x14ac:dyDescent="0.2">
      <c r="A17709" t="s">
        <v>41306</v>
      </c>
      <c r="B17709" t="s">
        <v>41307</v>
      </c>
      <c r="C17709">
        <v>1</v>
      </c>
      <c r="D17709">
        <f>164</f>
        <v>164</v>
      </c>
      <c r="E17709" t="s">
        <v>12</v>
      </c>
      <c r="F17709" s="7" t="s">
        <v>41308</v>
      </c>
      <c r="G17709">
        <v>2014</v>
      </c>
      <c r="H17709" t="s">
        <v>226</v>
      </c>
      <c r="I17709" t="s">
        <v>41309</v>
      </c>
    </row>
    <row r="17710" spans="1:9" ht="32" x14ac:dyDescent="0.2">
      <c r="A17710" t="s">
        <v>41306</v>
      </c>
      <c r="B17710" t="s">
        <v>41310</v>
      </c>
      <c r="C17710">
        <v>2</v>
      </c>
      <c r="D17710" t="s">
        <v>12</v>
      </c>
      <c r="E17710" t="s">
        <v>12</v>
      </c>
      <c r="F17710" s="3" t="s">
        <v>41311</v>
      </c>
      <c r="G17710">
        <v>2014</v>
      </c>
      <c r="H17710" t="s">
        <v>527</v>
      </c>
      <c r="I17710" t="s">
        <v>41309</v>
      </c>
    </row>
    <row r="17711" spans="1:9" ht="32" x14ac:dyDescent="0.2">
      <c r="A17711" t="s">
        <v>41306</v>
      </c>
      <c r="B17711" t="s">
        <v>41312</v>
      </c>
      <c r="C17711">
        <v>3</v>
      </c>
      <c r="D17711">
        <f>164</f>
        <v>164</v>
      </c>
      <c r="E17711" t="s">
        <v>12</v>
      </c>
      <c r="F17711" s="7" t="s">
        <v>41308</v>
      </c>
      <c r="G17711">
        <v>2014</v>
      </c>
      <c r="H17711" t="s">
        <v>226</v>
      </c>
      <c r="I17711" t="s">
        <v>41309</v>
      </c>
    </row>
    <row r="17712" spans="1:9" ht="32" x14ac:dyDescent="0.2">
      <c r="A17712" t="s">
        <v>41313</v>
      </c>
      <c r="B17712" t="s">
        <v>41314</v>
      </c>
      <c r="C17712">
        <v>1</v>
      </c>
      <c r="D17712">
        <f>461</f>
        <v>461</v>
      </c>
      <c r="E17712" t="s">
        <v>12</v>
      </c>
      <c r="F17712" s="3" t="s">
        <v>41315</v>
      </c>
      <c r="G17712">
        <v>2014</v>
      </c>
      <c r="H17712" t="s">
        <v>126</v>
      </c>
      <c r="I17712" t="s">
        <v>41316</v>
      </c>
    </row>
    <row r="17713" spans="1:9" ht="16" x14ac:dyDescent="0.2">
      <c r="A17713" t="s">
        <v>41313</v>
      </c>
      <c r="B17713" t="s">
        <v>41317</v>
      </c>
      <c r="C17713">
        <v>2</v>
      </c>
      <c r="D17713">
        <f>454</f>
        <v>454</v>
      </c>
      <c r="E17713" t="s">
        <v>12</v>
      </c>
      <c r="F17713" s="7" t="s">
        <v>183</v>
      </c>
      <c r="G17713">
        <v>2014</v>
      </c>
      <c r="H17713" t="s">
        <v>126</v>
      </c>
      <c r="I17713" t="s">
        <v>41316</v>
      </c>
    </row>
    <row r="17714" spans="1:9" ht="32" x14ac:dyDescent="0.2">
      <c r="A17714" t="s">
        <v>41313</v>
      </c>
      <c r="B17714" t="s">
        <v>41318</v>
      </c>
      <c r="C17714">
        <v>3</v>
      </c>
      <c r="D17714">
        <f>454</f>
        <v>454</v>
      </c>
      <c r="E17714" t="s">
        <v>12</v>
      </c>
      <c r="F17714" s="7" t="s">
        <v>41319</v>
      </c>
      <c r="G17714">
        <v>2014</v>
      </c>
      <c r="H17714" t="s">
        <v>126</v>
      </c>
      <c r="I17714" t="s">
        <v>41316</v>
      </c>
    </row>
    <row r="17715" spans="1:9" ht="16" x14ac:dyDescent="0.2">
      <c r="A17715" t="s">
        <v>41320</v>
      </c>
      <c r="B17715" t="s">
        <v>41321</v>
      </c>
      <c r="C17715">
        <v>1</v>
      </c>
      <c r="D17715" t="s">
        <v>12</v>
      </c>
      <c r="E17715" t="s">
        <v>12</v>
      </c>
      <c r="F17715" s="3" t="s">
        <v>10447</v>
      </c>
      <c r="G17715">
        <v>2014</v>
      </c>
      <c r="H17715" t="s">
        <v>14</v>
      </c>
      <c r="I17715" t="s">
        <v>41322</v>
      </c>
    </row>
    <row r="17716" spans="1:9" ht="32" x14ac:dyDescent="0.2">
      <c r="A17716" t="s">
        <v>41320</v>
      </c>
      <c r="B17716" t="s">
        <v>41323</v>
      </c>
      <c r="C17716">
        <v>2</v>
      </c>
      <c r="D17716" t="s">
        <v>12</v>
      </c>
      <c r="E17716" t="s">
        <v>12</v>
      </c>
      <c r="F17716" s="3" t="s">
        <v>14816</v>
      </c>
      <c r="G17716">
        <v>2014</v>
      </c>
      <c r="H17716" t="s">
        <v>14</v>
      </c>
      <c r="I17716" t="s">
        <v>41322</v>
      </c>
    </row>
    <row r="17717" spans="1:9" ht="32" x14ac:dyDescent="0.2">
      <c r="A17717" t="s">
        <v>41324</v>
      </c>
      <c r="B17717" t="s">
        <v>41325</v>
      </c>
      <c r="C17717">
        <v>1</v>
      </c>
      <c r="D17717" t="s">
        <v>12</v>
      </c>
      <c r="E17717" t="s">
        <v>12</v>
      </c>
      <c r="F17717" s="3" t="s">
        <v>33490</v>
      </c>
      <c r="G17717">
        <v>2014</v>
      </c>
      <c r="H17717" t="s">
        <v>1157</v>
      </c>
      <c r="I17717" t="s">
        <v>41326</v>
      </c>
    </row>
    <row r="17718" spans="1:9" ht="16" x14ac:dyDescent="0.2">
      <c r="A17718" t="s">
        <v>41327</v>
      </c>
      <c r="B17718" t="s">
        <v>3700</v>
      </c>
      <c r="C17718">
        <v>1</v>
      </c>
      <c r="D17718">
        <f>419</f>
        <v>419</v>
      </c>
      <c r="E17718" t="s">
        <v>12</v>
      </c>
      <c r="F17718" s="3" t="s">
        <v>20454</v>
      </c>
      <c r="G17718">
        <v>2014</v>
      </c>
      <c r="H17718" t="s">
        <v>140</v>
      </c>
      <c r="I17718" t="s">
        <v>41328</v>
      </c>
    </row>
    <row r="17719" spans="1:9" ht="32" x14ac:dyDescent="0.2">
      <c r="A17719" t="s">
        <v>41327</v>
      </c>
      <c r="B17719" t="s">
        <v>1578</v>
      </c>
      <c r="C17719">
        <v>2</v>
      </c>
      <c r="D17719" t="s">
        <v>1579</v>
      </c>
      <c r="E17719" t="s">
        <v>12</v>
      </c>
      <c r="F17719" s="3" t="s">
        <v>1580</v>
      </c>
      <c r="G17719">
        <v>2014</v>
      </c>
      <c r="H17719" t="s">
        <v>140</v>
      </c>
      <c r="I17719" t="s">
        <v>41328</v>
      </c>
    </row>
    <row r="17720" spans="1:9" ht="32" x14ac:dyDescent="0.2">
      <c r="A17720" t="s">
        <v>41327</v>
      </c>
      <c r="B17720" t="s">
        <v>41329</v>
      </c>
      <c r="C17720">
        <v>3</v>
      </c>
      <c r="D17720" t="s">
        <v>4617</v>
      </c>
      <c r="E17720" t="s">
        <v>12</v>
      </c>
      <c r="F17720" s="3" t="s">
        <v>36863</v>
      </c>
      <c r="G17720">
        <v>2014</v>
      </c>
      <c r="H17720" t="s">
        <v>140</v>
      </c>
      <c r="I17720" t="s">
        <v>41328</v>
      </c>
    </row>
    <row r="17721" spans="1:9" ht="16" x14ac:dyDescent="0.2">
      <c r="A17721" t="s">
        <v>41330</v>
      </c>
      <c r="B17721" t="s">
        <v>41331</v>
      </c>
      <c r="C17721">
        <v>1</v>
      </c>
      <c r="D17721" t="s">
        <v>12</v>
      </c>
      <c r="E17721" t="s">
        <v>12</v>
      </c>
      <c r="F17721" s="3" t="s">
        <v>41332</v>
      </c>
      <c r="G17721">
        <v>2014</v>
      </c>
      <c r="H17721" t="s">
        <v>140</v>
      </c>
      <c r="I17721" t="s">
        <v>41333</v>
      </c>
    </row>
    <row r="17722" spans="1:9" ht="16" x14ac:dyDescent="0.2">
      <c r="A17722" t="s">
        <v>41330</v>
      </c>
      <c r="B17722" t="s">
        <v>2439</v>
      </c>
      <c r="C17722">
        <v>2</v>
      </c>
      <c r="D17722" t="s">
        <v>12</v>
      </c>
      <c r="E17722" t="s">
        <v>12</v>
      </c>
      <c r="F17722" s="3" t="s">
        <v>41334</v>
      </c>
      <c r="G17722">
        <v>2014</v>
      </c>
      <c r="H17722" t="s">
        <v>140</v>
      </c>
      <c r="I17722" t="s">
        <v>41333</v>
      </c>
    </row>
    <row r="17723" spans="1:9" ht="16" x14ac:dyDescent="0.2">
      <c r="A17723" t="s">
        <v>41335</v>
      </c>
      <c r="B17723" t="s">
        <v>41336</v>
      </c>
      <c r="C17723">
        <v>1</v>
      </c>
      <c r="D17723" t="s">
        <v>12</v>
      </c>
      <c r="E17723" t="s">
        <v>12</v>
      </c>
      <c r="F17723" s="3" t="s">
        <v>41337</v>
      </c>
      <c r="G17723">
        <v>2014</v>
      </c>
      <c r="H17723" t="s">
        <v>140</v>
      </c>
      <c r="I17723" t="s">
        <v>41338</v>
      </c>
    </row>
    <row r="17724" spans="1:9" ht="16" x14ac:dyDescent="0.2">
      <c r="A17724" t="s">
        <v>41335</v>
      </c>
      <c r="B17724" t="s">
        <v>41339</v>
      </c>
      <c r="C17724">
        <v>2</v>
      </c>
      <c r="D17724" t="s">
        <v>12</v>
      </c>
      <c r="E17724" t="s">
        <v>12</v>
      </c>
      <c r="F17724" s="3" t="s">
        <v>41337</v>
      </c>
      <c r="G17724">
        <v>2014</v>
      </c>
      <c r="H17724" t="s">
        <v>140</v>
      </c>
      <c r="I17724" t="s">
        <v>41338</v>
      </c>
    </row>
    <row r="17725" spans="1:9" ht="32" x14ac:dyDescent="0.2">
      <c r="A17725" t="s">
        <v>41340</v>
      </c>
      <c r="B17725" t="s">
        <v>41341</v>
      </c>
      <c r="C17725">
        <v>1</v>
      </c>
      <c r="D17725" t="s">
        <v>12</v>
      </c>
      <c r="E17725" t="s">
        <v>12</v>
      </c>
      <c r="F17725" s="3" t="s">
        <v>41342</v>
      </c>
      <c r="G17725">
        <v>2014</v>
      </c>
      <c r="H17725" t="s">
        <v>368</v>
      </c>
      <c r="I17725" t="s">
        <v>41343</v>
      </c>
    </row>
    <row r="17726" spans="1:9" ht="16" x14ac:dyDescent="0.2">
      <c r="A17726" t="s">
        <v>41344</v>
      </c>
      <c r="B17726" t="s">
        <v>41345</v>
      </c>
      <c r="C17726">
        <v>1</v>
      </c>
      <c r="D17726" t="s">
        <v>4601</v>
      </c>
      <c r="E17726" t="s">
        <v>12</v>
      </c>
      <c r="F17726" s="3" t="s">
        <v>41346</v>
      </c>
      <c r="G17726">
        <v>2014</v>
      </c>
      <c r="H17726" t="s">
        <v>761</v>
      </c>
      <c r="I17726" t="s">
        <v>41347</v>
      </c>
    </row>
    <row r="17727" spans="1:9" ht="32" x14ac:dyDescent="0.2">
      <c r="A17727" t="s">
        <v>41344</v>
      </c>
      <c r="B17727" t="s">
        <v>41348</v>
      </c>
      <c r="C17727">
        <v>2</v>
      </c>
      <c r="D17727" t="s">
        <v>4601</v>
      </c>
      <c r="E17727" t="s">
        <v>12</v>
      </c>
      <c r="F17727" s="3" t="s">
        <v>41349</v>
      </c>
      <c r="G17727">
        <v>2014</v>
      </c>
      <c r="H17727" t="s">
        <v>761</v>
      </c>
      <c r="I17727" t="s">
        <v>41347</v>
      </c>
    </row>
    <row r="17728" spans="1:9" ht="32" x14ac:dyDescent="0.2">
      <c r="A17728" t="s">
        <v>41350</v>
      </c>
      <c r="B17728" t="s">
        <v>36396</v>
      </c>
      <c r="C17728">
        <v>1</v>
      </c>
      <c r="D17728" t="s">
        <v>12</v>
      </c>
      <c r="E17728" t="s">
        <v>12</v>
      </c>
      <c r="F17728" s="3" t="s">
        <v>31761</v>
      </c>
      <c r="G17728">
        <v>2014</v>
      </c>
      <c r="H17728" t="s">
        <v>126</v>
      </c>
      <c r="I17728" t="s">
        <v>41351</v>
      </c>
    </row>
    <row r="17729" spans="1:9" ht="32" x14ac:dyDescent="0.2">
      <c r="A17729" t="s">
        <v>41350</v>
      </c>
      <c r="B17729" t="s">
        <v>41352</v>
      </c>
      <c r="C17729">
        <v>2</v>
      </c>
      <c r="D17729" t="s">
        <v>12</v>
      </c>
      <c r="E17729" t="s">
        <v>12</v>
      </c>
      <c r="F17729" s="3" t="s">
        <v>31761</v>
      </c>
      <c r="G17729">
        <v>2014</v>
      </c>
      <c r="H17729" t="s">
        <v>126</v>
      </c>
      <c r="I17729" t="s">
        <v>41351</v>
      </c>
    </row>
    <row r="17730" spans="1:9" ht="32" x14ac:dyDescent="0.2">
      <c r="A17730" t="s">
        <v>41353</v>
      </c>
      <c r="B17730" t="s">
        <v>24787</v>
      </c>
      <c r="C17730">
        <v>1</v>
      </c>
      <c r="D17730" t="s">
        <v>408</v>
      </c>
      <c r="E17730" t="s">
        <v>12</v>
      </c>
      <c r="F17730" s="3" t="s">
        <v>24791</v>
      </c>
      <c r="G17730">
        <v>2014</v>
      </c>
      <c r="H17730" t="s">
        <v>140</v>
      </c>
      <c r="I17730" t="s">
        <v>41354</v>
      </c>
    </row>
    <row r="17731" spans="1:9" ht="16" x14ac:dyDescent="0.2">
      <c r="A17731" t="s">
        <v>41353</v>
      </c>
      <c r="B17731" t="s">
        <v>41355</v>
      </c>
      <c r="C17731">
        <v>2</v>
      </c>
      <c r="D17731">
        <f>600</f>
        <v>600</v>
      </c>
      <c r="E17731" t="s">
        <v>12</v>
      </c>
      <c r="F17731" s="3" t="s">
        <v>41356</v>
      </c>
      <c r="G17731">
        <v>2014</v>
      </c>
      <c r="H17731" t="s">
        <v>140</v>
      </c>
      <c r="I17731" t="s">
        <v>41354</v>
      </c>
    </row>
    <row r="17732" spans="1:9" ht="16" x14ac:dyDescent="0.2">
      <c r="A17732" t="s">
        <v>41353</v>
      </c>
      <c r="B17732" t="s">
        <v>41357</v>
      </c>
      <c r="C17732">
        <v>3</v>
      </c>
      <c r="D17732" t="s">
        <v>12</v>
      </c>
      <c r="E17732" t="s">
        <v>12</v>
      </c>
      <c r="F17732" s="3" t="s">
        <v>41358</v>
      </c>
      <c r="G17732">
        <v>2014</v>
      </c>
      <c r="H17732" t="s">
        <v>140</v>
      </c>
      <c r="I17732" t="s">
        <v>41354</v>
      </c>
    </row>
    <row r="17733" spans="1:9" ht="32" x14ac:dyDescent="0.2">
      <c r="A17733" t="s">
        <v>41353</v>
      </c>
      <c r="B17733" t="s">
        <v>41359</v>
      </c>
      <c r="C17733">
        <v>4</v>
      </c>
      <c r="D17733" t="s">
        <v>12</v>
      </c>
      <c r="E17733" t="s">
        <v>12</v>
      </c>
      <c r="F17733" s="3" t="s">
        <v>41360</v>
      </c>
      <c r="G17733">
        <v>2014</v>
      </c>
      <c r="H17733" t="s">
        <v>140</v>
      </c>
      <c r="I17733" t="s">
        <v>41354</v>
      </c>
    </row>
    <row r="17734" spans="1:9" ht="16" x14ac:dyDescent="0.2">
      <c r="A17734" t="s">
        <v>41361</v>
      </c>
      <c r="B17734" t="s">
        <v>34543</v>
      </c>
      <c r="C17734">
        <v>1</v>
      </c>
      <c r="D17734" t="s">
        <v>344</v>
      </c>
      <c r="E17734" t="s">
        <v>12</v>
      </c>
      <c r="F17734" s="3" t="s">
        <v>34544</v>
      </c>
      <c r="G17734">
        <v>2014</v>
      </c>
      <c r="H17734" t="s">
        <v>438</v>
      </c>
      <c r="I17734" t="s">
        <v>41362</v>
      </c>
    </row>
    <row r="17735" spans="1:9" ht="16" x14ac:dyDescent="0.2">
      <c r="A17735" t="s">
        <v>41361</v>
      </c>
      <c r="B17735" t="s">
        <v>41363</v>
      </c>
      <c r="C17735">
        <v>2</v>
      </c>
      <c r="D17735" t="s">
        <v>344</v>
      </c>
      <c r="E17735" t="s">
        <v>12</v>
      </c>
      <c r="F17735" s="3" t="s">
        <v>21979</v>
      </c>
      <c r="G17735">
        <v>2014</v>
      </c>
      <c r="H17735" t="s">
        <v>438</v>
      </c>
      <c r="I17735" t="s">
        <v>41362</v>
      </c>
    </row>
    <row r="17736" spans="1:9" ht="16" x14ac:dyDescent="0.2">
      <c r="A17736" t="s">
        <v>41364</v>
      </c>
      <c r="B17736" t="s">
        <v>41365</v>
      </c>
      <c r="C17736">
        <v>1</v>
      </c>
      <c r="D17736" t="s">
        <v>12</v>
      </c>
      <c r="E17736" t="s">
        <v>12</v>
      </c>
      <c r="F17736" s="3" t="s">
        <v>7887</v>
      </c>
      <c r="G17736">
        <v>2014</v>
      </c>
      <c r="H17736" t="s">
        <v>998</v>
      </c>
      <c r="I17736" t="s">
        <v>41366</v>
      </c>
    </row>
    <row r="17737" spans="1:9" ht="32" x14ac:dyDescent="0.2">
      <c r="A17737" t="s">
        <v>41364</v>
      </c>
      <c r="B17737" t="s">
        <v>41367</v>
      </c>
      <c r="C17737">
        <v>2</v>
      </c>
      <c r="D17737" t="s">
        <v>5482</v>
      </c>
      <c r="E17737" t="s">
        <v>12</v>
      </c>
      <c r="F17737" s="3" t="s">
        <v>41368</v>
      </c>
      <c r="G17737">
        <v>2014</v>
      </c>
      <c r="H17737" t="s">
        <v>998</v>
      </c>
      <c r="I17737" t="s">
        <v>41366</v>
      </c>
    </row>
    <row r="17738" spans="1:9" ht="32" x14ac:dyDescent="0.2">
      <c r="A17738" t="s">
        <v>41364</v>
      </c>
      <c r="B17738" t="s">
        <v>41369</v>
      </c>
      <c r="C17738">
        <v>3</v>
      </c>
      <c r="D17738">
        <f>34</f>
        <v>34</v>
      </c>
      <c r="E17738" t="s">
        <v>12</v>
      </c>
      <c r="F17738" s="3" t="s">
        <v>41370</v>
      </c>
      <c r="G17738">
        <v>2014</v>
      </c>
      <c r="H17738" t="s">
        <v>998</v>
      </c>
      <c r="I17738" t="s">
        <v>41366</v>
      </c>
    </row>
    <row r="17739" spans="1:9" ht="16" x14ac:dyDescent="0.2">
      <c r="A17739" t="s">
        <v>41364</v>
      </c>
      <c r="B17739" t="s">
        <v>41371</v>
      </c>
      <c r="C17739">
        <v>4</v>
      </c>
      <c r="D17739" t="s">
        <v>996</v>
      </c>
      <c r="E17739" t="s">
        <v>12</v>
      </c>
      <c r="F17739" s="3" t="s">
        <v>41372</v>
      </c>
      <c r="G17739">
        <v>2014</v>
      </c>
      <c r="H17739" t="s">
        <v>998</v>
      </c>
      <c r="I17739" t="s">
        <v>41366</v>
      </c>
    </row>
    <row r="17740" spans="1:9" ht="32" x14ac:dyDescent="0.2">
      <c r="A17740" t="s">
        <v>41364</v>
      </c>
      <c r="B17740" t="s">
        <v>41373</v>
      </c>
      <c r="C17740">
        <v>5</v>
      </c>
      <c r="D17740" t="s">
        <v>1085</v>
      </c>
      <c r="E17740" t="s">
        <v>12</v>
      </c>
      <c r="F17740" s="3" t="s">
        <v>41374</v>
      </c>
      <c r="G17740">
        <v>2014</v>
      </c>
      <c r="H17740" t="s">
        <v>998</v>
      </c>
      <c r="I17740" t="s">
        <v>41366</v>
      </c>
    </row>
    <row r="17741" spans="1:9" ht="32" x14ac:dyDescent="0.2">
      <c r="A17741" t="s">
        <v>41364</v>
      </c>
      <c r="B17741" t="s">
        <v>41375</v>
      </c>
      <c r="C17741">
        <v>6</v>
      </c>
      <c r="D17741" t="s">
        <v>12</v>
      </c>
      <c r="E17741" t="s">
        <v>12</v>
      </c>
      <c r="F17741" s="3" t="s">
        <v>41376</v>
      </c>
      <c r="G17741">
        <v>2014</v>
      </c>
      <c r="H17741" t="s">
        <v>998</v>
      </c>
      <c r="I17741" t="s">
        <v>41366</v>
      </c>
    </row>
    <row r="17742" spans="1:9" ht="32" x14ac:dyDescent="0.2">
      <c r="A17742" t="s">
        <v>41377</v>
      </c>
      <c r="B17742" t="s">
        <v>40515</v>
      </c>
      <c r="C17742">
        <v>1</v>
      </c>
      <c r="D17742" t="s">
        <v>12</v>
      </c>
      <c r="E17742" t="s">
        <v>12</v>
      </c>
      <c r="F17742" s="3" t="s">
        <v>36550</v>
      </c>
      <c r="G17742">
        <v>2014</v>
      </c>
      <c r="H17742" t="s">
        <v>474</v>
      </c>
      <c r="I17742" t="s">
        <v>41378</v>
      </c>
    </row>
    <row r="17743" spans="1:9" ht="32" x14ac:dyDescent="0.2">
      <c r="A17743" t="s">
        <v>41377</v>
      </c>
      <c r="B17743" t="s">
        <v>40517</v>
      </c>
      <c r="C17743">
        <v>2</v>
      </c>
      <c r="D17743" t="s">
        <v>12</v>
      </c>
      <c r="E17743" t="s">
        <v>3798</v>
      </c>
      <c r="F17743" s="3" t="s">
        <v>40325</v>
      </c>
      <c r="G17743">
        <v>2014</v>
      </c>
      <c r="H17743" t="s">
        <v>474</v>
      </c>
      <c r="I17743" t="s">
        <v>41378</v>
      </c>
    </row>
    <row r="17744" spans="1:9" ht="32" x14ac:dyDescent="0.2">
      <c r="A17744" t="s">
        <v>41377</v>
      </c>
      <c r="B17744" t="s">
        <v>40518</v>
      </c>
      <c r="C17744">
        <v>3</v>
      </c>
      <c r="D17744" t="s">
        <v>12</v>
      </c>
      <c r="E17744" t="s">
        <v>12</v>
      </c>
      <c r="F17744" s="3" t="s">
        <v>41379</v>
      </c>
      <c r="G17744">
        <v>2014</v>
      </c>
      <c r="H17744" t="s">
        <v>474</v>
      </c>
      <c r="I17744" t="s">
        <v>41378</v>
      </c>
    </row>
    <row r="17745" spans="1:9" ht="32" x14ac:dyDescent="0.2">
      <c r="A17745" t="s">
        <v>41377</v>
      </c>
      <c r="B17745" t="s">
        <v>41380</v>
      </c>
      <c r="C17745">
        <v>4</v>
      </c>
      <c r="D17745" t="s">
        <v>12</v>
      </c>
      <c r="E17745" t="s">
        <v>12</v>
      </c>
      <c r="F17745" s="3" t="s">
        <v>41381</v>
      </c>
      <c r="G17745">
        <v>2014</v>
      </c>
      <c r="H17745" t="s">
        <v>474</v>
      </c>
      <c r="I17745" t="s">
        <v>41378</v>
      </c>
    </row>
    <row r="17746" spans="1:9" ht="32" x14ac:dyDescent="0.2">
      <c r="A17746" t="s">
        <v>41382</v>
      </c>
      <c r="B17746" t="s">
        <v>41383</v>
      </c>
      <c r="C17746">
        <v>1</v>
      </c>
      <c r="D17746">
        <f>132</f>
        <v>132</v>
      </c>
      <c r="E17746" t="s">
        <v>12</v>
      </c>
      <c r="F17746" s="7" t="s">
        <v>19046</v>
      </c>
      <c r="G17746">
        <v>2014</v>
      </c>
      <c r="H17746" t="s">
        <v>140</v>
      </c>
      <c r="I17746" t="s">
        <v>41384</v>
      </c>
    </row>
    <row r="17747" spans="1:9" ht="16" x14ac:dyDescent="0.2">
      <c r="A17747" t="s">
        <v>41385</v>
      </c>
      <c r="B17747" t="s">
        <v>41386</v>
      </c>
      <c r="C17747">
        <v>1</v>
      </c>
      <c r="D17747" t="s">
        <v>12</v>
      </c>
      <c r="E17747" t="s">
        <v>12</v>
      </c>
      <c r="F17747" s="3" t="s">
        <v>41387</v>
      </c>
      <c r="G17747">
        <v>2014</v>
      </c>
      <c r="H17747" t="s">
        <v>126</v>
      </c>
      <c r="I17747" t="s">
        <v>41388</v>
      </c>
    </row>
    <row r="17748" spans="1:9" ht="32" x14ac:dyDescent="0.2">
      <c r="A17748" t="s">
        <v>41389</v>
      </c>
      <c r="B17748" t="s">
        <v>31548</v>
      </c>
      <c r="C17748">
        <v>1</v>
      </c>
      <c r="D17748" t="s">
        <v>12</v>
      </c>
      <c r="E17748" t="s">
        <v>12</v>
      </c>
      <c r="F17748" s="3" t="s">
        <v>41390</v>
      </c>
      <c r="G17748">
        <v>2014</v>
      </c>
      <c r="H17748" t="s">
        <v>3976</v>
      </c>
      <c r="I17748" t="s">
        <v>41391</v>
      </c>
    </row>
    <row r="17749" spans="1:9" ht="16" x14ac:dyDescent="0.2">
      <c r="A17749" t="s">
        <v>41389</v>
      </c>
      <c r="B17749" t="s">
        <v>31550</v>
      </c>
      <c r="C17749">
        <v>2</v>
      </c>
      <c r="D17749" t="s">
        <v>12</v>
      </c>
      <c r="E17749" t="s">
        <v>12</v>
      </c>
      <c r="F17749" s="3" t="s">
        <v>25875</v>
      </c>
      <c r="G17749">
        <v>2014</v>
      </c>
      <c r="H17749" t="s">
        <v>3976</v>
      </c>
      <c r="I17749" t="s">
        <v>41391</v>
      </c>
    </row>
    <row r="17750" spans="1:9" ht="16" x14ac:dyDescent="0.2">
      <c r="A17750" t="s">
        <v>41389</v>
      </c>
      <c r="B17750" t="s">
        <v>41392</v>
      </c>
      <c r="C17750">
        <v>3</v>
      </c>
      <c r="D17750" t="s">
        <v>12</v>
      </c>
      <c r="E17750" t="s">
        <v>12</v>
      </c>
      <c r="F17750" s="3" t="s">
        <v>25875</v>
      </c>
      <c r="G17750">
        <v>2014</v>
      </c>
      <c r="H17750" t="s">
        <v>3976</v>
      </c>
      <c r="I17750" t="s">
        <v>41391</v>
      </c>
    </row>
    <row r="17751" spans="1:9" ht="32" x14ac:dyDescent="0.2">
      <c r="A17751" t="s">
        <v>41393</v>
      </c>
      <c r="B17751" t="s">
        <v>1016</v>
      </c>
      <c r="C17751">
        <v>1</v>
      </c>
      <c r="D17751" t="s">
        <v>52</v>
      </c>
      <c r="E17751" t="s">
        <v>12</v>
      </c>
      <c r="F17751" s="3" t="s">
        <v>2148</v>
      </c>
      <c r="G17751">
        <v>2014</v>
      </c>
      <c r="H17751" t="s">
        <v>140</v>
      </c>
      <c r="I17751" t="s">
        <v>41394</v>
      </c>
    </row>
    <row r="17752" spans="1:9" ht="16" x14ac:dyDescent="0.2">
      <c r="A17752" t="s">
        <v>41393</v>
      </c>
      <c r="B17752" t="s">
        <v>4226</v>
      </c>
      <c r="C17752">
        <v>2</v>
      </c>
      <c r="D17752" t="s">
        <v>12</v>
      </c>
      <c r="E17752" t="s">
        <v>12</v>
      </c>
      <c r="F17752" s="3" t="s">
        <v>27362</v>
      </c>
      <c r="G17752">
        <v>2014</v>
      </c>
      <c r="H17752" t="s">
        <v>14</v>
      </c>
      <c r="I17752" t="s">
        <v>41394</v>
      </c>
    </row>
    <row r="17753" spans="1:9" ht="16" x14ac:dyDescent="0.2">
      <c r="A17753" t="s">
        <v>41395</v>
      </c>
      <c r="B17753" t="s">
        <v>41396</v>
      </c>
      <c r="C17753">
        <v>1</v>
      </c>
      <c r="D17753">
        <f>93</f>
        <v>93</v>
      </c>
      <c r="E17753" t="s">
        <v>12</v>
      </c>
      <c r="F17753" s="3" t="s">
        <v>35450</v>
      </c>
      <c r="G17753">
        <v>2014</v>
      </c>
      <c r="H17753" t="s">
        <v>137</v>
      </c>
      <c r="I17753" t="s">
        <v>41397</v>
      </c>
    </row>
    <row r="17754" spans="1:9" ht="32" x14ac:dyDescent="0.2">
      <c r="A17754" t="s">
        <v>41398</v>
      </c>
      <c r="B17754" t="s">
        <v>41399</v>
      </c>
      <c r="C17754">
        <v>1</v>
      </c>
      <c r="D17754" t="s">
        <v>12</v>
      </c>
      <c r="E17754" t="s">
        <v>12</v>
      </c>
      <c r="F17754" s="3" t="s">
        <v>41400</v>
      </c>
      <c r="G17754">
        <v>2014</v>
      </c>
      <c r="H17754" t="s">
        <v>602</v>
      </c>
      <c r="I17754" t="s">
        <v>41401</v>
      </c>
    </row>
    <row r="17755" spans="1:9" ht="32" x14ac:dyDescent="0.2">
      <c r="A17755" t="s">
        <v>41398</v>
      </c>
      <c r="B17755" t="s">
        <v>41402</v>
      </c>
      <c r="C17755">
        <v>2</v>
      </c>
      <c r="D17755" t="s">
        <v>12</v>
      </c>
      <c r="E17755" t="s">
        <v>12</v>
      </c>
      <c r="F17755" s="3" t="s">
        <v>41400</v>
      </c>
      <c r="G17755">
        <v>2014</v>
      </c>
      <c r="H17755" t="s">
        <v>602</v>
      </c>
      <c r="I17755" t="s">
        <v>41401</v>
      </c>
    </row>
    <row r="17756" spans="1:9" ht="32" x14ac:dyDescent="0.2">
      <c r="A17756" t="s">
        <v>41398</v>
      </c>
      <c r="B17756" t="s">
        <v>41403</v>
      </c>
      <c r="C17756">
        <v>3</v>
      </c>
      <c r="D17756" t="s">
        <v>12</v>
      </c>
      <c r="E17756" t="s">
        <v>12</v>
      </c>
      <c r="F17756" s="3" t="s">
        <v>41404</v>
      </c>
      <c r="G17756">
        <v>2014</v>
      </c>
      <c r="H17756" t="s">
        <v>602</v>
      </c>
      <c r="I17756" t="s">
        <v>41401</v>
      </c>
    </row>
    <row r="17757" spans="1:9" ht="32" x14ac:dyDescent="0.2">
      <c r="A17757" t="s">
        <v>41405</v>
      </c>
      <c r="B17757" t="s">
        <v>41406</v>
      </c>
      <c r="C17757">
        <v>1</v>
      </c>
      <c r="D17757" t="s">
        <v>4450</v>
      </c>
      <c r="E17757" t="s">
        <v>12</v>
      </c>
      <c r="F17757" s="3" t="s">
        <v>41407</v>
      </c>
      <c r="G17757">
        <v>2014</v>
      </c>
      <c r="H17757" t="s">
        <v>522</v>
      </c>
      <c r="I17757" t="s">
        <v>41408</v>
      </c>
    </row>
    <row r="17758" spans="1:9" ht="16" x14ac:dyDescent="0.2">
      <c r="A17758" t="s">
        <v>41405</v>
      </c>
      <c r="B17758" t="s">
        <v>41409</v>
      </c>
      <c r="C17758">
        <v>2</v>
      </c>
      <c r="D17758" t="s">
        <v>12</v>
      </c>
      <c r="E17758" t="s">
        <v>12</v>
      </c>
      <c r="F17758" s="3" t="s">
        <v>41410</v>
      </c>
      <c r="G17758">
        <v>2014</v>
      </c>
      <c r="H17758" t="s">
        <v>522</v>
      </c>
      <c r="I17758" t="s">
        <v>41408</v>
      </c>
    </row>
    <row r="17759" spans="1:9" ht="32" x14ac:dyDescent="0.2">
      <c r="A17759" t="s">
        <v>41411</v>
      </c>
      <c r="B17759" t="s">
        <v>17433</v>
      </c>
      <c r="C17759">
        <v>1</v>
      </c>
      <c r="D17759" t="s">
        <v>1128</v>
      </c>
      <c r="E17759" t="s">
        <v>12</v>
      </c>
      <c r="F17759" s="3" t="s">
        <v>17434</v>
      </c>
      <c r="G17759">
        <v>2014</v>
      </c>
      <c r="H17759" t="s">
        <v>140</v>
      </c>
      <c r="I17759" t="s">
        <v>41412</v>
      </c>
    </row>
    <row r="17760" spans="1:9" ht="32" x14ac:dyDescent="0.2">
      <c r="A17760" t="s">
        <v>41411</v>
      </c>
      <c r="B17760" t="s">
        <v>17435</v>
      </c>
      <c r="C17760">
        <v>2</v>
      </c>
      <c r="D17760" t="s">
        <v>1128</v>
      </c>
      <c r="E17760" t="s">
        <v>12</v>
      </c>
      <c r="F17760" s="3" t="s">
        <v>37062</v>
      </c>
      <c r="G17760">
        <v>2014</v>
      </c>
      <c r="H17760" t="s">
        <v>140</v>
      </c>
      <c r="I17760" t="s">
        <v>41412</v>
      </c>
    </row>
    <row r="17761" spans="1:9" ht="16" x14ac:dyDescent="0.2">
      <c r="A17761" t="s">
        <v>41411</v>
      </c>
      <c r="B17761" t="s">
        <v>17431</v>
      </c>
      <c r="C17761">
        <v>3</v>
      </c>
      <c r="D17761" t="s">
        <v>1128</v>
      </c>
      <c r="E17761" t="s">
        <v>12</v>
      </c>
      <c r="F17761" s="3" t="s">
        <v>37060</v>
      </c>
      <c r="G17761">
        <v>2014</v>
      </c>
      <c r="H17761" t="s">
        <v>140</v>
      </c>
      <c r="I17761" t="s">
        <v>41412</v>
      </c>
    </row>
    <row r="17762" spans="1:9" ht="32" x14ac:dyDescent="0.2">
      <c r="A17762" t="s">
        <v>41413</v>
      </c>
      <c r="B17762" t="s">
        <v>17431</v>
      </c>
      <c r="C17762">
        <v>1</v>
      </c>
      <c r="D17762" t="s">
        <v>1128</v>
      </c>
      <c r="E17762" t="s">
        <v>12</v>
      </c>
      <c r="F17762" s="3" t="s">
        <v>37062</v>
      </c>
      <c r="G17762">
        <v>2014</v>
      </c>
      <c r="H17762" t="s">
        <v>140</v>
      </c>
      <c r="I17762" t="s">
        <v>41414</v>
      </c>
    </row>
    <row r="17763" spans="1:9" ht="16" x14ac:dyDescent="0.2">
      <c r="A17763" t="s">
        <v>41413</v>
      </c>
      <c r="B17763" t="s">
        <v>17433</v>
      </c>
      <c r="C17763">
        <v>2</v>
      </c>
      <c r="D17763">
        <f>441</f>
        <v>441</v>
      </c>
      <c r="E17763" t="s">
        <v>12</v>
      </c>
      <c r="F17763" s="3" t="s">
        <v>41415</v>
      </c>
      <c r="G17763">
        <v>2014</v>
      </c>
      <c r="H17763" t="s">
        <v>140</v>
      </c>
      <c r="I17763" t="s">
        <v>41414</v>
      </c>
    </row>
    <row r="17764" spans="1:9" ht="16" x14ac:dyDescent="0.2">
      <c r="A17764" t="s">
        <v>41413</v>
      </c>
      <c r="B17764" t="s">
        <v>17435</v>
      </c>
      <c r="C17764">
        <v>3</v>
      </c>
      <c r="D17764" t="s">
        <v>1128</v>
      </c>
      <c r="E17764" t="s">
        <v>12</v>
      </c>
      <c r="F17764" s="3" t="s">
        <v>37060</v>
      </c>
      <c r="G17764">
        <v>2014</v>
      </c>
      <c r="H17764" t="s">
        <v>140</v>
      </c>
      <c r="I17764" t="s">
        <v>41414</v>
      </c>
    </row>
    <row r="17765" spans="1:9" ht="32" x14ac:dyDescent="0.2">
      <c r="A17765" t="s">
        <v>41416</v>
      </c>
      <c r="B17765" t="s">
        <v>31548</v>
      </c>
      <c r="C17765">
        <v>1</v>
      </c>
      <c r="D17765" t="s">
        <v>12</v>
      </c>
      <c r="E17765" t="s">
        <v>12</v>
      </c>
      <c r="F17765" s="3" t="s">
        <v>41390</v>
      </c>
      <c r="G17765">
        <v>2014</v>
      </c>
      <c r="H17765" t="s">
        <v>3976</v>
      </c>
      <c r="I17765" t="s">
        <v>41417</v>
      </c>
    </row>
    <row r="17766" spans="1:9" ht="32" x14ac:dyDescent="0.2">
      <c r="A17766" t="s">
        <v>41418</v>
      </c>
      <c r="B17766" t="s">
        <v>41419</v>
      </c>
      <c r="C17766">
        <v>1</v>
      </c>
      <c r="D17766" t="s">
        <v>2860</v>
      </c>
      <c r="E17766" t="s">
        <v>12</v>
      </c>
      <c r="F17766" s="3" t="s">
        <v>2861</v>
      </c>
      <c r="G17766">
        <v>2014</v>
      </c>
      <c r="H17766" t="s">
        <v>140</v>
      </c>
      <c r="I17766" t="s">
        <v>41420</v>
      </c>
    </row>
    <row r="17767" spans="1:9" ht="16" x14ac:dyDescent="0.2">
      <c r="A17767" t="s">
        <v>41418</v>
      </c>
      <c r="B17767" t="s">
        <v>41421</v>
      </c>
      <c r="C17767">
        <v>2</v>
      </c>
      <c r="D17767" t="s">
        <v>12</v>
      </c>
      <c r="E17767" t="s">
        <v>12</v>
      </c>
      <c r="F17767" s="3" t="s">
        <v>41422</v>
      </c>
      <c r="G17767">
        <v>2014</v>
      </c>
      <c r="H17767" t="s">
        <v>1087</v>
      </c>
      <c r="I17767" t="s">
        <v>41420</v>
      </c>
    </row>
    <row r="17768" spans="1:9" ht="16" x14ac:dyDescent="0.2">
      <c r="A17768" t="s">
        <v>41418</v>
      </c>
      <c r="B17768" t="s">
        <v>27525</v>
      </c>
      <c r="C17768">
        <v>3</v>
      </c>
      <c r="D17768" t="s">
        <v>2860</v>
      </c>
      <c r="E17768" t="s">
        <v>12</v>
      </c>
      <c r="F17768" s="3" t="s">
        <v>20661</v>
      </c>
      <c r="G17768">
        <v>2014</v>
      </c>
      <c r="H17768" t="s">
        <v>140</v>
      </c>
      <c r="I17768" t="s">
        <v>41420</v>
      </c>
    </row>
    <row r="17769" spans="1:9" ht="16" x14ac:dyDescent="0.2">
      <c r="A17769" t="s">
        <v>41423</v>
      </c>
      <c r="B17769" t="s">
        <v>41424</v>
      </c>
      <c r="C17769">
        <v>1</v>
      </c>
      <c r="D17769" t="s">
        <v>12</v>
      </c>
      <c r="E17769" t="s">
        <v>12</v>
      </c>
      <c r="F17769" s="3" t="s">
        <v>41425</v>
      </c>
      <c r="G17769">
        <v>2014</v>
      </c>
      <c r="H17769" t="s">
        <v>37</v>
      </c>
      <c r="I17769" t="s">
        <v>41426</v>
      </c>
    </row>
    <row r="17770" spans="1:9" ht="32" x14ac:dyDescent="0.2">
      <c r="A17770" t="s">
        <v>41423</v>
      </c>
      <c r="B17770" t="s">
        <v>41427</v>
      </c>
      <c r="C17770">
        <v>2</v>
      </c>
      <c r="D17770" t="s">
        <v>101</v>
      </c>
      <c r="E17770" t="s">
        <v>12</v>
      </c>
      <c r="F17770" s="3" t="s">
        <v>41428</v>
      </c>
      <c r="G17770">
        <v>2014</v>
      </c>
      <c r="H17770" t="s">
        <v>37</v>
      </c>
      <c r="I17770" t="s">
        <v>41426</v>
      </c>
    </row>
    <row r="17771" spans="1:9" ht="16" x14ac:dyDescent="0.2">
      <c r="A17771" t="s">
        <v>41429</v>
      </c>
      <c r="B17771" t="s">
        <v>41430</v>
      </c>
      <c r="C17771">
        <v>1</v>
      </c>
      <c r="D17771" t="s">
        <v>12</v>
      </c>
      <c r="E17771" t="s">
        <v>12</v>
      </c>
      <c r="F17771" s="3" t="s">
        <v>31556</v>
      </c>
      <c r="G17771">
        <v>2014</v>
      </c>
      <c r="H17771" t="s">
        <v>37</v>
      </c>
      <c r="I17771" t="s">
        <v>41431</v>
      </c>
    </row>
    <row r="17772" spans="1:9" ht="16" x14ac:dyDescent="0.2">
      <c r="A17772" t="s">
        <v>41429</v>
      </c>
      <c r="B17772" t="s">
        <v>41432</v>
      </c>
      <c r="C17772">
        <v>2</v>
      </c>
      <c r="D17772" t="s">
        <v>12</v>
      </c>
      <c r="E17772" t="s">
        <v>12</v>
      </c>
      <c r="F17772" s="3" t="s">
        <v>41433</v>
      </c>
      <c r="G17772">
        <v>2014</v>
      </c>
      <c r="H17772" t="s">
        <v>37</v>
      </c>
      <c r="I17772" t="s">
        <v>41431</v>
      </c>
    </row>
    <row r="17773" spans="1:9" ht="32" x14ac:dyDescent="0.2">
      <c r="A17773" t="s">
        <v>41434</v>
      </c>
      <c r="B17773" t="s">
        <v>13063</v>
      </c>
      <c r="C17773">
        <v>1</v>
      </c>
      <c r="D17773" t="s">
        <v>12</v>
      </c>
      <c r="E17773" t="s">
        <v>12</v>
      </c>
      <c r="F17773" s="3" t="s">
        <v>41435</v>
      </c>
      <c r="G17773">
        <v>2014</v>
      </c>
      <c r="H17773" t="s">
        <v>14</v>
      </c>
      <c r="I17773" t="s">
        <v>41436</v>
      </c>
    </row>
    <row r="17774" spans="1:9" ht="32" x14ac:dyDescent="0.2">
      <c r="A17774" t="s">
        <v>41434</v>
      </c>
      <c r="B17774" t="s">
        <v>4913</v>
      </c>
      <c r="C17774">
        <v>2</v>
      </c>
      <c r="D17774" t="s">
        <v>12</v>
      </c>
      <c r="E17774" t="s">
        <v>12</v>
      </c>
      <c r="F17774" s="3" t="s">
        <v>41437</v>
      </c>
      <c r="G17774">
        <v>2014</v>
      </c>
      <c r="H17774" t="s">
        <v>14</v>
      </c>
      <c r="I17774" t="s">
        <v>41436</v>
      </c>
    </row>
    <row r="17775" spans="1:9" ht="32" x14ac:dyDescent="0.2">
      <c r="A17775" t="s">
        <v>41434</v>
      </c>
      <c r="B17775" t="s">
        <v>18028</v>
      </c>
      <c r="C17775">
        <v>3</v>
      </c>
      <c r="D17775" t="s">
        <v>12</v>
      </c>
      <c r="E17775" t="s">
        <v>12</v>
      </c>
      <c r="F17775" s="3" t="s">
        <v>41438</v>
      </c>
      <c r="G17775">
        <v>2014</v>
      </c>
      <c r="H17775" t="s">
        <v>14</v>
      </c>
      <c r="I17775" t="s">
        <v>41436</v>
      </c>
    </row>
    <row r="17776" spans="1:9" ht="32" x14ac:dyDescent="0.2">
      <c r="A17776" t="s">
        <v>41434</v>
      </c>
      <c r="B17776" t="s">
        <v>25152</v>
      </c>
      <c r="C17776">
        <v>4</v>
      </c>
      <c r="D17776" t="s">
        <v>12</v>
      </c>
      <c r="E17776" t="s">
        <v>12</v>
      </c>
      <c r="F17776" s="3" t="s">
        <v>41439</v>
      </c>
      <c r="G17776">
        <v>2014</v>
      </c>
      <c r="H17776" t="s">
        <v>14</v>
      </c>
      <c r="I17776" t="s">
        <v>41436</v>
      </c>
    </row>
    <row r="17777" spans="1:9" ht="16" x14ac:dyDescent="0.2">
      <c r="A17777" t="s">
        <v>41434</v>
      </c>
      <c r="B17777" t="s">
        <v>41440</v>
      </c>
      <c r="C17777">
        <v>5</v>
      </c>
      <c r="D17777" t="s">
        <v>1741</v>
      </c>
      <c r="E17777" t="s">
        <v>12</v>
      </c>
      <c r="F17777" s="3" t="s">
        <v>41441</v>
      </c>
      <c r="G17777">
        <v>2014</v>
      </c>
      <c r="H17777" t="s">
        <v>368</v>
      </c>
      <c r="I17777" t="s">
        <v>41436</v>
      </c>
    </row>
    <row r="17778" spans="1:9" ht="32" x14ac:dyDescent="0.2">
      <c r="A17778" t="s">
        <v>41442</v>
      </c>
      <c r="B17778" t="s">
        <v>7826</v>
      </c>
      <c r="C17778">
        <v>1</v>
      </c>
      <c r="D17778" t="s">
        <v>1903</v>
      </c>
      <c r="E17778" t="s">
        <v>12</v>
      </c>
      <c r="F17778" s="3" t="s">
        <v>7827</v>
      </c>
      <c r="G17778">
        <v>2014</v>
      </c>
      <c r="H17778" t="s">
        <v>323</v>
      </c>
      <c r="I17778" t="s">
        <v>41443</v>
      </c>
    </row>
    <row r="17779" spans="1:9" ht="32" x14ac:dyDescent="0.2">
      <c r="A17779" t="s">
        <v>41442</v>
      </c>
      <c r="B17779" t="s">
        <v>41444</v>
      </c>
      <c r="C17779">
        <v>2</v>
      </c>
      <c r="D17779" t="s">
        <v>1903</v>
      </c>
      <c r="E17779" t="s">
        <v>12</v>
      </c>
      <c r="F17779" s="3" t="s">
        <v>32914</v>
      </c>
      <c r="G17779">
        <v>2014</v>
      </c>
      <c r="H17779" t="s">
        <v>323</v>
      </c>
      <c r="I17779" t="s">
        <v>41443</v>
      </c>
    </row>
    <row r="17780" spans="1:9" ht="32" x14ac:dyDescent="0.2">
      <c r="A17780" t="s">
        <v>41445</v>
      </c>
      <c r="B17780" t="s">
        <v>41446</v>
      </c>
      <c r="C17780">
        <v>1</v>
      </c>
      <c r="D17780" t="s">
        <v>12</v>
      </c>
      <c r="E17780" t="s">
        <v>12</v>
      </c>
      <c r="F17780" s="3" t="s">
        <v>41447</v>
      </c>
      <c r="G17780">
        <v>2014</v>
      </c>
      <c r="H17780" t="s">
        <v>174</v>
      </c>
      <c r="I17780" t="s">
        <v>41448</v>
      </c>
    </row>
    <row r="17781" spans="1:9" ht="16" x14ac:dyDescent="0.2">
      <c r="A17781" t="s">
        <v>41449</v>
      </c>
      <c r="B17781" t="s">
        <v>41450</v>
      </c>
      <c r="C17781">
        <v>1</v>
      </c>
      <c r="D17781" t="s">
        <v>344</v>
      </c>
      <c r="E17781" t="s">
        <v>12</v>
      </c>
      <c r="F17781" s="3" t="s">
        <v>41451</v>
      </c>
      <c r="G17781">
        <v>2014</v>
      </c>
      <c r="H17781" t="s">
        <v>714</v>
      </c>
      <c r="I17781" t="s">
        <v>41452</v>
      </c>
    </row>
    <row r="17782" spans="1:9" ht="16" x14ac:dyDescent="0.2">
      <c r="A17782" t="s">
        <v>41453</v>
      </c>
      <c r="B17782" t="s">
        <v>41454</v>
      </c>
      <c r="C17782">
        <v>1</v>
      </c>
      <c r="D17782">
        <f>126</f>
        <v>126</v>
      </c>
      <c r="E17782" t="s">
        <v>12</v>
      </c>
      <c r="F17782" s="3" t="s">
        <v>12916</v>
      </c>
      <c r="G17782">
        <v>2014</v>
      </c>
      <c r="H17782" t="s">
        <v>250</v>
      </c>
      <c r="I17782" t="s">
        <v>41455</v>
      </c>
    </row>
    <row r="17783" spans="1:9" ht="16" x14ac:dyDescent="0.2">
      <c r="A17783" t="s">
        <v>41453</v>
      </c>
      <c r="B17783" t="s">
        <v>41456</v>
      </c>
      <c r="C17783">
        <v>2</v>
      </c>
      <c r="D17783" t="s">
        <v>1010</v>
      </c>
      <c r="E17783" t="s">
        <v>12</v>
      </c>
      <c r="F17783" s="3" t="s">
        <v>6865</v>
      </c>
      <c r="G17783">
        <v>2014</v>
      </c>
      <c r="H17783" t="s">
        <v>140</v>
      </c>
      <c r="I17783" t="s">
        <v>41455</v>
      </c>
    </row>
    <row r="17784" spans="1:9" ht="16" x14ac:dyDescent="0.2">
      <c r="A17784" t="s">
        <v>41457</v>
      </c>
      <c r="B17784" t="s">
        <v>30671</v>
      </c>
      <c r="C17784">
        <v>1</v>
      </c>
      <c r="D17784">
        <f>514</f>
        <v>514</v>
      </c>
      <c r="E17784" t="s">
        <v>12</v>
      </c>
      <c r="F17784" s="3" t="s">
        <v>30672</v>
      </c>
      <c r="G17784">
        <v>2014</v>
      </c>
      <c r="H17784" t="s">
        <v>140</v>
      </c>
      <c r="I17784" t="s">
        <v>41458</v>
      </c>
    </row>
    <row r="17785" spans="1:9" ht="16" x14ac:dyDescent="0.2">
      <c r="A17785" t="s">
        <v>41459</v>
      </c>
      <c r="B17785" t="s">
        <v>40096</v>
      </c>
      <c r="C17785">
        <v>1</v>
      </c>
      <c r="D17785" t="s">
        <v>12</v>
      </c>
      <c r="E17785" t="s">
        <v>12</v>
      </c>
      <c r="F17785" s="3" t="s">
        <v>18124</v>
      </c>
      <c r="G17785">
        <v>2014</v>
      </c>
      <c r="H17785" t="s">
        <v>140</v>
      </c>
      <c r="I17785" t="s">
        <v>41460</v>
      </c>
    </row>
    <row r="17786" spans="1:9" ht="16" x14ac:dyDescent="0.2">
      <c r="A17786" t="s">
        <v>41461</v>
      </c>
      <c r="B17786" t="s">
        <v>41462</v>
      </c>
      <c r="C17786">
        <v>1</v>
      </c>
      <c r="D17786">
        <f>173</f>
        <v>173</v>
      </c>
      <c r="E17786" t="s">
        <v>12</v>
      </c>
      <c r="F17786" s="3" t="s">
        <v>41463</v>
      </c>
      <c r="G17786">
        <v>2014</v>
      </c>
      <c r="H17786" t="s">
        <v>2793</v>
      </c>
      <c r="I17786" t="s">
        <v>41464</v>
      </c>
    </row>
    <row r="17787" spans="1:9" ht="16" x14ac:dyDescent="0.2">
      <c r="A17787" t="s">
        <v>41461</v>
      </c>
      <c r="B17787" t="s">
        <v>31348</v>
      </c>
      <c r="C17787">
        <v>2</v>
      </c>
      <c r="D17787" t="s">
        <v>485</v>
      </c>
      <c r="E17787" t="s">
        <v>12</v>
      </c>
      <c r="F17787" s="3" t="s">
        <v>13429</v>
      </c>
      <c r="G17787">
        <v>2014</v>
      </c>
      <c r="H17787" t="s">
        <v>140</v>
      </c>
      <c r="I17787" t="s">
        <v>41464</v>
      </c>
    </row>
    <row r="17788" spans="1:9" ht="32" x14ac:dyDescent="0.2">
      <c r="A17788" t="s">
        <v>41465</v>
      </c>
      <c r="B17788" t="s">
        <v>41466</v>
      </c>
      <c r="C17788">
        <v>1</v>
      </c>
      <c r="D17788" t="s">
        <v>52</v>
      </c>
      <c r="E17788" t="s">
        <v>12</v>
      </c>
      <c r="F17788" s="3" t="s">
        <v>41467</v>
      </c>
      <c r="G17788">
        <v>2014</v>
      </c>
      <c r="H17788" t="s">
        <v>377</v>
      </c>
      <c r="I17788" t="s">
        <v>41468</v>
      </c>
    </row>
    <row r="17789" spans="1:9" ht="32" x14ac:dyDescent="0.2">
      <c r="A17789" t="s">
        <v>41465</v>
      </c>
      <c r="B17789" t="s">
        <v>41469</v>
      </c>
      <c r="C17789">
        <v>2</v>
      </c>
      <c r="D17789" t="s">
        <v>12</v>
      </c>
      <c r="E17789" t="s">
        <v>12</v>
      </c>
      <c r="F17789" s="3" t="s">
        <v>41470</v>
      </c>
      <c r="G17789">
        <v>2014</v>
      </c>
      <c r="H17789" t="s">
        <v>377</v>
      </c>
      <c r="I17789" t="s">
        <v>41468</v>
      </c>
    </row>
    <row r="17790" spans="1:9" ht="16" x14ac:dyDescent="0.2">
      <c r="A17790" t="s">
        <v>41471</v>
      </c>
      <c r="B17790" t="s">
        <v>41472</v>
      </c>
      <c r="C17790">
        <v>1</v>
      </c>
      <c r="D17790">
        <f>132</f>
        <v>132</v>
      </c>
      <c r="E17790" t="s">
        <v>12</v>
      </c>
      <c r="F17790" s="3" t="s">
        <v>32433</v>
      </c>
      <c r="G17790">
        <v>2014</v>
      </c>
      <c r="H17790" t="s">
        <v>140</v>
      </c>
      <c r="I17790" t="s">
        <v>41473</v>
      </c>
    </row>
    <row r="17791" spans="1:9" ht="16" x14ac:dyDescent="0.2">
      <c r="A17791" t="s">
        <v>41471</v>
      </c>
      <c r="B17791" t="s">
        <v>41474</v>
      </c>
      <c r="C17791">
        <v>2</v>
      </c>
      <c r="D17791">
        <f>237</f>
        <v>237</v>
      </c>
      <c r="E17791" t="s">
        <v>12</v>
      </c>
      <c r="F17791" s="3" t="s">
        <v>38034</v>
      </c>
      <c r="G17791">
        <v>2014</v>
      </c>
      <c r="H17791" t="s">
        <v>140</v>
      </c>
      <c r="I17791" t="s">
        <v>41473</v>
      </c>
    </row>
    <row r="17792" spans="1:9" ht="16" x14ac:dyDescent="0.2">
      <c r="A17792" t="s">
        <v>41475</v>
      </c>
      <c r="B17792" t="s">
        <v>41476</v>
      </c>
      <c r="C17792">
        <v>1</v>
      </c>
      <c r="D17792" t="s">
        <v>12</v>
      </c>
      <c r="E17792" t="s">
        <v>12</v>
      </c>
      <c r="F17792" s="3" t="s">
        <v>41477</v>
      </c>
      <c r="G17792">
        <v>2014</v>
      </c>
      <c r="H17792" t="s">
        <v>140</v>
      </c>
      <c r="I17792" t="s">
        <v>41478</v>
      </c>
    </row>
    <row r="17793" spans="1:9" ht="32" x14ac:dyDescent="0.2">
      <c r="A17793" t="s">
        <v>41475</v>
      </c>
      <c r="B17793" t="s">
        <v>41479</v>
      </c>
      <c r="C17793">
        <v>2</v>
      </c>
      <c r="D17793" t="s">
        <v>772</v>
      </c>
      <c r="E17793" t="s">
        <v>2245</v>
      </c>
      <c r="F17793" s="3" t="s">
        <v>7204</v>
      </c>
      <c r="G17793">
        <v>2014</v>
      </c>
      <c r="H17793" t="s">
        <v>86</v>
      </c>
      <c r="I17793" t="s">
        <v>41478</v>
      </c>
    </row>
    <row r="17794" spans="1:9" ht="16" x14ac:dyDescent="0.2">
      <c r="A17794" t="s">
        <v>41475</v>
      </c>
      <c r="B17794" t="s">
        <v>11460</v>
      </c>
      <c r="C17794">
        <v>3</v>
      </c>
      <c r="D17794" t="s">
        <v>12</v>
      </c>
      <c r="E17794" t="s">
        <v>12</v>
      </c>
      <c r="F17794" s="3" t="s">
        <v>11461</v>
      </c>
      <c r="G17794">
        <v>2014</v>
      </c>
      <c r="H17794" t="s">
        <v>140</v>
      </c>
      <c r="I17794" t="s">
        <v>41478</v>
      </c>
    </row>
    <row r="17795" spans="1:9" ht="32" x14ac:dyDescent="0.2">
      <c r="A17795" t="s">
        <v>41480</v>
      </c>
      <c r="B17795" t="s">
        <v>524</v>
      </c>
      <c r="C17795">
        <v>1</v>
      </c>
      <c r="D17795" t="s">
        <v>4221</v>
      </c>
      <c r="E17795" t="s">
        <v>12</v>
      </c>
      <c r="F17795" s="3" t="s">
        <v>14279</v>
      </c>
      <c r="G17795">
        <v>2014</v>
      </c>
      <c r="H17795" t="s">
        <v>4191</v>
      </c>
      <c r="I17795" t="s">
        <v>41481</v>
      </c>
    </row>
    <row r="17796" spans="1:9" ht="16" x14ac:dyDescent="0.2">
      <c r="A17796" t="s">
        <v>41482</v>
      </c>
      <c r="B17796" t="s">
        <v>41483</v>
      </c>
      <c r="C17796">
        <v>1</v>
      </c>
      <c r="D17796">
        <f>461</f>
        <v>461</v>
      </c>
      <c r="E17796" t="s">
        <v>12</v>
      </c>
      <c r="F17796" s="3" t="s">
        <v>12569</v>
      </c>
      <c r="G17796">
        <v>2014</v>
      </c>
      <c r="H17796" t="s">
        <v>140</v>
      </c>
      <c r="I17796" t="s">
        <v>41484</v>
      </c>
    </row>
    <row r="17797" spans="1:9" ht="16" x14ac:dyDescent="0.2">
      <c r="A17797" t="s">
        <v>41485</v>
      </c>
      <c r="B17797" t="s">
        <v>34708</v>
      </c>
      <c r="C17797">
        <v>1</v>
      </c>
      <c r="D17797" t="s">
        <v>12</v>
      </c>
      <c r="E17797" t="s">
        <v>12</v>
      </c>
      <c r="F17797" s="3" t="s">
        <v>583</v>
      </c>
      <c r="G17797">
        <v>2014</v>
      </c>
      <c r="H17797" t="s">
        <v>140</v>
      </c>
      <c r="I17797" t="s">
        <v>41486</v>
      </c>
    </row>
    <row r="17798" spans="1:9" ht="32" x14ac:dyDescent="0.2">
      <c r="A17798" t="s">
        <v>41485</v>
      </c>
      <c r="B17798" t="s">
        <v>5620</v>
      </c>
      <c r="C17798">
        <v>2</v>
      </c>
      <c r="D17798" t="s">
        <v>316</v>
      </c>
      <c r="E17798" t="s">
        <v>12</v>
      </c>
      <c r="F17798" s="3" t="s">
        <v>1002</v>
      </c>
      <c r="G17798">
        <v>2014</v>
      </c>
      <c r="H17798" t="s">
        <v>140</v>
      </c>
      <c r="I17798" t="s">
        <v>41486</v>
      </c>
    </row>
    <row r="17799" spans="1:9" ht="32" x14ac:dyDescent="0.2">
      <c r="A17799" t="s">
        <v>41487</v>
      </c>
      <c r="B17799" t="s">
        <v>5608</v>
      </c>
      <c r="C17799">
        <v>1</v>
      </c>
      <c r="D17799" t="s">
        <v>5574</v>
      </c>
      <c r="E17799" t="s">
        <v>12</v>
      </c>
      <c r="F17799" s="3" t="s">
        <v>5575</v>
      </c>
      <c r="G17799">
        <v>2014</v>
      </c>
      <c r="H17799" t="s">
        <v>140</v>
      </c>
      <c r="I17799" t="s">
        <v>41488</v>
      </c>
    </row>
    <row r="17800" spans="1:9" ht="32" x14ac:dyDescent="0.2">
      <c r="A17800" t="s">
        <v>41487</v>
      </c>
      <c r="B17800" t="s">
        <v>41489</v>
      </c>
      <c r="C17800">
        <v>2</v>
      </c>
      <c r="D17800" t="s">
        <v>5574</v>
      </c>
      <c r="E17800" t="s">
        <v>12</v>
      </c>
      <c r="F17800" s="3" t="s">
        <v>5575</v>
      </c>
      <c r="G17800">
        <v>2014</v>
      </c>
      <c r="H17800" t="s">
        <v>140</v>
      </c>
      <c r="I17800" t="s">
        <v>41488</v>
      </c>
    </row>
    <row r="17801" spans="1:9" ht="32" x14ac:dyDescent="0.2">
      <c r="A17801" t="s">
        <v>41490</v>
      </c>
      <c r="B17801" t="s">
        <v>41491</v>
      </c>
      <c r="C17801">
        <v>1</v>
      </c>
      <c r="D17801" t="s">
        <v>52</v>
      </c>
      <c r="E17801" t="s">
        <v>12</v>
      </c>
      <c r="F17801" s="3" t="s">
        <v>41492</v>
      </c>
      <c r="G17801">
        <v>2014</v>
      </c>
      <c r="H17801" t="s">
        <v>140</v>
      </c>
      <c r="I17801" t="s">
        <v>41493</v>
      </c>
    </row>
    <row r="17802" spans="1:9" ht="16" x14ac:dyDescent="0.2">
      <c r="A17802" t="s">
        <v>41490</v>
      </c>
      <c r="B17802" t="s">
        <v>41494</v>
      </c>
      <c r="C17802">
        <v>2</v>
      </c>
      <c r="D17802" t="s">
        <v>52</v>
      </c>
      <c r="E17802" t="s">
        <v>12</v>
      </c>
      <c r="F17802" s="3" t="s">
        <v>5599</v>
      </c>
      <c r="G17802">
        <v>2014</v>
      </c>
      <c r="H17802" t="s">
        <v>140</v>
      </c>
      <c r="I17802" t="s">
        <v>41493</v>
      </c>
    </row>
    <row r="17803" spans="1:9" ht="32" x14ac:dyDescent="0.2">
      <c r="A17803" t="s">
        <v>41490</v>
      </c>
      <c r="B17803" t="s">
        <v>41495</v>
      </c>
      <c r="C17803">
        <v>3</v>
      </c>
      <c r="D17803" t="s">
        <v>52</v>
      </c>
      <c r="E17803" t="s">
        <v>12</v>
      </c>
      <c r="F17803" s="3" t="s">
        <v>41496</v>
      </c>
      <c r="G17803">
        <v>2014</v>
      </c>
      <c r="H17803" t="s">
        <v>140</v>
      </c>
      <c r="I17803" t="s">
        <v>41493</v>
      </c>
    </row>
    <row r="17804" spans="1:9" ht="32" x14ac:dyDescent="0.2">
      <c r="A17804" t="s">
        <v>41497</v>
      </c>
      <c r="B17804" t="s">
        <v>30785</v>
      </c>
      <c r="C17804">
        <v>1</v>
      </c>
      <c r="D17804">
        <f>446</f>
        <v>446</v>
      </c>
      <c r="E17804" t="s">
        <v>12</v>
      </c>
      <c r="F17804" s="3" t="s">
        <v>41498</v>
      </c>
      <c r="G17804">
        <v>2014</v>
      </c>
      <c r="H17804" t="s">
        <v>86</v>
      </c>
      <c r="I17804" t="s">
        <v>41499</v>
      </c>
    </row>
    <row r="17805" spans="1:9" ht="32" x14ac:dyDescent="0.2">
      <c r="A17805" t="s">
        <v>41500</v>
      </c>
      <c r="B17805" t="s">
        <v>41501</v>
      </c>
      <c r="C17805">
        <v>1</v>
      </c>
      <c r="D17805">
        <f>446</f>
        <v>446</v>
      </c>
      <c r="E17805" t="s">
        <v>12</v>
      </c>
      <c r="F17805" s="3" t="s">
        <v>6479</v>
      </c>
      <c r="G17805">
        <v>2014</v>
      </c>
      <c r="H17805" t="s">
        <v>571</v>
      </c>
      <c r="I17805" t="s">
        <v>41502</v>
      </c>
    </row>
    <row r="17806" spans="1:9" ht="16" x14ac:dyDescent="0.2">
      <c r="A17806" t="s">
        <v>41503</v>
      </c>
      <c r="B17806" t="s">
        <v>5738</v>
      </c>
      <c r="C17806">
        <v>1</v>
      </c>
      <c r="D17806" t="s">
        <v>12</v>
      </c>
      <c r="E17806" t="s">
        <v>12</v>
      </c>
      <c r="F17806" s="3" t="s">
        <v>41504</v>
      </c>
      <c r="G17806">
        <v>2014</v>
      </c>
      <c r="H17806" t="s">
        <v>140</v>
      </c>
      <c r="I17806" t="s">
        <v>41505</v>
      </c>
    </row>
    <row r="17807" spans="1:9" ht="16" x14ac:dyDescent="0.2">
      <c r="A17807" t="s">
        <v>41506</v>
      </c>
      <c r="B17807" t="s">
        <v>41507</v>
      </c>
      <c r="C17807">
        <v>1</v>
      </c>
      <c r="D17807" t="s">
        <v>12</v>
      </c>
      <c r="E17807" t="s">
        <v>12</v>
      </c>
      <c r="F17807" s="3" t="s">
        <v>41508</v>
      </c>
      <c r="G17807">
        <v>2014</v>
      </c>
      <c r="H17807" t="s">
        <v>140</v>
      </c>
      <c r="I17807" t="s">
        <v>41509</v>
      </c>
    </row>
    <row r="17808" spans="1:9" ht="16" x14ac:dyDescent="0.2">
      <c r="A17808" t="s">
        <v>41506</v>
      </c>
      <c r="B17808" t="s">
        <v>641</v>
      </c>
      <c r="C17808">
        <v>2</v>
      </c>
      <c r="D17808" t="s">
        <v>52</v>
      </c>
      <c r="E17808" t="s">
        <v>12</v>
      </c>
      <c r="F17808" s="3" t="s">
        <v>3729</v>
      </c>
      <c r="G17808">
        <v>2014</v>
      </c>
      <c r="H17808" t="s">
        <v>140</v>
      </c>
      <c r="I17808" t="s">
        <v>41509</v>
      </c>
    </row>
    <row r="17809" spans="1:9" ht="32" x14ac:dyDescent="0.2">
      <c r="A17809" t="s">
        <v>41510</v>
      </c>
      <c r="B17809" t="s">
        <v>40456</v>
      </c>
      <c r="C17809">
        <v>2</v>
      </c>
      <c r="D17809" t="s">
        <v>12</v>
      </c>
      <c r="E17809" t="s">
        <v>12</v>
      </c>
      <c r="F17809" s="7" t="s">
        <v>41511</v>
      </c>
      <c r="G17809">
        <v>2014</v>
      </c>
      <c r="H17809" t="s">
        <v>37</v>
      </c>
      <c r="I17809" t="s">
        <v>40458</v>
      </c>
    </row>
    <row r="17810" spans="1:9" ht="32" x14ac:dyDescent="0.2">
      <c r="A17810" t="s">
        <v>41512</v>
      </c>
      <c r="B17810" t="s">
        <v>23900</v>
      </c>
      <c r="C17810">
        <v>1</v>
      </c>
      <c r="D17810" t="s">
        <v>1579</v>
      </c>
      <c r="E17810" t="s">
        <v>12</v>
      </c>
      <c r="F17810" s="3" t="s">
        <v>41513</v>
      </c>
      <c r="G17810">
        <v>2014</v>
      </c>
      <c r="H17810" t="s">
        <v>140</v>
      </c>
      <c r="I17810" t="s">
        <v>41514</v>
      </c>
    </row>
    <row r="17811" spans="1:9" ht="32" x14ac:dyDescent="0.2">
      <c r="A17811" t="s">
        <v>41512</v>
      </c>
      <c r="B17811" t="s">
        <v>41515</v>
      </c>
      <c r="C17811">
        <v>2</v>
      </c>
      <c r="D17811" t="s">
        <v>1579</v>
      </c>
      <c r="E17811" t="s">
        <v>12</v>
      </c>
      <c r="F17811" s="3" t="s">
        <v>41516</v>
      </c>
      <c r="G17811">
        <v>2014</v>
      </c>
      <c r="H17811" t="s">
        <v>140</v>
      </c>
      <c r="I17811" t="s">
        <v>41514</v>
      </c>
    </row>
    <row r="17812" spans="1:9" ht="32" x14ac:dyDescent="0.2">
      <c r="A17812" t="s">
        <v>41517</v>
      </c>
      <c r="B17812" t="s">
        <v>41518</v>
      </c>
      <c r="C17812">
        <v>1</v>
      </c>
      <c r="D17812">
        <f>551</f>
        <v>551</v>
      </c>
      <c r="E17812" t="s">
        <v>12</v>
      </c>
      <c r="F17812" s="3" t="s">
        <v>41519</v>
      </c>
      <c r="G17812">
        <v>2014</v>
      </c>
      <c r="H17812" t="s">
        <v>140</v>
      </c>
      <c r="I17812" t="s">
        <v>41520</v>
      </c>
    </row>
    <row r="17813" spans="1:9" ht="32" x14ac:dyDescent="0.2">
      <c r="A17813" t="s">
        <v>41517</v>
      </c>
      <c r="B17813" t="s">
        <v>41521</v>
      </c>
      <c r="C17813">
        <v>2</v>
      </c>
      <c r="D17813">
        <f>419</f>
        <v>419</v>
      </c>
      <c r="E17813" t="s">
        <v>12</v>
      </c>
      <c r="F17813" s="3" t="s">
        <v>36876</v>
      </c>
      <c r="G17813">
        <v>2014</v>
      </c>
      <c r="H17813" t="s">
        <v>140</v>
      </c>
      <c r="I17813" t="s">
        <v>41520</v>
      </c>
    </row>
    <row r="17814" spans="1:9" ht="32" x14ac:dyDescent="0.2">
      <c r="A17814" t="s">
        <v>41522</v>
      </c>
      <c r="B17814" t="s">
        <v>41523</v>
      </c>
      <c r="C17814">
        <v>1</v>
      </c>
      <c r="D17814" t="s">
        <v>19676</v>
      </c>
      <c r="E17814" t="s">
        <v>12</v>
      </c>
      <c r="F17814" s="3" t="s">
        <v>41524</v>
      </c>
      <c r="G17814">
        <v>2014</v>
      </c>
      <c r="H17814" t="s">
        <v>3976</v>
      </c>
      <c r="I17814" t="s">
        <v>41525</v>
      </c>
    </row>
    <row r="17815" spans="1:9" ht="16" x14ac:dyDescent="0.2">
      <c r="A17815" t="s">
        <v>41522</v>
      </c>
      <c r="B17815" t="s">
        <v>41526</v>
      </c>
      <c r="C17815">
        <v>2</v>
      </c>
      <c r="D17815" t="s">
        <v>12</v>
      </c>
      <c r="E17815" t="s">
        <v>12</v>
      </c>
      <c r="F17815" s="3" t="s">
        <v>30284</v>
      </c>
      <c r="G17815">
        <v>2014</v>
      </c>
      <c r="H17815" t="s">
        <v>3976</v>
      </c>
      <c r="I17815" t="s">
        <v>41525</v>
      </c>
    </row>
    <row r="17816" spans="1:9" ht="16" x14ac:dyDescent="0.2">
      <c r="A17816" t="s">
        <v>41522</v>
      </c>
      <c r="B17816" t="s">
        <v>41527</v>
      </c>
      <c r="C17816">
        <v>3</v>
      </c>
      <c r="D17816" t="s">
        <v>12</v>
      </c>
      <c r="E17816" t="s">
        <v>12</v>
      </c>
      <c r="F17816" s="3" t="s">
        <v>41528</v>
      </c>
      <c r="G17816">
        <v>2014</v>
      </c>
      <c r="H17816" t="s">
        <v>76</v>
      </c>
      <c r="I17816" t="s">
        <v>41525</v>
      </c>
    </row>
    <row r="17817" spans="1:9" ht="16" x14ac:dyDescent="0.2">
      <c r="A17817" t="s">
        <v>41529</v>
      </c>
      <c r="B17817" t="s">
        <v>41530</v>
      </c>
      <c r="C17817">
        <v>1</v>
      </c>
      <c r="D17817" t="s">
        <v>12</v>
      </c>
      <c r="E17817" t="s">
        <v>12</v>
      </c>
      <c r="F17817" s="3" t="s">
        <v>41531</v>
      </c>
      <c r="G17817">
        <v>2014</v>
      </c>
      <c r="H17817" t="s">
        <v>140</v>
      </c>
      <c r="I17817" t="s">
        <v>41532</v>
      </c>
    </row>
    <row r="17818" spans="1:9" ht="32" x14ac:dyDescent="0.2">
      <c r="A17818" t="s">
        <v>41529</v>
      </c>
      <c r="B17818" t="s">
        <v>41533</v>
      </c>
      <c r="C17818">
        <v>2</v>
      </c>
      <c r="D17818" t="s">
        <v>12</v>
      </c>
      <c r="E17818" t="s">
        <v>12</v>
      </c>
      <c r="F17818" s="3" t="s">
        <v>41534</v>
      </c>
      <c r="G17818">
        <v>2014</v>
      </c>
      <c r="H17818" t="s">
        <v>140</v>
      </c>
      <c r="I17818" t="s">
        <v>41532</v>
      </c>
    </row>
    <row r="17819" spans="1:9" ht="32" x14ac:dyDescent="0.2">
      <c r="A17819" t="s">
        <v>41529</v>
      </c>
      <c r="B17819" t="s">
        <v>41535</v>
      </c>
      <c r="C17819">
        <v>3</v>
      </c>
      <c r="D17819" t="s">
        <v>2586</v>
      </c>
      <c r="E17819" t="s">
        <v>12</v>
      </c>
      <c r="F17819" s="3" t="s">
        <v>41536</v>
      </c>
      <c r="G17819">
        <v>2014</v>
      </c>
      <c r="H17819" t="s">
        <v>140</v>
      </c>
      <c r="I17819" t="s">
        <v>41532</v>
      </c>
    </row>
    <row r="17820" spans="1:9" ht="32" x14ac:dyDescent="0.2">
      <c r="A17820" t="s">
        <v>41537</v>
      </c>
      <c r="B17820" t="s">
        <v>41538</v>
      </c>
      <c r="C17820">
        <v>1</v>
      </c>
      <c r="D17820" t="s">
        <v>7243</v>
      </c>
      <c r="E17820" t="s">
        <v>4409</v>
      </c>
      <c r="F17820" s="3" t="s">
        <v>41539</v>
      </c>
      <c r="G17820">
        <v>2014</v>
      </c>
      <c r="H17820" t="s">
        <v>368</v>
      </c>
      <c r="I17820" t="s">
        <v>41540</v>
      </c>
    </row>
    <row r="17821" spans="1:9" ht="32" x14ac:dyDescent="0.2">
      <c r="A17821" t="s">
        <v>41537</v>
      </c>
      <c r="B17821" t="s">
        <v>41541</v>
      </c>
      <c r="C17821">
        <v>2</v>
      </c>
      <c r="D17821" t="s">
        <v>16860</v>
      </c>
      <c r="E17821" t="s">
        <v>70</v>
      </c>
      <c r="F17821" s="3" t="s">
        <v>39502</v>
      </c>
      <c r="G17821">
        <v>2014</v>
      </c>
      <c r="H17821" t="s">
        <v>4191</v>
      </c>
      <c r="I17821" t="s">
        <v>41540</v>
      </c>
    </row>
    <row r="17822" spans="1:9" ht="32" x14ac:dyDescent="0.2">
      <c r="A17822" t="s">
        <v>41542</v>
      </c>
      <c r="B17822" t="s">
        <v>41543</v>
      </c>
      <c r="C17822">
        <v>1</v>
      </c>
      <c r="D17822">
        <f>154</f>
        <v>154</v>
      </c>
      <c r="E17822" t="s">
        <v>4409</v>
      </c>
      <c r="F17822" s="3" t="s">
        <v>36120</v>
      </c>
      <c r="G17822">
        <v>2014</v>
      </c>
      <c r="H17822" t="s">
        <v>267</v>
      </c>
      <c r="I17822" t="s">
        <v>41544</v>
      </c>
    </row>
    <row r="17823" spans="1:9" ht="16" x14ac:dyDescent="0.2">
      <c r="A17823" t="s">
        <v>41542</v>
      </c>
      <c r="B17823" t="s">
        <v>41545</v>
      </c>
      <c r="C17823">
        <v>2</v>
      </c>
      <c r="D17823" t="s">
        <v>12</v>
      </c>
      <c r="E17823" t="s">
        <v>12</v>
      </c>
      <c r="F17823" s="3" t="s">
        <v>41546</v>
      </c>
      <c r="G17823">
        <v>2014</v>
      </c>
      <c r="H17823" t="s">
        <v>267</v>
      </c>
      <c r="I17823" t="s">
        <v>41544</v>
      </c>
    </row>
    <row r="17824" spans="1:9" ht="32" x14ac:dyDescent="0.2">
      <c r="A17824" t="s">
        <v>41542</v>
      </c>
      <c r="B17824" t="s">
        <v>41547</v>
      </c>
      <c r="C17824">
        <v>3</v>
      </c>
      <c r="D17824">
        <f>469</f>
        <v>469</v>
      </c>
      <c r="E17824" t="s">
        <v>12</v>
      </c>
      <c r="F17824" s="3" t="s">
        <v>41548</v>
      </c>
      <c r="G17824">
        <v>2014</v>
      </c>
      <c r="H17824" t="s">
        <v>267</v>
      </c>
      <c r="I17824" t="s">
        <v>41544</v>
      </c>
    </row>
    <row r="17825" spans="1:9" ht="32" x14ac:dyDescent="0.2">
      <c r="A17825" t="s">
        <v>41549</v>
      </c>
      <c r="B17825" t="s">
        <v>41541</v>
      </c>
      <c r="C17825">
        <v>1</v>
      </c>
      <c r="D17825" t="s">
        <v>12</v>
      </c>
      <c r="E17825" t="s">
        <v>12</v>
      </c>
      <c r="F17825" s="3" t="s">
        <v>31560</v>
      </c>
      <c r="G17825">
        <v>2014</v>
      </c>
      <c r="H17825" t="s">
        <v>140</v>
      </c>
      <c r="I17825" t="s">
        <v>41550</v>
      </c>
    </row>
    <row r="17826" spans="1:9" ht="16" x14ac:dyDescent="0.2">
      <c r="A17826" t="s">
        <v>41549</v>
      </c>
      <c r="B17826" t="s">
        <v>40570</v>
      </c>
      <c r="C17826">
        <v>2</v>
      </c>
      <c r="D17826" t="s">
        <v>12</v>
      </c>
      <c r="E17826" t="s">
        <v>41551</v>
      </c>
      <c r="F17826" s="3" t="s">
        <v>41552</v>
      </c>
      <c r="G17826">
        <v>2014</v>
      </c>
      <c r="H17826" t="s">
        <v>4191</v>
      </c>
      <c r="I17826" t="s">
        <v>41550</v>
      </c>
    </row>
    <row r="17827" spans="1:9" ht="32" x14ac:dyDescent="0.2">
      <c r="A17827" t="s">
        <v>41553</v>
      </c>
      <c r="B17827" t="s">
        <v>41554</v>
      </c>
      <c r="C17827">
        <v>1</v>
      </c>
      <c r="D17827">
        <f>421</f>
        <v>421</v>
      </c>
      <c r="E17827" t="s">
        <v>12</v>
      </c>
      <c r="F17827" s="3" t="s">
        <v>41555</v>
      </c>
      <c r="G17827">
        <v>2014</v>
      </c>
      <c r="H17827" t="s">
        <v>527</v>
      </c>
      <c r="I17827" t="s">
        <v>41556</v>
      </c>
    </row>
    <row r="17828" spans="1:9" ht="32" x14ac:dyDescent="0.2">
      <c r="A17828" t="s">
        <v>41557</v>
      </c>
      <c r="B17828" t="s">
        <v>41558</v>
      </c>
      <c r="C17828">
        <v>1</v>
      </c>
      <c r="D17828" t="s">
        <v>12</v>
      </c>
      <c r="E17828" t="s">
        <v>12</v>
      </c>
      <c r="F17828" s="3" t="s">
        <v>41559</v>
      </c>
      <c r="G17828">
        <v>2014</v>
      </c>
      <c r="H17828" t="s">
        <v>14</v>
      </c>
      <c r="I17828" t="s">
        <v>41560</v>
      </c>
    </row>
    <row r="17829" spans="1:9" ht="32" x14ac:dyDescent="0.2">
      <c r="A17829" t="s">
        <v>41557</v>
      </c>
      <c r="B17829" t="s">
        <v>1551</v>
      </c>
      <c r="C17829">
        <v>2</v>
      </c>
      <c r="D17829" t="s">
        <v>12</v>
      </c>
      <c r="E17829" t="s">
        <v>12</v>
      </c>
      <c r="F17829" s="3" t="s">
        <v>41561</v>
      </c>
      <c r="G17829">
        <v>2014</v>
      </c>
      <c r="H17829" t="s">
        <v>14</v>
      </c>
      <c r="I17829" t="s">
        <v>41560</v>
      </c>
    </row>
    <row r="17830" spans="1:9" ht="16" x14ac:dyDescent="0.2">
      <c r="A17830" t="s">
        <v>41562</v>
      </c>
      <c r="B17830" t="s">
        <v>41563</v>
      </c>
      <c r="C17830">
        <v>1</v>
      </c>
      <c r="D17830" t="s">
        <v>1207</v>
      </c>
      <c r="E17830" t="s">
        <v>12</v>
      </c>
      <c r="F17830" s="3" t="s">
        <v>41564</v>
      </c>
      <c r="G17830">
        <v>2014</v>
      </c>
      <c r="H17830" t="s">
        <v>323</v>
      </c>
      <c r="I17830" t="s">
        <v>41565</v>
      </c>
    </row>
    <row r="17831" spans="1:9" ht="32" x14ac:dyDescent="0.2">
      <c r="A17831" t="s">
        <v>41562</v>
      </c>
      <c r="B17831" t="s">
        <v>41566</v>
      </c>
      <c r="C17831">
        <v>2</v>
      </c>
      <c r="D17831">
        <f>556</f>
        <v>556</v>
      </c>
      <c r="E17831" t="s">
        <v>12</v>
      </c>
      <c r="F17831" s="3" t="s">
        <v>41567</v>
      </c>
      <c r="G17831">
        <v>2014</v>
      </c>
      <c r="H17831" t="s">
        <v>323</v>
      </c>
      <c r="I17831" t="s">
        <v>41565</v>
      </c>
    </row>
    <row r="17832" spans="1:9" ht="32" x14ac:dyDescent="0.2">
      <c r="A17832" t="s">
        <v>41568</v>
      </c>
      <c r="B17832" t="s">
        <v>41569</v>
      </c>
      <c r="C17832">
        <v>1</v>
      </c>
      <c r="D17832" t="s">
        <v>12</v>
      </c>
      <c r="E17832" t="s">
        <v>12</v>
      </c>
      <c r="F17832" s="3" t="s">
        <v>41570</v>
      </c>
      <c r="G17832">
        <v>2014</v>
      </c>
      <c r="H17832" t="s">
        <v>761</v>
      </c>
      <c r="I17832" t="s">
        <v>41571</v>
      </c>
    </row>
    <row r="17833" spans="1:9" ht="16" x14ac:dyDescent="0.2">
      <c r="A17833" t="s">
        <v>41568</v>
      </c>
      <c r="B17833" t="s">
        <v>41572</v>
      </c>
      <c r="C17833">
        <v>2</v>
      </c>
      <c r="D17833" t="s">
        <v>12</v>
      </c>
      <c r="E17833" t="s">
        <v>12</v>
      </c>
      <c r="F17833" s="3" t="s">
        <v>41573</v>
      </c>
      <c r="G17833">
        <v>2014</v>
      </c>
      <c r="H17833" t="s">
        <v>761</v>
      </c>
      <c r="I17833" t="s">
        <v>41571</v>
      </c>
    </row>
    <row r="17834" spans="1:9" ht="16" x14ac:dyDescent="0.2">
      <c r="A17834" t="s">
        <v>41574</v>
      </c>
      <c r="B17834" t="s">
        <v>41575</v>
      </c>
      <c r="C17834">
        <v>1</v>
      </c>
      <c r="D17834" t="s">
        <v>12</v>
      </c>
      <c r="E17834" t="s">
        <v>12</v>
      </c>
      <c r="F17834" s="3" t="s">
        <v>41576</v>
      </c>
      <c r="G17834">
        <v>2014</v>
      </c>
      <c r="H17834" t="s">
        <v>37</v>
      </c>
      <c r="I17834" t="s">
        <v>41577</v>
      </c>
    </row>
    <row r="17835" spans="1:9" ht="32" x14ac:dyDescent="0.2">
      <c r="A17835" t="s">
        <v>41578</v>
      </c>
      <c r="B17835" t="s">
        <v>38890</v>
      </c>
      <c r="C17835">
        <v>1</v>
      </c>
      <c r="D17835" t="s">
        <v>408</v>
      </c>
      <c r="E17835" t="s">
        <v>12</v>
      </c>
      <c r="F17835" s="3" t="s">
        <v>13998</v>
      </c>
      <c r="G17835">
        <v>2014</v>
      </c>
      <c r="H17835" t="s">
        <v>140</v>
      </c>
      <c r="I17835" t="s">
        <v>41579</v>
      </c>
    </row>
    <row r="17836" spans="1:9" ht="32" x14ac:dyDescent="0.2">
      <c r="A17836" t="s">
        <v>41578</v>
      </c>
      <c r="B17836" t="s">
        <v>38432</v>
      </c>
      <c r="C17836">
        <v>2</v>
      </c>
      <c r="D17836" t="s">
        <v>408</v>
      </c>
      <c r="E17836" t="s">
        <v>12</v>
      </c>
      <c r="F17836" s="3" t="s">
        <v>13998</v>
      </c>
      <c r="G17836">
        <v>2014</v>
      </c>
      <c r="H17836" t="s">
        <v>140</v>
      </c>
      <c r="I17836" t="s">
        <v>41579</v>
      </c>
    </row>
    <row r="17837" spans="1:9" ht="16" x14ac:dyDescent="0.2">
      <c r="A17837" t="s">
        <v>41580</v>
      </c>
      <c r="B17837" t="s">
        <v>41581</v>
      </c>
      <c r="C17837">
        <v>1</v>
      </c>
      <c r="D17837" t="s">
        <v>966</v>
      </c>
      <c r="E17837" t="s">
        <v>12</v>
      </c>
      <c r="F17837" s="3" t="s">
        <v>41582</v>
      </c>
      <c r="G17837">
        <v>2014</v>
      </c>
      <c r="H17837" t="s">
        <v>86</v>
      </c>
      <c r="I17837" t="s">
        <v>41583</v>
      </c>
    </row>
    <row r="17838" spans="1:9" ht="16" x14ac:dyDescent="0.2">
      <c r="A17838" t="s">
        <v>41584</v>
      </c>
      <c r="B17838" t="s">
        <v>41585</v>
      </c>
      <c r="C17838">
        <v>1</v>
      </c>
      <c r="D17838" t="s">
        <v>2652</v>
      </c>
      <c r="E17838" t="s">
        <v>12</v>
      </c>
      <c r="F17838" s="7" t="s">
        <v>16766</v>
      </c>
      <c r="G17838">
        <v>2014</v>
      </c>
      <c r="H17838" t="s">
        <v>140</v>
      </c>
      <c r="I17838" t="s">
        <v>41586</v>
      </c>
    </row>
    <row r="17839" spans="1:9" ht="16" x14ac:dyDescent="0.2">
      <c r="A17839" t="s">
        <v>41587</v>
      </c>
      <c r="B17839" t="s">
        <v>41588</v>
      </c>
      <c r="C17839">
        <v>1</v>
      </c>
      <c r="D17839">
        <f>266</f>
        <v>266</v>
      </c>
      <c r="E17839" t="s">
        <v>12</v>
      </c>
      <c r="F17839" s="3" t="s">
        <v>41589</v>
      </c>
      <c r="G17839">
        <v>2014</v>
      </c>
      <c r="H17839" t="s">
        <v>1810</v>
      </c>
      <c r="I17839" t="s">
        <v>41590</v>
      </c>
    </row>
    <row r="17840" spans="1:9" ht="16" x14ac:dyDescent="0.2">
      <c r="A17840" t="s">
        <v>41591</v>
      </c>
      <c r="B17840" t="s">
        <v>41592</v>
      </c>
      <c r="C17840">
        <v>1</v>
      </c>
      <c r="D17840">
        <f>19</f>
        <v>19</v>
      </c>
      <c r="E17840" t="s">
        <v>3492</v>
      </c>
      <c r="F17840" s="3" t="s">
        <v>3493</v>
      </c>
      <c r="G17840">
        <v>2014</v>
      </c>
      <c r="H17840" t="s">
        <v>368</v>
      </c>
      <c r="I17840" t="s">
        <v>41593</v>
      </c>
    </row>
    <row r="17841" spans="1:9" ht="16" x14ac:dyDescent="0.2">
      <c r="A17841" t="s">
        <v>41591</v>
      </c>
      <c r="B17841" t="s">
        <v>41594</v>
      </c>
      <c r="C17841">
        <v>2</v>
      </c>
      <c r="D17841">
        <f>19</f>
        <v>19</v>
      </c>
      <c r="E17841" t="s">
        <v>1115</v>
      </c>
      <c r="F17841" s="3" t="s">
        <v>12495</v>
      </c>
      <c r="G17841">
        <v>2014</v>
      </c>
      <c r="H17841" t="s">
        <v>368</v>
      </c>
      <c r="I17841" t="s">
        <v>41593</v>
      </c>
    </row>
    <row r="17842" spans="1:9" ht="32" x14ac:dyDescent="0.2">
      <c r="A17842" t="s">
        <v>41595</v>
      </c>
      <c r="B17842" t="s">
        <v>41596</v>
      </c>
      <c r="C17842">
        <v>1</v>
      </c>
      <c r="D17842" t="s">
        <v>52</v>
      </c>
      <c r="E17842" t="s">
        <v>12</v>
      </c>
      <c r="F17842" s="3" t="s">
        <v>41597</v>
      </c>
      <c r="G17842">
        <v>2014</v>
      </c>
      <c r="H17842" t="s">
        <v>859</v>
      </c>
      <c r="I17842" t="s">
        <v>41598</v>
      </c>
    </row>
    <row r="17843" spans="1:9" ht="32" x14ac:dyDescent="0.2">
      <c r="A17843" t="s">
        <v>41595</v>
      </c>
      <c r="B17843" t="s">
        <v>41599</v>
      </c>
      <c r="C17843">
        <v>2</v>
      </c>
      <c r="D17843" t="s">
        <v>52</v>
      </c>
      <c r="E17843" t="s">
        <v>12</v>
      </c>
      <c r="F17843" s="3" t="s">
        <v>41600</v>
      </c>
      <c r="G17843">
        <v>2014</v>
      </c>
      <c r="H17843" t="s">
        <v>859</v>
      </c>
      <c r="I17843" t="s">
        <v>41598</v>
      </c>
    </row>
    <row r="17844" spans="1:9" ht="32" x14ac:dyDescent="0.2">
      <c r="A17844" t="s">
        <v>41601</v>
      </c>
      <c r="B17844" t="s">
        <v>41602</v>
      </c>
      <c r="C17844">
        <v>1</v>
      </c>
      <c r="D17844" t="s">
        <v>12</v>
      </c>
      <c r="E17844" t="s">
        <v>12</v>
      </c>
      <c r="F17844" s="3" t="s">
        <v>41603</v>
      </c>
      <c r="G17844">
        <v>2014</v>
      </c>
      <c r="H17844" t="s">
        <v>126</v>
      </c>
      <c r="I17844" t="s">
        <v>41604</v>
      </c>
    </row>
    <row r="17845" spans="1:9" ht="16" x14ac:dyDescent="0.2">
      <c r="A17845" t="s">
        <v>41605</v>
      </c>
      <c r="B17845" t="s">
        <v>41606</v>
      </c>
      <c r="C17845">
        <v>1</v>
      </c>
      <c r="D17845" t="s">
        <v>12</v>
      </c>
      <c r="E17845" t="s">
        <v>12</v>
      </c>
      <c r="F17845" s="3" t="s">
        <v>41607</v>
      </c>
      <c r="G17845">
        <v>2014</v>
      </c>
      <c r="H17845" t="s">
        <v>137</v>
      </c>
      <c r="I17845" t="s">
        <v>41608</v>
      </c>
    </row>
    <row r="17846" spans="1:9" ht="32" x14ac:dyDescent="0.2">
      <c r="A17846" t="s">
        <v>41609</v>
      </c>
      <c r="B17846" t="s">
        <v>41610</v>
      </c>
      <c r="C17846">
        <v>1</v>
      </c>
      <c r="D17846" t="s">
        <v>12</v>
      </c>
      <c r="E17846" t="s">
        <v>12</v>
      </c>
      <c r="F17846" s="7" t="s">
        <v>41611</v>
      </c>
      <c r="G17846">
        <v>2014</v>
      </c>
      <c r="H17846" t="s">
        <v>86</v>
      </c>
      <c r="I17846" t="s">
        <v>41612</v>
      </c>
    </row>
    <row r="17847" spans="1:9" ht="32" x14ac:dyDescent="0.2">
      <c r="A17847" t="s">
        <v>41613</v>
      </c>
      <c r="B17847" t="s">
        <v>41614</v>
      </c>
      <c r="C17847">
        <v>1</v>
      </c>
      <c r="D17847">
        <f>441</f>
        <v>441</v>
      </c>
      <c r="E17847" t="s">
        <v>12</v>
      </c>
      <c r="F17847" s="3" t="s">
        <v>41615</v>
      </c>
      <c r="G17847">
        <v>2014</v>
      </c>
      <c r="H17847" t="s">
        <v>998</v>
      </c>
      <c r="I17847" t="s">
        <v>41616</v>
      </c>
    </row>
    <row r="17848" spans="1:9" ht="32" x14ac:dyDescent="0.2">
      <c r="A17848" t="s">
        <v>41613</v>
      </c>
      <c r="B17848" t="s">
        <v>41617</v>
      </c>
      <c r="C17848">
        <v>2</v>
      </c>
      <c r="D17848" t="s">
        <v>996</v>
      </c>
      <c r="E17848" t="s">
        <v>12</v>
      </c>
      <c r="F17848" s="3" t="s">
        <v>41618</v>
      </c>
      <c r="G17848">
        <v>2014</v>
      </c>
      <c r="H17848" t="s">
        <v>998</v>
      </c>
      <c r="I17848" t="s">
        <v>41616</v>
      </c>
    </row>
    <row r="17849" spans="1:9" ht="32" x14ac:dyDescent="0.2">
      <c r="A17849" t="s">
        <v>41613</v>
      </c>
      <c r="B17849" t="s">
        <v>41619</v>
      </c>
      <c r="C17849">
        <v>3</v>
      </c>
      <c r="D17849" t="s">
        <v>3897</v>
      </c>
      <c r="E17849" t="s">
        <v>12</v>
      </c>
      <c r="F17849" s="3" t="s">
        <v>41620</v>
      </c>
      <c r="G17849">
        <v>2014</v>
      </c>
      <c r="H17849" t="s">
        <v>998</v>
      </c>
      <c r="I17849" t="s">
        <v>41616</v>
      </c>
    </row>
    <row r="17850" spans="1:9" ht="16" x14ac:dyDescent="0.2">
      <c r="A17850" t="s">
        <v>41621</v>
      </c>
      <c r="B17850" t="s">
        <v>41622</v>
      </c>
      <c r="C17850">
        <v>1</v>
      </c>
      <c r="D17850">
        <f>400</f>
        <v>400</v>
      </c>
      <c r="E17850" t="s">
        <v>12</v>
      </c>
      <c r="F17850" s="3" t="s">
        <v>41623</v>
      </c>
      <c r="G17850">
        <v>2014</v>
      </c>
      <c r="H17850" t="s">
        <v>140</v>
      </c>
      <c r="I17850" t="s">
        <v>41624</v>
      </c>
    </row>
    <row r="17851" spans="1:9" ht="16" x14ac:dyDescent="0.2">
      <c r="A17851" t="s">
        <v>41621</v>
      </c>
      <c r="B17851" t="s">
        <v>261</v>
      </c>
      <c r="C17851">
        <v>2</v>
      </c>
      <c r="D17851" t="s">
        <v>12</v>
      </c>
      <c r="E17851" t="s">
        <v>12</v>
      </c>
      <c r="F17851" s="3" t="s">
        <v>41625</v>
      </c>
      <c r="G17851">
        <v>2014</v>
      </c>
      <c r="H17851" t="s">
        <v>140</v>
      </c>
      <c r="I17851" t="s">
        <v>41624</v>
      </c>
    </row>
    <row r="17852" spans="1:9" ht="32" x14ac:dyDescent="0.2">
      <c r="A17852" t="s">
        <v>41626</v>
      </c>
      <c r="B17852" t="s">
        <v>29185</v>
      </c>
      <c r="C17852">
        <v>1</v>
      </c>
      <c r="D17852" t="s">
        <v>12</v>
      </c>
      <c r="E17852" t="s">
        <v>12</v>
      </c>
      <c r="F17852" s="3" t="s">
        <v>41627</v>
      </c>
      <c r="G17852">
        <v>2014</v>
      </c>
      <c r="H17852" t="s">
        <v>140</v>
      </c>
      <c r="I17852" t="s">
        <v>41628</v>
      </c>
    </row>
    <row r="17853" spans="1:9" ht="32" x14ac:dyDescent="0.2">
      <c r="A17853" t="s">
        <v>41626</v>
      </c>
      <c r="B17853" t="s">
        <v>41629</v>
      </c>
      <c r="C17853">
        <v>2</v>
      </c>
      <c r="D17853">
        <f>85</f>
        <v>85</v>
      </c>
      <c r="E17853" t="s">
        <v>1171</v>
      </c>
      <c r="F17853" s="3" t="s">
        <v>41630</v>
      </c>
      <c r="G17853">
        <v>2014</v>
      </c>
      <c r="H17853" t="s">
        <v>174</v>
      </c>
      <c r="I17853" t="s">
        <v>41628</v>
      </c>
    </row>
    <row r="17854" spans="1:9" ht="32" x14ac:dyDescent="0.2">
      <c r="A17854" t="s">
        <v>41631</v>
      </c>
      <c r="B17854" t="s">
        <v>41632</v>
      </c>
      <c r="C17854">
        <v>1</v>
      </c>
      <c r="D17854" t="s">
        <v>52</v>
      </c>
      <c r="E17854" t="s">
        <v>12</v>
      </c>
      <c r="F17854" s="3" t="s">
        <v>41633</v>
      </c>
      <c r="G17854">
        <v>2014</v>
      </c>
      <c r="H17854" t="s">
        <v>226</v>
      </c>
      <c r="I17854" t="s">
        <v>41634</v>
      </c>
    </row>
    <row r="17855" spans="1:9" ht="32" x14ac:dyDescent="0.2">
      <c r="A17855" t="s">
        <v>41631</v>
      </c>
      <c r="B17855" t="s">
        <v>41635</v>
      </c>
      <c r="C17855">
        <v>2</v>
      </c>
      <c r="D17855">
        <f>582</f>
        <v>582</v>
      </c>
      <c r="E17855" t="s">
        <v>12</v>
      </c>
      <c r="F17855" s="3" t="s">
        <v>41636</v>
      </c>
      <c r="G17855">
        <v>2014</v>
      </c>
      <c r="H17855" t="s">
        <v>226</v>
      </c>
      <c r="I17855" t="s">
        <v>41634</v>
      </c>
    </row>
    <row r="17856" spans="1:9" ht="16" x14ac:dyDescent="0.2">
      <c r="A17856" t="s">
        <v>41637</v>
      </c>
      <c r="B17856" t="s">
        <v>26826</v>
      </c>
      <c r="C17856">
        <v>1</v>
      </c>
      <c r="D17856" t="s">
        <v>12</v>
      </c>
      <c r="E17856" t="s">
        <v>12</v>
      </c>
      <c r="F17856" s="3" t="s">
        <v>41638</v>
      </c>
      <c r="G17856">
        <v>2014</v>
      </c>
      <c r="H17856" t="s">
        <v>140</v>
      </c>
      <c r="I17856" t="s">
        <v>41639</v>
      </c>
    </row>
    <row r="17857" spans="1:9" ht="16" x14ac:dyDescent="0.2">
      <c r="A17857" t="s">
        <v>41637</v>
      </c>
      <c r="B17857" t="s">
        <v>26825</v>
      </c>
      <c r="C17857">
        <v>2</v>
      </c>
      <c r="D17857" t="s">
        <v>12</v>
      </c>
      <c r="E17857" t="s">
        <v>12</v>
      </c>
      <c r="F17857" s="3" t="s">
        <v>16183</v>
      </c>
      <c r="G17857">
        <v>2014</v>
      </c>
      <c r="H17857" t="s">
        <v>140</v>
      </c>
      <c r="I17857" t="s">
        <v>41639</v>
      </c>
    </row>
    <row r="17858" spans="1:9" ht="16" x14ac:dyDescent="0.2">
      <c r="A17858" t="s">
        <v>41640</v>
      </c>
      <c r="B17858" t="s">
        <v>3700</v>
      </c>
      <c r="C17858">
        <v>1</v>
      </c>
      <c r="D17858">
        <f>419</f>
        <v>419</v>
      </c>
      <c r="E17858" t="s">
        <v>12</v>
      </c>
      <c r="F17858" s="3" t="s">
        <v>20454</v>
      </c>
      <c r="G17858">
        <v>2014</v>
      </c>
      <c r="H17858" t="s">
        <v>140</v>
      </c>
      <c r="I17858" t="s">
        <v>41641</v>
      </c>
    </row>
    <row r="17859" spans="1:9" ht="32" x14ac:dyDescent="0.2">
      <c r="A17859" t="s">
        <v>41642</v>
      </c>
      <c r="B17859" t="s">
        <v>41643</v>
      </c>
      <c r="C17859">
        <v>1</v>
      </c>
      <c r="D17859">
        <f>545</f>
        <v>545</v>
      </c>
      <c r="E17859" t="s">
        <v>12</v>
      </c>
      <c r="F17859" s="3" t="s">
        <v>41644</v>
      </c>
      <c r="G17859">
        <v>2014</v>
      </c>
      <c r="H17859" t="s">
        <v>371</v>
      </c>
      <c r="I17859" t="s">
        <v>41645</v>
      </c>
    </row>
    <row r="17860" spans="1:9" ht="16" x14ac:dyDescent="0.2">
      <c r="A17860" t="s">
        <v>41642</v>
      </c>
      <c r="B17860" t="s">
        <v>41646</v>
      </c>
      <c r="C17860">
        <v>2</v>
      </c>
      <c r="D17860">
        <f>545</f>
        <v>545</v>
      </c>
      <c r="E17860" t="s">
        <v>12</v>
      </c>
      <c r="F17860" s="3" t="s">
        <v>41647</v>
      </c>
      <c r="G17860">
        <v>2014</v>
      </c>
      <c r="H17860" t="s">
        <v>371</v>
      </c>
      <c r="I17860" t="s">
        <v>41645</v>
      </c>
    </row>
    <row r="17861" spans="1:9" ht="32" x14ac:dyDescent="0.2">
      <c r="A17861" t="s">
        <v>41648</v>
      </c>
      <c r="B17861" t="s">
        <v>41649</v>
      </c>
      <c r="C17861">
        <v>1</v>
      </c>
      <c r="D17861" t="s">
        <v>7874</v>
      </c>
      <c r="E17861" t="s">
        <v>12</v>
      </c>
      <c r="F17861" s="3" t="s">
        <v>41650</v>
      </c>
      <c r="G17861">
        <v>2014</v>
      </c>
      <c r="H17861" t="s">
        <v>86</v>
      </c>
      <c r="I17861" t="s">
        <v>41651</v>
      </c>
    </row>
    <row r="17862" spans="1:9" ht="16" x14ac:dyDescent="0.2">
      <c r="A17862" t="s">
        <v>41648</v>
      </c>
      <c r="B17862" t="s">
        <v>41652</v>
      </c>
      <c r="C17862">
        <v>2</v>
      </c>
      <c r="D17862">
        <f>375</f>
        <v>375</v>
      </c>
      <c r="E17862" t="s">
        <v>12</v>
      </c>
      <c r="F17862" s="3" t="s">
        <v>23158</v>
      </c>
      <c r="G17862">
        <v>2014</v>
      </c>
      <c r="H17862" t="s">
        <v>368</v>
      </c>
      <c r="I17862" t="s">
        <v>41651</v>
      </c>
    </row>
    <row r="17863" spans="1:9" ht="16" x14ac:dyDescent="0.2">
      <c r="A17863" t="s">
        <v>41653</v>
      </c>
      <c r="B17863" t="s">
        <v>41654</v>
      </c>
      <c r="C17863">
        <v>1</v>
      </c>
      <c r="D17863">
        <f>151</f>
        <v>151</v>
      </c>
      <c r="E17863" t="s">
        <v>12</v>
      </c>
      <c r="F17863" s="3" t="s">
        <v>20648</v>
      </c>
      <c r="G17863">
        <v>2014</v>
      </c>
      <c r="H17863" t="s">
        <v>140</v>
      </c>
      <c r="I17863" t="s">
        <v>41655</v>
      </c>
    </row>
    <row r="17864" spans="1:9" ht="16" x14ac:dyDescent="0.2">
      <c r="A17864" t="s">
        <v>41656</v>
      </c>
      <c r="B17864" t="s">
        <v>41657</v>
      </c>
      <c r="C17864">
        <v>1</v>
      </c>
      <c r="D17864" t="s">
        <v>1020</v>
      </c>
      <c r="E17864" t="s">
        <v>12</v>
      </c>
      <c r="F17864" s="3" t="s">
        <v>41658</v>
      </c>
      <c r="G17864">
        <v>2014</v>
      </c>
      <c r="H17864" t="s">
        <v>1022</v>
      </c>
      <c r="I17864" t="s">
        <v>41659</v>
      </c>
    </row>
    <row r="17865" spans="1:9" ht="16" x14ac:dyDescent="0.2">
      <c r="A17865" t="s">
        <v>41660</v>
      </c>
      <c r="B17865" t="s">
        <v>41661</v>
      </c>
      <c r="C17865">
        <v>1</v>
      </c>
      <c r="D17865" t="s">
        <v>12</v>
      </c>
      <c r="E17865" t="s">
        <v>12</v>
      </c>
      <c r="F17865" s="3" t="s">
        <v>18901</v>
      </c>
      <c r="G17865">
        <v>2014</v>
      </c>
      <c r="H17865" t="s">
        <v>14</v>
      </c>
      <c r="I17865" t="s">
        <v>41662</v>
      </c>
    </row>
    <row r="17866" spans="1:9" ht="16" x14ac:dyDescent="0.2">
      <c r="A17866" t="s">
        <v>41663</v>
      </c>
      <c r="B17866" t="s">
        <v>41664</v>
      </c>
      <c r="C17866">
        <v>1</v>
      </c>
      <c r="D17866" t="s">
        <v>12</v>
      </c>
      <c r="E17866" t="s">
        <v>12</v>
      </c>
      <c r="F17866" s="3" t="s">
        <v>41665</v>
      </c>
      <c r="G17866">
        <v>2014</v>
      </c>
      <c r="H17866" t="s">
        <v>2773</v>
      </c>
      <c r="I17866" t="s">
        <v>41666</v>
      </c>
    </row>
    <row r="17867" spans="1:9" ht="32" x14ac:dyDescent="0.2">
      <c r="A17867" t="s">
        <v>41667</v>
      </c>
      <c r="B17867" t="s">
        <v>41668</v>
      </c>
      <c r="C17867">
        <v>1</v>
      </c>
      <c r="D17867" t="s">
        <v>628</v>
      </c>
      <c r="E17867" t="s">
        <v>12</v>
      </c>
      <c r="F17867" s="3" t="s">
        <v>41669</v>
      </c>
      <c r="G17867">
        <v>2014</v>
      </c>
      <c r="H17867" t="s">
        <v>2026</v>
      </c>
      <c r="I17867" t="s">
        <v>41670</v>
      </c>
    </row>
    <row r="17868" spans="1:9" ht="32" x14ac:dyDescent="0.2">
      <c r="A17868" t="s">
        <v>41671</v>
      </c>
      <c r="B17868" t="s">
        <v>30191</v>
      </c>
      <c r="C17868">
        <v>1</v>
      </c>
      <c r="D17868">
        <f>65</f>
        <v>65</v>
      </c>
      <c r="E17868" t="s">
        <v>12</v>
      </c>
      <c r="F17868" s="3" t="s">
        <v>41672</v>
      </c>
      <c r="G17868">
        <v>2014</v>
      </c>
      <c r="H17868" t="s">
        <v>323</v>
      </c>
      <c r="I17868" t="s">
        <v>41673</v>
      </c>
    </row>
    <row r="17869" spans="1:9" ht="16" x14ac:dyDescent="0.2">
      <c r="A17869" t="s">
        <v>41674</v>
      </c>
      <c r="B17869" t="s">
        <v>41675</v>
      </c>
      <c r="C17869">
        <v>1</v>
      </c>
      <c r="D17869" t="s">
        <v>292</v>
      </c>
      <c r="E17869" t="s">
        <v>12</v>
      </c>
      <c r="F17869" s="7" t="s">
        <v>293</v>
      </c>
      <c r="G17869">
        <v>2014</v>
      </c>
      <c r="H17869" t="s">
        <v>140</v>
      </c>
      <c r="I17869" t="s">
        <v>41676</v>
      </c>
    </row>
    <row r="17870" spans="1:9" ht="16" x14ac:dyDescent="0.2">
      <c r="A17870" t="s">
        <v>41674</v>
      </c>
      <c r="B17870" t="s">
        <v>41677</v>
      </c>
      <c r="C17870">
        <v>2</v>
      </c>
      <c r="D17870" t="s">
        <v>12</v>
      </c>
      <c r="E17870" t="s">
        <v>12</v>
      </c>
      <c r="F17870" s="3" t="s">
        <v>41678</v>
      </c>
      <c r="G17870">
        <v>2014</v>
      </c>
      <c r="H17870" t="s">
        <v>140</v>
      </c>
      <c r="I17870" t="s">
        <v>41676</v>
      </c>
    </row>
    <row r="17871" spans="1:9" ht="16" x14ac:dyDescent="0.2">
      <c r="A17871" t="s">
        <v>41674</v>
      </c>
      <c r="B17871" t="s">
        <v>41679</v>
      </c>
      <c r="C17871">
        <v>3</v>
      </c>
      <c r="D17871" t="s">
        <v>12</v>
      </c>
      <c r="E17871" t="s">
        <v>12</v>
      </c>
      <c r="F17871" s="3" t="s">
        <v>41678</v>
      </c>
      <c r="G17871">
        <v>2014</v>
      </c>
      <c r="H17871" t="s">
        <v>140</v>
      </c>
      <c r="I17871" t="s">
        <v>41676</v>
      </c>
    </row>
    <row r="17872" spans="1:9" ht="32" x14ac:dyDescent="0.2">
      <c r="A17872" t="s">
        <v>41680</v>
      </c>
      <c r="B17872" t="s">
        <v>41681</v>
      </c>
      <c r="C17872">
        <v>1</v>
      </c>
      <c r="D17872">
        <f>276</f>
        <v>276</v>
      </c>
      <c r="E17872" t="s">
        <v>12</v>
      </c>
      <c r="F17872" s="3" t="s">
        <v>41682</v>
      </c>
      <c r="G17872">
        <v>2014</v>
      </c>
      <c r="H17872" t="s">
        <v>267</v>
      </c>
      <c r="I17872" t="s">
        <v>41683</v>
      </c>
    </row>
    <row r="17873" spans="1:9" ht="16" x14ac:dyDescent="0.2">
      <c r="A17873" t="s">
        <v>41680</v>
      </c>
      <c r="B17873" t="s">
        <v>41684</v>
      </c>
      <c r="C17873">
        <v>2</v>
      </c>
      <c r="D17873">
        <f>276</f>
        <v>276</v>
      </c>
      <c r="E17873" t="s">
        <v>12</v>
      </c>
      <c r="F17873" s="3" t="s">
        <v>16651</v>
      </c>
      <c r="G17873">
        <v>2014</v>
      </c>
      <c r="H17873" t="s">
        <v>267</v>
      </c>
      <c r="I17873" t="s">
        <v>41683</v>
      </c>
    </row>
    <row r="17874" spans="1:9" ht="16" x14ac:dyDescent="0.2">
      <c r="A17874" t="s">
        <v>41680</v>
      </c>
      <c r="B17874" t="s">
        <v>41685</v>
      </c>
      <c r="C17874">
        <v>3</v>
      </c>
      <c r="D17874" t="s">
        <v>1025</v>
      </c>
      <c r="E17874" t="s">
        <v>12</v>
      </c>
      <c r="F17874" s="3" t="s">
        <v>41686</v>
      </c>
      <c r="G17874">
        <v>2014</v>
      </c>
      <c r="H17874" t="s">
        <v>267</v>
      </c>
      <c r="I17874" t="s">
        <v>41683</v>
      </c>
    </row>
    <row r="17875" spans="1:9" ht="32" x14ac:dyDescent="0.2">
      <c r="A17875" t="s">
        <v>41687</v>
      </c>
      <c r="B17875" t="s">
        <v>41688</v>
      </c>
      <c r="C17875">
        <v>1</v>
      </c>
      <c r="D17875" t="s">
        <v>12</v>
      </c>
      <c r="E17875" t="s">
        <v>12</v>
      </c>
      <c r="F17875" s="3" t="s">
        <v>41689</v>
      </c>
      <c r="G17875">
        <v>2014</v>
      </c>
      <c r="H17875" t="s">
        <v>423</v>
      </c>
      <c r="I17875" t="s">
        <v>41690</v>
      </c>
    </row>
    <row r="17876" spans="1:9" ht="16" x14ac:dyDescent="0.2">
      <c r="A17876" t="s">
        <v>41691</v>
      </c>
      <c r="B17876" t="s">
        <v>41692</v>
      </c>
      <c r="C17876">
        <v>1</v>
      </c>
      <c r="D17876" t="s">
        <v>5327</v>
      </c>
      <c r="E17876" t="s">
        <v>12</v>
      </c>
      <c r="F17876" s="3" t="s">
        <v>20185</v>
      </c>
      <c r="G17876">
        <v>2014</v>
      </c>
      <c r="H17876" t="s">
        <v>368</v>
      </c>
      <c r="I17876" t="s">
        <v>41693</v>
      </c>
    </row>
    <row r="17877" spans="1:9" ht="32" x14ac:dyDescent="0.2">
      <c r="A17877" t="s">
        <v>41694</v>
      </c>
      <c r="B17877" t="s">
        <v>24872</v>
      </c>
      <c r="C17877">
        <v>1</v>
      </c>
      <c r="D17877" t="s">
        <v>1020</v>
      </c>
      <c r="E17877" t="s">
        <v>12</v>
      </c>
      <c r="F17877" s="3" t="s">
        <v>24873</v>
      </c>
      <c r="G17877">
        <v>2014</v>
      </c>
      <c r="H17877" t="s">
        <v>1022</v>
      </c>
      <c r="I17877" t="s">
        <v>41695</v>
      </c>
    </row>
    <row r="17878" spans="1:9" ht="32" x14ac:dyDescent="0.2">
      <c r="A17878" t="s">
        <v>41694</v>
      </c>
      <c r="B17878" t="s">
        <v>24870</v>
      </c>
      <c r="C17878">
        <v>2</v>
      </c>
      <c r="D17878" t="s">
        <v>1020</v>
      </c>
      <c r="E17878" t="s">
        <v>12</v>
      </c>
      <c r="F17878" s="3" t="s">
        <v>24871</v>
      </c>
      <c r="G17878">
        <v>2014</v>
      </c>
      <c r="H17878" t="s">
        <v>1022</v>
      </c>
      <c r="I17878" t="s">
        <v>41695</v>
      </c>
    </row>
    <row r="17879" spans="1:9" ht="32" x14ac:dyDescent="0.2">
      <c r="A17879" t="s">
        <v>41694</v>
      </c>
      <c r="B17879" t="s">
        <v>41696</v>
      </c>
      <c r="C17879">
        <v>3</v>
      </c>
      <c r="D17879" t="s">
        <v>1020</v>
      </c>
      <c r="E17879" t="s">
        <v>12</v>
      </c>
      <c r="F17879" s="3" t="s">
        <v>41697</v>
      </c>
      <c r="G17879">
        <v>2014</v>
      </c>
      <c r="H17879" t="s">
        <v>1022</v>
      </c>
      <c r="I17879" t="s">
        <v>41695</v>
      </c>
    </row>
    <row r="17880" spans="1:9" ht="32" x14ac:dyDescent="0.2">
      <c r="A17880" t="s">
        <v>41698</v>
      </c>
      <c r="B17880" t="s">
        <v>5320</v>
      </c>
      <c r="C17880">
        <v>1</v>
      </c>
      <c r="D17880" t="s">
        <v>5327</v>
      </c>
      <c r="E17880" t="s">
        <v>12</v>
      </c>
      <c r="F17880" s="3" t="s">
        <v>36488</v>
      </c>
      <c r="G17880">
        <v>2014</v>
      </c>
      <c r="H17880" t="s">
        <v>368</v>
      </c>
      <c r="I17880" t="s">
        <v>41699</v>
      </c>
    </row>
    <row r="17881" spans="1:9" ht="16" x14ac:dyDescent="0.2">
      <c r="A17881" t="s">
        <v>41698</v>
      </c>
      <c r="B17881" t="s">
        <v>35438</v>
      </c>
      <c r="C17881">
        <v>2</v>
      </c>
      <c r="D17881" t="s">
        <v>12</v>
      </c>
      <c r="E17881" t="s">
        <v>816</v>
      </c>
      <c r="F17881" s="3" t="s">
        <v>5210</v>
      </c>
      <c r="G17881">
        <v>2014</v>
      </c>
      <c r="H17881" t="s">
        <v>368</v>
      </c>
      <c r="I17881" t="s">
        <v>41699</v>
      </c>
    </row>
    <row r="17882" spans="1:9" ht="16" x14ac:dyDescent="0.2">
      <c r="A17882" t="s">
        <v>41700</v>
      </c>
      <c r="B17882" t="s">
        <v>23804</v>
      </c>
      <c r="C17882">
        <v>1</v>
      </c>
      <c r="D17882" t="s">
        <v>52</v>
      </c>
      <c r="E17882" t="s">
        <v>12</v>
      </c>
      <c r="F17882" s="3" t="s">
        <v>1615</v>
      </c>
      <c r="G17882">
        <v>2014</v>
      </c>
      <c r="H17882" t="s">
        <v>126</v>
      </c>
      <c r="I17882" t="s">
        <v>41701</v>
      </c>
    </row>
    <row r="17883" spans="1:9" ht="32" x14ac:dyDescent="0.2">
      <c r="A17883" t="s">
        <v>41702</v>
      </c>
      <c r="B17883" t="s">
        <v>35178</v>
      </c>
      <c r="C17883">
        <v>1</v>
      </c>
      <c r="D17883">
        <f>498</f>
        <v>498</v>
      </c>
      <c r="E17883" t="s">
        <v>12</v>
      </c>
      <c r="F17883" s="3" t="s">
        <v>35179</v>
      </c>
      <c r="G17883">
        <v>2014</v>
      </c>
      <c r="H17883" t="s">
        <v>140</v>
      </c>
      <c r="I17883" t="s">
        <v>41703</v>
      </c>
    </row>
    <row r="17884" spans="1:9" ht="16" x14ac:dyDescent="0.2">
      <c r="A17884" t="s">
        <v>41702</v>
      </c>
      <c r="B17884" t="s">
        <v>32468</v>
      </c>
      <c r="C17884">
        <v>2</v>
      </c>
      <c r="D17884" t="s">
        <v>12</v>
      </c>
      <c r="E17884" t="s">
        <v>12</v>
      </c>
      <c r="F17884" s="3" t="s">
        <v>2632</v>
      </c>
      <c r="G17884">
        <v>2014</v>
      </c>
      <c r="H17884" t="s">
        <v>140</v>
      </c>
      <c r="I17884" t="s">
        <v>41703</v>
      </c>
    </row>
    <row r="17885" spans="1:9" ht="32" x14ac:dyDescent="0.2">
      <c r="A17885" t="s">
        <v>41702</v>
      </c>
      <c r="B17885" t="s">
        <v>41704</v>
      </c>
      <c r="C17885">
        <v>3</v>
      </c>
      <c r="D17885">
        <f>498</f>
        <v>498</v>
      </c>
      <c r="E17885" t="s">
        <v>12</v>
      </c>
      <c r="F17885" s="3" t="s">
        <v>35179</v>
      </c>
      <c r="G17885">
        <v>2014</v>
      </c>
      <c r="H17885" t="s">
        <v>140</v>
      </c>
      <c r="I17885" t="s">
        <v>41703</v>
      </c>
    </row>
    <row r="17886" spans="1:9" ht="32" x14ac:dyDescent="0.2">
      <c r="A17886" t="s">
        <v>41705</v>
      </c>
      <c r="B17886" t="s">
        <v>39501</v>
      </c>
      <c r="C17886">
        <v>1</v>
      </c>
      <c r="D17886" t="s">
        <v>16860</v>
      </c>
      <c r="E17886" t="s">
        <v>70</v>
      </c>
      <c r="F17886" s="3" t="s">
        <v>39502</v>
      </c>
      <c r="G17886">
        <v>2014</v>
      </c>
      <c r="H17886" t="s">
        <v>4191</v>
      </c>
      <c r="I17886" t="s">
        <v>41706</v>
      </c>
    </row>
    <row r="17887" spans="1:9" ht="32" x14ac:dyDescent="0.2">
      <c r="A17887" t="s">
        <v>41705</v>
      </c>
      <c r="B17887" t="s">
        <v>41707</v>
      </c>
      <c r="C17887">
        <v>2</v>
      </c>
      <c r="D17887" t="s">
        <v>16860</v>
      </c>
      <c r="E17887" t="s">
        <v>12</v>
      </c>
      <c r="F17887" s="3" t="s">
        <v>41708</v>
      </c>
      <c r="G17887">
        <v>2014</v>
      </c>
      <c r="H17887" t="s">
        <v>4191</v>
      </c>
      <c r="I17887" t="s">
        <v>41706</v>
      </c>
    </row>
    <row r="17888" spans="1:9" ht="32" x14ac:dyDescent="0.2">
      <c r="A17888" t="s">
        <v>41705</v>
      </c>
      <c r="B17888" t="s">
        <v>41709</v>
      </c>
      <c r="C17888">
        <v>3</v>
      </c>
      <c r="D17888" t="s">
        <v>16860</v>
      </c>
      <c r="E17888" t="s">
        <v>12</v>
      </c>
      <c r="F17888" s="3" t="s">
        <v>41710</v>
      </c>
      <c r="G17888">
        <v>2014</v>
      </c>
      <c r="H17888" t="s">
        <v>4191</v>
      </c>
      <c r="I17888" t="s">
        <v>41706</v>
      </c>
    </row>
    <row r="17889" spans="1:9" ht="16" x14ac:dyDescent="0.2">
      <c r="A17889" t="s">
        <v>41705</v>
      </c>
      <c r="B17889" t="s">
        <v>28538</v>
      </c>
      <c r="C17889">
        <v>4</v>
      </c>
      <c r="D17889">
        <f>199</f>
        <v>199</v>
      </c>
      <c r="E17889" t="s">
        <v>12</v>
      </c>
      <c r="F17889" s="3" t="s">
        <v>41711</v>
      </c>
      <c r="G17889">
        <v>2014</v>
      </c>
      <c r="H17889" t="s">
        <v>67</v>
      </c>
      <c r="I17889" t="s">
        <v>41706</v>
      </c>
    </row>
    <row r="17890" spans="1:9" ht="32" x14ac:dyDescent="0.2">
      <c r="A17890" t="s">
        <v>41712</v>
      </c>
      <c r="B17890" t="s">
        <v>41713</v>
      </c>
      <c r="C17890">
        <v>1</v>
      </c>
      <c r="D17890" t="s">
        <v>4805</v>
      </c>
      <c r="E17890" t="s">
        <v>12</v>
      </c>
      <c r="F17890" s="3" t="s">
        <v>41714</v>
      </c>
      <c r="G17890">
        <v>2014</v>
      </c>
      <c r="H17890" t="s">
        <v>140</v>
      </c>
      <c r="I17890" t="s">
        <v>41715</v>
      </c>
    </row>
    <row r="17891" spans="1:9" ht="32" x14ac:dyDescent="0.2">
      <c r="A17891" t="s">
        <v>41712</v>
      </c>
      <c r="B17891" t="s">
        <v>41716</v>
      </c>
      <c r="C17891">
        <v>2</v>
      </c>
      <c r="D17891" t="s">
        <v>12</v>
      </c>
      <c r="E17891" t="s">
        <v>12</v>
      </c>
      <c r="F17891" s="3" t="s">
        <v>41717</v>
      </c>
      <c r="G17891">
        <v>2014</v>
      </c>
      <c r="H17891" t="s">
        <v>1022</v>
      </c>
      <c r="I17891" t="s">
        <v>41715</v>
      </c>
    </row>
    <row r="17892" spans="1:9" ht="32" x14ac:dyDescent="0.2">
      <c r="A17892" t="s">
        <v>41712</v>
      </c>
      <c r="B17892" t="s">
        <v>13794</v>
      </c>
      <c r="C17892">
        <v>3</v>
      </c>
      <c r="D17892" t="s">
        <v>12</v>
      </c>
      <c r="E17892" t="s">
        <v>12</v>
      </c>
      <c r="F17892" s="3" t="s">
        <v>41718</v>
      </c>
      <c r="G17892">
        <v>2014</v>
      </c>
      <c r="H17892" t="s">
        <v>140</v>
      </c>
      <c r="I17892" t="s">
        <v>41715</v>
      </c>
    </row>
    <row r="17893" spans="1:9" ht="16" x14ac:dyDescent="0.2">
      <c r="A17893" t="s">
        <v>41719</v>
      </c>
      <c r="B17893" t="s">
        <v>41720</v>
      </c>
      <c r="C17893">
        <v>1</v>
      </c>
      <c r="D17893" t="s">
        <v>12</v>
      </c>
      <c r="E17893" t="s">
        <v>12</v>
      </c>
      <c r="F17893" s="3" t="s">
        <v>41721</v>
      </c>
      <c r="G17893">
        <v>2014</v>
      </c>
      <c r="H17893" t="s">
        <v>140</v>
      </c>
      <c r="I17893" t="s">
        <v>41722</v>
      </c>
    </row>
    <row r="17894" spans="1:9" ht="16" x14ac:dyDescent="0.2">
      <c r="A17894" t="s">
        <v>41719</v>
      </c>
      <c r="B17894" t="s">
        <v>41723</v>
      </c>
      <c r="C17894">
        <v>2</v>
      </c>
      <c r="D17894">
        <f>441</f>
        <v>441</v>
      </c>
      <c r="E17894" t="s">
        <v>12</v>
      </c>
      <c r="F17894" s="3" t="s">
        <v>693</v>
      </c>
      <c r="G17894">
        <v>2014</v>
      </c>
      <c r="H17894" t="s">
        <v>140</v>
      </c>
      <c r="I17894" t="s">
        <v>41722</v>
      </c>
    </row>
    <row r="17895" spans="1:9" ht="32" x14ac:dyDescent="0.2">
      <c r="A17895" t="s">
        <v>41724</v>
      </c>
      <c r="B17895" t="s">
        <v>7001</v>
      </c>
      <c r="C17895">
        <v>1</v>
      </c>
      <c r="D17895" t="s">
        <v>2621</v>
      </c>
      <c r="E17895" t="s">
        <v>12</v>
      </c>
      <c r="F17895" s="3" t="s">
        <v>32015</v>
      </c>
      <c r="G17895">
        <v>2014</v>
      </c>
      <c r="H17895" t="s">
        <v>140</v>
      </c>
      <c r="I17895" t="s">
        <v>41725</v>
      </c>
    </row>
    <row r="17896" spans="1:9" ht="16" x14ac:dyDescent="0.2">
      <c r="A17896" t="s">
        <v>41724</v>
      </c>
      <c r="B17896" t="s">
        <v>3854</v>
      </c>
      <c r="C17896">
        <v>2</v>
      </c>
      <c r="D17896" t="s">
        <v>12</v>
      </c>
      <c r="E17896" t="s">
        <v>12</v>
      </c>
      <c r="F17896" s="3" t="s">
        <v>3853</v>
      </c>
      <c r="G17896">
        <v>2014</v>
      </c>
      <c r="H17896" t="s">
        <v>140</v>
      </c>
      <c r="I17896" t="s">
        <v>41725</v>
      </c>
    </row>
    <row r="17897" spans="1:9" ht="32" x14ac:dyDescent="0.2">
      <c r="A17897" t="s">
        <v>41724</v>
      </c>
      <c r="B17897" t="s">
        <v>3852</v>
      </c>
      <c r="C17897">
        <v>3</v>
      </c>
      <c r="D17897" t="s">
        <v>2621</v>
      </c>
      <c r="E17897" t="s">
        <v>12</v>
      </c>
      <c r="F17897" s="3" t="s">
        <v>7021</v>
      </c>
      <c r="G17897">
        <v>2014</v>
      </c>
      <c r="H17897" t="s">
        <v>140</v>
      </c>
      <c r="I17897" t="s">
        <v>41725</v>
      </c>
    </row>
    <row r="17898" spans="1:9" ht="16" x14ac:dyDescent="0.2">
      <c r="A17898" t="s">
        <v>41724</v>
      </c>
      <c r="B17898" t="s">
        <v>18330</v>
      </c>
      <c r="C17898">
        <v>4</v>
      </c>
      <c r="D17898" t="s">
        <v>12</v>
      </c>
      <c r="E17898" t="s">
        <v>12</v>
      </c>
      <c r="F17898" s="3" t="s">
        <v>41726</v>
      </c>
      <c r="G17898">
        <v>2014</v>
      </c>
      <c r="H17898" t="s">
        <v>140</v>
      </c>
      <c r="I17898" t="s">
        <v>41725</v>
      </c>
    </row>
    <row r="17899" spans="1:9" ht="32" x14ac:dyDescent="0.2">
      <c r="A17899" t="s">
        <v>41724</v>
      </c>
      <c r="B17899" t="s">
        <v>18326</v>
      </c>
      <c r="C17899">
        <v>5</v>
      </c>
      <c r="D17899" t="s">
        <v>2621</v>
      </c>
      <c r="E17899" t="s">
        <v>12</v>
      </c>
      <c r="F17899" s="3" t="s">
        <v>41727</v>
      </c>
      <c r="G17899">
        <v>2014</v>
      </c>
      <c r="H17899" t="s">
        <v>140</v>
      </c>
      <c r="I17899" t="s">
        <v>41725</v>
      </c>
    </row>
    <row r="17900" spans="1:9" ht="32" x14ac:dyDescent="0.2">
      <c r="A17900" t="s">
        <v>41724</v>
      </c>
      <c r="B17900" t="s">
        <v>41728</v>
      </c>
      <c r="C17900">
        <v>6</v>
      </c>
      <c r="D17900" t="s">
        <v>12</v>
      </c>
      <c r="E17900" t="s">
        <v>12</v>
      </c>
      <c r="F17900" s="3" t="s">
        <v>41729</v>
      </c>
      <c r="G17900">
        <v>2014</v>
      </c>
      <c r="H17900" t="s">
        <v>140</v>
      </c>
      <c r="I17900" t="s">
        <v>41725</v>
      </c>
    </row>
    <row r="17901" spans="1:9" ht="32" x14ac:dyDescent="0.2">
      <c r="A17901" t="s">
        <v>41730</v>
      </c>
      <c r="B17901" t="s">
        <v>41731</v>
      </c>
      <c r="C17901">
        <v>1</v>
      </c>
      <c r="D17901" t="s">
        <v>12</v>
      </c>
      <c r="E17901" t="s">
        <v>12</v>
      </c>
      <c r="F17901" s="3" t="s">
        <v>41689</v>
      </c>
      <c r="G17901">
        <v>2014</v>
      </c>
      <c r="H17901" t="s">
        <v>423</v>
      </c>
      <c r="I17901" t="s">
        <v>41732</v>
      </c>
    </row>
    <row r="17902" spans="1:9" ht="16" x14ac:dyDescent="0.2">
      <c r="A17902" t="s">
        <v>41733</v>
      </c>
      <c r="B17902" t="s">
        <v>41734</v>
      </c>
      <c r="C17902">
        <v>1</v>
      </c>
      <c r="D17902" t="s">
        <v>12</v>
      </c>
      <c r="E17902" t="s">
        <v>12</v>
      </c>
      <c r="F17902" s="3" t="s">
        <v>41735</v>
      </c>
      <c r="G17902">
        <v>2014</v>
      </c>
      <c r="H17902" t="s">
        <v>140</v>
      </c>
      <c r="I17902" t="s">
        <v>41736</v>
      </c>
    </row>
    <row r="17903" spans="1:9" ht="32" x14ac:dyDescent="0.2">
      <c r="A17903" t="s">
        <v>41733</v>
      </c>
      <c r="B17903" t="s">
        <v>41737</v>
      </c>
      <c r="C17903">
        <v>2</v>
      </c>
      <c r="D17903" t="s">
        <v>11398</v>
      </c>
      <c r="E17903" t="s">
        <v>12</v>
      </c>
      <c r="F17903" s="3" t="s">
        <v>41738</v>
      </c>
      <c r="G17903">
        <v>2014</v>
      </c>
      <c r="H17903" t="s">
        <v>140</v>
      </c>
      <c r="I17903" t="s">
        <v>41736</v>
      </c>
    </row>
    <row r="17904" spans="1:9" ht="16" x14ac:dyDescent="0.2">
      <c r="A17904" t="s">
        <v>41733</v>
      </c>
      <c r="B17904" t="s">
        <v>41739</v>
      </c>
      <c r="C17904">
        <v>3</v>
      </c>
      <c r="D17904" t="s">
        <v>1049</v>
      </c>
      <c r="E17904" t="s">
        <v>12</v>
      </c>
      <c r="F17904" s="3" t="s">
        <v>1050</v>
      </c>
      <c r="G17904">
        <v>2014</v>
      </c>
      <c r="H17904" t="s">
        <v>140</v>
      </c>
      <c r="I17904" t="s">
        <v>41736</v>
      </c>
    </row>
    <row r="17905" spans="1:9" ht="16" x14ac:dyDescent="0.2">
      <c r="A17905" t="s">
        <v>41740</v>
      </c>
      <c r="B17905" t="s">
        <v>41741</v>
      </c>
      <c r="C17905">
        <v>1</v>
      </c>
      <c r="D17905" t="s">
        <v>3743</v>
      </c>
      <c r="E17905" t="s">
        <v>12</v>
      </c>
      <c r="F17905" s="3" t="s">
        <v>41742</v>
      </c>
      <c r="G17905">
        <v>2014</v>
      </c>
      <c r="H17905" t="s">
        <v>779</v>
      </c>
      <c r="I17905" t="s">
        <v>41743</v>
      </c>
    </row>
    <row r="17906" spans="1:9" ht="16" x14ac:dyDescent="0.2">
      <c r="A17906" t="s">
        <v>41740</v>
      </c>
      <c r="B17906" t="s">
        <v>41744</v>
      </c>
      <c r="C17906">
        <v>2</v>
      </c>
      <c r="D17906" t="s">
        <v>12</v>
      </c>
      <c r="E17906" t="s">
        <v>12</v>
      </c>
      <c r="F17906" s="3" t="s">
        <v>41745</v>
      </c>
      <c r="G17906">
        <v>2014</v>
      </c>
      <c r="H17906" t="s">
        <v>779</v>
      </c>
      <c r="I17906" t="s">
        <v>41743</v>
      </c>
    </row>
    <row r="17907" spans="1:9" ht="16" x14ac:dyDescent="0.2">
      <c r="A17907" t="s">
        <v>41746</v>
      </c>
      <c r="B17907" t="s">
        <v>39964</v>
      </c>
      <c r="C17907">
        <v>1</v>
      </c>
      <c r="D17907" t="s">
        <v>1085</v>
      </c>
      <c r="E17907" t="s">
        <v>12</v>
      </c>
      <c r="F17907" s="3" t="s">
        <v>40824</v>
      </c>
      <c r="G17907">
        <v>2014</v>
      </c>
      <c r="H17907" t="s">
        <v>5763</v>
      </c>
      <c r="I17907" t="s">
        <v>41747</v>
      </c>
    </row>
    <row r="17908" spans="1:9" ht="16" x14ac:dyDescent="0.2">
      <c r="A17908" t="s">
        <v>41748</v>
      </c>
      <c r="B17908" t="s">
        <v>2262</v>
      </c>
      <c r="C17908">
        <v>1</v>
      </c>
      <c r="D17908" t="s">
        <v>12</v>
      </c>
      <c r="E17908" t="s">
        <v>12</v>
      </c>
      <c r="F17908" s="3" t="s">
        <v>41749</v>
      </c>
      <c r="G17908">
        <v>2014</v>
      </c>
      <c r="H17908" t="s">
        <v>1022</v>
      </c>
      <c r="I17908" t="s">
        <v>41750</v>
      </c>
    </row>
    <row r="17909" spans="1:9" ht="32" x14ac:dyDescent="0.2">
      <c r="A17909" t="s">
        <v>41748</v>
      </c>
      <c r="B17909" t="s">
        <v>2259</v>
      </c>
      <c r="C17909">
        <v>2</v>
      </c>
      <c r="D17909" t="s">
        <v>316</v>
      </c>
      <c r="E17909" t="s">
        <v>12</v>
      </c>
      <c r="F17909" s="3" t="s">
        <v>30216</v>
      </c>
      <c r="G17909">
        <v>2014</v>
      </c>
      <c r="H17909" t="s">
        <v>140</v>
      </c>
      <c r="I17909" t="s">
        <v>41750</v>
      </c>
    </row>
    <row r="17910" spans="1:9" ht="16" x14ac:dyDescent="0.2">
      <c r="A17910" t="s">
        <v>41748</v>
      </c>
      <c r="B17910" t="s">
        <v>19953</v>
      </c>
      <c r="C17910">
        <v>3</v>
      </c>
      <c r="D17910" t="s">
        <v>996</v>
      </c>
      <c r="E17910" t="s">
        <v>12</v>
      </c>
      <c r="F17910" s="3" t="s">
        <v>41751</v>
      </c>
      <c r="G17910">
        <v>2014</v>
      </c>
      <c r="H17910" t="s">
        <v>998</v>
      </c>
      <c r="I17910" t="s">
        <v>41750</v>
      </c>
    </row>
    <row r="17911" spans="1:9" ht="32" x14ac:dyDescent="0.2">
      <c r="A17911" t="s">
        <v>41748</v>
      </c>
      <c r="B17911" t="s">
        <v>34649</v>
      </c>
      <c r="C17911">
        <v>4</v>
      </c>
      <c r="D17911">
        <f>151</f>
        <v>151</v>
      </c>
      <c r="E17911" t="s">
        <v>12</v>
      </c>
      <c r="F17911" s="3" t="s">
        <v>2032</v>
      </c>
      <c r="G17911">
        <v>2014</v>
      </c>
      <c r="H17911" t="s">
        <v>140</v>
      </c>
      <c r="I17911" t="s">
        <v>41750</v>
      </c>
    </row>
    <row r="17912" spans="1:9" ht="32" x14ac:dyDescent="0.2">
      <c r="A17912" t="s">
        <v>41752</v>
      </c>
      <c r="B17912" t="s">
        <v>41753</v>
      </c>
      <c r="C17912">
        <v>1</v>
      </c>
      <c r="D17912">
        <f>505</f>
        <v>505</v>
      </c>
      <c r="E17912" t="s">
        <v>12</v>
      </c>
      <c r="F17912" s="3" t="s">
        <v>41754</v>
      </c>
      <c r="G17912">
        <v>2014</v>
      </c>
      <c r="H17912" t="s">
        <v>714</v>
      </c>
      <c r="I17912" t="s">
        <v>41755</v>
      </c>
    </row>
    <row r="17913" spans="1:9" ht="32" x14ac:dyDescent="0.2">
      <c r="A17913" t="s">
        <v>41752</v>
      </c>
      <c r="B17913" t="s">
        <v>41756</v>
      </c>
      <c r="C17913">
        <v>2</v>
      </c>
      <c r="D17913" t="s">
        <v>731</v>
      </c>
      <c r="E17913" t="s">
        <v>12</v>
      </c>
      <c r="F17913" s="3" t="s">
        <v>41757</v>
      </c>
      <c r="G17913">
        <v>2014</v>
      </c>
      <c r="H17913" t="s">
        <v>714</v>
      </c>
      <c r="I17913" t="s">
        <v>41755</v>
      </c>
    </row>
    <row r="17914" spans="1:9" ht="16" x14ac:dyDescent="0.2">
      <c r="A17914" t="s">
        <v>41758</v>
      </c>
      <c r="B17914" t="s">
        <v>41759</v>
      </c>
      <c r="C17914">
        <v>1</v>
      </c>
      <c r="D17914" t="s">
        <v>344</v>
      </c>
      <c r="E17914" t="s">
        <v>12</v>
      </c>
      <c r="F17914" s="3" t="s">
        <v>820</v>
      </c>
      <c r="G17914">
        <v>2014</v>
      </c>
      <c r="H17914" t="s">
        <v>140</v>
      </c>
      <c r="I17914" t="s">
        <v>41760</v>
      </c>
    </row>
    <row r="17915" spans="1:9" ht="32" x14ac:dyDescent="0.2">
      <c r="A17915" t="s">
        <v>41758</v>
      </c>
      <c r="B17915" t="s">
        <v>41761</v>
      </c>
      <c r="C17915">
        <v>2</v>
      </c>
      <c r="D17915" t="s">
        <v>4617</v>
      </c>
      <c r="E17915" t="s">
        <v>12</v>
      </c>
      <c r="F17915" s="3" t="s">
        <v>41762</v>
      </c>
      <c r="G17915">
        <v>2014</v>
      </c>
      <c r="H17915" t="s">
        <v>140</v>
      </c>
      <c r="I17915" t="s">
        <v>41760</v>
      </c>
    </row>
    <row r="17916" spans="1:9" ht="32" x14ac:dyDescent="0.2">
      <c r="A17916" t="s">
        <v>41758</v>
      </c>
      <c r="B17916" t="s">
        <v>41763</v>
      </c>
      <c r="C17916">
        <v>3</v>
      </c>
      <c r="D17916" t="s">
        <v>2586</v>
      </c>
      <c r="E17916" t="s">
        <v>12</v>
      </c>
      <c r="F17916" s="3" t="s">
        <v>41764</v>
      </c>
      <c r="G17916">
        <v>2014</v>
      </c>
      <c r="H17916" t="s">
        <v>140</v>
      </c>
      <c r="I17916" t="s">
        <v>41760</v>
      </c>
    </row>
    <row r="17917" spans="1:9" ht="16" x14ac:dyDescent="0.2">
      <c r="A17917" t="s">
        <v>41765</v>
      </c>
      <c r="B17917" t="s">
        <v>41766</v>
      </c>
      <c r="C17917">
        <v>1</v>
      </c>
      <c r="D17917" t="s">
        <v>2738</v>
      </c>
      <c r="E17917" t="s">
        <v>12</v>
      </c>
      <c r="F17917" s="3" t="s">
        <v>2936</v>
      </c>
      <c r="G17917">
        <v>2014</v>
      </c>
      <c r="H17917" t="s">
        <v>318</v>
      </c>
      <c r="I17917" t="s">
        <v>41767</v>
      </c>
    </row>
    <row r="17918" spans="1:9" ht="16" x14ac:dyDescent="0.2">
      <c r="A17918" t="s">
        <v>41765</v>
      </c>
      <c r="B17918" t="s">
        <v>41768</v>
      </c>
      <c r="C17918">
        <v>2</v>
      </c>
      <c r="D17918" t="s">
        <v>12</v>
      </c>
      <c r="E17918" t="s">
        <v>12</v>
      </c>
      <c r="F17918" s="3" t="s">
        <v>41769</v>
      </c>
      <c r="G17918">
        <v>2014</v>
      </c>
      <c r="H17918" t="s">
        <v>318</v>
      </c>
      <c r="I17918" t="s">
        <v>41767</v>
      </c>
    </row>
    <row r="17919" spans="1:9" ht="32" x14ac:dyDescent="0.2">
      <c r="A17919" t="s">
        <v>41770</v>
      </c>
      <c r="B17919" t="s">
        <v>41771</v>
      </c>
      <c r="C17919">
        <v>1</v>
      </c>
      <c r="D17919" t="s">
        <v>12</v>
      </c>
      <c r="E17919" t="s">
        <v>12</v>
      </c>
      <c r="F17919" s="3" t="s">
        <v>41772</v>
      </c>
      <c r="G17919">
        <v>2014</v>
      </c>
      <c r="H17919" t="s">
        <v>1031</v>
      </c>
      <c r="I17919" t="s">
        <v>41773</v>
      </c>
    </row>
    <row r="17920" spans="1:9" ht="16" x14ac:dyDescent="0.2">
      <c r="A17920" t="s">
        <v>41774</v>
      </c>
      <c r="B17920" t="s">
        <v>31054</v>
      </c>
      <c r="C17920">
        <v>1</v>
      </c>
      <c r="D17920" t="s">
        <v>408</v>
      </c>
      <c r="E17920" t="s">
        <v>12</v>
      </c>
      <c r="F17920" s="3" t="s">
        <v>7207</v>
      </c>
      <c r="G17920">
        <v>2014</v>
      </c>
      <c r="H17920" t="s">
        <v>318</v>
      </c>
      <c r="I17920" t="s">
        <v>41775</v>
      </c>
    </row>
    <row r="17921" spans="1:9" ht="16" x14ac:dyDescent="0.2">
      <c r="A17921" t="s">
        <v>41776</v>
      </c>
      <c r="B17921" t="s">
        <v>41777</v>
      </c>
      <c r="C17921">
        <v>1</v>
      </c>
      <c r="D17921">
        <f>159</f>
        <v>159</v>
      </c>
      <c r="E17921" t="s">
        <v>12</v>
      </c>
      <c r="F17921" s="3" t="s">
        <v>15176</v>
      </c>
      <c r="G17921">
        <v>2014</v>
      </c>
      <c r="H17921" t="s">
        <v>1524</v>
      </c>
      <c r="I17921" t="s">
        <v>41778</v>
      </c>
    </row>
    <row r="17922" spans="1:9" ht="32" x14ac:dyDescent="0.2">
      <c r="A17922" t="s">
        <v>41776</v>
      </c>
      <c r="B17922" t="s">
        <v>41779</v>
      </c>
      <c r="C17922">
        <v>2</v>
      </c>
      <c r="D17922">
        <f>159</f>
        <v>159</v>
      </c>
      <c r="E17922" t="s">
        <v>12</v>
      </c>
      <c r="F17922" s="3" t="s">
        <v>41780</v>
      </c>
      <c r="G17922">
        <v>2014</v>
      </c>
      <c r="H17922" t="s">
        <v>1524</v>
      </c>
      <c r="I17922" t="s">
        <v>41778</v>
      </c>
    </row>
    <row r="17923" spans="1:9" ht="32" x14ac:dyDescent="0.2">
      <c r="A17923" t="s">
        <v>41776</v>
      </c>
      <c r="B17923" t="s">
        <v>41781</v>
      </c>
      <c r="C17923">
        <v>3</v>
      </c>
      <c r="D17923">
        <f>159</f>
        <v>159</v>
      </c>
      <c r="E17923" t="s">
        <v>12</v>
      </c>
      <c r="F17923" s="3" t="s">
        <v>41782</v>
      </c>
      <c r="G17923">
        <v>2014</v>
      </c>
      <c r="H17923" t="s">
        <v>1524</v>
      </c>
      <c r="I17923" t="s">
        <v>41778</v>
      </c>
    </row>
    <row r="17924" spans="1:9" ht="32" x14ac:dyDescent="0.2">
      <c r="A17924" t="s">
        <v>41776</v>
      </c>
      <c r="B17924" t="s">
        <v>41783</v>
      </c>
      <c r="C17924">
        <v>4</v>
      </c>
      <c r="D17924">
        <f>159</f>
        <v>159</v>
      </c>
      <c r="E17924" t="s">
        <v>12</v>
      </c>
      <c r="F17924" s="3" t="s">
        <v>41784</v>
      </c>
      <c r="G17924">
        <v>2014</v>
      </c>
      <c r="H17924" t="s">
        <v>1524</v>
      </c>
      <c r="I17924" t="s">
        <v>41778</v>
      </c>
    </row>
    <row r="17925" spans="1:9" ht="16" x14ac:dyDescent="0.2">
      <c r="A17925" t="s">
        <v>41776</v>
      </c>
      <c r="B17925" t="s">
        <v>41785</v>
      </c>
      <c r="C17925">
        <v>5</v>
      </c>
      <c r="D17925">
        <f>159</f>
        <v>159</v>
      </c>
      <c r="E17925" t="s">
        <v>12</v>
      </c>
      <c r="F17925" s="3" t="s">
        <v>15176</v>
      </c>
      <c r="G17925">
        <v>2014</v>
      </c>
      <c r="H17925" t="s">
        <v>1524</v>
      </c>
      <c r="I17925" t="s">
        <v>41778</v>
      </c>
    </row>
    <row r="17926" spans="1:9" ht="32" x14ac:dyDescent="0.2">
      <c r="A17926" t="s">
        <v>41786</v>
      </c>
      <c r="B17926" t="s">
        <v>30557</v>
      </c>
      <c r="C17926">
        <v>1</v>
      </c>
      <c r="D17926" t="s">
        <v>316</v>
      </c>
      <c r="E17926" t="s">
        <v>12</v>
      </c>
      <c r="F17926" s="3" t="s">
        <v>30558</v>
      </c>
      <c r="G17926">
        <v>2014</v>
      </c>
      <c r="H17926" t="s">
        <v>318</v>
      </c>
      <c r="I17926" t="s">
        <v>41787</v>
      </c>
    </row>
    <row r="17927" spans="1:9" ht="32" x14ac:dyDescent="0.2">
      <c r="A17927" t="s">
        <v>41788</v>
      </c>
      <c r="B17927" t="s">
        <v>41789</v>
      </c>
      <c r="C17927">
        <v>1</v>
      </c>
      <c r="D17927" t="s">
        <v>12</v>
      </c>
      <c r="E17927" t="s">
        <v>12</v>
      </c>
      <c r="F17927" s="3" t="s">
        <v>41790</v>
      </c>
      <c r="G17927">
        <v>2014</v>
      </c>
      <c r="H17927" t="s">
        <v>420</v>
      </c>
      <c r="I17927" t="s">
        <v>41791</v>
      </c>
    </row>
    <row r="17928" spans="1:9" ht="32" x14ac:dyDescent="0.2">
      <c r="A17928" t="s">
        <v>41788</v>
      </c>
      <c r="B17928" t="s">
        <v>41792</v>
      </c>
      <c r="C17928">
        <v>2</v>
      </c>
      <c r="D17928" t="s">
        <v>31</v>
      </c>
      <c r="E17928" t="s">
        <v>12</v>
      </c>
      <c r="F17928" s="3" t="s">
        <v>41793</v>
      </c>
      <c r="G17928">
        <v>2014</v>
      </c>
      <c r="H17928" t="s">
        <v>420</v>
      </c>
      <c r="I17928" t="s">
        <v>41791</v>
      </c>
    </row>
    <row r="17929" spans="1:9" ht="16" x14ac:dyDescent="0.2">
      <c r="A17929" t="s">
        <v>41788</v>
      </c>
      <c r="B17929" t="s">
        <v>41794</v>
      </c>
      <c r="C17929">
        <v>3</v>
      </c>
      <c r="D17929" t="s">
        <v>12</v>
      </c>
      <c r="E17929" t="s">
        <v>12</v>
      </c>
      <c r="F17929" s="3" t="s">
        <v>34833</v>
      </c>
      <c r="G17929">
        <v>2014</v>
      </c>
      <c r="H17929" t="s">
        <v>420</v>
      </c>
      <c r="I17929" t="s">
        <v>41791</v>
      </c>
    </row>
    <row r="17930" spans="1:9" ht="16" x14ac:dyDescent="0.2">
      <c r="A17930" t="s">
        <v>41795</v>
      </c>
      <c r="B17930" t="s">
        <v>41796</v>
      </c>
      <c r="C17930">
        <v>1</v>
      </c>
      <c r="D17930" t="s">
        <v>12</v>
      </c>
      <c r="E17930" t="s">
        <v>4681</v>
      </c>
      <c r="F17930" s="7" t="s">
        <v>29408</v>
      </c>
      <c r="G17930">
        <v>2014</v>
      </c>
      <c r="H17930" t="s">
        <v>226</v>
      </c>
      <c r="I17930" t="s">
        <v>41797</v>
      </c>
    </row>
    <row r="17931" spans="1:9" ht="16" x14ac:dyDescent="0.2">
      <c r="A17931" t="s">
        <v>41795</v>
      </c>
      <c r="B17931" t="s">
        <v>41798</v>
      </c>
      <c r="C17931">
        <v>2</v>
      </c>
      <c r="D17931">
        <f>199</f>
        <v>199</v>
      </c>
      <c r="E17931" t="s">
        <v>334</v>
      </c>
      <c r="F17931" s="3" t="s">
        <v>11586</v>
      </c>
      <c r="G17931">
        <v>2014</v>
      </c>
      <c r="H17931" t="s">
        <v>226</v>
      </c>
      <c r="I17931" t="s">
        <v>41797</v>
      </c>
    </row>
    <row r="17932" spans="1:9" ht="32" x14ac:dyDescent="0.2">
      <c r="A17932" t="s">
        <v>41799</v>
      </c>
      <c r="B17932" t="s">
        <v>5516</v>
      </c>
      <c r="C17932">
        <v>1</v>
      </c>
      <c r="D17932" t="s">
        <v>52</v>
      </c>
      <c r="E17932" t="s">
        <v>12</v>
      </c>
      <c r="F17932" s="3" t="s">
        <v>41496</v>
      </c>
      <c r="G17932">
        <v>2014</v>
      </c>
      <c r="H17932" t="s">
        <v>140</v>
      </c>
      <c r="I17932" t="s">
        <v>41800</v>
      </c>
    </row>
    <row r="17933" spans="1:9" ht="16" x14ac:dyDescent="0.2">
      <c r="A17933" t="s">
        <v>41801</v>
      </c>
      <c r="B17933" t="s">
        <v>41802</v>
      </c>
      <c r="C17933">
        <v>1</v>
      </c>
      <c r="D17933" t="s">
        <v>12</v>
      </c>
      <c r="E17933" t="s">
        <v>12</v>
      </c>
      <c r="F17933" s="3" t="s">
        <v>41803</v>
      </c>
      <c r="G17933">
        <v>2014</v>
      </c>
      <c r="H17933" t="s">
        <v>140</v>
      </c>
      <c r="I17933" t="s">
        <v>41804</v>
      </c>
    </row>
    <row r="17934" spans="1:9" ht="32" x14ac:dyDescent="0.2">
      <c r="A17934" t="s">
        <v>41801</v>
      </c>
      <c r="B17934" t="s">
        <v>41805</v>
      </c>
      <c r="C17934">
        <v>2</v>
      </c>
      <c r="D17934" t="s">
        <v>1579</v>
      </c>
      <c r="E17934" t="s">
        <v>12</v>
      </c>
      <c r="F17934" s="3" t="s">
        <v>1580</v>
      </c>
      <c r="G17934">
        <v>2014</v>
      </c>
      <c r="H17934" t="s">
        <v>140</v>
      </c>
      <c r="I17934" t="s">
        <v>41804</v>
      </c>
    </row>
    <row r="17935" spans="1:9" ht="16" x14ac:dyDescent="0.2">
      <c r="A17935" t="s">
        <v>41806</v>
      </c>
      <c r="B17935" t="s">
        <v>41807</v>
      </c>
      <c r="C17935">
        <v>1</v>
      </c>
      <c r="D17935">
        <f>203</f>
        <v>203</v>
      </c>
      <c r="E17935" t="s">
        <v>14204</v>
      </c>
      <c r="F17935" s="3" t="s">
        <v>41808</v>
      </c>
      <c r="G17935">
        <v>2014</v>
      </c>
      <c r="H17935" t="s">
        <v>998</v>
      </c>
      <c r="I17935" t="s">
        <v>41809</v>
      </c>
    </row>
    <row r="17936" spans="1:9" ht="16" x14ac:dyDescent="0.2">
      <c r="A17936" t="s">
        <v>41806</v>
      </c>
      <c r="B17936" t="s">
        <v>41810</v>
      </c>
      <c r="C17936">
        <v>2</v>
      </c>
      <c r="D17936" t="s">
        <v>3897</v>
      </c>
      <c r="E17936" t="s">
        <v>12</v>
      </c>
      <c r="F17936" s="3" t="s">
        <v>20562</v>
      </c>
      <c r="G17936">
        <v>2014</v>
      </c>
      <c r="H17936" t="s">
        <v>998</v>
      </c>
      <c r="I17936" t="s">
        <v>41809</v>
      </c>
    </row>
    <row r="17937" spans="1:9" ht="16" x14ac:dyDescent="0.2">
      <c r="A17937" t="s">
        <v>41806</v>
      </c>
      <c r="B17937" t="s">
        <v>41811</v>
      </c>
      <c r="C17937">
        <v>3</v>
      </c>
      <c r="D17937" t="s">
        <v>5482</v>
      </c>
      <c r="E17937" t="s">
        <v>12</v>
      </c>
      <c r="F17937" s="3" t="s">
        <v>41812</v>
      </c>
      <c r="G17937">
        <v>2014</v>
      </c>
      <c r="H17937" t="s">
        <v>998</v>
      </c>
      <c r="I17937" t="s">
        <v>41809</v>
      </c>
    </row>
    <row r="17938" spans="1:9" ht="32" x14ac:dyDescent="0.2">
      <c r="A17938" t="s">
        <v>41813</v>
      </c>
      <c r="B17938" t="s">
        <v>41814</v>
      </c>
      <c r="C17938">
        <v>1</v>
      </c>
      <c r="D17938">
        <f>575</f>
        <v>575</v>
      </c>
      <c r="E17938" t="s">
        <v>12</v>
      </c>
      <c r="F17938" s="3" t="s">
        <v>41815</v>
      </c>
      <c r="G17938">
        <v>2014</v>
      </c>
      <c r="H17938" t="s">
        <v>140</v>
      </c>
      <c r="I17938" t="s">
        <v>41816</v>
      </c>
    </row>
    <row r="17939" spans="1:9" ht="32" x14ac:dyDescent="0.2">
      <c r="A17939" t="s">
        <v>41813</v>
      </c>
      <c r="B17939" t="s">
        <v>41817</v>
      </c>
      <c r="C17939">
        <v>2</v>
      </c>
      <c r="D17939" t="s">
        <v>11398</v>
      </c>
      <c r="E17939" t="s">
        <v>12</v>
      </c>
      <c r="F17939" s="3" t="s">
        <v>41818</v>
      </c>
      <c r="G17939">
        <v>2014</v>
      </c>
      <c r="H17939" t="s">
        <v>140</v>
      </c>
      <c r="I17939" t="s">
        <v>41816</v>
      </c>
    </row>
    <row r="17940" spans="1:9" ht="32" x14ac:dyDescent="0.2">
      <c r="A17940" t="s">
        <v>41819</v>
      </c>
      <c r="B17940" t="s">
        <v>41820</v>
      </c>
      <c r="C17940">
        <v>1</v>
      </c>
      <c r="D17940" t="s">
        <v>12</v>
      </c>
      <c r="E17940" t="s">
        <v>12</v>
      </c>
      <c r="F17940" s="3" t="s">
        <v>41821</v>
      </c>
      <c r="G17940">
        <v>2014</v>
      </c>
      <c r="H17940" t="s">
        <v>602</v>
      </c>
      <c r="I17940" t="s">
        <v>41822</v>
      </c>
    </row>
    <row r="17941" spans="1:9" ht="16" x14ac:dyDescent="0.2">
      <c r="A17941" t="s">
        <v>41823</v>
      </c>
      <c r="B17941" t="s">
        <v>4612</v>
      </c>
      <c r="C17941">
        <v>1</v>
      </c>
      <c r="D17941">
        <f>400</f>
        <v>400</v>
      </c>
      <c r="E17941" t="s">
        <v>12</v>
      </c>
      <c r="F17941" s="3" t="s">
        <v>41824</v>
      </c>
      <c r="G17941">
        <v>2014</v>
      </c>
      <c r="H17941" t="s">
        <v>140</v>
      </c>
      <c r="I17941" t="s">
        <v>41825</v>
      </c>
    </row>
    <row r="17942" spans="1:9" ht="16" x14ac:dyDescent="0.2">
      <c r="A17942" t="s">
        <v>41823</v>
      </c>
      <c r="B17942" t="s">
        <v>41826</v>
      </c>
      <c r="C17942">
        <v>2</v>
      </c>
      <c r="D17942" t="s">
        <v>12</v>
      </c>
      <c r="E17942" t="s">
        <v>12</v>
      </c>
      <c r="F17942" s="3" t="s">
        <v>41827</v>
      </c>
      <c r="G17942">
        <v>2014</v>
      </c>
      <c r="H17942" t="s">
        <v>140</v>
      </c>
      <c r="I17942" t="s">
        <v>41825</v>
      </c>
    </row>
    <row r="17943" spans="1:9" ht="16" x14ac:dyDescent="0.2">
      <c r="A17943" t="s">
        <v>41828</v>
      </c>
      <c r="B17943" t="s">
        <v>37026</v>
      </c>
      <c r="C17943">
        <v>1</v>
      </c>
      <c r="D17943">
        <f>400</f>
        <v>400</v>
      </c>
      <c r="E17943" t="s">
        <v>22556</v>
      </c>
      <c r="F17943" s="3" t="s">
        <v>41829</v>
      </c>
      <c r="G17943">
        <v>2014</v>
      </c>
      <c r="H17943" t="s">
        <v>1810</v>
      </c>
      <c r="I17943" t="s">
        <v>41830</v>
      </c>
    </row>
    <row r="17944" spans="1:9" ht="16" x14ac:dyDescent="0.2">
      <c r="A17944" t="s">
        <v>41828</v>
      </c>
      <c r="B17944" t="s">
        <v>41831</v>
      </c>
      <c r="C17944">
        <v>2</v>
      </c>
      <c r="D17944" t="s">
        <v>1085</v>
      </c>
      <c r="E17944" t="s">
        <v>7714</v>
      </c>
      <c r="F17944" s="3" t="s">
        <v>21615</v>
      </c>
      <c r="G17944">
        <v>2014</v>
      </c>
      <c r="H17944" t="s">
        <v>1810</v>
      </c>
      <c r="I17944" t="s">
        <v>41830</v>
      </c>
    </row>
    <row r="17945" spans="1:9" ht="32" x14ac:dyDescent="0.2">
      <c r="A17945" t="s">
        <v>41832</v>
      </c>
      <c r="B17945" t="s">
        <v>1016</v>
      </c>
      <c r="C17945">
        <v>1</v>
      </c>
      <c r="D17945" t="s">
        <v>52</v>
      </c>
      <c r="E17945" t="s">
        <v>12</v>
      </c>
      <c r="F17945" s="3" t="s">
        <v>2148</v>
      </c>
      <c r="G17945">
        <v>2014</v>
      </c>
      <c r="H17945" t="s">
        <v>140</v>
      </c>
      <c r="I17945" t="s">
        <v>41833</v>
      </c>
    </row>
    <row r="17946" spans="1:9" ht="32" x14ac:dyDescent="0.2">
      <c r="A17946" t="s">
        <v>41832</v>
      </c>
      <c r="B17946" t="s">
        <v>1004</v>
      </c>
      <c r="C17946">
        <v>2</v>
      </c>
      <c r="D17946" t="s">
        <v>12</v>
      </c>
      <c r="E17946" t="s">
        <v>12</v>
      </c>
      <c r="F17946" s="3" t="s">
        <v>33148</v>
      </c>
      <c r="G17946">
        <v>2014</v>
      </c>
      <c r="H17946" t="s">
        <v>140</v>
      </c>
      <c r="I17946" t="s">
        <v>41833</v>
      </c>
    </row>
    <row r="17947" spans="1:9" ht="32" x14ac:dyDescent="0.2">
      <c r="A17947" t="s">
        <v>41832</v>
      </c>
      <c r="B17947" t="s">
        <v>5590</v>
      </c>
      <c r="C17947">
        <v>3</v>
      </c>
      <c r="D17947">
        <f>169</f>
        <v>169</v>
      </c>
      <c r="E17947" t="s">
        <v>12</v>
      </c>
      <c r="F17947" s="3" t="s">
        <v>25513</v>
      </c>
      <c r="G17947">
        <v>2014</v>
      </c>
      <c r="H17947" t="s">
        <v>140</v>
      </c>
      <c r="I17947" t="s">
        <v>41833</v>
      </c>
    </row>
    <row r="17948" spans="1:9" ht="32" x14ac:dyDescent="0.2">
      <c r="A17948" t="s">
        <v>41834</v>
      </c>
      <c r="B17948" t="s">
        <v>1016</v>
      </c>
      <c r="C17948">
        <v>1</v>
      </c>
      <c r="D17948" t="s">
        <v>52</v>
      </c>
      <c r="E17948" t="s">
        <v>12</v>
      </c>
      <c r="F17948" s="3" t="s">
        <v>2148</v>
      </c>
      <c r="G17948">
        <v>2014</v>
      </c>
      <c r="H17948" t="s">
        <v>140</v>
      </c>
      <c r="I17948" t="s">
        <v>41835</v>
      </c>
    </row>
    <row r="17949" spans="1:9" ht="16" x14ac:dyDescent="0.2">
      <c r="A17949" t="s">
        <v>41836</v>
      </c>
      <c r="B17949" t="s">
        <v>41837</v>
      </c>
      <c r="C17949">
        <v>1</v>
      </c>
      <c r="D17949">
        <f>400</f>
        <v>400</v>
      </c>
      <c r="E17949" t="s">
        <v>12</v>
      </c>
      <c r="F17949" s="3" t="s">
        <v>28161</v>
      </c>
      <c r="G17949">
        <v>2014</v>
      </c>
      <c r="H17949" t="s">
        <v>140</v>
      </c>
      <c r="I17949" t="s">
        <v>41838</v>
      </c>
    </row>
    <row r="17950" spans="1:9" ht="16" x14ac:dyDescent="0.2">
      <c r="A17950" t="s">
        <v>41836</v>
      </c>
      <c r="B17950" t="s">
        <v>41839</v>
      </c>
      <c r="C17950">
        <v>2</v>
      </c>
      <c r="D17950" t="s">
        <v>52</v>
      </c>
      <c r="E17950" t="s">
        <v>12</v>
      </c>
      <c r="F17950" s="3" t="s">
        <v>39262</v>
      </c>
      <c r="G17950">
        <v>2014</v>
      </c>
      <c r="H17950" t="s">
        <v>140</v>
      </c>
      <c r="I17950" t="s">
        <v>41838</v>
      </c>
    </row>
    <row r="17951" spans="1:9" ht="32" x14ac:dyDescent="0.2">
      <c r="A17951" t="s">
        <v>41836</v>
      </c>
      <c r="B17951" t="s">
        <v>24783</v>
      </c>
      <c r="C17951">
        <v>3</v>
      </c>
      <c r="D17951" t="s">
        <v>656</v>
      </c>
      <c r="E17951" t="s">
        <v>12</v>
      </c>
      <c r="F17951" s="3" t="s">
        <v>12445</v>
      </c>
      <c r="G17951">
        <v>2014</v>
      </c>
      <c r="H17951" t="s">
        <v>140</v>
      </c>
      <c r="I17951" t="s">
        <v>41838</v>
      </c>
    </row>
    <row r="17952" spans="1:9" ht="32" x14ac:dyDescent="0.2">
      <c r="A17952" t="s">
        <v>41836</v>
      </c>
      <c r="B17952" t="s">
        <v>18479</v>
      </c>
      <c r="C17952">
        <v>4</v>
      </c>
      <c r="D17952">
        <f>400</f>
        <v>400</v>
      </c>
      <c r="E17952" t="s">
        <v>12</v>
      </c>
      <c r="F17952" s="3" t="s">
        <v>28248</v>
      </c>
      <c r="G17952">
        <v>2014</v>
      </c>
      <c r="H17952" t="s">
        <v>140</v>
      </c>
      <c r="I17952" t="s">
        <v>41838</v>
      </c>
    </row>
    <row r="17953" spans="1:9" ht="16" x14ac:dyDescent="0.2">
      <c r="A17953" t="s">
        <v>41836</v>
      </c>
      <c r="B17953" t="s">
        <v>41840</v>
      </c>
      <c r="C17953">
        <v>5</v>
      </c>
      <c r="D17953" t="s">
        <v>12</v>
      </c>
      <c r="E17953" t="s">
        <v>12</v>
      </c>
      <c r="F17953" s="3" t="s">
        <v>5627</v>
      </c>
      <c r="G17953">
        <v>2014</v>
      </c>
      <c r="H17953" t="s">
        <v>140</v>
      </c>
      <c r="I17953" t="s">
        <v>41838</v>
      </c>
    </row>
    <row r="17954" spans="1:9" ht="32" x14ac:dyDescent="0.2">
      <c r="A17954" t="s">
        <v>41841</v>
      </c>
      <c r="B17954" t="s">
        <v>41842</v>
      </c>
      <c r="C17954">
        <v>1</v>
      </c>
      <c r="D17954" t="s">
        <v>12</v>
      </c>
      <c r="E17954" t="s">
        <v>12</v>
      </c>
      <c r="F17954" s="3" t="s">
        <v>41843</v>
      </c>
      <c r="G17954">
        <v>2014</v>
      </c>
      <c r="H17954" t="s">
        <v>140</v>
      </c>
      <c r="I17954" t="s">
        <v>41844</v>
      </c>
    </row>
    <row r="17955" spans="1:9" ht="16" x14ac:dyDescent="0.2">
      <c r="A17955" t="s">
        <v>41841</v>
      </c>
      <c r="B17955" t="s">
        <v>41845</v>
      </c>
      <c r="C17955">
        <v>2</v>
      </c>
      <c r="D17955" t="s">
        <v>12</v>
      </c>
      <c r="E17955" t="s">
        <v>12</v>
      </c>
      <c r="F17955" s="3" t="s">
        <v>41846</v>
      </c>
      <c r="G17955">
        <v>2014</v>
      </c>
      <c r="H17955" t="s">
        <v>140</v>
      </c>
      <c r="I17955" t="s">
        <v>41844</v>
      </c>
    </row>
    <row r="17956" spans="1:9" ht="16" x14ac:dyDescent="0.2">
      <c r="A17956" t="s">
        <v>41841</v>
      </c>
      <c r="B17956" t="s">
        <v>41847</v>
      </c>
      <c r="C17956">
        <v>3</v>
      </c>
      <c r="D17956" t="s">
        <v>316</v>
      </c>
      <c r="E17956" t="s">
        <v>12</v>
      </c>
      <c r="F17956" s="3" t="s">
        <v>6859</v>
      </c>
      <c r="G17956">
        <v>2014</v>
      </c>
      <c r="H17956" t="s">
        <v>140</v>
      </c>
      <c r="I17956" t="s">
        <v>41844</v>
      </c>
    </row>
    <row r="17957" spans="1:9" ht="32" x14ac:dyDescent="0.2">
      <c r="A17957" t="s">
        <v>41841</v>
      </c>
      <c r="B17957" t="s">
        <v>41848</v>
      </c>
      <c r="C17957">
        <v>4</v>
      </c>
      <c r="D17957" t="s">
        <v>316</v>
      </c>
      <c r="E17957" t="s">
        <v>12</v>
      </c>
      <c r="F17957" s="3" t="s">
        <v>40472</v>
      </c>
      <c r="G17957">
        <v>2014</v>
      </c>
      <c r="H17957" t="s">
        <v>140</v>
      </c>
      <c r="I17957" t="s">
        <v>41844</v>
      </c>
    </row>
    <row r="17958" spans="1:9" ht="16" x14ac:dyDescent="0.2">
      <c r="A17958" t="s">
        <v>41849</v>
      </c>
      <c r="B17958" t="s">
        <v>41850</v>
      </c>
      <c r="C17958">
        <v>1</v>
      </c>
      <c r="D17958" t="s">
        <v>31</v>
      </c>
      <c r="E17958" t="s">
        <v>12</v>
      </c>
      <c r="F17958" s="3" t="s">
        <v>36204</v>
      </c>
      <c r="G17958">
        <v>2014</v>
      </c>
      <c r="H17958" t="s">
        <v>140</v>
      </c>
      <c r="I17958" t="s">
        <v>41851</v>
      </c>
    </row>
    <row r="17959" spans="1:9" ht="16" x14ac:dyDescent="0.2">
      <c r="A17959" t="s">
        <v>41849</v>
      </c>
      <c r="B17959" t="s">
        <v>41852</v>
      </c>
      <c r="C17959">
        <v>2</v>
      </c>
      <c r="D17959" t="s">
        <v>12</v>
      </c>
      <c r="E17959" t="s">
        <v>12</v>
      </c>
      <c r="F17959" s="3" t="s">
        <v>41853</v>
      </c>
      <c r="G17959">
        <v>2014</v>
      </c>
      <c r="H17959" t="s">
        <v>140</v>
      </c>
      <c r="I17959" t="s">
        <v>41851</v>
      </c>
    </row>
    <row r="17960" spans="1:9" ht="16" x14ac:dyDescent="0.2">
      <c r="A17960" t="s">
        <v>41854</v>
      </c>
      <c r="B17960" t="s">
        <v>41855</v>
      </c>
      <c r="C17960">
        <v>1</v>
      </c>
      <c r="D17960" t="s">
        <v>12</v>
      </c>
      <c r="E17960" t="s">
        <v>12</v>
      </c>
      <c r="F17960" s="3" t="s">
        <v>41856</v>
      </c>
      <c r="G17960">
        <v>2014</v>
      </c>
      <c r="H17960" t="s">
        <v>37</v>
      </c>
      <c r="I17960" t="s">
        <v>41857</v>
      </c>
    </row>
    <row r="17961" spans="1:9" ht="32" x14ac:dyDescent="0.2">
      <c r="A17961" t="s">
        <v>41858</v>
      </c>
      <c r="B17961" t="s">
        <v>41859</v>
      </c>
      <c r="C17961">
        <v>1</v>
      </c>
      <c r="D17961" t="s">
        <v>712</v>
      </c>
      <c r="E17961" t="s">
        <v>12</v>
      </c>
      <c r="F17961" s="3" t="s">
        <v>41860</v>
      </c>
      <c r="G17961">
        <v>2014</v>
      </c>
      <c r="H17961" t="s">
        <v>86</v>
      </c>
      <c r="I17961" t="s">
        <v>41861</v>
      </c>
    </row>
    <row r="17962" spans="1:9" ht="16" x14ac:dyDescent="0.2">
      <c r="A17962" t="s">
        <v>41862</v>
      </c>
      <c r="B17962" t="s">
        <v>41863</v>
      </c>
      <c r="C17962">
        <v>1</v>
      </c>
      <c r="D17962" t="s">
        <v>52</v>
      </c>
      <c r="E17962" t="s">
        <v>12</v>
      </c>
      <c r="F17962" s="3" t="s">
        <v>20152</v>
      </c>
      <c r="G17962">
        <v>2014</v>
      </c>
      <c r="H17962" t="s">
        <v>140</v>
      </c>
      <c r="I17962" t="s">
        <v>41864</v>
      </c>
    </row>
    <row r="17963" spans="1:9" ht="16" x14ac:dyDescent="0.2">
      <c r="A17963" t="s">
        <v>41865</v>
      </c>
      <c r="B17963" t="s">
        <v>41866</v>
      </c>
      <c r="C17963">
        <v>1</v>
      </c>
      <c r="D17963" t="s">
        <v>12</v>
      </c>
      <c r="E17963" t="s">
        <v>12</v>
      </c>
      <c r="F17963" s="3" t="s">
        <v>41867</v>
      </c>
      <c r="G17963">
        <v>2014</v>
      </c>
      <c r="H17963" t="s">
        <v>140</v>
      </c>
      <c r="I17963" t="s">
        <v>41868</v>
      </c>
    </row>
    <row r="17964" spans="1:9" ht="16" x14ac:dyDescent="0.2">
      <c r="A17964" t="s">
        <v>41865</v>
      </c>
      <c r="B17964" t="s">
        <v>41869</v>
      </c>
      <c r="C17964">
        <v>2</v>
      </c>
      <c r="D17964" t="s">
        <v>12</v>
      </c>
      <c r="E17964" t="s">
        <v>12</v>
      </c>
      <c r="F17964" s="3" t="s">
        <v>41870</v>
      </c>
      <c r="G17964">
        <v>2014</v>
      </c>
      <c r="H17964" t="s">
        <v>140</v>
      </c>
      <c r="I17964" t="s">
        <v>41868</v>
      </c>
    </row>
    <row r="17965" spans="1:9" ht="32" x14ac:dyDescent="0.2">
      <c r="A17965" t="s">
        <v>41871</v>
      </c>
      <c r="B17965" t="s">
        <v>31525</v>
      </c>
      <c r="C17965">
        <v>1</v>
      </c>
      <c r="D17965">
        <f>132</f>
        <v>132</v>
      </c>
      <c r="E17965" t="s">
        <v>12</v>
      </c>
      <c r="F17965" s="7" t="s">
        <v>19046</v>
      </c>
      <c r="G17965">
        <v>2014</v>
      </c>
      <c r="H17965" t="s">
        <v>140</v>
      </c>
      <c r="I17965" t="s">
        <v>41872</v>
      </c>
    </row>
    <row r="17966" spans="1:9" ht="32" x14ac:dyDescent="0.2">
      <c r="A17966" t="s">
        <v>41871</v>
      </c>
      <c r="B17966" t="s">
        <v>41383</v>
      </c>
      <c r="C17966">
        <v>2</v>
      </c>
      <c r="D17966">
        <f>154</f>
        <v>154</v>
      </c>
      <c r="E17966" t="s">
        <v>12</v>
      </c>
      <c r="F17966" s="3" t="s">
        <v>4947</v>
      </c>
      <c r="G17966">
        <v>2014</v>
      </c>
      <c r="H17966" t="s">
        <v>140</v>
      </c>
      <c r="I17966" t="s">
        <v>41872</v>
      </c>
    </row>
    <row r="17967" spans="1:9" ht="16" x14ac:dyDescent="0.2">
      <c r="A17967" t="s">
        <v>41873</v>
      </c>
      <c r="B17967" t="s">
        <v>19953</v>
      </c>
      <c r="C17967">
        <v>1</v>
      </c>
      <c r="D17967" t="s">
        <v>996</v>
      </c>
      <c r="E17967" t="s">
        <v>12</v>
      </c>
      <c r="F17967" s="3" t="s">
        <v>997</v>
      </c>
      <c r="G17967">
        <v>2014</v>
      </c>
      <c r="H17967" t="s">
        <v>998</v>
      </c>
      <c r="I17967" t="s">
        <v>41874</v>
      </c>
    </row>
    <row r="17968" spans="1:9" ht="32" x14ac:dyDescent="0.2">
      <c r="A17968" t="s">
        <v>41873</v>
      </c>
      <c r="B17968" t="s">
        <v>39806</v>
      </c>
      <c r="C17968">
        <v>2</v>
      </c>
      <c r="D17968">
        <f>400</f>
        <v>400</v>
      </c>
      <c r="E17968" t="s">
        <v>12</v>
      </c>
      <c r="F17968" s="3" t="s">
        <v>41875</v>
      </c>
      <c r="G17968">
        <v>2014</v>
      </c>
      <c r="H17968" t="s">
        <v>140</v>
      </c>
      <c r="I17968" t="s">
        <v>41874</v>
      </c>
    </row>
    <row r="17969" spans="1:9" ht="16" x14ac:dyDescent="0.2">
      <c r="A17969" t="s">
        <v>41876</v>
      </c>
      <c r="B17969" t="s">
        <v>41877</v>
      </c>
      <c r="C17969">
        <v>1</v>
      </c>
      <c r="D17969" t="s">
        <v>12</v>
      </c>
      <c r="E17969" t="s">
        <v>12</v>
      </c>
      <c r="F17969" s="3" t="s">
        <v>41878</v>
      </c>
      <c r="G17969">
        <v>2014</v>
      </c>
      <c r="H17969" t="s">
        <v>140</v>
      </c>
      <c r="I17969" t="s">
        <v>41879</v>
      </c>
    </row>
    <row r="17970" spans="1:9" ht="32" x14ac:dyDescent="0.2">
      <c r="A17970" t="s">
        <v>41880</v>
      </c>
      <c r="B17970" t="s">
        <v>9019</v>
      </c>
      <c r="C17970">
        <v>1</v>
      </c>
      <c r="D17970" t="s">
        <v>12</v>
      </c>
      <c r="E17970" t="s">
        <v>12</v>
      </c>
      <c r="F17970" s="3" t="s">
        <v>41881</v>
      </c>
      <c r="G17970">
        <v>2014</v>
      </c>
      <c r="H17970" t="s">
        <v>37</v>
      </c>
      <c r="I17970" t="s">
        <v>41882</v>
      </c>
    </row>
    <row r="17971" spans="1:9" ht="16" x14ac:dyDescent="0.2">
      <c r="A17971" t="s">
        <v>41883</v>
      </c>
      <c r="B17971" t="s">
        <v>41884</v>
      </c>
      <c r="C17971">
        <v>1</v>
      </c>
      <c r="D17971">
        <f>154</f>
        <v>154</v>
      </c>
      <c r="E17971" t="s">
        <v>12</v>
      </c>
      <c r="F17971" s="3" t="s">
        <v>2230</v>
      </c>
      <c r="G17971">
        <v>2014</v>
      </c>
      <c r="H17971" t="s">
        <v>140</v>
      </c>
      <c r="I17971" t="s">
        <v>41885</v>
      </c>
    </row>
    <row r="17972" spans="1:9" ht="32" x14ac:dyDescent="0.2">
      <c r="A17972" t="s">
        <v>41886</v>
      </c>
      <c r="B17972" t="s">
        <v>38333</v>
      </c>
      <c r="C17972">
        <v>1</v>
      </c>
      <c r="D17972">
        <f>575</f>
        <v>575</v>
      </c>
      <c r="E17972" t="s">
        <v>12</v>
      </c>
      <c r="F17972" s="3" t="s">
        <v>41887</v>
      </c>
      <c r="G17972">
        <v>2014</v>
      </c>
      <c r="H17972" t="s">
        <v>140</v>
      </c>
      <c r="I17972" t="s">
        <v>41888</v>
      </c>
    </row>
    <row r="17973" spans="1:9" ht="32" x14ac:dyDescent="0.2">
      <c r="A17973" t="s">
        <v>41886</v>
      </c>
      <c r="B17973" t="s">
        <v>20402</v>
      </c>
      <c r="C17973">
        <v>2</v>
      </c>
      <c r="D17973" t="s">
        <v>12</v>
      </c>
      <c r="E17973" t="s">
        <v>12</v>
      </c>
      <c r="F17973" s="3" t="s">
        <v>41889</v>
      </c>
      <c r="G17973">
        <v>2014</v>
      </c>
      <c r="H17973" t="s">
        <v>140</v>
      </c>
      <c r="I17973" t="s">
        <v>41888</v>
      </c>
    </row>
    <row r="17974" spans="1:9" ht="16" x14ac:dyDescent="0.2">
      <c r="A17974" t="s">
        <v>41890</v>
      </c>
      <c r="B17974" t="s">
        <v>41891</v>
      </c>
      <c r="C17974">
        <v>1</v>
      </c>
      <c r="D17974" t="s">
        <v>344</v>
      </c>
      <c r="E17974" t="s">
        <v>12</v>
      </c>
      <c r="F17974" s="3" t="s">
        <v>41892</v>
      </c>
      <c r="G17974">
        <v>2014</v>
      </c>
      <c r="H17974" t="s">
        <v>553</v>
      </c>
      <c r="I17974" t="s">
        <v>41893</v>
      </c>
    </row>
    <row r="17975" spans="1:9" ht="16" x14ac:dyDescent="0.2">
      <c r="A17975" t="s">
        <v>41890</v>
      </c>
      <c r="B17975" t="s">
        <v>41894</v>
      </c>
      <c r="C17975">
        <v>2</v>
      </c>
      <c r="D17975" t="s">
        <v>12</v>
      </c>
      <c r="E17975" t="s">
        <v>12</v>
      </c>
      <c r="F17975" s="3" t="s">
        <v>932</v>
      </c>
      <c r="G17975">
        <v>2014</v>
      </c>
      <c r="H17975" t="s">
        <v>553</v>
      </c>
      <c r="I17975" t="s">
        <v>41893</v>
      </c>
    </row>
    <row r="17976" spans="1:9" ht="16" x14ac:dyDescent="0.2">
      <c r="A17976" t="s">
        <v>41895</v>
      </c>
      <c r="B17976" t="s">
        <v>24057</v>
      </c>
      <c r="C17976">
        <v>1</v>
      </c>
      <c r="D17976" t="s">
        <v>12</v>
      </c>
      <c r="E17976" t="s">
        <v>3167</v>
      </c>
      <c r="F17976" s="3" t="s">
        <v>23102</v>
      </c>
      <c r="G17976">
        <v>2014</v>
      </c>
      <c r="H17976" t="s">
        <v>522</v>
      </c>
      <c r="I17976" t="s">
        <v>41896</v>
      </c>
    </row>
    <row r="17977" spans="1:9" ht="32" x14ac:dyDescent="0.2">
      <c r="A17977" t="s">
        <v>41897</v>
      </c>
      <c r="B17977" t="s">
        <v>41898</v>
      </c>
      <c r="C17977">
        <v>1</v>
      </c>
      <c r="D17977" t="s">
        <v>12</v>
      </c>
      <c r="E17977" t="s">
        <v>12</v>
      </c>
      <c r="F17977" s="3" t="s">
        <v>41899</v>
      </c>
      <c r="G17977">
        <v>2014</v>
      </c>
      <c r="H17977" t="s">
        <v>14</v>
      </c>
      <c r="I17977" t="s">
        <v>41900</v>
      </c>
    </row>
    <row r="17978" spans="1:9" ht="16" x14ac:dyDescent="0.2">
      <c r="A17978" t="s">
        <v>41901</v>
      </c>
      <c r="B17978" t="s">
        <v>33644</v>
      </c>
      <c r="C17978">
        <v>1</v>
      </c>
      <c r="D17978" t="s">
        <v>292</v>
      </c>
      <c r="E17978" t="s">
        <v>12</v>
      </c>
      <c r="F17978" s="7" t="s">
        <v>293</v>
      </c>
      <c r="G17978">
        <v>2014</v>
      </c>
      <c r="H17978" t="s">
        <v>140</v>
      </c>
      <c r="I17978" t="s">
        <v>41902</v>
      </c>
    </row>
    <row r="17979" spans="1:9" ht="16" x14ac:dyDescent="0.2">
      <c r="A17979" t="s">
        <v>41903</v>
      </c>
      <c r="B17979" t="s">
        <v>41904</v>
      </c>
      <c r="C17979">
        <v>1</v>
      </c>
      <c r="D17979" t="s">
        <v>31</v>
      </c>
      <c r="E17979" t="s">
        <v>12</v>
      </c>
      <c r="F17979" s="3" t="s">
        <v>7473</v>
      </c>
      <c r="G17979">
        <v>2014</v>
      </c>
      <c r="H17979" t="s">
        <v>174</v>
      </c>
      <c r="I17979" t="s">
        <v>41905</v>
      </c>
    </row>
    <row r="17980" spans="1:9" ht="16" x14ac:dyDescent="0.2">
      <c r="A17980" t="s">
        <v>41903</v>
      </c>
      <c r="B17980" t="s">
        <v>1374</v>
      </c>
      <c r="C17980">
        <v>2</v>
      </c>
      <c r="D17980" t="s">
        <v>344</v>
      </c>
      <c r="E17980" t="s">
        <v>12</v>
      </c>
      <c r="F17980" s="7" t="s">
        <v>3829</v>
      </c>
      <c r="G17980">
        <v>2014</v>
      </c>
      <c r="H17980" t="s">
        <v>174</v>
      </c>
      <c r="I17980" t="s">
        <v>41905</v>
      </c>
    </row>
    <row r="17981" spans="1:9" ht="32" x14ac:dyDescent="0.2">
      <c r="A17981" t="s">
        <v>41906</v>
      </c>
      <c r="B17981" t="s">
        <v>41907</v>
      </c>
      <c r="C17981">
        <v>1</v>
      </c>
      <c r="D17981">
        <f>285</f>
        <v>285</v>
      </c>
      <c r="E17981" t="s">
        <v>12</v>
      </c>
      <c r="F17981" s="3" t="s">
        <v>41908</v>
      </c>
      <c r="G17981">
        <v>2014</v>
      </c>
      <c r="H17981" t="s">
        <v>368</v>
      </c>
      <c r="I17981" t="s">
        <v>41909</v>
      </c>
    </row>
    <row r="17982" spans="1:9" ht="32" x14ac:dyDescent="0.2">
      <c r="A17982" t="s">
        <v>41910</v>
      </c>
      <c r="B17982" t="s">
        <v>41911</v>
      </c>
      <c r="C17982">
        <v>1</v>
      </c>
      <c r="D17982">
        <f>431</f>
        <v>431</v>
      </c>
      <c r="E17982" t="s">
        <v>12</v>
      </c>
      <c r="F17982" s="3" t="s">
        <v>41912</v>
      </c>
      <c r="G17982">
        <v>2014</v>
      </c>
      <c r="H17982" t="s">
        <v>714</v>
      </c>
      <c r="I17982" t="s">
        <v>41913</v>
      </c>
    </row>
    <row r="17983" spans="1:9" ht="32" x14ac:dyDescent="0.2">
      <c r="A17983" t="s">
        <v>41914</v>
      </c>
      <c r="B17983" t="s">
        <v>29534</v>
      </c>
      <c r="C17983">
        <v>1</v>
      </c>
      <c r="D17983" t="s">
        <v>1128</v>
      </c>
      <c r="E17983" t="s">
        <v>12</v>
      </c>
      <c r="F17983" s="3" t="s">
        <v>41915</v>
      </c>
      <c r="G17983">
        <v>2014</v>
      </c>
      <c r="H17983" t="s">
        <v>140</v>
      </c>
      <c r="I17983" t="s">
        <v>41916</v>
      </c>
    </row>
    <row r="17984" spans="1:9" ht="16" x14ac:dyDescent="0.2">
      <c r="A17984" t="s">
        <v>41914</v>
      </c>
      <c r="B17984" t="s">
        <v>41917</v>
      </c>
      <c r="C17984">
        <v>2</v>
      </c>
      <c r="D17984" t="s">
        <v>12</v>
      </c>
      <c r="E17984" t="s">
        <v>12</v>
      </c>
      <c r="F17984" s="3" t="s">
        <v>41918</v>
      </c>
      <c r="G17984">
        <v>2014</v>
      </c>
      <c r="H17984" t="s">
        <v>140</v>
      </c>
      <c r="I17984" t="s">
        <v>41916</v>
      </c>
    </row>
    <row r="17985" spans="1:9" ht="16" x14ac:dyDescent="0.2">
      <c r="A17985" t="s">
        <v>41919</v>
      </c>
      <c r="B17985" t="s">
        <v>39090</v>
      </c>
      <c r="C17985">
        <v>1</v>
      </c>
      <c r="D17985">
        <f>400</f>
        <v>400</v>
      </c>
      <c r="E17985" t="s">
        <v>12</v>
      </c>
      <c r="F17985" s="3" t="s">
        <v>39091</v>
      </c>
      <c r="G17985">
        <v>2014</v>
      </c>
      <c r="H17985" t="s">
        <v>140</v>
      </c>
      <c r="I17985" t="s">
        <v>41920</v>
      </c>
    </row>
    <row r="17986" spans="1:9" ht="16" x14ac:dyDescent="0.2">
      <c r="A17986" t="s">
        <v>41921</v>
      </c>
      <c r="B17986" t="s">
        <v>41922</v>
      </c>
      <c r="C17986">
        <v>1</v>
      </c>
      <c r="D17986" t="s">
        <v>344</v>
      </c>
      <c r="E17986" t="s">
        <v>12</v>
      </c>
      <c r="F17986" s="3" t="s">
        <v>41923</v>
      </c>
      <c r="G17986">
        <v>2014</v>
      </c>
      <c r="H17986" t="s">
        <v>140</v>
      </c>
      <c r="I17986" t="s">
        <v>41924</v>
      </c>
    </row>
    <row r="17987" spans="1:9" ht="16" x14ac:dyDescent="0.2">
      <c r="A17987" t="s">
        <v>41921</v>
      </c>
      <c r="B17987" t="s">
        <v>41925</v>
      </c>
      <c r="C17987">
        <v>2</v>
      </c>
      <c r="D17987" t="s">
        <v>5245</v>
      </c>
      <c r="E17987" t="s">
        <v>12</v>
      </c>
      <c r="F17987" s="3" t="s">
        <v>11799</v>
      </c>
      <c r="G17987">
        <v>2014</v>
      </c>
      <c r="H17987" t="s">
        <v>140</v>
      </c>
      <c r="I17987" t="s">
        <v>41924</v>
      </c>
    </row>
    <row r="17988" spans="1:9" ht="32" x14ac:dyDescent="0.2">
      <c r="A17988" t="s">
        <v>41926</v>
      </c>
      <c r="B17988" t="s">
        <v>5207</v>
      </c>
      <c r="C17988">
        <v>1</v>
      </c>
      <c r="D17988" t="s">
        <v>712</v>
      </c>
      <c r="E17988" t="s">
        <v>12</v>
      </c>
      <c r="F17988" s="3" t="s">
        <v>11848</v>
      </c>
      <c r="G17988">
        <v>2014</v>
      </c>
      <c r="H17988" t="s">
        <v>267</v>
      </c>
      <c r="I17988" t="s">
        <v>41927</v>
      </c>
    </row>
    <row r="17989" spans="1:9" ht="32" x14ac:dyDescent="0.2">
      <c r="A17989" t="s">
        <v>41928</v>
      </c>
      <c r="B17989" t="s">
        <v>41929</v>
      </c>
      <c r="C17989">
        <v>1</v>
      </c>
      <c r="D17989" t="s">
        <v>90</v>
      </c>
      <c r="E17989" t="s">
        <v>12</v>
      </c>
      <c r="F17989" s="3" t="s">
        <v>41930</v>
      </c>
      <c r="G17989">
        <v>2014</v>
      </c>
      <c r="H17989" t="s">
        <v>296</v>
      </c>
      <c r="I17989" t="s">
        <v>41931</v>
      </c>
    </row>
    <row r="17990" spans="1:9" ht="16" x14ac:dyDescent="0.2">
      <c r="A17990" t="s">
        <v>41928</v>
      </c>
      <c r="B17990" t="s">
        <v>41932</v>
      </c>
      <c r="C17990">
        <v>2</v>
      </c>
      <c r="D17990" t="s">
        <v>12</v>
      </c>
      <c r="E17990" t="s">
        <v>12</v>
      </c>
      <c r="F17990" s="3" t="s">
        <v>21075</v>
      </c>
      <c r="G17990">
        <v>2014</v>
      </c>
      <c r="H17990" t="s">
        <v>86</v>
      </c>
      <c r="I17990" t="s">
        <v>41931</v>
      </c>
    </row>
    <row r="17991" spans="1:9" ht="16" x14ac:dyDescent="0.2">
      <c r="A17991" t="s">
        <v>41933</v>
      </c>
      <c r="B17991" t="s">
        <v>4116</v>
      </c>
      <c r="C17991">
        <v>1</v>
      </c>
      <c r="D17991" t="s">
        <v>12</v>
      </c>
      <c r="E17991" t="s">
        <v>12</v>
      </c>
      <c r="F17991" s="3" t="s">
        <v>4117</v>
      </c>
      <c r="G17991">
        <v>2014</v>
      </c>
      <c r="H17991" t="s">
        <v>368</v>
      </c>
      <c r="I17991" t="s">
        <v>41934</v>
      </c>
    </row>
    <row r="17992" spans="1:9" ht="32" x14ac:dyDescent="0.2">
      <c r="A17992" t="s">
        <v>41933</v>
      </c>
      <c r="B17992" t="s">
        <v>41935</v>
      </c>
      <c r="C17992">
        <v>2</v>
      </c>
      <c r="D17992" t="s">
        <v>389</v>
      </c>
      <c r="E17992" t="s">
        <v>12</v>
      </c>
      <c r="F17992" s="7" t="s">
        <v>41936</v>
      </c>
      <c r="G17992">
        <v>2014</v>
      </c>
      <c r="H17992" t="s">
        <v>368</v>
      </c>
      <c r="I17992" t="s">
        <v>41934</v>
      </c>
    </row>
    <row r="17993" spans="1:9" ht="16" x14ac:dyDescent="0.2">
      <c r="A17993" t="s">
        <v>41937</v>
      </c>
      <c r="B17993" t="s">
        <v>41938</v>
      </c>
      <c r="C17993">
        <v>1</v>
      </c>
      <c r="D17993" t="s">
        <v>12</v>
      </c>
      <c r="E17993" t="s">
        <v>12</v>
      </c>
      <c r="F17993" s="3" t="s">
        <v>41939</v>
      </c>
      <c r="G17993">
        <v>2014</v>
      </c>
      <c r="H17993" t="s">
        <v>140</v>
      </c>
      <c r="I17993" t="s">
        <v>41940</v>
      </c>
    </row>
    <row r="17994" spans="1:9" ht="16" x14ac:dyDescent="0.2">
      <c r="A17994" t="s">
        <v>41937</v>
      </c>
      <c r="B17994" t="s">
        <v>41941</v>
      </c>
      <c r="C17994">
        <v>2</v>
      </c>
      <c r="D17994" t="s">
        <v>12</v>
      </c>
      <c r="E17994" t="s">
        <v>12</v>
      </c>
      <c r="F17994" s="3" t="s">
        <v>41942</v>
      </c>
      <c r="G17994">
        <v>2014</v>
      </c>
      <c r="H17994" t="s">
        <v>140</v>
      </c>
      <c r="I17994" t="s">
        <v>41940</v>
      </c>
    </row>
    <row r="17995" spans="1:9" ht="16" x14ac:dyDescent="0.2">
      <c r="A17995" t="s">
        <v>41937</v>
      </c>
      <c r="B17995" t="s">
        <v>41943</v>
      </c>
      <c r="C17995">
        <v>3</v>
      </c>
      <c r="D17995" t="s">
        <v>12</v>
      </c>
      <c r="E17995" t="s">
        <v>12</v>
      </c>
      <c r="F17995" s="3" t="s">
        <v>41944</v>
      </c>
      <c r="G17995">
        <v>2014</v>
      </c>
      <c r="H17995" t="s">
        <v>140</v>
      </c>
      <c r="I17995" t="s">
        <v>41940</v>
      </c>
    </row>
    <row r="17996" spans="1:9" ht="16" x14ac:dyDescent="0.2">
      <c r="A17996" t="s">
        <v>41937</v>
      </c>
      <c r="B17996" t="s">
        <v>41945</v>
      </c>
      <c r="C17996">
        <v>4</v>
      </c>
      <c r="D17996" t="s">
        <v>2621</v>
      </c>
      <c r="E17996" t="s">
        <v>12</v>
      </c>
      <c r="F17996" s="3" t="s">
        <v>40367</v>
      </c>
      <c r="G17996">
        <v>2014</v>
      </c>
      <c r="H17996" t="s">
        <v>140</v>
      </c>
      <c r="I17996" t="s">
        <v>41940</v>
      </c>
    </row>
    <row r="17997" spans="1:9" ht="16" x14ac:dyDescent="0.2">
      <c r="A17997" t="s">
        <v>41946</v>
      </c>
      <c r="B17997" t="s">
        <v>41947</v>
      </c>
      <c r="C17997">
        <v>1</v>
      </c>
      <c r="D17997">
        <f>93</f>
        <v>93</v>
      </c>
      <c r="E17997" t="s">
        <v>12</v>
      </c>
      <c r="F17997" s="3" t="s">
        <v>41948</v>
      </c>
      <c r="G17997">
        <v>2014</v>
      </c>
      <c r="H17997" t="s">
        <v>140</v>
      </c>
      <c r="I17997" t="s">
        <v>41949</v>
      </c>
    </row>
    <row r="17998" spans="1:9" ht="16" x14ac:dyDescent="0.2">
      <c r="A17998" t="s">
        <v>41946</v>
      </c>
      <c r="B17998" t="s">
        <v>41950</v>
      </c>
      <c r="C17998">
        <v>2</v>
      </c>
      <c r="D17998" t="s">
        <v>2621</v>
      </c>
      <c r="E17998" t="s">
        <v>12</v>
      </c>
      <c r="F17998" s="3" t="s">
        <v>41951</v>
      </c>
      <c r="G17998">
        <v>2014</v>
      </c>
      <c r="H17998" t="s">
        <v>140</v>
      </c>
      <c r="I17998" t="s">
        <v>41949</v>
      </c>
    </row>
    <row r="17999" spans="1:9" ht="16" x14ac:dyDescent="0.2">
      <c r="A17999" t="s">
        <v>41946</v>
      </c>
      <c r="B17999" t="s">
        <v>41952</v>
      </c>
      <c r="C17999">
        <v>3</v>
      </c>
      <c r="D17999" t="s">
        <v>2621</v>
      </c>
      <c r="E17999" t="s">
        <v>12</v>
      </c>
      <c r="F17999" s="3" t="s">
        <v>41953</v>
      </c>
      <c r="G17999">
        <v>2014</v>
      </c>
      <c r="H17999" t="s">
        <v>140</v>
      </c>
      <c r="I17999" t="s">
        <v>41949</v>
      </c>
    </row>
    <row r="18000" spans="1:9" ht="16" x14ac:dyDescent="0.2">
      <c r="A18000" t="s">
        <v>41954</v>
      </c>
      <c r="B18000" t="s">
        <v>2293</v>
      </c>
      <c r="C18000">
        <v>1</v>
      </c>
      <c r="D18000" t="s">
        <v>12</v>
      </c>
      <c r="E18000" t="s">
        <v>12</v>
      </c>
      <c r="F18000" s="3" t="s">
        <v>3954</v>
      </c>
      <c r="G18000">
        <v>2014</v>
      </c>
      <c r="H18000" t="s">
        <v>1248</v>
      </c>
      <c r="I18000" t="s">
        <v>41955</v>
      </c>
    </row>
    <row r="18001" spans="1:9" ht="16" x14ac:dyDescent="0.2">
      <c r="A18001" t="s">
        <v>41954</v>
      </c>
      <c r="B18001" t="s">
        <v>41956</v>
      </c>
      <c r="C18001">
        <v>2</v>
      </c>
      <c r="D18001" t="s">
        <v>1025</v>
      </c>
      <c r="E18001" t="s">
        <v>592</v>
      </c>
      <c r="F18001" s="3" t="s">
        <v>12732</v>
      </c>
      <c r="G18001">
        <v>2014</v>
      </c>
      <c r="H18001" t="s">
        <v>267</v>
      </c>
      <c r="I18001" t="s">
        <v>41955</v>
      </c>
    </row>
    <row r="18002" spans="1:9" ht="32" x14ac:dyDescent="0.2">
      <c r="A18002" t="s">
        <v>41957</v>
      </c>
      <c r="B18002" t="s">
        <v>41958</v>
      </c>
      <c r="C18002">
        <v>1</v>
      </c>
      <c r="D18002" t="s">
        <v>316</v>
      </c>
      <c r="E18002" t="s">
        <v>12</v>
      </c>
      <c r="F18002" s="3" t="s">
        <v>34172</v>
      </c>
      <c r="G18002">
        <v>2014</v>
      </c>
      <c r="H18002" t="s">
        <v>140</v>
      </c>
      <c r="I18002" t="s">
        <v>41959</v>
      </c>
    </row>
    <row r="18003" spans="1:9" ht="32" x14ac:dyDescent="0.2">
      <c r="A18003" t="s">
        <v>41960</v>
      </c>
      <c r="B18003" t="s">
        <v>41456</v>
      </c>
      <c r="C18003">
        <v>1</v>
      </c>
      <c r="D18003">
        <f>126</f>
        <v>126</v>
      </c>
      <c r="E18003" t="s">
        <v>12</v>
      </c>
      <c r="F18003" s="3" t="s">
        <v>35783</v>
      </c>
      <c r="G18003">
        <v>2014</v>
      </c>
      <c r="H18003" t="s">
        <v>250</v>
      </c>
      <c r="I18003" t="s">
        <v>41961</v>
      </c>
    </row>
    <row r="18004" spans="1:9" ht="16" x14ac:dyDescent="0.2">
      <c r="A18004" t="s">
        <v>41960</v>
      </c>
      <c r="B18004" t="s">
        <v>41962</v>
      </c>
      <c r="C18004">
        <v>2</v>
      </c>
      <c r="D18004" t="s">
        <v>1010</v>
      </c>
      <c r="E18004" t="s">
        <v>12</v>
      </c>
      <c r="F18004" s="3" t="s">
        <v>40920</v>
      </c>
      <c r="G18004">
        <v>2014</v>
      </c>
      <c r="H18004" t="s">
        <v>140</v>
      </c>
      <c r="I18004" t="s">
        <v>41961</v>
      </c>
    </row>
    <row r="18005" spans="1:9" ht="32" x14ac:dyDescent="0.2">
      <c r="A18005" t="s">
        <v>41963</v>
      </c>
      <c r="B18005" t="s">
        <v>41964</v>
      </c>
      <c r="C18005">
        <v>1</v>
      </c>
      <c r="D18005">
        <f>176</f>
        <v>176</v>
      </c>
      <c r="E18005" t="s">
        <v>12</v>
      </c>
      <c r="F18005" s="3" t="s">
        <v>41194</v>
      </c>
      <c r="G18005">
        <v>2014</v>
      </c>
      <c r="H18005" t="s">
        <v>522</v>
      </c>
      <c r="I18005" t="s">
        <v>41965</v>
      </c>
    </row>
    <row r="18006" spans="1:9" ht="32" x14ac:dyDescent="0.2">
      <c r="A18006" t="s">
        <v>41963</v>
      </c>
      <c r="B18006" t="s">
        <v>34860</v>
      </c>
      <c r="C18006">
        <v>2</v>
      </c>
      <c r="D18006" t="s">
        <v>12</v>
      </c>
      <c r="E18006" t="s">
        <v>12</v>
      </c>
      <c r="F18006" s="3" t="s">
        <v>41966</v>
      </c>
      <c r="G18006">
        <v>2014</v>
      </c>
      <c r="H18006" t="s">
        <v>1810</v>
      </c>
      <c r="I18006" t="s">
        <v>41965</v>
      </c>
    </row>
    <row r="18007" spans="1:9" ht="16" x14ac:dyDescent="0.2">
      <c r="A18007" t="s">
        <v>41963</v>
      </c>
      <c r="B18007" t="s">
        <v>41967</v>
      </c>
      <c r="C18007">
        <v>3</v>
      </c>
      <c r="D18007" t="s">
        <v>12</v>
      </c>
      <c r="E18007" t="s">
        <v>12</v>
      </c>
      <c r="F18007" s="3" t="s">
        <v>1163</v>
      </c>
      <c r="G18007">
        <v>2014</v>
      </c>
      <c r="H18007" t="s">
        <v>140</v>
      </c>
      <c r="I18007" t="s">
        <v>41965</v>
      </c>
    </row>
    <row r="18008" spans="1:9" ht="16" x14ac:dyDescent="0.2">
      <c r="A18008" t="s">
        <v>41968</v>
      </c>
      <c r="B18008" t="s">
        <v>41969</v>
      </c>
      <c r="C18008">
        <v>1</v>
      </c>
      <c r="D18008" t="s">
        <v>12</v>
      </c>
      <c r="E18008" t="s">
        <v>12</v>
      </c>
      <c r="F18008" s="3" t="s">
        <v>18124</v>
      </c>
      <c r="G18008">
        <v>2014</v>
      </c>
      <c r="H18008" t="s">
        <v>140</v>
      </c>
      <c r="I18008" t="s">
        <v>41970</v>
      </c>
    </row>
    <row r="18009" spans="1:9" ht="16" x14ac:dyDescent="0.2">
      <c r="A18009" t="s">
        <v>41968</v>
      </c>
      <c r="B18009" t="s">
        <v>40570</v>
      </c>
      <c r="C18009">
        <v>2</v>
      </c>
      <c r="D18009" t="s">
        <v>772</v>
      </c>
      <c r="E18009" t="s">
        <v>25508</v>
      </c>
      <c r="F18009" s="3" t="s">
        <v>25509</v>
      </c>
      <c r="G18009">
        <v>2014</v>
      </c>
      <c r="H18009" t="s">
        <v>86</v>
      </c>
      <c r="I18009" t="s">
        <v>41970</v>
      </c>
    </row>
    <row r="18010" spans="1:9" ht="32" x14ac:dyDescent="0.2">
      <c r="A18010" t="s">
        <v>41971</v>
      </c>
      <c r="B18010" t="s">
        <v>39000</v>
      </c>
      <c r="C18010">
        <v>1</v>
      </c>
      <c r="D18010" t="s">
        <v>12</v>
      </c>
      <c r="E18010" t="s">
        <v>12</v>
      </c>
      <c r="F18010" s="3" t="s">
        <v>31290</v>
      </c>
      <c r="G18010">
        <v>2014</v>
      </c>
      <c r="H18010" t="s">
        <v>140</v>
      </c>
      <c r="I18010" t="s">
        <v>41972</v>
      </c>
    </row>
    <row r="18011" spans="1:9" ht="32" x14ac:dyDescent="0.2">
      <c r="A18011" t="s">
        <v>41971</v>
      </c>
      <c r="B18011" t="s">
        <v>13827</v>
      </c>
      <c r="C18011">
        <v>2</v>
      </c>
      <c r="D18011" t="s">
        <v>5851</v>
      </c>
      <c r="E18011" t="s">
        <v>12</v>
      </c>
      <c r="F18011" s="3" t="s">
        <v>41973</v>
      </c>
      <c r="G18011">
        <v>2014</v>
      </c>
      <c r="H18011" t="s">
        <v>140</v>
      </c>
      <c r="I18011" t="s">
        <v>41972</v>
      </c>
    </row>
    <row r="18012" spans="1:9" ht="32" x14ac:dyDescent="0.2">
      <c r="A18012" t="s">
        <v>41974</v>
      </c>
      <c r="B18012" t="s">
        <v>41383</v>
      </c>
      <c r="C18012">
        <v>1</v>
      </c>
      <c r="D18012">
        <f>132</f>
        <v>132</v>
      </c>
      <c r="E18012" t="s">
        <v>12</v>
      </c>
      <c r="F18012" s="7" t="s">
        <v>284</v>
      </c>
      <c r="G18012">
        <v>2014</v>
      </c>
      <c r="H18012" t="s">
        <v>140</v>
      </c>
      <c r="I18012" t="s">
        <v>41975</v>
      </c>
    </row>
    <row r="18013" spans="1:9" ht="16" x14ac:dyDescent="0.2">
      <c r="A18013" t="s">
        <v>41976</v>
      </c>
      <c r="B18013" t="s">
        <v>41977</v>
      </c>
      <c r="C18013">
        <v>1</v>
      </c>
      <c r="D18013">
        <f>473</f>
        <v>473</v>
      </c>
      <c r="E18013" t="s">
        <v>12</v>
      </c>
      <c r="F18013" s="3" t="s">
        <v>38538</v>
      </c>
      <c r="G18013">
        <v>2014</v>
      </c>
      <c r="H18013" t="s">
        <v>5857</v>
      </c>
      <c r="I18013" t="s">
        <v>41978</v>
      </c>
    </row>
    <row r="18014" spans="1:9" ht="16" x14ac:dyDescent="0.2">
      <c r="A18014" t="s">
        <v>41976</v>
      </c>
      <c r="B18014" t="s">
        <v>23775</v>
      </c>
      <c r="C18014">
        <v>2</v>
      </c>
      <c r="D18014" t="s">
        <v>12</v>
      </c>
      <c r="E18014" t="s">
        <v>12</v>
      </c>
      <c r="F18014" s="3" t="s">
        <v>14950</v>
      </c>
      <c r="G18014">
        <v>2014</v>
      </c>
      <c r="H18014" t="s">
        <v>5857</v>
      </c>
      <c r="I18014" t="s">
        <v>41978</v>
      </c>
    </row>
    <row r="18015" spans="1:9" ht="16" x14ac:dyDescent="0.2">
      <c r="A18015" t="s">
        <v>41976</v>
      </c>
      <c r="B18015" t="s">
        <v>41979</v>
      </c>
      <c r="C18015">
        <v>3</v>
      </c>
      <c r="D18015" t="s">
        <v>52</v>
      </c>
      <c r="E18015" t="s">
        <v>12</v>
      </c>
      <c r="F18015" s="3" t="s">
        <v>41980</v>
      </c>
      <c r="G18015">
        <v>2014</v>
      </c>
      <c r="H18015" t="s">
        <v>2026</v>
      </c>
      <c r="I18015" t="s">
        <v>41978</v>
      </c>
    </row>
    <row r="18016" spans="1:9" ht="16" x14ac:dyDescent="0.2">
      <c r="A18016" t="s">
        <v>41981</v>
      </c>
      <c r="B18016" t="s">
        <v>41982</v>
      </c>
      <c r="C18016">
        <v>1</v>
      </c>
      <c r="D18016" t="s">
        <v>12</v>
      </c>
      <c r="E18016" t="s">
        <v>12</v>
      </c>
      <c r="F18016" s="3" t="s">
        <v>41983</v>
      </c>
      <c r="G18016">
        <v>2014</v>
      </c>
      <c r="H18016" t="s">
        <v>140</v>
      </c>
      <c r="I18016" t="s">
        <v>41984</v>
      </c>
    </row>
    <row r="18017" spans="1:9" ht="16" x14ac:dyDescent="0.2">
      <c r="A18017" t="s">
        <v>41981</v>
      </c>
      <c r="B18017" t="s">
        <v>41985</v>
      </c>
      <c r="C18017">
        <v>2</v>
      </c>
      <c r="D18017" t="s">
        <v>12</v>
      </c>
      <c r="E18017" t="s">
        <v>12</v>
      </c>
      <c r="F18017" s="3" t="s">
        <v>41986</v>
      </c>
      <c r="G18017">
        <v>2014</v>
      </c>
      <c r="H18017" t="s">
        <v>832</v>
      </c>
      <c r="I18017" t="s">
        <v>41984</v>
      </c>
    </row>
    <row r="18018" spans="1:9" ht="16" x14ac:dyDescent="0.2">
      <c r="A18018" t="s">
        <v>41981</v>
      </c>
      <c r="B18018" t="s">
        <v>41987</v>
      </c>
      <c r="C18018">
        <v>3</v>
      </c>
      <c r="D18018" t="s">
        <v>12</v>
      </c>
      <c r="E18018" t="s">
        <v>12</v>
      </c>
      <c r="F18018" s="3" t="s">
        <v>41988</v>
      </c>
      <c r="G18018">
        <v>2014</v>
      </c>
      <c r="H18018" t="s">
        <v>1157</v>
      </c>
      <c r="I18018" t="s">
        <v>41984</v>
      </c>
    </row>
    <row r="18019" spans="1:9" ht="16" x14ac:dyDescent="0.2">
      <c r="A18019" t="s">
        <v>41989</v>
      </c>
      <c r="B18019" t="s">
        <v>41990</v>
      </c>
      <c r="C18019">
        <v>1</v>
      </c>
      <c r="D18019" t="s">
        <v>12</v>
      </c>
      <c r="E18019" t="s">
        <v>12</v>
      </c>
      <c r="F18019" s="3" t="s">
        <v>41991</v>
      </c>
      <c r="G18019">
        <v>2014</v>
      </c>
      <c r="H18019" t="s">
        <v>140</v>
      </c>
      <c r="I18019" t="s">
        <v>41992</v>
      </c>
    </row>
    <row r="18020" spans="1:9" ht="32" x14ac:dyDescent="0.2">
      <c r="A18020" t="s">
        <v>41993</v>
      </c>
      <c r="B18020" t="s">
        <v>41994</v>
      </c>
      <c r="C18020">
        <v>1</v>
      </c>
      <c r="D18020" t="s">
        <v>292</v>
      </c>
      <c r="E18020" t="s">
        <v>12</v>
      </c>
      <c r="F18020" s="7" t="s">
        <v>41995</v>
      </c>
      <c r="G18020">
        <v>2014</v>
      </c>
      <c r="H18020" t="s">
        <v>140</v>
      </c>
      <c r="I18020" t="s">
        <v>41996</v>
      </c>
    </row>
    <row r="18021" spans="1:9" ht="32" x14ac:dyDescent="0.2">
      <c r="A18021" t="s">
        <v>41993</v>
      </c>
      <c r="B18021" t="s">
        <v>41997</v>
      </c>
      <c r="C18021">
        <v>2</v>
      </c>
      <c r="D18021" t="s">
        <v>292</v>
      </c>
      <c r="E18021" t="s">
        <v>12</v>
      </c>
      <c r="F18021" s="7" t="s">
        <v>41998</v>
      </c>
      <c r="G18021">
        <v>2014</v>
      </c>
      <c r="H18021" t="s">
        <v>140</v>
      </c>
      <c r="I18021" t="s">
        <v>41996</v>
      </c>
    </row>
    <row r="18022" spans="1:9" ht="32" x14ac:dyDescent="0.2">
      <c r="A18022" t="s">
        <v>41993</v>
      </c>
      <c r="B18022" t="s">
        <v>41999</v>
      </c>
      <c r="C18022">
        <v>3</v>
      </c>
      <c r="D18022" t="s">
        <v>292</v>
      </c>
      <c r="E18022" t="s">
        <v>12</v>
      </c>
      <c r="F18022" s="7" t="s">
        <v>41995</v>
      </c>
      <c r="G18022">
        <v>2014</v>
      </c>
      <c r="H18022" t="s">
        <v>140</v>
      </c>
      <c r="I18022" t="s">
        <v>41996</v>
      </c>
    </row>
    <row r="18023" spans="1:9" ht="32" x14ac:dyDescent="0.2">
      <c r="A18023" t="s">
        <v>42000</v>
      </c>
      <c r="B18023" t="s">
        <v>22904</v>
      </c>
      <c r="C18023">
        <v>1</v>
      </c>
      <c r="D18023">
        <f>400</f>
        <v>400</v>
      </c>
      <c r="E18023" t="s">
        <v>12</v>
      </c>
      <c r="F18023" s="3" t="s">
        <v>42001</v>
      </c>
      <c r="G18023">
        <v>2014</v>
      </c>
      <c r="H18023" t="s">
        <v>140</v>
      </c>
      <c r="I18023" t="s">
        <v>42002</v>
      </c>
    </row>
    <row r="18024" spans="1:9" ht="32" x14ac:dyDescent="0.2">
      <c r="A18024" t="s">
        <v>42003</v>
      </c>
      <c r="B18024" t="s">
        <v>39870</v>
      </c>
      <c r="C18024">
        <v>2</v>
      </c>
      <c r="D18024" t="s">
        <v>12</v>
      </c>
      <c r="E18024" t="s">
        <v>12</v>
      </c>
      <c r="F18024" s="7" t="s">
        <v>39871</v>
      </c>
      <c r="G18024">
        <v>2014</v>
      </c>
      <c r="H18024" t="s">
        <v>14</v>
      </c>
      <c r="I18024" t="s">
        <v>39872</v>
      </c>
    </row>
    <row r="18025" spans="1:9" ht="16" x14ac:dyDescent="0.2">
      <c r="A18025" t="s">
        <v>42004</v>
      </c>
      <c r="B18025" t="s">
        <v>3700</v>
      </c>
      <c r="C18025">
        <v>1</v>
      </c>
      <c r="D18025">
        <f>340</f>
        <v>340</v>
      </c>
      <c r="E18025" t="s">
        <v>12</v>
      </c>
      <c r="F18025" s="3" t="s">
        <v>18862</v>
      </c>
      <c r="G18025">
        <v>2014</v>
      </c>
      <c r="H18025" t="s">
        <v>140</v>
      </c>
      <c r="I18025" t="s">
        <v>42005</v>
      </c>
    </row>
    <row r="18026" spans="1:9" ht="16" x14ac:dyDescent="0.2">
      <c r="A18026" t="s">
        <v>42004</v>
      </c>
      <c r="B18026" t="s">
        <v>1578</v>
      </c>
      <c r="C18026">
        <v>2</v>
      </c>
      <c r="D18026" t="s">
        <v>1579</v>
      </c>
      <c r="E18026" t="s">
        <v>12</v>
      </c>
      <c r="F18026" s="3" t="s">
        <v>15571</v>
      </c>
      <c r="G18026">
        <v>2014</v>
      </c>
      <c r="H18026" t="s">
        <v>140</v>
      </c>
      <c r="I18026" t="s">
        <v>42005</v>
      </c>
    </row>
    <row r="18027" spans="1:9" ht="32" x14ac:dyDescent="0.2">
      <c r="A18027" t="s">
        <v>42006</v>
      </c>
      <c r="B18027" t="s">
        <v>42007</v>
      </c>
      <c r="C18027">
        <v>1</v>
      </c>
      <c r="D18027" t="s">
        <v>12</v>
      </c>
      <c r="E18027" t="s">
        <v>12</v>
      </c>
      <c r="F18027" s="3" t="s">
        <v>42008</v>
      </c>
      <c r="G18027">
        <v>2014</v>
      </c>
      <c r="H18027" t="s">
        <v>28082</v>
      </c>
      <c r="I18027" t="s">
        <v>42009</v>
      </c>
    </row>
    <row r="18028" spans="1:9" ht="16" x14ac:dyDescent="0.2">
      <c r="A18028" t="s">
        <v>42010</v>
      </c>
      <c r="B18028" t="s">
        <v>42011</v>
      </c>
      <c r="C18028">
        <v>1</v>
      </c>
      <c r="D18028" t="s">
        <v>12</v>
      </c>
      <c r="E18028" t="s">
        <v>12</v>
      </c>
      <c r="F18028" s="3" t="s">
        <v>38742</v>
      </c>
      <c r="G18028">
        <v>2014</v>
      </c>
      <c r="H18028" t="s">
        <v>239</v>
      </c>
      <c r="I18028" t="s">
        <v>42012</v>
      </c>
    </row>
    <row r="18029" spans="1:9" ht="16" x14ac:dyDescent="0.2">
      <c r="A18029" t="s">
        <v>42013</v>
      </c>
      <c r="B18029" t="s">
        <v>42014</v>
      </c>
      <c r="C18029">
        <v>1</v>
      </c>
      <c r="D18029" t="s">
        <v>12</v>
      </c>
      <c r="E18029" t="s">
        <v>12</v>
      </c>
      <c r="F18029" s="3" t="s">
        <v>32471</v>
      </c>
      <c r="G18029">
        <v>2014</v>
      </c>
      <c r="H18029" t="s">
        <v>140</v>
      </c>
      <c r="I18029" t="s">
        <v>42015</v>
      </c>
    </row>
    <row r="18030" spans="1:9" ht="32" x14ac:dyDescent="0.2">
      <c r="A18030" t="s">
        <v>42016</v>
      </c>
      <c r="B18030" t="s">
        <v>38198</v>
      </c>
      <c r="C18030">
        <v>1</v>
      </c>
      <c r="D18030" t="s">
        <v>344</v>
      </c>
      <c r="E18030" t="s">
        <v>334</v>
      </c>
      <c r="F18030" s="3" t="s">
        <v>38199</v>
      </c>
      <c r="G18030">
        <v>2014</v>
      </c>
      <c r="H18030" t="s">
        <v>140</v>
      </c>
      <c r="I18030" t="s">
        <v>42017</v>
      </c>
    </row>
    <row r="18031" spans="1:9" x14ac:dyDescent="0.2">
      <c r="A18031" t="s">
        <v>42016</v>
      </c>
      <c r="B18031" t="s">
        <v>261</v>
      </c>
      <c r="C18031">
        <v>2</v>
      </c>
      <c r="D18031">
        <v>551</v>
      </c>
      <c r="E18031" t="s">
        <v>12</v>
      </c>
      <c r="F18031" s="8" t="s">
        <v>45809</v>
      </c>
      <c r="G18031">
        <v>2014</v>
      </c>
      <c r="H18031" t="s">
        <v>140</v>
      </c>
      <c r="I18031" t="s">
        <v>42017</v>
      </c>
    </row>
    <row r="18032" spans="1:9" ht="32" x14ac:dyDescent="0.2">
      <c r="A18032" t="s">
        <v>42018</v>
      </c>
      <c r="B18032" t="s">
        <v>42019</v>
      </c>
      <c r="C18032">
        <v>1</v>
      </c>
      <c r="D18032" t="s">
        <v>344</v>
      </c>
      <c r="E18032" t="s">
        <v>12</v>
      </c>
      <c r="F18032" s="3" t="s">
        <v>42020</v>
      </c>
      <c r="G18032">
        <v>2014</v>
      </c>
      <c r="H18032" t="s">
        <v>714</v>
      </c>
      <c r="I18032" t="s">
        <v>42021</v>
      </c>
    </row>
    <row r="18033" spans="1:9" ht="32" x14ac:dyDescent="0.2">
      <c r="A18033" t="s">
        <v>42022</v>
      </c>
      <c r="B18033" t="s">
        <v>34922</v>
      </c>
      <c r="C18033">
        <v>1</v>
      </c>
      <c r="D18033" t="s">
        <v>2245</v>
      </c>
      <c r="E18033" t="s">
        <v>12</v>
      </c>
      <c r="F18033" s="3" t="s">
        <v>40800</v>
      </c>
      <c r="G18033">
        <v>2014</v>
      </c>
      <c r="H18033" t="s">
        <v>86</v>
      </c>
      <c r="I18033" t="s">
        <v>42023</v>
      </c>
    </row>
    <row r="18034" spans="1:9" ht="32" x14ac:dyDescent="0.2">
      <c r="A18034" t="s">
        <v>42024</v>
      </c>
      <c r="B18034" t="s">
        <v>34922</v>
      </c>
      <c r="C18034">
        <v>1</v>
      </c>
      <c r="D18034" t="s">
        <v>2245</v>
      </c>
      <c r="E18034" t="s">
        <v>12</v>
      </c>
      <c r="F18034" s="3" t="s">
        <v>40800</v>
      </c>
      <c r="G18034">
        <v>2014</v>
      </c>
      <c r="H18034" t="s">
        <v>86</v>
      </c>
      <c r="I18034" t="s">
        <v>42025</v>
      </c>
    </row>
    <row r="18035" spans="1:9" ht="32" x14ac:dyDescent="0.2">
      <c r="A18035" t="s">
        <v>42026</v>
      </c>
      <c r="B18035" t="s">
        <v>42027</v>
      </c>
      <c r="C18035">
        <v>1</v>
      </c>
      <c r="D18035" t="s">
        <v>772</v>
      </c>
      <c r="E18035" t="s">
        <v>2245</v>
      </c>
      <c r="F18035" s="3" t="s">
        <v>7204</v>
      </c>
      <c r="G18035">
        <v>2014</v>
      </c>
      <c r="H18035" t="s">
        <v>86</v>
      </c>
      <c r="I18035" t="s">
        <v>42028</v>
      </c>
    </row>
    <row r="18036" spans="1:9" ht="16" x14ac:dyDescent="0.2">
      <c r="A18036" t="s">
        <v>42029</v>
      </c>
      <c r="B18036" t="s">
        <v>2359</v>
      </c>
      <c r="C18036">
        <v>1</v>
      </c>
      <c r="D18036" t="s">
        <v>12</v>
      </c>
      <c r="E18036" t="s">
        <v>12</v>
      </c>
      <c r="F18036" s="3" t="s">
        <v>2357</v>
      </c>
      <c r="G18036">
        <v>2014</v>
      </c>
      <c r="H18036" t="s">
        <v>368</v>
      </c>
      <c r="I18036" t="s">
        <v>42030</v>
      </c>
    </row>
    <row r="18037" spans="1:9" ht="32" x14ac:dyDescent="0.2">
      <c r="A18037" t="s">
        <v>42029</v>
      </c>
      <c r="B18037" t="s">
        <v>12499</v>
      </c>
      <c r="C18037">
        <v>2</v>
      </c>
      <c r="D18037" t="s">
        <v>7504</v>
      </c>
      <c r="E18037" t="s">
        <v>12</v>
      </c>
      <c r="F18037" s="3" t="s">
        <v>42031</v>
      </c>
      <c r="G18037">
        <v>2014</v>
      </c>
      <c r="H18037" t="s">
        <v>368</v>
      </c>
      <c r="I18037" t="s">
        <v>42030</v>
      </c>
    </row>
    <row r="18038" spans="1:9" ht="32" x14ac:dyDescent="0.2">
      <c r="A18038" t="s">
        <v>42029</v>
      </c>
      <c r="B18038" t="s">
        <v>42032</v>
      </c>
      <c r="C18038">
        <v>3</v>
      </c>
      <c r="D18038" t="s">
        <v>7504</v>
      </c>
      <c r="E18038" t="s">
        <v>12</v>
      </c>
      <c r="F18038" s="3" t="s">
        <v>42031</v>
      </c>
      <c r="G18038">
        <v>2014</v>
      </c>
      <c r="H18038" t="s">
        <v>368</v>
      </c>
      <c r="I18038" t="s">
        <v>42030</v>
      </c>
    </row>
    <row r="18039" spans="1:9" ht="16" x14ac:dyDescent="0.2">
      <c r="A18039" t="s">
        <v>42029</v>
      </c>
      <c r="B18039" t="s">
        <v>36559</v>
      </c>
      <c r="C18039">
        <v>4</v>
      </c>
      <c r="D18039" t="s">
        <v>12</v>
      </c>
      <c r="E18039" t="s">
        <v>12</v>
      </c>
      <c r="F18039" s="3" t="s">
        <v>36563</v>
      </c>
      <c r="G18039">
        <v>2014</v>
      </c>
      <c r="H18039" t="s">
        <v>86</v>
      </c>
      <c r="I18039" t="s">
        <v>42030</v>
      </c>
    </row>
    <row r="18040" spans="1:9" ht="32" x14ac:dyDescent="0.2">
      <c r="A18040" t="s">
        <v>42029</v>
      </c>
      <c r="B18040" t="s">
        <v>36561</v>
      </c>
      <c r="C18040">
        <v>5</v>
      </c>
      <c r="D18040" t="s">
        <v>7504</v>
      </c>
      <c r="E18040" t="s">
        <v>12</v>
      </c>
      <c r="F18040" s="3" t="s">
        <v>42031</v>
      </c>
      <c r="G18040">
        <v>2014</v>
      </c>
      <c r="H18040" t="s">
        <v>368</v>
      </c>
      <c r="I18040" t="s">
        <v>42030</v>
      </c>
    </row>
    <row r="18041" spans="1:9" ht="32" x14ac:dyDescent="0.2">
      <c r="A18041" t="s">
        <v>42033</v>
      </c>
      <c r="B18041" t="s">
        <v>32122</v>
      </c>
      <c r="C18041">
        <v>1</v>
      </c>
      <c r="D18041" t="s">
        <v>344</v>
      </c>
      <c r="E18041" t="s">
        <v>12</v>
      </c>
      <c r="F18041" s="3" t="s">
        <v>32123</v>
      </c>
      <c r="G18041">
        <v>2014</v>
      </c>
      <c r="H18041" t="s">
        <v>714</v>
      </c>
      <c r="I18041" t="s">
        <v>42034</v>
      </c>
    </row>
    <row r="18042" spans="1:9" ht="32" x14ac:dyDescent="0.2">
      <c r="A18042" t="s">
        <v>42033</v>
      </c>
      <c r="B18042" t="s">
        <v>42035</v>
      </c>
      <c r="C18042">
        <v>2</v>
      </c>
      <c r="D18042" t="s">
        <v>712</v>
      </c>
      <c r="E18042" t="s">
        <v>12</v>
      </c>
      <c r="F18042" s="3" t="s">
        <v>42036</v>
      </c>
      <c r="G18042">
        <v>2014</v>
      </c>
      <c r="H18042" t="s">
        <v>714</v>
      </c>
      <c r="I18042" t="s">
        <v>42034</v>
      </c>
    </row>
    <row r="18043" spans="1:9" ht="32" x14ac:dyDescent="0.2">
      <c r="A18043" t="s">
        <v>42033</v>
      </c>
      <c r="B18043" t="s">
        <v>42037</v>
      </c>
      <c r="C18043">
        <v>3</v>
      </c>
      <c r="D18043" t="s">
        <v>712</v>
      </c>
      <c r="E18043" t="s">
        <v>12</v>
      </c>
      <c r="F18043" s="3" t="s">
        <v>42038</v>
      </c>
      <c r="G18043">
        <v>2014</v>
      </c>
      <c r="H18043" t="s">
        <v>714</v>
      </c>
      <c r="I18043" t="s">
        <v>42034</v>
      </c>
    </row>
    <row r="18044" spans="1:9" ht="16" x14ac:dyDescent="0.2">
      <c r="A18044" t="s">
        <v>42039</v>
      </c>
      <c r="B18044" t="s">
        <v>42040</v>
      </c>
      <c r="C18044">
        <v>1</v>
      </c>
      <c r="D18044" t="s">
        <v>5327</v>
      </c>
      <c r="E18044" t="s">
        <v>12</v>
      </c>
      <c r="F18044" s="3" t="s">
        <v>20185</v>
      </c>
      <c r="G18044">
        <v>2014</v>
      </c>
      <c r="H18044" t="s">
        <v>368</v>
      </c>
      <c r="I18044" t="s">
        <v>42041</v>
      </c>
    </row>
    <row r="18045" spans="1:9" ht="32" x14ac:dyDescent="0.2">
      <c r="A18045" t="s">
        <v>42039</v>
      </c>
      <c r="B18045" t="s">
        <v>42042</v>
      </c>
      <c r="C18045">
        <v>2</v>
      </c>
      <c r="D18045" t="s">
        <v>5327</v>
      </c>
      <c r="E18045" t="s">
        <v>12</v>
      </c>
      <c r="F18045" s="3" t="s">
        <v>42043</v>
      </c>
      <c r="G18045">
        <v>2014</v>
      </c>
      <c r="H18045" t="s">
        <v>368</v>
      </c>
      <c r="I18045" t="s">
        <v>42041</v>
      </c>
    </row>
    <row r="18046" spans="1:9" ht="16" x14ac:dyDescent="0.2">
      <c r="A18046" t="s">
        <v>42039</v>
      </c>
      <c r="B18046" t="s">
        <v>42044</v>
      </c>
      <c r="C18046">
        <v>3</v>
      </c>
      <c r="D18046" t="s">
        <v>5327</v>
      </c>
      <c r="E18046" t="s">
        <v>12</v>
      </c>
      <c r="F18046" s="3" t="s">
        <v>42045</v>
      </c>
      <c r="G18046">
        <v>2014</v>
      </c>
      <c r="H18046" t="s">
        <v>368</v>
      </c>
      <c r="I18046" t="s">
        <v>42041</v>
      </c>
    </row>
    <row r="18047" spans="1:9" ht="32" x14ac:dyDescent="0.2">
      <c r="A18047" t="s">
        <v>42046</v>
      </c>
      <c r="B18047" t="s">
        <v>17867</v>
      </c>
      <c r="C18047">
        <v>2</v>
      </c>
      <c r="D18047" t="s">
        <v>5139</v>
      </c>
      <c r="E18047" t="s">
        <v>12</v>
      </c>
      <c r="F18047" s="3" t="s">
        <v>13441</v>
      </c>
      <c r="G18047">
        <v>2014</v>
      </c>
      <c r="H18047" t="s">
        <v>1810</v>
      </c>
      <c r="I18047" t="s">
        <v>17868</v>
      </c>
    </row>
    <row r="18048" spans="1:9" ht="32" x14ac:dyDescent="0.2">
      <c r="A18048" t="s">
        <v>42047</v>
      </c>
      <c r="B18048" t="s">
        <v>10407</v>
      </c>
      <c r="C18048">
        <v>1</v>
      </c>
      <c r="D18048" t="s">
        <v>12</v>
      </c>
      <c r="E18048" t="s">
        <v>12</v>
      </c>
      <c r="F18048" s="3" t="s">
        <v>42048</v>
      </c>
      <c r="G18048">
        <v>2013</v>
      </c>
      <c r="H18048" t="s">
        <v>14</v>
      </c>
      <c r="I18048" t="s">
        <v>42049</v>
      </c>
    </row>
    <row r="18049" spans="1:9" ht="16" x14ac:dyDescent="0.2">
      <c r="A18049" t="s">
        <v>42050</v>
      </c>
      <c r="B18049" t="s">
        <v>1159</v>
      </c>
      <c r="C18049">
        <v>1</v>
      </c>
      <c r="D18049" t="s">
        <v>10222</v>
      </c>
      <c r="E18049" t="s">
        <v>12</v>
      </c>
      <c r="F18049" s="3" t="s">
        <v>42051</v>
      </c>
      <c r="G18049">
        <v>2013</v>
      </c>
      <c r="H18049" t="s">
        <v>67</v>
      </c>
      <c r="I18049" t="s">
        <v>42052</v>
      </c>
    </row>
    <row r="18050" spans="1:9" ht="32" x14ac:dyDescent="0.2">
      <c r="A18050" t="s">
        <v>42050</v>
      </c>
      <c r="B18050" t="s">
        <v>42053</v>
      </c>
      <c r="C18050">
        <v>2</v>
      </c>
      <c r="D18050" t="s">
        <v>12</v>
      </c>
      <c r="E18050" t="s">
        <v>12</v>
      </c>
      <c r="F18050" s="3" t="s">
        <v>42054</v>
      </c>
      <c r="G18050">
        <v>2013</v>
      </c>
      <c r="H18050" t="s">
        <v>14</v>
      </c>
      <c r="I18050" t="s">
        <v>42052</v>
      </c>
    </row>
    <row r="18051" spans="1:9" ht="32" x14ac:dyDescent="0.2">
      <c r="A18051" t="s">
        <v>42055</v>
      </c>
      <c r="B18051" t="s">
        <v>42056</v>
      </c>
      <c r="C18051">
        <v>1</v>
      </c>
      <c r="D18051" t="s">
        <v>1142</v>
      </c>
      <c r="E18051" t="s">
        <v>12</v>
      </c>
      <c r="F18051" s="3" t="s">
        <v>42057</v>
      </c>
      <c r="G18051">
        <v>2013</v>
      </c>
      <c r="H18051" t="s">
        <v>368</v>
      </c>
      <c r="I18051" t="s">
        <v>42058</v>
      </c>
    </row>
    <row r="18052" spans="1:9" ht="32" x14ac:dyDescent="0.2">
      <c r="A18052" t="s">
        <v>42055</v>
      </c>
      <c r="B18052" t="s">
        <v>42059</v>
      </c>
      <c r="C18052">
        <v>2</v>
      </c>
      <c r="D18052" t="s">
        <v>1142</v>
      </c>
      <c r="E18052" t="s">
        <v>12</v>
      </c>
      <c r="F18052" s="3" t="s">
        <v>42060</v>
      </c>
      <c r="G18052">
        <v>2013</v>
      </c>
      <c r="H18052" t="s">
        <v>368</v>
      </c>
      <c r="I18052" t="s">
        <v>42058</v>
      </c>
    </row>
    <row r="18053" spans="1:9" ht="32" x14ac:dyDescent="0.2">
      <c r="A18053" t="s">
        <v>42055</v>
      </c>
      <c r="B18053" t="s">
        <v>42061</v>
      </c>
      <c r="C18053">
        <v>3</v>
      </c>
      <c r="D18053" t="s">
        <v>12</v>
      </c>
      <c r="E18053" t="s">
        <v>12</v>
      </c>
      <c r="F18053" s="3" t="s">
        <v>42062</v>
      </c>
      <c r="G18053">
        <v>2013</v>
      </c>
      <c r="H18053" t="s">
        <v>368</v>
      </c>
      <c r="I18053" t="s">
        <v>42058</v>
      </c>
    </row>
    <row r="18054" spans="1:9" ht="16" x14ac:dyDescent="0.2">
      <c r="A18054" t="s">
        <v>42055</v>
      </c>
      <c r="B18054" t="s">
        <v>42063</v>
      </c>
      <c r="C18054">
        <v>4</v>
      </c>
      <c r="D18054" t="s">
        <v>12</v>
      </c>
      <c r="E18054" t="s">
        <v>12</v>
      </c>
      <c r="F18054" s="3" t="s">
        <v>42064</v>
      </c>
      <c r="G18054">
        <v>2013</v>
      </c>
      <c r="H18054" t="s">
        <v>140</v>
      </c>
      <c r="I18054" t="s">
        <v>42058</v>
      </c>
    </row>
    <row r="18055" spans="1:9" ht="32" x14ac:dyDescent="0.2">
      <c r="A18055" t="s">
        <v>42065</v>
      </c>
      <c r="B18055" t="s">
        <v>42066</v>
      </c>
      <c r="C18055">
        <v>1</v>
      </c>
      <c r="D18055" t="s">
        <v>3897</v>
      </c>
      <c r="E18055" t="s">
        <v>12</v>
      </c>
      <c r="F18055" s="3" t="s">
        <v>42067</v>
      </c>
      <c r="G18055">
        <v>2013</v>
      </c>
      <c r="H18055" t="s">
        <v>998</v>
      </c>
      <c r="I18055" t="s">
        <v>42068</v>
      </c>
    </row>
    <row r="18056" spans="1:9" ht="16" x14ac:dyDescent="0.2">
      <c r="A18056" t="s">
        <v>42065</v>
      </c>
      <c r="B18056" t="s">
        <v>42069</v>
      </c>
      <c r="C18056">
        <v>2</v>
      </c>
      <c r="D18056" t="s">
        <v>12</v>
      </c>
      <c r="E18056" t="s">
        <v>12</v>
      </c>
      <c r="F18056" s="3" t="s">
        <v>42070</v>
      </c>
      <c r="G18056">
        <v>2013</v>
      </c>
      <c r="H18056" t="s">
        <v>998</v>
      </c>
      <c r="I18056" t="s">
        <v>42068</v>
      </c>
    </row>
    <row r="18057" spans="1:9" ht="16" x14ac:dyDescent="0.2">
      <c r="A18057" t="s">
        <v>42065</v>
      </c>
      <c r="B18057" t="s">
        <v>42071</v>
      </c>
      <c r="C18057">
        <v>3</v>
      </c>
      <c r="D18057" t="s">
        <v>12</v>
      </c>
      <c r="E18057" t="s">
        <v>12</v>
      </c>
      <c r="F18057" s="3" t="s">
        <v>42072</v>
      </c>
      <c r="G18057">
        <v>2013</v>
      </c>
      <c r="H18057" t="s">
        <v>998</v>
      </c>
      <c r="I18057" t="s">
        <v>42068</v>
      </c>
    </row>
    <row r="18058" spans="1:9" ht="16" x14ac:dyDescent="0.2">
      <c r="A18058" t="s">
        <v>42073</v>
      </c>
      <c r="B18058" t="s">
        <v>37268</v>
      </c>
      <c r="C18058">
        <v>1</v>
      </c>
      <c r="D18058" t="s">
        <v>1025</v>
      </c>
      <c r="E18058" t="s">
        <v>12</v>
      </c>
      <c r="F18058" s="3" t="s">
        <v>38886</v>
      </c>
      <c r="G18058">
        <v>2013</v>
      </c>
      <c r="H18058" t="s">
        <v>140</v>
      </c>
      <c r="I18058" t="s">
        <v>42074</v>
      </c>
    </row>
    <row r="18059" spans="1:9" ht="16" x14ac:dyDescent="0.2">
      <c r="A18059" t="s">
        <v>42073</v>
      </c>
      <c r="B18059" t="s">
        <v>37271</v>
      </c>
      <c r="C18059">
        <v>2</v>
      </c>
      <c r="D18059" t="s">
        <v>344</v>
      </c>
      <c r="E18059" t="s">
        <v>12</v>
      </c>
      <c r="F18059" s="3" t="s">
        <v>42075</v>
      </c>
      <c r="G18059">
        <v>2013</v>
      </c>
      <c r="H18059" t="s">
        <v>140</v>
      </c>
      <c r="I18059" t="s">
        <v>42074</v>
      </c>
    </row>
    <row r="18060" spans="1:9" ht="32" x14ac:dyDescent="0.2">
      <c r="A18060" t="s">
        <v>42076</v>
      </c>
      <c r="B18060" t="s">
        <v>42077</v>
      </c>
      <c r="C18060">
        <v>1</v>
      </c>
      <c r="D18060" t="s">
        <v>1020</v>
      </c>
      <c r="E18060" t="s">
        <v>12</v>
      </c>
      <c r="F18060" s="3" t="s">
        <v>42078</v>
      </c>
      <c r="G18060">
        <v>2013</v>
      </c>
      <c r="H18060" t="s">
        <v>1022</v>
      </c>
      <c r="I18060" t="s">
        <v>42079</v>
      </c>
    </row>
    <row r="18061" spans="1:9" ht="16" x14ac:dyDescent="0.2">
      <c r="A18061" t="s">
        <v>42076</v>
      </c>
      <c r="B18061" t="s">
        <v>42080</v>
      </c>
      <c r="C18061">
        <v>2</v>
      </c>
      <c r="D18061" t="s">
        <v>1020</v>
      </c>
      <c r="E18061" t="s">
        <v>12</v>
      </c>
      <c r="F18061" s="3" t="s">
        <v>42081</v>
      </c>
      <c r="G18061">
        <v>2013</v>
      </c>
      <c r="H18061" t="s">
        <v>1022</v>
      </c>
      <c r="I18061" t="s">
        <v>42079</v>
      </c>
    </row>
    <row r="18062" spans="1:9" ht="16" x14ac:dyDescent="0.2">
      <c r="A18062" t="s">
        <v>42082</v>
      </c>
      <c r="B18062" t="s">
        <v>42083</v>
      </c>
      <c r="C18062">
        <v>1</v>
      </c>
      <c r="D18062" t="s">
        <v>90</v>
      </c>
      <c r="E18062" t="s">
        <v>12</v>
      </c>
      <c r="F18062" s="7" t="s">
        <v>6021</v>
      </c>
      <c r="G18062">
        <v>2013</v>
      </c>
      <c r="H18062" t="s">
        <v>226</v>
      </c>
      <c r="I18062" t="s">
        <v>42084</v>
      </c>
    </row>
    <row r="18063" spans="1:9" ht="16" x14ac:dyDescent="0.2">
      <c r="A18063" t="s">
        <v>42085</v>
      </c>
      <c r="B18063" t="s">
        <v>42083</v>
      </c>
      <c r="C18063">
        <v>1</v>
      </c>
      <c r="D18063" t="s">
        <v>90</v>
      </c>
      <c r="E18063" t="s">
        <v>12</v>
      </c>
      <c r="F18063" s="7" t="s">
        <v>6021</v>
      </c>
      <c r="G18063">
        <v>2013</v>
      </c>
      <c r="H18063" t="s">
        <v>226</v>
      </c>
      <c r="I18063" t="s">
        <v>42086</v>
      </c>
    </row>
    <row r="18064" spans="1:9" ht="16" x14ac:dyDescent="0.2">
      <c r="A18064" t="s">
        <v>42085</v>
      </c>
      <c r="B18064" t="s">
        <v>42087</v>
      </c>
      <c r="C18064">
        <v>2</v>
      </c>
      <c r="D18064" t="s">
        <v>12</v>
      </c>
      <c r="E18064" t="s">
        <v>4681</v>
      </c>
      <c r="F18064" s="7" t="s">
        <v>29408</v>
      </c>
      <c r="G18064">
        <v>2013</v>
      </c>
      <c r="H18064" t="s">
        <v>226</v>
      </c>
      <c r="I18064" t="s">
        <v>42086</v>
      </c>
    </row>
    <row r="18065" spans="1:9" ht="16" x14ac:dyDescent="0.2">
      <c r="A18065" t="s">
        <v>42085</v>
      </c>
      <c r="B18065" t="s">
        <v>42088</v>
      </c>
      <c r="C18065">
        <v>3</v>
      </c>
      <c r="D18065" t="s">
        <v>12</v>
      </c>
      <c r="E18065" t="s">
        <v>12</v>
      </c>
      <c r="F18065" s="3" t="s">
        <v>4186</v>
      </c>
      <c r="G18065">
        <v>2013</v>
      </c>
      <c r="H18065" t="s">
        <v>226</v>
      </c>
      <c r="I18065" t="s">
        <v>42086</v>
      </c>
    </row>
    <row r="18066" spans="1:9" ht="16" x14ac:dyDescent="0.2">
      <c r="A18066" t="s">
        <v>42089</v>
      </c>
      <c r="B18066" t="s">
        <v>42090</v>
      </c>
      <c r="C18066">
        <v>1</v>
      </c>
      <c r="D18066" t="s">
        <v>5574</v>
      </c>
      <c r="E18066" t="s">
        <v>12</v>
      </c>
      <c r="F18066" s="3" t="s">
        <v>8020</v>
      </c>
      <c r="G18066">
        <v>2013</v>
      </c>
      <c r="H18066" t="s">
        <v>140</v>
      </c>
      <c r="I18066" t="s">
        <v>42091</v>
      </c>
    </row>
    <row r="18067" spans="1:9" ht="16" x14ac:dyDescent="0.2">
      <c r="A18067" t="s">
        <v>42089</v>
      </c>
      <c r="B18067" t="s">
        <v>42092</v>
      </c>
      <c r="C18067">
        <v>2</v>
      </c>
      <c r="D18067" t="s">
        <v>5574</v>
      </c>
      <c r="E18067" t="s">
        <v>12</v>
      </c>
      <c r="F18067" s="3" t="s">
        <v>8020</v>
      </c>
      <c r="G18067">
        <v>2013</v>
      </c>
      <c r="H18067" t="s">
        <v>140</v>
      </c>
      <c r="I18067" t="s">
        <v>42091</v>
      </c>
    </row>
    <row r="18068" spans="1:9" ht="16" x14ac:dyDescent="0.2">
      <c r="A18068" t="s">
        <v>42089</v>
      </c>
      <c r="B18068" t="s">
        <v>42093</v>
      </c>
      <c r="C18068">
        <v>3</v>
      </c>
      <c r="D18068" t="s">
        <v>5574</v>
      </c>
      <c r="E18068" t="s">
        <v>12</v>
      </c>
      <c r="F18068" s="3" t="s">
        <v>8020</v>
      </c>
      <c r="G18068">
        <v>2013</v>
      </c>
      <c r="H18068" t="s">
        <v>140</v>
      </c>
      <c r="I18068" t="s">
        <v>42091</v>
      </c>
    </row>
    <row r="18069" spans="1:9" ht="16" x14ac:dyDescent="0.2">
      <c r="A18069" t="s">
        <v>42089</v>
      </c>
      <c r="B18069" t="s">
        <v>31372</v>
      </c>
      <c r="C18069">
        <v>4</v>
      </c>
      <c r="D18069" t="s">
        <v>5574</v>
      </c>
      <c r="E18069" t="s">
        <v>12</v>
      </c>
      <c r="F18069" s="3" t="s">
        <v>8020</v>
      </c>
      <c r="G18069">
        <v>2013</v>
      </c>
      <c r="H18069" t="s">
        <v>140</v>
      </c>
      <c r="I18069" t="s">
        <v>42091</v>
      </c>
    </row>
    <row r="18070" spans="1:9" ht="16" x14ac:dyDescent="0.2">
      <c r="A18070" t="s">
        <v>42089</v>
      </c>
      <c r="B18070" t="s">
        <v>42094</v>
      </c>
      <c r="C18070">
        <v>5</v>
      </c>
      <c r="D18070" t="s">
        <v>5574</v>
      </c>
      <c r="E18070" t="s">
        <v>12</v>
      </c>
      <c r="F18070" s="3" t="s">
        <v>8020</v>
      </c>
      <c r="G18070">
        <v>2013</v>
      </c>
      <c r="H18070" t="s">
        <v>140</v>
      </c>
      <c r="I18070" t="s">
        <v>42091</v>
      </c>
    </row>
    <row r="18071" spans="1:9" ht="32" x14ac:dyDescent="0.2">
      <c r="A18071" t="s">
        <v>42095</v>
      </c>
      <c r="B18071" t="s">
        <v>36018</v>
      </c>
      <c r="C18071">
        <v>1</v>
      </c>
      <c r="D18071" t="s">
        <v>12</v>
      </c>
      <c r="E18071" t="s">
        <v>12</v>
      </c>
      <c r="F18071" s="3" t="s">
        <v>33490</v>
      </c>
      <c r="G18071">
        <v>2013</v>
      </c>
      <c r="H18071" t="s">
        <v>1157</v>
      </c>
      <c r="I18071" t="s">
        <v>42096</v>
      </c>
    </row>
    <row r="18072" spans="1:9" ht="32" x14ac:dyDescent="0.2">
      <c r="A18072" t="s">
        <v>42097</v>
      </c>
      <c r="B18072" t="s">
        <v>42098</v>
      </c>
      <c r="C18072">
        <v>1</v>
      </c>
      <c r="D18072" t="s">
        <v>52</v>
      </c>
      <c r="E18072" t="s">
        <v>12</v>
      </c>
      <c r="F18072" s="3" t="s">
        <v>26930</v>
      </c>
      <c r="G18072">
        <v>2013</v>
      </c>
      <c r="H18072" t="s">
        <v>859</v>
      </c>
      <c r="I18072" t="s">
        <v>42099</v>
      </c>
    </row>
    <row r="18073" spans="1:9" ht="32" x14ac:dyDescent="0.2">
      <c r="A18073" t="s">
        <v>42100</v>
      </c>
      <c r="B18073" t="s">
        <v>42101</v>
      </c>
      <c r="C18073">
        <v>1</v>
      </c>
      <c r="D18073" t="s">
        <v>1128</v>
      </c>
      <c r="E18073" t="s">
        <v>12</v>
      </c>
      <c r="F18073" s="3" t="s">
        <v>42102</v>
      </c>
      <c r="G18073">
        <v>2013</v>
      </c>
      <c r="H18073" t="s">
        <v>140</v>
      </c>
      <c r="I18073" t="s">
        <v>42103</v>
      </c>
    </row>
    <row r="18074" spans="1:9" ht="32" x14ac:dyDescent="0.2">
      <c r="A18074" t="s">
        <v>42104</v>
      </c>
      <c r="B18074" t="s">
        <v>41859</v>
      </c>
      <c r="C18074">
        <v>1</v>
      </c>
      <c r="D18074" t="s">
        <v>712</v>
      </c>
      <c r="E18074" t="s">
        <v>12</v>
      </c>
      <c r="F18074" s="3" t="s">
        <v>41860</v>
      </c>
      <c r="G18074">
        <v>2013</v>
      </c>
      <c r="H18074" t="s">
        <v>86</v>
      </c>
      <c r="I18074" t="s">
        <v>42105</v>
      </c>
    </row>
    <row r="18075" spans="1:9" ht="16" x14ac:dyDescent="0.2">
      <c r="A18075" t="s">
        <v>42106</v>
      </c>
      <c r="B18075" t="s">
        <v>28984</v>
      </c>
      <c r="C18075">
        <v>1</v>
      </c>
      <c r="D18075" t="s">
        <v>12</v>
      </c>
      <c r="E18075" t="s">
        <v>12</v>
      </c>
      <c r="F18075" s="3" t="s">
        <v>42107</v>
      </c>
      <c r="G18075">
        <v>2013</v>
      </c>
      <c r="H18075" t="s">
        <v>140</v>
      </c>
      <c r="I18075" t="s">
        <v>42108</v>
      </c>
    </row>
    <row r="18076" spans="1:9" ht="16" x14ac:dyDescent="0.2">
      <c r="A18076" t="s">
        <v>42106</v>
      </c>
      <c r="B18076" t="s">
        <v>42109</v>
      </c>
      <c r="C18076">
        <v>2</v>
      </c>
      <c r="D18076" t="s">
        <v>12</v>
      </c>
      <c r="E18076" t="s">
        <v>12</v>
      </c>
      <c r="F18076" s="3" t="s">
        <v>28987</v>
      </c>
      <c r="G18076">
        <v>2013</v>
      </c>
      <c r="H18076" t="s">
        <v>140</v>
      </c>
      <c r="I18076" t="s">
        <v>42108</v>
      </c>
    </row>
    <row r="18077" spans="1:9" ht="32" x14ac:dyDescent="0.2">
      <c r="A18077" t="s">
        <v>42106</v>
      </c>
      <c r="B18077" t="s">
        <v>42110</v>
      </c>
      <c r="C18077">
        <v>3</v>
      </c>
      <c r="D18077" t="s">
        <v>3850</v>
      </c>
      <c r="E18077" t="s">
        <v>12</v>
      </c>
      <c r="F18077" s="3" t="s">
        <v>42111</v>
      </c>
      <c r="G18077">
        <v>2013</v>
      </c>
      <c r="H18077" t="s">
        <v>140</v>
      </c>
      <c r="I18077" t="s">
        <v>42108</v>
      </c>
    </row>
    <row r="18078" spans="1:9" ht="32" x14ac:dyDescent="0.2">
      <c r="A18078" t="s">
        <v>42112</v>
      </c>
      <c r="B18078" t="s">
        <v>42113</v>
      </c>
      <c r="C18078">
        <v>1</v>
      </c>
      <c r="D18078" t="s">
        <v>12</v>
      </c>
      <c r="E18078" t="s">
        <v>12</v>
      </c>
      <c r="F18078" s="3" t="s">
        <v>42114</v>
      </c>
      <c r="G18078">
        <v>2013</v>
      </c>
      <c r="H18078" t="s">
        <v>140</v>
      </c>
      <c r="I18078" t="s">
        <v>42115</v>
      </c>
    </row>
    <row r="18079" spans="1:9" ht="32" x14ac:dyDescent="0.2">
      <c r="A18079" t="s">
        <v>42112</v>
      </c>
      <c r="B18079" t="s">
        <v>20402</v>
      </c>
      <c r="C18079">
        <v>2</v>
      </c>
      <c r="D18079">
        <f>575</f>
        <v>575</v>
      </c>
      <c r="E18079" t="s">
        <v>12</v>
      </c>
      <c r="F18079" s="3" t="s">
        <v>41887</v>
      </c>
      <c r="G18079">
        <v>2013</v>
      </c>
      <c r="H18079" t="s">
        <v>140</v>
      </c>
      <c r="I18079" t="s">
        <v>42115</v>
      </c>
    </row>
    <row r="18080" spans="1:9" ht="16" x14ac:dyDescent="0.2">
      <c r="A18080" t="s">
        <v>42112</v>
      </c>
      <c r="B18080" t="s">
        <v>42116</v>
      </c>
      <c r="C18080">
        <v>3</v>
      </c>
      <c r="D18080">
        <f>575</f>
        <v>575</v>
      </c>
      <c r="E18080" t="s">
        <v>12</v>
      </c>
      <c r="F18080" s="3" t="s">
        <v>42117</v>
      </c>
      <c r="G18080">
        <v>2013</v>
      </c>
      <c r="H18080" t="s">
        <v>140</v>
      </c>
      <c r="I18080" t="s">
        <v>42115</v>
      </c>
    </row>
    <row r="18081" spans="1:9" ht="32" x14ac:dyDescent="0.2">
      <c r="A18081" t="s">
        <v>42118</v>
      </c>
      <c r="B18081" t="s">
        <v>42119</v>
      </c>
      <c r="C18081">
        <v>1</v>
      </c>
      <c r="D18081" t="s">
        <v>12</v>
      </c>
      <c r="E18081" t="s">
        <v>12</v>
      </c>
      <c r="F18081" s="3" t="s">
        <v>42120</v>
      </c>
      <c r="G18081">
        <v>2013</v>
      </c>
      <c r="H18081" t="s">
        <v>2868</v>
      </c>
      <c r="I18081" t="s">
        <v>42121</v>
      </c>
    </row>
    <row r="18082" spans="1:9" ht="32" x14ac:dyDescent="0.2">
      <c r="A18082" t="s">
        <v>42122</v>
      </c>
      <c r="B18082" t="s">
        <v>42123</v>
      </c>
      <c r="C18082">
        <v>1</v>
      </c>
      <c r="D18082" t="s">
        <v>408</v>
      </c>
      <c r="E18082" t="s">
        <v>12</v>
      </c>
      <c r="F18082" s="3" t="s">
        <v>42124</v>
      </c>
      <c r="G18082">
        <v>2013</v>
      </c>
      <c r="H18082" t="s">
        <v>67</v>
      </c>
      <c r="I18082" t="s">
        <v>42125</v>
      </c>
    </row>
    <row r="18083" spans="1:9" ht="32" x14ac:dyDescent="0.2">
      <c r="A18083" t="s">
        <v>42122</v>
      </c>
      <c r="B18083" t="s">
        <v>42126</v>
      </c>
      <c r="C18083">
        <v>2</v>
      </c>
      <c r="D18083" t="s">
        <v>408</v>
      </c>
      <c r="E18083" t="s">
        <v>12</v>
      </c>
      <c r="F18083" s="3" t="s">
        <v>42127</v>
      </c>
      <c r="G18083">
        <v>2013</v>
      </c>
      <c r="H18083" t="s">
        <v>67</v>
      </c>
      <c r="I18083" t="s">
        <v>42125</v>
      </c>
    </row>
    <row r="18084" spans="1:9" ht="16" x14ac:dyDescent="0.2">
      <c r="A18084" t="s">
        <v>42122</v>
      </c>
      <c r="B18084" t="s">
        <v>42128</v>
      </c>
      <c r="C18084">
        <v>3</v>
      </c>
      <c r="D18084" t="s">
        <v>12</v>
      </c>
      <c r="E18084" t="s">
        <v>12</v>
      </c>
      <c r="F18084" s="3" t="s">
        <v>10943</v>
      </c>
      <c r="G18084">
        <v>2013</v>
      </c>
      <c r="H18084" t="s">
        <v>1102</v>
      </c>
      <c r="I18084" t="s">
        <v>42125</v>
      </c>
    </row>
    <row r="18085" spans="1:9" ht="16" x14ac:dyDescent="0.2">
      <c r="A18085" t="s">
        <v>42129</v>
      </c>
      <c r="B18085" t="s">
        <v>42130</v>
      </c>
      <c r="C18085">
        <v>1</v>
      </c>
      <c r="D18085" t="s">
        <v>966</v>
      </c>
      <c r="E18085" t="s">
        <v>12</v>
      </c>
      <c r="F18085" s="3" t="s">
        <v>42131</v>
      </c>
      <c r="G18085">
        <v>2013</v>
      </c>
      <c r="H18085" t="s">
        <v>267</v>
      </c>
      <c r="I18085" t="s">
        <v>42132</v>
      </c>
    </row>
    <row r="18086" spans="1:9" ht="32" x14ac:dyDescent="0.2">
      <c r="A18086" t="s">
        <v>42133</v>
      </c>
      <c r="B18086" t="s">
        <v>42134</v>
      </c>
      <c r="C18086">
        <v>1</v>
      </c>
      <c r="D18086">
        <f>323</f>
        <v>323</v>
      </c>
      <c r="E18086" t="s">
        <v>12</v>
      </c>
      <c r="F18086" s="3" t="s">
        <v>42135</v>
      </c>
      <c r="G18086">
        <v>2013</v>
      </c>
      <c r="H18086" t="s">
        <v>318</v>
      </c>
      <c r="I18086" t="s">
        <v>42136</v>
      </c>
    </row>
    <row r="18087" spans="1:9" ht="32" x14ac:dyDescent="0.2">
      <c r="A18087" t="s">
        <v>42137</v>
      </c>
      <c r="B18087" t="s">
        <v>4481</v>
      </c>
      <c r="C18087">
        <v>1</v>
      </c>
      <c r="D18087">
        <f>441</f>
        <v>441</v>
      </c>
      <c r="E18087" t="s">
        <v>12</v>
      </c>
      <c r="F18087" s="3" t="s">
        <v>4482</v>
      </c>
      <c r="G18087">
        <v>2013</v>
      </c>
      <c r="H18087" t="s">
        <v>140</v>
      </c>
      <c r="I18087" t="s">
        <v>42138</v>
      </c>
    </row>
    <row r="18088" spans="1:9" ht="32" x14ac:dyDescent="0.2">
      <c r="A18088" t="s">
        <v>42137</v>
      </c>
      <c r="B18088" t="s">
        <v>42139</v>
      </c>
      <c r="C18088">
        <v>2</v>
      </c>
      <c r="D18088">
        <f>441</f>
        <v>441</v>
      </c>
      <c r="E18088" t="s">
        <v>12</v>
      </c>
      <c r="F18088" s="3" t="s">
        <v>42140</v>
      </c>
      <c r="G18088">
        <v>2013</v>
      </c>
      <c r="H18088" t="s">
        <v>140</v>
      </c>
      <c r="I18088" t="s">
        <v>42138</v>
      </c>
    </row>
    <row r="18089" spans="1:9" ht="32" x14ac:dyDescent="0.2">
      <c r="A18089" t="s">
        <v>42141</v>
      </c>
      <c r="B18089" t="s">
        <v>42142</v>
      </c>
      <c r="C18089">
        <v>1</v>
      </c>
      <c r="D18089" t="s">
        <v>1049</v>
      </c>
      <c r="E18089" t="s">
        <v>42143</v>
      </c>
      <c r="F18089" s="3" t="s">
        <v>42144</v>
      </c>
      <c r="G18089">
        <v>2013</v>
      </c>
      <c r="H18089" t="s">
        <v>140</v>
      </c>
      <c r="I18089" t="s">
        <v>42145</v>
      </c>
    </row>
    <row r="18090" spans="1:9" ht="32" x14ac:dyDescent="0.2">
      <c r="A18090" t="s">
        <v>42141</v>
      </c>
      <c r="B18090" t="s">
        <v>42146</v>
      </c>
      <c r="C18090">
        <v>2</v>
      </c>
      <c r="D18090" t="s">
        <v>4617</v>
      </c>
      <c r="E18090" t="s">
        <v>12</v>
      </c>
      <c r="F18090" s="3" t="s">
        <v>36863</v>
      </c>
      <c r="G18090">
        <v>2013</v>
      </c>
      <c r="H18090" t="s">
        <v>140</v>
      </c>
      <c r="I18090" t="s">
        <v>42145</v>
      </c>
    </row>
    <row r="18091" spans="1:9" ht="16" x14ac:dyDescent="0.2">
      <c r="A18091" t="s">
        <v>42147</v>
      </c>
      <c r="B18091" t="s">
        <v>34058</v>
      </c>
      <c r="C18091">
        <v>1</v>
      </c>
      <c r="D18091">
        <f>419</f>
        <v>419</v>
      </c>
      <c r="E18091" t="s">
        <v>12</v>
      </c>
      <c r="F18091" s="3" t="s">
        <v>34056</v>
      </c>
      <c r="G18091">
        <v>2013</v>
      </c>
      <c r="H18091" t="s">
        <v>140</v>
      </c>
      <c r="I18091" t="s">
        <v>42148</v>
      </c>
    </row>
    <row r="18092" spans="1:9" ht="32" x14ac:dyDescent="0.2">
      <c r="A18092" t="s">
        <v>42147</v>
      </c>
      <c r="B18092" t="s">
        <v>42149</v>
      </c>
      <c r="C18092">
        <v>2</v>
      </c>
      <c r="D18092" t="s">
        <v>1219</v>
      </c>
      <c r="E18092" t="s">
        <v>12</v>
      </c>
      <c r="F18092" s="3" t="s">
        <v>29969</v>
      </c>
      <c r="G18092">
        <v>2013</v>
      </c>
      <c r="H18092" t="s">
        <v>140</v>
      </c>
      <c r="I18092" t="s">
        <v>42148</v>
      </c>
    </row>
    <row r="18093" spans="1:9" ht="32" x14ac:dyDescent="0.2">
      <c r="A18093" t="s">
        <v>42150</v>
      </c>
      <c r="B18093" t="s">
        <v>1009</v>
      </c>
      <c r="C18093">
        <v>1</v>
      </c>
      <c r="D18093" t="s">
        <v>1010</v>
      </c>
      <c r="E18093" t="s">
        <v>12</v>
      </c>
      <c r="F18093" s="3" t="s">
        <v>1011</v>
      </c>
      <c r="G18093">
        <v>2013</v>
      </c>
      <c r="H18093" t="s">
        <v>140</v>
      </c>
      <c r="I18093" t="s">
        <v>42151</v>
      </c>
    </row>
    <row r="18094" spans="1:9" ht="16" x14ac:dyDescent="0.2">
      <c r="A18094" t="s">
        <v>42152</v>
      </c>
      <c r="B18094" t="s">
        <v>42153</v>
      </c>
      <c r="C18094">
        <v>1</v>
      </c>
      <c r="D18094" t="s">
        <v>12</v>
      </c>
      <c r="E18094" t="s">
        <v>12</v>
      </c>
      <c r="F18094" s="3" t="s">
        <v>35269</v>
      </c>
      <c r="G18094">
        <v>2013</v>
      </c>
      <c r="H18094" t="s">
        <v>140</v>
      </c>
      <c r="I18094" t="s">
        <v>42154</v>
      </c>
    </row>
    <row r="18095" spans="1:9" ht="16" x14ac:dyDescent="0.2">
      <c r="A18095" t="s">
        <v>42155</v>
      </c>
      <c r="B18095" t="s">
        <v>2573</v>
      </c>
      <c r="C18095">
        <v>1</v>
      </c>
      <c r="D18095">
        <f>489</f>
        <v>489</v>
      </c>
      <c r="E18095" t="s">
        <v>2574</v>
      </c>
      <c r="F18095" s="3" t="s">
        <v>5206</v>
      </c>
      <c r="G18095">
        <v>2013</v>
      </c>
      <c r="H18095" t="s">
        <v>267</v>
      </c>
      <c r="I18095" t="s">
        <v>42156</v>
      </c>
    </row>
    <row r="18096" spans="1:9" ht="16" x14ac:dyDescent="0.2">
      <c r="A18096" t="s">
        <v>42155</v>
      </c>
      <c r="B18096" t="s">
        <v>14252</v>
      </c>
      <c r="C18096">
        <v>2</v>
      </c>
      <c r="D18096">
        <f>514</f>
        <v>514</v>
      </c>
      <c r="E18096" t="s">
        <v>12</v>
      </c>
      <c r="F18096" s="3" t="s">
        <v>501</v>
      </c>
      <c r="G18096">
        <v>2013</v>
      </c>
      <c r="H18096" t="s">
        <v>140</v>
      </c>
      <c r="I18096" t="s">
        <v>42156</v>
      </c>
    </row>
    <row r="18097" spans="1:9" ht="16" x14ac:dyDescent="0.2">
      <c r="A18097" t="s">
        <v>42157</v>
      </c>
      <c r="B18097" t="s">
        <v>42158</v>
      </c>
      <c r="C18097">
        <v>1</v>
      </c>
      <c r="D18097" t="s">
        <v>52</v>
      </c>
      <c r="E18097" t="s">
        <v>12</v>
      </c>
      <c r="F18097" s="3" t="s">
        <v>15261</v>
      </c>
      <c r="G18097">
        <v>2013</v>
      </c>
      <c r="H18097" t="s">
        <v>86</v>
      </c>
      <c r="I18097" t="s">
        <v>42159</v>
      </c>
    </row>
    <row r="18098" spans="1:9" ht="32" x14ac:dyDescent="0.2">
      <c r="A18098" t="s">
        <v>42160</v>
      </c>
      <c r="B18098" t="s">
        <v>34743</v>
      </c>
      <c r="C18098">
        <v>1</v>
      </c>
      <c r="D18098" t="s">
        <v>12</v>
      </c>
      <c r="E18098" t="s">
        <v>12</v>
      </c>
      <c r="F18098" s="3" t="s">
        <v>42161</v>
      </c>
      <c r="G18098">
        <v>2013</v>
      </c>
      <c r="H18098" t="s">
        <v>140</v>
      </c>
      <c r="I18098" t="s">
        <v>42162</v>
      </c>
    </row>
    <row r="18099" spans="1:9" ht="32" x14ac:dyDescent="0.2">
      <c r="A18099" t="s">
        <v>42160</v>
      </c>
      <c r="B18099" t="s">
        <v>3854</v>
      </c>
      <c r="C18099">
        <v>2</v>
      </c>
      <c r="D18099" t="s">
        <v>12</v>
      </c>
      <c r="E18099" t="s">
        <v>12</v>
      </c>
      <c r="F18099" s="3" t="s">
        <v>42163</v>
      </c>
      <c r="G18099">
        <v>2013</v>
      </c>
      <c r="H18099" t="s">
        <v>140</v>
      </c>
      <c r="I18099" t="s">
        <v>42162</v>
      </c>
    </row>
    <row r="18100" spans="1:9" ht="32" x14ac:dyDescent="0.2">
      <c r="A18100" t="s">
        <v>42160</v>
      </c>
      <c r="B18100" t="s">
        <v>3852</v>
      </c>
      <c r="C18100">
        <v>3</v>
      </c>
      <c r="D18100" t="s">
        <v>12</v>
      </c>
      <c r="E18100" t="s">
        <v>12</v>
      </c>
      <c r="F18100" s="3" t="s">
        <v>36370</v>
      </c>
      <c r="G18100">
        <v>2013</v>
      </c>
      <c r="H18100" t="s">
        <v>140</v>
      </c>
      <c r="I18100" t="s">
        <v>42162</v>
      </c>
    </row>
    <row r="18101" spans="1:9" ht="32" x14ac:dyDescent="0.2">
      <c r="A18101" t="s">
        <v>42164</v>
      </c>
      <c r="B18101" t="s">
        <v>28749</v>
      </c>
      <c r="C18101">
        <v>1</v>
      </c>
      <c r="D18101" t="s">
        <v>11556</v>
      </c>
      <c r="E18101" t="s">
        <v>12</v>
      </c>
      <c r="F18101" s="3" t="s">
        <v>28748</v>
      </c>
      <c r="G18101">
        <v>2013</v>
      </c>
      <c r="H18101" t="s">
        <v>86</v>
      </c>
      <c r="I18101" t="s">
        <v>42165</v>
      </c>
    </row>
    <row r="18102" spans="1:9" ht="16" x14ac:dyDescent="0.2">
      <c r="A18102" t="s">
        <v>42166</v>
      </c>
      <c r="B18102" t="s">
        <v>42167</v>
      </c>
      <c r="C18102">
        <v>1</v>
      </c>
      <c r="D18102" t="s">
        <v>12</v>
      </c>
      <c r="E18102" t="s">
        <v>12</v>
      </c>
      <c r="F18102" s="3" t="s">
        <v>42168</v>
      </c>
      <c r="G18102">
        <v>2013</v>
      </c>
      <c r="H18102" t="s">
        <v>267</v>
      </c>
      <c r="I18102" t="s">
        <v>42169</v>
      </c>
    </row>
    <row r="18103" spans="1:9" ht="32" x14ac:dyDescent="0.2">
      <c r="A18103" t="s">
        <v>42170</v>
      </c>
      <c r="B18103" t="s">
        <v>42171</v>
      </c>
      <c r="C18103">
        <v>1</v>
      </c>
      <c r="D18103" t="s">
        <v>12</v>
      </c>
      <c r="E18103" t="s">
        <v>12</v>
      </c>
      <c r="F18103" s="3" t="s">
        <v>42172</v>
      </c>
      <c r="G18103">
        <v>2013</v>
      </c>
      <c r="H18103" t="s">
        <v>140</v>
      </c>
      <c r="I18103" t="s">
        <v>42173</v>
      </c>
    </row>
    <row r="18104" spans="1:9" ht="16" x14ac:dyDescent="0.2">
      <c r="A18104" t="s">
        <v>42174</v>
      </c>
      <c r="B18104" t="s">
        <v>42175</v>
      </c>
      <c r="C18104">
        <v>1</v>
      </c>
      <c r="D18104" t="s">
        <v>12</v>
      </c>
      <c r="E18104" t="s">
        <v>42176</v>
      </c>
      <c r="F18104" s="3" t="s">
        <v>42177</v>
      </c>
      <c r="G18104">
        <v>2013</v>
      </c>
      <c r="H18104" t="s">
        <v>1524</v>
      </c>
      <c r="I18104" t="s">
        <v>42178</v>
      </c>
    </row>
    <row r="18105" spans="1:9" ht="16" x14ac:dyDescent="0.2">
      <c r="A18105" t="s">
        <v>42174</v>
      </c>
      <c r="B18105" t="s">
        <v>17415</v>
      </c>
      <c r="C18105">
        <v>2</v>
      </c>
      <c r="D18105">
        <f>567</f>
        <v>567</v>
      </c>
      <c r="E18105" t="s">
        <v>334</v>
      </c>
      <c r="F18105" s="3" t="s">
        <v>1523</v>
      </c>
      <c r="G18105">
        <v>2013</v>
      </c>
      <c r="H18105" t="s">
        <v>1524</v>
      </c>
      <c r="I18105" t="s">
        <v>42178</v>
      </c>
    </row>
    <row r="18106" spans="1:9" ht="16" x14ac:dyDescent="0.2">
      <c r="A18106" t="s">
        <v>42179</v>
      </c>
      <c r="B18106" t="s">
        <v>31559</v>
      </c>
      <c r="C18106">
        <v>1</v>
      </c>
      <c r="D18106" t="s">
        <v>12</v>
      </c>
      <c r="E18106" t="s">
        <v>12</v>
      </c>
      <c r="F18106" s="3" t="s">
        <v>18124</v>
      </c>
      <c r="G18106">
        <v>2013</v>
      </c>
      <c r="H18106" t="s">
        <v>140</v>
      </c>
      <c r="I18106" t="s">
        <v>42180</v>
      </c>
    </row>
    <row r="18107" spans="1:9" ht="16" x14ac:dyDescent="0.2">
      <c r="A18107" t="s">
        <v>42179</v>
      </c>
      <c r="B18107" t="s">
        <v>3700</v>
      </c>
      <c r="C18107">
        <v>2</v>
      </c>
      <c r="D18107">
        <f>419</f>
        <v>419</v>
      </c>
      <c r="E18107" t="s">
        <v>12</v>
      </c>
      <c r="F18107" s="3" t="s">
        <v>20454</v>
      </c>
      <c r="G18107">
        <v>2013</v>
      </c>
      <c r="H18107" t="s">
        <v>140</v>
      </c>
      <c r="I18107" t="s">
        <v>42180</v>
      </c>
    </row>
    <row r="18108" spans="1:9" ht="16" x14ac:dyDescent="0.2">
      <c r="A18108" t="s">
        <v>42179</v>
      </c>
      <c r="B18108" t="s">
        <v>20383</v>
      </c>
      <c r="C18108">
        <v>3</v>
      </c>
      <c r="D18108">
        <f>431</f>
        <v>431</v>
      </c>
      <c r="E18108" t="s">
        <v>12</v>
      </c>
      <c r="F18108" s="3" t="s">
        <v>4587</v>
      </c>
      <c r="G18108">
        <v>2013</v>
      </c>
      <c r="H18108" t="s">
        <v>86</v>
      </c>
      <c r="I18108" t="s">
        <v>42180</v>
      </c>
    </row>
    <row r="18109" spans="1:9" ht="16" x14ac:dyDescent="0.2">
      <c r="A18109" t="s">
        <v>42181</v>
      </c>
      <c r="B18109" t="s">
        <v>42182</v>
      </c>
      <c r="C18109">
        <v>1</v>
      </c>
      <c r="D18109" t="s">
        <v>316</v>
      </c>
      <c r="E18109" t="s">
        <v>12</v>
      </c>
      <c r="F18109" s="3" t="s">
        <v>11380</v>
      </c>
      <c r="G18109">
        <v>2013</v>
      </c>
      <c r="H18109" t="s">
        <v>140</v>
      </c>
      <c r="I18109" t="s">
        <v>42183</v>
      </c>
    </row>
    <row r="18110" spans="1:9" ht="16" x14ac:dyDescent="0.2">
      <c r="A18110" t="s">
        <v>42181</v>
      </c>
      <c r="B18110" t="s">
        <v>42184</v>
      </c>
      <c r="C18110">
        <v>2</v>
      </c>
      <c r="D18110" t="s">
        <v>316</v>
      </c>
      <c r="E18110" t="s">
        <v>12</v>
      </c>
      <c r="F18110" s="3" t="s">
        <v>42185</v>
      </c>
      <c r="G18110">
        <v>2013</v>
      </c>
      <c r="H18110" t="s">
        <v>140</v>
      </c>
      <c r="I18110" t="s">
        <v>42183</v>
      </c>
    </row>
    <row r="18111" spans="1:9" ht="32" x14ac:dyDescent="0.2">
      <c r="A18111" t="s">
        <v>42186</v>
      </c>
      <c r="B18111" t="s">
        <v>25539</v>
      </c>
      <c r="C18111">
        <v>1</v>
      </c>
      <c r="D18111" t="s">
        <v>12</v>
      </c>
      <c r="E18111" t="s">
        <v>12</v>
      </c>
      <c r="F18111" s="3" t="s">
        <v>38202</v>
      </c>
      <c r="G18111">
        <v>2013</v>
      </c>
      <c r="H18111" t="s">
        <v>140</v>
      </c>
      <c r="I18111" t="s">
        <v>42187</v>
      </c>
    </row>
    <row r="18112" spans="1:9" ht="16" x14ac:dyDescent="0.2">
      <c r="A18112" t="s">
        <v>42188</v>
      </c>
      <c r="B18112" t="s">
        <v>42189</v>
      </c>
      <c r="C18112">
        <v>1</v>
      </c>
      <c r="D18112" t="s">
        <v>12</v>
      </c>
      <c r="E18112" t="s">
        <v>12</v>
      </c>
      <c r="F18112" s="3" t="s">
        <v>42190</v>
      </c>
      <c r="G18112">
        <v>2013</v>
      </c>
      <c r="H18112" t="s">
        <v>571</v>
      </c>
      <c r="I18112" t="s">
        <v>42191</v>
      </c>
    </row>
    <row r="18113" spans="1:9" ht="16" x14ac:dyDescent="0.2">
      <c r="A18113" t="s">
        <v>42188</v>
      </c>
      <c r="B18113" t="s">
        <v>42192</v>
      </c>
      <c r="C18113">
        <v>2</v>
      </c>
      <c r="D18113">
        <f>436</f>
        <v>436</v>
      </c>
      <c r="E18113" t="s">
        <v>12</v>
      </c>
      <c r="F18113" s="3" t="s">
        <v>35630</v>
      </c>
      <c r="G18113">
        <v>2013</v>
      </c>
      <c r="H18113" t="s">
        <v>571</v>
      </c>
      <c r="I18113" t="s">
        <v>42191</v>
      </c>
    </row>
    <row r="18114" spans="1:9" ht="16" x14ac:dyDescent="0.2">
      <c r="A18114" t="s">
        <v>42193</v>
      </c>
      <c r="B18114" t="s">
        <v>42194</v>
      </c>
      <c r="C18114">
        <v>1</v>
      </c>
      <c r="D18114" t="s">
        <v>12</v>
      </c>
      <c r="E18114" t="s">
        <v>3798</v>
      </c>
      <c r="F18114" s="3" t="s">
        <v>23948</v>
      </c>
      <c r="G18114">
        <v>2013</v>
      </c>
      <c r="H18114" t="s">
        <v>3795</v>
      </c>
      <c r="I18114" t="s">
        <v>42195</v>
      </c>
    </row>
    <row r="18115" spans="1:9" ht="16" x14ac:dyDescent="0.2">
      <c r="A18115" t="s">
        <v>42196</v>
      </c>
      <c r="B18115" t="s">
        <v>42197</v>
      </c>
      <c r="C18115">
        <v>1</v>
      </c>
      <c r="D18115" t="s">
        <v>12</v>
      </c>
      <c r="E18115" t="s">
        <v>12</v>
      </c>
      <c r="F18115" s="3" t="s">
        <v>42198</v>
      </c>
      <c r="G18115">
        <v>2013</v>
      </c>
      <c r="H18115" t="s">
        <v>140</v>
      </c>
      <c r="I18115" t="s">
        <v>42199</v>
      </c>
    </row>
    <row r="18116" spans="1:9" ht="16" x14ac:dyDescent="0.2">
      <c r="A18116" t="s">
        <v>42196</v>
      </c>
      <c r="B18116" t="s">
        <v>42200</v>
      </c>
      <c r="C18116">
        <v>2</v>
      </c>
      <c r="D18116" t="s">
        <v>12</v>
      </c>
      <c r="E18116" t="s">
        <v>12</v>
      </c>
      <c r="F18116" s="3" t="s">
        <v>42201</v>
      </c>
      <c r="G18116">
        <v>2013</v>
      </c>
      <c r="H18116" t="s">
        <v>140</v>
      </c>
      <c r="I18116" t="s">
        <v>42199</v>
      </c>
    </row>
    <row r="18117" spans="1:9" ht="48" x14ac:dyDescent="0.2">
      <c r="A18117" t="s">
        <v>42202</v>
      </c>
      <c r="B18117" t="s">
        <v>3854</v>
      </c>
      <c r="C18117">
        <v>1</v>
      </c>
      <c r="D18117" t="s">
        <v>12</v>
      </c>
      <c r="E18117" t="s">
        <v>12</v>
      </c>
      <c r="F18117" s="3" t="s">
        <v>42203</v>
      </c>
      <c r="G18117">
        <v>2013</v>
      </c>
      <c r="H18117" t="s">
        <v>140</v>
      </c>
      <c r="I18117" t="s">
        <v>42204</v>
      </c>
    </row>
    <row r="18118" spans="1:9" ht="16" x14ac:dyDescent="0.2">
      <c r="A18118" t="s">
        <v>42202</v>
      </c>
      <c r="B18118" t="s">
        <v>3852</v>
      </c>
      <c r="C18118">
        <v>2</v>
      </c>
      <c r="D18118" t="s">
        <v>12</v>
      </c>
      <c r="E18118" t="s">
        <v>12</v>
      </c>
      <c r="F18118" s="3" t="s">
        <v>3853</v>
      </c>
      <c r="G18118">
        <v>2013</v>
      </c>
      <c r="H18118" t="s">
        <v>140</v>
      </c>
      <c r="I18118" t="s">
        <v>42204</v>
      </c>
    </row>
    <row r="18119" spans="1:9" ht="16" x14ac:dyDescent="0.2">
      <c r="A18119" t="s">
        <v>42205</v>
      </c>
      <c r="B18119" t="s">
        <v>1133</v>
      </c>
      <c r="C18119">
        <v>1</v>
      </c>
      <c r="D18119">
        <f>404</f>
        <v>404</v>
      </c>
      <c r="E18119" t="s">
        <v>12</v>
      </c>
      <c r="F18119" s="3" t="s">
        <v>9121</v>
      </c>
      <c r="G18119">
        <v>2013</v>
      </c>
      <c r="H18119" t="s">
        <v>140</v>
      </c>
      <c r="I18119" t="s">
        <v>42206</v>
      </c>
    </row>
    <row r="18120" spans="1:9" ht="32" x14ac:dyDescent="0.2">
      <c r="A18120" t="s">
        <v>42205</v>
      </c>
      <c r="B18120" t="s">
        <v>42207</v>
      </c>
      <c r="C18120">
        <v>2</v>
      </c>
      <c r="D18120" t="s">
        <v>12</v>
      </c>
      <c r="E18120" t="s">
        <v>12</v>
      </c>
      <c r="F18120" s="3" t="s">
        <v>42208</v>
      </c>
      <c r="G18120">
        <v>2013</v>
      </c>
      <c r="H18120" t="s">
        <v>140</v>
      </c>
      <c r="I18120" t="s">
        <v>42206</v>
      </c>
    </row>
    <row r="18121" spans="1:9" ht="32" x14ac:dyDescent="0.2">
      <c r="A18121" t="s">
        <v>42209</v>
      </c>
      <c r="B18121" t="s">
        <v>39900</v>
      </c>
      <c r="C18121">
        <v>2</v>
      </c>
      <c r="D18121" t="s">
        <v>5327</v>
      </c>
      <c r="E18121" t="s">
        <v>1171</v>
      </c>
      <c r="F18121" s="3" t="s">
        <v>42210</v>
      </c>
      <c r="G18121">
        <v>2013</v>
      </c>
      <c r="H18121" t="s">
        <v>368</v>
      </c>
      <c r="I18121" t="s">
        <v>39901</v>
      </c>
    </row>
    <row r="18122" spans="1:9" ht="16" x14ac:dyDescent="0.2">
      <c r="A18122" t="s">
        <v>42211</v>
      </c>
      <c r="B18122" t="s">
        <v>20218</v>
      </c>
      <c r="C18122">
        <v>3</v>
      </c>
      <c r="D18122" t="s">
        <v>12</v>
      </c>
      <c r="E18122" t="s">
        <v>12</v>
      </c>
      <c r="F18122" s="3" t="s">
        <v>38119</v>
      </c>
      <c r="G18122">
        <v>2013</v>
      </c>
      <c r="H18122" t="s">
        <v>37</v>
      </c>
      <c r="I18122" t="s">
        <v>39860</v>
      </c>
    </row>
    <row r="18123" spans="1:9" ht="32" x14ac:dyDescent="0.2">
      <c r="A18123" t="s">
        <v>42212</v>
      </c>
      <c r="B18123" t="s">
        <v>42213</v>
      </c>
      <c r="C18123">
        <v>1</v>
      </c>
      <c r="D18123" t="s">
        <v>408</v>
      </c>
      <c r="E18123" t="s">
        <v>12</v>
      </c>
      <c r="F18123" s="3" t="s">
        <v>13998</v>
      </c>
      <c r="G18123">
        <v>2013</v>
      </c>
      <c r="H18123" t="s">
        <v>140</v>
      </c>
      <c r="I18123" t="s">
        <v>42214</v>
      </c>
    </row>
    <row r="18124" spans="1:9" ht="32" x14ac:dyDescent="0.2">
      <c r="A18124" t="s">
        <v>42212</v>
      </c>
      <c r="B18124" t="s">
        <v>38890</v>
      </c>
      <c r="C18124">
        <v>2</v>
      </c>
      <c r="D18124" t="s">
        <v>408</v>
      </c>
      <c r="E18124" t="s">
        <v>12</v>
      </c>
      <c r="F18124" s="3" t="s">
        <v>13998</v>
      </c>
      <c r="G18124">
        <v>2013</v>
      </c>
      <c r="H18124" t="s">
        <v>140</v>
      </c>
      <c r="I18124" t="s">
        <v>42214</v>
      </c>
    </row>
    <row r="18125" spans="1:9" ht="16" x14ac:dyDescent="0.2">
      <c r="A18125" t="s">
        <v>42212</v>
      </c>
      <c r="B18125" t="s">
        <v>38432</v>
      </c>
      <c r="C18125">
        <v>3</v>
      </c>
      <c r="D18125" t="s">
        <v>408</v>
      </c>
      <c r="E18125" t="s">
        <v>12</v>
      </c>
      <c r="F18125" s="3" t="s">
        <v>42215</v>
      </c>
      <c r="G18125">
        <v>2013</v>
      </c>
      <c r="H18125" t="s">
        <v>140</v>
      </c>
      <c r="I18125" t="s">
        <v>42214</v>
      </c>
    </row>
    <row r="18126" spans="1:9" ht="32" x14ac:dyDescent="0.2">
      <c r="A18126" t="s">
        <v>42216</v>
      </c>
      <c r="B18126" t="s">
        <v>39874</v>
      </c>
      <c r="C18126">
        <v>1</v>
      </c>
      <c r="D18126" t="s">
        <v>5327</v>
      </c>
      <c r="E18126" t="s">
        <v>12</v>
      </c>
      <c r="F18126" s="3" t="s">
        <v>39875</v>
      </c>
      <c r="G18126">
        <v>2013</v>
      </c>
      <c r="H18126" t="s">
        <v>368</v>
      </c>
      <c r="I18126" t="s">
        <v>42217</v>
      </c>
    </row>
    <row r="18127" spans="1:9" ht="16" x14ac:dyDescent="0.2">
      <c r="A18127" t="s">
        <v>42218</v>
      </c>
      <c r="B18127" t="s">
        <v>42219</v>
      </c>
      <c r="C18127">
        <v>1</v>
      </c>
      <c r="D18127" t="s">
        <v>12</v>
      </c>
      <c r="E18127" t="s">
        <v>816</v>
      </c>
      <c r="F18127" s="3" t="s">
        <v>5210</v>
      </c>
      <c r="G18127">
        <v>2013</v>
      </c>
      <c r="H18127" t="s">
        <v>368</v>
      </c>
      <c r="I18127" t="s">
        <v>42220</v>
      </c>
    </row>
    <row r="18128" spans="1:9" ht="16" x14ac:dyDescent="0.2">
      <c r="A18128" t="s">
        <v>42218</v>
      </c>
      <c r="B18128" t="s">
        <v>42221</v>
      </c>
      <c r="C18128">
        <v>2</v>
      </c>
      <c r="D18128" t="s">
        <v>12</v>
      </c>
      <c r="E18128" t="s">
        <v>816</v>
      </c>
      <c r="F18128" s="3" t="s">
        <v>5210</v>
      </c>
      <c r="G18128">
        <v>2013</v>
      </c>
      <c r="H18128" t="s">
        <v>368</v>
      </c>
      <c r="I18128" t="s">
        <v>42220</v>
      </c>
    </row>
    <row r="18129" spans="1:9" ht="32" x14ac:dyDescent="0.2">
      <c r="A18129" t="s">
        <v>42222</v>
      </c>
      <c r="B18129" t="s">
        <v>2320</v>
      </c>
      <c r="C18129">
        <v>1</v>
      </c>
      <c r="D18129" t="s">
        <v>12</v>
      </c>
      <c r="E18129" t="s">
        <v>12</v>
      </c>
      <c r="F18129" s="3" t="s">
        <v>15336</v>
      </c>
      <c r="G18129">
        <v>2013</v>
      </c>
      <c r="H18129" t="s">
        <v>474</v>
      </c>
      <c r="I18129" t="s">
        <v>42223</v>
      </c>
    </row>
    <row r="18130" spans="1:9" ht="32" x14ac:dyDescent="0.2">
      <c r="A18130" t="s">
        <v>42224</v>
      </c>
      <c r="B18130" t="s">
        <v>7767</v>
      </c>
      <c r="C18130">
        <v>1</v>
      </c>
      <c r="D18130" t="s">
        <v>6388</v>
      </c>
      <c r="E18130" t="s">
        <v>3056</v>
      </c>
      <c r="F18130" s="3" t="s">
        <v>40245</v>
      </c>
      <c r="G18130">
        <v>2013</v>
      </c>
      <c r="H18130" t="s">
        <v>371</v>
      </c>
      <c r="I18130" t="s">
        <v>42225</v>
      </c>
    </row>
    <row r="18131" spans="1:9" ht="32" x14ac:dyDescent="0.2">
      <c r="A18131" t="s">
        <v>42226</v>
      </c>
      <c r="B18131" t="s">
        <v>42227</v>
      </c>
      <c r="C18131">
        <v>1</v>
      </c>
      <c r="D18131" t="s">
        <v>12</v>
      </c>
      <c r="E18131" t="s">
        <v>12</v>
      </c>
      <c r="F18131" s="3" t="s">
        <v>42228</v>
      </c>
      <c r="G18131">
        <v>2013</v>
      </c>
      <c r="H18131" t="s">
        <v>14</v>
      </c>
      <c r="I18131" t="s">
        <v>42229</v>
      </c>
    </row>
    <row r="18132" spans="1:9" ht="32" x14ac:dyDescent="0.2">
      <c r="A18132" t="s">
        <v>42230</v>
      </c>
      <c r="B18132" t="s">
        <v>42231</v>
      </c>
      <c r="C18132">
        <v>1</v>
      </c>
      <c r="D18132" t="s">
        <v>1049</v>
      </c>
      <c r="E18132" t="s">
        <v>12</v>
      </c>
      <c r="F18132" s="3" t="s">
        <v>42232</v>
      </c>
      <c r="G18132">
        <v>2013</v>
      </c>
      <c r="H18132" t="s">
        <v>140</v>
      </c>
      <c r="I18132" t="s">
        <v>42233</v>
      </c>
    </row>
    <row r="18133" spans="1:9" ht="32" x14ac:dyDescent="0.2">
      <c r="A18133" t="s">
        <v>42230</v>
      </c>
      <c r="B18133" t="s">
        <v>10404</v>
      </c>
      <c r="C18133">
        <v>2</v>
      </c>
      <c r="D18133" t="s">
        <v>1049</v>
      </c>
      <c r="E18133" t="s">
        <v>12</v>
      </c>
      <c r="F18133" s="3" t="s">
        <v>42234</v>
      </c>
      <c r="G18133">
        <v>2013</v>
      </c>
      <c r="H18133" t="s">
        <v>140</v>
      </c>
      <c r="I18133" t="s">
        <v>42233</v>
      </c>
    </row>
    <row r="18134" spans="1:9" ht="16" x14ac:dyDescent="0.2">
      <c r="A18134" t="s">
        <v>42230</v>
      </c>
      <c r="B18134" t="s">
        <v>42235</v>
      </c>
      <c r="C18134">
        <v>3</v>
      </c>
      <c r="D18134" t="s">
        <v>1049</v>
      </c>
      <c r="E18134" t="s">
        <v>12</v>
      </c>
      <c r="F18134" s="3" t="s">
        <v>34081</v>
      </c>
      <c r="G18134">
        <v>2013</v>
      </c>
      <c r="H18134" t="s">
        <v>140</v>
      </c>
      <c r="I18134" t="s">
        <v>42233</v>
      </c>
    </row>
    <row r="18135" spans="1:9" ht="32" x14ac:dyDescent="0.2">
      <c r="A18135" t="s">
        <v>42230</v>
      </c>
      <c r="B18135" t="s">
        <v>1048</v>
      </c>
      <c r="C18135">
        <v>4</v>
      </c>
      <c r="D18135" t="s">
        <v>1049</v>
      </c>
      <c r="E18135" t="s">
        <v>12</v>
      </c>
      <c r="F18135" s="3" t="s">
        <v>42232</v>
      </c>
      <c r="G18135">
        <v>2013</v>
      </c>
      <c r="H18135" t="s">
        <v>140</v>
      </c>
      <c r="I18135" t="s">
        <v>42233</v>
      </c>
    </row>
    <row r="18136" spans="1:9" ht="32" x14ac:dyDescent="0.2">
      <c r="A18136" t="s">
        <v>42236</v>
      </c>
      <c r="B18136" t="s">
        <v>13827</v>
      </c>
      <c r="C18136">
        <v>1</v>
      </c>
      <c r="D18136" t="s">
        <v>12</v>
      </c>
      <c r="E18136" t="s">
        <v>12</v>
      </c>
      <c r="F18136" s="3" t="s">
        <v>42237</v>
      </c>
      <c r="G18136">
        <v>2013</v>
      </c>
      <c r="H18136" t="s">
        <v>140</v>
      </c>
      <c r="I18136" t="s">
        <v>42238</v>
      </c>
    </row>
    <row r="18137" spans="1:9" ht="16" x14ac:dyDescent="0.2">
      <c r="A18137" t="s">
        <v>42239</v>
      </c>
      <c r="B18137" t="s">
        <v>42240</v>
      </c>
      <c r="C18137">
        <v>1</v>
      </c>
      <c r="D18137" t="s">
        <v>712</v>
      </c>
      <c r="E18137" t="s">
        <v>12</v>
      </c>
      <c r="F18137" s="3" t="s">
        <v>39277</v>
      </c>
      <c r="G18137">
        <v>2013</v>
      </c>
      <c r="H18137" t="s">
        <v>140</v>
      </c>
      <c r="I18137" t="s">
        <v>42241</v>
      </c>
    </row>
    <row r="18138" spans="1:9" ht="16" x14ac:dyDescent="0.2">
      <c r="A18138" t="s">
        <v>42239</v>
      </c>
      <c r="B18138" t="s">
        <v>12235</v>
      </c>
      <c r="C18138">
        <v>2</v>
      </c>
      <c r="D18138">
        <f>556</f>
        <v>556</v>
      </c>
      <c r="E18138" t="s">
        <v>12</v>
      </c>
      <c r="F18138" s="3" t="s">
        <v>7546</v>
      </c>
      <c r="G18138">
        <v>2013</v>
      </c>
      <c r="H18138" t="s">
        <v>140</v>
      </c>
      <c r="I18138" t="s">
        <v>42241</v>
      </c>
    </row>
    <row r="18139" spans="1:9" ht="16" x14ac:dyDescent="0.2">
      <c r="A18139" t="s">
        <v>42242</v>
      </c>
      <c r="B18139" t="s">
        <v>1004</v>
      </c>
      <c r="C18139">
        <v>1</v>
      </c>
      <c r="D18139">
        <f>514</f>
        <v>514</v>
      </c>
      <c r="E18139" t="s">
        <v>12</v>
      </c>
      <c r="F18139" s="3" t="s">
        <v>501</v>
      </c>
      <c r="G18139">
        <v>2013</v>
      </c>
      <c r="H18139" t="s">
        <v>140</v>
      </c>
      <c r="I18139" t="s">
        <v>42243</v>
      </c>
    </row>
    <row r="18140" spans="1:9" ht="16" x14ac:dyDescent="0.2">
      <c r="A18140" t="s">
        <v>42244</v>
      </c>
      <c r="B18140" t="s">
        <v>42245</v>
      </c>
      <c r="C18140">
        <v>1</v>
      </c>
      <c r="D18140" t="s">
        <v>759</v>
      </c>
      <c r="E18140" t="s">
        <v>12</v>
      </c>
      <c r="F18140" s="3" t="s">
        <v>17542</v>
      </c>
      <c r="G18140">
        <v>2013</v>
      </c>
      <c r="H18140" t="s">
        <v>761</v>
      </c>
      <c r="I18140" t="s">
        <v>42246</v>
      </c>
    </row>
    <row r="18141" spans="1:9" ht="32" x14ac:dyDescent="0.2">
      <c r="A18141" t="s">
        <v>42247</v>
      </c>
      <c r="B18141" t="s">
        <v>42248</v>
      </c>
      <c r="C18141">
        <v>1</v>
      </c>
      <c r="D18141">
        <f>233</f>
        <v>233</v>
      </c>
      <c r="E18141" t="s">
        <v>12</v>
      </c>
      <c r="F18141" s="3" t="s">
        <v>42249</v>
      </c>
      <c r="G18141">
        <v>2013</v>
      </c>
      <c r="H18141" t="s">
        <v>368</v>
      </c>
      <c r="I18141" t="s">
        <v>42250</v>
      </c>
    </row>
    <row r="18142" spans="1:9" ht="32" x14ac:dyDescent="0.2">
      <c r="A18142" t="s">
        <v>42251</v>
      </c>
      <c r="B18142" t="s">
        <v>11687</v>
      </c>
      <c r="C18142">
        <v>1</v>
      </c>
      <c r="D18142" t="s">
        <v>101</v>
      </c>
      <c r="E18142" t="s">
        <v>12</v>
      </c>
      <c r="F18142" s="3" t="s">
        <v>42252</v>
      </c>
      <c r="G18142">
        <v>2013</v>
      </c>
      <c r="H18142" t="s">
        <v>37</v>
      </c>
      <c r="I18142" t="s">
        <v>42253</v>
      </c>
    </row>
    <row r="18143" spans="1:9" ht="32" x14ac:dyDescent="0.2">
      <c r="A18143" t="s">
        <v>42251</v>
      </c>
      <c r="B18143" t="s">
        <v>42254</v>
      </c>
      <c r="C18143">
        <v>2</v>
      </c>
      <c r="D18143" t="s">
        <v>101</v>
      </c>
      <c r="E18143" t="s">
        <v>12</v>
      </c>
      <c r="F18143" s="3" t="s">
        <v>42252</v>
      </c>
      <c r="G18143">
        <v>2013</v>
      </c>
      <c r="H18143" t="s">
        <v>37</v>
      </c>
      <c r="I18143" t="s">
        <v>42253</v>
      </c>
    </row>
    <row r="18144" spans="1:9" ht="32" x14ac:dyDescent="0.2">
      <c r="A18144" t="s">
        <v>42255</v>
      </c>
      <c r="B18144" t="s">
        <v>42256</v>
      </c>
      <c r="C18144">
        <v>1</v>
      </c>
      <c r="D18144" t="s">
        <v>52</v>
      </c>
      <c r="E18144" t="s">
        <v>12</v>
      </c>
      <c r="F18144" s="3" t="s">
        <v>42257</v>
      </c>
      <c r="G18144">
        <v>2013</v>
      </c>
      <c r="H18144" t="s">
        <v>86</v>
      </c>
      <c r="I18144" t="s">
        <v>42258</v>
      </c>
    </row>
    <row r="18145" spans="1:9" ht="16" x14ac:dyDescent="0.2">
      <c r="A18145" t="s">
        <v>42255</v>
      </c>
      <c r="B18145" t="s">
        <v>42259</v>
      </c>
      <c r="C18145">
        <v>2</v>
      </c>
      <c r="D18145" t="s">
        <v>12</v>
      </c>
      <c r="E18145" t="s">
        <v>12</v>
      </c>
      <c r="F18145" s="3" t="s">
        <v>42260</v>
      </c>
      <c r="G18145">
        <v>2013</v>
      </c>
      <c r="H18145" t="s">
        <v>86</v>
      </c>
      <c r="I18145" t="s">
        <v>42258</v>
      </c>
    </row>
    <row r="18146" spans="1:9" ht="32" x14ac:dyDescent="0.2">
      <c r="A18146" t="s">
        <v>42261</v>
      </c>
      <c r="B18146" t="s">
        <v>42262</v>
      </c>
      <c r="C18146">
        <v>1</v>
      </c>
      <c r="D18146">
        <f>126</f>
        <v>126</v>
      </c>
      <c r="E18146" t="s">
        <v>12</v>
      </c>
      <c r="F18146" s="3" t="s">
        <v>42263</v>
      </c>
      <c r="G18146">
        <v>2013</v>
      </c>
      <c r="H18146" t="s">
        <v>250</v>
      </c>
      <c r="I18146" t="s">
        <v>42264</v>
      </c>
    </row>
    <row r="18147" spans="1:9" ht="32" x14ac:dyDescent="0.2">
      <c r="A18147" t="s">
        <v>42261</v>
      </c>
      <c r="B18147" t="s">
        <v>42265</v>
      </c>
      <c r="C18147">
        <v>2</v>
      </c>
      <c r="D18147" t="s">
        <v>7243</v>
      </c>
      <c r="E18147" t="s">
        <v>4409</v>
      </c>
      <c r="F18147" s="3" t="s">
        <v>31567</v>
      </c>
      <c r="G18147">
        <v>2013</v>
      </c>
      <c r="H18147" t="s">
        <v>368</v>
      </c>
      <c r="I18147" t="s">
        <v>42264</v>
      </c>
    </row>
    <row r="18148" spans="1:9" ht="16" x14ac:dyDescent="0.2">
      <c r="A18148" t="s">
        <v>42266</v>
      </c>
      <c r="B18148" t="s">
        <v>42267</v>
      </c>
      <c r="C18148">
        <v>1</v>
      </c>
      <c r="D18148" t="s">
        <v>12</v>
      </c>
      <c r="E18148" t="s">
        <v>12</v>
      </c>
      <c r="F18148" s="3" t="s">
        <v>35269</v>
      </c>
      <c r="G18148">
        <v>2013</v>
      </c>
      <c r="H18148" t="s">
        <v>140</v>
      </c>
      <c r="I18148" t="s">
        <v>42268</v>
      </c>
    </row>
    <row r="18149" spans="1:9" ht="16" x14ac:dyDescent="0.2">
      <c r="A18149" t="s">
        <v>42269</v>
      </c>
      <c r="B18149" t="s">
        <v>42270</v>
      </c>
      <c r="C18149">
        <v>1</v>
      </c>
      <c r="D18149" t="s">
        <v>12</v>
      </c>
      <c r="E18149" t="s">
        <v>12</v>
      </c>
      <c r="F18149" s="3" t="s">
        <v>42271</v>
      </c>
      <c r="G18149">
        <v>2013</v>
      </c>
      <c r="H18149" t="s">
        <v>140</v>
      </c>
      <c r="I18149" t="s">
        <v>42272</v>
      </c>
    </row>
    <row r="18150" spans="1:9" ht="32" x14ac:dyDescent="0.2">
      <c r="A18150" t="s">
        <v>42269</v>
      </c>
      <c r="B18150" t="s">
        <v>42273</v>
      </c>
      <c r="C18150">
        <v>2</v>
      </c>
      <c r="D18150" t="s">
        <v>12</v>
      </c>
      <c r="E18150" t="s">
        <v>12</v>
      </c>
      <c r="F18150" s="3" t="s">
        <v>42274</v>
      </c>
      <c r="G18150">
        <v>2013</v>
      </c>
      <c r="H18150" t="s">
        <v>140</v>
      </c>
      <c r="I18150" t="s">
        <v>42272</v>
      </c>
    </row>
    <row r="18151" spans="1:9" ht="32" x14ac:dyDescent="0.2">
      <c r="A18151" t="s">
        <v>42275</v>
      </c>
      <c r="B18151" t="s">
        <v>42276</v>
      </c>
      <c r="C18151">
        <v>1</v>
      </c>
      <c r="D18151" t="s">
        <v>12</v>
      </c>
      <c r="E18151" t="s">
        <v>12</v>
      </c>
      <c r="F18151" s="3" t="s">
        <v>42277</v>
      </c>
      <c r="G18151">
        <v>2013</v>
      </c>
      <c r="H18151" t="s">
        <v>140</v>
      </c>
      <c r="I18151" t="s">
        <v>42278</v>
      </c>
    </row>
    <row r="18152" spans="1:9" ht="32" x14ac:dyDescent="0.2">
      <c r="A18152" t="s">
        <v>42275</v>
      </c>
      <c r="B18152" t="s">
        <v>42279</v>
      </c>
      <c r="C18152">
        <v>2</v>
      </c>
      <c r="D18152">
        <f>220</f>
        <v>220</v>
      </c>
      <c r="E18152" t="s">
        <v>12</v>
      </c>
      <c r="F18152" s="3" t="s">
        <v>42280</v>
      </c>
      <c r="G18152">
        <v>2013</v>
      </c>
      <c r="H18152" t="s">
        <v>250</v>
      </c>
      <c r="I18152" t="s">
        <v>42278</v>
      </c>
    </row>
    <row r="18153" spans="1:9" ht="32" x14ac:dyDescent="0.2">
      <c r="A18153" t="s">
        <v>42275</v>
      </c>
      <c r="B18153" t="s">
        <v>42142</v>
      </c>
      <c r="C18153">
        <v>3</v>
      </c>
      <c r="D18153" t="s">
        <v>1049</v>
      </c>
      <c r="E18153" t="s">
        <v>42143</v>
      </c>
      <c r="F18153" s="3" t="s">
        <v>42144</v>
      </c>
      <c r="G18153">
        <v>2013</v>
      </c>
      <c r="H18153" t="s">
        <v>140</v>
      </c>
      <c r="I18153" t="s">
        <v>42278</v>
      </c>
    </row>
    <row r="18154" spans="1:9" ht="16" x14ac:dyDescent="0.2">
      <c r="A18154" t="s">
        <v>42281</v>
      </c>
      <c r="B18154" t="s">
        <v>42011</v>
      </c>
      <c r="C18154">
        <v>1</v>
      </c>
      <c r="D18154" t="s">
        <v>12</v>
      </c>
      <c r="E18154" t="s">
        <v>12</v>
      </c>
      <c r="F18154" s="3" t="s">
        <v>38742</v>
      </c>
      <c r="G18154">
        <v>2013</v>
      </c>
      <c r="H18154" t="s">
        <v>239</v>
      </c>
      <c r="I18154" t="s">
        <v>42282</v>
      </c>
    </row>
    <row r="18155" spans="1:9" ht="16" x14ac:dyDescent="0.2">
      <c r="A18155" t="s">
        <v>42283</v>
      </c>
      <c r="B18155" t="s">
        <v>42284</v>
      </c>
      <c r="C18155">
        <v>1</v>
      </c>
      <c r="D18155" t="s">
        <v>1128</v>
      </c>
      <c r="E18155" t="s">
        <v>12</v>
      </c>
      <c r="F18155" s="3" t="s">
        <v>42285</v>
      </c>
      <c r="G18155">
        <v>2013</v>
      </c>
      <c r="H18155" t="s">
        <v>140</v>
      </c>
      <c r="I18155" t="s">
        <v>42286</v>
      </c>
    </row>
    <row r="18156" spans="1:9" ht="16" x14ac:dyDescent="0.2">
      <c r="A18156" t="s">
        <v>42287</v>
      </c>
      <c r="B18156" t="s">
        <v>42288</v>
      </c>
      <c r="C18156">
        <v>1</v>
      </c>
      <c r="D18156" t="s">
        <v>12</v>
      </c>
      <c r="E18156" t="s">
        <v>12</v>
      </c>
      <c r="F18156" s="3" t="s">
        <v>42289</v>
      </c>
      <c r="G18156">
        <v>2013</v>
      </c>
      <c r="H18156" t="s">
        <v>761</v>
      </c>
      <c r="I18156" t="s">
        <v>42290</v>
      </c>
    </row>
    <row r="18157" spans="1:9" ht="32" x14ac:dyDescent="0.2">
      <c r="A18157" t="s">
        <v>42291</v>
      </c>
      <c r="B18157" t="s">
        <v>14091</v>
      </c>
      <c r="C18157">
        <v>1</v>
      </c>
      <c r="D18157" t="s">
        <v>12</v>
      </c>
      <c r="E18157" t="s">
        <v>12</v>
      </c>
      <c r="F18157" s="3" t="s">
        <v>42292</v>
      </c>
      <c r="G18157">
        <v>2013</v>
      </c>
      <c r="H18157" t="s">
        <v>998</v>
      </c>
      <c r="I18157" t="s">
        <v>42293</v>
      </c>
    </row>
    <row r="18158" spans="1:9" ht="16" x14ac:dyDescent="0.2">
      <c r="A18158" t="s">
        <v>42291</v>
      </c>
      <c r="B18158" t="s">
        <v>42294</v>
      </c>
      <c r="C18158">
        <v>2</v>
      </c>
      <c r="D18158" t="s">
        <v>12</v>
      </c>
      <c r="E18158" t="s">
        <v>12</v>
      </c>
      <c r="F18158" s="3" t="s">
        <v>42295</v>
      </c>
      <c r="G18158">
        <v>2013</v>
      </c>
      <c r="H18158" t="s">
        <v>998</v>
      </c>
      <c r="I18158" t="s">
        <v>42293</v>
      </c>
    </row>
    <row r="18159" spans="1:9" ht="16" x14ac:dyDescent="0.2">
      <c r="A18159" t="s">
        <v>42291</v>
      </c>
      <c r="B18159" t="s">
        <v>42296</v>
      </c>
      <c r="C18159">
        <v>3</v>
      </c>
      <c r="D18159" t="s">
        <v>12</v>
      </c>
      <c r="E18159" t="s">
        <v>12</v>
      </c>
      <c r="F18159" s="3" t="s">
        <v>32997</v>
      </c>
      <c r="G18159">
        <v>2013</v>
      </c>
      <c r="H18159" t="s">
        <v>998</v>
      </c>
      <c r="I18159" t="s">
        <v>42293</v>
      </c>
    </row>
    <row r="18160" spans="1:9" ht="16" x14ac:dyDescent="0.2">
      <c r="A18160" t="s">
        <v>42297</v>
      </c>
      <c r="B18160" t="s">
        <v>42298</v>
      </c>
      <c r="C18160">
        <v>1</v>
      </c>
      <c r="D18160" t="s">
        <v>12</v>
      </c>
      <c r="E18160" t="s">
        <v>12</v>
      </c>
      <c r="F18160" s="3" t="s">
        <v>32462</v>
      </c>
      <c r="G18160">
        <v>2013</v>
      </c>
      <c r="H18160" t="s">
        <v>14</v>
      </c>
      <c r="I18160" t="s">
        <v>42299</v>
      </c>
    </row>
    <row r="18161" spans="1:9" ht="32" x14ac:dyDescent="0.2">
      <c r="A18161" t="s">
        <v>42297</v>
      </c>
      <c r="B18161" t="s">
        <v>42300</v>
      </c>
      <c r="C18161">
        <v>2</v>
      </c>
      <c r="D18161" t="s">
        <v>12</v>
      </c>
      <c r="E18161" t="s">
        <v>12</v>
      </c>
      <c r="F18161" s="3" t="s">
        <v>42301</v>
      </c>
      <c r="G18161">
        <v>2013</v>
      </c>
      <c r="H18161" t="s">
        <v>371</v>
      </c>
      <c r="I18161" t="s">
        <v>42299</v>
      </c>
    </row>
    <row r="18162" spans="1:9" ht="32" x14ac:dyDescent="0.2">
      <c r="A18162" t="s">
        <v>42302</v>
      </c>
      <c r="B18162" t="s">
        <v>42303</v>
      </c>
      <c r="C18162">
        <v>1</v>
      </c>
      <c r="D18162" t="s">
        <v>12</v>
      </c>
      <c r="E18162" t="s">
        <v>12</v>
      </c>
      <c r="F18162" s="3" t="s">
        <v>473</v>
      </c>
      <c r="G18162">
        <v>2013</v>
      </c>
      <c r="H18162" t="s">
        <v>474</v>
      </c>
      <c r="I18162" t="s">
        <v>42304</v>
      </c>
    </row>
    <row r="18163" spans="1:9" ht="32" x14ac:dyDescent="0.2">
      <c r="A18163" t="s">
        <v>42305</v>
      </c>
      <c r="B18163" t="s">
        <v>8284</v>
      </c>
      <c r="C18163">
        <v>1</v>
      </c>
      <c r="D18163" t="s">
        <v>12</v>
      </c>
      <c r="E18163" t="s">
        <v>12</v>
      </c>
      <c r="F18163" s="3" t="s">
        <v>42306</v>
      </c>
      <c r="G18163">
        <v>2013</v>
      </c>
      <c r="H18163" t="s">
        <v>37</v>
      </c>
      <c r="I18163" t="s">
        <v>42307</v>
      </c>
    </row>
    <row r="18164" spans="1:9" ht="32" x14ac:dyDescent="0.2">
      <c r="A18164" t="s">
        <v>42308</v>
      </c>
      <c r="B18164" t="s">
        <v>37544</v>
      </c>
      <c r="C18164">
        <v>1</v>
      </c>
      <c r="D18164">
        <f>441</f>
        <v>441</v>
      </c>
      <c r="E18164" t="s">
        <v>12</v>
      </c>
      <c r="F18164" s="3" t="s">
        <v>42309</v>
      </c>
      <c r="G18164">
        <v>2013</v>
      </c>
      <c r="H18164" t="s">
        <v>140</v>
      </c>
      <c r="I18164" t="s">
        <v>42310</v>
      </c>
    </row>
    <row r="18165" spans="1:9" ht="16" x14ac:dyDescent="0.2">
      <c r="A18165" t="s">
        <v>42311</v>
      </c>
      <c r="B18165" t="s">
        <v>40436</v>
      </c>
      <c r="C18165">
        <v>1</v>
      </c>
      <c r="D18165" t="s">
        <v>4403</v>
      </c>
      <c r="E18165" t="s">
        <v>485</v>
      </c>
      <c r="F18165" s="3" t="s">
        <v>20215</v>
      </c>
      <c r="G18165">
        <v>2013</v>
      </c>
      <c r="H18165" t="s">
        <v>86</v>
      </c>
      <c r="I18165" t="s">
        <v>42312</v>
      </c>
    </row>
    <row r="18166" spans="1:9" ht="16" x14ac:dyDescent="0.2">
      <c r="A18166" t="s">
        <v>42311</v>
      </c>
      <c r="B18166" t="s">
        <v>35786</v>
      </c>
      <c r="C18166">
        <v>2</v>
      </c>
      <c r="D18166" t="s">
        <v>12</v>
      </c>
      <c r="E18166" t="s">
        <v>11432</v>
      </c>
      <c r="F18166" s="3" t="s">
        <v>26487</v>
      </c>
      <c r="G18166">
        <v>2013</v>
      </c>
      <c r="H18166" t="s">
        <v>86</v>
      </c>
      <c r="I18166" t="s">
        <v>42312</v>
      </c>
    </row>
    <row r="18167" spans="1:9" ht="32" x14ac:dyDescent="0.2">
      <c r="A18167" t="s">
        <v>42313</v>
      </c>
      <c r="B18167" t="s">
        <v>42314</v>
      </c>
      <c r="C18167">
        <v>1</v>
      </c>
      <c r="D18167" t="s">
        <v>4189</v>
      </c>
      <c r="E18167" t="s">
        <v>12</v>
      </c>
      <c r="F18167" s="3" t="s">
        <v>42315</v>
      </c>
      <c r="G18167">
        <v>2013</v>
      </c>
      <c r="H18167" t="s">
        <v>4191</v>
      </c>
      <c r="I18167" t="s">
        <v>42316</v>
      </c>
    </row>
    <row r="18168" spans="1:9" ht="16" x14ac:dyDescent="0.2">
      <c r="A18168" t="s">
        <v>42317</v>
      </c>
      <c r="B18168" t="s">
        <v>40851</v>
      </c>
      <c r="C18168">
        <v>1</v>
      </c>
      <c r="D18168" t="s">
        <v>12</v>
      </c>
      <c r="E18168" t="s">
        <v>12</v>
      </c>
      <c r="F18168" s="3" t="s">
        <v>4219</v>
      </c>
      <c r="G18168">
        <v>2013</v>
      </c>
      <c r="H18168" t="s">
        <v>140</v>
      </c>
      <c r="I18168" t="s">
        <v>42318</v>
      </c>
    </row>
    <row r="18169" spans="1:9" ht="32" x14ac:dyDescent="0.2">
      <c r="A18169" t="s">
        <v>42317</v>
      </c>
      <c r="B18169" t="s">
        <v>23903</v>
      </c>
      <c r="C18169">
        <v>2</v>
      </c>
      <c r="D18169">
        <f>151</f>
        <v>151</v>
      </c>
      <c r="E18169" t="s">
        <v>12</v>
      </c>
      <c r="F18169" s="3" t="s">
        <v>35476</v>
      </c>
      <c r="G18169">
        <v>2013</v>
      </c>
      <c r="H18169" t="s">
        <v>140</v>
      </c>
      <c r="I18169" t="s">
        <v>42318</v>
      </c>
    </row>
    <row r="18170" spans="1:9" ht="32" x14ac:dyDescent="0.2">
      <c r="A18170" t="s">
        <v>42319</v>
      </c>
      <c r="B18170" t="s">
        <v>26809</v>
      </c>
      <c r="C18170">
        <v>1</v>
      </c>
      <c r="D18170">
        <f>407</f>
        <v>407</v>
      </c>
      <c r="E18170" t="s">
        <v>12</v>
      </c>
      <c r="F18170" s="3" t="s">
        <v>42320</v>
      </c>
      <c r="G18170">
        <v>2013</v>
      </c>
      <c r="H18170" t="s">
        <v>37</v>
      </c>
      <c r="I18170" t="s">
        <v>42321</v>
      </c>
    </row>
    <row r="18171" spans="1:9" ht="16" x14ac:dyDescent="0.2">
      <c r="A18171" t="s">
        <v>42322</v>
      </c>
      <c r="B18171" t="s">
        <v>42323</v>
      </c>
      <c r="C18171">
        <v>1</v>
      </c>
      <c r="D18171">
        <f>446</f>
        <v>446</v>
      </c>
      <c r="E18171" t="s">
        <v>12</v>
      </c>
      <c r="F18171" s="3" t="s">
        <v>30786</v>
      </c>
      <c r="G18171">
        <v>2013</v>
      </c>
      <c r="H18171" t="s">
        <v>86</v>
      </c>
      <c r="I18171" t="s">
        <v>42324</v>
      </c>
    </row>
    <row r="18172" spans="1:9" ht="16" x14ac:dyDescent="0.2">
      <c r="A18172" t="s">
        <v>42325</v>
      </c>
      <c r="B18172" t="s">
        <v>42326</v>
      </c>
      <c r="C18172">
        <v>1</v>
      </c>
      <c r="D18172" t="s">
        <v>12</v>
      </c>
      <c r="E18172" t="s">
        <v>12</v>
      </c>
      <c r="F18172" s="3" t="s">
        <v>42327</v>
      </c>
      <c r="G18172">
        <v>2013</v>
      </c>
      <c r="H18172" t="s">
        <v>140</v>
      </c>
      <c r="I18172" t="s">
        <v>42328</v>
      </c>
    </row>
    <row r="18173" spans="1:9" ht="16" x14ac:dyDescent="0.2">
      <c r="A18173" t="s">
        <v>42325</v>
      </c>
      <c r="B18173" t="s">
        <v>42329</v>
      </c>
      <c r="C18173">
        <v>2</v>
      </c>
      <c r="D18173" t="s">
        <v>12</v>
      </c>
      <c r="E18173" t="s">
        <v>12</v>
      </c>
      <c r="F18173" s="3" t="s">
        <v>42330</v>
      </c>
      <c r="G18173">
        <v>2013</v>
      </c>
      <c r="H18173" t="s">
        <v>140</v>
      </c>
      <c r="I18173" t="s">
        <v>42328</v>
      </c>
    </row>
    <row r="18174" spans="1:9" ht="32" x14ac:dyDescent="0.2">
      <c r="A18174" t="s">
        <v>42325</v>
      </c>
      <c r="B18174" t="s">
        <v>42331</v>
      </c>
      <c r="C18174">
        <v>3</v>
      </c>
      <c r="D18174" t="s">
        <v>52</v>
      </c>
      <c r="E18174" t="s">
        <v>12</v>
      </c>
      <c r="F18174" s="3" t="s">
        <v>42332</v>
      </c>
      <c r="G18174">
        <v>2013</v>
      </c>
      <c r="H18174" t="s">
        <v>140</v>
      </c>
      <c r="I18174" t="s">
        <v>42328</v>
      </c>
    </row>
    <row r="18175" spans="1:9" ht="16" x14ac:dyDescent="0.2">
      <c r="A18175" t="s">
        <v>42325</v>
      </c>
      <c r="B18175" t="s">
        <v>5590</v>
      </c>
      <c r="C18175">
        <v>4</v>
      </c>
      <c r="D18175">
        <f>441</f>
        <v>441</v>
      </c>
      <c r="E18175" t="s">
        <v>12</v>
      </c>
      <c r="F18175" s="3" t="s">
        <v>42333</v>
      </c>
      <c r="G18175">
        <v>2013</v>
      </c>
      <c r="H18175" t="s">
        <v>140</v>
      </c>
      <c r="I18175" t="s">
        <v>42328</v>
      </c>
    </row>
    <row r="18176" spans="1:9" ht="16" x14ac:dyDescent="0.2">
      <c r="A18176" t="s">
        <v>42325</v>
      </c>
      <c r="B18176" t="s">
        <v>42334</v>
      </c>
      <c r="C18176">
        <v>5</v>
      </c>
      <c r="D18176" t="s">
        <v>12</v>
      </c>
      <c r="E18176" t="s">
        <v>12</v>
      </c>
      <c r="F18176" s="3" t="s">
        <v>42335</v>
      </c>
      <c r="G18176">
        <v>2013</v>
      </c>
      <c r="H18176" t="s">
        <v>140</v>
      </c>
      <c r="I18176" t="s">
        <v>42328</v>
      </c>
    </row>
    <row r="18177" spans="1:9" ht="32" x14ac:dyDescent="0.2">
      <c r="A18177" t="s">
        <v>42336</v>
      </c>
      <c r="B18177" t="s">
        <v>34922</v>
      </c>
      <c r="C18177">
        <v>1</v>
      </c>
      <c r="D18177" t="s">
        <v>2245</v>
      </c>
      <c r="E18177" t="s">
        <v>12</v>
      </c>
      <c r="F18177" s="3" t="s">
        <v>40800</v>
      </c>
      <c r="G18177">
        <v>2013</v>
      </c>
      <c r="H18177" t="s">
        <v>86</v>
      </c>
      <c r="I18177" t="s">
        <v>42337</v>
      </c>
    </row>
    <row r="18178" spans="1:9" ht="32" x14ac:dyDescent="0.2">
      <c r="A18178" t="s">
        <v>42338</v>
      </c>
      <c r="B18178" t="s">
        <v>42339</v>
      </c>
      <c r="C18178">
        <v>1</v>
      </c>
      <c r="D18178" t="s">
        <v>12</v>
      </c>
      <c r="E18178" t="s">
        <v>12</v>
      </c>
      <c r="F18178" s="3" t="s">
        <v>42340</v>
      </c>
      <c r="G18178">
        <v>2013</v>
      </c>
      <c r="H18178" t="s">
        <v>86</v>
      </c>
      <c r="I18178" t="s">
        <v>42341</v>
      </c>
    </row>
    <row r="18179" spans="1:9" ht="16" x14ac:dyDescent="0.2">
      <c r="A18179" t="s">
        <v>42342</v>
      </c>
      <c r="B18179" t="s">
        <v>42343</v>
      </c>
      <c r="C18179">
        <v>1</v>
      </c>
      <c r="D18179" t="s">
        <v>4221</v>
      </c>
      <c r="E18179" t="s">
        <v>1171</v>
      </c>
      <c r="F18179" s="3" t="s">
        <v>4222</v>
      </c>
      <c r="G18179">
        <v>2013</v>
      </c>
      <c r="H18179" t="s">
        <v>4191</v>
      </c>
      <c r="I18179" t="s">
        <v>42344</v>
      </c>
    </row>
    <row r="18180" spans="1:9" ht="16" x14ac:dyDescent="0.2">
      <c r="A18180" t="s">
        <v>42342</v>
      </c>
      <c r="B18180" t="s">
        <v>9621</v>
      </c>
      <c r="C18180">
        <v>2</v>
      </c>
      <c r="D18180" t="s">
        <v>4221</v>
      </c>
      <c r="E18180" t="s">
        <v>1171</v>
      </c>
      <c r="F18180" s="3" t="s">
        <v>4222</v>
      </c>
      <c r="G18180">
        <v>2013</v>
      </c>
      <c r="H18180" t="s">
        <v>4191</v>
      </c>
      <c r="I18180" t="s">
        <v>42344</v>
      </c>
    </row>
    <row r="18181" spans="1:9" ht="32" x14ac:dyDescent="0.2">
      <c r="A18181" t="s">
        <v>42342</v>
      </c>
      <c r="B18181" t="s">
        <v>42345</v>
      </c>
      <c r="C18181">
        <v>3</v>
      </c>
      <c r="D18181" t="s">
        <v>4221</v>
      </c>
      <c r="E18181" t="s">
        <v>12</v>
      </c>
      <c r="F18181" s="3" t="s">
        <v>42346</v>
      </c>
      <c r="G18181">
        <v>2013</v>
      </c>
      <c r="H18181" t="s">
        <v>4191</v>
      </c>
      <c r="I18181" t="s">
        <v>42344</v>
      </c>
    </row>
    <row r="18182" spans="1:9" ht="32" x14ac:dyDescent="0.2">
      <c r="A18182" t="s">
        <v>42347</v>
      </c>
      <c r="B18182" t="s">
        <v>40096</v>
      </c>
      <c r="C18182">
        <v>1</v>
      </c>
      <c r="D18182" t="s">
        <v>12</v>
      </c>
      <c r="E18182" t="s">
        <v>12</v>
      </c>
      <c r="F18182" s="3" t="s">
        <v>42348</v>
      </c>
      <c r="G18182">
        <v>2013</v>
      </c>
      <c r="H18182" t="s">
        <v>140</v>
      </c>
      <c r="I18182" t="s">
        <v>42349</v>
      </c>
    </row>
    <row r="18183" spans="1:9" ht="32" x14ac:dyDescent="0.2">
      <c r="A18183" t="s">
        <v>42350</v>
      </c>
      <c r="B18183" t="s">
        <v>42351</v>
      </c>
      <c r="C18183">
        <v>1</v>
      </c>
      <c r="D18183">
        <f>278</f>
        <v>278</v>
      </c>
      <c r="E18183" t="s">
        <v>12</v>
      </c>
      <c r="F18183" s="3" t="s">
        <v>12226</v>
      </c>
      <c r="G18183">
        <v>2013</v>
      </c>
      <c r="H18183" t="s">
        <v>140</v>
      </c>
      <c r="I18183" t="s">
        <v>42352</v>
      </c>
    </row>
    <row r="18184" spans="1:9" ht="16" x14ac:dyDescent="0.2">
      <c r="A18184" t="s">
        <v>42350</v>
      </c>
      <c r="B18184" t="s">
        <v>42353</v>
      </c>
      <c r="C18184">
        <v>2</v>
      </c>
      <c r="D18184" t="s">
        <v>12</v>
      </c>
      <c r="E18184" t="s">
        <v>12</v>
      </c>
      <c r="F18184" s="3" t="s">
        <v>42354</v>
      </c>
      <c r="G18184">
        <v>2013</v>
      </c>
      <c r="H18184" t="s">
        <v>140</v>
      </c>
      <c r="I18184" t="s">
        <v>42352</v>
      </c>
    </row>
    <row r="18185" spans="1:9" ht="16" x14ac:dyDescent="0.2">
      <c r="A18185" t="s">
        <v>42350</v>
      </c>
      <c r="B18185" t="s">
        <v>42355</v>
      </c>
      <c r="C18185">
        <v>3</v>
      </c>
      <c r="D18185" t="s">
        <v>12</v>
      </c>
      <c r="E18185" t="s">
        <v>12</v>
      </c>
      <c r="F18185" s="3" t="s">
        <v>38014</v>
      </c>
      <c r="G18185">
        <v>2013</v>
      </c>
      <c r="H18185" t="s">
        <v>140</v>
      </c>
      <c r="I18185" t="s">
        <v>42352</v>
      </c>
    </row>
    <row r="18186" spans="1:9" ht="16" x14ac:dyDescent="0.2">
      <c r="A18186" t="s">
        <v>42350</v>
      </c>
      <c r="B18186" t="s">
        <v>42356</v>
      </c>
      <c r="C18186">
        <v>4</v>
      </c>
      <c r="D18186" t="s">
        <v>12</v>
      </c>
      <c r="E18186" t="s">
        <v>12</v>
      </c>
      <c r="F18186" s="3" t="s">
        <v>42357</v>
      </c>
      <c r="G18186">
        <v>2013</v>
      </c>
      <c r="H18186" t="s">
        <v>140</v>
      </c>
      <c r="I18186" t="s">
        <v>42352</v>
      </c>
    </row>
    <row r="18187" spans="1:9" ht="32" x14ac:dyDescent="0.2">
      <c r="A18187" t="s">
        <v>42358</v>
      </c>
      <c r="B18187" t="s">
        <v>42359</v>
      </c>
      <c r="C18187">
        <v>1</v>
      </c>
      <c r="D18187">
        <f>134</f>
        <v>134</v>
      </c>
      <c r="E18187" t="s">
        <v>12</v>
      </c>
      <c r="F18187" s="3" t="s">
        <v>42360</v>
      </c>
      <c r="G18187">
        <v>2013</v>
      </c>
      <c r="H18187" t="s">
        <v>140</v>
      </c>
      <c r="I18187" t="s">
        <v>42361</v>
      </c>
    </row>
    <row r="18188" spans="1:9" ht="32" x14ac:dyDescent="0.2">
      <c r="A18188" t="s">
        <v>42362</v>
      </c>
      <c r="B18188" t="s">
        <v>42363</v>
      </c>
      <c r="C18188">
        <v>1</v>
      </c>
      <c r="D18188" t="s">
        <v>52</v>
      </c>
      <c r="E18188" t="s">
        <v>12</v>
      </c>
      <c r="F18188" s="3" t="s">
        <v>42364</v>
      </c>
      <c r="G18188">
        <v>2013</v>
      </c>
      <c r="H18188" t="s">
        <v>423</v>
      </c>
      <c r="I18188" t="s">
        <v>42365</v>
      </c>
    </row>
    <row r="18189" spans="1:9" ht="32" x14ac:dyDescent="0.2">
      <c r="A18189" t="s">
        <v>42362</v>
      </c>
      <c r="B18189" t="s">
        <v>42366</v>
      </c>
      <c r="C18189">
        <v>2</v>
      </c>
      <c r="D18189" t="s">
        <v>12</v>
      </c>
      <c r="E18189" t="s">
        <v>12</v>
      </c>
      <c r="F18189" s="3" t="s">
        <v>42367</v>
      </c>
      <c r="G18189">
        <v>2013</v>
      </c>
      <c r="H18189" t="s">
        <v>553</v>
      </c>
      <c r="I18189" t="s">
        <v>42365</v>
      </c>
    </row>
    <row r="18190" spans="1:9" ht="32" x14ac:dyDescent="0.2">
      <c r="A18190" t="s">
        <v>42362</v>
      </c>
      <c r="B18190" t="s">
        <v>42368</v>
      </c>
      <c r="C18190">
        <v>3</v>
      </c>
      <c r="D18190" t="s">
        <v>12</v>
      </c>
      <c r="E18190" t="s">
        <v>12</v>
      </c>
      <c r="F18190" s="3" t="s">
        <v>42369</v>
      </c>
      <c r="G18190">
        <v>2013</v>
      </c>
      <c r="H18190" t="s">
        <v>4387</v>
      </c>
      <c r="I18190" t="s">
        <v>42365</v>
      </c>
    </row>
    <row r="18191" spans="1:9" ht="32" x14ac:dyDescent="0.2">
      <c r="A18191" t="s">
        <v>42362</v>
      </c>
      <c r="B18191" t="s">
        <v>42370</v>
      </c>
      <c r="C18191">
        <v>4</v>
      </c>
      <c r="D18191" t="s">
        <v>52</v>
      </c>
      <c r="E18191" t="s">
        <v>12</v>
      </c>
      <c r="F18191" s="3" t="s">
        <v>42371</v>
      </c>
      <c r="G18191">
        <v>2013</v>
      </c>
      <c r="H18191" t="s">
        <v>423</v>
      </c>
      <c r="I18191" t="s">
        <v>42365</v>
      </c>
    </row>
    <row r="18192" spans="1:9" ht="32" x14ac:dyDescent="0.2">
      <c r="A18192" t="s">
        <v>42362</v>
      </c>
      <c r="B18192" t="s">
        <v>42372</v>
      </c>
      <c r="C18192">
        <v>5</v>
      </c>
      <c r="D18192" t="s">
        <v>12</v>
      </c>
      <c r="E18192" t="s">
        <v>12</v>
      </c>
      <c r="F18192" s="3" t="s">
        <v>42373</v>
      </c>
      <c r="G18192">
        <v>2013</v>
      </c>
      <c r="H18192" t="s">
        <v>423</v>
      </c>
      <c r="I18192" t="s">
        <v>42365</v>
      </c>
    </row>
    <row r="18193" spans="1:9" ht="32" x14ac:dyDescent="0.2">
      <c r="A18193" t="s">
        <v>42374</v>
      </c>
      <c r="B18193" t="s">
        <v>42375</v>
      </c>
      <c r="C18193">
        <v>1</v>
      </c>
      <c r="D18193" t="s">
        <v>12</v>
      </c>
      <c r="E18193" t="s">
        <v>12</v>
      </c>
      <c r="F18193" s="3" t="s">
        <v>42376</v>
      </c>
      <c r="G18193">
        <v>2013</v>
      </c>
      <c r="H18193" t="s">
        <v>602</v>
      </c>
      <c r="I18193" t="s">
        <v>42377</v>
      </c>
    </row>
    <row r="18194" spans="1:9" ht="32" x14ac:dyDescent="0.2">
      <c r="A18194" t="s">
        <v>42374</v>
      </c>
      <c r="B18194" t="s">
        <v>41402</v>
      </c>
      <c r="C18194">
        <v>2</v>
      </c>
      <c r="D18194" t="s">
        <v>12</v>
      </c>
      <c r="E18194" t="s">
        <v>12</v>
      </c>
      <c r="F18194" s="3" t="s">
        <v>41400</v>
      </c>
      <c r="G18194">
        <v>2013</v>
      </c>
      <c r="H18194" t="s">
        <v>602</v>
      </c>
      <c r="I18194" t="s">
        <v>42377</v>
      </c>
    </row>
    <row r="18195" spans="1:9" ht="16" x14ac:dyDescent="0.2">
      <c r="A18195" t="s">
        <v>42378</v>
      </c>
      <c r="B18195" t="s">
        <v>42379</v>
      </c>
      <c r="C18195">
        <v>1</v>
      </c>
      <c r="D18195" t="s">
        <v>1085</v>
      </c>
      <c r="E18195" t="s">
        <v>7714</v>
      </c>
      <c r="F18195" s="3" t="s">
        <v>21615</v>
      </c>
      <c r="G18195">
        <v>2013</v>
      </c>
      <c r="H18195" t="s">
        <v>1810</v>
      </c>
      <c r="I18195" t="s">
        <v>42380</v>
      </c>
    </row>
    <row r="18196" spans="1:9" ht="16" x14ac:dyDescent="0.2">
      <c r="A18196" t="s">
        <v>42381</v>
      </c>
      <c r="B18196" t="s">
        <v>42382</v>
      </c>
      <c r="C18196">
        <v>1</v>
      </c>
      <c r="D18196">
        <f>73</f>
        <v>73</v>
      </c>
      <c r="E18196" t="s">
        <v>12</v>
      </c>
      <c r="F18196" s="3" t="s">
        <v>31802</v>
      </c>
      <c r="G18196">
        <v>2013</v>
      </c>
      <c r="H18196" t="s">
        <v>3976</v>
      </c>
      <c r="I18196" t="s">
        <v>42383</v>
      </c>
    </row>
    <row r="18197" spans="1:9" ht="32" x14ac:dyDescent="0.2">
      <c r="A18197" t="s">
        <v>42384</v>
      </c>
      <c r="B18197" t="s">
        <v>42385</v>
      </c>
      <c r="C18197">
        <v>1</v>
      </c>
      <c r="D18197">
        <f>469</f>
        <v>469</v>
      </c>
      <c r="E18197" t="s">
        <v>12</v>
      </c>
      <c r="F18197" s="3" t="s">
        <v>42386</v>
      </c>
      <c r="G18197">
        <v>2013</v>
      </c>
      <c r="H18197" t="s">
        <v>267</v>
      </c>
      <c r="I18197" t="s">
        <v>42387</v>
      </c>
    </row>
    <row r="18198" spans="1:9" ht="32" x14ac:dyDescent="0.2">
      <c r="A18198" t="s">
        <v>42388</v>
      </c>
      <c r="B18198" t="s">
        <v>42389</v>
      </c>
      <c r="C18198">
        <v>1</v>
      </c>
      <c r="D18198" t="s">
        <v>1142</v>
      </c>
      <c r="E18198" t="s">
        <v>5324</v>
      </c>
      <c r="F18198" s="3" t="s">
        <v>11067</v>
      </c>
      <c r="G18198">
        <v>2013</v>
      </c>
      <c r="H18198" t="s">
        <v>368</v>
      </c>
      <c r="I18198" t="s">
        <v>42390</v>
      </c>
    </row>
    <row r="18199" spans="1:9" ht="32" x14ac:dyDescent="0.2">
      <c r="A18199" t="s">
        <v>42388</v>
      </c>
      <c r="B18199" t="s">
        <v>42391</v>
      </c>
      <c r="C18199">
        <v>2</v>
      </c>
      <c r="D18199" t="s">
        <v>5327</v>
      </c>
      <c r="E18199" t="s">
        <v>1171</v>
      </c>
      <c r="F18199" s="3" t="s">
        <v>42210</v>
      </c>
      <c r="G18199">
        <v>2013</v>
      </c>
      <c r="H18199" t="s">
        <v>368</v>
      </c>
      <c r="I18199" t="s">
        <v>42390</v>
      </c>
    </row>
    <row r="18200" spans="1:9" ht="16" x14ac:dyDescent="0.2">
      <c r="A18200" t="s">
        <v>42388</v>
      </c>
      <c r="B18200" t="s">
        <v>42392</v>
      </c>
      <c r="C18200">
        <v>3</v>
      </c>
      <c r="D18200" t="s">
        <v>12</v>
      </c>
      <c r="E18200" t="s">
        <v>12</v>
      </c>
      <c r="F18200" s="3" t="s">
        <v>3157</v>
      </c>
      <c r="G18200">
        <v>2013</v>
      </c>
      <c r="H18200" t="s">
        <v>140</v>
      </c>
      <c r="I18200" t="s">
        <v>42390</v>
      </c>
    </row>
    <row r="18201" spans="1:9" ht="32" x14ac:dyDescent="0.2">
      <c r="A18201" t="s">
        <v>42393</v>
      </c>
      <c r="B18201" t="s">
        <v>42394</v>
      </c>
      <c r="C18201">
        <v>1</v>
      </c>
      <c r="D18201" t="s">
        <v>1512</v>
      </c>
      <c r="E18201" t="s">
        <v>12</v>
      </c>
      <c r="F18201" s="3" t="s">
        <v>42395</v>
      </c>
      <c r="G18201">
        <v>2013</v>
      </c>
      <c r="H18201" t="s">
        <v>323</v>
      </c>
      <c r="I18201" t="s">
        <v>42396</v>
      </c>
    </row>
    <row r="18202" spans="1:9" ht="32" x14ac:dyDescent="0.2">
      <c r="A18202" t="s">
        <v>42397</v>
      </c>
      <c r="B18202" t="s">
        <v>39189</v>
      </c>
      <c r="C18202">
        <v>1</v>
      </c>
      <c r="D18202" t="s">
        <v>52</v>
      </c>
      <c r="E18202" t="s">
        <v>12</v>
      </c>
      <c r="F18202" s="7" t="s">
        <v>30615</v>
      </c>
      <c r="G18202">
        <v>2013</v>
      </c>
      <c r="H18202" t="s">
        <v>140</v>
      </c>
      <c r="I18202" t="s">
        <v>42398</v>
      </c>
    </row>
    <row r="18203" spans="1:9" ht="32" x14ac:dyDescent="0.2">
      <c r="A18203" t="s">
        <v>42399</v>
      </c>
      <c r="B18203" t="s">
        <v>36724</v>
      </c>
      <c r="C18203">
        <v>1</v>
      </c>
      <c r="D18203">
        <f>489</f>
        <v>489</v>
      </c>
      <c r="E18203" t="s">
        <v>12</v>
      </c>
      <c r="F18203" s="3" t="s">
        <v>42400</v>
      </c>
      <c r="G18203">
        <v>2013</v>
      </c>
      <c r="H18203" t="s">
        <v>267</v>
      </c>
      <c r="I18203" t="s">
        <v>42401</v>
      </c>
    </row>
    <row r="18204" spans="1:9" ht="32" x14ac:dyDescent="0.2">
      <c r="A18204" t="s">
        <v>42399</v>
      </c>
      <c r="B18204" t="s">
        <v>42402</v>
      </c>
      <c r="C18204">
        <v>2</v>
      </c>
      <c r="D18204">
        <f>489</f>
        <v>489</v>
      </c>
      <c r="E18204" t="s">
        <v>12</v>
      </c>
      <c r="F18204" s="3" t="s">
        <v>42403</v>
      </c>
      <c r="G18204">
        <v>2013</v>
      </c>
      <c r="H18204" t="s">
        <v>267</v>
      </c>
      <c r="I18204" t="s">
        <v>42401</v>
      </c>
    </row>
    <row r="18205" spans="1:9" ht="16" x14ac:dyDescent="0.2">
      <c r="A18205" t="s">
        <v>42399</v>
      </c>
      <c r="B18205" t="s">
        <v>42404</v>
      </c>
      <c r="C18205">
        <v>3</v>
      </c>
      <c r="D18205" t="s">
        <v>12</v>
      </c>
      <c r="E18205" t="s">
        <v>12</v>
      </c>
      <c r="F18205" s="3" t="s">
        <v>42405</v>
      </c>
      <c r="G18205">
        <v>2013</v>
      </c>
      <c r="H18205" t="s">
        <v>998</v>
      </c>
      <c r="I18205" t="s">
        <v>42401</v>
      </c>
    </row>
    <row r="18206" spans="1:9" ht="16" x14ac:dyDescent="0.2">
      <c r="A18206" t="s">
        <v>42406</v>
      </c>
      <c r="B18206" t="s">
        <v>42407</v>
      </c>
      <c r="C18206">
        <v>1</v>
      </c>
      <c r="D18206" t="s">
        <v>12</v>
      </c>
      <c r="E18206" t="s">
        <v>12</v>
      </c>
      <c r="F18206" s="3" t="s">
        <v>12806</v>
      </c>
      <c r="G18206">
        <v>2013</v>
      </c>
      <c r="H18206" t="s">
        <v>527</v>
      </c>
      <c r="I18206" t="s">
        <v>42408</v>
      </c>
    </row>
    <row r="18207" spans="1:9" ht="16" x14ac:dyDescent="0.2">
      <c r="A18207" t="s">
        <v>42406</v>
      </c>
      <c r="B18207" t="s">
        <v>42409</v>
      </c>
      <c r="C18207">
        <v>2</v>
      </c>
      <c r="D18207" t="s">
        <v>12</v>
      </c>
      <c r="E18207" t="s">
        <v>12</v>
      </c>
      <c r="F18207" s="3" t="s">
        <v>42410</v>
      </c>
      <c r="G18207">
        <v>2013</v>
      </c>
      <c r="H18207" t="s">
        <v>126</v>
      </c>
      <c r="I18207" t="s">
        <v>42408</v>
      </c>
    </row>
    <row r="18208" spans="1:9" ht="16" x14ac:dyDescent="0.2">
      <c r="A18208" t="s">
        <v>42406</v>
      </c>
      <c r="B18208" t="s">
        <v>42411</v>
      </c>
      <c r="C18208">
        <v>3</v>
      </c>
      <c r="D18208">
        <v>37</v>
      </c>
      <c r="E18208" t="s">
        <v>12</v>
      </c>
      <c r="F18208" s="7" t="s">
        <v>18466</v>
      </c>
      <c r="G18208">
        <v>2013</v>
      </c>
      <c r="H18208" t="s">
        <v>126</v>
      </c>
      <c r="I18208" t="s">
        <v>42408</v>
      </c>
    </row>
    <row r="18209" spans="1:9" ht="32" x14ac:dyDescent="0.2">
      <c r="A18209" t="s">
        <v>42406</v>
      </c>
      <c r="B18209" t="s">
        <v>42412</v>
      </c>
      <c r="C18209">
        <v>4</v>
      </c>
      <c r="D18209">
        <v>302</v>
      </c>
      <c r="E18209" t="s">
        <v>12</v>
      </c>
      <c r="F18209" s="7" t="s">
        <v>3130</v>
      </c>
      <c r="G18209">
        <v>2013</v>
      </c>
      <c r="H18209" t="s">
        <v>126</v>
      </c>
      <c r="I18209" t="s">
        <v>42408</v>
      </c>
    </row>
    <row r="18210" spans="1:9" ht="16" x14ac:dyDescent="0.2">
      <c r="A18210" t="s">
        <v>42413</v>
      </c>
      <c r="B18210" t="s">
        <v>2278</v>
      </c>
      <c r="C18210">
        <v>1</v>
      </c>
      <c r="D18210">
        <f>65</f>
        <v>65</v>
      </c>
      <c r="E18210" t="s">
        <v>464</v>
      </c>
      <c r="F18210" s="3" t="s">
        <v>2802</v>
      </c>
      <c r="G18210">
        <v>2013</v>
      </c>
      <c r="H18210" t="s">
        <v>323</v>
      </c>
      <c r="I18210" t="s">
        <v>42414</v>
      </c>
    </row>
    <row r="18211" spans="1:9" ht="16" x14ac:dyDescent="0.2">
      <c r="A18211" t="s">
        <v>42413</v>
      </c>
      <c r="B18211" t="s">
        <v>42415</v>
      </c>
      <c r="C18211">
        <v>2</v>
      </c>
      <c r="D18211" t="s">
        <v>12</v>
      </c>
      <c r="E18211" t="s">
        <v>12</v>
      </c>
      <c r="F18211" s="3" t="s">
        <v>42416</v>
      </c>
      <c r="G18211">
        <v>2013</v>
      </c>
      <c r="H18211" t="s">
        <v>323</v>
      </c>
      <c r="I18211" t="s">
        <v>42414</v>
      </c>
    </row>
    <row r="18212" spans="1:9" ht="32" x14ac:dyDescent="0.2">
      <c r="A18212" t="s">
        <v>42417</v>
      </c>
      <c r="B18212" t="s">
        <v>42418</v>
      </c>
      <c r="C18212">
        <v>1</v>
      </c>
      <c r="D18212">
        <f>159</f>
        <v>159</v>
      </c>
      <c r="E18212" t="s">
        <v>12</v>
      </c>
      <c r="F18212" s="3" t="s">
        <v>42419</v>
      </c>
      <c r="G18212">
        <v>2013</v>
      </c>
      <c r="H18212" t="s">
        <v>323</v>
      </c>
      <c r="I18212" t="s">
        <v>42420</v>
      </c>
    </row>
    <row r="18213" spans="1:9" ht="16" x14ac:dyDescent="0.2">
      <c r="A18213" t="s">
        <v>42421</v>
      </c>
      <c r="B18213" t="s">
        <v>42422</v>
      </c>
      <c r="C18213">
        <v>1</v>
      </c>
      <c r="D18213" t="s">
        <v>12</v>
      </c>
      <c r="E18213" t="s">
        <v>12</v>
      </c>
      <c r="F18213" s="3" t="s">
        <v>17246</v>
      </c>
      <c r="G18213">
        <v>2013</v>
      </c>
      <c r="H18213" t="s">
        <v>37</v>
      </c>
      <c r="I18213" t="s">
        <v>42423</v>
      </c>
    </row>
    <row r="18214" spans="1:9" ht="32" x14ac:dyDescent="0.2">
      <c r="A18214" t="s">
        <v>42424</v>
      </c>
      <c r="B18214" t="s">
        <v>2278</v>
      </c>
      <c r="C18214">
        <v>1</v>
      </c>
      <c r="D18214">
        <f>65</f>
        <v>65</v>
      </c>
      <c r="E18214" t="s">
        <v>464</v>
      </c>
      <c r="F18214" s="3" t="s">
        <v>26513</v>
      </c>
      <c r="G18214">
        <v>2013</v>
      </c>
      <c r="H18214" t="s">
        <v>323</v>
      </c>
      <c r="I18214" t="s">
        <v>42425</v>
      </c>
    </row>
    <row r="18215" spans="1:9" ht="16" x14ac:dyDescent="0.2">
      <c r="A18215" t="s">
        <v>42424</v>
      </c>
      <c r="B18215" t="s">
        <v>42426</v>
      </c>
      <c r="C18215">
        <v>2</v>
      </c>
      <c r="D18215" t="s">
        <v>12</v>
      </c>
      <c r="E18215" t="s">
        <v>12</v>
      </c>
      <c r="F18215" s="3" t="s">
        <v>42427</v>
      </c>
      <c r="G18215">
        <v>2013</v>
      </c>
      <c r="H18215" t="s">
        <v>602</v>
      </c>
      <c r="I18215" t="s">
        <v>42425</v>
      </c>
    </row>
    <row r="18216" spans="1:9" ht="32" x14ac:dyDescent="0.2">
      <c r="A18216" t="s">
        <v>42428</v>
      </c>
      <c r="B18216" t="s">
        <v>39867</v>
      </c>
      <c r="C18216">
        <v>1</v>
      </c>
      <c r="D18216" t="s">
        <v>12</v>
      </c>
      <c r="E18216" t="s">
        <v>12</v>
      </c>
      <c r="F18216" s="3" t="s">
        <v>38639</v>
      </c>
      <c r="G18216">
        <v>2013</v>
      </c>
      <c r="H18216" t="s">
        <v>3976</v>
      </c>
      <c r="I18216" t="s">
        <v>42429</v>
      </c>
    </row>
    <row r="18217" spans="1:9" ht="32" x14ac:dyDescent="0.2">
      <c r="A18217" t="s">
        <v>42430</v>
      </c>
      <c r="B18217" t="s">
        <v>25539</v>
      </c>
      <c r="C18217">
        <v>1</v>
      </c>
      <c r="D18217" t="s">
        <v>12</v>
      </c>
      <c r="E18217" t="s">
        <v>12</v>
      </c>
      <c r="F18217" s="3" t="s">
        <v>38202</v>
      </c>
      <c r="G18217">
        <v>2013</v>
      </c>
      <c r="H18217" t="s">
        <v>140</v>
      </c>
      <c r="I18217" t="s">
        <v>42431</v>
      </c>
    </row>
    <row r="18218" spans="1:9" ht="16" x14ac:dyDescent="0.2">
      <c r="A18218" t="s">
        <v>42432</v>
      </c>
      <c r="B18218" t="s">
        <v>42092</v>
      </c>
      <c r="C18218">
        <v>1</v>
      </c>
      <c r="D18218" t="s">
        <v>5574</v>
      </c>
      <c r="E18218" t="s">
        <v>12</v>
      </c>
      <c r="F18218" s="3" t="s">
        <v>8020</v>
      </c>
      <c r="G18218">
        <v>2013</v>
      </c>
      <c r="H18218" t="s">
        <v>140</v>
      </c>
      <c r="I18218" t="s">
        <v>42433</v>
      </c>
    </row>
    <row r="18219" spans="1:9" ht="16" x14ac:dyDescent="0.2">
      <c r="A18219" t="s">
        <v>42432</v>
      </c>
      <c r="B18219" t="s">
        <v>42434</v>
      </c>
      <c r="C18219">
        <v>2</v>
      </c>
      <c r="D18219" t="s">
        <v>5574</v>
      </c>
      <c r="E18219" t="s">
        <v>12</v>
      </c>
      <c r="F18219" s="3" t="s">
        <v>8020</v>
      </c>
      <c r="G18219">
        <v>2013</v>
      </c>
      <c r="H18219" t="s">
        <v>140</v>
      </c>
      <c r="I18219" t="s">
        <v>42433</v>
      </c>
    </row>
    <row r="18220" spans="1:9" ht="32" x14ac:dyDescent="0.2">
      <c r="A18220" t="s">
        <v>42435</v>
      </c>
      <c r="B18220" t="s">
        <v>42436</v>
      </c>
      <c r="C18220">
        <v>1</v>
      </c>
      <c r="D18220" t="s">
        <v>12</v>
      </c>
      <c r="E18220" t="s">
        <v>12</v>
      </c>
      <c r="F18220" s="3" t="s">
        <v>32356</v>
      </c>
      <c r="G18220">
        <v>2013</v>
      </c>
      <c r="H18220" t="s">
        <v>140</v>
      </c>
      <c r="I18220" t="s">
        <v>42437</v>
      </c>
    </row>
    <row r="18221" spans="1:9" ht="16" x14ac:dyDescent="0.2">
      <c r="A18221" t="s">
        <v>42438</v>
      </c>
      <c r="B18221" t="s">
        <v>42439</v>
      </c>
      <c r="C18221">
        <v>1</v>
      </c>
      <c r="D18221" t="s">
        <v>12</v>
      </c>
      <c r="E18221" t="s">
        <v>40508</v>
      </c>
      <c r="F18221" s="3" t="s">
        <v>42440</v>
      </c>
      <c r="G18221">
        <v>2013</v>
      </c>
      <c r="H18221" t="s">
        <v>998</v>
      </c>
      <c r="I18221" t="s">
        <v>42441</v>
      </c>
    </row>
    <row r="18222" spans="1:9" ht="16" x14ac:dyDescent="0.2">
      <c r="A18222" t="s">
        <v>42438</v>
      </c>
      <c r="B18222" t="s">
        <v>42442</v>
      </c>
      <c r="C18222">
        <v>2</v>
      </c>
      <c r="D18222" t="s">
        <v>12</v>
      </c>
      <c r="E18222" t="s">
        <v>3798</v>
      </c>
      <c r="F18222" s="3" t="s">
        <v>13361</v>
      </c>
      <c r="G18222">
        <v>2013</v>
      </c>
      <c r="H18222" t="s">
        <v>998</v>
      </c>
      <c r="I18222" t="s">
        <v>42441</v>
      </c>
    </row>
    <row r="18223" spans="1:9" ht="16" x14ac:dyDescent="0.2">
      <c r="A18223" t="s">
        <v>42438</v>
      </c>
      <c r="B18223" t="s">
        <v>42443</v>
      </c>
      <c r="C18223">
        <v>3</v>
      </c>
      <c r="D18223" t="s">
        <v>12</v>
      </c>
      <c r="E18223" t="s">
        <v>12</v>
      </c>
      <c r="F18223" s="3" t="s">
        <v>42444</v>
      </c>
      <c r="G18223">
        <v>2013</v>
      </c>
      <c r="H18223" t="s">
        <v>140</v>
      </c>
      <c r="I18223" t="s">
        <v>42441</v>
      </c>
    </row>
    <row r="18224" spans="1:9" ht="16" x14ac:dyDescent="0.2">
      <c r="A18224" t="s">
        <v>42445</v>
      </c>
      <c r="B18224" t="s">
        <v>42446</v>
      </c>
      <c r="C18224">
        <v>1</v>
      </c>
      <c r="D18224" t="s">
        <v>12</v>
      </c>
      <c r="E18224" t="s">
        <v>464</v>
      </c>
      <c r="F18224" s="3" t="s">
        <v>18786</v>
      </c>
      <c r="G18224">
        <v>2013</v>
      </c>
      <c r="H18224" t="s">
        <v>137</v>
      </c>
      <c r="I18224" t="s">
        <v>42447</v>
      </c>
    </row>
    <row r="18225" spans="1:9" ht="16" x14ac:dyDescent="0.2">
      <c r="A18225" t="s">
        <v>42448</v>
      </c>
      <c r="B18225" t="s">
        <v>40548</v>
      </c>
      <c r="C18225">
        <v>1</v>
      </c>
      <c r="D18225">
        <f>154</f>
        <v>154</v>
      </c>
      <c r="E18225" t="s">
        <v>12</v>
      </c>
      <c r="F18225" s="3" t="s">
        <v>2230</v>
      </c>
      <c r="G18225">
        <v>2013</v>
      </c>
      <c r="H18225" t="s">
        <v>140</v>
      </c>
      <c r="I18225" t="s">
        <v>42449</v>
      </c>
    </row>
    <row r="18226" spans="1:9" ht="32" x14ac:dyDescent="0.2">
      <c r="A18226" t="s">
        <v>42448</v>
      </c>
      <c r="B18226" t="s">
        <v>19054</v>
      </c>
      <c r="C18226">
        <v>2</v>
      </c>
      <c r="D18226">
        <f>154</f>
        <v>154</v>
      </c>
      <c r="E18226" t="s">
        <v>12</v>
      </c>
      <c r="F18226" s="3" t="s">
        <v>4947</v>
      </c>
      <c r="G18226">
        <v>2013</v>
      </c>
      <c r="H18226" t="s">
        <v>140</v>
      </c>
      <c r="I18226" t="s">
        <v>42449</v>
      </c>
    </row>
    <row r="18227" spans="1:9" ht="16" x14ac:dyDescent="0.2">
      <c r="A18227" t="s">
        <v>42448</v>
      </c>
      <c r="B18227" t="s">
        <v>40551</v>
      </c>
      <c r="C18227">
        <v>3</v>
      </c>
      <c r="D18227" t="s">
        <v>12</v>
      </c>
      <c r="E18227" t="s">
        <v>12</v>
      </c>
      <c r="F18227" s="3" t="s">
        <v>8307</v>
      </c>
      <c r="G18227">
        <v>2013</v>
      </c>
      <c r="H18227" t="s">
        <v>140</v>
      </c>
      <c r="I18227" t="s">
        <v>42449</v>
      </c>
    </row>
    <row r="18228" spans="1:9" ht="16" x14ac:dyDescent="0.2">
      <c r="A18228" t="s">
        <v>42448</v>
      </c>
      <c r="B18228" t="s">
        <v>40552</v>
      </c>
      <c r="C18228">
        <v>4</v>
      </c>
      <c r="D18228" t="s">
        <v>12</v>
      </c>
      <c r="E18228" t="s">
        <v>12</v>
      </c>
      <c r="F18228" s="3" t="s">
        <v>14197</v>
      </c>
      <c r="G18228">
        <v>2013</v>
      </c>
      <c r="H18228" t="s">
        <v>140</v>
      </c>
      <c r="I18228" t="s">
        <v>42449</v>
      </c>
    </row>
    <row r="18229" spans="1:9" ht="32" x14ac:dyDescent="0.2">
      <c r="A18229" t="s">
        <v>42448</v>
      </c>
      <c r="B18229" t="s">
        <v>37768</v>
      </c>
      <c r="C18229">
        <v>5</v>
      </c>
      <c r="D18229">
        <f>132</f>
        <v>132</v>
      </c>
      <c r="E18229" t="s">
        <v>12</v>
      </c>
      <c r="F18229" s="7" t="s">
        <v>19046</v>
      </c>
      <c r="G18229">
        <v>2013</v>
      </c>
      <c r="H18229" t="s">
        <v>140</v>
      </c>
      <c r="I18229" t="s">
        <v>42449</v>
      </c>
    </row>
    <row r="18230" spans="1:9" ht="16" x14ac:dyDescent="0.2">
      <c r="A18230" t="s">
        <v>42450</v>
      </c>
      <c r="B18230" t="s">
        <v>42451</v>
      </c>
      <c r="C18230">
        <v>1</v>
      </c>
      <c r="D18230">
        <f>511</f>
        <v>511</v>
      </c>
      <c r="E18230" t="s">
        <v>485</v>
      </c>
      <c r="F18230" s="3" t="s">
        <v>31635</v>
      </c>
      <c r="G18230">
        <v>2013</v>
      </c>
      <c r="H18230" t="s">
        <v>86</v>
      </c>
      <c r="I18230" t="s">
        <v>42452</v>
      </c>
    </row>
    <row r="18231" spans="1:9" ht="16" x14ac:dyDescent="0.2">
      <c r="A18231" t="s">
        <v>42450</v>
      </c>
      <c r="B18231" t="s">
        <v>14216</v>
      </c>
      <c r="C18231">
        <v>2</v>
      </c>
      <c r="D18231" t="s">
        <v>12</v>
      </c>
      <c r="E18231" t="s">
        <v>12</v>
      </c>
      <c r="F18231" s="3" t="s">
        <v>42453</v>
      </c>
      <c r="G18231">
        <v>2013</v>
      </c>
      <c r="H18231" t="s">
        <v>76</v>
      </c>
      <c r="I18231" t="s">
        <v>42452</v>
      </c>
    </row>
    <row r="18232" spans="1:9" ht="32" x14ac:dyDescent="0.2">
      <c r="A18232" t="s">
        <v>42454</v>
      </c>
      <c r="B18232" t="s">
        <v>27266</v>
      </c>
      <c r="C18232">
        <v>1</v>
      </c>
      <c r="D18232" t="s">
        <v>1010</v>
      </c>
      <c r="E18232" t="s">
        <v>12</v>
      </c>
      <c r="F18232" s="3" t="s">
        <v>18928</v>
      </c>
      <c r="G18232">
        <v>2013</v>
      </c>
      <c r="H18232" t="s">
        <v>140</v>
      </c>
      <c r="I18232" t="s">
        <v>42455</v>
      </c>
    </row>
    <row r="18233" spans="1:9" ht="16" x14ac:dyDescent="0.2">
      <c r="A18233" t="s">
        <v>42454</v>
      </c>
      <c r="B18233" t="s">
        <v>11394</v>
      </c>
      <c r="C18233">
        <v>2</v>
      </c>
      <c r="D18233" t="s">
        <v>12</v>
      </c>
      <c r="E18233" t="s">
        <v>12</v>
      </c>
      <c r="F18233" s="3" t="s">
        <v>42456</v>
      </c>
      <c r="G18233">
        <v>2013</v>
      </c>
      <c r="H18233" t="s">
        <v>140</v>
      </c>
      <c r="I18233" t="s">
        <v>42455</v>
      </c>
    </row>
    <row r="18234" spans="1:9" ht="32" x14ac:dyDescent="0.2">
      <c r="A18234" t="s">
        <v>42454</v>
      </c>
      <c r="B18234" t="s">
        <v>42457</v>
      </c>
      <c r="C18234">
        <v>3</v>
      </c>
      <c r="D18234">
        <f>285</f>
        <v>285</v>
      </c>
      <c r="E18234" t="s">
        <v>12</v>
      </c>
      <c r="F18234" s="3" t="s">
        <v>41300</v>
      </c>
      <c r="G18234">
        <v>2013</v>
      </c>
      <c r="H18234" t="s">
        <v>140</v>
      </c>
      <c r="I18234" t="s">
        <v>42455</v>
      </c>
    </row>
    <row r="18235" spans="1:9" ht="32" x14ac:dyDescent="0.2">
      <c r="A18235" t="s">
        <v>42454</v>
      </c>
      <c r="B18235" t="s">
        <v>31046</v>
      </c>
      <c r="C18235">
        <v>4</v>
      </c>
      <c r="D18235">
        <f>441</f>
        <v>441</v>
      </c>
      <c r="E18235" t="s">
        <v>12</v>
      </c>
      <c r="F18235" s="3" t="s">
        <v>42458</v>
      </c>
      <c r="G18235">
        <v>2013</v>
      </c>
      <c r="H18235" t="s">
        <v>140</v>
      </c>
      <c r="I18235" t="s">
        <v>42455</v>
      </c>
    </row>
    <row r="18236" spans="1:9" ht="16" x14ac:dyDescent="0.2">
      <c r="A18236" t="s">
        <v>42459</v>
      </c>
      <c r="B18236" t="s">
        <v>4946</v>
      </c>
      <c r="C18236">
        <v>1</v>
      </c>
      <c r="D18236" t="s">
        <v>712</v>
      </c>
      <c r="E18236" t="s">
        <v>12</v>
      </c>
      <c r="F18236" s="3" t="s">
        <v>26870</v>
      </c>
      <c r="G18236">
        <v>2013</v>
      </c>
      <c r="H18236" t="s">
        <v>140</v>
      </c>
      <c r="I18236" t="s">
        <v>42460</v>
      </c>
    </row>
    <row r="18237" spans="1:9" ht="32" x14ac:dyDescent="0.2">
      <c r="A18237" t="s">
        <v>42459</v>
      </c>
      <c r="B18237" t="s">
        <v>5043</v>
      </c>
      <c r="C18237">
        <v>2</v>
      </c>
      <c r="D18237">
        <f>545</f>
        <v>545</v>
      </c>
      <c r="E18237" t="s">
        <v>12</v>
      </c>
      <c r="F18237" s="3" t="s">
        <v>28001</v>
      </c>
      <c r="G18237">
        <v>2013</v>
      </c>
      <c r="H18237" t="s">
        <v>140</v>
      </c>
      <c r="I18237" t="s">
        <v>42460</v>
      </c>
    </row>
    <row r="18238" spans="1:9" ht="32" x14ac:dyDescent="0.2">
      <c r="A18238" t="s">
        <v>42459</v>
      </c>
      <c r="B18238" t="s">
        <v>19053</v>
      </c>
      <c r="C18238">
        <v>3</v>
      </c>
      <c r="D18238" t="s">
        <v>712</v>
      </c>
      <c r="E18238" t="s">
        <v>12</v>
      </c>
      <c r="F18238" s="3" t="s">
        <v>20532</v>
      </c>
      <c r="G18238">
        <v>2013</v>
      </c>
      <c r="H18238" t="s">
        <v>140</v>
      </c>
      <c r="I18238" t="s">
        <v>42460</v>
      </c>
    </row>
    <row r="18239" spans="1:9" ht="32" x14ac:dyDescent="0.2">
      <c r="A18239" t="s">
        <v>42461</v>
      </c>
      <c r="B18239" t="s">
        <v>42462</v>
      </c>
      <c r="C18239">
        <v>1</v>
      </c>
      <c r="D18239" s="4" t="s">
        <v>316</v>
      </c>
      <c r="E18239" t="s">
        <v>12</v>
      </c>
      <c r="F18239" s="7" t="s">
        <v>42463</v>
      </c>
      <c r="G18239">
        <v>2013</v>
      </c>
      <c r="H18239" t="s">
        <v>318</v>
      </c>
      <c r="I18239" t="s">
        <v>42464</v>
      </c>
    </row>
    <row r="18240" spans="1:9" ht="16" x14ac:dyDescent="0.2">
      <c r="A18240" t="s">
        <v>42461</v>
      </c>
      <c r="B18240" t="s">
        <v>42465</v>
      </c>
      <c r="C18240">
        <v>2</v>
      </c>
      <c r="D18240" t="s">
        <v>316</v>
      </c>
      <c r="E18240" t="s">
        <v>12</v>
      </c>
      <c r="F18240" s="3" t="s">
        <v>42466</v>
      </c>
      <c r="G18240">
        <v>2013</v>
      </c>
      <c r="H18240" t="s">
        <v>318</v>
      </c>
      <c r="I18240" t="s">
        <v>42464</v>
      </c>
    </row>
    <row r="18241" spans="1:9" ht="32" x14ac:dyDescent="0.2">
      <c r="A18241" t="s">
        <v>42467</v>
      </c>
      <c r="B18241" t="s">
        <v>1501</v>
      </c>
      <c r="C18241">
        <v>1</v>
      </c>
      <c r="D18241" t="s">
        <v>2586</v>
      </c>
      <c r="E18241" t="s">
        <v>12</v>
      </c>
      <c r="F18241" s="3" t="s">
        <v>42468</v>
      </c>
      <c r="G18241">
        <v>2013</v>
      </c>
      <c r="H18241" t="s">
        <v>140</v>
      </c>
      <c r="I18241" t="s">
        <v>42469</v>
      </c>
    </row>
    <row r="18242" spans="1:9" ht="16" x14ac:dyDescent="0.2">
      <c r="A18242" t="s">
        <v>42467</v>
      </c>
      <c r="B18242" t="s">
        <v>3400</v>
      </c>
      <c r="C18242">
        <v>2</v>
      </c>
      <c r="D18242" t="s">
        <v>12</v>
      </c>
      <c r="E18242" t="s">
        <v>12</v>
      </c>
      <c r="F18242" s="3" t="s">
        <v>42470</v>
      </c>
      <c r="G18242">
        <v>2013</v>
      </c>
      <c r="H18242" t="s">
        <v>140</v>
      </c>
      <c r="I18242" t="s">
        <v>42469</v>
      </c>
    </row>
    <row r="18243" spans="1:9" ht="16" x14ac:dyDescent="0.2">
      <c r="A18243" t="s">
        <v>42467</v>
      </c>
      <c r="B18243" t="s">
        <v>2600</v>
      </c>
      <c r="C18243">
        <v>3</v>
      </c>
      <c r="D18243" t="s">
        <v>12</v>
      </c>
      <c r="E18243" t="s">
        <v>12</v>
      </c>
      <c r="F18243" s="3" t="s">
        <v>42471</v>
      </c>
      <c r="G18243">
        <v>2013</v>
      </c>
      <c r="H18243" t="s">
        <v>37</v>
      </c>
      <c r="I18243" t="s">
        <v>42469</v>
      </c>
    </row>
    <row r="18244" spans="1:9" ht="16" x14ac:dyDescent="0.2">
      <c r="A18244" t="s">
        <v>42472</v>
      </c>
      <c r="B18244" t="s">
        <v>41581</v>
      </c>
      <c r="C18244">
        <v>1</v>
      </c>
      <c r="D18244" t="s">
        <v>966</v>
      </c>
      <c r="E18244" t="s">
        <v>12</v>
      </c>
      <c r="F18244" s="3" t="s">
        <v>41582</v>
      </c>
      <c r="G18244">
        <v>2013</v>
      </c>
      <c r="H18244" t="s">
        <v>86</v>
      </c>
      <c r="I18244" t="s">
        <v>42473</v>
      </c>
    </row>
    <row r="18245" spans="1:9" ht="16" x14ac:dyDescent="0.2">
      <c r="A18245" t="s">
        <v>42474</v>
      </c>
      <c r="B18245" t="s">
        <v>42475</v>
      </c>
      <c r="C18245">
        <v>1</v>
      </c>
      <c r="D18245">
        <f>400</f>
        <v>400</v>
      </c>
      <c r="E18245" t="s">
        <v>12</v>
      </c>
      <c r="F18245" s="3" t="s">
        <v>34236</v>
      </c>
      <c r="G18245">
        <v>2013</v>
      </c>
      <c r="H18245" t="s">
        <v>140</v>
      </c>
      <c r="I18245" t="s">
        <v>42476</v>
      </c>
    </row>
    <row r="18246" spans="1:9" ht="32" x14ac:dyDescent="0.2">
      <c r="A18246" t="s">
        <v>42477</v>
      </c>
      <c r="B18246" t="s">
        <v>42478</v>
      </c>
      <c r="C18246">
        <v>1</v>
      </c>
      <c r="D18246">
        <f>410</f>
        <v>410</v>
      </c>
      <c r="E18246" t="s">
        <v>12</v>
      </c>
      <c r="F18246" s="3" t="s">
        <v>37322</v>
      </c>
      <c r="G18246">
        <v>2013</v>
      </c>
      <c r="H18246" t="s">
        <v>140</v>
      </c>
      <c r="I18246" t="s">
        <v>42479</v>
      </c>
    </row>
    <row r="18247" spans="1:9" ht="32" x14ac:dyDescent="0.2">
      <c r="A18247" t="s">
        <v>42477</v>
      </c>
      <c r="B18247" t="s">
        <v>42480</v>
      </c>
      <c r="C18247">
        <v>2</v>
      </c>
      <c r="D18247">
        <f>410</f>
        <v>410</v>
      </c>
      <c r="E18247" t="s">
        <v>12</v>
      </c>
      <c r="F18247" s="3" t="s">
        <v>37322</v>
      </c>
      <c r="G18247">
        <v>2013</v>
      </c>
      <c r="H18247" t="s">
        <v>140</v>
      </c>
      <c r="I18247" t="s">
        <v>42479</v>
      </c>
    </row>
    <row r="18248" spans="1:9" ht="16" x14ac:dyDescent="0.2">
      <c r="A18248" t="s">
        <v>42481</v>
      </c>
      <c r="B18248" t="s">
        <v>42482</v>
      </c>
      <c r="C18248">
        <v>1</v>
      </c>
      <c r="D18248">
        <f>93</f>
        <v>93</v>
      </c>
      <c r="E18248" t="s">
        <v>12</v>
      </c>
      <c r="F18248" s="3" t="s">
        <v>3570</v>
      </c>
      <c r="G18248">
        <v>2013</v>
      </c>
      <c r="H18248" t="s">
        <v>140</v>
      </c>
      <c r="I18248" t="s">
        <v>42483</v>
      </c>
    </row>
    <row r="18249" spans="1:9" ht="16" x14ac:dyDescent="0.2">
      <c r="A18249" t="s">
        <v>42481</v>
      </c>
      <c r="B18249" t="s">
        <v>42484</v>
      </c>
      <c r="C18249">
        <v>2</v>
      </c>
      <c r="D18249" t="s">
        <v>12</v>
      </c>
      <c r="E18249" t="s">
        <v>12</v>
      </c>
      <c r="F18249" s="3" t="s">
        <v>42485</v>
      </c>
      <c r="G18249">
        <v>2013</v>
      </c>
      <c r="H18249" t="s">
        <v>140</v>
      </c>
      <c r="I18249" t="s">
        <v>42483</v>
      </c>
    </row>
    <row r="18250" spans="1:9" ht="16" x14ac:dyDescent="0.2">
      <c r="A18250" t="s">
        <v>42481</v>
      </c>
      <c r="B18250" t="s">
        <v>42486</v>
      </c>
      <c r="C18250">
        <v>3</v>
      </c>
      <c r="D18250">
        <f>548</f>
        <v>548</v>
      </c>
      <c r="E18250" t="s">
        <v>12</v>
      </c>
      <c r="F18250" s="3" t="s">
        <v>42487</v>
      </c>
      <c r="G18250">
        <v>2013</v>
      </c>
      <c r="H18250" t="s">
        <v>140</v>
      </c>
      <c r="I18250" t="s">
        <v>42483</v>
      </c>
    </row>
    <row r="18251" spans="1:9" ht="48" x14ac:dyDescent="0.2">
      <c r="A18251" t="s">
        <v>42488</v>
      </c>
      <c r="B18251" t="s">
        <v>42489</v>
      </c>
      <c r="C18251">
        <v>1</v>
      </c>
      <c r="D18251">
        <f>222</f>
        <v>222</v>
      </c>
      <c r="E18251" t="s">
        <v>12</v>
      </c>
      <c r="F18251" s="3" t="s">
        <v>28378</v>
      </c>
      <c r="G18251">
        <v>2013</v>
      </c>
      <c r="H18251" t="s">
        <v>140</v>
      </c>
      <c r="I18251" t="s">
        <v>42490</v>
      </c>
    </row>
    <row r="18252" spans="1:9" ht="32" x14ac:dyDescent="0.2">
      <c r="A18252" t="s">
        <v>42488</v>
      </c>
      <c r="B18252" t="s">
        <v>42491</v>
      </c>
      <c r="C18252">
        <v>2</v>
      </c>
      <c r="D18252">
        <f>222</f>
        <v>222</v>
      </c>
      <c r="E18252" t="s">
        <v>12</v>
      </c>
      <c r="F18252" s="3" t="s">
        <v>42492</v>
      </c>
      <c r="G18252">
        <v>2013</v>
      </c>
      <c r="H18252" t="s">
        <v>140</v>
      </c>
      <c r="I18252" t="s">
        <v>42490</v>
      </c>
    </row>
    <row r="18253" spans="1:9" ht="48" x14ac:dyDescent="0.2">
      <c r="A18253" t="s">
        <v>42488</v>
      </c>
      <c r="B18253" t="s">
        <v>42493</v>
      </c>
      <c r="C18253">
        <v>3</v>
      </c>
      <c r="D18253">
        <f>222</f>
        <v>222</v>
      </c>
      <c r="E18253" t="s">
        <v>12</v>
      </c>
      <c r="F18253" s="3" t="s">
        <v>42494</v>
      </c>
      <c r="G18253">
        <v>2013</v>
      </c>
      <c r="H18253" t="s">
        <v>140</v>
      </c>
      <c r="I18253" t="s">
        <v>42490</v>
      </c>
    </row>
    <row r="18254" spans="1:9" ht="16" x14ac:dyDescent="0.2">
      <c r="A18254" t="s">
        <v>42495</v>
      </c>
      <c r="B18254" t="s">
        <v>42496</v>
      </c>
      <c r="C18254">
        <v>1</v>
      </c>
      <c r="D18254" t="s">
        <v>5574</v>
      </c>
      <c r="E18254" t="s">
        <v>12</v>
      </c>
      <c r="F18254" s="3" t="s">
        <v>8020</v>
      </c>
      <c r="G18254">
        <v>2013</v>
      </c>
      <c r="H18254" t="s">
        <v>140</v>
      </c>
      <c r="I18254" t="s">
        <v>42497</v>
      </c>
    </row>
    <row r="18255" spans="1:9" ht="16" x14ac:dyDescent="0.2">
      <c r="A18255" t="s">
        <v>42495</v>
      </c>
      <c r="B18255" t="s">
        <v>42498</v>
      </c>
      <c r="C18255">
        <v>2</v>
      </c>
      <c r="D18255" t="s">
        <v>1010</v>
      </c>
      <c r="E18255" t="s">
        <v>12</v>
      </c>
      <c r="F18255" s="3" t="s">
        <v>6865</v>
      </c>
      <c r="G18255">
        <v>2013</v>
      </c>
      <c r="H18255" t="s">
        <v>140</v>
      </c>
      <c r="I18255" t="s">
        <v>42497</v>
      </c>
    </row>
    <row r="18256" spans="1:9" ht="32" x14ac:dyDescent="0.2">
      <c r="A18256" t="s">
        <v>42499</v>
      </c>
      <c r="B18256" t="s">
        <v>42500</v>
      </c>
      <c r="C18256">
        <v>1</v>
      </c>
      <c r="D18256">
        <f>76</f>
        <v>76</v>
      </c>
      <c r="E18256" t="s">
        <v>12</v>
      </c>
      <c r="F18256" s="3" t="s">
        <v>42501</v>
      </c>
      <c r="G18256">
        <v>2013</v>
      </c>
      <c r="H18256" t="s">
        <v>86</v>
      </c>
      <c r="I18256" t="s">
        <v>42502</v>
      </c>
    </row>
    <row r="18257" spans="1:9" ht="32" x14ac:dyDescent="0.2">
      <c r="A18257" t="s">
        <v>42503</v>
      </c>
      <c r="B18257" t="s">
        <v>42504</v>
      </c>
      <c r="C18257">
        <v>1</v>
      </c>
      <c r="D18257">
        <f>593</f>
        <v>593</v>
      </c>
      <c r="E18257" t="s">
        <v>12</v>
      </c>
      <c r="F18257" s="3" t="s">
        <v>42505</v>
      </c>
      <c r="G18257">
        <v>2013</v>
      </c>
      <c r="H18257" t="s">
        <v>86</v>
      </c>
      <c r="I18257" t="s">
        <v>42506</v>
      </c>
    </row>
    <row r="18258" spans="1:9" ht="32" x14ac:dyDescent="0.2">
      <c r="A18258" t="s">
        <v>42503</v>
      </c>
      <c r="B18258" t="s">
        <v>10679</v>
      </c>
      <c r="C18258">
        <v>2</v>
      </c>
      <c r="D18258">
        <f>446</f>
        <v>446</v>
      </c>
      <c r="E18258" t="s">
        <v>193</v>
      </c>
      <c r="F18258" s="3" t="s">
        <v>42507</v>
      </c>
      <c r="G18258">
        <v>2013</v>
      </c>
      <c r="H18258" t="s">
        <v>86</v>
      </c>
      <c r="I18258" t="s">
        <v>42506</v>
      </c>
    </row>
    <row r="18259" spans="1:9" ht="32" x14ac:dyDescent="0.2">
      <c r="A18259" t="s">
        <v>42503</v>
      </c>
      <c r="B18259" t="s">
        <v>10676</v>
      </c>
      <c r="C18259">
        <v>3</v>
      </c>
      <c r="D18259" t="s">
        <v>4403</v>
      </c>
      <c r="E18259" t="s">
        <v>485</v>
      </c>
      <c r="F18259" s="3" t="s">
        <v>42508</v>
      </c>
      <c r="G18259">
        <v>2013</v>
      </c>
      <c r="H18259" t="s">
        <v>86</v>
      </c>
      <c r="I18259" t="s">
        <v>42506</v>
      </c>
    </row>
    <row r="18260" spans="1:9" ht="32" x14ac:dyDescent="0.2">
      <c r="A18260" t="s">
        <v>42509</v>
      </c>
      <c r="B18260" t="s">
        <v>28012</v>
      </c>
      <c r="C18260">
        <v>1</v>
      </c>
      <c r="D18260">
        <v>302</v>
      </c>
      <c r="E18260" t="s">
        <v>12</v>
      </c>
      <c r="F18260" s="7" t="s">
        <v>3130</v>
      </c>
      <c r="G18260">
        <v>2013</v>
      </c>
      <c r="H18260" t="s">
        <v>126</v>
      </c>
      <c r="I18260" t="s">
        <v>42510</v>
      </c>
    </row>
    <row r="18261" spans="1:9" ht="32" x14ac:dyDescent="0.2">
      <c r="A18261" t="s">
        <v>42509</v>
      </c>
      <c r="B18261" t="s">
        <v>1578</v>
      </c>
      <c r="C18261">
        <v>2</v>
      </c>
      <c r="D18261" t="s">
        <v>1579</v>
      </c>
      <c r="E18261" t="s">
        <v>12</v>
      </c>
      <c r="F18261" s="3" t="s">
        <v>1580</v>
      </c>
      <c r="G18261">
        <v>2013</v>
      </c>
      <c r="H18261" t="s">
        <v>140</v>
      </c>
      <c r="I18261" t="s">
        <v>42510</v>
      </c>
    </row>
    <row r="18262" spans="1:9" ht="16" x14ac:dyDescent="0.2">
      <c r="A18262" t="s">
        <v>42511</v>
      </c>
      <c r="B18262" t="s">
        <v>42512</v>
      </c>
      <c r="C18262">
        <v>1</v>
      </c>
      <c r="D18262" t="s">
        <v>12</v>
      </c>
      <c r="E18262" t="s">
        <v>12</v>
      </c>
      <c r="F18262" s="3" t="s">
        <v>42513</v>
      </c>
      <c r="G18262">
        <v>2013</v>
      </c>
      <c r="H18262" t="s">
        <v>140</v>
      </c>
      <c r="I18262" t="s">
        <v>42514</v>
      </c>
    </row>
    <row r="18263" spans="1:9" ht="16" x14ac:dyDescent="0.2">
      <c r="A18263" t="s">
        <v>42515</v>
      </c>
      <c r="B18263" t="s">
        <v>42516</v>
      </c>
      <c r="C18263">
        <v>1</v>
      </c>
      <c r="D18263" t="s">
        <v>12</v>
      </c>
      <c r="E18263" t="s">
        <v>12</v>
      </c>
      <c r="F18263" s="3" t="s">
        <v>42517</v>
      </c>
      <c r="G18263">
        <v>2013</v>
      </c>
      <c r="H18263" t="s">
        <v>226</v>
      </c>
      <c r="I18263" t="s">
        <v>42518</v>
      </c>
    </row>
    <row r="18264" spans="1:9" ht="16" x14ac:dyDescent="0.2">
      <c r="A18264" t="s">
        <v>42519</v>
      </c>
      <c r="B18264" t="s">
        <v>30807</v>
      </c>
      <c r="C18264">
        <v>1</v>
      </c>
      <c r="D18264" t="s">
        <v>12</v>
      </c>
      <c r="E18264" t="s">
        <v>12</v>
      </c>
      <c r="F18264" s="3" t="s">
        <v>422</v>
      </c>
      <c r="G18264">
        <v>2013</v>
      </c>
      <c r="H18264" t="s">
        <v>423</v>
      </c>
      <c r="I18264" t="s">
        <v>42520</v>
      </c>
    </row>
    <row r="18265" spans="1:9" ht="32" x14ac:dyDescent="0.2">
      <c r="A18265" t="s">
        <v>42521</v>
      </c>
      <c r="B18265" t="s">
        <v>42522</v>
      </c>
      <c r="C18265">
        <v>1</v>
      </c>
      <c r="D18265">
        <f>85</f>
        <v>85</v>
      </c>
      <c r="E18265" t="s">
        <v>1171</v>
      </c>
      <c r="F18265" s="3" t="s">
        <v>42523</v>
      </c>
      <c r="G18265">
        <v>2013</v>
      </c>
      <c r="H18265" t="s">
        <v>174</v>
      </c>
      <c r="I18265" t="s">
        <v>42524</v>
      </c>
    </row>
    <row r="18266" spans="1:9" ht="16" x14ac:dyDescent="0.2">
      <c r="A18266" t="s">
        <v>42521</v>
      </c>
      <c r="B18266" t="s">
        <v>42525</v>
      </c>
      <c r="C18266">
        <v>2</v>
      </c>
      <c r="D18266" t="s">
        <v>12</v>
      </c>
      <c r="E18266" t="s">
        <v>12</v>
      </c>
      <c r="F18266" s="3" t="s">
        <v>42526</v>
      </c>
      <c r="G18266">
        <v>2013</v>
      </c>
      <c r="H18266" t="s">
        <v>174</v>
      </c>
      <c r="I18266" t="s">
        <v>42524</v>
      </c>
    </row>
    <row r="18267" spans="1:9" ht="16" x14ac:dyDescent="0.2">
      <c r="A18267" t="s">
        <v>42521</v>
      </c>
      <c r="B18267" t="s">
        <v>42527</v>
      </c>
      <c r="C18267">
        <v>3</v>
      </c>
      <c r="D18267">
        <f>85</f>
        <v>85</v>
      </c>
      <c r="E18267" t="s">
        <v>1171</v>
      </c>
      <c r="F18267" s="3" t="s">
        <v>21335</v>
      </c>
      <c r="G18267">
        <v>2013</v>
      </c>
      <c r="H18267" t="s">
        <v>174</v>
      </c>
      <c r="I18267" t="s">
        <v>42524</v>
      </c>
    </row>
    <row r="18268" spans="1:9" ht="16" x14ac:dyDescent="0.2">
      <c r="A18268" t="s">
        <v>42521</v>
      </c>
      <c r="B18268" t="s">
        <v>42528</v>
      </c>
      <c r="C18268">
        <v>4</v>
      </c>
      <c r="D18268" t="s">
        <v>12</v>
      </c>
      <c r="E18268" t="s">
        <v>1171</v>
      </c>
      <c r="F18268" s="3" t="s">
        <v>30891</v>
      </c>
      <c r="G18268">
        <v>2013</v>
      </c>
      <c r="H18268" t="s">
        <v>174</v>
      </c>
      <c r="I18268" t="s">
        <v>42524</v>
      </c>
    </row>
    <row r="18269" spans="1:9" ht="32" x14ac:dyDescent="0.2">
      <c r="A18269" t="s">
        <v>42529</v>
      </c>
      <c r="B18269" t="s">
        <v>42530</v>
      </c>
      <c r="C18269">
        <v>1</v>
      </c>
      <c r="D18269">
        <f>545</f>
        <v>545</v>
      </c>
      <c r="E18269" t="s">
        <v>12</v>
      </c>
      <c r="F18269" s="3" t="s">
        <v>42531</v>
      </c>
      <c r="G18269">
        <v>2013</v>
      </c>
      <c r="H18269" t="s">
        <v>140</v>
      </c>
      <c r="I18269" t="s">
        <v>42532</v>
      </c>
    </row>
    <row r="18270" spans="1:9" ht="16" x14ac:dyDescent="0.2">
      <c r="A18270" t="s">
        <v>42533</v>
      </c>
      <c r="B18270" t="s">
        <v>42083</v>
      </c>
      <c r="C18270">
        <v>1</v>
      </c>
      <c r="D18270" t="s">
        <v>90</v>
      </c>
      <c r="E18270" t="s">
        <v>12</v>
      </c>
      <c r="F18270" s="7" t="s">
        <v>6021</v>
      </c>
      <c r="G18270">
        <v>2013</v>
      </c>
      <c r="H18270" t="s">
        <v>226</v>
      </c>
      <c r="I18270" t="s">
        <v>42534</v>
      </c>
    </row>
    <row r="18271" spans="1:9" ht="16" x14ac:dyDescent="0.2">
      <c r="A18271" t="s">
        <v>42535</v>
      </c>
      <c r="B18271" t="s">
        <v>42083</v>
      </c>
      <c r="C18271">
        <v>1</v>
      </c>
      <c r="D18271" t="s">
        <v>90</v>
      </c>
      <c r="E18271" t="s">
        <v>12</v>
      </c>
      <c r="F18271" s="7" t="s">
        <v>6021</v>
      </c>
      <c r="G18271">
        <v>2013</v>
      </c>
      <c r="H18271" t="s">
        <v>226</v>
      </c>
      <c r="I18271" t="s">
        <v>42536</v>
      </c>
    </row>
    <row r="18272" spans="1:9" ht="16" x14ac:dyDescent="0.2">
      <c r="A18272" t="s">
        <v>42535</v>
      </c>
      <c r="B18272" t="s">
        <v>42087</v>
      </c>
      <c r="C18272">
        <v>2</v>
      </c>
      <c r="D18272" t="s">
        <v>12</v>
      </c>
      <c r="E18272" t="s">
        <v>4681</v>
      </c>
      <c r="F18272" s="7" t="s">
        <v>29408</v>
      </c>
      <c r="G18272">
        <v>2013</v>
      </c>
      <c r="H18272" t="s">
        <v>226</v>
      </c>
      <c r="I18272" t="s">
        <v>42536</v>
      </c>
    </row>
    <row r="18273" spans="1:9" ht="16" x14ac:dyDescent="0.2">
      <c r="A18273" t="s">
        <v>42535</v>
      </c>
      <c r="B18273" t="s">
        <v>42088</v>
      </c>
      <c r="C18273">
        <v>3</v>
      </c>
      <c r="D18273" t="s">
        <v>12</v>
      </c>
      <c r="E18273" t="s">
        <v>12</v>
      </c>
      <c r="F18273" s="3" t="s">
        <v>4186</v>
      </c>
      <c r="G18273">
        <v>2013</v>
      </c>
      <c r="H18273" t="s">
        <v>226</v>
      </c>
      <c r="I18273" t="s">
        <v>42536</v>
      </c>
    </row>
    <row r="18274" spans="1:9" ht="16" x14ac:dyDescent="0.2">
      <c r="A18274" t="s">
        <v>42537</v>
      </c>
      <c r="B18274" t="s">
        <v>42538</v>
      </c>
      <c r="C18274">
        <v>1</v>
      </c>
      <c r="D18274" t="s">
        <v>1903</v>
      </c>
      <c r="E18274" t="s">
        <v>12</v>
      </c>
      <c r="F18274" s="3" t="s">
        <v>1909</v>
      </c>
      <c r="G18274">
        <v>2013</v>
      </c>
      <c r="H18274" t="s">
        <v>323</v>
      </c>
      <c r="I18274" t="s">
        <v>42539</v>
      </c>
    </row>
    <row r="18275" spans="1:9" ht="16" x14ac:dyDescent="0.2">
      <c r="A18275" t="s">
        <v>42540</v>
      </c>
      <c r="B18275" t="s">
        <v>7826</v>
      </c>
      <c r="C18275">
        <v>1</v>
      </c>
      <c r="D18275" t="s">
        <v>1903</v>
      </c>
      <c r="E18275" t="s">
        <v>12</v>
      </c>
      <c r="F18275" s="3" t="s">
        <v>1909</v>
      </c>
      <c r="G18275">
        <v>2013</v>
      </c>
      <c r="H18275" t="s">
        <v>323</v>
      </c>
      <c r="I18275" t="s">
        <v>42541</v>
      </c>
    </row>
    <row r="18276" spans="1:9" ht="32" x14ac:dyDescent="0.2">
      <c r="A18276" t="s">
        <v>42540</v>
      </c>
      <c r="B18276" t="s">
        <v>42542</v>
      </c>
      <c r="C18276">
        <v>2</v>
      </c>
      <c r="D18276" t="s">
        <v>12</v>
      </c>
      <c r="E18276" t="s">
        <v>12</v>
      </c>
      <c r="F18276" s="3" t="s">
        <v>42543</v>
      </c>
      <c r="G18276">
        <v>2013</v>
      </c>
      <c r="H18276" t="s">
        <v>602</v>
      </c>
      <c r="I18276" t="s">
        <v>42541</v>
      </c>
    </row>
    <row r="18277" spans="1:9" ht="16" x14ac:dyDescent="0.2">
      <c r="A18277" t="s">
        <v>42540</v>
      </c>
      <c r="B18277" t="s">
        <v>42544</v>
      </c>
      <c r="C18277">
        <v>3</v>
      </c>
      <c r="D18277" t="s">
        <v>52</v>
      </c>
      <c r="E18277" t="s">
        <v>12</v>
      </c>
      <c r="F18277" s="3" t="s">
        <v>42545</v>
      </c>
      <c r="G18277">
        <v>2013</v>
      </c>
      <c r="H18277" t="s">
        <v>323</v>
      </c>
      <c r="I18277" t="s">
        <v>42541</v>
      </c>
    </row>
    <row r="18278" spans="1:9" ht="16" x14ac:dyDescent="0.2">
      <c r="A18278" t="s">
        <v>42546</v>
      </c>
      <c r="B18278" t="s">
        <v>42547</v>
      </c>
      <c r="C18278">
        <v>1</v>
      </c>
      <c r="D18278">
        <f>268</f>
        <v>268</v>
      </c>
      <c r="E18278" t="s">
        <v>12</v>
      </c>
      <c r="F18278" s="3" t="s">
        <v>11983</v>
      </c>
      <c r="G18278">
        <v>2013</v>
      </c>
      <c r="H18278" t="s">
        <v>140</v>
      </c>
      <c r="I18278" t="s">
        <v>42548</v>
      </c>
    </row>
    <row r="18279" spans="1:9" ht="16" x14ac:dyDescent="0.2">
      <c r="A18279" t="s">
        <v>42546</v>
      </c>
      <c r="B18279" t="s">
        <v>42549</v>
      </c>
      <c r="C18279">
        <v>2</v>
      </c>
      <c r="D18279" t="s">
        <v>12</v>
      </c>
      <c r="E18279" t="s">
        <v>12</v>
      </c>
      <c r="F18279" s="3" t="s">
        <v>42550</v>
      </c>
      <c r="G18279">
        <v>2013</v>
      </c>
      <c r="H18279" t="s">
        <v>140</v>
      </c>
      <c r="I18279" t="s">
        <v>42548</v>
      </c>
    </row>
    <row r="18280" spans="1:9" ht="16" x14ac:dyDescent="0.2">
      <c r="A18280" t="s">
        <v>42551</v>
      </c>
      <c r="B18280" t="s">
        <v>2573</v>
      </c>
      <c r="C18280">
        <v>1</v>
      </c>
      <c r="D18280">
        <f>489</f>
        <v>489</v>
      </c>
      <c r="E18280" t="s">
        <v>2574</v>
      </c>
      <c r="F18280" s="3" t="s">
        <v>5206</v>
      </c>
      <c r="G18280">
        <v>2013</v>
      </c>
      <c r="H18280" t="s">
        <v>267</v>
      </c>
      <c r="I18280" t="s">
        <v>42552</v>
      </c>
    </row>
    <row r="18281" spans="1:9" ht="16" x14ac:dyDescent="0.2">
      <c r="A18281" t="s">
        <v>42553</v>
      </c>
      <c r="B18281" t="s">
        <v>3136</v>
      </c>
      <c r="C18281">
        <v>1</v>
      </c>
      <c r="D18281" t="s">
        <v>12</v>
      </c>
      <c r="E18281" t="s">
        <v>12</v>
      </c>
      <c r="F18281" s="3" t="s">
        <v>42554</v>
      </c>
      <c r="G18281">
        <v>2013</v>
      </c>
      <c r="H18281" t="s">
        <v>14</v>
      </c>
      <c r="I18281" t="s">
        <v>42555</v>
      </c>
    </row>
    <row r="18282" spans="1:9" ht="16" x14ac:dyDescent="0.2">
      <c r="A18282" t="s">
        <v>42556</v>
      </c>
      <c r="B18282" t="s">
        <v>42557</v>
      </c>
      <c r="C18282">
        <v>1</v>
      </c>
      <c r="D18282" t="s">
        <v>12</v>
      </c>
      <c r="E18282" t="s">
        <v>12</v>
      </c>
      <c r="F18282" s="3" t="s">
        <v>42558</v>
      </c>
      <c r="G18282">
        <v>2013</v>
      </c>
      <c r="H18282" t="s">
        <v>553</v>
      </c>
      <c r="I18282" t="s">
        <v>42559</v>
      </c>
    </row>
    <row r="18283" spans="1:9" ht="16" x14ac:dyDescent="0.2">
      <c r="A18283" t="s">
        <v>42556</v>
      </c>
      <c r="B18283" t="s">
        <v>42560</v>
      </c>
      <c r="C18283">
        <v>2</v>
      </c>
      <c r="D18283" t="s">
        <v>31</v>
      </c>
      <c r="E18283" t="s">
        <v>12</v>
      </c>
      <c r="F18283" s="3" t="s">
        <v>42561</v>
      </c>
      <c r="G18283">
        <v>2013</v>
      </c>
      <c r="H18283" t="s">
        <v>553</v>
      </c>
      <c r="I18283" t="s">
        <v>42559</v>
      </c>
    </row>
    <row r="18284" spans="1:9" ht="32" x14ac:dyDescent="0.2">
      <c r="A18284" t="s">
        <v>42562</v>
      </c>
      <c r="B18284" t="s">
        <v>42563</v>
      </c>
      <c r="C18284">
        <v>1</v>
      </c>
      <c r="D18284" t="s">
        <v>52</v>
      </c>
      <c r="E18284" t="s">
        <v>12</v>
      </c>
      <c r="F18284" s="3" t="s">
        <v>25470</v>
      </c>
      <c r="G18284">
        <v>2013</v>
      </c>
      <c r="H18284" t="s">
        <v>423</v>
      </c>
      <c r="I18284" t="s">
        <v>42564</v>
      </c>
    </row>
    <row r="18285" spans="1:9" ht="16" x14ac:dyDescent="0.2">
      <c r="A18285" t="s">
        <v>42562</v>
      </c>
      <c r="B18285" t="s">
        <v>42565</v>
      </c>
      <c r="C18285">
        <v>2</v>
      </c>
      <c r="D18285" t="s">
        <v>12</v>
      </c>
      <c r="E18285" t="s">
        <v>12</v>
      </c>
      <c r="F18285" s="3" t="s">
        <v>42566</v>
      </c>
      <c r="G18285">
        <v>2013</v>
      </c>
      <c r="H18285" t="s">
        <v>423</v>
      </c>
      <c r="I18285" t="s">
        <v>42564</v>
      </c>
    </row>
    <row r="18286" spans="1:9" ht="16" x14ac:dyDescent="0.2">
      <c r="A18286" t="s">
        <v>42567</v>
      </c>
      <c r="B18286" t="s">
        <v>42568</v>
      </c>
      <c r="C18286">
        <v>1</v>
      </c>
      <c r="D18286" t="s">
        <v>12</v>
      </c>
      <c r="E18286" t="s">
        <v>12</v>
      </c>
      <c r="F18286" s="3" t="s">
        <v>42569</v>
      </c>
      <c r="G18286">
        <v>2013</v>
      </c>
      <c r="H18286" t="s">
        <v>2026</v>
      </c>
      <c r="I18286" t="s">
        <v>42570</v>
      </c>
    </row>
    <row r="18287" spans="1:9" ht="32" x14ac:dyDescent="0.2">
      <c r="A18287" t="s">
        <v>42571</v>
      </c>
      <c r="B18287" t="s">
        <v>39501</v>
      </c>
      <c r="C18287">
        <v>1</v>
      </c>
      <c r="D18287" t="s">
        <v>16860</v>
      </c>
      <c r="E18287" t="s">
        <v>70</v>
      </c>
      <c r="F18287" s="3" t="s">
        <v>39502</v>
      </c>
      <c r="G18287">
        <v>2013</v>
      </c>
      <c r="H18287" t="s">
        <v>4191</v>
      </c>
      <c r="I18287" t="s">
        <v>42572</v>
      </c>
    </row>
    <row r="18288" spans="1:9" ht="32" x14ac:dyDescent="0.2">
      <c r="A18288" t="s">
        <v>42571</v>
      </c>
      <c r="B18288" t="s">
        <v>41707</v>
      </c>
      <c r="C18288">
        <v>2</v>
      </c>
      <c r="D18288" t="s">
        <v>16860</v>
      </c>
      <c r="E18288" t="s">
        <v>12</v>
      </c>
      <c r="F18288" s="3" t="s">
        <v>41710</v>
      </c>
      <c r="G18288">
        <v>2013</v>
      </c>
      <c r="H18288" t="s">
        <v>4191</v>
      </c>
      <c r="I18288" t="s">
        <v>42572</v>
      </c>
    </row>
    <row r="18289" spans="1:9" ht="16" x14ac:dyDescent="0.2">
      <c r="A18289" t="s">
        <v>42571</v>
      </c>
      <c r="B18289" t="s">
        <v>41709</v>
      </c>
      <c r="C18289">
        <v>3</v>
      </c>
      <c r="D18289">
        <f>199</f>
        <v>199</v>
      </c>
      <c r="E18289" t="s">
        <v>12</v>
      </c>
      <c r="F18289" s="3" t="s">
        <v>41711</v>
      </c>
      <c r="G18289">
        <v>2013</v>
      </c>
      <c r="H18289" t="s">
        <v>67</v>
      </c>
      <c r="I18289" t="s">
        <v>42572</v>
      </c>
    </row>
    <row r="18290" spans="1:9" ht="16" x14ac:dyDescent="0.2">
      <c r="A18290" t="s">
        <v>42573</v>
      </c>
      <c r="B18290" t="s">
        <v>37950</v>
      </c>
      <c r="C18290">
        <v>1</v>
      </c>
      <c r="D18290">
        <f>351</f>
        <v>351</v>
      </c>
      <c r="E18290" t="s">
        <v>12</v>
      </c>
      <c r="F18290" s="3" t="s">
        <v>28549</v>
      </c>
      <c r="G18290">
        <v>2013</v>
      </c>
      <c r="H18290" t="s">
        <v>1810</v>
      </c>
      <c r="I18290" t="s">
        <v>42574</v>
      </c>
    </row>
    <row r="18291" spans="1:9" ht="32" x14ac:dyDescent="0.2">
      <c r="A18291" t="s">
        <v>42575</v>
      </c>
      <c r="B18291" t="s">
        <v>5608</v>
      </c>
      <c r="C18291">
        <v>1</v>
      </c>
      <c r="D18291" t="s">
        <v>5574</v>
      </c>
      <c r="E18291" t="s">
        <v>12</v>
      </c>
      <c r="F18291" s="3" t="s">
        <v>5575</v>
      </c>
      <c r="G18291">
        <v>2013</v>
      </c>
      <c r="H18291" t="s">
        <v>140</v>
      </c>
      <c r="I18291" t="s">
        <v>42576</v>
      </c>
    </row>
    <row r="18292" spans="1:9" ht="32" x14ac:dyDescent="0.2">
      <c r="A18292" t="s">
        <v>42575</v>
      </c>
      <c r="B18292" t="s">
        <v>42577</v>
      </c>
      <c r="C18292">
        <v>2</v>
      </c>
      <c r="D18292" t="s">
        <v>5574</v>
      </c>
      <c r="E18292" t="s">
        <v>12</v>
      </c>
      <c r="F18292" s="3" t="s">
        <v>42578</v>
      </c>
      <c r="G18292">
        <v>2013</v>
      </c>
      <c r="H18292" t="s">
        <v>140</v>
      </c>
      <c r="I18292" t="s">
        <v>42576</v>
      </c>
    </row>
    <row r="18293" spans="1:9" ht="32" x14ac:dyDescent="0.2">
      <c r="A18293" t="s">
        <v>42575</v>
      </c>
      <c r="B18293" t="s">
        <v>41489</v>
      </c>
      <c r="C18293">
        <v>3</v>
      </c>
      <c r="D18293" t="s">
        <v>5574</v>
      </c>
      <c r="E18293" t="s">
        <v>12</v>
      </c>
      <c r="F18293" s="3" t="s">
        <v>5575</v>
      </c>
      <c r="G18293">
        <v>2013</v>
      </c>
      <c r="H18293" t="s">
        <v>140</v>
      </c>
      <c r="I18293" t="s">
        <v>42576</v>
      </c>
    </row>
    <row r="18294" spans="1:9" ht="16" x14ac:dyDescent="0.2">
      <c r="A18294" t="s">
        <v>42579</v>
      </c>
      <c r="B18294" t="s">
        <v>42580</v>
      </c>
      <c r="C18294">
        <v>1</v>
      </c>
      <c r="D18294" t="s">
        <v>12</v>
      </c>
      <c r="E18294" t="s">
        <v>12</v>
      </c>
      <c r="F18294" s="3" t="s">
        <v>42581</v>
      </c>
      <c r="G18294">
        <v>2013</v>
      </c>
      <c r="H18294" t="s">
        <v>140</v>
      </c>
      <c r="I18294" t="s">
        <v>42582</v>
      </c>
    </row>
    <row r="18295" spans="1:9" ht="16" x14ac:dyDescent="0.2">
      <c r="A18295" t="s">
        <v>42583</v>
      </c>
      <c r="B18295" t="s">
        <v>27575</v>
      </c>
      <c r="C18295">
        <v>1</v>
      </c>
      <c r="D18295" t="s">
        <v>12</v>
      </c>
      <c r="E18295" t="s">
        <v>12</v>
      </c>
      <c r="F18295" s="3" t="s">
        <v>42584</v>
      </c>
      <c r="G18295">
        <v>2013</v>
      </c>
      <c r="H18295" t="s">
        <v>14</v>
      </c>
      <c r="I18295" t="s">
        <v>42585</v>
      </c>
    </row>
    <row r="18296" spans="1:9" ht="32" x14ac:dyDescent="0.2">
      <c r="A18296" t="s">
        <v>42586</v>
      </c>
      <c r="B18296" t="s">
        <v>42587</v>
      </c>
      <c r="C18296">
        <v>1</v>
      </c>
      <c r="D18296" t="s">
        <v>12</v>
      </c>
      <c r="E18296" t="s">
        <v>12</v>
      </c>
      <c r="F18296" s="3" t="s">
        <v>42588</v>
      </c>
      <c r="G18296">
        <v>2013</v>
      </c>
      <c r="H18296" t="s">
        <v>140</v>
      </c>
      <c r="I18296" t="s">
        <v>42589</v>
      </c>
    </row>
    <row r="18297" spans="1:9" ht="16" x14ac:dyDescent="0.2">
      <c r="A18297" t="s">
        <v>42590</v>
      </c>
      <c r="B18297" t="s">
        <v>42591</v>
      </c>
      <c r="C18297">
        <v>1</v>
      </c>
      <c r="D18297" t="s">
        <v>12</v>
      </c>
      <c r="E18297" t="s">
        <v>12</v>
      </c>
      <c r="F18297" s="3" t="s">
        <v>32471</v>
      </c>
      <c r="G18297">
        <v>2013</v>
      </c>
      <c r="H18297" t="s">
        <v>140</v>
      </c>
      <c r="I18297" t="s">
        <v>42592</v>
      </c>
    </row>
    <row r="18298" spans="1:9" ht="16" x14ac:dyDescent="0.2">
      <c r="A18298" t="s">
        <v>42593</v>
      </c>
      <c r="B18298" t="s">
        <v>42594</v>
      </c>
      <c r="C18298">
        <v>1</v>
      </c>
      <c r="D18298" t="s">
        <v>628</v>
      </c>
      <c r="E18298" t="s">
        <v>12</v>
      </c>
      <c r="F18298" s="3" t="s">
        <v>4888</v>
      </c>
      <c r="G18298">
        <v>2013</v>
      </c>
      <c r="H18298" t="s">
        <v>2026</v>
      </c>
      <c r="I18298" t="s">
        <v>42595</v>
      </c>
    </row>
    <row r="18299" spans="1:9" ht="32" x14ac:dyDescent="0.2">
      <c r="A18299" t="s">
        <v>42596</v>
      </c>
      <c r="B18299" t="s">
        <v>42597</v>
      </c>
      <c r="C18299">
        <v>1</v>
      </c>
      <c r="D18299" t="s">
        <v>2621</v>
      </c>
      <c r="E18299" t="s">
        <v>12</v>
      </c>
      <c r="F18299" s="3" t="s">
        <v>42598</v>
      </c>
      <c r="G18299">
        <v>2013</v>
      </c>
      <c r="H18299" t="s">
        <v>140</v>
      </c>
      <c r="I18299" t="s">
        <v>42599</v>
      </c>
    </row>
    <row r="18300" spans="1:9" ht="16" x14ac:dyDescent="0.2">
      <c r="A18300" t="s">
        <v>42600</v>
      </c>
      <c r="B18300" t="s">
        <v>41884</v>
      </c>
      <c r="C18300">
        <v>1</v>
      </c>
      <c r="D18300">
        <f>154</f>
        <v>154</v>
      </c>
      <c r="E18300" t="s">
        <v>12</v>
      </c>
      <c r="F18300" s="3" t="s">
        <v>2230</v>
      </c>
      <c r="G18300">
        <v>2013</v>
      </c>
      <c r="H18300" t="s">
        <v>140</v>
      </c>
      <c r="I18300" t="s">
        <v>42601</v>
      </c>
    </row>
    <row r="18301" spans="1:9" ht="32" x14ac:dyDescent="0.2">
      <c r="A18301" t="s">
        <v>42602</v>
      </c>
      <c r="B18301" t="s">
        <v>38877</v>
      </c>
      <c r="C18301">
        <v>1</v>
      </c>
      <c r="D18301" t="s">
        <v>52</v>
      </c>
      <c r="E18301" t="s">
        <v>12</v>
      </c>
      <c r="F18301" s="3" t="s">
        <v>42603</v>
      </c>
      <c r="G18301">
        <v>2013</v>
      </c>
      <c r="H18301" t="s">
        <v>140</v>
      </c>
      <c r="I18301" t="s">
        <v>42604</v>
      </c>
    </row>
    <row r="18302" spans="1:9" ht="32" x14ac:dyDescent="0.2">
      <c r="A18302" t="s">
        <v>42605</v>
      </c>
      <c r="B18302" t="s">
        <v>39874</v>
      </c>
      <c r="C18302">
        <v>3</v>
      </c>
      <c r="D18302" t="s">
        <v>5327</v>
      </c>
      <c r="E18302" t="s">
        <v>12</v>
      </c>
      <c r="F18302" s="3" t="s">
        <v>39875</v>
      </c>
      <c r="G18302">
        <v>2013</v>
      </c>
      <c r="H18302" t="s">
        <v>368</v>
      </c>
      <c r="I18302" t="s">
        <v>39876</v>
      </c>
    </row>
    <row r="18303" spans="1:9" ht="32" x14ac:dyDescent="0.2">
      <c r="A18303" t="s">
        <v>42605</v>
      </c>
      <c r="B18303" t="s">
        <v>18769</v>
      </c>
      <c r="C18303">
        <v>4</v>
      </c>
      <c r="D18303" t="s">
        <v>1142</v>
      </c>
      <c r="E18303" t="s">
        <v>5324</v>
      </c>
      <c r="F18303" s="3" t="s">
        <v>18770</v>
      </c>
      <c r="G18303">
        <v>2013</v>
      </c>
      <c r="H18303" t="s">
        <v>368</v>
      </c>
      <c r="I18303" t="s">
        <v>39876</v>
      </c>
    </row>
    <row r="18304" spans="1:9" ht="16" x14ac:dyDescent="0.2">
      <c r="A18304" t="s">
        <v>42606</v>
      </c>
      <c r="B18304" t="s">
        <v>5209</v>
      </c>
      <c r="C18304">
        <v>1</v>
      </c>
      <c r="D18304" t="s">
        <v>12</v>
      </c>
      <c r="E18304" t="s">
        <v>816</v>
      </c>
      <c r="F18304" s="3" t="s">
        <v>5210</v>
      </c>
      <c r="G18304">
        <v>2013</v>
      </c>
      <c r="H18304" t="s">
        <v>368</v>
      </c>
      <c r="I18304" t="s">
        <v>42607</v>
      </c>
    </row>
    <row r="18305" spans="1:9" ht="16" x14ac:dyDescent="0.2">
      <c r="A18305" t="s">
        <v>42606</v>
      </c>
      <c r="B18305" t="s">
        <v>5320</v>
      </c>
      <c r="C18305">
        <v>2</v>
      </c>
      <c r="D18305" t="s">
        <v>5327</v>
      </c>
      <c r="E18305" t="s">
        <v>12</v>
      </c>
      <c r="F18305" s="3" t="s">
        <v>20185</v>
      </c>
      <c r="G18305">
        <v>2013</v>
      </c>
      <c r="H18305" t="s">
        <v>368</v>
      </c>
      <c r="I18305" t="s">
        <v>42607</v>
      </c>
    </row>
    <row r="18306" spans="1:9" ht="32" x14ac:dyDescent="0.2">
      <c r="A18306" t="s">
        <v>42608</v>
      </c>
      <c r="B18306" t="s">
        <v>42609</v>
      </c>
      <c r="C18306">
        <v>1</v>
      </c>
      <c r="D18306">
        <f>73</f>
        <v>73</v>
      </c>
      <c r="E18306" t="s">
        <v>12</v>
      </c>
      <c r="F18306" s="3" t="s">
        <v>42610</v>
      </c>
      <c r="G18306">
        <v>2013</v>
      </c>
      <c r="H18306" t="s">
        <v>140</v>
      </c>
      <c r="I18306" t="s">
        <v>42611</v>
      </c>
    </row>
    <row r="18307" spans="1:9" ht="16" x14ac:dyDescent="0.2">
      <c r="A18307" t="s">
        <v>42608</v>
      </c>
      <c r="B18307" t="s">
        <v>42612</v>
      </c>
      <c r="C18307">
        <v>2</v>
      </c>
      <c r="D18307" t="s">
        <v>12</v>
      </c>
      <c r="E18307" t="s">
        <v>12</v>
      </c>
      <c r="F18307" s="3" t="s">
        <v>18780</v>
      </c>
      <c r="G18307">
        <v>2013</v>
      </c>
      <c r="H18307" t="s">
        <v>140</v>
      </c>
      <c r="I18307" t="s">
        <v>42611</v>
      </c>
    </row>
    <row r="18308" spans="1:9" ht="16" x14ac:dyDescent="0.2">
      <c r="A18308" t="s">
        <v>42608</v>
      </c>
      <c r="B18308" t="s">
        <v>39216</v>
      </c>
      <c r="C18308">
        <v>3</v>
      </c>
      <c r="D18308" t="s">
        <v>12</v>
      </c>
      <c r="E18308" t="s">
        <v>12</v>
      </c>
      <c r="F18308" s="3" t="s">
        <v>36262</v>
      </c>
      <c r="G18308">
        <v>2013</v>
      </c>
      <c r="H18308" t="s">
        <v>140</v>
      </c>
      <c r="I18308" t="s">
        <v>42611</v>
      </c>
    </row>
    <row r="18309" spans="1:9" ht="32" x14ac:dyDescent="0.2">
      <c r="A18309" t="s">
        <v>42613</v>
      </c>
      <c r="B18309" t="s">
        <v>42614</v>
      </c>
      <c r="C18309">
        <v>1</v>
      </c>
      <c r="D18309" s="4" t="s">
        <v>316</v>
      </c>
      <c r="E18309" t="s">
        <v>12</v>
      </c>
      <c r="F18309" s="7" t="s">
        <v>20801</v>
      </c>
      <c r="G18309">
        <v>2013</v>
      </c>
      <c r="H18309" t="s">
        <v>318</v>
      </c>
      <c r="I18309" t="s">
        <v>42615</v>
      </c>
    </row>
    <row r="18310" spans="1:9" ht="16" x14ac:dyDescent="0.2">
      <c r="A18310" t="s">
        <v>42616</v>
      </c>
      <c r="B18310" t="s">
        <v>11394</v>
      </c>
      <c r="C18310">
        <v>1</v>
      </c>
      <c r="D18310" t="s">
        <v>12</v>
      </c>
      <c r="E18310" t="s">
        <v>12</v>
      </c>
      <c r="F18310" s="3" t="s">
        <v>42617</v>
      </c>
      <c r="G18310">
        <v>2013</v>
      </c>
      <c r="H18310" t="s">
        <v>140</v>
      </c>
      <c r="I18310" t="s">
        <v>42618</v>
      </c>
    </row>
    <row r="18311" spans="1:9" ht="16" x14ac:dyDescent="0.2">
      <c r="A18311" t="s">
        <v>42616</v>
      </c>
      <c r="B18311" t="s">
        <v>27266</v>
      </c>
      <c r="C18311">
        <v>2</v>
      </c>
      <c r="D18311" t="s">
        <v>1010</v>
      </c>
      <c r="E18311" t="s">
        <v>12</v>
      </c>
      <c r="F18311" s="3" t="s">
        <v>6865</v>
      </c>
      <c r="G18311">
        <v>2013</v>
      </c>
      <c r="H18311" t="s">
        <v>140</v>
      </c>
      <c r="I18311" t="s">
        <v>42618</v>
      </c>
    </row>
    <row r="18312" spans="1:9" ht="16" x14ac:dyDescent="0.2">
      <c r="A18312" t="s">
        <v>42616</v>
      </c>
      <c r="B18312" t="s">
        <v>31046</v>
      </c>
      <c r="C18312">
        <v>3</v>
      </c>
      <c r="D18312" t="s">
        <v>1128</v>
      </c>
      <c r="E18312" t="s">
        <v>12</v>
      </c>
      <c r="F18312" s="3" t="s">
        <v>42619</v>
      </c>
      <c r="G18312">
        <v>2013</v>
      </c>
      <c r="H18312" t="s">
        <v>140</v>
      </c>
      <c r="I18312" t="s">
        <v>42618</v>
      </c>
    </row>
    <row r="18313" spans="1:9" ht="16" x14ac:dyDescent="0.2">
      <c r="A18313" t="s">
        <v>42620</v>
      </c>
      <c r="B18313" t="s">
        <v>42621</v>
      </c>
      <c r="C18313">
        <v>1</v>
      </c>
      <c r="D18313" t="s">
        <v>52</v>
      </c>
      <c r="E18313" t="s">
        <v>12</v>
      </c>
      <c r="F18313" s="3" t="s">
        <v>1278</v>
      </c>
      <c r="G18313">
        <v>2013</v>
      </c>
      <c r="H18313" t="s">
        <v>140</v>
      </c>
      <c r="I18313" t="s">
        <v>42622</v>
      </c>
    </row>
    <row r="18314" spans="1:9" ht="16" x14ac:dyDescent="0.2">
      <c r="A18314" t="s">
        <v>42620</v>
      </c>
      <c r="B18314" t="s">
        <v>42623</v>
      </c>
      <c r="C18314">
        <v>2</v>
      </c>
      <c r="D18314" t="s">
        <v>52</v>
      </c>
      <c r="E18314" t="s">
        <v>12</v>
      </c>
      <c r="F18314" s="3" t="s">
        <v>5599</v>
      </c>
      <c r="G18314">
        <v>2013</v>
      </c>
      <c r="H18314" t="s">
        <v>140</v>
      </c>
      <c r="I18314" t="s">
        <v>42622</v>
      </c>
    </row>
    <row r="18315" spans="1:9" ht="32" x14ac:dyDescent="0.2">
      <c r="A18315" t="s">
        <v>42620</v>
      </c>
      <c r="B18315" t="s">
        <v>42624</v>
      </c>
      <c r="C18315">
        <v>3</v>
      </c>
      <c r="D18315" t="s">
        <v>292</v>
      </c>
      <c r="E18315" t="s">
        <v>12</v>
      </c>
      <c r="F18315" s="7" t="s">
        <v>41998</v>
      </c>
      <c r="G18315">
        <v>2013</v>
      </c>
      <c r="H18315" t="s">
        <v>140</v>
      </c>
      <c r="I18315" t="s">
        <v>42622</v>
      </c>
    </row>
    <row r="18316" spans="1:9" ht="16" x14ac:dyDescent="0.2">
      <c r="A18316" t="s">
        <v>42620</v>
      </c>
      <c r="B18316" t="s">
        <v>42625</v>
      </c>
      <c r="C18316">
        <v>4</v>
      </c>
      <c r="D18316" t="s">
        <v>52</v>
      </c>
      <c r="E18316" t="s">
        <v>12</v>
      </c>
      <c r="F18316" s="3" t="s">
        <v>5599</v>
      </c>
      <c r="G18316">
        <v>2013</v>
      </c>
      <c r="H18316" t="s">
        <v>140</v>
      </c>
      <c r="I18316" t="s">
        <v>42622</v>
      </c>
    </row>
    <row r="18317" spans="1:9" ht="16" x14ac:dyDescent="0.2">
      <c r="A18317" t="s">
        <v>42626</v>
      </c>
      <c r="B18317" t="s">
        <v>42627</v>
      </c>
      <c r="C18317">
        <v>1</v>
      </c>
      <c r="D18317">
        <f>132</f>
        <v>132</v>
      </c>
      <c r="E18317" t="s">
        <v>12</v>
      </c>
      <c r="F18317" s="3" t="s">
        <v>42628</v>
      </c>
      <c r="G18317">
        <v>2013</v>
      </c>
      <c r="H18317" t="s">
        <v>140</v>
      </c>
      <c r="I18317" t="s">
        <v>42629</v>
      </c>
    </row>
    <row r="18318" spans="1:9" ht="32" x14ac:dyDescent="0.2">
      <c r="A18318" t="s">
        <v>42630</v>
      </c>
      <c r="B18318" t="s">
        <v>42631</v>
      </c>
      <c r="C18318">
        <v>1</v>
      </c>
      <c r="D18318" t="s">
        <v>759</v>
      </c>
      <c r="E18318" t="s">
        <v>12</v>
      </c>
      <c r="F18318" s="3" t="s">
        <v>42632</v>
      </c>
      <c r="G18318">
        <v>2013</v>
      </c>
      <c r="H18318" t="s">
        <v>761</v>
      </c>
      <c r="I18318" t="s">
        <v>42633</v>
      </c>
    </row>
    <row r="18319" spans="1:9" ht="32" x14ac:dyDescent="0.2">
      <c r="A18319" t="s">
        <v>42630</v>
      </c>
      <c r="B18319" t="s">
        <v>42634</v>
      </c>
      <c r="C18319">
        <v>2</v>
      </c>
      <c r="D18319" t="s">
        <v>12</v>
      </c>
      <c r="E18319" t="s">
        <v>12</v>
      </c>
      <c r="F18319" s="3" t="s">
        <v>42635</v>
      </c>
      <c r="G18319">
        <v>2013</v>
      </c>
      <c r="H18319" t="s">
        <v>140</v>
      </c>
      <c r="I18319" t="s">
        <v>42633</v>
      </c>
    </row>
    <row r="18320" spans="1:9" ht="32" x14ac:dyDescent="0.2">
      <c r="A18320" t="s">
        <v>42630</v>
      </c>
      <c r="B18320" t="s">
        <v>42636</v>
      </c>
      <c r="C18320">
        <v>3</v>
      </c>
      <c r="D18320" t="s">
        <v>12</v>
      </c>
      <c r="E18320" t="s">
        <v>12</v>
      </c>
      <c r="F18320" s="3" t="s">
        <v>42637</v>
      </c>
      <c r="G18320">
        <v>2013</v>
      </c>
      <c r="H18320" t="s">
        <v>140</v>
      </c>
      <c r="I18320" t="s">
        <v>42633</v>
      </c>
    </row>
    <row r="18321" spans="1:9" ht="16" x14ac:dyDescent="0.2">
      <c r="A18321" t="s">
        <v>42638</v>
      </c>
      <c r="B18321" t="s">
        <v>42639</v>
      </c>
      <c r="C18321">
        <v>1</v>
      </c>
      <c r="D18321" t="s">
        <v>12</v>
      </c>
      <c r="E18321" t="s">
        <v>12</v>
      </c>
      <c r="F18321" s="3" t="s">
        <v>42640</v>
      </c>
      <c r="G18321">
        <v>2013</v>
      </c>
      <c r="H18321" t="s">
        <v>140</v>
      </c>
      <c r="I18321" t="s">
        <v>42641</v>
      </c>
    </row>
    <row r="18322" spans="1:9" ht="32" x14ac:dyDescent="0.2">
      <c r="A18322" t="s">
        <v>42638</v>
      </c>
      <c r="B18322" t="s">
        <v>42642</v>
      </c>
      <c r="C18322">
        <v>2</v>
      </c>
      <c r="D18322" t="s">
        <v>1579</v>
      </c>
      <c r="E18322" t="s">
        <v>23307</v>
      </c>
      <c r="F18322" s="3" t="s">
        <v>42643</v>
      </c>
      <c r="G18322">
        <v>2013</v>
      </c>
      <c r="H18322" t="s">
        <v>140</v>
      </c>
      <c r="I18322" t="s">
        <v>42641</v>
      </c>
    </row>
    <row r="18323" spans="1:9" ht="32" x14ac:dyDescent="0.2">
      <c r="A18323" t="s">
        <v>42638</v>
      </c>
      <c r="B18323" t="s">
        <v>42644</v>
      </c>
      <c r="C18323">
        <v>3</v>
      </c>
      <c r="D18323" t="s">
        <v>1579</v>
      </c>
      <c r="E18323" t="s">
        <v>23307</v>
      </c>
      <c r="F18323" s="3" t="s">
        <v>42645</v>
      </c>
      <c r="G18323">
        <v>2013</v>
      </c>
      <c r="H18323" t="s">
        <v>140</v>
      </c>
      <c r="I18323" t="s">
        <v>42641</v>
      </c>
    </row>
    <row r="18324" spans="1:9" ht="16" x14ac:dyDescent="0.2">
      <c r="A18324" t="s">
        <v>42646</v>
      </c>
      <c r="B18324" t="s">
        <v>40430</v>
      </c>
      <c r="C18324">
        <v>1</v>
      </c>
      <c r="D18324" t="s">
        <v>1481</v>
      </c>
      <c r="E18324" t="s">
        <v>12</v>
      </c>
      <c r="F18324" s="3" t="s">
        <v>12529</v>
      </c>
      <c r="G18324">
        <v>2013</v>
      </c>
      <c r="H18324" t="s">
        <v>267</v>
      </c>
      <c r="I18324" t="s">
        <v>42647</v>
      </c>
    </row>
    <row r="18325" spans="1:9" ht="16" x14ac:dyDescent="0.2">
      <c r="A18325" t="s">
        <v>42646</v>
      </c>
      <c r="B18325" t="s">
        <v>31760</v>
      </c>
      <c r="C18325">
        <v>2</v>
      </c>
      <c r="D18325" t="s">
        <v>966</v>
      </c>
      <c r="E18325" t="s">
        <v>29541</v>
      </c>
      <c r="F18325" s="3" t="s">
        <v>29542</v>
      </c>
      <c r="G18325">
        <v>2013</v>
      </c>
      <c r="H18325" t="s">
        <v>267</v>
      </c>
      <c r="I18325" t="s">
        <v>42647</v>
      </c>
    </row>
    <row r="18326" spans="1:9" ht="32" x14ac:dyDescent="0.2">
      <c r="A18326" t="s">
        <v>42648</v>
      </c>
      <c r="B18326" t="s">
        <v>42649</v>
      </c>
      <c r="C18326">
        <v>1</v>
      </c>
      <c r="D18326" t="s">
        <v>2223</v>
      </c>
      <c r="E18326" t="s">
        <v>12</v>
      </c>
      <c r="F18326" s="3" t="s">
        <v>42650</v>
      </c>
      <c r="G18326">
        <v>2013</v>
      </c>
      <c r="H18326" t="s">
        <v>140</v>
      </c>
      <c r="I18326" t="s">
        <v>42651</v>
      </c>
    </row>
    <row r="18327" spans="1:9" ht="32" x14ac:dyDescent="0.2">
      <c r="A18327" t="s">
        <v>42648</v>
      </c>
      <c r="B18327" t="s">
        <v>38432</v>
      </c>
      <c r="C18327">
        <v>2</v>
      </c>
      <c r="D18327" t="s">
        <v>408</v>
      </c>
      <c r="E18327" t="s">
        <v>12</v>
      </c>
      <c r="F18327" s="3" t="s">
        <v>13998</v>
      </c>
      <c r="G18327">
        <v>2013</v>
      </c>
      <c r="H18327" t="s">
        <v>140</v>
      </c>
      <c r="I18327" t="s">
        <v>42651</v>
      </c>
    </row>
    <row r="18328" spans="1:9" ht="32" x14ac:dyDescent="0.2">
      <c r="A18328" t="s">
        <v>42652</v>
      </c>
      <c r="B18328" t="s">
        <v>1009</v>
      </c>
      <c r="C18328">
        <v>1</v>
      </c>
      <c r="D18328" t="s">
        <v>1010</v>
      </c>
      <c r="E18328" t="s">
        <v>12</v>
      </c>
      <c r="F18328" s="3" t="s">
        <v>1011</v>
      </c>
      <c r="G18328">
        <v>2013</v>
      </c>
      <c r="H18328" t="s">
        <v>140</v>
      </c>
      <c r="I18328" t="s">
        <v>42653</v>
      </c>
    </row>
    <row r="18329" spans="1:9" ht="32" x14ac:dyDescent="0.2">
      <c r="A18329" t="s">
        <v>42652</v>
      </c>
      <c r="B18329" t="s">
        <v>42654</v>
      </c>
      <c r="C18329">
        <v>2</v>
      </c>
      <c r="D18329" t="s">
        <v>1010</v>
      </c>
      <c r="E18329" t="s">
        <v>12</v>
      </c>
      <c r="F18329" s="3" t="s">
        <v>42655</v>
      </c>
      <c r="G18329">
        <v>2013</v>
      </c>
      <c r="H18329" t="s">
        <v>140</v>
      </c>
      <c r="I18329" t="s">
        <v>42653</v>
      </c>
    </row>
    <row r="18330" spans="1:9" ht="16" x14ac:dyDescent="0.2">
      <c r="A18330" t="s">
        <v>42652</v>
      </c>
      <c r="B18330" t="s">
        <v>42656</v>
      </c>
      <c r="C18330">
        <v>3</v>
      </c>
      <c r="D18330" t="s">
        <v>1010</v>
      </c>
      <c r="E18330" t="s">
        <v>12</v>
      </c>
      <c r="F18330" s="3" t="s">
        <v>6865</v>
      </c>
      <c r="G18330">
        <v>2013</v>
      </c>
      <c r="H18330" t="s">
        <v>140</v>
      </c>
      <c r="I18330" t="s">
        <v>42653</v>
      </c>
    </row>
    <row r="18331" spans="1:9" ht="32" x14ac:dyDescent="0.2">
      <c r="A18331" t="s">
        <v>42657</v>
      </c>
      <c r="B18331" t="s">
        <v>42658</v>
      </c>
      <c r="C18331">
        <v>1</v>
      </c>
      <c r="D18331" t="s">
        <v>1142</v>
      </c>
      <c r="E18331" t="s">
        <v>12</v>
      </c>
      <c r="F18331" s="3" t="s">
        <v>42659</v>
      </c>
      <c r="G18331">
        <v>2013</v>
      </c>
      <c r="H18331" t="s">
        <v>368</v>
      </c>
      <c r="I18331" t="s">
        <v>42660</v>
      </c>
    </row>
    <row r="18332" spans="1:9" ht="32" x14ac:dyDescent="0.2">
      <c r="A18332" t="s">
        <v>42657</v>
      </c>
      <c r="B18332" t="s">
        <v>5593</v>
      </c>
      <c r="C18332">
        <v>2</v>
      </c>
      <c r="D18332" t="s">
        <v>12</v>
      </c>
      <c r="E18332" t="s">
        <v>12</v>
      </c>
      <c r="F18332" s="3" t="s">
        <v>15336</v>
      </c>
      <c r="G18332">
        <v>2013</v>
      </c>
      <c r="H18332" t="s">
        <v>474</v>
      </c>
      <c r="I18332" t="s">
        <v>42660</v>
      </c>
    </row>
    <row r="18333" spans="1:9" ht="16" x14ac:dyDescent="0.2">
      <c r="A18333" t="s">
        <v>42657</v>
      </c>
      <c r="B18333" t="s">
        <v>42661</v>
      </c>
      <c r="C18333">
        <v>3</v>
      </c>
      <c r="D18333">
        <f>326</f>
        <v>326</v>
      </c>
      <c r="E18333" t="s">
        <v>12</v>
      </c>
      <c r="F18333" s="3" t="s">
        <v>42662</v>
      </c>
      <c r="G18333">
        <v>2013</v>
      </c>
      <c r="H18333" t="s">
        <v>368</v>
      </c>
      <c r="I18333" t="s">
        <v>42660</v>
      </c>
    </row>
    <row r="18334" spans="1:9" ht="16" x14ac:dyDescent="0.2">
      <c r="A18334" t="s">
        <v>42657</v>
      </c>
      <c r="B18334" t="s">
        <v>42663</v>
      </c>
      <c r="C18334">
        <v>4</v>
      </c>
      <c r="D18334" t="s">
        <v>12</v>
      </c>
      <c r="E18334" t="s">
        <v>12</v>
      </c>
      <c r="F18334" s="3" t="s">
        <v>42664</v>
      </c>
      <c r="G18334">
        <v>2013</v>
      </c>
      <c r="H18334" t="s">
        <v>140</v>
      </c>
      <c r="I18334" t="s">
        <v>42660</v>
      </c>
    </row>
    <row r="18335" spans="1:9" ht="16" x14ac:dyDescent="0.2">
      <c r="A18335" t="s">
        <v>42665</v>
      </c>
      <c r="B18335" t="s">
        <v>29481</v>
      </c>
      <c r="C18335">
        <v>1</v>
      </c>
      <c r="D18335" t="s">
        <v>3897</v>
      </c>
      <c r="E18335" t="s">
        <v>12</v>
      </c>
      <c r="F18335" s="3" t="s">
        <v>42666</v>
      </c>
      <c r="G18335">
        <v>2013</v>
      </c>
      <c r="H18335" t="s">
        <v>998</v>
      </c>
      <c r="I18335" t="s">
        <v>42667</v>
      </c>
    </row>
    <row r="18336" spans="1:9" ht="32" x14ac:dyDescent="0.2">
      <c r="A18336" t="s">
        <v>42668</v>
      </c>
      <c r="B18336" t="s">
        <v>42262</v>
      </c>
      <c r="C18336">
        <v>1</v>
      </c>
      <c r="D18336">
        <f>126</f>
        <v>126</v>
      </c>
      <c r="E18336" t="s">
        <v>12</v>
      </c>
      <c r="F18336" s="3" t="s">
        <v>42263</v>
      </c>
      <c r="G18336">
        <v>2013</v>
      </c>
      <c r="H18336" t="s">
        <v>250</v>
      </c>
      <c r="I18336" t="s">
        <v>42669</v>
      </c>
    </row>
    <row r="18337" spans="1:9" ht="16" x14ac:dyDescent="0.2">
      <c r="A18337" t="s">
        <v>42668</v>
      </c>
      <c r="B18337" t="s">
        <v>42265</v>
      </c>
      <c r="C18337">
        <v>2</v>
      </c>
      <c r="D18337">
        <f>441</f>
        <v>441</v>
      </c>
      <c r="E18337" t="s">
        <v>12</v>
      </c>
      <c r="F18337" s="3" t="s">
        <v>42670</v>
      </c>
      <c r="G18337">
        <v>2013</v>
      </c>
      <c r="H18337" t="s">
        <v>140</v>
      </c>
      <c r="I18337" t="s">
        <v>42669</v>
      </c>
    </row>
    <row r="18338" spans="1:9" ht="32" x14ac:dyDescent="0.2">
      <c r="A18338" t="s">
        <v>42668</v>
      </c>
      <c r="B18338" t="s">
        <v>42671</v>
      </c>
      <c r="C18338">
        <v>3</v>
      </c>
      <c r="D18338" t="s">
        <v>12</v>
      </c>
      <c r="E18338" t="s">
        <v>12</v>
      </c>
      <c r="F18338" s="3" t="s">
        <v>42672</v>
      </c>
      <c r="G18338">
        <v>2013</v>
      </c>
      <c r="H18338" t="s">
        <v>126</v>
      </c>
      <c r="I18338" t="s">
        <v>42669</v>
      </c>
    </row>
    <row r="18339" spans="1:9" ht="16" x14ac:dyDescent="0.2">
      <c r="A18339" t="s">
        <v>42673</v>
      </c>
      <c r="B18339" t="s">
        <v>27266</v>
      </c>
      <c r="C18339">
        <v>1</v>
      </c>
      <c r="D18339" t="s">
        <v>1010</v>
      </c>
      <c r="E18339" t="s">
        <v>12</v>
      </c>
      <c r="F18339" s="3" t="s">
        <v>6865</v>
      </c>
      <c r="G18339">
        <v>2013</v>
      </c>
      <c r="H18339" t="s">
        <v>140</v>
      </c>
      <c r="I18339" t="s">
        <v>42674</v>
      </c>
    </row>
    <row r="18340" spans="1:9" ht="16" x14ac:dyDescent="0.2">
      <c r="A18340" t="s">
        <v>42673</v>
      </c>
      <c r="B18340" t="s">
        <v>11394</v>
      </c>
      <c r="C18340">
        <v>2</v>
      </c>
      <c r="D18340" t="s">
        <v>12</v>
      </c>
      <c r="E18340" t="s">
        <v>12</v>
      </c>
      <c r="F18340" s="3" t="s">
        <v>42617</v>
      </c>
      <c r="G18340">
        <v>2013</v>
      </c>
      <c r="H18340" t="s">
        <v>140</v>
      </c>
      <c r="I18340" t="s">
        <v>42674</v>
      </c>
    </row>
    <row r="18341" spans="1:9" ht="32" x14ac:dyDescent="0.2">
      <c r="A18341" t="s">
        <v>42673</v>
      </c>
      <c r="B18341" t="s">
        <v>31046</v>
      </c>
      <c r="C18341">
        <v>3</v>
      </c>
      <c r="D18341" t="s">
        <v>344</v>
      </c>
      <c r="E18341" t="s">
        <v>12</v>
      </c>
      <c r="F18341" s="3" t="s">
        <v>42675</v>
      </c>
      <c r="G18341">
        <v>2013</v>
      </c>
      <c r="H18341" t="s">
        <v>140</v>
      </c>
      <c r="I18341" t="s">
        <v>42674</v>
      </c>
    </row>
    <row r="18342" spans="1:9" ht="16" x14ac:dyDescent="0.2">
      <c r="A18342" t="s">
        <v>42676</v>
      </c>
      <c r="B18342" t="s">
        <v>42677</v>
      </c>
      <c r="C18342">
        <v>1</v>
      </c>
      <c r="D18342" t="s">
        <v>3743</v>
      </c>
      <c r="E18342" t="s">
        <v>12</v>
      </c>
      <c r="F18342" s="3" t="s">
        <v>31706</v>
      </c>
      <c r="G18342">
        <v>2013</v>
      </c>
      <c r="H18342" t="s">
        <v>86</v>
      </c>
      <c r="I18342" t="s">
        <v>42678</v>
      </c>
    </row>
    <row r="18343" spans="1:9" ht="32" x14ac:dyDescent="0.2">
      <c r="A18343" t="s">
        <v>42676</v>
      </c>
      <c r="B18343" t="s">
        <v>42679</v>
      </c>
      <c r="C18343">
        <v>2</v>
      </c>
      <c r="D18343" t="s">
        <v>3743</v>
      </c>
      <c r="E18343" t="s">
        <v>12</v>
      </c>
      <c r="F18343" s="3" t="s">
        <v>42680</v>
      </c>
      <c r="G18343">
        <v>2013</v>
      </c>
      <c r="H18343" t="s">
        <v>86</v>
      </c>
      <c r="I18343" t="s">
        <v>42678</v>
      </c>
    </row>
    <row r="18344" spans="1:9" ht="32" x14ac:dyDescent="0.2">
      <c r="A18344" t="s">
        <v>42681</v>
      </c>
      <c r="B18344" t="s">
        <v>42682</v>
      </c>
      <c r="C18344">
        <v>1</v>
      </c>
      <c r="D18344" t="s">
        <v>1128</v>
      </c>
      <c r="E18344" t="s">
        <v>12</v>
      </c>
      <c r="F18344" s="3" t="s">
        <v>42683</v>
      </c>
      <c r="G18344">
        <v>2013</v>
      </c>
      <c r="H18344" t="s">
        <v>140</v>
      </c>
      <c r="I18344" t="s">
        <v>42684</v>
      </c>
    </row>
    <row r="18345" spans="1:9" ht="32" x14ac:dyDescent="0.2">
      <c r="A18345" t="s">
        <v>42685</v>
      </c>
      <c r="B18345" t="s">
        <v>42544</v>
      </c>
      <c r="C18345">
        <v>1</v>
      </c>
      <c r="D18345" t="s">
        <v>1903</v>
      </c>
      <c r="E18345" t="s">
        <v>12</v>
      </c>
      <c r="F18345" s="3" t="s">
        <v>7827</v>
      </c>
      <c r="G18345">
        <v>2012</v>
      </c>
      <c r="H18345" t="s">
        <v>323</v>
      </c>
      <c r="I18345" t="s">
        <v>42686</v>
      </c>
    </row>
    <row r="18346" spans="1:9" ht="16" x14ac:dyDescent="0.2">
      <c r="A18346" t="s">
        <v>42687</v>
      </c>
      <c r="B18346" t="s">
        <v>42688</v>
      </c>
      <c r="C18346">
        <v>1</v>
      </c>
      <c r="D18346" t="s">
        <v>12</v>
      </c>
      <c r="E18346" t="s">
        <v>12</v>
      </c>
      <c r="F18346" s="3" t="s">
        <v>42689</v>
      </c>
      <c r="G18346">
        <v>2012</v>
      </c>
      <c r="H18346" t="s">
        <v>140</v>
      </c>
      <c r="I18346" t="s">
        <v>42690</v>
      </c>
    </row>
    <row r="18347" spans="1:9" ht="16" x14ac:dyDescent="0.2">
      <c r="A18347" t="s">
        <v>42691</v>
      </c>
      <c r="B18347" t="s">
        <v>42692</v>
      </c>
      <c r="C18347">
        <v>1</v>
      </c>
      <c r="D18347" t="s">
        <v>6469</v>
      </c>
      <c r="E18347" t="s">
        <v>12</v>
      </c>
      <c r="F18347" s="3" t="s">
        <v>30953</v>
      </c>
      <c r="G18347">
        <v>2012</v>
      </c>
      <c r="H18347" t="s">
        <v>368</v>
      </c>
      <c r="I18347" t="s">
        <v>42693</v>
      </c>
    </row>
    <row r="18348" spans="1:9" ht="32" x14ac:dyDescent="0.2">
      <c r="A18348" t="s">
        <v>42694</v>
      </c>
      <c r="B18348" t="s">
        <v>42695</v>
      </c>
      <c r="C18348">
        <v>1</v>
      </c>
      <c r="D18348">
        <f>65</f>
        <v>65</v>
      </c>
      <c r="E18348" t="s">
        <v>464</v>
      </c>
      <c r="F18348" s="3" t="s">
        <v>36030</v>
      </c>
      <c r="G18348">
        <v>2012</v>
      </c>
      <c r="H18348" t="s">
        <v>323</v>
      </c>
      <c r="I18348" t="s">
        <v>42696</v>
      </c>
    </row>
    <row r="18349" spans="1:9" ht="16" x14ac:dyDescent="0.2">
      <c r="A18349" t="s">
        <v>42697</v>
      </c>
      <c r="B18349" t="s">
        <v>10152</v>
      </c>
      <c r="C18349">
        <v>1</v>
      </c>
      <c r="D18349" t="s">
        <v>1128</v>
      </c>
      <c r="E18349" t="s">
        <v>12</v>
      </c>
      <c r="F18349" s="3" t="s">
        <v>42619</v>
      </c>
      <c r="G18349">
        <v>2012</v>
      </c>
      <c r="H18349" t="s">
        <v>140</v>
      </c>
      <c r="I18349" t="s">
        <v>42698</v>
      </c>
    </row>
    <row r="18350" spans="1:9" ht="16" x14ac:dyDescent="0.2">
      <c r="A18350" t="s">
        <v>42699</v>
      </c>
      <c r="B18350" t="s">
        <v>42700</v>
      </c>
      <c r="C18350">
        <v>1</v>
      </c>
      <c r="D18350" t="s">
        <v>12</v>
      </c>
      <c r="E18350" t="s">
        <v>12</v>
      </c>
      <c r="F18350" s="3" t="s">
        <v>42701</v>
      </c>
      <c r="G18350">
        <v>2012</v>
      </c>
      <c r="H18350" t="s">
        <v>4387</v>
      </c>
      <c r="I18350" t="s">
        <v>42702</v>
      </c>
    </row>
    <row r="18351" spans="1:9" ht="16" x14ac:dyDescent="0.2">
      <c r="A18351" t="s">
        <v>42703</v>
      </c>
      <c r="B18351" t="s">
        <v>35614</v>
      </c>
      <c r="C18351">
        <v>1</v>
      </c>
      <c r="D18351" t="s">
        <v>996</v>
      </c>
      <c r="E18351" t="s">
        <v>5139</v>
      </c>
      <c r="F18351" s="3" t="s">
        <v>42704</v>
      </c>
      <c r="G18351">
        <v>2012</v>
      </c>
      <c r="H18351" t="s">
        <v>998</v>
      </c>
      <c r="I18351" t="s">
        <v>42705</v>
      </c>
    </row>
    <row r="18352" spans="1:9" ht="16" x14ac:dyDescent="0.2">
      <c r="A18352" t="s">
        <v>42706</v>
      </c>
      <c r="B18352" t="s">
        <v>29481</v>
      </c>
      <c r="C18352">
        <v>1</v>
      </c>
      <c r="D18352" t="s">
        <v>3897</v>
      </c>
      <c r="E18352" t="s">
        <v>12</v>
      </c>
      <c r="F18352" s="3" t="s">
        <v>42666</v>
      </c>
      <c r="G18352">
        <v>2012</v>
      </c>
      <c r="H18352" t="s">
        <v>998</v>
      </c>
      <c r="I18352" t="s">
        <v>42707</v>
      </c>
    </row>
    <row r="18353" spans="1:9" ht="32" x14ac:dyDescent="0.2">
      <c r="A18353" t="s">
        <v>42708</v>
      </c>
      <c r="B18353" t="s">
        <v>42709</v>
      </c>
      <c r="C18353">
        <v>1</v>
      </c>
      <c r="D18353">
        <f>410</f>
        <v>410</v>
      </c>
      <c r="E18353" t="s">
        <v>12</v>
      </c>
      <c r="F18353" s="3" t="s">
        <v>37742</v>
      </c>
      <c r="G18353">
        <v>2012</v>
      </c>
      <c r="H18353" t="s">
        <v>140</v>
      </c>
      <c r="I18353" t="s">
        <v>42710</v>
      </c>
    </row>
    <row r="18354" spans="1:9" ht="32" x14ac:dyDescent="0.2">
      <c r="A18354" t="s">
        <v>42708</v>
      </c>
      <c r="B18354" t="s">
        <v>37042</v>
      </c>
      <c r="C18354">
        <v>2</v>
      </c>
      <c r="D18354" t="s">
        <v>408</v>
      </c>
      <c r="E18354" t="s">
        <v>12</v>
      </c>
      <c r="F18354" s="3" t="s">
        <v>42711</v>
      </c>
      <c r="G18354">
        <v>2012</v>
      </c>
      <c r="H18354" t="s">
        <v>140</v>
      </c>
      <c r="I18354" t="s">
        <v>42710</v>
      </c>
    </row>
    <row r="18355" spans="1:9" ht="16" x14ac:dyDescent="0.2">
      <c r="A18355" t="s">
        <v>42712</v>
      </c>
      <c r="B18355" t="s">
        <v>42713</v>
      </c>
      <c r="C18355">
        <v>1</v>
      </c>
      <c r="D18355">
        <f>407</f>
        <v>407</v>
      </c>
      <c r="E18355" t="s">
        <v>12</v>
      </c>
      <c r="F18355" s="3" t="s">
        <v>42714</v>
      </c>
      <c r="G18355">
        <v>2012</v>
      </c>
      <c r="H18355" t="s">
        <v>37</v>
      </c>
      <c r="I18355" t="s">
        <v>42715</v>
      </c>
    </row>
    <row r="18356" spans="1:9" ht="32" x14ac:dyDescent="0.2">
      <c r="A18356" t="s">
        <v>42716</v>
      </c>
      <c r="B18356" t="s">
        <v>40548</v>
      </c>
      <c r="C18356">
        <v>1</v>
      </c>
      <c r="D18356">
        <f>73</f>
        <v>73</v>
      </c>
      <c r="E18356" t="s">
        <v>12</v>
      </c>
      <c r="F18356" s="3" t="s">
        <v>823</v>
      </c>
      <c r="G18356">
        <v>2012</v>
      </c>
      <c r="H18356" t="s">
        <v>140</v>
      </c>
      <c r="I18356" t="s">
        <v>42717</v>
      </c>
    </row>
    <row r="18357" spans="1:9" ht="16" x14ac:dyDescent="0.2">
      <c r="A18357" t="s">
        <v>42716</v>
      </c>
      <c r="B18357" t="s">
        <v>42718</v>
      </c>
      <c r="C18357">
        <v>2</v>
      </c>
      <c r="D18357" t="s">
        <v>1020</v>
      </c>
      <c r="E18357" t="s">
        <v>12</v>
      </c>
      <c r="F18357" s="3" t="s">
        <v>42719</v>
      </c>
      <c r="G18357">
        <v>2012</v>
      </c>
      <c r="H18357" t="s">
        <v>1022</v>
      </c>
      <c r="I18357" t="s">
        <v>42717</v>
      </c>
    </row>
    <row r="18358" spans="1:9" ht="32" x14ac:dyDescent="0.2">
      <c r="A18358" t="s">
        <v>42716</v>
      </c>
      <c r="B18358" t="s">
        <v>42720</v>
      </c>
      <c r="C18358">
        <v>3</v>
      </c>
      <c r="D18358">
        <f>132</f>
        <v>132</v>
      </c>
      <c r="E18358" t="s">
        <v>12</v>
      </c>
      <c r="F18358" s="7" t="s">
        <v>284</v>
      </c>
      <c r="G18358">
        <v>2012</v>
      </c>
      <c r="H18358" t="s">
        <v>140</v>
      </c>
      <c r="I18358" t="s">
        <v>42717</v>
      </c>
    </row>
    <row r="18359" spans="1:9" ht="16" x14ac:dyDescent="0.2">
      <c r="A18359" t="s">
        <v>42716</v>
      </c>
      <c r="B18359" t="s">
        <v>42721</v>
      </c>
      <c r="C18359">
        <v>4</v>
      </c>
      <c r="D18359" t="s">
        <v>12</v>
      </c>
      <c r="E18359" t="s">
        <v>12</v>
      </c>
      <c r="F18359" s="3" t="s">
        <v>42722</v>
      </c>
      <c r="G18359">
        <v>2012</v>
      </c>
      <c r="H18359" t="s">
        <v>140</v>
      </c>
      <c r="I18359" t="s">
        <v>42717</v>
      </c>
    </row>
    <row r="18360" spans="1:9" ht="16" x14ac:dyDescent="0.2">
      <c r="A18360" t="s">
        <v>42723</v>
      </c>
      <c r="B18360" t="s">
        <v>42724</v>
      </c>
      <c r="C18360">
        <v>1</v>
      </c>
      <c r="D18360" t="s">
        <v>12</v>
      </c>
      <c r="E18360" t="s">
        <v>12</v>
      </c>
      <c r="F18360" s="3" t="s">
        <v>42725</v>
      </c>
      <c r="G18360">
        <v>2012</v>
      </c>
      <c r="H18360" t="s">
        <v>226</v>
      </c>
      <c r="I18360" t="s">
        <v>42726</v>
      </c>
    </row>
    <row r="18361" spans="1:9" ht="16" x14ac:dyDescent="0.2">
      <c r="A18361" t="s">
        <v>42727</v>
      </c>
      <c r="B18361" t="s">
        <v>42728</v>
      </c>
      <c r="C18361">
        <v>1</v>
      </c>
      <c r="D18361" t="s">
        <v>6666</v>
      </c>
      <c r="E18361" t="s">
        <v>12</v>
      </c>
      <c r="F18361" s="3" t="s">
        <v>42729</v>
      </c>
      <c r="G18361">
        <v>2012</v>
      </c>
      <c r="H18361" t="s">
        <v>67</v>
      </c>
      <c r="I18361" t="s">
        <v>42730</v>
      </c>
    </row>
    <row r="18362" spans="1:9" ht="16" x14ac:dyDescent="0.2">
      <c r="A18362" t="s">
        <v>42727</v>
      </c>
      <c r="B18362" t="s">
        <v>42731</v>
      </c>
      <c r="C18362">
        <v>2</v>
      </c>
      <c r="D18362" t="s">
        <v>316</v>
      </c>
      <c r="E18362" t="s">
        <v>12</v>
      </c>
      <c r="F18362" s="3" t="s">
        <v>42732</v>
      </c>
      <c r="G18362">
        <v>2012</v>
      </c>
      <c r="H18362" t="s">
        <v>67</v>
      </c>
      <c r="I18362" t="s">
        <v>42730</v>
      </c>
    </row>
    <row r="18363" spans="1:9" ht="16" x14ac:dyDescent="0.2">
      <c r="A18363" t="s">
        <v>42733</v>
      </c>
      <c r="B18363" t="s">
        <v>42734</v>
      </c>
      <c r="C18363">
        <v>1</v>
      </c>
      <c r="D18363" t="s">
        <v>101</v>
      </c>
      <c r="E18363" t="s">
        <v>12</v>
      </c>
      <c r="F18363" s="3" t="s">
        <v>4523</v>
      </c>
      <c r="G18363">
        <v>2012</v>
      </c>
      <c r="H18363" t="s">
        <v>37</v>
      </c>
      <c r="I18363" t="s">
        <v>42735</v>
      </c>
    </row>
    <row r="18364" spans="1:9" ht="16" x14ac:dyDescent="0.2">
      <c r="A18364" t="s">
        <v>42733</v>
      </c>
      <c r="B18364" t="s">
        <v>42736</v>
      </c>
      <c r="C18364">
        <v>2</v>
      </c>
      <c r="D18364" t="s">
        <v>101</v>
      </c>
      <c r="E18364" t="s">
        <v>12</v>
      </c>
      <c r="F18364" s="3" t="s">
        <v>42737</v>
      </c>
      <c r="G18364">
        <v>2012</v>
      </c>
      <c r="H18364" t="s">
        <v>37</v>
      </c>
      <c r="I18364" t="s">
        <v>42735</v>
      </c>
    </row>
    <row r="18365" spans="1:9" ht="32" x14ac:dyDescent="0.2">
      <c r="A18365" t="s">
        <v>42738</v>
      </c>
      <c r="B18365" t="s">
        <v>36018</v>
      </c>
      <c r="C18365">
        <v>1</v>
      </c>
      <c r="D18365" t="s">
        <v>12</v>
      </c>
      <c r="E18365" t="s">
        <v>12</v>
      </c>
      <c r="F18365" s="3" t="s">
        <v>33490</v>
      </c>
      <c r="G18365">
        <v>2012</v>
      </c>
      <c r="H18365" t="s">
        <v>1157</v>
      </c>
      <c r="I18365" t="s">
        <v>42739</v>
      </c>
    </row>
    <row r="18366" spans="1:9" ht="32" x14ac:dyDescent="0.2">
      <c r="A18366" t="s">
        <v>42740</v>
      </c>
      <c r="B18366" t="s">
        <v>18291</v>
      </c>
      <c r="C18366">
        <v>1</v>
      </c>
      <c r="D18366" t="s">
        <v>1977</v>
      </c>
      <c r="E18366" t="s">
        <v>12</v>
      </c>
      <c r="F18366" s="3" t="s">
        <v>42741</v>
      </c>
      <c r="G18366">
        <v>2012</v>
      </c>
      <c r="H18366" t="s">
        <v>267</v>
      </c>
      <c r="I18366" t="s">
        <v>42742</v>
      </c>
    </row>
    <row r="18367" spans="1:9" ht="32" x14ac:dyDescent="0.2">
      <c r="A18367" t="s">
        <v>42743</v>
      </c>
      <c r="B18367" t="s">
        <v>39867</v>
      </c>
      <c r="C18367">
        <v>1</v>
      </c>
      <c r="D18367" t="s">
        <v>12</v>
      </c>
      <c r="E18367" t="s">
        <v>12</v>
      </c>
      <c r="F18367" s="3" t="s">
        <v>38639</v>
      </c>
      <c r="G18367">
        <v>2012</v>
      </c>
      <c r="H18367" t="s">
        <v>3976</v>
      </c>
      <c r="I18367" t="s">
        <v>42744</v>
      </c>
    </row>
    <row r="18368" spans="1:9" ht="32" x14ac:dyDescent="0.2">
      <c r="A18368" t="s">
        <v>42745</v>
      </c>
      <c r="B18368" t="s">
        <v>42746</v>
      </c>
      <c r="C18368">
        <v>1</v>
      </c>
      <c r="D18368" t="s">
        <v>12</v>
      </c>
      <c r="E18368" t="s">
        <v>12</v>
      </c>
      <c r="F18368" s="3" t="s">
        <v>42747</v>
      </c>
      <c r="G18368">
        <v>2012</v>
      </c>
      <c r="H18368" t="s">
        <v>37</v>
      </c>
      <c r="I18368" t="s">
        <v>42748</v>
      </c>
    </row>
    <row r="18369" spans="1:9" ht="16" x14ac:dyDescent="0.2">
      <c r="A18369" t="s">
        <v>42745</v>
      </c>
      <c r="B18369" t="s">
        <v>42749</v>
      </c>
      <c r="C18369">
        <v>2</v>
      </c>
      <c r="D18369" t="s">
        <v>12</v>
      </c>
      <c r="E18369" t="s">
        <v>12</v>
      </c>
      <c r="F18369" s="3" t="s">
        <v>42750</v>
      </c>
      <c r="G18369">
        <v>2012</v>
      </c>
      <c r="H18369" t="s">
        <v>140</v>
      </c>
      <c r="I18369" t="s">
        <v>42748</v>
      </c>
    </row>
    <row r="18370" spans="1:9" ht="32" x14ac:dyDescent="0.2">
      <c r="A18370" t="s">
        <v>42751</v>
      </c>
      <c r="B18370" t="s">
        <v>42752</v>
      </c>
      <c r="C18370">
        <v>1</v>
      </c>
      <c r="D18370" t="s">
        <v>2223</v>
      </c>
      <c r="E18370" t="s">
        <v>12</v>
      </c>
      <c r="F18370" s="3" t="s">
        <v>2908</v>
      </c>
      <c r="G18370">
        <v>2012</v>
      </c>
      <c r="H18370" t="s">
        <v>140</v>
      </c>
      <c r="I18370" t="s">
        <v>42753</v>
      </c>
    </row>
    <row r="18371" spans="1:9" ht="32" x14ac:dyDescent="0.2">
      <c r="A18371" t="s">
        <v>42754</v>
      </c>
      <c r="B18371" t="s">
        <v>42755</v>
      </c>
      <c r="C18371">
        <v>1</v>
      </c>
      <c r="D18371" t="s">
        <v>12</v>
      </c>
      <c r="E18371" t="s">
        <v>12</v>
      </c>
      <c r="F18371" s="3" t="s">
        <v>42756</v>
      </c>
      <c r="G18371">
        <v>2012</v>
      </c>
      <c r="H18371" t="s">
        <v>126</v>
      </c>
      <c r="I18371" t="s">
        <v>42757</v>
      </c>
    </row>
    <row r="18372" spans="1:9" ht="32" x14ac:dyDescent="0.2">
      <c r="A18372" t="s">
        <v>42758</v>
      </c>
      <c r="B18372" t="s">
        <v>42759</v>
      </c>
      <c r="C18372">
        <v>1</v>
      </c>
      <c r="D18372" t="s">
        <v>12</v>
      </c>
      <c r="E18372" t="s">
        <v>12</v>
      </c>
      <c r="F18372" s="3" t="s">
        <v>42760</v>
      </c>
      <c r="G18372">
        <v>2012</v>
      </c>
      <c r="H18372" t="s">
        <v>140</v>
      </c>
      <c r="I18372" t="s">
        <v>42761</v>
      </c>
    </row>
    <row r="18373" spans="1:9" ht="32" x14ac:dyDescent="0.2">
      <c r="A18373" t="s">
        <v>42762</v>
      </c>
      <c r="B18373" t="s">
        <v>42763</v>
      </c>
      <c r="C18373">
        <v>1</v>
      </c>
      <c r="D18373" t="s">
        <v>52</v>
      </c>
      <c r="E18373" t="s">
        <v>12</v>
      </c>
      <c r="F18373" s="3" t="s">
        <v>42764</v>
      </c>
      <c r="G18373">
        <v>2012</v>
      </c>
      <c r="H18373" t="s">
        <v>140</v>
      </c>
      <c r="I18373" t="s">
        <v>42765</v>
      </c>
    </row>
    <row r="18374" spans="1:9" ht="32" x14ac:dyDescent="0.2">
      <c r="A18374" t="s">
        <v>42766</v>
      </c>
      <c r="B18374" t="s">
        <v>42767</v>
      </c>
      <c r="C18374">
        <v>1</v>
      </c>
      <c r="D18374" t="s">
        <v>52</v>
      </c>
      <c r="E18374" t="s">
        <v>12</v>
      </c>
      <c r="F18374" s="3" t="s">
        <v>42768</v>
      </c>
      <c r="G18374">
        <v>2012</v>
      </c>
      <c r="H18374" t="s">
        <v>1157</v>
      </c>
      <c r="I18374" t="s">
        <v>42769</v>
      </c>
    </row>
    <row r="18375" spans="1:9" ht="32" x14ac:dyDescent="0.2">
      <c r="A18375" t="s">
        <v>42770</v>
      </c>
      <c r="B18375" t="s">
        <v>42771</v>
      </c>
      <c r="C18375">
        <v>1</v>
      </c>
      <c r="D18375" t="s">
        <v>772</v>
      </c>
      <c r="E18375" t="s">
        <v>2245</v>
      </c>
      <c r="F18375" s="3" t="s">
        <v>7204</v>
      </c>
      <c r="G18375">
        <v>2012</v>
      </c>
      <c r="H18375" t="s">
        <v>86</v>
      </c>
      <c r="I18375" t="s">
        <v>42772</v>
      </c>
    </row>
    <row r="18376" spans="1:9" ht="16" x14ac:dyDescent="0.2">
      <c r="A18376" t="s">
        <v>42770</v>
      </c>
      <c r="B18376" t="s">
        <v>42773</v>
      </c>
      <c r="C18376">
        <v>2</v>
      </c>
      <c r="D18376" t="s">
        <v>12</v>
      </c>
      <c r="E18376" t="s">
        <v>12</v>
      </c>
      <c r="F18376" s="3" t="s">
        <v>42774</v>
      </c>
      <c r="G18376">
        <v>2012</v>
      </c>
      <c r="H18376" t="s">
        <v>86</v>
      </c>
      <c r="I18376" t="s">
        <v>42772</v>
      </c>
    </row>
    <row r="18377" spans="1:9" ht="16" x14ac:dyDescent="0.2">
      <c r="A18377" t="s">
        <v>42770</v>
      </c>
      <c r="B18377" t="s">
        <v>42775</v>
      </c>
      <c r="C18377">
        <v>3</v>
      </c>
      <c r="D18377" t="s">
        <v>2245</v>
      </c>
      <c r="E18377" t="s">
        <v>12</v>
      </c>
      <c r="F18377" s="3" t="s">
        <v>2246</v>
      </c>
      <c r="G18377">
        <v>2012</v>
      </c>
      <c r="H18377" t="s">
        <v>86</v>
      </c>
      <c r="I18377" t="s">
        <v>42772</v>
      </c>
    </row>
    <row r="18378" spans="1:9" ht="32" x14ac:dyDescent="0.2">
      <c r="A18378" t="s">
        <v>42770</v>
      </c>
      <c r="B18378" t="s">
        <v>38593</v>
      </c>
      <c r="C18378">
        <v>4</v>
      </c>
      <c r="D18378" t="s">
        <v>20090</v>
      </c>
      <c r="E18378" t="s">
        <v>12</v>
      </c>
      <c r="F18378" s="3" t="s">
        <v>42776</v>
      </c>
      <c r="G18378">
        <v>2012</v>
      </c>
      <c r="H18378" t="s">
        <v>86</v>
      </c>
      <c r="I18378" t="s">
        <v>42772</v>
      </c>
    </row>
    <row r="18379" spans="1:9" ht="32" x14ac:dyDescent="0.2">
      <c r="A18379" t="s">
        <v>42777</v>
      </c>
      <c r="B18379" t="s">
        <v>42240</v>
      </c>
      <c r="C18379">
        <v>1</v>
      </c>
      <c r="D18379" t="s">
        <v>3778</v>
      </c>
      <c r="E18379" t="s">
        <v>592</v>
      </c>
      <c r="F18379" s="3" t="s">
        <v>42778</v>
      </c>
      <c r="G18379">
        <v>2012</v>
      </c>
      <c r="H18379" t="s">
        <v>140</v>
      </c>
      <c r="I18379" t="s">
        <v>42779</v>
      </c>
    </row>
    <row r="18380" spans="1:9" ht="16" x14ac:dyDescent="0.2">
      <c r="A18380" t="s">
        <v>42777</v>
      </c>
      <c r="B18380" t="s">
        <v>12235</v>
      </c>
      <c r="C18380">
        <v>2</v>
      </c>
      <c r="D18380">
        <f>556</f>
        <v>556</v>
      </c>
      <c r="E18380" t="s">
        <v>12</v>
      </c>
      <c r="F18380" s="3" t="s">
        <v>7546</v>
      </c>
      <c r="G18380">
        <v>2012</v>
      </c>
      <c r="H18380" t="s">
        <v>140</v>
      </c>
      <c r="I18380" t="s">
        <v>42779</v>
      </c>
    </row>
    <row r="18381" spans="1:9" ht="32" x14ac:dyDescent="0.2">
      <c r="A18381" t="s">
        <v>42780</v>
      </c>
      <c r="B18381" t="s">
        <v>42781</v>
      </c>
      <c r="C18381">
        <v>1</v>
      </c>
      <c r="D18381" t="s">
        <v>90</v>
      </c>
      <c r="E18381" t="s">
        <v>12</v>
      </c>
      <c r="F18381" s="3" t="s">
        <v>42782</v>
      </c>
      <c r="G18381">
        <v>2012</v>
      </c>
      <c r="H18381" t="s">
        <v>37</v>
      </c>
      <c r="I18381" t="s">
        <v>42783</v>
      </c>
    </row>
    <row r="18382" spans="1:9" ht="32" x14ac:dyDescent="0.2">
      <c r="A18382" t="s">
        <v>42784</v>
      </c>
      <c r="B18382" t="s">
        <v>5909</v>
      </c>
      <c r="C18382">
        <v>1</v>
      </c>
      <c r="D18382" t="s">
        <v>101</v>
      </c>
      <c r="E18382" t="s">
        <v>12</v>
      </c>
      <c r="F18382" s="3" t="s">
        <v>42252</v>
      </c>
      <c r="G18382">
        <v>2012</v>
      </c>
      <c r="H18382" t="s">
        <v>37</v>
      </c>
      <c r="I18382" t="s">
        <v>42785</v>
      </c>
    </row>
    <row r="18383" spans="1:9" ht="32" x14ac:dyDescent="0.2">
      <c r="A18383" t="s">
        <v>42784</v>
      </c>
      <c r="B18383" t="s">
        <v>42786</v>
      </c>
      <c r="C18383">
        <v>2</v>
      </c>
      <c r="D18383" t="s">
        <v>101</v>
      </c>
      <c r="E18383" t="s">
        <v>12</v>
      </c>
      <c r="F18383" s="3" t="s">
        <v>42252</v>
      </c>
      <c r="G18383">
        <v>2012</v>
      </c>
      <c r="H18383" t="s">
        <v>37</v>
      </c>
      <c r="I18383" t="s">
        <v>42785</v>
      </c>
    </row>
    <row r="18384" spans="1:9" ht="32" x14ac:dyDescent="0.2">
      <c r="A18384" t="s">
        <v>42787</v>
      </c>
      <c r="B18384" t="s">
        <v>42788</v>
      </c>
      <c r="C18384">
        <v>1</v>
      </c>
      <c r="D18384" t="s">
        <v>12</v>
      </c>
      <c r="E18384" t="s">
        <v>42789</v>
      </c>
      <c r="F18384" s="3" t="s">
        <v>42790</v>
      </c>
      <c r="G18384">
        <v>2012</v>
      </c>
      <c r="H18384" t="s">
        <v>4191</v>
      </c>
      <c r="I18384" t="s">
        <v>42791</v>
      </c>
    </row>
    <row r="18385" spans="1:9" ht="32" x14ac:dyDescent="0.2">
      <c r="A18385" t="s">
        <v>42787</v>
      </c>
      <c r="B18385" t="s">
        <v>42792</v>
      </c>
      <c r="C18385">
        <v>2</v>
      </c>
      <c r="D18385">
        <f>332</f>
        <v>332</v>
      </c>
      <c r="E18385" t="s">
        <v>12</v>
      </c>
      <c r="F18385" s="3" t="s">
        <v>42793</v>
      </c>
      <c r="G18385">
        <v>2012</v>
      </c>
      <c r="H18385" t="s">
        <v>140</v>
      </c>
      <c r="I18385" t="s">
        <v>42791</v>
      </c>
    </row>
    <row r="18386" spans="1:9" ht="32" x14ac:dyDescent="0.2">
      <c r="A18386" t="s">
        <v>42794</v>
      </c>
      <c r="B18386" t="s">
        <v>42795</v>
      </c>
      <c r="C18386">
        <v>1</v>
      </c>
      <c r="D18386" t="s">
        <v>52</v>
      </c>
      <c r="E18386" t="s">
        <v>12</v>
      </c>
      <c r="F18386" s="3" t="s">
        <v>35900</v>
      </c>
      <c r="G18386">
        <v>2012</v>
      </c>
      <c r="H18386" t="s">
        <v>86</v>
      </c>
      <c r="I18386" t="s">
        <v>42796</v>
      </c>
    </row>
    <row r="18387" spans="1:9" ht="32" x14ac:dyDescent="0.2">
      <c r="A18387" t="s">
        <v>42797</v>
      </c>
      <c r="B18387" t="s">
        <v>40708</v>
      </c>
      <c r="C18387">
        <v>1</v>
      </c>
      <c r="D18387" t="s">
        <v>3056</v>
      </c>
      <c r="E18387" t="s">
        <v>12</v>
      </c>
      <c r="F18387" s="3" t="s">
        <v>42798</v>
      </c>
      <c r="G18387">
        <v>2012</v>
      </c>
      <c r="H18387" t="s">
        <v>86</v>
      </c>
      <c r="I18387" t="s">
        <v>42799</v>
      </c>
    </row>
    <row r="18388" spans="1:9" ht="32" x14ac:dyDescent="0.2">
      <c r="A18388" t="s">
        <v>42800</v>
      </c>
      <c r="B18388" t="s">
        <v>41859</v>
      </c>
      <c r="C18388">
        <v>1</v>
      </c>
      <c r="D18388" t="s">
        <v>712</v>
      </c>
      <c r="E18388" t="s">
        <v>12</v>
      </c>
      <c r="F18388" s="3" t="s">
        <v>41860</v>
      </c>
      <c r="G18388">
        <v>2012</v>
      </c>
      <c r="H18388" t="s">
        <v>86</v>
      </c>
      <c r="I18388" t="s">
        <v>42801</v>
      </c>
    </row>
    <row r="18389" spans="1:9" ht="16" x14ac:dyDescent="0.2">
      <c r="A18389" t="s">
        <v>42802</v>
      </c>
      <c r="B18389" t="s">
        <v>28481</v>
      </c>
      <c r="C18389">
        <v>1</v>
      </c>
      <c r="D18389" t="s">
        <v>12</v>
      </c>
      <c r="E18389" t="s">
        <v>12</v>
      </c>
      <c r="F18389" s="3" t="s">
        <v>42803</v>
      </c>
      <c r="G18389">
        <v>2012</v>
      </c>
      <c r="H18389" t="s">
        <v>3976</v>
      </c>
      <c r="I18389" t="s">
        <v>42804</v>
      </c>
    </row>
    <row r="18390" spans="1:9" ht="16" x14ac:dyDescent="0.2">
      <c r="A18390" t="s">
        <v>42802</v>
      </c>
      <c r="B18390" t="s">
        <v>42805</v>
      </c>
      <c r="C18390">
        <v>2</v>
      </c>
      <c r="D18390" t="s">
        <v>42806</v>
      </c>
      <c r="E18390" t="s">
        <v>42807</v>
      </c>
      <c r="F18390" s="3" t="s">
        <v>42808</v>
      </c>
      <c r="G18390">
        <v>2012</v>
      </c>
      <c r="H18390" t="s">
        <v>3976</v>
      </c>
      <c r="I18390" t="s">
        <v>42804</v>
      </c>
    </row>
    <row r="18391" spans="1:9" ht="16" x14ac:dyDescent="0.2">
      <c r="A18391" t="s">
        <v>42809</v>
      </c>
      <c r="B18391" t="s">
        <v>42810</v>
      </c>
      <c r="C18391">
        <v>1</v>
      </c>
      <c r="D18391" t="s">
        <v>12</v>
      </c>
      <c r="E18391" t="s">
        <v>22647</v>
      </c>
      <c r="F18391" s="3" t="s">
        <v>22648</v>
      </c>
      <c r="G18391">
        <v>2012</v>
      </c>
      <c r="H18391" t="s">
        <v>67</v>
      </c>
      <c r="I18391" t="s">
        <v>42811</v>
      </c>
    </row>
    <row r="18392" spans="1:9" ht="32" x14ac:dyDescent="0.2">
      <c r="A18392" t="s">
        <v>42809</v>
      </c>
      <c r="B18392" t="s">
        <v>42812</v>
      </c>
      <c r="C18392">
        <v>2</v>
      </c>
      <c r="D18392" t="s">
        <v>12</v>
      </c>
      <c r="E18392" t="s">
        <v>12</v>
      </c>
      <c r="F18392" s="3" t="s">
        <v>42813</v>
      </c>
      <c r="G18392">
        <v>2012</v>
      </c>
      <c r="H18392" t="s">
        <v>1248</v>
      </c>
      <c r="I18392" t="s">
        <v>42811</v>
      </c>
    </row>
    <row r="18393" spans="1:9" ht="16" x14ac:dyDescent="0.2">
      <c r="A18393" t="s">
        <v>42809</v>
      </c>
      <c r="B18393" t="s">
        <v>42814</v>
      </c>
      <c r="C18393">
        <v>3</v>
      </c>
      <c r="D18393" t="s">
        <v>292</v>
      </c>
      <c r="E18393" t="s">
        <v>12</v>
      </c>
      <c r="F18393" s="7" t="s">
        <v>293</v>
      </c>
      <c r="G18393">
        <v>2012</v>
      </c>
      <c r="H18393" t="s">
        <v>140</v>
      </c>
      <c r="I18393" t="s">
        <v>42811</v>
      </c>
    </row>
    <row r="18394" spans="1:9" ht="32" x14ac:dyDescent="0.2">
      <c r="A18394" t="s">
        <v>42809</v>
      </c>
      <c r="B18394" t="s">
        <v>42815</v>
      </c>
      <c r="C18394">
        <v>4</v>
      </c>
      <c r="D18394" t="s">
        <v>12</v>
      </c>
      <c r="E18394" t="s">
        <v>12</v>
      </c>
      <c r="F18394" s="3" t="s">
        <v>42816</v>
      </c>
      <c r="G18394">
        <v>2012</v>
      </c>
      <c r="H18394" t="s">
        <v>67</v>
      </c>
      <c r="I18394" t="s">
        <v>42811</v>
      </c>
    </row>
    <row r="18395" spans="1:9" ht="16" x14ac:dyDescent="0.2">
      <c r="A18395" t="s">
        <v>42809</v>
      </c>
      <c r="B18395" t="s">
        <v>42817</v>
      </c>
      <c r="C18395">
        <v>5</v>
      </c>
      <c r="D18395" t="s">
        <v>12</v>
      </c>
      <c r="E18395" t="s">
        <v>12</v>
      </c>
      <c r="F18395" s="3" t="s">
        <v>42818</v>
      </c>
      <c r="G18395">
        <v>2012</v>
      </c>
      <c r="H18395" t="s">
        <v>67</v>
      </c>
      <c r="I18395" t="s">
        <v>42811</v>
      </c>
    </row>
    <row r="18396" spans="1:9" ht="32" x14ac:dyDescent="0.2">
      <c r="A18396" t="s">
        <v>42819</v>
      </c>
      <c r="B18396" t="s">
        <v>42820</v>
      </c>
      <c r="C18396">
        <v>1</v>
      </c>
      <c r="D18396" t="s">
        <v>712</v>
      </c>
      <c r="E18396" t="s">
        <v>12</v>
      </c>
      <c r="F18396" s="3" t="s">
        <v>42821</v>
      </c>
      <c r="G18396">
        <v>2012</v>
      </c>
      <c r="H18396" t="s">
        <v>714</v>
      </c>
      <c r="I18396" t="s">
        <v>42822</v>
      </c>
    </row>
    <row r="18397" spans="1:9" ht="32" x14ac:dyDescent="0.2">
      <c r="A18397" t="s">
        <v>42819</v>
      </c>
      <c r="B18397" t="s">
        <v>42823</v>
      </c>
      <c r="C18397">
        <v>2</v>
      </c>
      <c r="D18397" t="s">
        <v>712</v>
      </c>
      <c r="E18397" t="s">
        <v>12</v>
      </c>
      <c r="F18397" s="3" t="s">
        <v>42824</v>
      </c>
      <c r="G18397">
        <v>2012</v>
      </c>
      <c r="H18397" t="s">
        <v>714</v>
      </c>
      <c r="I18397" t="s">
        <v>42822</v>
      </c>
    </row>
    <row r="18398" spans="1:9" ht="16" x14ac:dyDescent="0.2">
      <c r="A18398" t="s">
        <v>42825</v>
      </c>
      <c r="B18398" t="s">
        <v>35464</v>
      </c>
      <c r="C18398">
        <v>1</v>
      </c>
      <c r="D18398" t="s">
        <v>12</v>
      </c>
      <c r="E18398" t="s">
        <v>12</v>
      </c>
      <c r="F18398" s="3" t="s">
        <v>42826</v>
      </c>
      <c r="G18398">
        <v>2012</v>
      </c>
      <c r="H18398" t="s">
        <v>140</v>
      </c>
      <c r="I18398" t="s">
        <v>42827</v>
      </c>
    </row>
    <row r="18399" spans="1:9" ht="16" x14ac:dyDescent="0.2">
      <c r="A18399" t="s">
        <v>42825</v>
      </c>
      <c r="B18399" t="s">
        <v>42828</v>
      </c>
      <c r="C18399">
        <v>2</v>
      </c>
      <c r="D18399" t="s">
        <v>52</v>
      </c>
      <c r="E18399" t="s">
        <v>12</v>
      </c>
      <c r="F18399" s="7" t="s">
        <v>42829</v>
      </c>
      <c r="G18399">
        <v>2012</v>
      </c>
      <c r="H18399" t="s">
        <v>140</v>
      </c>
      <c r="I18399" t="s">
        <v>42827</v>
      </c>
    </row>
    <row r="18400" spans="1:9" ht="16" x14ac:dyDescent="0.2">
      <c r="A18400" t="s">
        <v>42830</v>
      </c>
      <c r="B18400" t="s">
        <v>840</v>
      </c>
      <c r="C18400">
        <v>1</v>
      </c>
      <c r="D18400">
        <f>17</f>
        <v>17</v>
      </c>
      <c r="E18400" t="s">
        <v>5851</v>
      </c>
      <c r="F18400" s="3" t="s">
        <v>5852</v>
      </c>
      <c r="G18400">
        <v>2012</v>
      </c>
      <c r="H18400" t="s">
        <v>14</v>
      </c>
      <c r="I18400" t="s">
        <v>42831</v>
      </c>
    </row>
    <row r="18401" spans="1:9" ht="16" x14ac:dyDescent="0.2">
      <c r="A18401" t="s">
        <v>42830</v>
      </c>
      <c r="B18401" t="s">
        <v>42832</v>
      </c>
      <c r="C18401">
        <v>2</v>
      </c>
      <c r="D18401" t="s">
        <v>3850</v>
      </c>
      <c r="E18401" t="s">
        <v>12</v>
      </c>
      <c r="F18401" s="3" t="s">
        <v>42833</v>
      </c>
      <c r="G18401">
        <v>2012</v>
      </c>
      <c r="H18401" t="s">
        <v>140</v>
      </c>
      <c r="I18401" t="s">
        <v>42831</v>
      </c>
    </row>
    <row r="18402" spans="1:9" ht="16" x14ac:dyDescent="0.2">
      <c r="A18402" t="s">
        <v>42830</v>
      </c>
      <c r="B18402" t="s">
        <v>3163</v>
      </c>
      <c r="C18402">
        <v>3</v>
      </c>
      <c r="D18402" t="s">
        <v>12</v>
      </c>
      <c r="E18402" t="s">
        <v>12</v>
      </c>
      <c r="F18402" s="3" t="s">
        <v>34224</v>
      </c>
      <c r="G18402">
        <v>2012</v>
      </c>
      <c r="H18402" t="s">
        <v>140</v>
      </c>
      <c r="I18402" t="s">
        <v>42831</v>
      </c>
    </row>
    <row r="18403" spans="1:9" ht="16" x14ac:dyDescent="0.2">
      <c r="A18403" t="s">
        <v>42834</v>
      </c>
      <c r="B18403" t="s">
        <v>42240</v>
      </c>
      <c r="C18403">
        <v>1</v>
      </c>
      <c r="D18403" t="s">
        <v>712</v>
      </c>
      <c r="E18403" t="s">
        <v>12</v>
      </c>
      <c r="F18403" s="3" t="s">
        <v>39277</v>
      </c>
      <c r="G18403">
        <v>2012</v>
      </c>
      <c r="H18403" t="s">
        <v>140</v>
      </c>
      <c r="I18403" t="s">
        <v>42835</v>
      </c>
    </row>
    <row r="18404" spans="1:9" ht="32" x14ac:dyDescent="0.2">
      <c r="A18404" t="s">
        <v>42834</v>
      </c>
      <c r="B18404" t="s">
        <v>12235</v>
      </c>
      <c r="C18404">
        <v>2</v>
      </c>
      <c r="D18404">
        <f>556</f>
        <v>556</v>
      </c>
      <c r="E18404" t="s">
        <v>1171</v>
      </c>
      <c r="F18404" s="3" t="s">
        <v>12236</v>
      </c>
      <c r="G18404">
        <v>2012</v>
      </c>
      <c r="H18404" t="s">
        <v>140</v>
      </c>
      <c r="I18404" t="s">
        <v>42835</v>
      </c>
    </row>
    <row r="18405" spans="1:9" ht="16" x14ac:dyDescent="0.2">
      <c r="A18405" t="s">
        <v>42836</v>
      </c>
      <c r="B18405" t="s">
        <v>34743</v>
      </c>
      <c r="C18405">
        <v>1</v>
      </c>
      <c r="D18405" t="s">
        <v>12</v>
      </c>
      <c r="E18405" t="s">
        <v>12</v>
      </c>
      <c r="F18405" s="3" t="s">
        <v>3853</v>
      </c>
      <c r="G18405">
        <v>2012</v>
      </c>
      <c r="H18405" t="s">
        <v>140</v>
      </c>
      <c r="I18405" t="s">
        <v>42837</v>
      </c>
    </row>
    <row r="18406" spans="1:9" ht="32" x14ac:dyDescent="0.2">
      <c r="A18406" t="s">
        <v>42836</v>
      </c>
      <c r="B18406" t="s">
        <v>3854</v>
      </c>
      <c r="C18406">
        <v>2</v>
      </c>
      <c r="D18406" t="s">
        <v>2621</v>
      </c>
      <c r="E18406" t="s">
        <v>12</v>
      </c>
      <c r="F18406" s="3" t="s">
        <v>34744</v>
      </c>
      <c r="G18406">
        <v>2012</v>
      </c>
      <c r="H18406" t="s">
        <v>140</v>
      </c>
      <c r="I18406" t="s">
        <v>42837</v>
      </c>
    </row>
    <row r="18407" spans="1:9" ht="32" x14ac:dyDescent="0.2">
      <c r="A18407" t="s">
        <v>42836</v>
      </c>
      <c r="B18407" t="s">
        <v>42838</v>
      </c>
      <c r="C18407">
        <v>3</v>
      </c>
      <c r="D18407" t="s">
        <v>2621</v>
      </c>
      <c r="E18407" t="s">
        <v>12</v>
      </c>
      <c r="F18407" s="3" t="s">
        <v>32015</v>
      </c>
      <c r="G18407">
        <v>2012</v>
      </c>
      <c r="H18407" t="s">
        <v>140</v>
      </c>
      <c r="I18407" t="s">
        <v>42837</v>
      </c>
    </row>
    <row r="18408" spans="1:9" ht="32" x14ac:dyDescent="0.2">
      <c r="A18408" t="s">
        <v>42836</v>
      </c>
      <c r="B18408" t="s">
        <v>7005</v>
      </c>
      <c r="C18408">
        <v>4</v>
      </c>
      <c r="D18408" t="s">
        <v>2621</v>
      </c>
      <c r="E18408" t="s">
        <v>12</v>
      </c>
      <c r="F18408" s="3" t="s">
        <v>7021</v>
      </c>
      <c r="G18408">
        <v>2012</v>
      </c>
      <c r="H18408" t="s">
        <v>140</v>
      </c>
      <c r="I18408" t="s">
        <v>42837</v>
      </c>
    </row>
    <row r="18409" spans="1:9" ht="16" x14ac:dyDescent="0.2">
      <c r="A18409" t="s">
        <v>42839</v>
      </c>
      <c r="B18409" t="s">
        <v>42840</v>
      </c>
      <c r="C18409">
        <v>1</v>
      </c>
      <c r="D18409" t="s">
        <v>7578</v>
      </c>
      <c r="E18409" t="s">
        <v>12</v>
      </c>
      <c r="F18409" s="3" t="s">
        <v>42841</v>
      </c>
      <c r="G18409">
        <v>2012</v>
      </c>
      <c r="H18409" t="s">
        <v>86</v>
      </c>
      <c r="I18409" t="s">
        <v>42842</v>
      </c>
    </row>
    <row r="18410" spans="1:9" ht="16" x14ac:dyDescent="0.2">
      <c r="A18410" t="s">
        <v>42843</v>
      </c>
      <c r="B18410" t="s">
        <v>4612</v>
      </c>
      <c r="C18410">
        <v>1</v>
      </c>
      <c r="D18410" t="s">
        <v>12</v>
      </c>
      <c r="E18410" t="s">
        <v>12</v>
      </c>
      <c r="F18410" s="3" t="s">
        <v>4613</v>
      </c>
      <c r="G18410">
        <v>2012</v>
      </c>
      <c r="H18410" t="s">
        <v>140</v>
      </c>
      <c r="I18410" t="s">
        <v>42844</v>
      </c>
    </row>
    <row r="18411" spans="1:9" ht="16" x14ac:dyDescent="0.2">
      <c r="A18411" t="s">
        <v>42843</v>
      </c>
      <c r="B18411" t="s">
        <v>42845</v>
      </c>
      <c r="C18411">
        <v>2</v>
      </c>
      <c r="D18411">
        <f>400</f>
        <v>400</v>
      </c>
      <c r="E18411" t="s">
        <v>12</v>
      </c>
      <c r="F18411" s="3" t="s">
        <v>41824</v>
      </c>
      <c r="G18411">
        <v>2012</v>
      </c>
      <c r="H18411" t="s">
        <v>140</v>
      </c>
      <c r="I18411" t="s">
        <v>42844</v>
      </c>
    </row>
    <row r="18412" spans="1:9" ht="32" x14ac:dyDescent="0.2">
      <c r="A18412" t="s">
        <v>42843</v>
      </c>
      <c r="B18412" t="s">
        <v>42846</v>
      </c>
      <c r="C18412">
        <v>3</v>
      </c>
      <c r="D18412" t="s">
        <v>12</v>
      </c>
      <c r="E18412" t="s">
        <v>12</v>
      </c>
      <c r="F18412" s="3" t="s">
        <v>42847</v>
      </c>
      <c r="G18412">
        <v>2012</v>
      </c>
      <c r="H18412" t="s">
        <v>140</v>
      </c>
      <c r="I18412" t="s">
        <v>42844</v>
      </c>
    </row>
    <row r="18413" spans="1:9" ht="32" x14ac:dyDescent="0.2">
      <c r="A18413" t="s">
        <v>42848</v>
      </c>
      <c r="B18413" t="s">
        <v>42849</v>
      </c>
      <c r="C18413">
        <v>1</v>
      </c>
      <c r="D18413" t="s">
        <v>52</v>
      </c>
      <c r="E18413" t="s">
        <v>12</v>
      </c>
      <c r="F18413" s="3" t="s">
        <v>41496</v>
      </c>
      <c r="G18413">
        <v>2012</v>
      </c>
      <c r="H18413" t="s">
        <v>140</v>
      </c>
      <c r="I18413" t="s">
        <v>42850</v>
      </c>
    </row>
    <row r="18414" spans="1:9" ht="16" x14ac:dyDescent="0.2">
      <c r="A18414" t="s">
        <v>42851</v>
      </c>
      <c r="B18414" t="s">
        <v>42852</v>
      </c>
      <c r="C18414">
        <v>1</v>
      </c>
      <c r="D18414" t="s">
        <v>12</v>
      </c>
      <c r="E18414" t="s">
        <v>12</v>
      </c>
      <c r="F18414" s="3" t="s">
        <v>29269</v>
      </c>
      <c r="G18414">
        <v>2012</v>
      </c>
      <c r="H18414" t="s">
        <v>140</v>
      </c>
      <c r="I18414" t="s">
        <v>42853</v>
      </c>
    </row>
    <row r="18415" spans="1:9" ht="32" x14ac:dyDescent="0.2">
      <c r="A18415" t="s">
        <v>42851</v>
      </c>
      <c r="B18415" t="s">
        <v>42854</v>
      </c>
      <c r="C18415">
        <v>2</v>
      </c>
      <c r="D18415" t="s">
        <v>24520</v>
      </c>
      <c r="E18415" t="s">
        <v>592</v>
      </c>
      <c r="F18415" s="3" t="s">
        <v>42855</v>
      </c>
      <c r="G18415">
        <v>2012</v>
      </c>
      <c r="H18415" t="s">
        <v>140</v>
      </c>
      <c r="I18415" t="s">
        <v>42853</v>
      </c>
    </row>
    <row r="18416" spans="1:9" ht="16" x14ac:dyDescent="0.2">
      <c r="A18416" t="s">
        <v>42851</v>
      </c>
      <c r="B18416" t="s">
        <v>42856</v>
      </c>
      <c r="C18416">
        <v>3</v>
      </c>
      <c r="D18416" t="s">
        <v>12</v>
      </c>
      <c r="E18416" t="s">
        <v>12</v>
      </c>
      <c r="F18416" s="3" t="s">
        <v>35713</v>
      </c>
      <c r="G18416">
        <v>2012</v>
      </c>
      <c r="H18416" t="s">
        <v>140</v>
      </c>
      <c r="I18416" t="s">
        <v>42853</v>
      </c>
    </row>
    <row r="18417" spans="1:9" ht="16" x14ac:dyDescent="0.2">
      <c r="A18417" t="s">
        <v>42851</v>
      </c>
      <c r="B18417" t="s">
        <v>42857</v>
      </c>
      <c r="C18417">
        <v>4</v>
      </c>
      <c r="D18417" t="s">
        <v>12</v>
      </c>
      <c r="E18417" t="s">
        <v>12</v>
      </c>
      <c r="F18417" s="3" t="s">
        <v>29269</v>
      </c>
      <c r="G18417">
        <v>2012</v>
      </c>
      <c r="H18417" t="s">
        <v>140</v>
      </c>
      <c r="I18417" t="s">
        <v>42853</v>
      </c>
    </row>
    <row r="18418" spans="1:9" ht="32" x14ac:dyDescent="0.2">
      <c r="A18418" t="s">
        <v>42858</v>
      </c>
      <c r="B18418" t="s">
        <v>42859</v>
      </c>
      <c r="C18418">
        <v>1</v>
      </c>
      <c r="D18418" t="s">
        <v>4996</v>
      </c>
      <c r="E18418" t="s">
        <v>1171</v>
      </c>
      <c r="F18418" s="3" t="s">
        <v>42860</v>
      </c>
      <c r="G18418">
        <v>2012</v>
      </c>
      <c r="H18418" t="s">
        <v>4191</v>
      </c>
      <c r="I18418" t="s">
        <v>42861</v>
      </c>
    </row>
    <row r="18419" spans="1:9" ht="32" x14ac:dyDescent="0.2">
      <c r="A18419" t="s">
        <v>42862</v>
      </c>
      <c r="B18419" t="s">
        <v>42863</v>
      </c>
      <c r="C18419">
        <v>1</v>
      </c>
      <c r="D18419" t="s">
        <v>12</v>
      </c>
      <c r="E18419" t="s">
        <v>12</v>
      </c>
      <c r="F18419" s="3" t="s">
        <v>42864</v>
      </c>
      <c r="G18419">
        <v>2012</v>
      </c>
      <c r="H18419" t="s">
        <v>140</v>
      </c>
      <c r="I18419" t="s">
        <v>42865</v>
      </c>
    </row>
    <row r="18420" spans="1:9" ht="32" x14ac:dyDescent="0.2">
      <c r="A18420" t="s">
        <v>42866</v>
      </c>
      <c r="B18420" t="s">
        <v>42867</v>
      </c>
      <c r="C18420">
        <v>1</v>
      </c>
      <c r="D18420" t="s">
        <v>759</v>
      </c>
      <c r="E18420" t="s">
        <v>12</v>
      </c>
      <c r="F18420" s="3" t="s">
        <v>42868</v>
      </c>
      <c r="G18420">
        <v>2012</v>
      </c>
      <c r="H18420" t="s">
        <v>761</v>
      </c>
      <c r="I18420" t="s">
        <v>42869</v>
      </c>
    </row>
    <row r="18421" spans="1:9" ht="32" x14ac:dyDescent="0.2">
      <c r="A18421" t="s">
        <v>42866</v>
      </c>
      <c r="B18421" t="s">
        <v>42870</v>
      </c>
      <c r="C18421">
        <v>2</v>
      </c>
      <c r="D18421" t="s">
        <v>759</v>
      </c>
      <c r="E18421" t="s">
        <v>12</v>
      </c>
      <c r="F18421" s="3" t="s">
        <v>42871</v>
      </c>
      <c r="G18421">
        <v>2012</v>
      </c>
      <c r="H18421" t="s">
        <v>761</v>
      </c>
      <c r="I18421" t="s">
        <v>42869</v>
      </c>
    </row>
    <row r="18422" spans="1:9" ht="16" x14ac:dyDescent="0.2">
      <c r="A18422" t="s">
        <v>42872</v>
      </c>
      <c r="B18422" t="s">
        <v>26826</v>
      </c>
      <c r="C18422">
        <v>1</v>
      </c>
      <c r="D18422" t="s">
        <v>12</v>
      </c>
      <c r="E18422" t="s">
        <v>12</v>
      </c>
      <c r="F18422" s="3" t="s">
        <v>26827</v>
      </c>
      <c r="G18422">
        <v>2012</v>
      </c>
      <c r="H18422" t="s">
        <v>86</v>
      </c>
      <c r="I18422" t="s">
        <v>42873</v>
      </c>
    </row>
    <row r="18423" spans="1:9" ht="16" x14ac:dyDescent="0.2">
      <c r="A18423" t="s">
        <v>42872</v>
      </c>
      <c r="B18423" t="s">
        <v>26825</v>
      </c>
      <c r="C18423">
        <v>2</v>
      </c>
      <c r="D18423" t="s">
        <v>12</v>
      </c>
      <c r="E18423" t="s">
        <v>12</v>
      </c>
      <c r="F18423" s="3" t="s">
        <v>16183</v>
      </c>
      <c r="G18423">
        <v>2012</v>
      </c>
      <c r="H18423" t="s">
        <v>140</v>
      </c>
      <c r="I18423" t="s">
        <v>42873</v>
      </c>
    </row>
    <row r="18424" spans="1:9" ht="16" x14ac:dyDescent="0.2">
      <c r="A18424" t="s">
        <v>42874</v>
      </c>
      <c r="B18424" t="s">
        <v>39814</v>
      </c>
      <c r="C18424">
        <v>1</v>
      </c>
      <c r="D18424">
        <f>400</f>
        <v>400</v>
      </c>
      <c r="E18424" t="s">
        <v>12</v>
      </c>
      <c r="F18424" s="3" t="s">
        <v>28161</v>
      </c>
      <c r="G18424">
        <v>2012</v>
      </c>
      <c r="H18424" t="s">
        <v>140</v>
      </c>
      <c r="I18424" t="s">
        <v>42875</v>
      </c>
    </row>
    <row r="18425" spans="1:9" ht="16" x14ac:dyDescent="0.2">
      <c r="A18425" t="s">
        <v>42876</v>
      </c>
      <c r="B18425" t="s">
        <v>42877</v>
      </c>
      <c r="C18425">
        <v>1</v>
      </c>
      <c r="D18425" t="s">
        <v>52</v>
      </c>
      <c r="E18425" t="s">
        <v>12</v>
      </c>
      <c r="F18425" s="3" t="s">
        <v>42878</v>
      </c>
      <c r="G18425">
        <v>2012</v>
      </c>
      <c r="H18425" t="s">
        <v>438</v>
      </c>
      <c r="I18425" t="s">
        <v>42879</v>
      </c>
    </row>
    <row r="18426" spans="1:9" ht="32" x14ac:dyDescent="0.2">
      <c r="A18426" t="s">
        <v>42876</v>
      </c>
      <c r="B18426" t="s">
        <v>42880</v>
      </c>
      <c r="C18426">
        <v>2</v>
      </c>
      <c r="D18426" t="s">
        <v>52</v>
      </c>
      <c r="E18426" t="s">
        <v>12</v>
      </c>
      <c r="F18426" s="3" t="s">
        <v>42881</v>
      </c>
      <c r="G18426">
        <v>2012</v>
      </c>
      <c r="H18426" t="s">
        <v>438</v>
      </c>
      <c r="I18426" t="s">
        <v>42879</v>
      </c>
    </row>
    <row r="18427" spans="1:9" ht="32" x14ac:dyDescent="0.2">
      <c r="A18427" t="s">
        <v>42876</v>
      </c>
      <c r="B18427" t="s">
        <v>42882</v>
      </c>
      <c r="C18427">
        <v>3</v>
      </c>
      <c r="D18427" t="s">
        <v>52</v>
      </c>
      <c r="E18427" t="s">
        <v>12</v>
      </c>
      <c r="F18427" s="3" t="s">
        <v>42881</v>
      </c>
      <c r="G18427">
        <v>2012</v>
      </c>
      <c r="H18427" t="s">
        <v>438</v>
      </c>
      <c r="I18427" t="s">
        <v>42879</v>
      </c>
    </row>
    <row r="18428" spans="1:9" ht="32" x14ac:dyDescent="0.2">
      <c r="A18428" t="s">
        <v>42883</v>
      </c>
      <c r="B18428" t="s">
        <v>42884</v>
      </c>
      <c r="C18428">
        <v>1</v>
      </c>
      <c r="D18428" t="s">
        <v>12</v>
      </c>
      <c r="E18428" t="s">
        <v>12</v>
      </c>
      <c r="F18428" s="3" t="s">
        <v>42885</v>
      </c>
      <c r="G18428">
        <v>2012</v>
      </c>
      <c r="H18428" t="s">
        <v>140</v>
      </c>
      <c r="I18428" t="s">
        <v>42886</v>
      </c>
    </row>
    <row r="18429" spans="1:9" ht="32" x14ac:dyDescent="0.2">
      <c r="A18429" t="s">
        <v>42887</v>
      </c>
      <c r="B18429" t="s">
        <v>42888</v>
      </c>
      <c r="C18429">
        <v>1</v>
      </c>
      <c r="D18429">
        <f>400</f>
        <v>400</v>
      </c>
      <c r="E18429" t="s">
        <v>12</v>
      </c>
      <c r="F18429" s="3" t="s">
        <v>42889</v>
      </c>
      <c r="G18429">
        <v>2012</v>
      </c>
      <c r="H18429" t="s">
        <v>140</v>
      </c>
      <c r="I18429" t="s">
        <v>42890</v>
      </c>
    </row>
    <row r="18430" spans="1:9" ht="32" x14ac:dyDescent="0.2">
      <c r="A18430" t="s">
        <v>42891</v>
      </c>
      <c r="B18430" t="s">
        <v>38432</v>
      </c>
      <c r="C18430">
        <v>1</v>
      </c>
      <c r="D18430" t="s">
        <v>408</v>
      </c>
      <c r="E18430" t="s">
        <v>12</v>
      </c>
      <c r="F18430" s="3" t="s">
        <v>13998</v>
      </c>
      <c r="G18430">
        <v>2012</v>
      </c>
      <c r="H18430" t="s">
        <v>140</v>
      </c>
      <c r="I18430" t="s">
        <v>42892</v>
      </c>
    </row>
    <row r="18431" spans="1:9" ht="32" x14ac:dyDescent="0.2">
      <c r="A18431" t="s">
        <v>42893</v>
      </c>
      <c r="B18431" t="s">
        <v>42219</v>
      </c>
      <c r="C18431">
        <v>1</v>
      </c>
      <c r="D18431" t="s">
        <v>12</v>
      </c>
      <c r="E18431" t="s">
        <v>1171</v>
      </c>
      <c r="F18431" s="3" t="s">
        <v>42894</v>
      </c>
      <c r="G18431">
        <v>2012</v>
      </c>
      <c r="H18431" t="s">
        <v>368</v>
      </c>
      <c r="I18431" t="s">
        <v>42895</v>
      </c>
    </row>
    <row r="18432" spans="1:9" ht="32" x14ac:dyDescent="0.2">
      <c r="A18432" t="s">
        <v>42896</v>
      </c>
      <c r="B18432" t="s">
        <v>42897</v>
      </c>
      <c r="C18432">
        <v>1</v>
      </c>
      <c r="D18432">
        <f>461</f>
        <v>461</v>
      </c>
      <c r="E18432" t="s">
        <v>12</v>
      </c>
      <c r="F18432" s="3" t="s">
        <v>10162</v>
      </c>
      <c r="G18432">
        <v>2012</v>
      </c>
      <c r="H18432" t="s">
        <v>126</v>
      </c>
      <c r="I18432" t="s">
        <v>42898</v>
      </c>
    </row>
    <row r="18433" spans="1:9" ht="16" x14ac:dyDescent="0.2">
      <c r="A18433" t="s">
        <v>42899</v>
      </c>
      <c r="B18433" t="s">
        <v>42900</v>
      </c>
      <c r="C18433">
        <v>1</v>
      </c>
      <c r="D18433" t="s">
        <v>10891</v>
      </c>
      <c r="E18433" t="s">
        <v>12</v>
      </c>
      <c r="F18433" s="3" t="s">
        <v>42901</v>
      </c>
      <c r="G18433">
        <v>2012</v>
      </c>
      <c r="H18433" t="s">
        <v>1322</v>
      </c>
      <c r="I18433" t="s">
        <v>42902</v>
      </c>
    </row>
    <row r="18434" spans="1:9" ht="16" x14ac:dyDescent="0.2">
      <c r="A18434" t="s">
        <v>42903</v>
      </c>
      <c r="B18434" t="s">
        <v>42904</v>
      </c>
      <c r="C18434">
        <v>1</v>
      </c>
      <c r="D18434">
        <f>461</f>
        <v>461</v>
      </c>
      <c r="E18434" t="s">
        <v>12</v>
      </c>
      <c r="F18434" s="3" t="s">
        <v>17340</v>
      </c>
      <c r="G18434">
        <v>2012</v>
      </c>
      <c r="H18434" t="s">
        <v>126</v>
      </c>
      <c r="I18434" t="s">
        <v>42905</v>
      </c>
    </row>
    <row r="18435" spans="1:9" ht="32" x14ac:dyDescent="0.2">
      <c r="A18435" t="s">
        <v>42906</v>
      </c>
      <c r="B18435" t="s">
        <v>42907</v>
      </c>
      <c r="C18435">
        <v>1</v>
      </c>
      <c r="D18435" t="s">
        <v>12</v>
      </c>
      <c r="E18435" t="s">
        <v>12</v>
      </c>
      <c r="F18435" s="3" t="s">
        <v>37415</v>
      </c>
      <c r="G18435">
        <v>2012</v>
      </c>
      <c r="H18435" t="s">
        <v>174</v>
      </c>
      <c r="I18435" t="s">
        <v>42908</v>
      </c>
    </row>
    <row r="18436" spans="1:9" ht="16" x14ac:dyDescent="0.2">
      <c r="A18436" t="s">
        <v>42906</v>
      </c>
      <c r="B18436" t="s">
        <v>40199</v>
      </c>
      <c r="C18436">
        <v>2</v>
      </c>
      <c r="D18436" t="s">
        <v>12</v>
      </c>
      <c r="E18436" t="s">
        <v>2283</v>
      </c>
      <c r="F18436" s="3" t="s">
        <v>20679</v>
      </c>
      <c r="G18436">
        <v>2012</v>
      </c>
      <c r="H18436" t="s">
        <v>998</v>
      </c>
      <c r="I18436" t="s">
        <v>42908</v>
      </c>
    </row>
    <row r="18437" spans="1:9" ht="32" x14ac:dyDescent="0.2">
      <c r="A18437" t="s">
        <v>42909</v>
      </c>
      <c r="B18437" t="s">
        <v>42910</v>
      </c>
      <c r="C18437">
        <v>1</v>
      </c>
      <c r="D18437" t="s">
        <v>1010</v>
      </c>
      <c r="E18437" t="s">
        <v>12</v>
      </c>
      <c r="F18437" s="3" t="s">
        <v>42911</v>
      </c>
      <c r="G18437">
        <v>2012</v>
      </c>
      <c r="H18437" t="s">
        <v>140</v>
      </c>
      <c r="I18437" t="s">
        <v>42912</v>
      </c>
    </row>
    <row r="18438" spans="1:9" ht="32" x14ac:dyDescent="0.2">
      <c r="A18438" t="s">
        <v>42909</v>
      </c>
      <c r="B18438" t="s">
        <v>42913</v>
      </c>
      <c r="C18438">
        <v>2</v>
      </c>
      <c r="D18438" t="s">
        <v>1010</v>
      </c>
      <c r="E18438" t="s">
        <v>12</v>
      </c>
      <c r="F18438" s="3" t="s">
        <v>42911</v>
      </c>
      <c r="G18438">
        <v>2012</v>
      </c>
      <c r="H18438" t="s">
        <v>140</v>
      </c>
      <c r="I18438" t="s">
        <v>42912</v>
      </c>
    </row>
    <row r="18439" spans="1:9" ht="32" x14ac:dyDescent="0.2">
      <c r="A18439" t="s">
        <v>42909</v>
      </c>
      <c r="B18439" t="s">
        <v>42914</v>
      </c>
      <c r="C18439">
        <v>3</v>
      </c>
      <c r="D18439" t="s">
        <v>1010</v>
      </c>
      <c r="E18439" t="s">
        <v>12</v>
      </c>
      <c r="F18439" s="3" t="s">
        <v>1011</v>
      </c>
      <c r="G18439">
        <v>2012</v>
      </c>
      <c r="H18439" t="s">
        <v>140</v>
      </c>
      <c r="I18439" t="s">
        <v>42912</v>
      </c>
    </row>
    <row r="18440" spans="1:9" ht="16" x14ac:dyDescent="0.2">
      <c r="A18440" t="s">
        <v>42915</v>
      </c>
      <c r="B18440" t="s">
        <v>42916</v>
      </c>
      <c r="C18440">
        <v>1</v>
      </c>
      <c r="D18440" t="s">
        <v>12</v>
      </c>
      <c r="E18440" t="s">
        <v>12</v>
      </c>
      <c r="F18440" s="3" t="s">
        <v>35235</v>
      </c>
      <c r="G18440">
        <v>2012</v>
      </c>
      <c r="H18440" t="s">
        <v>140</v>
      </c>
      <c r="I18440" t="s">
        <v>42917</v>
      </c>
    </row>
    <row r="18441" spans="1:9" ht="16" x14ac:dyDescent="0.2">
      <c r="A18441" t="s">
        <v>42915</v>
      </c>
      <c r="B18441" t="s">
        <v>42918</v>
      </c>
      <c r="C18441">
        <v>2</v>
      </c>
      <c r="D18441" t="s">
        <v>12</v>
      </c>
      <c r="E18441" t="s">
        <v>12</v>
      </c>
      <c r="F18441" s="3" t="s">
        <v>42919</v>
      </c>
      <c r="G18441">
        <v>2012</v>
      </c>
      <c r="H18441" t="s">
        <v>140</v>
      </c>
      <c r="I18441" t="s">
        <v>42917</v>
      </c>
    </row>
    <row r="18442" spans="1:9" ht="16" x14ac:dyDescent="0.2">
      <c r="A18442" t="s">
        <v>42920</v>
      </c>
      <c r="B18442" t="s">
        <v>42921</v>
      </c>
      <c r="C18442">
        <v>1</v>
      </c>
      <c r="D18442" t="s">
        <v>12</v>
      </c>
      <c r="E18442" t="s">
        <v>3798</v>
      </c>
      <c r="F18442" s="3" t="s">
        <v>42922</v>
      </c>
      <c r="G18442">
        <v>2012</v>
      </c>
      <c r="H18442" t="s">
        <v>37</v>
      </c>
      <c r="I18442" t="s">
        <v>42923</v>
      </c>
    </row>
    <row r="18443" spans="1:9" ht="32" x14ac:dyDescent="0.2">
      <c r="A18443" t="s">
        <v>42924</v>
      </c>
      <c r="B18443" t="s">
        <v>42925</v>
      </c>
      <c r="C18443">
        <v>1</v>
      </c>
      <c r="D18443">
        <f>19</f>
        <v>19</v>
      </c>
      <c r="E18443" t="s">
        <v>3492</v>
      </c>
      <c r="F18443" s="3" t="s">
        <v>42926</v>
      </c>
      <c r="G18443">
        <v>2012</v>
      </c>
      <c r="H18443" t="s">
        <v>368</v>
      </c>
      <c r="I18443" t="s">
        <v>42927</v>
      </c>
    </row>
    <row r="18444" spans="1:9" ht="32" x14ac:dyDescent="0.2">
      <c r="A18444" t="s">
        <v>42928</v>
      </c>
      <c r="B18444" t="s">
        <v>42929</v>
      </c>
      <c r="C18444">
        <v>1</v>
      </c>
      <c r="D18444" t="s">
        <v>712</v>
      </c>
      <c r="E18444" t="s">
        <v>12</v>
      </c>
      <c r="F18444" s="3" t="s">
        <v>42930</v>
      </c>
      <c r="G18444">
        <v>2012</v>
      </c>
      <c r="H18444" t="s">
        <v>714</v>
      </c>
      <c r="I18444" t="s">
        <v>42931</v>
      </c>
    </row>
    <row r="18445" spans="1:9" ht="32" x14ac:dyDescent="0.2">
      <c r="A18445" t="s">
        <v>42928</v>
      </c>
      <c r="B18445" t="s">
        <v>42932</v>
      </c>
      <c r="C18445">
        <v>2</v>
      </c>
      <c r="D18445" t="s">
        <v>712</v>
      </c>
      <c r="E18445" t="s">
        <v>12</v>
      </c>
      <c r="F18445" s="3" t="s">
        <v>42933</v>
      </c>
      <c r="G18445">
        <v>2012</v>
      </c>
      <c r="H18445" t="s">
        <v>714</v>
      </c>
      <c r="I18445" t="s">
        <v>42931</v>
      </c>
    </row>
    <row r="18446" spans="1:9" ht="32" x14ac:dyDescent="0.2">
      <c r="A18446" t="s">
        <v>42928</v>
      </c>
      <c r="B18446" t="s">
        <v>42934</v>
      </c>
      <c r="C18446">
        <v>3</v>
      </c>
      <c r="D18446" t="s">
        <v>712</v>
      </c>
      <c r="E18446" t="s">
        <v>12</v>
      </c>
      <c r="F18446" s="3" t="s">
        <v>42935</v>
      </c>
      <c r="G18446">
        <v>2012</v>
      </c>
      <c r="H18446" t="s">
        <v>714</v>
      </c>
      <c r="I18446" t="s">
        <v>42931</v>
      </c>
    </row>
    <row r="18447" spans="1:9" ht="32" x14ac:dyDescent="0.2">
      <c r="A18447" t="s">
        <v>42928</v>
      </c>
      <c r="B18447" t="s">
        <v>42936</v>
      </c>
      <c r="C18447">
        <v>4</v>
      </c>
      <c r="D18447" t="s">
        <v>712</v>
      </c>
      <c r="E18447" t="s">
        <v>12</v>
      </c>
      <c r="F18447" s="3" t="s">
        <v>42937</v>
      </c>
      <c r="G18447">
        <v>2012</v>
      </c>
      <c r="H18447" t="s">
        <v>714</v>
      </c>
      <c r="I18447" t="s">
        <v>42931</v>
      </c>
    </row>
    <row r="18448" spans="1:9" ht="32" x14ac:dyDescent="0.2">
      <c r="A18448" t="s">
        <v>42938</v>
      </c>
      <c r="B18448" t="s">
        <v>42677</v>
      </c>
      <c r="C18448">
        <v>1</v>
      </c>
      <c r="D18448" t="s">
        <v>3743</v>
      </c>
      <c r="E18448" t="s">
        <v>12</v>
      </c>
      <c r="F18448" s="3" t="s">
        <v>42939</v>
      </c>
      <c r="G18448">
        <v>2012</v>
      </c>
      <c r="H18448" t="s">
        <v>86</v>
      </c>
      <c r="I18448" t="s">
        <v>42940</v>
      </c>
    </row>
    <row r="18449" spans="1:9" ht="32" x14ac:dyDescent="0.2">
      <c r="A18449" t="s">
        <v>42938</v>
      </c>
      <c r="B18449" t="s">
        <v>42941</v>
      </c>
      <c r="C18449">
        <v>2</v>
      </c>
      <c r="D18449" t="s">
        <v>3743</v>
      </c>
      <c r="E18449" t="s">
        <v>12</v>
      </c>
      <c r="F18449" s="3" t="s">
        <v>42680</v>
      </c>
      <c r="G18449">
        <v>2012</v>
      </c>
      <c r="H18449" t="s">
        <v>86</v>
      </c>
      <c r="I18449" t="s">
        <v>42940</v>
      </c>
    </row>
    <row r="18450" spans="1:9" ht="16" x14ac:dyDescent="0.2">
      <c r="A18450" t="s">
        <v>42942</v>
      </c>
      <c r="B18450" t="s">
        <v>42943</v>
      </c>
      <c r="C18450">
        <v>1</v>
      </c>
      <c r="D18450">
        <f>371</f>
        <v>371</v>
      </c>
      <c r="E18450" t="s">
        <v>12</v>
      </c>
      <c r="F18450" s="3" t="s">
        <v>4392</v>
      </c>
      <c r="G18450">
        <v>2012</v>
      </c>
      <c r="H18450" t="s">
        <v>522</v>
      </c>
      <c r="I18450" t="s">
        <v>42944</v>
      </c>
    </row>
    <row r="18451" spans="1:9" ht="32" x14ac:dyDescent="0.2">
      <c r="A18451" t="s">
        <v>42945</v>
      </c>
      <c r="B18451" t="s">
        <v>42946</v>
      </c>
      <c r="C18451">
        <v>1</v>
      </c>
      <c r="D18451" t="s">
        <v>12</v>
      </c>
      <c r="E18451" t="s">
        <v>334</v>
      </c>
      <c r="F18451" s="3" t="s">
        <v>10149</v>
      </c>
      <c r="G18451">
        <v>2012</v>
      </c>
      <c r="H18451" t="s">
        <v>140</v>
      </c>
      <c r="I18451" t="s">
        <v>42947</v>
      </c>
    </row>
    <row r="18452" spans="1:9" ht="32" x14ac:dyDescent="0.2">
      <c r="A18452" t="s">
        <v>42945</v>
      </c>
      <c r="B18452" t="s">
        <v>38890</v>
      </c>
      <c r="C18452">
        <v>2</v>
      </c>
      <c r="D18452" t="s">
        <v>408</v>
      </c>
      <c r="E18452" t="s">
        <v>12</v>
      </c>
      <c r="F18452" s="3" t="s">
        <v>13998</v>
      </c>
      <c r="G18452">
        <v>2012</v>
      </c>
      <c r="H18452" t="s">
        <v>140</v>
      </c>
      <c r="I18452" t="s">
        <v>42947</v>
      </c>
    </row>
    <row r="18453" spans="1:9" ht="32" x14ac:dyDescent="0.2">
      <c r="A18453" t="s">
        <v>42948</v>
      </c>
      <c r="B18453" t="s">
        <v>42949</v>
      </c>
      <c r="C18453">
        <v>1</v>
      </c>
      <c r="D18453" t="s">
        <v>12</v>
      </c>
      <c r="E18453" t="s">
        <v>12</v>
      </c>
      <c r="F18453" s="3" t="s">
        <v>40654</v>
      </c>
      <c r="G18453">
        <v>2012</v>
      </c>
      <c r="H18453" t="s">
        <v>368</v>
      </c>
      <c r="I18453" t="s">
        <v>42950</v>
      </c>
    </row>
    <row r="18454" spans="1:9" ht="32" x14ac:dyDescent="0.2">
      <c r="A18454" t="s">
        <v>42948</v>
      </c>
      <c r="B18454" t="s">
        <v>42951</v>
      </c>
      <c r="C18454">
        <v>2</v>
      </c>
      <c r="D18454" t="s">
        <v>12</v>
      </c>
      <c r="E18454" t="s">
        <v>12</v>
      </c>
      <c r="F18454" s="3" t="s">
        <v>42952</v>
      </c>
      <c r="G18454">
        <v>2012</v>
      </c>
      <c r="H18454" t="s">
        <v>318</v>
      </c>
      <c r="I18454" t="s">
        <v>42950</v>
      </c>
    </row>
    <row r="18455" spans="1:9" ht="16" x14ac:dyDescent="0.2">
      <c r="A18455" t="s">
        <v>42953</v>
      </c>
      <c r="B18455" t="s">
        <v>28314</v>
      </c>
      <c r="C18455">
        <v>1</v>
      </c>
      <c r="D18455" t="s">
        <v>1903</v>
      </c>
      <c r="E18455" t="s">
        <v>12</v>
      </c>
      <c r="F18455" s="3" t="s">
        <v>1909</v>
      </c>
      <c r="G18455">
        <v>2012</v>
      </c>
      <c r="H18455" t="s">
        <v>323</v>
      </c>
      <c r="I18455" t="s">
        <v>42954</v>
      </c>
    </row>
    <row r="18456" spans="1:9" ht="16" x14ac:dyDescent="0.2">
      <c r="A18456" t="s">
        <v>42953</v>
      </c>
      <c r="B18456" t="s">
        <v>42955</v>
      </c>
      <c r="C18456">
        <v>2</v>
      </c>
      <c r="D18456">
        <f>65</f>
        <v>65</v>
      </c>
      <c r="E18456" t="s">
        <v>464</v>
      </c>
      <c r="F18456" s="3" t="s">
        <v>2802</v>
      </c>
      <c r="G18456">
        <v>2012</v>
      </c>
      <c r="H18456" t="s">
        <v>323</v>
      </c>
      <c r="I18456" t="s">
        <v>42954</v>
      </c>
    </row>
    <row r="18457" spans="1:9" ht="48" x14ac:dyDescent="0.2">
      <c r="A18457" t="s">
        <v>42956</v>
      </c>
      <c r="B18457" t="s">
        <v>42957</v>
      </c>
      <c r="C18457">
        <v>1</v>
      </c>
      <c r="D18457" t="s">
        <v>1085</v>
      </c>
      <c r="E18457" t="s">
        <v>12</v>
      </c>
      <c r="F18457" s="3" t="s">
        <v>42958</v>
      </c>
      <c r="G18457">
        <v>2012</v>
      </c>
      <c r="H18457" t="s">
        <v>1087</v>
      </c>
      <c r="I18457" t="s">
        <v>42959</v>
      </c>
    </row>
    <row r="18458" spans="1:9" ht="16" x14ac:dyDescent="0.2">
      <c r="A18458" t="s">
        <v>42960</v>
      </c>
      <c r="B18458" t="s">
        <v>42961</v>
      </c>
      <c r="C18458">
        <v>1</v>
      </c>
      <c r="D18458" t="s">
        <v>3575</v>
      </c>
      <c r="E18458" t="s">
        <v>12</v>
      </c>
      <c r="F18458" s="3" t="s">
        <v>7248</v>
      </c>
      <c r="G18458">
        <v>2012</v>
      </c>
      <c r="H18458" t="s">
        <v>86</v>
      </c>
      <c r="I18458" t="s">
        <v>42962</v>
      </c>
    </row>
    <row r="18459" spans="1:9" ht="32" x14ac:dyDescent="0.2">
      <c r="A18459" t="s">
        <v>42963</v>
      </c>
      <c r="B18459" t="s">
        <v>23548</v>
      </c>
      <c r="C18459">
        <v>1</v>
      </c>
      <c r="D18459" t="s">
        <v>101</v>
      </c>
      <c r="E18459" t="s">
        <v>12</v>
      </c>
      <c r="F18459" s="3" t="s">
        <v>42964</v>
      </c>
      <c r="G18459">
        <v>2012</v>
      </c>
      <c r="H18459" t="s">
        <v>37</v>
      </c>
      <c r="I18459" t="s">
        <v>42965</v>
      </c>
    </row>
    <row r="18460" spans="1:9" ht="16" x14ac:dyDescent="0.2">
      <c r="A18460" t="s">
        <v>42963</v>
      </c>
      <c r="B18460" t="s">
        <v>42966</v>
      </c>
      <c r="C18460">
        <v>2</v>
      </c>
      <c r="D18460" t="s">
        <v>12</v>
      </c>
      <c r="E18460" t="s">
        <v>12</v>
      </c>
      <c r="F18460" s="3" t="s">
        <v>22295</v>
      </c>
      <c r="G18460">
        <v>2012</v>
      </c>
      <c r="H18460" t="s">
        <v>37</v>
      </c>
      <c r="I18460" t="s">
        <v>42965</v>
      </c>
    </row>
    <row r="18461" spans="1:9" ht="32" x14ac:dyDescent="0.2">
      <c r="A18461" t="s">
        <v>42967</v>
      </c>
      <c r="B18461" t="s">
        <v>17650</v>
      </c>
      <c r="C18461">
        <v>1</v>
      </c>
      <c r="D18461" t="s">
        <v>12</v>
      </c>
      <c r="E18461" t="s">
        <v>12</v>
      </c>
      <c r="F18461" s="3" t="s">
        <v>42968</v>
      </c>
      <c r="G18461">
        <v>2012</v>
      </c>
      <c r="H18461" t="s">
        <v>14</v>
      </c>
      <c r="I18461" t="s">
        <v>42969</v>
      </c>
    </row>
    <row r="18462" spans="1:9" ht="16" x14ac:dyDescent="0.2">
      <c r="A18462" t="s">
        <v>42967</v>
      </c>
      <c r="B18462" t="s">
        <v>42970</v>
      </c>
      <c r="C18462">
        <v>2</v>
      </c>
      <c r="D18462" t="s">
        <v>12</v>
      </c>
      <c r="E18462" t="s">
        <v>12</v>
      </c>
      <c r="F18462" s="3" t="s">
        <v>42971</v>
      </c>
      <c r="G18462">
        <v>2012</v>
      </c>
      <c r="H18462" t="s">
        <v>14</v>
      </c>
      <c r="I18462" t="s">
        <v>42969</v>
      </c>
    </row>
    <row r="18463" spans="1:9" ht="16" x14ac:dyDescent="0.2">
      <c r="A18463" t="s">
        <v>42972</v>
      </c>
      <c r="B18463" t="s">
        <v>40551</v>
      </c>
      <c r="C18463">
        <v>1</v>
      </c>
      <c r="D18463" t="s">
        <v>12</v>
      </c>
      <c r="E18463" t="s">
        <v>12</v>
      </c>
      <c r="F18463" s="3" t="s">
        <v>8307</v>
      </c>
      <c r="G18463">
        <v>2012</v>
      </c>
      <c r="H18463" t="s">
        <v>140</v>
      </c>
      <c r="I18463" t="s">
        <v>42973</v>
      </c>
    </row>
    <row r="18464" spans="1:9" ht="16" x14ac:dyDescent="0.2">
      <c r="A18464" t="s">
        <v>42972</v>
      </c>
      <c r="B18464" t="s">
        <v>42974</v>
      </c>
      <c r="C18464">
        <v>2</v>
      </c>
      <c r="D18464" t="s">
        <v>12</v>
      </c>
      <c r="E18464" t="s">
        <v>12</v>
      </c>
      <c r="F18464" s="3" t="s">
        <v>42975</v>
      </c>
      <c r="G18464">
        <v>2012</v>
      </c>
      <c r="H18464" t="s">
        <v>140</v>
      </c>
      <c r="I18464" t="s">
        <v>42973</v>
      </c>
    </row>
    <row r="18465" spans="1:9" ht="16" x14ac:dyDescent="0.2">
      <c r="A18465" t="s">
        <v>42972</v>
      </c>
      <c r="B18465" t="s">
        <v>12101</v>
      </c>
      <c r="C18465">
        <v>3</v>
      </c>
      <c r="D18465" t="s">
        <v>12</v>
      </c>
      <c r="E18465" t="s">
        <v>12</v>
      </c>
      <c r="F18465" s="3" t="s">
        <v>42976</v>
      </c>
      <c r="G18465">
        <v>2012</v>
      </c>
      <c r="H18465" t="s">
        <v>140</v>
      </c>
      <c r="I18465" t="s">
        <v>42973</v>
      </c>
    </row>
    <row r="18466" spans="1:9" ht="32" x14ac:dyDescent="0.2">
      <c r="A18466" t="s">
        <v>42977</v>
      </c>
      <c r="B18466" t="s">
        <v>3423</v>
      </c>
      <c r="C18466">
        <v>1</v>
      </c>
      <c r="D18466" t="s">
        <v>12</v>
      </c>
      <c r="E18466" t="s">
        <v>12</v>
      </c>
      <c r="F18466" s="3" t="s">
        <v>3424</v>
      </c>
      <c r="G18466">
        <v>2012</v>
      </c>
      <c r="H18466" t="s">
        <v>2868</v>
      </c>
      <c r="I18466" t="s">
        <v>42978</v>
      </c>
    </row>
    <row r="18467" spans="1:9" ht="32" x14ac:dyDescent="0.2">
      <c r="A18467" t="s">
        <v>42979</v>
      </c>
      <c r="B18467" t="s">
        <v>42980</v>
      </c>
      <c r="C18467">
        <v>1</v>
      </c>
      <c r="D18467" t="s">
        <v>1384</v>
      </c>
      <c r="E18467" t="s">
        <v>12</v>
      </c>
      <c r="F18467" s="3" t="s">
        <v>17564</v>
      </c>
      <c r="G18467">
        <v>2012</v>
      </c>
      <c r="H18467" t="s">
        <v>1022</v>
      </c>
      <c r="I18467" t="s">
        <v>42981</v>
      </c>
    </row>
    <row r="18468" spans="1:9" ht="32" x14ac:dyDescent="0.2">
      <c r="A18468" t="s">
        <v>42979</v>
      </c>
      <c r="B18468" t="s">
        <v>26589</v>
      </c>
      <c r="C18468">
        <v>2</v>
      </c>
      <c r="D18468" t="s">
        <v>1020</v>
      </c>
      <c r="E18468" t="s">
        <v>12</v>
      </c>
      <c r="F18468" s="3" t="s">
        <v>42982</v>
      </c>
      <c r="G18468">
        <v>2012</v>
      </c>
      <c r="H18468" t="s">
        <v>1022</v>
      </c>
      <c r="I18468" t="s">
        <v>42981</v>
      </c>
    </row>
    <row r="18469" spans="1:9" ht="16" x14ac:dyDescent="0.2">
      <c r="A18469" t="s">
        <v>42979</v>
      </c>
      <c r="B18469" t="s">
        <v>20803</v>
      </c>
      <c r="C18469">
        <v>3</v>
      </c>
      <c r="D18469" t="s">
        <v>316</v>
      </c>
      <c r="E18469" t="s">
        <v>12</v>
      </c>
      <c r="F18469" s="3" t="s">
        <v>6859</v>
      </c>
      <c r="G18469">
        <v>2012</v>
      </c>
      <c r="H18469" t="s">
        <v>140</v>
      </c>
      <c r="I18469" t="s">
        <v>42981</v>
      </c>
    </row>
    <row r="18470" spans="1:9" ht="32" x14ac:dyDescent="0.2">
      <c r="A18470" t="s">
        <v>42979</v>
      </c>
      <c r="B18470" t="s">
        <v>13794</v>
      </c>
      <c r="C18470">
        <v>4</v>
      </c>
      <c r="D18470" t="s">
        <v>1020</v>
      </c>
      <c r="E18470" t="s">
        <v>12</v>
      </c>
      <c r="F18470" s="3" t="s">
        <v>42983</v>
      </c>
      <c r="G18470">
        <v>2012</v>
      </c>
      <c r="H18470" t="s">
        <v>1022</v>
      </c>
      <c r="I18470" t="s">
        <v>42981</v>
      </c>
    </row>
    <row r="18471" spans="1:9" ht="32" x14ac:dyDescent="0.2">
      <c r="A18471" t="s">
        <v>42979</v>
      </c>
      <c r="B18471" t="s">
        <v>24763</v>
      </c>
      <c r="C18471">
        <v>5</v>
      </c>
      <c r="D18471" t="s">
        <v>1020</v>
      </c>
      <c r="E18471" t="s">
        <v>12</v>
      </c>
      <c r="F18471" s="3" t="s">
        <v>42984</v>
      </c>
      <c r="G18471">
        <v>2012</v>
      </c>
      <c r="H18471" t="s">
        <v>1022</v>
      </c>
      <c r="I18471" t="s">
        <v>42981</v>
      </c>
    </row>
    <row r="18472" spans="1:9" ht="16" x14ac:dyDescent="0.2">
      <c r="A18472" t="s">
        <v>42985</v>
      </c>
      <c r="B18472" t="s">
        <v>42986</v>
      </c>
      <c r="C18472">
        <v>1</v>
      </c>
      <c r="D18472" t="s">
        <v>712</v>
      </c>
      <c r="E18472" t="s">
        <v>12</v>
      </c>
      <c r="F18472" s="3" t="s">
        <v>42987</v>
      </c>
      <c r="G18472">
        <v>2012</v>
      </c>
      <c r="H18472" t="s">
        <v>86</v>
      </c>
      <c r="I18472" t="s">
        <v>42988</v>
      </c>
    </row>
    <row r="18473" spans="1:9" ht="16" x14ac:dyDescent="0.2">
      <c r="A18473" t="s">
        <v>42985</v>
      </c>
      <c r="B18473" t="s">
        <v>42989</v>
      </c>
      <c r="C18473">
        <v>2</v>
      </c>
      <c r="D18473">
        <f>461</f>
        <v>461</v>
      </c>
      <c r="E18473" t="s">
        <v>6201</v>
      </c>
      <c r="F18473" s="3" t="s">
        <v>6202</v>
      </c>
      <c r="G18473">
        <v>2012</v>
      </c>
      <c r="H18473" t="s">
        <v>126</v>
      </c>
      <c r="I18473" t="s">
        <v>42988</v>
      </c>
    </row>
    <row r="18474" spans="1:9" ht="32" x14ac:dyDescent="0.2">
      <c r="A18474" t="s">
        <v>42985</v>
      </c>
      <c r="B18474" t="s">
        <v>42990</v>
      </c>
      <c r="C18474">
        <v>3</v>
      </c>
      <c r="D18474">
        <f>590</f>
        <v>590</v>
      </c>
      <c r="E18474" t="s">
        <v>12</v>
      </c>
      <c r="F18474" s="3" t="s">
        <v>10239</v>
      </c>
      <c r="G18474">
        <v>2012</v>
      </c>
      <c r="H18474" t="s">
        <v>86</v>
      </c>
      <c r="I18474" t="s">
        <v>42988</v>
      </c>
    </row>
    <row r="18475" spans="1:9" ht="16" x14ac:dyDescent="0.2">
      <c r="A18475" t="s">
        <v>42991</v>
      </c>
      <c r="B18475" t="s">
        <v>32422</v>
      </c>
      <c r="C18475">
        <v>1</v>
      </c>
      <c r="D18475" t="s">
        <v>4189</v>
      </c>
      <c r="E18475" t="s">
        <v>12</v>
      </c>
      <c r="F18475" s="3" t="s">
        <v>42992</v>
      </c>
      <c r="G18475">
        <v>2012</v>
      </c>
      <c r="H18475" t="s">
        <v>4191</v>
      </c>
      <c r="I18475" t="s">
        <v>42993</v>
      </c>
    </row>
    <row r="18476" spans="1:9" ht="32" x14ac:dyDescent="0.2">
      <c r="A18476" t="s">
        <v>42991</v>
      </c>
      <c r="B18476" t="s">
        <v>42994</v>
      </c>
      <c r="C18476">
        <v>2</v>
      </c>
      <c r="D18476" t="s">
        <v>12</v>
      </c>
      <c r="E18476" t="s">
        <v>12</v>
      </c>
      <c r="F18476" s="3" t="s">
        <v>42995</v>
      </c>
      <c r="G18476">
        <v>2012</v>
      </c>
      <c r="H18476" t="s">
        <v>368</v>
      </c>
      <c r="I18476" t="s">
        <v>42993</v>
      </c>
    </row>
    <row r="18477" spans="1:9" ht="16" x14ac:dyDescent="0.2">
      <c r="A18477" t="s">
        <v>42996</v>
      </c>
      <c r="B18477" t="s">
        <v>36320</v>
      </c>
      <c r="C18477">
        <v>1</v>
      </c>
      <c r="D18477" t="s">
        <v>31</v>
      </c>
      <c r="E18477" t="s">
        <v>12</v>
      </c>
      <c r="F18477" s="3" t="s">
        <v>22475</v>
      </c>
      <c r="G18477">
        <v>2012</v>
      </c>
      <c r="H18477" t="s">
        <v>140</v>
      </c>
      <c r="I18477" t="s">
        <v>42997</v>
      </c>
    </row>
    <row r="18478" spans="1:9" ht="16" x14ac:dyDescent="0.2">
      <c r="A18478" t="s">
        <v>42996</v>
      </c>
      <c r="B18478" t="s">
        <v>23694</v>
      </c>
      <c r="C18478">
        <v>2</v>
      </c>
      <c r="D18478" t="s">
        <v>3850</v>
      </c>
      <c r="E18478" t="s">
        <v>12</v>
      </c>
      <c r="F18478" s="3" t="s">
        <v>10879</v>
      </c>
      <c r="G18478">
        <v>2012</v>
      </c>
      <c r="H18478" t="s">
        <v>140</v>
      </c>
      <c r="I18478" t="s">
        <v>42997</v>
      </c>
    </row>
    <row r="18479" spans="1:9" ht="32" x14ac:dyDescent="0.2">
      <c r="A18479" t="s">
        <v>42998</v>
      </c>
      <c r="B18479" t="s">
        <v>32176</v>
      </c>
      <c r="C18479">
        <v>1</v>
      </c>
      <c r="D18479" t="s">
        <v>1579</v>
      </c>
      <c r="E18479" t="s">
        <v>12</v>
      </c>
      <c r="F18479" s="3" t="s">
        <v>42999</v>
      </c>
      <c r="G18479">
        <v>2012</v>
      </c>
      <c r="H18479" t="s">
        <v>140</v>
      </c>
      <c r="I18479" t="s">
        <v>43000</v>
      </c>
    </row>
    <row r="18480" spans="1:9" ht="32" x14ac:dyDescent="0.2">
      <c r="A18480" t="s">
        <v>42998</v>
      </c>
      <c r="B18480" t="s">
        <v>1578</v>
      </c>
      <c r="C18480">
        <v>2</v>
      </c>
      <c r="D18480" t="s">
        <v>1579</v>
      </c>
      <c r="E18480" t="s">
        <v>12</v>
      </c>
      <c r="F18480" s="3" t="s">
        <v>1580</v>
      </c>
      <c r="G18480">
        <v>2012</v>
      </c>
      <c r="H18480" t="s">
        <v>140</v>
      </c>
      <c r="I18480" t="s">
        <v>43000</v>
      </c>
    </row>
    <row r="18481" spans="1:9" ht="16" x14ac:dyDescent="0.2">
      <c r="A18481" t="s">
        <v>42998</v>
      </c>
      <c r="B18481" t="s">
        <v>43001</v>
      </c>
      <c r="C18481">
        <v>3</v>
      </c>
      <c r="D18481">
        <f>159</f>
        <v>159</v>
      </c>
      <c r="E18481" t="s">
        <v>12</v>
      </c>
      <c r="F18481" s="3" t="s">
        <v>43002</v>
      </c>
      <c r="G18481">
        <v>2012</v>
      </c>
      <c r="H18481" t="s">
        <v>1524</v>
      </c>
      <c r="I18481" t="s">
        <v>43000</v>
      </c>
    </row>
    <row r="18482" spans="1:9" ht="16" x14ac:dyDescent="0.2">
      <c r="A18482" t="s">
        <v>43003</v>
      </c>
      <c r="B18482" t="s">
        <v>43004</v>
      </c>
      <c r="C18482">
        <v>1</v>
      </c>
      <c r="D18482" t="s">
        <v>12</v>
      </c>
      <c r="E18482" t="s">
        <v>12</v>
      </c>
      <c r="F18482" s="3" t="s">
        <v>43005</v>
      </c>
      <c r="G18482">
        <v>2012</v>
      </c>
      <c r="H18482" t="s">
        <v>140</v>
      </c>
      <c r="I18482" t="s">
        <v>43006</v>
      </c>
    </row>
    <row r="18483" spans="1:9" ht="32" x14ac:dyDescent="0.2">
      <c r="A18483" t="s">
        <v>43003</v>
      </c>
      <c r="B18483" t="s">
        <v>43007</v>
      </c>
      <c r="C18483">
        <v>2</v>
      </c>
      <c r="D18483" t="s">
        <v>408</v>
      </c>
      <c r="E18483" t="s">
        <v>12</v>
      </c>
      <c r="F18483" s="3" t="s">
        <v>43008</v>
      </c>
      <c r="G18483">
        <v>2012</v>
      </c>
      <c r="H18483" t="s">
        <v>140</v>
      </c>
      <c r="I18483" t="s">
        <v>43006</v>
      </c>
    </row>
    <row r="18484" spans="1:9" ht="16" x14ac:dyDescent="0.2">
      <c r="A18484" t="s">
        <v>43009</v>
      </c>
      <c r="B18484" t="s">
        <v>43010</v>
      </c>
      <c r="C18484">
        <v>1</v>
      </c>
      <c r="D18484" t="s">
        <v>6484</v>
      </c>
      <c r="E18484" t="s">
        <v>12</v>
      </c>
      <c r="F18484" s="3" t="s">
        <v>43011</v>
      </c>
      <c r="G18484">
        <v>2012</v>
      </c>
      <c r="H18484" t="s">
        <v>571</v>
      </c>
      <c r="I18484" t="s">
        <v>43012</v>
      </c>
    </row>
    <row r="18485" spans="1:9" ht="16" x14ac:dyDescent="0.2">
      <c r="A18485" t="s">
        <v>43013</v>
      </c>
      <c r="B18485" t="s">
        <v>36320</v>
      </c>
      <c r="C18485">
        <v>1</v>
      </c>
      <c r="D18485" t="s">
        <v>31</v>
      </c>
      <c r="E18485" t="s">
        <v>12</v>
      </c>
      <c r="F18485" s="3" t="s">
        <v>22475</v>
      </c>
      <c r="G18485">
        <v>2012</v>
      </c>
      <c r="H18485" t="s">
        <v>140</v>
      </c>
      <c r="I18485" t="s">
        <v>43014</v>
      </c>
    </row>
    <row r="18486" spans="1:9" ht="16" x14ac:dyDescent="0.2">
      <c r="A18486" t="s">
        <v>43013</v>
      </c>
      <c r="B18486" t="s">
        <v>23694</v>
      </c>
      <c r="C18486">
        <v>2</v>
      </c>
      <c r="D18486" t="s">
        <v>3850</v>
      </c>
      <c r="E18486" t="s">
        <v>12</v>
      </c>
      <c r="F18486" s="3" t="s">
        <v>10879</v>
      </c>
      <c r="G18486">
        <v>2012</v>
      </c>
      <c r="H18486" t="s">
        <v>140</v>
      </c>
      <c r="I18486" t="s">
        <v>43014</v>
      </c>
    </row>
    <row r="18487" spans="1:9" ht="32" x14ac:dyDescent="0.2">
      <c r="A18487" t="s">
        <v>43015</v>
      </c>
      <c r="B18487" t="s">
        <v>43016</v>
      </c>
      <c r="C18487">
        <v>1</v>
      </c>
      <c r="D18487" t="s">
        <v>12</v>
      </c>
      <c r="E18487" t="s">
        <v>12</v>
      </c>
      <c r="F18487" s="3" t="s">
        <v>43017</v>
      </c>
      <c r="G18487">
        <v>2012</v>
      </c>
      <c r="H18487" t="s">
        <v>140</v>
      </c>
      <c r="I18487" t="s">
        <v>43018</v>
      </c>
    </row>
    <row r="18488" spans="1:9" ht="32" x14ac:dyDescent="0.2">
      <c r="A18488" t="s">
        <v>43019</v>
      </c>
      <c r="B18488" t="s">
        <v>43020</v>
      </c>
      <c r="C18488">
        <v>1</v>
      </c>
      <c r="D18488" t="s">
        <v>1085</v>
      </c>
      <c r="E18488" t="s">
        <v>12</v>
      </c>
      <c r="F18488" s="3" t="s">
        <v>43021</v>
      </c>
      <c r="G18488">
        <v>2012</v>
      </c>
      <c r="H18488" t="s">
        <v>1663</v>
      </c>
      <c r="I18488" t="s">
        <v>43022</v>
      </c>
    </row>
    <row r="18489" spans="1:9" ht="16" x14ac:dyDescent="0.2">
      <c r="A18489" t="s">
        <v>43019</v>
      </c>
      <c r="B18489" t="s">
        <v>43023</v>
      </c>
      <c r="C18489">
        <v>2</v>
      </c>
      <c r="D18489" t="s">
        <v>2877</v>
      </c>
      <c r="E18489" t="s">
        <v>12</v>
      </c>
      <c r="F18489" s="3" t="s">
        <v>43024</v>
      </c>
      <c r="G18489">
        <v>2012</v>
      </c>
      <c r="H18489" t="s">
        <v>162</v>
      </c>
      <c r="I18489" t="s">
        <v>43022</v>
      </c>
    </row>
    <row r="18490" spans="1:9" ht="16" x14ac:dyDescent="0.2">
      <c r="A18490" t="s">
        <v>43025</v>
      </c>
      <c r="B18490" t="s">
        <v>3700</v>
      </c>
      <c r="C18490">
        <v>1</v>
      </c>
      <c r="D18490">
        <f>419</f>
        <v>419</v>
      </c>
      <c r="E18490" t="s">
        <v>12</v>
      </c>
      <c r="F18490" s="3" t="s">
        <v>20454</v>
      </c>
      <c r="G18490">
        <v>2012</v>
      </c>
      <c r="H18490" t="s">
        <v>140</v>
      </c>
      <c r="I18490" t="s">
        <v>43026</v>
      </c>
    </row>
    <row r="18491" spans="1:9" ht="16" x14ac:dyDescent="0.2">
      <c r="A18491" t="s">
        <v>43027</v>
      </c>
      <c r="B18491" t="s">
        <v>43028</v>
      </c>
      <c r="C18491">
        <v>1</v>
      </c>
      <c r="D18491">
        <f>323</f>
        <v>323</v>
      </c>
      <c r="E18491" t="s">
        <v>12</v>
      </c>
      <c r="F18491" s="3" t="s">
        <v>11202</v>
      </c>
      <c r="G18491">
        <v>2012</v>
      </c>
      <c r="H18491" t="s">
        <v>318</v>
      </c>
      <c r="I18491" t="s">
        <v>43029</v>
      </c>
    </row>
    <row r="18492" spans="1:9" ht="16" x14ac:dyDescent="0.2">
      <c r="A18492" t="s">
        <v>43027</v>
      </c>
      <c r="B18492" t="s">
        <v>43030</v>
      </c>
      <c r="C18492">
        <v>2</v>
      </c>
      <c r="D18492">
        <f>323</f>
        <v>323</v>
      </c>
      <c r="E18492" t="s">
        <v>12</v>
      </c>
      <c r="F18492" s="3" t="s">
        <v>11202</v>
      </c>
      <c r="G18492">
        <v>2012</v>
      </c>
      <c r="H18492" t="s">
        <v>318</v>
      </c>
      <c r="I18492" t="s">
        <v>43029</v>
      </c>
    </row>
    <row r="18493" spans="1:9" ht="16" x14ac:dyDescent="0.2">
      <c r="A18493" t="s">
        <v>43031</v>
      </c>
      <c r="B18493" t="s">
        <v>43032</v>
      </c>
      <c r="C18493">
        <v>1</v>
      </c>
      <c r="D18493" t="s">
        <v>4215</v>
      </c>
      <c r="E18493" t="s">
        <v>12</v>
      </c>
      <c r="F18493" s="3" t="s">
        <v>43033</v>
      </c>
      <c r="G18493">
        <v>2012</v>
      </c>
      <c r="H18493" t="s">
        <v>140</v>
      </c>
      <c r="I18493" t="s">
        <v>43034</v>
      </c>
    </row>
    <row r="18494" spans="1:9" ht="32" x14ac:dyDescent="0.2">
      <c r="A18494" t="s">
        <v>43031</v>
      </c>
      <c r="B18494" t="s">
        <v>43035</v>
      </c>
      <c r="C18494">
        <v>2</v>
      </c>
      <c r="D18494" t="s">
        <v>4215</v>
      </c>
      <c r="E18494" t="s">
        <v>12</v>
      </c>
      <c r="F18494" s="3" t="s">
        <v>43036</v>
      </c>
      <c r="G18494">
        <v>2012</v>
      </c>
      <c r="H18494" t="s">
        <v>140</v>
      </c>
      <c r="I18494" t="s">
        <v>43034</v>
      </c>
    </row>
    <row r="18495" spans="1:9" ht="32" x14ac:dyDescent="0.2">
      <c r="A18495" t="s">
        <v>43031</v>
      </c>
      <c r="B18495" t="s">
        <v>43037</v>
      </c>
      <c r="C18495">
        <v>3</v>
      </c>
      <c r="D18495" t="s">
        <v>4215</v>
      </c>
      <c r="E18495" t="s">
        <v>12</v>
      </c>
      <c r="F18495" s="3" t="s">
        <v>43038</v>
      </c>
      <c r="G18495">
        <v>2012</v>
      </c>
      <c r="H18495" t="s">
        <v>140</v>
      </c>
      <c r="I18495" t="s">
        <v>43034</v>
      </c>
    </row>
    <row r="18496" spans="1:9" ht="16" x14ac:dyDescent="0.2">
      <c r="A18496" t="s">
        <v>43031</v>
      </c>
      <c r="B18496" t="s">
        <v>43039</v>
      </c>
      <c r="C18496">
        <v>4</v>
      </c>
      <c r="D18496" t="s">
        <v>12</v>
      </c>
      <c r="E18496" t="s">
        <v>12</v>
      </c>
      <c r="F18496" s="3" t="s">
        <v>43040</v>
      </c>
      <c r="G18496">
        <v>2012</v>
      </c>
      <c r="H18496" t="s">
        <v>140</v>
      </c>
      <c r="I18496" t="s">
        <v>43034</v>
      </c>
    </row>
    <row r="18497" spans="1:9" ht="32" x14ac:dyDescent="0.2">
      <c r="A18497" t="s">
        <v>43031</v>
      </c>
      <c r="B18497" t="s">
        <v>43041</v>
      </c>
      <c r="C18497">
        <v>5</v>
      </c>
      <c r="D18497" t="s">
        <v>12</v>
      </c>
      <c r="E18497" t="s">
        <v>12</v>
      </c>
      <c r="F18497" s="3" t="s">
        <v>43042</v>
      </c>
      <c r="G18497">
        <v>2012</v>
      </c>
      <c r="H18497" t="s">
        <v>6410</v>
      </c>
      <c r="I18497" t="s">
        <v>43034</v>
      </c>
    </row>
    <row r="18498" spans="1:9" ht="16" x14ac:dyDescent="0.2">
      <c r="A18498" t="s">
        <v>43043</v>
      </c>
      <c r="B18498" t="s">
        <v>43044</v>
      </c>
      <c r="C18498">
        <v>1</v>
      </c>
      <c r="D18498" t="s">
        <v>2738</v>
      </c>
      <c r="E18498" t="s">
        <v>12</v>
      </c>
      <c r="F18498" s="3" t="s">
        <v>2936</v>
      </c>
      <c r="G18498">
        <v>2012</v>
      </c>
      <c r="H18498" t="s">
        <v>318</v>
      </c>
      <c r="I18498" t="s">
        <v>43045</v>
      </c>
    </row>
    <row r="18499" spans="1:9" ht="16" x14ac:dyDescent="0.2">
      <c r="A18499" t="s">
        <v>43046</v>
      </c>
      <c r="B18499" t="s">
        <v>42838</v>
      </c>
      <c r="C18499">
        <v>1</v>
      </c>
      <c r="D18499" t="s">
        <v>12</v>
      </c>
      <c r="E18499" t="s">
        <v>12</v>
      </c>
      <c r="F18499" s="3" t="s">
        <v>3853</v>
      </c>
      <c r="G18499">
        <v>2012</v>
      </c>
      <c r="H18499" t="s">
        <v>140</v>
      </c>
      <c r="I18499" t="s">
        <v>43047</v>
      </c>
    </row>
    <row r="18500" spans="1:9" ht="32" x14ac:dyDescent="0.2">
      <c r="A18500" t="s">
        <v>43046</v>
      </c>
      <c r="B18500" t="s">
        <v>3854</v>
      </c>
      <c r="C18500">
        <v>2</v>
      </c>
      <c r="D18500" t="s">
        <v>2621</v>
      </c>
      <c r="E18500" t="s">
        <v>12</v>
      </c>
      <c r="F18500" s="3" t="s">
        <v>32015</v>
      </c>
      <c r="G18500">
        <v>2012</v>
      </c>
      <c r="H18500" t="s">
        <v>140</v>
      </c>
      <c r="I18500" t="s">
        <v>43047</v>
      </c>
    </row>
    <row r="18501" spans="1:9" ht="32" x14ac:dyDescent="0.2">
      <c r="A18501" t="s">
        <v>43046</v>
      </c>
      <c r="B18501" t="s">
        <v>34743</v>
      </c>
      <c r="C18501">
        <v>3</v>
      </c>
      <c r="D18501" t="s">
        <v>2621</v>
      </c>
      <c r="E18501" t="s">
        <v>12</v>
      </c>
      <c r="F18501" s="3" t="s">
        <v>34744</v>
      </c>
      <c r="G18501">
        <v>2012</v>
      </c>
      <c r="H18501" t="s">
        <v>140</v>
      </c>
      <c r="I18501" t="s">
        <v>43047</v>
      </c>
    </row>
    <row r="18502" spans="1:9" ht="32" x14ac:dyDescent="0.2">
      <c r="A18502" t="s">
        <v>43046</v>
      </c>
      <c r="B18502" t="s">
        <v>7005</v>
      </c>
      <c r="C18502">
        <v>4</v>
      </c>
      <c r="D18502" t="s">
        <v>2621</v>
      </c>
      <c r="E18502" t="s">
        <v>12</v>
      </c>
      <c r="F18502" s="3" t="s">
        <v>7021</v>
      </c>
      <c r="G18502">
        <v>2012</v>
      </c>
      <c r="H18502" t="s">
        <v>140</v>
      </c>
      <c r="I18502" t="s">
        <v>43047</v>
      </c>
    </row>
    <row r="18503" spans="1:9" ht="16" x14ac:dyDescent="0.2">
      <c r="A18503" t="s">
        <v>43048</v>
      </c>
      <c r="B18503" t="s">
        <v>478</v>
      </c>
      <c r="C18503">
        <v>1</v>
      </c>
      <c r="D18503" t="s">
        <v>12</v>
      </c>
      <c r="E18503" t="s">
        <v>12</v>
      </c>
      <c r="F18503" s="3" t="s">
        <v>43049</v>
      </c>
      <c r="G18503">
        <v>2012</v>
      </c>
      <c r="H18503" t="s">
        <v>14</v>
      </c>
      <c r="I18503" t="s">
        <v>43050</v>
      </c>
    </row>
    <row r="18504" spans="1:9" ht="16" x14ac:dyDescent="0.2">
      <c r="A18504" t="s">
        <v>43051</v>
      </c>
      <c r="B18504" t="s">
        <v>42182</v>
      </c>
      <c r="C18504">
        <v>1</v>
      </c>
      <c r="D18504" t="s">
        <v>316</v>
      </c>
      <c r="E18504" t="s">
        <v>12</v>
      </c>
      <c r="F18504" s="3" t="s">
        <v>11380</v>
      </c>
      <c r="G18504">
        <v>2012</v>
      </c>
      <c r="H18504" t="s">
        <v>140</v>
      </c>
      <c r="I18504" t="s">
        <v>43052</v>
      </c>
    </row>
    <row r="18505" spans="1:9" ht="16" x14ac:dyDescent="0.2">
      <c r="A18505" t="s">
        <v>43051</v>
      </c>
      <c r="B18505" t="s">
        <v>43053</v>
      </c>
      <c r="C18505">
        <v>2</v>
      </c>
      <c r="D18505" t="s">
        <v>316</v>
      </c>
      <c r="E18505" t="s">
        <v>12</v>
      </c>
      <c r="F18505" s="3" t="s">
        <v>42185</v>
      </c>
      <c r="G18505">
        <v>2012</v>
      </c>
      <c r="H18505" t="s">
        <v>140</v>
      </c>
      <c r="I18505" t="s">
        <v>43052</v>
      </c>
    </row>
    <row r="18506" spans="1:9" ht="16" x14ac:dyDescent="0.2">
      <c r="A18506" t="s">
        <v>43051</v>
      </c>
      <c r="B18506" t="s">
        <v>43054</v>
      </c>
      <c r="C18506">
        <v>3</v>
      </c>
      <c r="D18506" t="s">
        <v>316</v>
      </c>
      <c r="E18506" t="s">
        <v>12</v>
      </c>
      <c r="F18506" s="3" t="s">
        <v>11380</v>
      </c>
      <c r="G18506">
        <v>2012</v>
      </c>
      <c r="H18506" t="s">
        <v>140</v>
      </c>
      <c r="I18506" t="s">
        <v>43052</v>
      </c>
    </row>
    <row r="18507" spans="1:9" ht="16" x14ac:dyDescent="0.2">
      <c r="A18507" t="s">
        <v>43051</v>
      </c>
      <c r="B18507" t="s">
        <v>43055</v>
      </c>
      <c r="C18507">
        <v>4</v>
      </c>
      <c r="D18507" t="s">
        <v>316</v>
      </c>
      <c r="E18507" t="s">
        <v>12</v>
      </c>
      <c r="F18507" s="3" t="s">
        <v>11380</v>
      </c>
      <c r="G18507">
        <v>2012</v>
      </c>
      <c r="H18507" t="s">
        <v>140</v>
      </c>
      <c r="I18507" t="s">
        <v>43052</v>
      </c>
    </row>
    <row r="18508" spans="1:9" ht="16" x14ac:dyDescent="0.2">
      <c r="A18508" t="s">
        <v>43051</v>
      </c>
      <c r="B18508" t="s">
        <v>43056</v>
      </c>
      <c r="C18508">
        <v>5</v>
      </c>
      <c r="D18508" t="s">
        <v>316</v>
      </c>
      <c r="E18508" t="s">
        <v>12</v>
      </c>
      <c r="F18508" s="3" t="s">
        <v>11380</v>
      </c>
      <c r="G18508">
        <v>2012</v>
      </c>
      <c r="H18508" t="s">
        <v>140</v>
      </c>
      <c r="I18508" t="s">
        <v>43052</v>
      </c>
    </row>
    <row r="18509" spans="1:9" ht="16" x14ac:dyDescent="0.2">
      <c r="A18509" t="s">
        <v>43057</v>
      </c>
      <c r="B18509" t="s">
        <v>43058</v>
      </c>
      <c r="C18509">
        <v>1</v>
      </c>
      <c r="D18509" t="s">
        <v>12</v>
      </c>
      <c r="E18509" t="s">
        <v>12</v>
      </c>
      <c r="F18509" s="3" t="s">
        <v>43059</v>
      </c>
      <c r="G18509">
        <v>2012</v>
      </c>
      <c r="H18509" t="s">
        <v>998</v>
      </c>
      <c r="I18509" t="s">
        <v>43060</v>
      </c>
    </row>
    <row r="18510" spans="1:9" ht="16" x14ac:dyDescent="0.2">
      <c r="A18510" t="s">
        <v>43061</v>
      </c>
      <c r="B18510" t="s">
        <v>43062</v>
      </c>
      <c r="C18510">
        <v>1</v>
      </c>
      <c r="D18510" t="s">
        <v>1020</v>
      </c>
      <c r="E18510" t="s">
        <v>12071</v>
      </c>
      <c r="F18510" s="3" t="s">
        <v>43063</v>
      </c>
      <c r="G18510">
        <v>2012</v>
      </c>
      <c r="H18510" t="s">
        <v>1022</v>
      </c>
      <c r="I18510" t="s">
        <v>43064</v>
      </c>
    </row>
    <row r="18511" spans="1:9" ht="32" x14ac:dyDescent="0.2">
      <c r="A18511" t="s">
        <v>43061</v>
      </c>
      <c r="B18511" t="s">
        <v>43065</v>
      </c>
      <c r="C18511">
        <v>2</v>
      </c>
      <c r="D18511" t="s">
        <v>1020</v>
      </c>
      <c r="E18511" t="s">
        <v>12</v>
      </c>
      <c r="F18511" s="3" t="s">
        <v>43066</v>
      </c>
      <c r="G18511">
        <v>2012</v>
      </c>
      <c r="H18511" t="s">
        <v>1022</v>
      </c>
      <c r="I18511" t="s">
        <v>43064</v>
      </c>
    </row>
    <row r="18512" spans="1:9" ht="32" x14ac:dyDescent="0.2">
      <c r="A18512" t="s">
        <v>43061</v>
      </c>
      <c r="B18512" t="s">
        <v>38214</v>
      </c>
      <c r="C18512">
        <v>3</v>
      </c>
      <c r="D18512">
        <f>446</f>
        <v>446</v>
      </c>
      <c r="E18512" t="s">
        <v>12</v>
      </c>
      <c r="F18512" s="3" t="s">
        <v>43067</v>
      </c>
      <c r="G18512">
        <v>2012</v>
      </c>
      <c r="H18512" t="s">
        <v>140</v>
      </c>
      <c r="I18512" t="s">
        <v>43064</v>
      </c>
    </row>
    <row r="18513" spans="1:9" ht="32" x14ac:dyDescent="0.2">
      <c r="A18513" t="s">
        <v>43068</v>
      </c>
      <c r="B18513" t="s">
        <v>43069</v>
      </c>
      <c r="C18513">
        <v>1</v>
      </c>
      <c r="D18513" t="s">
        <v>6484</v>
      </c>
      <c r="E18513" t="s">
        <v>12</v>
      </c>
      <c r="F18513" s="3" t="s">
        <v>43070</v>
      </c>
      <c r="G18513">
        <v>2012</v>
      </c>
      <c r="H18513" t="s">
        <v>571</v>
      </c>
      <c r="I18513" t="s">
        <v>43071</v>
      </c>
    </row>
    <row r="18514" spans="1:9" ht="32" x14ac:dyDescent="0.2">
      <c r="A18514" t="s">
        <v>43068</v>
      </c>
      <c r="B18514" t="s">
        <v>43072</v>
      </c>
      <c r="C18514">
        <v>2</v>
      </c>
      <c r="D18514" t="s">
        <v>6484</v>
      </c>
      <c r="E18514" t="s">
        <v>12</v>
      </c>
      <c r="F18514" s="3" t="s">
        <v>43073</v>
      </c>
      <c r="G18514">
        <v>2012</v>
      </c>
      <c r="H18514" t="s">
        <v>571</v>
      </c>
      <c r="I18514" t="s">
        <v>43071</v>
      </c>
    </row>
    <row r="18515" spans="1:9" ht="16" x14ac:dyDescent="0.2">
      <c r="A18515" t="s">
        <v>43068</v>
      </c>
      <c r="B18515" t="s">
        <v>43074</v>
      </c>
      <c r="C18515">
        <v>3</v>
      </c>
      <c r="D18515" t="s">
        <v>12</v>
      </c>
      <c r="E18515" t="s">
        <v>12</v>
      </c>
      <c r="F18515" s="3" t="s">
        <v>43075</v>
      </c>
      <c r="G18515">
        <v>2012</v>
      </c>
      <c r="H18515" t="s">
        <v>571</v>
      </c>
      <c r="I18515" t="s">
        <v>43071</v>
      </c>
    </row>
    <row r="18516" spans="1:9" ht="16" x14ac:dyDescent="0.2">
      <c r="A18516" t="s">
        <v>43076</v>
      </c>
      <c r="B18516" t="s">
        <v>43077</v>
      </c>
      <c r="C18516">
        <v>1</v>
      </c>
      <c r="D18516" t="s">
        <v>12</v>
      </c>
      <c r="E18516" t="s">
        <v>12</v>
      </c>
      <c r="F18516" s="3" t="s">
        <v>8140</v>
      </c>
      <c r="G18516">
        <v>2012</v>
      </c>
      <c r="H18516" t="s">
        <v>140</v>
      </c>
      <c r="I18516" t="s">
        <v>43078</v>
      </c>
    </row>
    <row r="18517" spans="1:9" ht="32" x14ac:dyDescent="0.2">
      <c r="A18517" t="s">
        <v>43079</v>
      </c>
      <c r="B18517" t="s">
        <v>42759</v>
      </c>
      <c r="C18517">
        <v>1</v>
      </c>
      <c r="D18517" t="s">
        <v>12</v>
      </c>
      <c r="E18517" t="s">
        <v>12</v>
      </c>
      <c r="F18517" s="3" t="s">
        <v>42760</v>
      </c>
      <c r="G18517">
        <v>2012</v>
      </c>
      <c r="H18517" t="s">
        <v>140</v>
      </c>
      <c r="I18517" t="s">
        <v>43080</v>
      </c>
    </row>
    <row r="18518" spans="1:9" ht="16" x14ac:dyDescent="0.2">
      <c r="A18518" t="s">
        <v>43081</v>
      </c>
      <c r="B18518" t="s">
        <v>42941</v>
      </c>
      <c r="C18518">
        <v>1</v>
      </c>
      <c r="D18518" t="s">
        <v>3743</v>
      </c>
      <c r="E18518" t="s">
        <v>12</v>
      </c>
      <c r="F18518" s="3" t="s">
        <v>31706</v>
      </c>
      <c r="G18518">
        <v>2012</v>
      </c>
      <c r="H18518" t="s">
        <v>86</v>
      </c>
      <c r="I18518" t="s">
        <v>43082</v>
      </c>
    </row>
    <row r="18519" spans="1:9" ht="32" x14ac:dyDescent="0.2">
      <c r="A18519" t="s">
        <v>43083</v>
      </c>
      <c r="B18519" t="s">
        <v>35786</v>
      </c>
      <c r="C18519">
        <v>1</v>
      </c>
      <c r="D18519">
        <f>100</f>
        <v>100</v>
      </c>
      <c r="E18519" t="s">
        <v>35790</v>
      </c>
      <c r="F18519" s="3" t="s">
        <v>35791</v>
      </c>
      <c r="G18519">
        <v>2012</v>
      </c>
      <c r="H18519" t="s">
        <v>86</v>
      </c>
      <c r="I18519" t="s">
        <v>43084</v>
      </c>
    </row>
    <row r="18520" spans="1:9" ht="32" x14ac:dyDescent="0.2">
      <c r="A18520" t="s">
        <v>43085</v>
      </c>
      <c r="B18520" t="s">
        <v>43086</v>
      </c>
      <c r="C18520">
        <v>1</v>
      </c>
      <c r="D18520">
        <f>154</f>
        <v>154</v>
      </c>
      <c r="E18520" t="s">
        <v>12</v>
      </c>
      <c r="F18520" s="3" t="s">
        <v>43087</v>
      </c>
      <c r="G18520">
        <v>2012</v>
      </c>
      <c r="H18520" t="s">
        <v>126</v>
      </c>
      <c r="I18520" t="s">
        <v>43088</v>
      </c>
    </row>
    <row r="18521" spans="1:9" ht="32" x14ac:dyDescent="0.2">
      <c r="A18521" t="s">
        <v>43085</v>
      </c>
      <c r="B18521" t="s">
        <v>43089</v>
      </c>
      <c r="C18521">
        <v>2</v>
      </c>
      <c r="D18521" t="s">
        <v>12</v>
      </c>
      <c r="E18521" t="s">
        <v>43090</v>
      </c>
      <c r="F18521" s="3" t="s">
        <v>43091</v>
      </c>
      <c r="G18521">
        <v>2012</v>
      </c>
      <c r="H18521" t="s">
        <v>250</v>
      </c>
      <c r="I18521" t="s">
        <v>43088</v>
      </c>
    </row>
    <row r="18522" spans="1:9" ht="32" x14ac:dyDescent="0.2">
      <c r="A18522" t="s">
        <v>43092</v>
      </c>
      <c r="B18522" t="s">
        <v>42695</v>
      </c>
      <c r="C18522">
        <v>1</v>
      </c>
      <c r="D18522">
        <f>65</f>
        <v>65</v>
      </c>
      <c r="E18522" t="s">
        <v>464</v>
      </c>
      <c r="F18522" s="3" t="s">
        <v>36030</v>
      </c>
      <c r="G18522">
        <v>2012</v>
      </c>
      <c r="H18522" t="s">
        <v>323</v>
      </c>
      <c r="I18522" t="s">
        <v>43093</v>
      </c>
    </row>
    <row r="18523" spans="1:9" ht="32" x14ac:dyDescent="0.2">
      <c r="A18523" t="s">
        <v>43094</v>
      </c>
      <c r="B18523" t="s">
        <v>43095</v>
      </c>
      <c r="C18523">
        <v>1</v>
      </c>
      <c r="D18523" t="s">
        <v>1077</v>
      </c>
      <c r="E18523" t="s">
        <v>1081</v>
      </c>
      <c r="F18523" s="3" t="s">
        <v>1082</v>
      </c>
      <c r="G18523">
        <v>2012</v>
      </c>
      <c r="H18523" t="s">
        <v>226</v>
      </c>
      <c r="I18523" t="s">
        <v>43096</v>
      </c>
    </row>
    <row r="18524" spans="1:9" ht="16" x14ac:dyDescent="0.2">
      <c r="A18524" t="s">
        <v>43094</v>
      </c>
      <c r="B18524" t="s">
        <v>43097</v>
      </c>
      <c r="C18524">
        <v>2</v>
      </c>
      <c r="D18524" t="s">
        <v>52</v>
      </c>
      <c r="E18524" t="s">
        <v>12</v>
      </c>
      <c r="F18524" s="3" t="s">
        <v>26153</v>
      </c>
      <c r="G18524">
        <v>2012</v>
      </c>
      <c r="H18524" t="s">
        <v>226</v>
      </c>
      <c r="I18524" t="s">
        <v>43096</v>
      </c>
    </row>
    <row r="18525" spans="1:9" ht="32" x14ac:dyDescent="0.2">
      <c r="A18525" t="s">
        <v>43098</v>
      </c>
      <c r="B18525" t="s">
        <v>23903</v>
      </c>
      <c r="C18525">
        <v>1</v>
      </c>
      <c r="D18525">
        <f>151</f>
        <v>151</v>
      </c>
      <c r="E18525" t="s">
        <v>12</v>
      </c>
      <c r="F18525" s="3" t="s">
        <v>35476</v>
      </c>
      <c r="G18525">
        <v>2012</v>
      </c>
      <c r="H18525" t="s">
        <v>140</v>
      </c>
      <c r="I18525" t="s">
        <v>43099</v>
      </c>
    </row>
    <row r="18526" spans="1:9" ht="32" x14ac:dyDescent="0.2">
      <c r="A18526" t="s">
        <v>43098</v>
      </c>
      <c r="B18526" t="s">
        <v>43100</v>
      </c>
      <c r="C18526">
        <v>2</v>
      </c>
      <c r="D18526" t="s">
        <v>12</v>
      </c>
      <c r="E18526" t="s">
        <v>43101</v>
      </c>
      <c r="F18526" s="3" t="s">
        <v>43102</v>
      </c>
      <c r="G18526">
        <v>2012</v>
      </c>
      <c r="H18526" t="s">
        <v>140</v>
      </c>
      <c r="I18526" t="s">
        <v>43099</v>
      </c>
    </row>
    <row r="18527" spans="1:9" ht="32" x14ac:dyDescent="0.2">
      <c r="A18527" t="s">
        <v>43103</v>
      </c>
      <c r="B18527" t="s">
        <v>3702</v>
      </c>
      <c r="C18527">
        <v>1</v>
      </c>
      <c r="D18527" t="s">
        <v>12</v>
      </c>
      <c r="E18527" t="s">
        <v>12</v>
      </c>
      <c r="F18527" s="3" t="s">
        <v>529</v>
      </c>
      <c r="G18527">
        <v>2012</v>
      </c>
      <c r="H18527" t="s">
        <v>522</v>
      </c>
      <c r="I18527" t="s">
        <v>43104</v>
      </c>
    </row>
    <row r="18528" spans="1:9" ht="16" x14ac:dyDescent="0.2">
      <c r="A18528" t="s">
        <v>43103</v>
      </c>
      <c r="B18528" t="s">
        <v>3700</v>
      </c>
      <c r="C18528">
        <v>2</v>
      </c>
      <c r="D18528">
        <f>419</f>
        <v>419</v>
      </c>
      <c r="E18528" t="s">
        <v>12</v>
      </c>
      <c r="F18528" s="3" t="s">
        <v>20454</v>
      </c>
      <c r="G18528">
        <v>2012</v>
      </c>
      <c r="H18528" t="s">
        <v>140</v>
      </c>
      <c r="I18528" t="s">
        <v>43104</v>
      </c>
    </row>
    <row r="18529" spans="1:9" ht="16" x14ac:dyDescent="0.2">
      <c r="A18529" t="s">
        <v>43103</v>
      </c>
      <c r="B18529" t="s">
        <v>3698</v>
      </c>
      <c r="C18529">
        <v>3</v>
      </c>
      <c r="D18529" t="s">
        <v>12</v>
      </c>
      <c r="E18529" t="s">
        <v>2091</v>
      </c>
      <c r="F18529" s="3" t="s">
        <v>2092</v>
      </c>
      <c r="G18529">
        <v>2012</v>
      </c>
      <c r="H18529" t="s">
        <v>522</v>
      </c>
      <c r="I18529" t="s">
        <v>43104</v>
      </c>
    </row>
    <row r="18530" spans="1:9" ht="16" x14ac:dyDescent="0.2">
      <c r="A18530" t="s">
        <v>43105</v>
      </c>
      <c r="B18530" t="s">
        <v>43106</v>
      </c>
      <c r="C18530">
        <v>1</v>
      </c>
      <c r="D18530" t="s">
        <v>1010</v>
      </c>
      <c r="E18530" t="s">
        <v>12</v>
      </c>
      <c r="F18530" s="3" t="s">
        <v>6865</v>
      </c>
      <c r="G18530">
        <v>2012</v>
      </c>
      <c r="H18530" t="s">
        <v>140</v>
      </c>
      <c r="I18530" t="s">
        <v>43107</v>
      </c>
    </row>
    <row r="18531" spans="1:9" ht="32" x14ac:dyDescent="0.2">
      <c r="A18531" t="s">
        <v>43108</v>
      </c>
      <c r="B18531" t="s">
        <v>43109</v>
      </c>
      <c r="C18531">
        <v>1</v>
      </c>
      <c r="D18531" t="s">
        <v>2738</v>
      </c>
      <c r="E18531" t="s">
        <v>12</v>
      </c>
      <c r="F18531" s="3" t="s">
        <v>43110</v>
      </c>
      <c r="G18531">
        <v>2012</v>
      </c>
      <c r="H18531" t="s">
        <v>226</v>
      </c>
      <c r="I18531" t="s">
        <v>43111</v>
      </c>
    </row>
    <row r="18532" spans="1:9" ht="32" x14ac:dyDescent="0.2">
      <c r="A18532" t="s">
        <v>43112</v>
      </c>
      <c r="B18532" t="s">
        <v>43113</v>
      </c>
      <c r="C18532">
        <v>1</v>
      </c>
      <c r="D18532" t="s">
        <v>5574</v>
      </c>
      <c r="E18532" t="s">
        <v>12</v>
      </c>
      <c r="F18532" s="3" t="s">
        <v>43114</v>
      </c>
      <c r="G18532">
        <v>2012</v>
      </c>
      <c r="H18532" t="s">
        <v>140</v>
      </c>
      <c r="I18532" t="s">
        <v>43115</v>
      </c>
    </row>
    <row r="18533" spans="1:9" ht="16" x14ac:dyDescent="0.2">
      <c r="A18533" t="s">
        <v>43116</v>
      </c>
      <c r="B18533" t="s">
        <v>2320</v>
      </c>
      <c r="C18533">
        <v>1</v>
      </c>
      <c r="D18533">
        <f>446</f>
        <v>446</v>
      </c>
      <c r="E18533" t="s">
        <v>12</v>
      </c>
      <c r="F18533" s="3" t="s">
        <v>29862</v>
      </c>
      <c r="G18533">
        <v>2012</v>
      </c>
      <c r="H18533" t="s">
        <v>140</v>
      </c>
      <c r="I18533" t="s">
        <v>43117</v>
      </c>
    </row>
    <row r="18534" spans="1:9" ht="32" x14ac:dyDescent="0.2">
      <c r="A18534" t="s">
        <v>43118</v>
      </c>
      <c r="B18534" t="s">
        <v>43119</v>
      </c>
      <c r="C18534">
        <v>1</v>
      </c>
      <c r="D18534" t="s">
        <v>52</v>
      </c>
      <c r="E18534" t="s">
        <v>12</v>
      </c>
      <c r="F18534" s="3" t="s">
        <v>43120</v>
      </c>
      <c r="G18534">
        <v>2012</v>
      </c>
      <c r="H18534" t="s">
        <v>804</v>
      </c>
      <c r="I18534" t="s">
        <v>43121</v>
      </c>
    </row>
    <row r="18535" spans="1:9" ht="16" x14ac:dyDescent="0.2">
      <c r="A18535" t="s">
        <v>43122</v>
      </c>
      <c r="B18535" t="s">
        <v>32692</v>
      </c>
      <c r="C18535">
        <v>1</v>
      </c>
      <c r="D18535" t="s">
        <v>1085</v>
      </c>
      <c r="E18535" t="s">
        <v>8273</v>
      </c>
      <c r="F18535" s="3" t="s">
        <v>8274</v>
      </c>
      <c r="G18535">
        <v>2012</v>
      </c>
      <c r="H18535" t="s">
        <v>998</v>
      </c>
      <c r="I18535" t="s">
        <v>43123</v>
      </c>
    </row>
    <row r="18536" spans="1:9" ht="16" x14ac:dyDescent="0.2">
      <c r="A18536" t="s">
        <v>43122</v>
      </c>
      <c r="B18536" t="s">
        <v>43124</v>
      </c>
      <c r="C18536">
        <v>2</v>
      </c>
      <c r="D18536" t="s">
        <v>12</v>
      </c>
      <c r="E18536" t="s">
        <v>12</v>
      </c>
      <c r="F18536" s="3" t="s">
        <v>43125</v>
      </c>
      <c r="G18536">
        <v>2012</v>
      </c>
      <c r="H18536" t="s">
        <v>140</v>
      </c>
      <c r="I18536" t="s">
        <v>43123</v>
      </c>
    </row>
    <row r="18537" spans="1:9" ht="16" x14ac:dyDescent="0.2">
      <c r="A18537" t="s">
        <v>43122</v>
      </c>
      <c r="B18537" t="s">
        <v>28042</v>
      </c>
      <c r="C18537">
        <v>3</v>
      </c>
      <c r="D18537" t="s">
        <v>12</v>
      </c>
      <c r="E18537" t="s">
        <v>12</v>
      </c>
      <c r="F18537" s="3" t="s">
        <v>43126</v>
      </c>
      <c r="G18537">
        <v>2012</v>
      </c>
      <c r="H18537" t="s">
        <v>140</v>
      </c>
      <c r="I18537" t="s">
        <v>43123</v>
      </c>
    </row>
    <row r="18538" spans="1:9" ht="32" x14ac:dyDescent="0.2">
      <c r="A18538" t="s">
        <v>43122</v>
      </c>
      <c r="B18538" t="s">
        <v>43127</v>
      </c>
      <c r="C18538">
        <v>4</v>
      </c>
      <c r="D18538" t="s">
        <v>6121</v>
      </c>
      <c r="E18538" t="s">
        <v>43128</v>
      </c>
      <c r="F18538" s="3" t="s">
        <v>43129</v>
      </c>
      <c r="G18538">
        <v>2012</v>
      </c>
      <c r="H18538" t="s">
        <v>140</v>
      </c>
      <c r="I18538" t="s">
        <v>43123</v>
      </c>
    </row>
    <row r="18539" spans="1:9" ht="16" x14ac:dyDescent="0.2">
      <c r="A18539" t="s">
        <v>43130</v>
      </c>
      <c r="B18539" t="s">
        <v>43131</v>
      </c>
      <c r="C18539">
        <v>1</v>
      </c>
      <c r="D18539" t="s">
        <v>996</v>
      </c>
      <c r="E18539" t="s">
        <v>12</v>
      </c>
      <c r="F18539" s="3" t="s">
        <v>997</v>
      </c>
      <c r="G18539">
        <v>2012</v>
      </c>
      <c r="H18539" t="s">
        <v>998</v>
      </c>
      <c r="I18539" t="s">
        <v>43132</v>
      </c>
    </row>
    <row r="18540" spans="1:9" ht="16" x14ac:dyDescent="0.2">
      <c r="A18540" t="s">
        <v>43130</v>
      </c>
      <c r="B18540" t="s">
        <v>43133</v>
      </c>
      <c r="C18540">
        <v>2</v>
      </c>
      <c r="D18540">
        <f>567</f>
        <v>567</v>
      </c>
      <c r="E18540" t="s">
        <v>12</v>
      </c>
      <c r="F18540" s="3" t="s">
        <v>43134</v>
      </c>
      <c r="G18540">
        <v>2012</v>
      </c>
      <c r="H18540" t="s">
        <v>368</v>
      </c>
      <c r="I18540" t="s">
        <v>43132</v>
      </c>
    </row>
    <row r="18541" spans="1:9" ht="16" x14ac:dyDescent="0.2">
      <c r="A18541" t="s">
        <v>43135</v>
      </c>
      <c r="B18541" t="s">
        <v>2359</v>
      </c>
      <c r="C18541">
        <v>1</v>
      </c>
      <c r="D18541" t="s">
        <v>12</v>
      </c>
      <c r="E18541" t="s">
        <v>12</v>
      </c>
      <c r="F18541" s="3" t="s">
        <v>2357</v>
      </c>
      <c r="G18541">
        <v>2012</v>
      </c>
      <c r="H18541" t="s">
        <v>368</v>
      </c>
      <c r="I18541" t="s">
        <v>43136</v>
      </c>
    </row>
    <row r="18542" spans="1:9" ht="32" x14ac:dyDescent="0.2">
      <c r="A18542" t="s">
        <v>43135</v>
      </c>
      <c r="B18542" t="s">
        <v>12499</v>
      </c>
      <c r="C18542">
        <v>2</v>
      </c>
      <c r="D18542" t="s">
        <v>7504</v>
      </c>
      <c r="E18542" t="s">
        <v>12</v>
      </c>
      <c r="F18542" s="3" t="s">
        <v>42031</v>
      </c>
      <c r="G18542">
        <v>2012</v>
      </c>
      <c r="H18542" t="s">
        <v>368</v>
      </c>
      <c r="I18542" t="s">
        <v>43136</v>
      </c>
    </row>
    <row r="18543" spans="1:9" ht="16" x14ac:dyDescent="0.2">
      <c r="A18543" t="s">
        <v>43135</v>
      </c>
      <c r="B18543" t="s">
        <v>42032</v>
      </c>
      <c r="C18543">
        <v>3</v>
      </c>
      <c r="D18543" t="s">
        <v>12</v>
      </c>
      <c r="E18543" t="s">
        <v>12</v>
      </c>
      <c r="F18543" s="3" t="s">
        <v>36563</v>
      </c>
      <c r="G18543">
        <v>2012</v>
      </c>
      <c r="H18543" t="s">
        <v>86</v>
      </c>
      <c r="I18543" t="s">
        <v>43136</v>
      </c>
    </row>
    <row r="18544" spans="1:9" ht="16" x14ac:dyDescent="0.2">
      <c r="A18544" t="s">
        <v>43135</v>
      </c>
      <c r="B18544" t="s">
        <v>36559</v>
      </c>
      <c r="C18544">
        <v>4</v>
      </c>
      <c r="D18544">
        <f>19</f>
        <v>19</v>
      </c>
      <c r="E18544" t="s">
        <v>3492</v>
      </c>
      <c r="F18544" s="3" t="s">
        <v>3493</v>
      </c>
      <c r="G18544">
        <v>2012</v>
      </c>
      <c r="H18544" t="s">
        <v>368</v>
      </c>
      <c r="I18544" t="s">
        <v>43136</v>
      </c>
    </row>
    <row r="18545" spans="1:9" ht="32" x14ac:dyDescent="0.2">
      <c r="A18545" t="s">
        <v>43137</v>
      </c>
      <c r="B18545" t="s">
        <v>13827</v>
      </c>
      <c r="C18545">
        <v>1</v>
      </c>
      <c r="D18545" t="s">
        <v>5851</v>
      </c>
      <c r="E18545" t="s">
        <v>12</v>
      </c>
      <c r="F18545" s="3" t="s">
        <v>41973</v>
      </c>
      <c r="G18545">
        <v>2012</v>
      </c>
      <c r="H18545" t="s">
        <v>140</v>
      </c>
      <c r="I18545" t="s">
        <v>43138</v>
      </c>
    </row>
    <row r="18546" spans="1:9" ht="32" x14ac:dyDescent="0.2">
      <c r="A18546" t="s">
        <v>43139</v>
      </c>
      <c r="B18546" t="s">
        <v>43140</v>
      </c>
      <c r="C18546">
        <v>1</v>
      </c>
      <c r="D18546" t="s">
        <v>1207</v>
      </c>
      <c r="E18546" t="s">
        <v>12</v>
      </c>
      <c r="F18546" s="3" t="s">
        <v>43141</v>
      </c>
      <c r="G18546">
        <v>2012</v>
      </c>
      <c r="H18546" t="s">
        <v>37</v>
      </c>
      <c r="I18546" t="s">
        <v>43142</v>
      </c>
    </row>
    <row r="18547" spans="1:9" ht="16" x14ac:dyDescent="0.2">
      <c r="A18547" t="s">
        <v>43143</v>
      </c>
      <c r="B18547" t="s">
        <v>27266</v>
      </c>
      <c r="C18547">
        <v>1</v>
      </c>
      <c r="D18547" t="s">
        <v>12</v>
      </c>
      <c r="E18547" t="s">
        <v>12</v>
      </c>
      <c r="F18547" s="3" t="s">
        <v>42617</v>
      </c>
      <c r="G18547">
        <v>2012</v>
      </c>
      <c r="H18547" t="s">
        <v>140</v>
      </c>
      <c r="I18547" t="s">
        <v>43144</v>
      </c>
    </row>
    <row r="18548" spans="1:9" ht="16" x14ac:dyDescent="0.2">
      <c r="A18548" t="s">
        <v>43143</v>
      </c>
      <c r="B18548" t="s">
        <v>11394</v>
      </c>
      <c r="C18548">
        <v>2</v>
      </c>
      <c r="D18548" t="s">
        <v>12</v>
      </c>
      <c r="E18548" t="s">
        <v>12</v>
      </c>
      <c r="F18548" s="3" t="s">
        <v>23053</v>
      </c>
      <c r="G18548">
        <v>2012</v>
      </c>
      <c r="H18548" t="s">
        <v>140</v>
      </c>
      <c r="I18548" t="s">
        <v>43144</v>
      </c>
    </row>
    <row r="18549" spans="1:9" ht="32" x14ac:dyDescent="0.2">
      <c r="A18549" t="s">
        <v>43145</v>
      </c>
      <c r="B18549" t="s">
        <v>43146</v>
      </c>
      <c r="C18549">
        <v>1</v>
      </c>
      <c r="D18549" t="s">
        <v>4189</v>
      </c>
      <c r="E18549" t="s">
        <v>12</v>
      </c>
      <c r="F18549" s="3" t="s">
        <v>43147</v>
      </c>
      <c r="G18549">
        <v>2012</v>
      </c>
      <c r="H18549" t="s">
        <v>4191</v>
      </c>
      <c r="I18549" t="s">
        <v>43148</v>
      </c>
    </row>
    <row r="18550" spans="1:9" ht="32" x14ac:dyDescent="0.2">
      <c r="A18550" t="s">
        <v>43145</v>
      </c>
      <c r="B18550" t="s">
        <v>43149</v>
      </c>
      <c r="C18550">
        <v>2</v>
      </c>
      <c r="D18550">
        <f>237</f>
        <v>237</v>
      </c>
      <c r="E18550" t="s">
        <v>12</v>
      </c>
      <c r="F18550" s="3" t="s">
        <v>43150</v>
      </c>
      <c r="G18550">
        <v>2012</v>
      </c>
      <c r="H18550" t="s">
        <v>21</v>
      </c>
      <c r="I18550" t="s">
        <v>43148</v>
      </c>
    </row>
    <row r="18551" spans="1:9" ht="16" x14ac:dyDescent="0.2">
      <c r="A18551" t="s">
        <v>43145</v>
      </c>
      <c r="B18551" t="s">
        <v>43151</v>
      </c>
      <c r="C18551">
        <v>3</v>
      </c>
      <c r="D18551" t="s">
        <v>12</v>
      </c>
      <c r="E18551" t="s">
        <v>12</v>
      </c>
      <c r="F18551" s="3" t="s">
        <v>43152</v>
      </c>
      <c r="G18551">
        <v>2012</v>
      </c>
      <c r="H18551" t="s">
        <v>21</v>
      </c>
      <c r="I18551" t="s">
        <v>43148</v>
      </c>
    </row>
    <row r="18552" spans="1:9" ht="32" x14ac:dyDescent="0.2">
      <c r="A18552" t="s">
        <v>43145</v>
      </c>
      <c r="B18552" t="s">
        <v>43153</v>
      </c>
      <c r="C18552">
        <v>4</v>
      </c>
      <c r="D18552" t="s">
        <v>4189</v>
      </c>
      <c r="E18552" t="s">
        <v>12</v>
      </c>
      <c r="F18552" s="3" t="s">
        <v>43154</v>
      </c>
      <c r="G18552">
        <v>2012</v>
      </c>
      <c r="H18552" t="s">
        <v>4191</v>
      </c>
      <c r="I18552" t="s">
        <v>43148</v>
      </c>
    </row>
    <row r="18553" spans="1:9" ht="32" x14ac:dyDescent="0.2">
      <c r="A18553" t="s">
        <v>43145</v>
      </c>
      <c r="B18553" t="s">
        <v>43155</v>
      </c>
      <c r="C18553">
        <v>5</v>
      </c>
      <c r="D18553">
        <f>222</f>
        <v>222</v>
      </c>
      <c r="E18553" t="s">
        <v>12</v>
      </c>
      <c r="F18553" s="3" t="s">
        <v>43156</v>
      </c>
      <c r="G18553">
        <v>2012</v>
      </c>
      <c r="H18553" t="s">
        <v>522</v>
      </c>
      <c r="I18553" t="s">
        <v>43148</v>
      </c>
    </row>
    <row r="18554" spans="1:9" ht="16" x14ac:dyDescent="0.2">
      <c r="A18554" t="s">
        <v>43157</v>
      </c>
      <c r="B18554" t="s">
        <v>7826</v>
      </c>
      <c r="C18554">
        <v>1</v>
      </c>
      <c r="D18554" t="s">
        <v>1903</v>
      </c>
      <c r="E18554" t="s">
        <v>12</v>
      </c>
      <c r="F18554" s="3" t="s">
        <v>1909</v>
      </c>
      <c r="G18554">
        <v>2012</v>
      </c>
      <c r="H18554" t="s">
        <v>323</v>
      </c>
      <c r="I18554" t="s">
        <v>43158</v>
      </c>
    </row>
    <row r="18555" spans="1:9" ht="32" x14ac:dyDescent="0.2">
      <c r="A18555" t="s">
        <v>43157</v>
      </c>
      <c r="B18555" t="s">
        <v>43159</v>
      </c>
      <c r="C18555">
        <v>2</v>
      </c>
      <c r="D18555">
        <f>400</f>
        <v>400</v>
      </c>
      <c r="E18555" t="s">
        <v>12</v>
      </c>
      <c r="F18555" s="3" t="s">
        <v>39804</v>
      </c>
      <c r="G18555">
        <v>2012</v>
      </c>
      <c r="H18555" t="s">
        <v>140</v>
      </c>
      <c r="I18555" t="s">
        <v>43158</v>
      </c>
    </row>
    <row r="18556" spans="1:9" ht="16" x14ac:dyDescent="0.2">
      <c r="A18556" t="s">
        <v>43157</v>
      </c>
      <c r="B18556" t="s">
        <v>43160</v>
      </c>
      <c r="C18556">
        <v>3</v>
      </c>
      <c r="D18556" t="s">
        <v>12</v>
      </c>
      <c r="E18556" t="s">
        <v>12</v>
      </c>
      <c r="F18556" s="3" t="s">
        <v>20112</v>
      </c>
      <c r="G18556">
        <v>2012</v>
      </c>
      <c r="H18556" t="s">
        <v>140</v>
      </c>
      <c r="I18556" t="s">
        <v>43158</v>
      </c>
    </row>
    <row r="18557" spans="1:9" ht="32" x14ac:dyDescent="0.2">
      <c r="A18557" t="s">
        <v>43157</v>
      </c>
      <c r="B18557" t="s">
        <v>39814</v>
      </c>
      <c r="C18557">
        <v>4</v>
      </c>
      <c r="D18557">
        <f>400</f>
        <v>400</v>
      </c>
      <c r="E18557" t="s">
        <v>12</v>
      </c>
      <c r="F18557" s="3" t="s">
        <v>39804</v>
      </c>
      <c r="G18557">
        <v>2012</v>
      </c>
      <c r="H18557" t="s">
        <v>140</v>
      </c>
      <c r="I18557" t="s">
        <v>43158</v>
      </c>
    </row>
    <row r="18558" spans="1:9" ht="32" x14ac:dyDescent="0.2">
      <c r="A18558" t="s">
        <v>43157</v>
      </c>
      <c r="B18558" t="s">
        <v>43161</v>
      </c>
      <c r="C18558">
        <v>5</v>
      </c>
      <c r="D18558">
        <f>400</f>
        <v>400</v>
      </c>
      <c r="E18558" t="s">
        <v>12</v>
      </c>
      <c r="F18558" s="3" t="s">
        <v>39804</v>
      </c>
      <c r="G18558">
        <v>2012</v>
      </c>
      <c r="H18558" t="s">
        <v>140</v>
      </c>
      <c r="I18558" t="s">
        <v>43158</v>
      </c>
    </row>
    <row r="18559" spans="1:9" ht="32" x14ac:dyDescent="0.2">
      <c r="A18559" t="s">
        <v>43157</v>
      </c>
      <c r="B18559" t="s">
        <v>43162</v>
      </c>
      <c r="C18559">
        <v>6</v>
      </c>
      <c r="D18559">
        <f>400</f>
        <v>400</v>
      </c>
      <c r="E18559" t="s">
        <v>12</v>
      </c>
      <c r="F18559" s="3" t="s">
        <v>39804</v>
      </c>
      <c r="G18559">
        <v>2012</v>
      </c>
      <c r="H18559" t="s">
        <v>140</v>
      </c>
      <c r="I18559" t="s">
        <v>43158</v>
      </c>
    </row>
    <row r="18560" spans="1:9" ht="32" x14ac:dyDescent="0.2">
      <c r="A18560" t="s">
        <v>43163</v>
      </c>
      <c r="B18560" t="s">
        <v>40930</v>
      </c>
      <c r="C18560">
        <v>1</v>
      </c>
      <c r="D18560" t="s">
        <v>12</v>
      </c>
      <c r="E18560" t="s">
        <v>12</v>
      </c>
      <c r="F18560" s="3" t="s">
        <v>43164</v>
      </c>
      <c r="G18560">
        <v>2012</v>
      </c>
      <c r="H18560" t="s">
        <v>474</v>
      </c>
      <c r="I18560" t="s">
        <v>43165</v>
      </c>
    </row>
    <row r="18561" spans="1:9" ht="32" x14ac:dyDescent="0.2">
      <c r="A18561" t="s">
        <v>43163</v>
      </c>
      <c r="B18561" t="s">
        <v>40933</v>
      </c>
      <c r="C18561">
        <v>2</v>
      </c>
      <c r="D18561" t="s">
        <v>12</v>
      </c>
      <c r="E18561" t="s">
        <v>12</v>
      </c>
      <c r="F18561" s="3" t="s">
        <v>2683</v>
      </c>
      <c r="G18561">
        <v>2012</v>
      </c>
      <c r="H18561" t="s">
        <v>474</v>
      </c>
      <c r="I18561" t="s">
        <v>43165</v>
      </c>
    </row>
    <row r="18562" spans="1:9" ht="32" x14ac:dyDescent="0.2">
      <c r="A18562" t="s">
        <v>43166</v>
      </c>
      <c r="B18562" t="s">
        <v>43167</v>
      </c>
      <c r="C18562">
        <v>1</v>
      </c>
      <c r="D18562" t="s">
        <v>12</v>
      </c>
      <c r="E18562" t="s">
        <v>12</v>
      </c>
      <c r="F18562" s="3" t="s">
        <v>43168</v>
      </c>
      <c r="G18562">
        <v>2012</v>
      </c>
      <c r="H18562" t="s">
        <v>1157</v>
      </c>
      <c r="I18562" t="s">
        <v>43169</v>
      </c>
    </row>
    <row r="18563" spans="1:9" ht="16" x14ac:dyDescent="0.2">
      <c r="A18563" t="s">
        <v>43170</v>
      </c>
      <c r="B18563" t="s">
        <v>17891</v>
      </c>
      <c r="C18563">
        <v>1</v>
      </c>
      <c r="D18563" t="s">
        <v>12</v>
      </c>
      <c r="E18563" t="s">
        <v>12</v>
      </c>
      <c r="F18563" s="3" t="s">
        <v>41504</v>
      </c>
      <c r="G18563">
        <v>2012</v>
      </c>
      <c r="H18563" t="s">
        <v>140</v>
      </c>
      <c r="I18563" t="s">
        <v>43171</v>
      </c>
    </row>
    <row r="18564" spans="1:9" ht="32" x14ac:dyDescent="0.2">
      <c r="A18564" t="s">
        <v>43172</v>
      </c>
      <c r="B18564" t="s">
        <v>42771</v>
      </c>
      <c r="C18564">
        <v>1</v>
      </c>
      <c r="D18564" t="s">
        <v>772</v>
      </c>
      <c r="E18564" t="s">
        <v>2245</v>
      </c>
      <c r="F18564" s="3" t="s">
        <v>43173</v>
      </c>
      <c r="G18564">
        <v>2012</v>
      </c>
      <c r="H18564" t="s">
        <v>86</v>
      </c>
      <c r="I18564" t="s">
        <v>43174</v>
      </c>
    </row>
    <row r="18565" spans="1:9" ht="32" x14ac:dyDescent="0.2">
      <c r="A18565" t="s">
        <v>43175</v>
      </c>
      <c r="B18565" t="s">
        <v>43176</v>
      </c>
      <c r="C18565">
        <v>1</v>
      </c>
      <c r="D18565" t="s">
        <v>12</v>
      </c>
      <c r="E18565" t="s">
        <v>12</v>
      </c>
      <c r="F18565" s="3" t="s">
        <v>43177</v>
      </c>
      <c r="G18565">
        <v>2012</v>
      </c>
      <c r="H18565" t="s">
        <v>1157</v>
      </c>
      <c r="I18565" t="s">
        <v>43178</v>
      </c>
    </row>
    <row r="18566" spans="1:9" ht="32" x14ac:dyDescent="0.2">
      <c r="A18566" t="s">
        <v>43175</v>
      </c>
      <c r="B18566" t="s">
        <v>43179</v>
      </c>
      <c r="C18566">
        <v>2</v>
      </c>
      <c r="D18566" t="s">
        <v>12</v>
      </c>
      <c r="E18566" t="s">
        <v>12</v>
      </c>
      <c r="F18566" s="3" t="s">
        <v>43180</v>
      </c>
      <c r="G18566">
        <v>2012</v>
      </c>
      <c r="H18566" t="s">
        <v>1157</v>
      </c>
      <c r="I18566" t="s">
        <v>43178</v>
      </c>
    </row>
    <row r="18567" spans="1:9" ht="32" x14ac:dyDescent="0.2">
      <c r="A18567" t="s">
        <v>43181</v>
      </c>
      <c r="B18567" t="s">
        <v>39713</v>
      </c>
      <c r="C18567">
        <v>1</v>
      </c>
      <c r="D18567">
        <f>159</f>
        <v>159</v>
      </c>
      <c r="E18567" t="s">
        <v>12</v>
      </c>
      <c r="F18567" s="3" t="s">
        <v>35552</v>
      </c>
      <c r="G18567">
        <v>2012</v>
      </c>
      <c r="H18567" t="s">
        <v>323</v>
      </c>
      <c r="I18567" t="s">
        <v>43182</v>
      </c>
    </row>
    <row r="18568" spans="1:9" ht="32" x14ac:dyDescent="0.2">
      <c r="A18568" t="s">
        <v>43181</v>
      </c>
      <c r="B18568" t="s">
        <v>43183</v>
      </c>
      <c r="C18568">
        <v>2</v>
      </c>
      <c r="D18568">
        <f>159</f>
        <v>159</v>
      </c>
      <c r="E18568" t="s">
        <v>12</v>
      </c>
      <c r="F18568" s="3" t="s">
        <v>43184</v>
      </c>
      <c r="G18568">
        <v>2012</v>
      </c>
      <c r="H18568" t="s">
        <v>323</v>
      </c>
      <c r="I18568" t="s">
        <v>43182</v>
      </c>
    </row>
    <row r="18569" spans="1:9" ht="32" x14ac:dyDescent="0.2">
      <c r="A18569" t="s">
        <v>43181</v>
      </c>
      <c r="B18569" t="s">
        <v>43185</v>
      </c>
      <c r="C18569">
        <v>3</v>
      </c>
      <c r="D18569" t="s">
        <v>1818</v>
      </c>
      <c r="E18569" t="s">
        <v>12</v>
      </c>
      <c r="F18569" s="3" t="s">
        <v>43186</v>
      </c>
      <c r="G18569">
        <v>2012</v>
      </c>
      <c r="H18569" t="s">
        <v>323</v>
      </c>
      <c r="I18569" t="s">
        <v>43182</v>
      </c>
    </row>
    <row r="18570" spans="1:9" ht="16" x14ac:dyDescent="0.2">
      <c r="A18570" t="s">
        <v>43187</v>
      </c>
      <c r="B18570" t="s">
        <v>43188</v>
      </c>
      <c r="C18570">
        <v>1</v>
      </c>
      <c r="D18570" t="s">
        <v>12</v>
      </c>
      <c r="E18570" t="s">
        <v>12</v>
      </c>
      <c r="F18570" s="3" t="s">
        <v>23877</v>
      </c>
      <c r="G18570">
        <v>2012</v>
      </c>
      <c r="H18570" t="s">
        <v>3976</v>
      </c>
      <c r="I18570" t="s">
        <v>43189</v>
      </c>
    </row>
    <row r="18571" spans="1:9" ht="16" x14ac:dyDescent="0.2">
      <c r="A18571" t="s">
        <v>43190</v>
      </c>
      <c r="B18571" t="s">
        <v>39516</v>
      </c>
      <c r="C18571">
        <v>1</v>
      </c>
      <c r="D18571" t="s">
        <v>12</v>
      </c>
      <c r="E18571" t="s">
        <v>12</v>
      </c>
      <c r="F18571" s="3" t="s">
        <v>43191</v>
      </c>
      <c r="G18571">
        <v>2012</v>
      </c>
      <c r="H18571" t="s">
        <v>126</v>
      </c>
      <c r="I18571" t="s">
        <v>43192</v>
      </c>
    </row>
    <row r="18572" spans="1:9" ht="32" x14ac:dyDescent="0.2">
      <c r="A18572" t="s">
        <v>43190</v>
      </c>
      <c r="B18572" t="s">
        <v>39535</v>
      </c>
      <c r="C18572">
        <v>2</v>
      </c>
      <c r="D18572">
        <f>461</f>
        <v>461</v>
      </c>
      <c r="E18572" t="s">
        <v>12</v>
      </c>
      <c r="F18572" s="3" t="s">
        <v>43193</v>
      </c>
      <c r="G18572">
        <v>2012</v>
      </c>
      <c r="H18572" t="s">
        <v>126</v>
      </c>
      <c r="I18572" t="s">
        <v>43192</v>
      </c>
    </row>
    <row r="18573" spans="1:9" ht="32" x14ac:dyDescent="0.2">
      <c r="A18573" t="s">
        <v>43194</v>
      </c>
      <c r="B18573" t="s">
        <v>43195</v>
      </c>
      <c r="C18573">
        <v>1</v>
      </c>
      <c r="D18573" t="s">
        <v>31</v>
      </c>
      <c r="E18573" t="s">
        <v>12</v>
      </c>
      <c r="F18573" s="3" t="s">
        <v>43196</v>
      </c>
      <c r="G18573">
        <v>2012</v>
      </c>
      <c r="H18573" t="s">
        <v>146</v>
      </c>
      <c r="I18573" t="s">
        <v>43197</v>
      </c>
    </row>
    <row r="18574" spans="1:9" ht="32" x14ac:dyDescent="0.2">
      <c r="A18574" t="s">
        <v>43194</v>
      </c>
      <c r="B18574" t="s">
        <v>35753</v>
      </c>
      <c r="C18574">
        <v>2</v>
      </c>
      <c r="D18574" t="s">
        <v>966</v>
      </c>
      <c r="E18574" t="s">
        <v>12</v>
      </c>
      <c r="F18574" s="3" t="s">
        <v>35754</v>
      </c>
      <c r="G18574">
        <v>2012</v>
      </c>
      <c r="H18574" t="s">
        <v>226</v>
      </c>
      <c r="I18574" t="s">
        <v>43197</v>
      </c>
    </row>
    <row r="18575" spans="1:9" ht="32" x14ac:dyDescent="0.2">
      <c r="A18575" t="s">
        <v>43198</v>
      </c>
      <c r="B18575" t="s">
        <v>43199</v>
      </c>
      <c r="C18575">
        <v>1</v>
      </c>
      <c r="D18575">
        <f>176</f>
        <v>176</v>
      </c>
      <c r="E18575" t="s">
        <v>12</v>
      </c>
      <c r="F18575" s="3" t="s">
        <v>43200</v>
      </c>
      <c r="G18575">
        <v>2012</v>
      </c>
      <c r="H18575" t="s">
        <v>522</v>
      </c>
      <c r="I18575" t="s">
        <v>43201</v>
      </c>
    </row>
    <row r="18576" spans="1:9" ht="16" x14ac:dyDescent="0.2">
      <c r="A18576" t="s">
        <v>43198</v>
      </c>
      <c r="B18576" t="s">
        <v>43202</v>
      </c>
      <c r="C18576">
        <v>2</v>
      </c>
      <c r="D18576" t="s">
        <v>966</v>
      </c>
      <c r="E18576" t="s">
        <v>29541</v>
      </c>
      <c r="F18576" s="3" t="s">
        <v>29542</v>
      </c>
      <c r="G18576">
        <v>2012</v>
      </c>
      <c r="H18576" t="s">
        <v>267</v>
      </c>
      <c r="I18576" t="s">
        <v>43201</v>
      </c>
    </row>
    <row r="18577" spans="1:9" ht="32" x14ac:dyDescent="0.2">
      <c r="A18577" t="s">
        <v>43203</v>
      </c>
      <c r="B18577" t="s">
        <v>43204</v>
      </c>
      <c r="C18577">
        <v>1</v>
      </c>
      <c r="D18577" t="s">
        <v>12</v>
      </c>
      <c r="E18577" t="s">
        <v>12</v>
      </c>
      <c r="F18577" s="3" t="s">
        <v>43205</v>
      </c>
      <c r="G18577">
        <v>2012</v>
      </c>
      <c r="H18577" t="s">
        <v>2026</v>
      </c>
      <c r="I18577" t="s">
        <v>43206</v>
      </c>
    </row>
    <row r="18578" spans="1:9" ht="16" x14ac:dyDescent="0.2">
      <c r="A18578" t="s">
        <v>43207</v>
      </c>
      <c r="B18578" t="s">
        <v>43208</v>
      </c>
      <c r="C18578">
        <v>1</v>
      </c>
      <c r="D18578" t="s">
        <v>52</v>
      </c>
      <c r="E18578" t="s">
        <v>12</v>
      </c>
      <c r="F18578" s="3" t="s">
        <v>5599</v>
      </c>
      <c r="G18578">
        <v>2012</v>
      </c>
      <c r="H18578" t="s">
        <v>140</v>
      </c>
      <c r="I18578" t="s">
        <v>43209</v>
      </c>
    </row>
    <row r="18579" spans="1:9" ht="16" x14ac:dyDescent="0.2">
      <c r="A18579" t="s">
        <v>43207</v>
      </c>
      <c r="B18579" t="s">
        <v>39887</v>
      </c>
      <c r="C18579">
        <v>2</v>
      </c>
      <c r="D18579">
        <f>400</f>
        <v>400</v>
      </c>
      <c r="E18579" t="s">
        <v>12</v>
      </c>
      <c r="F18579" s="3" t="s">
        <v>28161</v>
      </c>
      <c r="G18579">
        <v>2012</v>
      </c>
      <c r="H18579" t="s">
        <v>140</v>
      </c>
      <c r="I18579" t="s">
        <v>43209</v>
      </c>
    </row>
    <row r="18580" spans="1:9" ht="16" x14ac:dyDescent="0.2">
      <c r="A18580" t="s">
        <v>43210</v>
      </c>
      <c r="B18580" t="s">
        <v>23529</v>
      </c>
      <c r="C18580">
        <v>1</v>
      </c>
      <c r="D18580" t="s">
        <v>12</v>
      </c>
      <c r="E18580" t="s">
        <v>12</v>
      </c>
      <c r="F18580" s="3" t="s">
        <v>23530</v>
      </c>
      <c r="G18580">
        <v>2012</v>
      </c>
      <c r="H18580" t="s">
        <v>140</v>
      </c>
      <c r="I18580" t="s">
        <v>43211</v>
      </c>
    </row>
    <row r="18581" spans="1:9" ht="32" x14ac:dyDescent="0.2">
      <c r="A18581" t="s">
        <v>43212</v>
      </c>
      <c r="B18581" t="s">
        <v>43213</v>
      </c>
      <c r="C18581">
        <v>1</v>
      </c>
      <c r="D18581" t="s">
        <v>12</v>
      </c>
      <c r="E18581" t="s">
        <v>12</v>
      </c>
      <c r="F18581" s="3" t="s">
        <v>43214</v>
      </c>
      <c r="G18581">
        <v>2012</v>
      </c>
      <c r="H18581" t="s">
        <v>140</v>
      </c>
      <c r="I18581" t="s">
        <v>43215</v>
      </c>
    </row>
    <row r="18582" spans="1:9" ht="16" x14ac:dyDescent="0.2">
      <c r="A18582" t="s">
        <v>43212</v>
      </c>
      <c r="B18582" t="s">
        <v>43216</v>
      </c>
      <c r="C18582">
        <v>2</v>
      </c>
      <c r="D18582" t="s">
        <v>12</v>
      </c>
      <c r="E18582" t="s">
        <v>12</v>
      </c>
      <c r="F18582" s="3" t="s">
        <v>41477</v>
      </c>
      <c r="G18582">
        <v>2012</v>
      </c>
      <c r="H18582" t="s">
        <v>140</v>
      </c>
      <c r="I18582" t="s">
        <v>43215</v>
      </c>
    </row>
    <row r="18583" spans="1:9" ht="32" x14ac:dyDescent="0.2">
      <c r="A18583" t="s">
        <v>43212</v>
      </c>
      <c r="B18583" t="s">
        <v>43217</v>
      </c>
      <c r="C18583">
        <v>3</v>
      </c>
      <c r="D18583" t="s">
        <v>12</v>
      </c>
      <c r="E18583" t="s">
        <v>12</v>
      </c>
      <c r="F18583" s="3" t="s">
        <v>43218</v>
      </c>
      <c r="G18583">
        <v>2012</v>
      </c>
      <c r="H18583" t="s">
        <v>140</v>
      </c>
      <c r="I18583" t="s">
        <v>43215</v>
      </c>
    </row>
    <row r="18584" spans="1:9" ht="32" x14ac:dyDescent="0.2">
      <c r="A18584" t="s">
        <v>43219</v>
      </c>
      <c r="B18584" t="s">
        <v>43220</v>
      </c>
      <c r="C18584">
        <v>1</v>
      </c>
      <c r="D18584" t="s">
        <v>12</v>
      </c>
      <c r="E18584" t="s">
        <v>12</v>
      </c>
      <c r="F18584" s="3" t="s">
        <v>43221</v>
      </c>
      <c r="G18584">
        <v>2012</v>
      </c>
      <c r="H18584" t="s">
        <v>1157</v>
      </c>
      <c r="I18584" t="s">
        <v>43222</v>
      </c>
    </row>
    <row r="18585" spans="1:9" ht="16" x14ac:dyDescent="0.2">
      <c r="A18585" t="s">
        <v>43219</v>
      </c>
      <c r="B18585" t="s">
        <v>43223</v>
      </c>
      <c r="C18585">
        <v>2</v>
      </c>
      <c r="D18585" t="s">
        <v>12</v>
      </c>
      <c r="E18585" t="s">
        <v>12</v>
      </c>
      <c r="F18585" s="3" t="s">
        <v>43224</v>
      </c>
      <c r="G18585">
        <v>2012</v>
      </c>
      <c r="H18585" t="s">
        <v>1157</v>
      </c>
      <c r="I18585" t="s">
        <v>43222</v>
      </c>
    </row>
    <row r="18586" spans="1:9" ht="32" x14ac:dyDescent="0.2">
      <c r="A18586" t="s">
        <v>43225</v>
      </c>
      <c r="B18586" t="s">
        <v>43226</v>
      </c>
      <c r="C18586">
        <v>1</v>
      </c>
      <c r="D18586" t="s">
        <v>316</v>
      </c>
      <c r="E18586" t="s">
        <v>12</v>
      </c>
      <c r="F18586" s="3" t="s">
        <v>43227</v>
      </c>
      <c r="G18586">
        <v>2012</v>
      </c>
      <c r="H18586" t="s">
        <v>318</v>
      </c>
      <c r="I18586" t="s">
        <v>43228</v>
      </c>
    </row>
    <row r="18587" spans="1:9" ht="32" x14ac:dyDescent="0.2">
      <c r="A18587" t="s">
        <v>43225</v>
      </c>
      <c r="B18587" t="s">
        <v>43229</v>
      </c>
      <c r="C18587">
        <v>2</v>
      </c>
      <c r="D18587" t="s">
        <v>316</v>
      </c>
      <c r="E18587" t="s">
        <v>12</v>
      </c>
      <c r="F18587" s="3" t="s">
        <v>43230</v>
      </c>
      <c r="G18587">
        <v>2012</v>
      </c>
      <c r="H18587" t="s">
        <v>318</v>
      </c>
      <c r="I18587" t="s">
        <v>43228</v>
      </c>
    </row>
    <row r="18588" spans="1:9" ht="16" x14ac:dyDescent="0.2">
      <c r="A18588" t="s">
        <v>43231</v>
      </c>
      <c r="B18588" t="s">
        <v>43232</v>
      </c>
      <c r="C18588">
        <v>1</v>
      </c>
      <c r="D18588" t="s">
        <v>4189</v>
      </c>
      <c r="E18588" t="s">
        <v>18855</v>
      </c>
      <c r="F18588" s="3" t="s">
        <v>43233</v>
      </c>
      <c r="G18588">
        <v>2012</v>
      </c>
      <c r="H18588" t="s">
        <v>4191</v>
      </c>
      <c r="I18588" t="s">
        <v>43234</v>
      </c>
    </row>
    <row r="18589" spans="1:9" ht="32" x14ac:dyDescent="0.2">
      <c r="A18589" t="s">
        <v>43235</v>
      </c>
      <c r="B18589" t="s">
        <v>43236</v>
      </c>
      <c r="C18589">
        <v>1</v>
      </c>
      <c r="D18589" t="s">
        <v>1077</v>
      </c>
      <c r="E18589" t="s">
        <v>1081</v>
      </c>
      <c r="F18589" s="3" t="s">
        <v>1082</v>
      </c>
      <c r="G18589">
        <v>2012</v>
      </c>
      <c r="H18589" t="s">
        <v>226</v>
      </c>
      <c r="I18589" t="s">
        <v>43237</v>
      </c>
    </row>
    <row r="18590" spans="1:9" ht="32" x14ac:dyDescent="0.2">
      <c r="A18590" t="s">
        <v>43238</v>
      </c>
      <c r="B18590" t="s">
        <v>43239</v>
      </c>
      <c r="C18590">
        <v>1</v>
      </c>
      <c r="D18590" t="s">
        <v>52</v>
      </c>
      <c r="E18590" t="s">
        <v>12</v>
      </c>
      <c r="F18590" s="3" t="s">
        <v>43240</v>
      </c>
      <c r="G18590">
        <v>2012</v>
      </c>
      <c r="H18590" t="s">
        <v>140</v>
      </c>
      <c r="I18590" t="s">
        <v>43241</v>
      </c>
    </row>
    <row r="18591" spans="1:9" ht="16" x14ac:dyDescent="0.2">
      <c r="A18591" t="s">
        <v>43238</v>
      </c>
      <c r="B18591" t="s">
        <v>41839</v>
      </c>
      <c r="C18591">
        <v>2</v>
      </c>
      <c r="D18591" t="s">
        <v>52</v>
      </c>
      <c r="E18591" t="s">
        <v>12</v>
      </c>
      <c r="F18591" s="3" t="s">
        <v>39262</v>
      </c>
      <c r="G18591">
        <v>2012</v>
      </c>
      <c r="H18591" t="s">
        <v>140</v>
      </c>
      <c r="I18591" t="s">
        <v>43241</v>
      </c>
    </row>
    <row r="18592" spans="1:9" ht="32" x14ac:dyDescent="0.2">
      <c r="A18592" t="s">
        <v>43242</v>
      </c>
      <c r="B18592" t="s">
        <v>28984</v>
      </c>
      <c r="C18592">
        <v>1</v>
      </c>
      <c r="D18592">
        <f>132</f>
        <v>132</v>
      </c>
      <c r="E18592" t="s">
        <v>12</v>
      </c>
      <c r="F18592" s="7" t="s">
        <v>43243</v>
      </c>
      <c r="G18592">
        <v>2012</v>
      </c>
      <c r="H18592" t="s">
        <v>140</v>
      </c>
      <c r="I18592" t="s">
        <v>43244</v>
      </c>
    </row>
    <row r="18593" spans="1:9" ht="32" x14ac:dyDescent="0.2">
      <c r="A18593" t="s">
        <v>43242</v>
      </c>
      <c r="B18593" t="s">
        <v>43245</v>
      </c>
      <c r="C18593">
        <v>2</v>
      </c>
      <c r="D18593" t="s">
        <v>12</v>
      </c>
      <c r="E18593" t="s">
        <v>12</v>
      </c>
      <c r="F18593" s="3" t="s">
        <v>43246</v>
      </c>
      <c r="G18593">
        <v>2012</v>
      </c>
      <c r="H18593" t="s">
        <v>140</v>
      </c>
      <c r="I18593" t="s">
        <v>43244</v>
      </c>
    </row>
    <row r="18594" spans="1:9" ht="32" x14ac:dyDescent="0.2">
      <c r="A18594" t="s">
        <v>43242</v>
      </c>
      <c r="B18594" t="s">
        <v>43247</v>
      </c>
      <c r="C18594">
        <v>3</v>
      </c>
      <c r="D18594" t="s">
        <v>3850</v>
      </c>
      <c r="E18594" t="s">
        <v>12</v>
      </c>
      <c r="F18594" s="3" t="s">
        <v>42111</v>
      </c>
      <c r="G18594">
        <v>2012</v>
      </c>
      <c r="H18594" t="s">
        <v>140</v>
      </c>
      <c r="I18594" t="s">
        <v>43244</v>
      </c>
    </row>
    <row r="18595" spans="1:9" ht="16" x14ac:dyDescent="0.2">
      <c r="A18595" t="s">
        <v>43248</v>
      </c>
      <c r="B18595" t="s">
        <v>43208</v>
      </c>
      <c r="C18595">
        <v>1</v>
      </c>
      <c r="D18595" t="s">
        <v>52</v>
      </c>
      <c r="E18595" t="s">
        <v>12</v>
      </c>
      <c r="F18595" s="3" t="s">
        <v>5599</v>
      </c>
      <c r="G18595">
        <v>2012</v>
      </c>
      <c r="H18595" t="s">
        <v>140</v>
      </c>
      <c r="I18595" t="s">
        <v>43249</v>
      </c>
    </row>
    <row r="18596" spans="1:9" ht="32" x14ac:dyDescent="0.2">
      <c r="A18596" t="s">
        <v>43250</v>
      </c>
      <c r="B18596" t="s">
        <v>31525</v>
      </c>
      <c r="C18596">
        <v>1</v>
      </c>
      <c r="D18596">
        <f>132</f>
        <v>132</v>
      </c>
      <c r="E18596" t="s">
        <v>12</v>
      </c>
      <c r="F18596" s="7" t="s">
        <v>19046</v>
      </c>
      <c r="G18596">
        <v>2012</v>
      </c>
      <c r="H18596" t="s">
        <v>140</v>
      </c>
      <c r="I18596" t="s">
        <v>43251</v>
      </c>
    </row>
    <row r="18597" spans="1:9" ht="16" x14ac:dyDescent="0.2">
      <c r="A18597" t="s">
        <v>43250</v>
      </c>
      <c r="B18597" t="s">
        <v>41383</v>
      </c>
      <c r="C18597">
        <v>2</v>
      </c>
      <c r="D18597" t="s">
        <v>12</v>
      </c>
      <c r="E18597" t="s">
        <v>12</v>
      </c>
      <c r="F18597" s="3" t="s">
        <v>26973</v>
      </c>
      <c r="G18597">
        <v>2012</v>
      </c>
      <c r="H18597" t="s">
        <v>140</v>
      </c>
      <c r="I18597" t="s">
        <v>43251</v>
      </c>
    </row>
    <row r="18598" spans="1:9" ht="16" x14ac:dyDescent="0.2">
      <c r="A18598" t="s">
        <v>43252</v>
      </c>
      <c r="B18598" t="s">
        <v>43253</v>
      </c>
      <c r="C18598">
        <v>1</v>
      </c>
      <c r="D18598" t="s">
        <v>12</v>
      </c>
      <c r="E18598" t="s">
        <v>12</v>
      </c>
      <c r="F18598" s="3" t="s">
        <v>43254</v>
      </c>
      <c r="G18598">
        <v>2012</v>
      </c>
      <c r="H18598" t="s">
        <v>14</v>
      </c>
      <c r="I18598" t="s">
        <v>43255</v>
      </c>
    </row>
    <row r="18599" spans="1:9" ht="16" x14ac:dyDescent="0.2">
      <c r="A18599" t="s">
        <v>43256</v>
      </c>
      <c r="B18599" t="s">
        <v>43257</v>
      </c>
      <c r="C18599">
        <v>1</v>
      </c>
      <c r="D18599" t="s">
        <v>1085</v>
      </c>
      <c r="E18599" t="s">
        <v>12</v>
      </c>
      <c r="F18599" s="3" t="s">
        <v>43258</v>
      </c>
      <c r="G18599">
        <v>2012</v>
      </c>
      <c r="H18599" t="s">
        <v>140</v>
      </c>
      <c r="I18599" t="s">
        <v>43259</v>
      </c>
    </row>
    <row r="18600" spans="1:9" ht="16" x14ac:dyDescent="0.2">
      <c r="A18600" t="s">
        <v>43256</v>
      </c>
      <c r="B18600" t="s">
        <v>43260</v>
      </c>
      <c r="C18600">
        <v>2</v>
      </c>
      <c r="D18600" t="s">
        <v>1128</v>
      </c>
      <c r="E18600" t="s">
        <v>12</v>
      </c>
      <c r="F18600" s="3" t="s">
        <v>43261</v>
      </c>
      <c r="G18600">
        <v>2012</v>
      </c>
      <c r="H18600" t="s">
        <v>140</v>
      </c>
      <c r="I18600" t="s">
        <v>43259</v>
      </c>
    </row>
    <row r="18601" spans="1:9" ht="32" x14ac:dyDescent="0.2">
      <c r="A18601" t="s">
        <v>43262</v>
      </c>
      <c r="B18601" t="s">
        <v>40356</v>
      </c>
      <c r="C18601">
        <v>1</v>
      </c>
      <c r="D18601">
        <f>176</f>
        <v>176</v>
      </c>
      <c r="E18601" t="s">
        <v>12</v>
      </c>
      <c r="F18601" s="3" t="s">
        <v>43263</v>
      </c>
      <c r="G18601">
        <v>2012</v>
      </c>
      <c r="H18601" t="s">
        <v>67</v>
      </c>
      <c r="I18601" t="s">
        <v>43264</v>
      </c>
    </row>
    <row r="18602" spans="1:9" ht="16" x14ac:dyDescent="0.2">
      <c r="A18602" t="s">
        <v>43262</v>
      </c>
      <c r="B18602" t="s">
        <v>43265</v>
      </c>
      <c r="C18602">
        <v>2</v>
      </c>
      <c r="D18602" t="s">
        <v>90</v>
      </c>
      <c r="E18602" t="s">
        <v>12</v>
      </c>
      <c r="F18602" s="3" t="s">
        <v>29839</v>
      </c>
      <c r="G18602">
        <v>2012</v>
      </c>
      <c r="H18602" t="s">
        <v>832</v>
      </c>
      <c r="I18602" t="s">
        <v>43264</v>
      </c>
    </row>
    <row r="18603" spans="1:9" ht="32" x14ac:dyDescent="0.2">
      <c r="A18603" t="s">
        <v>43262</v>
      </c>
      <c r="B18603" t="s">
        <v>43266</v>
      </c>
      <c r="C18603">
        <v>3</v>
      </c>
      <c r="D18603" t="s">
        <v>3956</v>
      </c>
      <c r="E18603" t="s">
        <v>464</v>
      </c>
      <c r="F18603" s="3" t="s">
        <v>43267</v>
      </c>
      <c r="G18603">
        <v>2012</v>
      </c>
      <c r="H18603" t="s">
        <v>67</v>
      </c>
      <c r="I18603" t="s">
        <v>43264</v>
      </c>
    </row>
    <row r="18604" spans="1:9" ht="32" x14ac:dyDescent="0.2">
      <c r="A18604" t="s">
        <v>43268</v>
      </c>
      <c r="B18604" t="s">
        <v>43269</v>
      </c>
      <c r="C18604">
        <v>1</v>
      </c>
      <c r="D18604" t="s">
        <v>12</v>
      </c>
      <c r="E18604" t="s">
        <v>12</v>
      </c>
      <c r="F18604" s="3" t="s">
        <v>38707</v>
      </c>
      <c r="G18604">
        <v>2012</v>
      </c>
      <c r="H18604" t="s">
        <v>1157</v>
      </c>
      <c r="I18604" t="s">
        <v>43270</v>
      </c>
    </row>
    <row r="18605" spans="1:9" ht="16" x14ac:dyDescent="0.2">
      <c r="A18605" t="s">
        <v>43271</v>
      </c>
      <c r="B18605" t="s">
        <v>3918</v>
      </c>
      <c r="C18605">
        <v>1</v>
      </c>
      <c r="D18605" t="s">
        <v>11</v>
      </c>
      <c r="E18605" t="s">
        <v>12</v>
      </c>
      <c r="F18605" s="7" t="s">
        <v>13</v>
      </c>
      <c r="G18605">
        <v>2012</v>
      </c>
      <c r="H18605" t="s">
        <v>14</v>
      </c>
      <c r="I18605" t="s">
        <v>43272</v>
      </c>
    </row>
    <row r="18606" spans="1:9" ht="32" x14ac:dyDescent="0.2">
      <c r="A18606" t="s">
        <v>43271</v>
      </c>
      <c r="B18606" t="s">
        <v>4669</v>
      </c>
      <c r="C18606">
        <v>2</v>
      </c>
      <c r="D18606" t="s">
        <v>12</v>
      </c>
      <c r="E18606" t="s">
        <v>12</v>
      </c>
      <c r="F18606" s="3" t="s">
        <v>43273</v>
      </c>
      <c r="G18606">
        <v>2012</v>
      </c>
      <c r="H18606" t="s">
        <v>14</v>
      </c>
      <c r="I18606" t="s">
        <v>43272</v>
      </c>
    </row>
    <row r="18607" spans="1:9" ht="32" x14ac:dyDescent="0.2">
      <c r="A18607" t="s">
        <v>43274</v>
      </c>
      <c r="B18607" t="s">
        <v>43275</v>
      </c>
      <c r="C18607">
        <v>1</v>
      </c>
      <c r="D18607" t="s">
        <v>1903</v>
      </c>
      <c r="E18607" t="s">
        <v>12</v>
      </c>
      <c r="F18607" s="3" t="s">
        <v>7827</v>
      </c>
      <c r="G18607">
        <v>2012</v>
      </c>
      <c r="H18607" t="s">
        <v>323</v>
      </c>
      <c r="I18607" t="s">
        <v>43276</v>
      </c>
    </row>
    <row r="18608" spans="1:9" ht="32" x14ac:dyDescent="0.2">
      <c r="A18608" t="s">
        <v>43274</v>
      </c>
      <c r="B18608" t="s">
        <v>43277</v>
      </c>
      <c r="C18608">
        <v>2</v>
      </c>
      <c r="D18608" t="s">
        <v>1903</v>
      </c>
      <c r="E18608" t="s">
        <v>12</v>
      </c>
      <c r="F18608" s="3" t="s">
        <v>9688</v>
      </c>
      <c r="G18608">
        <v>2012</v>
      </c>
      <c r="H18608" t="s">
        <v>323</v>
      </c>
      <c r="I18608" t="s">
        <v>43276</v>
      </c>
    </row>
    <row r="18609" spans="1:9" ht="16" x14ac:dyDescent="0.2">
      <c r="A18609" t="s">
        <v>43278</v>
      </c>
      <c r="B18609" t="s">
        <v>43279</v>
      </c>
      <c r="C18609">
        <v>1</v>
      </c>
      <c r="D18609" t="s">
        <v>12</v>
      </c>
      <c r="E18609" t="s">
        <v>12</v>
      </c>
      <c r="F18609" s="3" t="s">
        <v>34984</v>
      </c>
      <c r="G18609">
        <v>2011</v>
      </c>
      <c r="H18609" t="s">
        <v>423</v>
      </c>
      <c r="I18609" t="s">
        <v>43280</v>
      </c>
    </row>
    <row r="18610" spans="1:9" ht="16" x14ac:dyDescent="0.2">
      <c r="A18610" t="s">
        <v>43281</v>
      </c>
      <c r="B18610" t="s">
        <v>43282</v>
      </c>
      <c r="C18610">
        <v>1</v>
      </c>
      <c r="D18610" t="s">
        <v>12</v>
      </c>
      <c r="E18610" t="s">
        <v>12</v>
      </c>
      <c r="F18610" s="3" t="s">
        <v>34984</v>
      </c>
      <c r="G18610">
        <v>2011</v>
      </c>
      <c r="H18610" t="s">
        <v>423</v>
      </c>
      <c r="I18610" t="s">
        <v>43283</v>
      </c>
    </row>
    <row r="18611" spans="1:9" ht="16" x14ac:dyDescent="0.2">
      <c r="A18611" t="s">
        <v>43284</v>
      </c>
      <c r="B18611" t="s">
        <v>43285</v>
      </c>
      <c r="C18611">
        <v>1</v>
      </c>
      <c r="D18611" t="s">
        <v>12</v>
      </c>
      <c r="E18611" t="s">
        <v>12</v>
      </c>
      <c r="F18611" s="3" t="s">
        <v>43286</v>
      </c>
      <c r="G18611">
        <v>2011</v>
      </c>
      <c r="H18611" t="s">
        <v>420</v>
      </c>
      <c r="I18611" t="s">
        <v>43287</v>
      </c>
    </row>
    <row r="18612" spans="1:9" ht="32" x14ac:dyDescent="0.2">
      <c r="A18612" t="s">
        <v>43288</v>
      </c>
      <c r="B18612" t="s">
        <v>42544</v>
      </c>
      <c r="C18612">
        <v>1</v>
      </c>
      <c r="D18612" t="s">
        <v>12</v>
      </c>
      <c r="E18612" t="s">
        <v>12</v>
      </c>
      <c r="F18612" s="3" t="s">
        <v>43289</v>
      </c>
      <c r="G18612">
        <v>2011</v>
      </c>
      <c r="H18612" t="s">
        <v>602</v>
      </c>
      <c r="I18612" t="s">
        <v>43290</v>
      </c>
    </row>
    <row r="18613" spans="1:9" ht="32" x14ac:dyDescent="0.2">
      <c r="A18613" t="s">
        <v>43288</v>
      </c>
      <c r="B18613" t="s">
        <v>43277</v>
      </c>
      <c r="C18613">
        <v>2</v>
      </c>
      <c r="D18613" t="s">
        <v>1903</v>
      </c>
      <c r="E18613" t="s">
        <v>12</v>
      </c>
      <c r="F18613" s="3" t="s">
        <v>7827</v>
      </c>
      <c r="G18613">
        <v>2011</v>
      </c>
      <c r="H18613" t="s">
        <v>323</v>
      </c>
      <c r="I18613" t="s">
        <v>43290</v>
      </c>
    </row>
    <row r="18614" spans="1:9" ht="16" x14ac:dyDescent="0.2">
      <c r="A18614" t="s">
        <v>43291</v>
      </c>
      <c r="B18614" t="s">
        <v>43292</v>
      </c>
      <c r="C18614">
        <v>1</v>
      </c>
      <c r="D18614" t="s">
        <v>12</v>
      </c>
      <c r="E18614" t="s">
        <v>12</v>
      </c>
      <c r="F18614" s="3" t="s">
        <v>43293</v>
      </c>
      <c r="G18614">
        <v>2011</v>
      </c>
      <c r="H18614" t="s">
        <v>140</v>
      </c>
      <c r="I18614" t="s">
        <v>43294</v>
      </c>
    </row>
    <row r="18615" spans="1:9" ht="32" x14ac:dyDescent="0.2">
      <c r="A18615" t="s">
        <v>43291</v>
      </c>
      <c r="B18615" t="s">
        <v>43295</v>
      </c>
      <c r="C18615">
        <v>2</v>
      </c>
      <c r="D18615" t="s">
        <v>12409</v>
      </c>
      <c r="E18615" t="s">
        <v>12</v>
      </c>
      <c r="F18615" s="3" t="s">
        <v>43296</v>
      </c>
      <c r="G18615">
        <v>2011</v>
      </c>
      <c r="H18615" t="s">
        <v>86</v>
      </c>
      <c r="I18615" t="s">
        <v>43294</v>
      </c>
    </row>
    <row r="18616" spans="1:9" ht="16" x14ac:dyDescent="0.2">
      <c r="A18616" t="s">
        <v>43297</v>
      </c>
      <c r="B18616" t="s">
        <v>43292</v>
      </c>
      <c r="C18616">
        <v>1</v>
      </c>
      <c r="D18616" t="s">
        <v>12</v>
      </c>
      <c r="E18616" t="s">
        <v>12</v>
      </c>
      <c r="F18616" s="3" t="s">
        <v>43293</v>
      </c>
      <c r="G18616">
        <v>2011</v>
      </c>
      <c r="H18616" t="s">
        <v>140</v>
      </c>
      <c r="I18616" t="s">
        <v>43298</v>
      </c>
    </row>
    <row r="18617" spans="1:9" ht="32" x14ac:dyDescent="0.2">
      <c r="A18617" t="s">
        <v>43297</v>
      </c>
      <c r="B18617" t="s">
        <v>43295</v>
      </c>
      <c r="C18617">
        <v>2</v>
      </c>
      <c r="D18617" t="s">
        <v>12409</v>
      </c>
      <c r="E18617" t="s">
        <v>12</v>
      </c>
      <c r="F18617" s="3" t="s">
        <v>43296</v>
      </c>
      <c r="G18617">
        <v>2011</v>
      </c>
      <c r="H18617" t="s">
        <v>86</v>
      </c>
      <c r="I18617" t="s">
        <v>43298</v>
      </c>
    </row>
    <row r="18618" spans="1:9" ht="16" x14ac:dyDescent="0.2">
      <c r="A18618" t="s">
        <v>43299</v>
      </c>
      <c r="B18618" t="s">
        <v>43300</v>
      </c>
      <c r="C18618">
        <v>1</v>
      </c>
      <c r="D18618">
        <f>514</f>
        <v>514</v>
      </c>
      <c r="E18618" t="s">
        <v>464</v>
      </c>
      <c r="F18618" s="3" t="s">
        <v>9745</v>
      </c>
      <c r="G18618">
        <v>2011</v>
      </c>
      <c r="H18618" t="s">
        <v>126</v>
      </c>
      <c r="I18618" t="s">
        <v>43301</v>
      </c>
    </row>
    <row r="18619" spans="1:9" ht="16" x14ac:dyDescent="0.2">
      <c r="A18619" t="s">
        <v>43299</v>
      </c>
      <c r="B18619" t="s">
        <v>43302</v>
      </c>
      <c r="C18619">
        <v>2</v>
      </c>
      <c r="D18619">
        <f>542</f>
        <v>542</v>
      </c>
      <c r="E18619" t="s">
        <v>12</v>
      </c>
      <c r="F18619" s="3" t="s">
        <v>26895</v>
      </c>
      <c r="G18619">
        <v>2011</v>
      </c>
      <c r="H18619" t="s">
        <v>126</v>
      </c>
      <c r="I18619" t="s">
        <v>43301</v>
      </c>
    </row>
    <row r="18620" spans="1:9" ht="32" x14ac:dyDescent="0.2">
      <c r="A18620" t="s">
        <v>43303</v>
      </c>
      <c r="B18620" t="s">
        <v>43304</v>
      </c>
      <c r="C18620">
        <v>1</v>
      </c>
      <c r="D18620">
        <f>159</f>
        <v>159</v>
      </c>
      <c r="E18620" t="s">
        <v>12</v>
      </c>
      <c r="F18620" s="3" t="s">
        <v>42419</v>
      </c>
      <c r="G18620">
        <v>2011</v>
      </c>
      <c r="H18620" t="s">
        <v>323</v>
      </c>
      <c r="I18620" t="s">
        <v>43305</v>
      </c>
    </row>
    <row r="18621" spans="1:9" ht="32" x14ac:dyDescent="0.2">
      <c r="A18621" t="s">
        <v>43306</v>
      </c>
      <c r="B18621" t="s">
        <v>36960</v>
      </c>
      <c r="C18621">
        <v>1</v>
      </c>
      <c r="D18621" t="s">
        <v>1049</v>
      </c>
      <c r="E18621" t="s">
        <v>12</v>
      </c>
      <c r="F18621" s="3" t="s">
        <v>42232</v>
      </c>
      <c r="G18621">
        <v>2011</v>
      </c>
      <c r="H18621" t="s">
        <v>140</v>
      </c>
      <c r="I18621" t="s">
        <v>43307</v>
      </c>
    </row>
    <row r="18622" spans="1:9" ht="32" x14ac:dyDescent="0.2">
      <c r="A18622" t="s">
        <v>43306</v>
      </c>
      <c r="B18622" t="s">
        <v>1048</v>
      </c>
      <c r="C18622">
        <v>2</v>
      </c>
      <c r="D18622" t="s">
        <v>12</v>
      </c>
      <c r="E18622" t="s">
        <v>12</v>
      </c>
      <c r="F18622" s="3" t="s">
        <v>43308</v>
      </c>
      <c r="G18622">
        <v>2011</v>
      </c>
      <c r="H18622" t="s">
        <v>4810</v>
      </c>
      <c r="I18622" t="s">
        <v>43307</v>
      </c>
    </row>
    <row r="18623" spans="1:9" ht="16" x14ac:dyDescent="0.2">
      <c r="A18623" t="s">
        <v>43306</v>
      </c>
      <c r="B18623" t="s">
        <v>42231</v>
      </c>
      <c r="C18623">
        <v>3</v>
      </c>
      <c r="D18623" t="s">
        <v>1049</v>
      </c>
      <c r="E18623" t="s">
        <v>12</v>
      </c>
      <c r="F18623" s="3" t="s">
        <v>1050</v>
      </c>
      <c r="G18623">
        <v>2011</v>
      </c>
      <c r="H18623" t="s">
        <v>140</v>
      </c>
      <c r="I18623" t="s">
        <v>43307</v>
      </c>
    </row>
    <row r="18624" spans="1:9" ht="32" x14ac:dyDescent="0.2">
      <c r="A18624" t="s">
        <v>43309</v>
      </c>
      <c r="B18624" t="s">
        <v>43310</v>
      </c>
      <c r="C18624">
        <v>1</v>
      </c>
      <c r="D18624" t="s">
        <v>12</v>
      </c>
      <c r="E18624" t="s">
        <v>12</v>
      </c>
      <c r="F18624" s="3" t="s">
        <v>43311</v>
      </c>
      <c r="G18624">
        <v>2011</v>
      </c>
      <c r="H18624" t="s">
        <v>368</v>
      </c>
      <c r="I18624" t="s">
        <v>43312</v>
      </c>
    </row>
    <row r="18625" spans="1:9" ht="32" x14ac:dyDescent="0.2">
      <c r="A18625" t="s">
        <v>43313</v>
      </c>
      <c r="B18625" t="s">
        <v>25539</v>
      </c>
      <c r="C18625">
        <v>1</v>
      </c>
      <c r="D18625" t="s">
        <v>12</v>
      </c>
      <c r="E18625" t="s">
        <v>12</v>
      </c>
      <c r="F18625" s="3" t="s">
        <v>25540</v>
      </c>
      <c r="G18625">
        <v>2011</v>
      </c>
      <c r="H18625" t="s">
        <v>140</v>
      </c>
      <c r="I18625" t="s">
        <v>43314</v>
      </c>
    </row>
    <row r="18626" spans="1:9" ht="16" x14ac:dyDescent="0.2">
      <c r="A18626" t="s">
        <v>43313</v>
      </c>
      <c r="B18626" t="s">
        <v>43315</v>
      </c>
      <c r="C18626">
        <v>2</v>
      </c>
      <c r="D18626" t="s">
        <v>1049</v>
      </c>
      <c r="E18626" t="s">
        <v>12</v>
      </c>
      <c r="F18626" s="3" t="s">
        <v>20806</v>
      </c>
      <c r="G18626">
        <v>2011</v>
      </c>
      <c r="H18626" t="s">
        <v>140</v>
      </c>
      <c r="I18626" t="s">
        <v>43314</v>
      </c>
    </row>
    <row r="18627" spans="1:9" ht="16" x14ac:dyDescent="0.2">
      <c r="A18627" t="s">
        <v>43313</v>
      </c>
      <c r="B18627" t="s">
        <v>43316</v>
      </c>
      <c r="C18627">
        <v>3</v>
      </c>
      <c r="D18627" t="s">
        <v>656</v>
      </c>
      <c r="E18627" t="s">
        <v>12</v>
      </c>
      <c r="F18627" s="3" t="s">
        <v>5792</v>
      </c>
      <c r="G18627">
        <v>2011</v>
      </c>
      <c r="H18627" t="s">
        <v>140</v>
      </c>
      <c r="I18627" t="s">
        <v>43314</v>
      </c>
    </row>
    <row r="18628" spans="1:9" ht="32" x14ac:dyDescent="0.2">
      <c r="A18628" t="s">
        <v>43317</v>
      </c>
      <c r="B18628" t="s">
        <v>42863</v>
      </c>
      <c r="C18628">
        <v>1</v>
      </c>
      <c r="D18628" t="s">
        <v>12</v>
      </c>
      <c r="E18628" t="s">
        <v>12</v>
      </c>
      <c r="F18628" s="3" t="s">
        <v>43318</v>
      </c>
      <c r="G18628">
        <v>2011</v>
      </c>
      <c r="H18628" t="s">
        <v>140</v>
      </c>
      <c r="I18628" t="s">
        <v>43319</v>
      </c>
    </row>
    <row r="18629" spans="1:9" ht="32" x14ac:dyDescent="0.2">
      <c r="A18629" t="s">
        <v>43320</v>
      </c>
      <c r="B18629" t="s">
        <v>40930</v>
      </c>
      <c r="C18629">
        <v>3</v>
      </c>
      <c r="D18629" t="s">
        <v>12</v>
      </c>
      <c r="E18629" t="s">
        <v>12</v>
      </c>
      <c r="F18629" s="3" t="s">
        <v>43164</v>
      </c>
      <c r="G18629">
        <v>2011</v>
      </c>
      <c r="H18629" t="s">
        <v>474</v>
      </c>
      <c r="I18629" t="s">
        <v>43165</v>
      </c>
    </row>
    <row r="18630" spans="1:9" ht="32" x14ac:dyDescent="0.2">
      <c r="A18630" t="s">
        <v>43320</v>
      </c>
      <c r="B18630" t="s">
        <v>40933</v>
      </c>
      <c r="C18630">
        <v>4</v>
      </c>
      <c r="D18630" t="s">
        <v>12</v>
      </c>
      <c r="E18630" t="s">
        <v>12</v>
      </c>
      <c r="F18630" s="3" t="s">
        <v>2683</v>
      </c>
      <c r="G18630">
        <v>2011</v>
      </c>
      <c r="H18630" t="s">
        <v>474</v>
      </c>
      <c r="I18630" t="s">
        <v>43165</v>
      </c>
    </row>
    <row r="18631" spans="1:9" ht="32" x14ac:dyDescent="0.2">
      <c r="A18631" t="s">
        <v>43321</v>
      </c>
      <c r="B18631" t="s">
        <v>43322</v>
      </c>
      <c r="C18631">
        <v>1</v>
      </c>
      <c r="D18631" t="s">
        <v>52</v>
      </c>
      <c r="E18631" t="s">
        <v>12</v>
      </c>
      <c r="F18631" s="3" t="s">
        <v>31922</v>
      </c>
      <c r="G18631">
        <v>2011</v>
      </c>
      <c r="H18631" t="s">
        <v>215</v>
      </c>
      <c r="I18631" t="s">
        <v>43323</v>
      </c>
    </row>
    <row r="18632" spans="1:9" ht="32" x14ac:dyDescent="0.2">
      <c r="A18632" t="s">
        <v>43321</v>
      </c>
      <c r="B18632" t="s">
        <v>43324</v>
      </c>
      <c r="C18632">
        <v>2</v>
      </c>
      <c r="D18632" t="s">
        <v>52</v>
      </c>
      <c r="E18632" t="s">
        <v>12</v>
      </c>
      <c r="F18632" s="3" t="s">
        <v>31922</v>
      </c>
      <c r="G18632">
        <v>2011</v>
      </c>
      <c r="H18632" t="s">
        <v>215</v>
      </c>
      <c r="I18632" t="s">
        <v>43323</v>
      </c>
    </row>
    <row r="18633" spans="1:9" ht="32" x14ac:dyDescent="0.2">
      <c r="A18633" t="s">
        <v>43321</v>
      </c>
      <c r="B18633" t="s">
        <v>43325</v>
      </c>
      <c r="C18633">
        <v>3</v>
      </c>
      <c r="D18633" t="s">
        <v>52</v>
      </c>
      <c r="E18633" t="s">
        <v>12</v>
      </c>
      <c r="F18633" s="3" t="s">
        <v>31922</v>
      </c>
      <c r="G18633">
        <v>2011</v>
      </c>
      <c r="H18633" t="s">
        <v>215</v>
      </c>
      <c r="I18633" t="s">
        <v>43323</v>
      </c>
    </row>
    <row r="18634" spans="1:9" ht="16" x14ac:dyDescent="0.2">
      <c r="A18634" t="s">
        <v>43326</v>
      </c>
      <c r="B18634" t="s">
        <v>43327</v>
      </c>
      <c r="C18634">
        <v>1</v>
      </c>
      <c r="D18634">
        <f>494</f>
        <v>494</v>
      </c>
      <c r="E18634" t="s">
        <v>12</v>
      </c>
      <c r="F18634" s="3" t="s">
        <v>26910</v>
      </c>
      <c r="G18634">
        <v>2011</v>
      </c>
      <c r="H18634" t="s">
        <v>226</v>
      </c>
      <c r="I18634" t="s">
        <v>43328</v>
      </c>
    </row>
    <row r="18635" spans="1:9" ht="16" x14ac:dyDescent="0.2">
      <c r="A18635" t="s">
        <v>43326</v>
      </c>
      <c r="B18635" t="s">
        <v>43329</v>
      </c>
      <c r="C18635">
        <v>2</v>
      </c>
      <c r="D18635">
        <f>494</f>
        <v>494</v>
      </c>
      <c r="E18635" t="s">
        <v>12</v>
      </c>
      <c r="F18635" s="3" t="s">
        <v>2135</v>
      </c>
      <c r="G18635">
        <v>2011</v>
      </c>
      <c r="H18635" t="s">
        <v>226</v>
      </c>
      <c r="I18635" t="s">
        <v>43328</v>
      </c>
    </row>
    <row r="18636" spans="1:9" ht="16" x14ac:dyDescent="0.2">
      <c r="A18636" t="s">
        <v>43326</v>
      </c>
      <c r="B18636" t="s">
        <v>43330</v>
      </c>
      <c r="C18636">
        <v>3</v>
      </c>
      <c r="D18636" t="s">
        <v>344</v>
      </c>
      <c r="E18636" t="s">
        <v>12</v>
      </c>
      <c r="F18636" s="3" t="s">
        <v>43331</v>
      </c>
      <c r="G18636">
        <v>2011</v>
      </c>
      <c r="H18636" t="s">
        <v>140</v>
      </c>
      <c r="I18636" t="s">
        <v>43328</v>
      </c>
    </row>
    <row r="18637" spans="1:9" ht="32" x14ac:dyDescent="0.2">
      <c r="A18637" t="s">
        <v>43332</v>
      </c>
      <c r="B18637" t="s">
        <v>1009</v>
      </c>
      <c r="C18637">
        <v>1</v>
      </c>
      <c r="D18637" t="s">
        <v>1010</v>
      </c>
      <c r="E18637" t="s">
        <v>12</v>
      </c>
      <c r="F18637" s="3" t="s">
        <v>1011</v>
      </c>
      <c r="G18637">
        <v>2011</v>
      </c>
      <c r="H18637" t="s">
        <v>140</v>
      </c>
      <c r="I18637" t="s">
        <v>43333</v>
      </c>
    </row>
    <row r="18638" spans="1:9" ht="32" x14ac:dyDescent="0.2">
      <c r="A18638" t="s">
        <v>43334</v>
      </c>
      <c r="B18638" t="s">
        <v>43335</v>
      </c>
      <c r="C18638">
        <v>1</v>
      </c>
      <c r="D18638" t="s">
        <v>316</v>
      </c>
      <c r="E18638" t="s">
        <v>12</v>
      </c>
      <c r="F18638" s="3" t="s">
        <v>43336</v>
      </c>
      <c r="G18638">
        <v>2011</v>
      </c>
      <c r="H18638" t="s">
        <v>140</v>
      </c>
      <c r="I18638" t="s">
        <v>43337</v>
      </c>
    </row>
    <row r="18639" spans="1:9" ht="16" x14ac:dyDescent="0.2">
      <c r="A18639" t="s">
        <v>43338</v>
      </c>
      <c r="B18639" t="s">
        <v>5620</v>
      </c>
      <c r="C18639">
        <v>1</v>
      </c>
      <c r="D18639" t="s">
        <v>12</v>
      </c>
      <c r="E18639" t="s">
        <v>12</v>
      </c>
      <c r="F18639" s="3" t="s">
        <v>36058</v>
      </c>
      <c r="G18639">
        <v>2011</v>
      </c>
      <c r="H18639" t="s">
        <v>140</v>
      </c>
      <c r="I18639" t="s">
        <v>43339</v>
      </c>
    </row>
    <row r="18640" spans="1:9" ht="16" x14ac:dyDescent="0.2">
      <c r="A18640" t="s">
        <v>43340</v>
      </c>
      <c r="B18640" t="s">
        <v>43341</v>
      </c>
      <c r="C18640">
        <v>1</v>
      </c>
      <c r="D18640" t="s">
        <v>12</v>
      </c>
      <c r="E18640" t="s">
        <v>12</v>
      </c>
      <c r="F18640" s="3" t="s">
        <v>36262</v>
      </c>
      <c r="G18640">
        <v>2011</v>
      </c>
      <c r="H18640" t="s">
        <v>140</v>
      </c>
      <c r="I18640" t="s">
        <v>43342</v>
      </c>
    </row>
    <row r="18641" spans="1:9" ht="16" x14ac:dyDescent="0.2">
      <c r="A18641" t="s">
        <v>43340</v>
      </c>
      <c r="B18641" t="s">
        <v>43343</v>
      </c>
      <c r="C18641">
        <v>2</v>
      </c>
      <c r="D18641" t="s">
        <v>12</v>
      </c>
      <c r="E18641" t="s">
        <v>12</v>
      </c>
      <c r="F18641" s="3" t="s">
        <v>18362</v>
      </c>
      <c r="G18641">
        <v>2011</v>
      </c>
      <c r="H18641" t="s">
        <v>140</v>
      </c>
      <c r="I18641" t="s">
        <v>43342</v>
      </c>
    </row>
    <row r="18642" spans="1:9" ht="32" x14ac:dyDescent="0.2">
      <c r="A18642" t="s">
        <v>43340</v>
      </c>
      <c r="B18642" t="s">
        <v>42142</v>
      </c>
      <c r="C18642">
        <v>3</v>
      </c>
      <c r="D18642" t="s">
        <v>1049</v>
      </c>
      <c r="E18642" t="s">
        <v>42143</v>
      </c>
      <c r="F18642" s="3" t="s">
        <v>42144</v>
      </c>
      <c r="G18642">
        <v>2011</v>
      </c>
      <c r="H18642" t="s">
        <v>140</v>
      </c>
      <c r="I18642" t="s">
        <v>43342</v>
      </c>
    </row>
    <row r="18643" spans="1:9" ht="16" x14ac:dyDescent="0.2">
      <c r="A18643" t="s">
        <v>43344</v>
      </c>
      <c r="B18643" t="s">
        <v>39887</v>
      </c>
      <c r="C18643">
        <v>1</v>
      </c>
      <c r="D18643">
        <f>400</f>
        <v>400</v>
      </c>
      <c r="E18643" t="s">
        <v>12</v>
      </c>
      <c r="F18643" s="3" t="s">
        <v>28161</v>
      </c>
      <c r="G18643">
        <v>2011</v>
      </c>
      <c r="H18643" t="s">
        <v>140</v>
      </c>
      <c r="I18643" t="s">
        <v>43345</v>
      </c>
    </row>
    <row r="18644" spans="1:9" ht="16" x14ac:dyDescent="0.2">
      <c r="A18644" t="s">
        <v>43344</v>
      </c>
      <c r="B18644" t="s">
        <v>5608</v>
      </c>
      <c r="C18644">
        <v>2</v>
      </c>
      <c r="D18644" t="s">
        <v>5574</v>
      </c>
      <c r="E18644" t="s">
        <v>12</v>
      </c>
      <c r="F18644" s="3" t="s">
        <v>8020</v>
      </c>
      <c r="G18644">
        <v>2011</v>
      </c>
      <c r="H18644" t="s">
        <v>140</v>
      </c>
      <c r="I18644" t="s">
        <v>43345</v>
      </c>
    </row>
    <row r="18645" spans="1:9" ht="48" x14ac:dyDescent="0.2">
      <c r="A18645" t="s">
        <v>43346</v>
      </c>
      <c r="B18645" t="s">
        <v>40928</v>
      </c>
      <c r="C18645">
        <v>1</v>
      </c>
      <c r="D18645" t="s">
        <v>4805</v>
      </c>
      <c r="E18645" t="s">
        <v>12</v>
      </c>
      <c r="F18645" s="3" t="s">
        <v>43347</v>
      </c>
      <c r="G18645">
        <v>2011</v>
      </c>
      <c r="H18645" t="s">
        <v>140</v>
      </c>
      <c r="I18645" t="s">
        <v>43348</v>
      </c>
    </row>
    <row r="18646" spans="1:9" ht="32" x14ac:dyDescent="0.2">
      <c r="A18646" t="s">
        <v>43346</v>
      </c>
      <c r="B18646" t="s">
        <v>38611</v>
      </c>
      <c r="C18646">
        <v>2</v>
      </c>
      <c r="D18646" t="s">
        <v>712</v>
      </c>
      <c r="E18646" t="s">
        <v>12</v>
      </c>
      <c r="F18646" s="3" t="s">
        <v>38477</v>
      </c>
      <c r="G18646">
        <v>2011</v>
      </c>
      <c r="H18646" t="s">
        <v>438</v>
      </c>
      <c r="I18646" t="s">
        <v>43348</v>
      </c>
    </row>
    <row r="18647" spans="1:9" ht="16" x14ac:dyDescent="0.2">
      <c r="A18647" t="s">
        <v>43349</v>
      </c>
      <c r="B18647" t="s">
        <v>35638</v>
      </c>
      <c r="C18647">
        <v>1</v>
      </c>
      <c r="D18647" t="s">
        <v>12</v>
      </c>
      <c r="E18647" t="s">
        <v>12</v>
      </c>
      <c r="F18647" s="3" t="s">
        <v>22600</v>
      </c>
      <c r="G18647">
        <v>2011</v>
      </c>
      <c r="H18647" t="s">
        <v>140</v>
      </c>
      <c r="I18647" t="s">
        <v>43350</v>
      </c>
    </row>
    <row r="18648" spans="1:9" ht="32" x14ac:dyDescent="0.2">
      <c r="A18648" t="s">
        <v>43351</v>
      </c>
      <c r="B18648" t="s">
        <v>31172</v>
      </c>
      <c r="C18648">
        <v>1</v>
      </c>
      <c r="D18648" t="s">
        <v>1128</v>
      </c>
      <c r="E18648" t="s">
        <v>12</v>
      </c>
      <c r="F18648" s="3" t="s">
        <v>43352</v>
      </c>
      <c r="G18648">
        <v>2011</v>
      </c>
      <c r="H18648" t="s">
        <v>140</v>
      </c>
      <c r="I18648" t="s">
        <v>43353</v>
      </c>
    </row>
    <row r="18649" spans="1:9" ht="32" x14ac:dyDescent="0.2">
      <c r="A18649" t="s">
        <v>43351</v>
      </c>
      <c r="B18649" t="s">
        <v>43354</v>
      </c>
      <c r="C18649">
        <v>2</v>
      </c>
      <c r="D18649" t="s">
        <v>408</v>
      </c>
      <c r="E18649" t="s">
        <v>12</v>
      </c>
      <c r="F18649" s="3" t="s">
        <v>43355</v>
      </c>
      <c r="G18649">
        <v>2011</v>
      </c>
      <c r="H18649" t="s">
        <v>140</v>
      </c>
      <c r="I18649" t="s">
        <v>43353</v>
      </c>
    </row>
    <row r="18650" spans="1:9" ht="32" x14ac:dyDescent="0.2">
      <c r="A18650" t="s">
        <v>43351</v>
      </c>
      <c r="B18650" t="s">
        <v>38214</v>
      </c>
      <c r="C18650">
        <v>3</v>
      </c>
      <c r="D18650">
        <f>446</f>
        <v>446</v>
      </c>
      <c r="E18650" t="s">
        <v>12</v>
      </c>
      <c r="F18650" s="3" t="s">
        <v>43067</v>
      </c>
      <c r="G18650">
        <v>2011</v>
      </c>
      <c r="H18650" t="s">
        <v>140</v>
      </c>
      <c r="I18650" t="s">
        <v>43353</v>
      </c>
    </row>
    <row r="18651" spans="1:9" ht="32" x14ac:dyDescent="0.2">
      <c r="A18651" t="s">
        <v>43356</v>
      </c>
      <c r="B18651" t="s">
        <v>28984</v>
      </c>
      <c r="C18651">
        <v>1</v>
      </c>
      <c r="D18651">
        <f>132</f>
        <v>132</v>
      </c>
      <c r="E18651" t="s">
        <v>12</v>
      </c>
      <c r="F18651" s="7" t="s">
        <v>284</v>
      </c>
      <c r="G18651">
        <v>2011</v>
      </c>
      <c r="H18651" t="s">
        <v>140</v>
      </c>
      <c r="I18651" t="s">
        <v>43357</v>
      </c>
    </row>
    <row r="18652" spans="1:9" ht="16" x14ac:dyDescent="0.2">
      <c r="A18652" t="s">
        <v>43356</v>
      </c>
      <c r="B18652" t="s">
        <v>43358</v>
      </c>
      <c r="C18652">
        <v>2</v>
      </c>
      <c r="D18652" t="s">
        <v>12</v>
      </c>
      <c r="E18652" t="s">
        <v>12</v>
      </c>
      <c r="F18652" s="3" t="s">
        <v>43359</v>
      </c>
      <c r="G18652">
        <v>2011</v>
      </c>
      <c r="H18652" t="s">
        <v>140</v>
      </c>
      <c r="I18652" t="s">
        <v>43357</v>
      </c>
    </row>
    <row r="18653" spans="1:9" ht="16" x14ac:dyDescent="0.2">
      <c r="A18653" t="s">
        <v>43356</v>
      </c>
      <c r="B18653" t="s">
        <v>43360</v>
      </c>
      <c r="C18653">
        <v>3</v>
      </c>
      <c r="D18653" t="s">
        <v>3850</v>
      </c>
      <c r="E18653" t="s">
        <v>12</v>
      </c>
      <c r="F18653" s="3" t="s">
        <v>43361</v>
      </c>
      <c r="G18653">
        <v>2011</v>
      </c>
      <c r="H18653" t="s">
        <v>140</v>
      </c>
      <c r="I18653" t="s">
        <v>43357</v>
      </c>
    </row>
    <row r="18654" spans="1:9" ht="32" x14ac:dyDescent="0.2">
      <c r="A18654" t="s">
        <v>43356</v>
      </c>
      <c r="B18654" t="s">
        <v>43362</v>
      </c>
      <c r="C18654">
        <v>4</v>
      </c>
      <c r="D18654" t="s">
        <v>12</v>
      </c>
      <c r="E18654" t="s">
        <v>12</v>
      </c>
      <c r="F18654" s="3" t="s">
        <v>43363</v>
      </c>
      <c r="G18654">
        <v>2011</v>
      </c>
      <c r="H18654" t="s">
        <v>140</v>
      </c>
      <c r="I18654" t="s">
        <v>43357</v>
      </c>
    </row>
    <row r="18655" spans="1:9" ht="16" x14ac:dyDescent="0.2">
      <c r="A18655" t="s">
        <v>43364</v>
      </c>
      <c r="B18655" t="s">
        <v>43365</v>
      </c>
      <c r="C18655">
        <v>1</v>
      </c>
      <c r="D18655" t="s">
        <v>12</v>
      </c>
      <c r="E18655" t="s">
        <v>12</v>
      </c>
      <c r="F18655" s="3" t="s">
        <v>43366</v>
      </c>
      <c r="G18655">
        <v>2011</v>
      </c>
      <c r="H18655" t="s">
        <v>140</v>
      </c>
      <c r="I18655" t="s">
        <v>43367</v>
      </c>
    </row>
    <row r="18656" spans="1:9" ht="32" x14ac:dyDescent="0.2">
      <c r="A18656" t="s">
        <v>43364</v>
      </c>
      <c r="B18656" t="s">
        <v>43368</v>
      </c>
      <c r="C18656">
        <v>2</v>
      </c>
      <c r="D18656" t="s">
        <v>1128</v>
      </c>
      <c r="E18656" t="s">
        <v>12</v>
      </c>
      <c r="F18656" s="3" t="s">
        <v>43369</v>
      </c>
      <c r="G18656">
        <v>2011</v>
      </c>
      <c r="H18656" t="s">
        <v>140</v>
      </c>
      <c r="I18656" t="s">
        <v>43367</v>
      </c>
    </row>
    <row r="18657" spans="1:9" ht="32" x14ac:dyDescent="0.2">
      <c r="A18657" t="s">
        <v>43370</v>
      </c>
      <c r="B18657" t="s">
        <v>43371</v>
      </c>
      <c r="C18657">
        <v>1</v>
      </c>
      <c r="D18657" t="s">
        <v>12</v>
      </c>
      <c r="E18657" t="s">
        <v>12</v>
      </c>
      <c r="F18657" s="3" t="s">
        <v>43372</v>
      </c>
      <c r="G18657">
        <v>2011</v>
      </c>
      <c r="H18657" t="s">
        <v>140</v>
      </c>
      <c r="I18657" t="s">
        <v>43373</v>
      </c>
    </row>
    <row r="18658" spans="1:9" ht="16" x14ac:dyDescent="0.2">
      <c r="A18658" t="s">
        <v>43370</v>
      </c>
      <c r="B18658" t="s">
        <v>43374</v>
      </c>
      <c r="C18658">
        <v>2</v>
      </c>
      <c r="D18658" t="s">
        <v>2586</v>
      </c>
      <c r="E18658" t="s">
        <v>12</v>
      </c>
      <c r="F18658" s="3" t="s">
        <v>2587</v>
      </c>
      <c r="G18658">
        <v>2011</v>
      </c>
      <c r="H18658" t="s">
        <v>140</v>
      </c>
      <c r="I18658" t="s">
        <v>43373</v>
      </c>
    </row>
    <row r="18659" spans="1:9" ht="16" x14ac:dyDescent="0.2">
      <c r="A18659" t="s">
        <v>43370</v>
      </c>
      <c r="B18659" t="s">
        <v>894</v>
      </c>
      <c r="C18659">
        <v>3</v>
      </c>
      <c r="D18659" t="s">
        <v>12</v>
      </c>
      <c r="E18659" t="s">
        <v>12</v>
      </c>
      <c r="F18659" s="3" t="s">
        <v>43375</v>
      </c>
      <c r="G18659">
        <v>2011</v>
      </c>
      <c r="H18659" t="s">
        <v>140</v>
      </c>
      <c r="I18659" t="s">
        <v>43373</v>
      </c>
    </row>
    <row r="18660" spans="1:9" ht="16" x14ac:dyDescent="0.2">
      <c r="A18660" t="s">
        <v>43370</v>
      </c>
      <c r="B18660" t="s">
        <v>43376</v>
      </c>
      <c r="C18660">
        <v>4</v>
      </c>
      <c r="D18660" t="s">
        <v>12</v>
      </c>
      <c r="E18660" t="s">
        <v>12</v>
      </c>
      <c r="F18660" s="3" t="s">
        <v>16113</v>
      </c>
      <c r="G18660">
        <v>2011</v>
      </c>
      <c r="H18660" t="s">
        <v>140</v>
      </c>
      <c r="I18660" t="s">
        <v>43373</v>
      </c>
    </row>
    <row r="18661" spans="1:9" ht="16" x14ac:dyDescent="0.2">
      <c r="A18661" t="s">
        <v>43377</v>
      </c>
      <c r="B18661" t="s">
        <v>43378</v>
      </c>
      <c r="C18661">
        <v>1</v>
      </c>
      <c r="D18661" t="s">
        <v>12</v>
      </c>
      <c r="E18661" t="s">
        <v>12</v>
      </c>
      <c r="F18661" s="3" t="s">
        <v>43379</v>
      </c>
      <c r="G18661">
        <v>2011</v>
      </c>
      <c r="H18661" t="s">
        <v>1663</v>
      </c>
      <c r="I18661" t="s">
        <v>43380</v>
      </c>
    </row>
    <row r="18662" spans="1:9" ht="32" x14ac:dyDescent="0.2">
      <c r="A18662" t="s">
        <v>43381</v>
      </c>
      <c r="B18662" t="s">
        <v>43382</v>
      </c>
      <c r="C18662">
        <v>1</v>
      </c>
      <c r="D18662" t="s">
        <v>966</v>
      </c>
      <c r="E18662" t="s">
        <v>12</v>
      </c>
      <c r="F18662" s="3" t="s">
        <v>43383</v>
      </c>
      <c r="G18662">
        <v>2011</v>
      </c>
      <c r="H18662" t="s">
        <v>226</v>
      </c>
      <c r="I18662" t="s">
        <v>43384</v>
      </c>
    </row>
    <row r="18663" spans="1:9" ht="16" x14ac:dyDescent="0.2">
      <c r="A18663" t="s">
        <v>43385</v>
      </c>
      <c r="B18663" t="s">
        <v>43386</v>
      </c>
      <c r="C18663">
        <v>1</v>
      </c>
      <c r="D18663">
        <f>199</f>
        <v>199</v>
      </c>
      <c r="E18663" t="s">
        <v>12</v>
      </c>
      <c r="F18663" s="3" t="s">
        <v>43387</v>
      </c>
      <c r="G18663">
        <v>2011</v>
      </c>
      <c r="H18663" t="s">
        <v>140</v>
      </c>
      <c r="I18663" t="s">
        <v>43388</v>
      </c>
    </row>
    <row r="18664" spans="1:9" ht="32" x14ac:dyDescent="0.2">
      <c r="A18664" t="s">
        <v>43389</v>
      </c>
      <c r="B18664" t="s">
        <v>43390</v>
      </c>
      <c r="C18664">
        <v>1</v>
      </c>
      <c r="D18664" t="s">
        <v>344</v>
      </c>
      <c r="E18664" t="s">
        <v>334</v>
      </c>
      <c r="F18664" s="3" t="s">
        <v>43391</v>
      </c>
      <c r="G18664">
        <v>2011</v>
      </c>
      <c r="H18664" t="s">
        <v>140</v>
      </c>
      <c r="I18664" t="s">
        <v>43392</v>
      </c>
    </row>
    <row r="18665" spans="1:9" ht="32" x14ac:dyDescent="0.2">
      <c r="A18665" t="s">
        <v>43389</v>
      </c>
      <c r="B18665" t="s">
        <v>2097</v>
      </c>
      <c r="C18665">
        <v>2</v>
      </c>
      <c r="D18665" t="s">
        <v>52</v>
      </c>
      <c r="E18665" t="s">
        <v>12</v>
      </c>
      <c r="F18665" s="3" t="s">
        <v>43393</v>
      </c>
      <c r="G18665">
        <v>2011</v>
      </c>
      <c r="H18665" t="s">
        <v>140</v>
      </c>
      <c r="I18665" t="s">
        <v>43392</v>
      </c>
    </row>
    <row r="18666" spans="1:9" ht="16" x14ac:dyDescent="0.2">
      <c r="A18666" t="s">
        <v>43389</v>
      </c>
      <c r="B18666" t="s">
        <v>2724</v>
      </c>
      <c r="C18666">
        <v>3</v>
      </c>
      <c r="D18666" t="s">
        <v>408</v>
      </c>
      <c r="E18666" t="s">
        <v>12</v>
      </c>
      <c r="F18666" s="3" t="s">
        <v>43394</v>
      </c>
      <c r="G18666">
        <v>2011</v>
      </c>
      <c r="H18666" t="s">
        <v>140</v>
      </c>
      <c r="I18666" t="s">
        <v>43392</v>
      </c>
    </row>
    <row r="18667" spans="1:9" ht="16" x14ac:dyDescent="0.2">
      <c r="A18667" t="s">
        <v>43395</v>
      </c>
      <c r="B18667" t="s">
        <v>4612</v>
      </c>
      <c r="C18667">
        <v>1</v>
      </c>
      <c r="D18667">
        <f>400</f>
        <v>400</v>
      </c>
      <c r="E18667" t="s">
        <v>12</v>
      </c>
      <c r="F18667" s="3" t="s">
        <v>15569</v>
      </c>
      <c r="G18667">
        <v>2011</v>
      </c>
      <c r="H18667" t="s">
        <v>140</v>
      </c>
      <c r="I18667" t="s">
        <v>43396</v>
      </c>
    </row>
    <row r="18668" spans="1:9" ht="16" x14ac:dyDescent="0.2">
      <c r="A18668" t="s">
        <v>43395</v>
      </c>
      <c r="B18668" t="s">
        <v>42845</v>
      </c>
      <c r="C18668">
        <v>2</v>
      </c>
      <c r="D18668" t="s">
        <v>12</v>
      </c>
      <c r="E18668" t="s">
        <v>12</v>
      </c>
      <c r="F18668" s="3" t="s">
        <v>43397</v>
      </c>
      <c r="G18668">
        <v>2011</v>
      </c>
      <c r="H18668" t="s">
        <v>140</v>
      </c>
      <c r="I18668" t="s">
        <v>43396</v>
      </c>
    </row>
    <row r="18669" spans="1:9" ht="32" x14ac:dyDescent="0.2">
      <c r="A18669" t="s">
        <v>43395</v>
      </c>
      <c r="B18669" t="s">
        <v>42846</v>
      </c>
      <c r="C18669">
        <v>3</v>
      </c>
      <c r="D18669" t="s">
        <v>12</v>
      </c>
      <c r="E18669" t="s">
        <v>12</v>
      </c>
      <c r="F18669" s="3" t="s">
        <v>43398</v>
      </c>
      <c r="G18669">
        <v>2011</v>
      </c>
      <c r="H18669" t="s">
        <v>140</v>
      </c>
      <c r="I18669" t="s">
        <v>43396</v>
      </c>
    </row>
    <row r="18670" spans="1:9" ht="16" x14ac:dyDescent="0.2">
      <c r="A18670" t="s">
        <v>43399</v>
      </c>
      <c r="B18670" t="s">
        <v>33469</v>
      </c>
      <c r="C18670">
        <v>1</v>
      </c>
      <c r="D18670" t="s">
        <v>1128</v>
      </c>
      <c r="E18670" t="s">
        <v>12</v>
      </c>
      <c r="F18670" s="3" t="s">
        <v>39151</v>
      </c>
      <c r="G18670">
        <v>2011</v>
      </c>
      <c r="H18670" t="s">
        <v>140</v>
      </c>
      <c r="I18670" t="s">
        <v>43400</v>
      </c>
    </row>
    <row r="18671" spans="1:9" ht="32" x14ac:dyDescent="0.2">
      <c r="A18671" t="s">
        <v>43399</v>
      </c>
      <c r="B18671" t="s">
        <v>1578</v>
      </c>
      <c r="C18671">
        <v>2</v>
      </c>
      <c r="D18671" t="s">
        <v>12</v>
      </c>
      <c r="E18671" t="s">
        <v>464</v>
      </c>
      <c r="F18671" s="3" t="s">
        <v>43401</v>
      </c>
      <c r="G18671">
        <v>2011</v>
      </c>
      <c r="H18671" t="s">
        <v>140</v>
      </c>
      <c r="I18671" t="s">
        <v>43400</v>
      </c>
    </row>
    <row r="18672" spans="1:9" ht="32" x14ac:dyDescent="0.2">
      <c r="A18672" t="s">
        <v>43399</v>
      </c>
      <c r="B18672" t="s">
        <v>43402</v>
      </c>
      <c r="C18672">
        <v>3</v>
      </c>
      <c r="D18672" t="s">
        <v>12</v>
      </c>
      <c r="E18672" t="s">
        <v>12</v>
      </c>
      <c r="F18672" s="3" t="s">
        <v>43403</v>
      </c>
      <c r="G18672">
        <v>2011</v>
      </c>
      <c r="H18672" t="s">
        <v>140</v>
      </c>
      <c r="I18672" t="s">
        <v>43400</v>
      </c>
    </row>
    <row r="18673" spans="1:9" ht="16" x14ac:dyDescent="0.2">
      <c r="A18673" t="s">
        <v>43404</v>
      </c>
      <c r="B18673" t="s">
        <v>42856</v>
      </c>
      <c r="C18673">
        <v>1</v>
      </c>
      <c r="D18673" t="s">
        <v>12</v>
      </c>
      <c r="E18673" t="s">
        <v>12</v>
      </c>
      <c r="F18673" s="3" t="s">
        <v>29269</v>
      </c>
      <c r="G18673">
        <v>2011</v>
      </c>
      <c r="H18673" t="s">
        <v>140</v>
      </c>
      <c r="I18673" t="s">
        <v>43405</v>
      </c>
    </row>
    <row r="18674" spans="1:9" ht="32" x14ac:dyDescent="0.2">
      <c r="A18674" t="s">
        <v>43406</v>
      </c>
      <c r="B18674" t="s">
        <v>1578</v>
      </c>
      <c r="C18674">
        <v>1</v>
      </c>
      <c r="D18674" t="s">
        <v>12</v>
      </c>
      <c r="E18674" t="s">
        <v>464</v>
      </c>
      <c r="F18674" s="3" t="s">
        <v>43401</v>
      </c>
      <c r="G18674">
        <v>2011</v>
      </c>
      <c r="H18674" t="s">
        <v>140</v>
      </c>
      <c r="I18674" t="s">
        <v>43407</v>
      </c>
    </row>
    <row r="18675" spans="1:9" ht="32" x14ac:dyDescent="0.2">
      <c r="A18675" t="s">
        <v>43406</v>
      </c>
      <c r="B18675" t="s">
        <v>3700</v>
      </c>
      <c r="C18675">
        <v>2</v>
      </c>
      <c r="D18675" t="s">
        <v>12</v>
      </c>
      <c r="E18675" t="s">
        <v>12</v>
      </c>
      <c r="F18675" s="3" t="s">
        <v>43403</v>
      </c>
      <c r="G18675">
        <v>2011</v>
      </c>
      <c r="H18675" t="s">
        <v>140</v>
      </c>
      <c r="I18675" t="s">
        <v>43407</v>
      </c>
    </row>
    <row r="18676" spans="1:9" ht="32" x14ac:dyDescent="0.2">
      <c r="A18676" t="s">
        <v>43408</v>
      </c>
      <c r="B18676" t="s">
        <v>1578</v>
      </c>
      <c r="C18676">
        <v>1</v>
      </c>
      <c r="D18676" t="s">
        <v>12</v>
      </c>
      <c r="E18676" t="s">
        <v>464</v>
      </c>
      <c r="F18676" s="3" t="s">
        <v>43401</v>
      </c>
      <c r="G18676">
        <v>2011</v>
      </c>
      <c r="H18676" t="s">
        <v>140</v>
      </c>
      <c r="I18676" t="s">
        <v>43409</v>
      </c>
    </row>
    <row r="18677" spans="1:9" ht="32" x14ac:dyDescent="0.2">
      <c r="A18677" t="s">
        <v>43408</v>
      </c>
      <c r="B18677" t="s">
        <v>3700</v>
      </c>
      <c r="C18677">
        <v>2</v>
      </c>
      <c r="D18677" t="s">
        <v>12</v>
      </c>
      <c r="E18677" t="s">
        <v>12</v>
      </c>
      <c r="F18677" s="3" t="s">
        <v>43403</v>
      </c>
      <c r="G18677">
        <v>2011</v>
      </c>
      <c r="H18677" t="s">
        <v>140</v>
      </c>
      <c r="I18677" t="s">
        <v>43409</v>
      </c>
    </row>
    <row r="18678" spans="1:9" ht="32" x14ac:dyDescent="0.2">
      <c r="A18678" t="s">
        <v>43410</v>
      </c>
      <c r="B18678" t="s">
        <v>1578</v>
      </c>
      <c r="C18678">
        <v>1</v>
      </c>
      <c r="D18678" t="s">
        <v>12</v>
      </c>
      <c r="E18678" t="s">
        <v>464</v>
      </c>
      <c r="F18678" s="3" t="s">
        <v>43401</v>
      </c>
      <c r="G18678">
        <v>2011</v>
      </c>
      <c r="H18678" t="s">
        <v>140</v>
      </c>
      <c r="I18678" t="s">
        <v>43411</v>
      </c>
    </row>
    <row r="18679" spans="1:9" ht="32" x14ac:dyDescent="0.2">
      <c r="A18679" t="s">
        <v>43410</v>
      </c>
      <c r="B18679" t="s">
        <v>3700</v>
      </c>
      <c r="C18679">
        <v>2</v>
      </c>
      <c r="D18679" t="s">
        <v>12</v>
      </c>
      <c r="E18679" t="s">
        <v>12</v>
      </c>
      <c r="F18679" s="3" t="s">
        <v>43403</v>
      </c>
      <c r="G18679">
        <v>2011</v>
      </c>
      <c r="H18679" t="s">
        <v>140</v>
      </c>
      <c r="I18679" t="s">
        <v>43411</v>
      </c>
    </row>
    <row r="18680" spans="1:9" ht="16" x14ac:dyDescent="0.2">
      <c r="A18680" t="s">
        <v>43412</v>
      </c>
      <c r="B18680" t="s">
        <v>43413</v>
      </c>
      <c r="C18680">
        <v>1</v>
      </c>
      <c r="D18680">
        <f>387</f>
        <v>387</v>
      </c>
      <c r="E18680" t="s">
        <v>12</v>
      </c>
      <c r="F18680" s="3" t="s">
        <v>43414</v>
      </c>
      <c r="G18680">
        <v>2011</v>
      </c>
      <c r="H18680" t="s">
        <v>1248</v>
      </c>
      <c r="I18680" t="s">
        <v>43415</v>
      </c>
    </row>
    <row r="18681" spans="1:9" ht="32" x14ac:dyDescent="0.2">
      <c r="A18681" t="s">
        <v>43416</v>
      </c>
      <c r="B18681" t="s">
        <v>32349</v>
      </c>
      <c r="C18681">
        <v>1</v>
      </c>
      <c r="D18681" t="s">
        <v>12</v>
      </c>
      <c r="E18681" t="s">
        <v>12</v>
      </c>
      <c r="F18681" s="3" t="s">
        <v>43417</v>
      </c>
      <c r="G18681">
        <v>2011</v>
      </c>
      <c r="H18681" t="s">
        <v>140</v>
      </c>
      <c r="I18681" t="s">
        <v>43418</v>
      </c>
    </row>
    <row r="18682" spans="1:9" ht="16" x14ac:dyDescent="0.2">
      <c r="A18682" t="s">
        <v>43416</v>
      </c>
      <c r="B18682" t="s">
        <v>32351</v>
      </c>
      <c r="C18682">
        <v>2</v>
      </c>
      <c r="D18682" t="s">
        <v>576</v>
      </c>
      <c r="E18682" t="s">
        <v>12</v>
      </c>
      <c r="F18682" s="3" t="s">
        <v>43419</v>
      </c>
      <c r="G18682">
        <v>2011</v>
      </c>
      <c r="H18682" t="s">
        <v>37</v>
      </c>
      <c r="I18682" t="s">
        <v>43418</v>
      </c>
    </row>
    <row r="18683" spans="1:9" ht="16" x14ac:dyDescent="0.2">
      <c r="A18683" t="s">
        <v>43416</v>
      </c>
      <c r="B18683" t="s">
        <v>32353</v>
      </c>
      <c r="C18683">
        <v>3</v>
      </c>
      <c r="D18683" t="s">
        <v>12</v>
      </c>
      <c r="E18683" t="s">
        <v>25517</v>
      </c>
      <c r="F18683" s="3" t="s">
        <v>32354</v>
      </c>
      <c r="G18683">
        <v>2011</v>
      </c>
      <c r="H18683" t="s">
        <v>140</v>
      </c>
      <c r="I18683" t="s">
        <v>43418</v>
      </c>
    </row>
    <row r="18684" spans="1:9" ht="32" x14ac:dyDescent="0.2">
      <c r="A18684" t="s">
        <v>43416</v>
      </c>
      <c r="B18684" t="s">
        <v>32355</v>
      </c>
      <c r="C18684">
        <v>4</v>
      </c>
      <c r="D18684" t="s">
        <v>12</v>
      </c>
      <c r="E18684" t="s">
        <v>12</v>
      </c>
      <c r="F18684" s="3" t="s">
        <v>43420</v>
      </c>
      <c r="G18684">
        <v>2011</v>
      </c>
      <c r="H18684" t="s">
        <v>140</v>
      </c>
      <c r="I18684" t="s">
        <v>43418</v>
      </c>
    </row>
    <row r="18685" spans="1:9" ht="32" x14ac:dyDescent="0.2">
      <c r="A18685" t="s">
        <v>43416</v>
      </c>
      <c r="B18685" t="s">
        <v>32357</v>
      </c>
      <c r="C18685">
        <v>5</v>
      </c>
      <c r="D18685">
        <f>47</f>
        <v>47</v>
      </c>
      <c r="E18685" t="s">
        <v>12</v>
      </c>
      <c r="F18685" s="3" t="s">
        <v>36899</v>
      </c>
      <c r="G18685">
        <v>2011</v>
      </c>
      <c r="H18685" t="s">
        <v>140</v>
      </c>
      <c r="I18685" t="s">
        <v>43418</v>
      </c>
    </row>
    <row r="18686" spans="1:9" ht="16" x14ac:dyDescent="0.2">
      <c r="A18686" t="s">
        <v>43421</v>
      </c>
      <c r="B18686" t="s">
        <v>43422</v>
      </c>
      <c r="C18686">
        <v>1</v>
      </c>
      <c r="D18686" t="s">
        <v>12</v>
      </c>
      <c r="E18686" t="s">
        <v>12</v>
      </c>
      <c r="F18686" s="3" t="s">
        <v>43423</v>
      </c>
      <c r="G18686">
        <v>2011</v>
      </c>
      <c r="H18686" t="s">
        <v>140</v>
      </c>
      <c r="I18686" t="s">
        <v>43424</v>
      </c>
    </row>
    <row r="18687" spans="1:9" ht="32" x14ac:dyDescent="0.2">
      <c r="A18687" t="s">
        <v>43421</v>
      </c>
      <c r="B18687" t="s">
        <v>43425</v>
      </c>
      <c r="C18687">
        <v>2</v>
      </c>
      <c r="D18687" t="s">
        <v>1579</v>
      </c>
      <c r="E18687" t="s">
        <v>12</v>
      </c>
      <c r="F18687" s="3" t="s">
        <v>1580</v>
      </c>
      <c r="G18687">
        <v>2011</v>
      </c>
      <c r="H18687" t="s">
        <v>140</v>
      </c>
      <c r="I18687" t="s">
        <v>43424</v>
      </c>
    </row>
    <row r="18688" spans="1:9" ht="16" x14ac:dyDescent="0.2">
      <c r="A18688" t="s">
        <v>43426</v>
      </c>
      <c r="B18688" t="s">
        <v>1009</v>
      </c>
      <c r="C18688">
        <v>1</v>
      </c>
      <c r="D18688" t="s">
        <v>1010</v>
      </c>
      <c r="E18688" t="s">
        <v>12</v>
      </c>
      <c r="F18688" s="3" t="s">
        <v>6865</v>
      </c>
      <c r="G18688">
        <v>2011</v>
      </c>
      <c r="H18688" t="s">
        <v>140</v>
      </c>
      <c r="I18688" t="s">
        <v>43427</v>
      </c>
    </row>
    <row r="18689" spans="1:9" ht="32" x14ac:dyDescent="0.2">
      <c r="A18689" t="s">
        <v>43428</v>
      </c>
      <c r="B18689" t="s">
        <v>12497</v>
      </c>
      <c r="C18689">
        <v>1</v>
      </c>
      <c r="D18689" t="s">
        <v>12</v>
      </c>
      <c r="E18689" t="s">
        <v>12</v>
      </c>
      <c r="F18689" s="3" t="s">
        <v>43429</v>
      </c>
      <c r="G18689">
        <v>2011</v>
      </c>
      <c r="H18689" t="s">
        <v>140</v>
      </c>
      <c r="I18689" t="s">
        <v>43430</v>
      </c>
    </row>
    <row r="18690" spans="1:9" ht="32" x14ac:dyDescent="0.2">
      <c r="A18690" t="s">
        <v>43428</v>
      </c>
      <c r="B18690" t="s">
        <v>43431</v>
      </c>
      <c r="C18690">
        <v>2</v>
      </c>
      <c r="D18690" t="s">
        <v>12</v>
      </c>
      <c r="E18690" t="s">
        <v>12</v>
      </c>
      <c r="F18690" s="3" t="s">
        <v>43398</v>
      </c>
      <c r="G18690">
        <v>2011</v>
      </c>
      <c r="H18690" t="s">
        <v>140</v>
      </c>
      <c r="I18690" t="s">
        <v>43430</v>
      </c>
    </row>
    <row r="18691" spans="1:9" ht="32" x14ac:dyDescent="0.2">
      <c r="A18691" t="s">
        <v>43432</v>
      </c>
      <c r="B18691" t="s">
        <v>43433</v>
      </c>
      <c r="C18691">
        <v>1</v>
      </c>
      <c r="D18691" t="s">
        <v>12</v>
      </c>
      <c r="E18691" t="s">
        <v>12</v>
      </c>
      <c r="F18691" s="3" t="s">
        <v>43434</v>
      </c>
      <c r="G18691">
        <v>2011</v>
      </c>
      <c r="H18691" t="s">
        <v>602</v>
      </c>
      <c r="I18691" t="s">
        <v>43435</v>
      </c>
    </row>
    <row r="18692" spans="1:9" ht="32" x14ac:dyDescent="0.2">
      <c r="A18692" t="s">
        <v>43432</v>
      </c>
      <c r="B18692" t="s">
        <v>43436</v>
      </c>
      <c r="C18692">
        <v>2</v>
      </c>
      <c r="D18692" t="s">
        <v>12</v>
      </c>
      <c r="E18692" t="s">
        <v>12</v>
      </c>
      <c r="F18692" s="3" t="s">
        <v>43437</v>
      </c>
      <c r="G18692">
        <v>2011</v>
      </c>
      <c r="H18692" t="s">
        <v>602</v>
      </c>
      <c r="I18692" t="s">
        <v>43435</v>
      </c>
    </row>
    <row r="18693" spans="1:9" ht="16" x14ac:dyDescent="0.2">
      <c r="A18693" t="s">
        <v>43438</v>
      </c>
      <c r="B18693" t="s">
        <v>36396</v>
      </c>
      <c r="C18693">
        <v>1</v>
      </c>
      <c r="D18693" t="s">
        <v>12</v>
      </c>
      <c r="E18693" t="s">
        <v>12</v>
      </c>
      <c r="F18693" s="3" t="s">
        <v>36217</v>
      </c>
      <c r="G18693">
        <v>2011</v>
      </c>
      <c r="H18693" t="s">
        <v>126</v>
      </c>
      <c r="I18693" t="s">
        <v>43439</v>
      </c>
    </row>
    <row r="18694" spans="1:9" ht="16" x14ac:dyDescent="0.2">
      <c r="A18694" t="s">
        <v>43438</v>
      </c>
      <c r="B18694" t="s">
        <v>3700</v>
      </c>
      <c r="C18694">
        <v>2</v>
      </c>
      <c r="D18694">
        <f>340</f>
        <v>340</v>
      </c>
      <c r="E18694" t="s">
        <v>12</v>
      </c>
      <c r="F18694" s="3" t="s">
        <v>18862</v>
      </c>
      <c r="G18694">
        <v>2011</v>
      </c>
      <c r="H18694" t="s">
        <v>140</v>
      </c>
      <c r="I18694" t="s">
        <v>43439</v>
      </c>
    </row>
    <row r="18695" spans="1:9" ht="32" x14ac:dyDescent="0.2">
      <c r="A18695" t="s">
        <v>43440</v>
      </c>
      <c r="B18695" t="s">
        <v>39633</v>
      </c>
      <c r="C18695">
        <v>1</v>
      </c>
      <c r="D18695" t="s">
        <v>12</v>
      </c>
      <c r="E18695" t="s">
        <v>12</v>
      </c>
      <c r="F18695" s="3" t="s">
        <v>35402</v>
      </c>
      <c r="G18695">
        <v>2011</v>
      </c>
      <c r="H18695" t="s">
        <v>1248</v>
      </c>
      <c r="I18695" t="s">
        <v>43441</v>
      </c>
    </row>
    <row r="18696" spans="1:9" ht="16" x14ac:dyDescent="0.2">
      <c r="A18696" t="s">
        <v>43442</v>
      </c>
      <c r="B18696" t="s">
        <v>24922</v>
      </c>
      <c r="C18696">
        <v>1</v>
      </c>
      <c r="D18696" t="s">
        <v>65</v>
      </c>
      <c r="E18696" t="s">
        <v>12</v>
      </c>
      <c r="F18696" s="3" t="s">
        <v>43443</v>
      </c>
      <c r="G18696">
        <v>2011</v>
      </c>
      <c r="H18696" t="s">
        <v>67</v>
      </c>
      <c r="I18696" t="s">
        <v>43444</v>
      </c>
    </row>
    <row r="18697" spans="1:9" ht="16" x14ac:dyDescent="0.2">
      <c r="A18697" t="s">
        <v>43445</v>
      </c>
      <c r="B18697" t="s">
        <v>28481</v>
      </c>
      <c r="C18697">
        <v>1</v>
      </c>
      <c r="D18697" t="s">
        <v>12</v>
      </c>
      <c r="E18697" t="s">
        <v>12</v>
      </c>
      <c r="F18697" s="3" t="s">
        <v>42803</v>
      </c>
      <c r="G18697">
        <v>2011</v>
      </c>
      <c r="H18697" t="s">
        <v>3976</v>
      </c>
      <c r="I18697" t="s">
        <v>43446</v>
      </c>
    </row>
    <row r="18698" spans="1:9" ht="16" x14ac:dyDescent="0.2">
      <c r="A18698" t="s">
        <v>43445</v>
      </c>
      <c r="B18698" t="s">
        <v>24587</v>
      </c>
      <c r="C18698">
        <v>2</v>
      </c>
      <c r="D18698" t="s">
        <v>42806</v>
      </c>
      <c r="E18698" t="s">
        <v>42807</v>
      </c>
      <c r="F18698" s="3" t="s">
        <v>42808</v>
      </c>
      <c r="G18698">
        <v>2011</v>
      </c>
      <c r="H18698" t="s">
        <v>3976</v>
      </c>
      <c r="I18698" t="s">
        <v>43446</v>
      </c>
    </row>
    <row r="18699" spans="1:9" ht="16" x14ac:dyDescent="0.2">
      <c r="A18699" t="s">
        <v>43447</v>
      </c>
      <c r="B18699" t="s">
        <v>3700</v>
      </c>
      <c r="C18699">
        <v>1</v>
      </c>
      <c r="D18699">
        <f>340</f>
        <v>340</v>
      </c>
      <c r="E18699" t="s">
        <v>12</v>
      </c>
      <c r="F18699" s="3" t="s">
        <v>18862</v>
      </c>
      <c r="G18699">
        <v>2011</v>
      </c>
      <c r="H18699" t="s">
        <v>140</v>
      </c>
      <c r="I18699" t="s">
        <v>43448</v>
      </c>
    </row>
    <row r="18700" spans="1:9" ht="32" x14ac:dyDescent="0.2">
      <c r="A18700" t="s">
        <v>43447</v>
      </c>
      <c r="B18700" t="s">
        <v>1578</v>
      </c>
      <c r="C18700">
        <v>2</v>
      </c>
      <c r="D18700" t="s">
        <v>1579</v>
      </c>
      <c r="E18700" t="s">
        <v>12</v>
      </c>
      <c r="F18700" s="3" t="s">
        <v>1580</v>
      </c>
      <c r="G18700">
        <v>2011</v>
      </c>
      <c r="H18700" t="s">
        <v>140</v>
      </c>
      <c r="I18700" t="s">
        <v>43448</v>
      </c>
    </row>
    <row r="18701" spans="1:9" ht="16" x14ac:dyDescent="0.2">
      <c r="A18701" t="s">
        <v>43449</v>
      </c>
      <c r="B18701" t="s">
        <v>3700</v>
      </c>
      <c r="C18701">
        <v>1</v>
      </c>
      <c r="D18701">
        <f>340</f>
        <v>340</v>
      </c>
      <c r="E18701" t="s">
        <v>12</v>
      </c>
      <c r="F18701" s="3" t="s">
        <v>18862</v>
      </c>
      <c r="G18701">
        <v>2011</v>
      </c>
      <c r="H18701" t="s">
        <v>140</v>
      </c>
      <c r="I18701" t="s">
        <v>43450</v>
      </c>
    </row>
    <row r="18702" spans="1:9" ht="32" x14ac:dyDescent="0.2">
      <c r="A18702" t="s">
        <v>43449</v>
      </c>
      <c r="B18702" t="s">
        <v>1578</v>
      </c>
      <c r="C18702">
        <v>2</v>
      </c>
      <c r="D18702" t="s">
        <v>1579</v>
      </c>
      <c r="E18702" t="s">
        <v>12</v>
      </c>
      <c r="F18702" s="3" t="s">
        <v>1580</v>
      </c>
      <c r="G18702">
        <v>2011</v>
      </c>
      <c r="H18702" t="s">
        <v>140</v>
      </c>
      <c r="I18702" t="s">
        <v>43450</v>
      </c>
    </row>
    <row r="18703" spans="1:9" ht="16" x14ac:dyDescent="0.2">
      <c r="A18703" t="s">
        <v>43451</v>
      </c>
      <c r="B18703" t="s">
        <v>43452</v>
      </c>
      <c r="C18703">
        <v>1</v>
      </c>
      <c r="D18703" t="s">
        <v>12</v>
      </c>
      <c r="E18703" t="s">
        <v>12</v>
      </c>
      <c r="F18703" s="3" t="s">
        <v>43453</v>
      </c>
      <c r="G18703">
        <v>2011</v>
      </c>
      <c r="H18703" t="s">
        <v>140</v>
      </c>
      <c r="I18703" t="s">
        <v>43454</v>
      </c>
    </row>
    <row r="18704" spans="1:9" ht="32" x14ac:dyDescent="0.2">
      <c r="A18704" t="s">
        <v>43455</v>
      </c>
      <c r="B18704" t="s">
        <v>19562</v>
      </c>
      <c r="C18704">
        <v>1</v>
      </c>
      <c r="D18704">
        <f>364</f>
        <v>364</v>
      </c>
      <c r="E18704" t="s">
        <v>6446</v>
      </c>
      <c r="F18704" s="3" t="s">
        <v>38311</v>
      </c>
      <c r="G18704">
        <v>2011</v>
      </c>
      <c r="H18704" t="s">
        <v>267</v>
      </c>
      <c r="I18704" t="s">
        <v>43456</v>
      </c>
    </row>
    <row r="18705" spans="1:9" ht="16" x14ac:dyDescent="0.2">
      <c r="A18705" t="s">
        <v>43455</v>
      </c>
      <c r="B18705" t="s">
        <v>41174</v>
      </c>
      <c r="C18705">
        <v>2</v>
      </c>
      <c r="D18705" t="s">
        <v>12</v>
      </c>
      <c r="E18705" t="s">
        <v>12</v>
      </c>
      <c r="F18705" s="3" t="s">
        <v>43457</v>
      </c>
      <c r="G18705">
        <v>2011</v>
      </c>
      <c r="H18705" t="s">
        <v>140</v>
      </c>
      <c r="I18705" t="s">
        <v>43456</v>
      </c>
    </row>
    <row r="18706" spans="1:9" ht="16" x14ac:dyDescent="0.2">
      <c r="A18706" t="s">
        <v>43458</v>
      </c>
      <c r="B18706" t="s">
        <v>31559</v>
      </c>
      <c r="C18706">
        <v>1</v>
      </c>
      <c r="D18706" t="s">
        <v>12</v>
      </c>
      <c r="E18706" t="s">
        <v>12</v>
      </c>
      <c r="F18706" s="3" t="s">
        <v>18124</v>
      </c>
      <c r="G18706">
        <v>2011</v>
      </c>
      <c r="H18706" t="s">
        <v>140</v>
      </c>
      <c r="I18706" t="s">
        <v>43459</v>
      </c>
    </row>
    <row r="18707" spans="1:9" ht="16" x14ac:dyDescent="0.2">
      <c r="A18707" t="s">
        <v>43458</v>
      </c>
      <c r="B18707" t="s">
        <v>20383</v>
      </c>
      <c r="C18707">
        <v>2</v>
      </c>
      <c r="D18707" t="s">
        <v>12</v>
      </c>
      <c r="E18707" t="s">
        <v>9259</v>
      </c>
      <c r="F18707" s="3" t="s">
        <v>9260</v>
      </c>
      <c r="G18707">
        <v>2011</v>
      </c>
      <c r="H18707" t="s">
        <v>86</v>
      </c>
      <c r="I18707" t="s">
        <v>43459</v>
      </c>
    </row>
    <row r="18708" spans="1:9" ht="32" x14ac:dyDescent="0.2">
      <c r="A18708" t="s">
        <v>43460</v>
      </c>
      <c r="B18708" t="s">
        <v>43461</v>
      </c>
      <c r="C18708">
        <v>1</v>
      </c>
      <c r="D18708">
        <f>302</f>
        <v>302</v>
      </c>
      <c r="E18708" t="s">
        <v>12</v>
      </c>
      <c r="F18708" s="3" t="s">
        <v>29747</v>
      </c>
      <c r="G18708">
        <v>2011</v>
      </c>
      <c r="H18708" t="s">
        <v>140</v>
      </c>
      <c r="I18708" t="s">
        <v>43462</v>
      </c>
    </row>
    <row r="18709" spans="1:9" ht="16" x14ac:dyDescent="0.2">
      <c r="A18709" t="s">
        <v>43463</v>
      </c>
      <c r="B18709" t="s">
        <v>3918</v>
      </c>
      <c r="C18709">
        <v>1</v>
      </c>
      <c r="D18709" t="s">
        <v>11</v>
      </c>
      <c r="E18709" t="s">
        <v>12</v>
      </c>
      <c r="F18709" s="7" t="s">
        <v>13</v>
      </c>
      <c r="G18709">
        <v>2011</v>
      </c>
      <c r="H18709" t="s">
        <v>14</v>
      </c>
      <c r="I18709" t="s">
        <v>43464</v>
      </c>
    </row>
    <row r="18710" spans="1:9" ht="32" x14ac:dyDescent="0.2">
      <c r="A18710" t="s">
        <v>43465</v>
      </c>
      <c r="B18710" t="s">
        <v>43466</v>
      </c>
      <c r="C18710">
        <v>1</v>
      </c>
      <c r="D18710" t="s">
        <v>344</v>
      </c>
      <c r="E18710" t="s">
        <v>12</v>
      </c>
      <c r="F18710" s="3" t="s">
        <v>43467</v>
      </c>
      <c r="G18710">
        <v>2011</v>
      </c>
      <c r="H18710" t="s">
        <v>140</v>
      </c>
      <c r="I18710" t="s">
        <v>43468</v>
      </c>
    </row>
    <row r="18711" spans="1:9" ht="32" x14ac:dyDescent="0.2">
      <c r="A18711" t="s">
        <v>43469</v>
      </c>
      <c r="B18711" t="s">
        <v>40616</v>
      </c>
      <c r="C18711">
        <v>1</v>
      </c>
      <c r="D18711" t="s">
        <v>3561</v>
      </c>
      <c r="E18711" t="s">
        <v>12</v>
      </c>
      <c r="F18711" s="3" t="s">
        <v>43470</v>
      </c>
      <c r="G18711">
        <v>2011</v>
      </c>
      <c r="H18711" t="s">
        <v>140</v>
      </c>
      <c r="I18711" t="s">
        <v>43471</v>
      </c>
    </row>
    <row r="18712" spans="1:9" ht="32" x14ac:dyDescent="0.2">
      <c r="A18712" t="s">
        <v>43472</v>
      </c>
      <c r="B18712" t="s">
        <v>43473</v>
      </c>
      <c r="C18712">
        <v>1</v>
      </c>
      <c r="D18712" t="s">
        <v>28430</v>
      </c>
      <c r="E18712" t="s">
        <v>592</v>
      </c>
      <c r="F18712" s="3" t="s">
        <v>43474</v>
      </c>
      <c r="G18712">
        <v>2011</v>
      </c>
      <c r="H18712" t="s">
        <v>86</v>
      </c>
      <c r="I18712" t="s">
        <v>43475</v>
      </c>
    </row>
    <row r="18713" spans="1:9" ht="32" x14ac:dyDescent="0.2">
      <c r="A18713" t="s">
        <v>43472</v>
      </c>
      <c r="B18713" t="s">
        <v>43476</v>
      </c>
      <c r="C18713">
        <v>2</v>
      </c>
      <c r="D18713" t="s">
        <v>772</v>
      </c>
      <c r="E18713" t="s">
        <v>2245</v>
      </c>
      <c r="F18713" s="3" t="s">
        <v>43173</v>
      </c>
      <c r="G18713">
        <v>2011</v>
      </c>
      <c r="H18713" t="s">
        <v>86</v>
      </c>
      <c r="I18713" t="s">
        <v>43475</v>
      </c>
    </row>
    <row r="18714" spans="1:9" ht="32" x14ac:dyDescent="0.2">
      <c r="A18714" t="s">
        <v>43477</v>
      </c>
      <c r="B18714" t="s">
        <v>43478</v>
      </c>
      <c r="C18714">
        <v>1</v>
      </c>
      <c r="D18714">
        <f>400</f>
        <v>400</v>
      </c>
      <c r="E18714" t="s">
        <v>12</v>
      </c>
      <c r="F18714" s="3" t="s">
        <v>43479</v>
      </c>
      <c r="G18714">
        <v>2011</v>
      </c>
      <c r="H18714" t="s">
        <v>140</v>
      </c>
      <c r="I18714" t="s">
        <v>43480</v>
      </c>
    </row>
    <row r="18715" spans="1:9" ht="16" x14ac:dyDescent="0.2">
      <c r="A18715" t="s">
        <v>43481</v>
      </c>
      <c r="B18715" t="s">
        <v>43482</v>
      </c>
      <c r="C18715">
        <v>1</v>
      </c>
      <c r="D18715" t="s">
        <v>12</v>
      </c>
      <c r="E18715" t="s">
        <v>12</v>
      </c>
      <c r="F18715" s="3" t="s">
        <v>702</v>
      </c>
      <c r="G18715">
        <v>2011</v>
      </c>
      <c r="H18715" t="s">
        <v>371</v>
      </c>
      <c r="I18715" t="s">
        <v>43483</v>
      </c>
    </row>
    <row r="18716" spans="1:9" ht="32" x14ac:dyDescent="0.2">
      <c r="A18716" t="s">
        <v>43484</v>
      </c>
      <c r="B18716" t="s">
        <v>43485</v>
      </c>
      <c r="C18716">
        <v>1</v>
      </c>
      <c r="D18716" t="s">
        <v>12</v>
      </c>
      <c r="E18716" t="s">
        <v>12</v>
      </c>
      <c r="F18716" s="3" t="s">
        <v>43486</v>
      </c>
      <c r="G18716">
        <v>2011</v>
      </c>
      <c r="H18716" t="s">
        <v>14</v>
      </c>
      <c r="I18716" t="s">
        <v>43487</v>
      </c>
    </row>
    <row r="18717" spans="1:9" ht="32" x14ac:dyDescent="0.2">
      <c r="A18717" t="s">
        <v>43488</v>
      </c>
      <c r="B18717" t="s">
        <v>43489</v>
      </c>
      <c r="C18717">
        <v>1</v>
      </c>
      <c r="D18717">
        <f>237</f>
        <v>237</v>
      </c>
      <c r="E18717" t="s">
        <v>12</v>
      </c>
      <c r="F18717" s="3" t="s">
        <v>43490</v>
      </c>
      <c r="G18717">
        <v>2011</v>
      </c>
      <c r="H18717" t="s">
        <v>21</v>
      </c>
      <c r="I18717" t="s">
        <v>43491</v>
      </c>
    </row>
    <row r="18718" spans="1:9" ht="32" x14ac:dyDescent="0.2">
      <c r="A18718" t="s">
        <v>43488</v>
      </c>
      <c r="B18718" t="s">
        <v>43492</v>
      </c>
      <c r="C18718">
        <v>2</v>
      </c>
      <c r="D18718">
        <f>159</f>
        <v>159</v>
      </c>
      <c r="E18718" t="s">
        <v>12</v>
      </c>
      <c r="F18718" s="3" t="s">
        <v>43493</v>
      </c>
      <c r="G18718">
        <v>2011</v>
      </c>
      <c r="H18718" t="s">
        <v>323</v>
      </c>
      <c r="I18718" t="s">
        <v>43491</v>
      </c>
    </row>
    <row r="18719" spans="1:9" ht="16" x14ac:dyDescent="0.2">
      <c r="A18719" t="s">
        <v>43494</v>
      </c>
      <c r="B18719" t="s">
        <v>43495</v>
      </c>
      <c r="C18719">
        <v>1</v>
      </c>
      <c r="D18719" t="s">
        <v>3850</v>
      </c>
      <c r="E18719" t="s">
        <v>12</v>
      </c>
      <c r="F18719" s="3" t="s">
        <v>10879</v>
      </c>
      <c r="G18719">
        <v>2011</v>
      </c>
      <c r="H18719" t="s">
        <v>140</v>
      </c>
      <c r="I18719" t="s">
        <v>43496</v>
      </c>
    </row>
    <row r="18720" spans="1:9" ht="32" x14ac:dyDescent="0.2">
      <c r="A18720" t="s">
        <v>43497</v>
      </c>
      <c r="B18720" t="s">
        <v>16264</v>
      </c>
      <c r="C18720">
        <v>1</v>
      </c>
      <c r="D18720" t="s">
        <v>1207</v>
      </c>
      <c r="E18720" t="s">
        <v>12</v>
      </c>
      <c r="F18720" s="3" t="s">
        <v>15362</v>
      </c>
      <c r="G18720">
        <v>2011</v>
      </c>
      <c r="H18720" t="s">
        <v>323</v>
      </c>
      <c r="I18720" t="s">
        <v>43498</v>
      </c>
    </row>
    <row r="18721" spans="1:9" ht="32" x14ac:dyDescent="0.2">
      <c r="A18721" t="s">
        <v>43499</v>
      </c>
      <c r="B18721" t="s">
        <v>42544</v>
      </c>
      <c r="C18721">
        <v>1</v>
      </c>
      <c r="D18721" t="s">
        <v>12</v>
      </c>
      <c r="E18721" t="s">
        <v>12</v>
      </c>
      <c r="F18721" s="3" t="s">
        <v>43500</v>
      </c>
      <c r="G18721">
        <v>2011</v>
      </c>
      <c r="H18721" t="s">
        <v>602</v>
      </c>
      <c r="I18721" t="s">
        <v>43501</v>
      </c>
    </row>
    <row r="18722" spans="1:9" ht="32" x14ac:dyDescent="0.2">
      <c r="A18722" t="s">
        <v>43499</v>
      </c>
      <c r="B18722" t="s">
        <v>43277</v>
      </c>
      <c r="C18722">
        <v>2</v>
      </c>
      <c r="D18722" t="s">
        <v>1903</v>
      </c>
      <c r="E18722" t="s">
        <v>12</v>
      </c>
      <c r="F18722" s="3" t="s">
        <v>7827</v>
      </c>
      <c r="G18722">
        <v>2011</v>
      </c>
      <c r="H18722" t="s">
        <v>323</v>
      </c>
      <c r="I18722" t="s">
        <v>43501</v>
      </c>
    </row>
    <row r="18723" spans="1:9" ht="16" x14ac:dyDescent="0.2">
      <c r="A18723" t="s">
        <v>43502</v>
      </c>
      <c r="B18723" t="s">
        <v>19053</v>
      </c>
      <c r="C18723">
        <v>1</v>
      </c>
      <c r="D18723" t="s">
        <v>712</v>
      </c>
      <c r="E18723" t="s">
        <v>12</v>
      </c>
      <c r="F18723" s="3" t="s">
        <v>37321</v>
      </c>
      <c r="G18723">
        <v>2011</v>
      </c>
      <c r="H18723" t="s">
        <v>140</v>
      </c>
      <c r="I18723" t="s">
        <v>43503</v>
      </c>
    </row>
    <row r="18724" spans="1:9" ht="32" x14ac:dyDescent="0.2">
      <c r="A18724" t="s">
        <v>43502</v>
      </c>
      <c r="B18724" t="s">
        <v>13820</v>
      </c>
      <c r="C18724">
        <v>2</v>
      </c>
      <c r="D18724">
        <f>154</f>
        <v>154</v>
      </c>
      <c r="E18724" t="s">
        <v>12</v>
      </c>
      <c r="F18724" s="3" t="s">
        <v>4947</v>
      </c>
      <c r="G18724">
        <v>2011</v>
      </c>
      <c r="H18724" t="s">
        <v>140</v>
      </c>
      <c r="I18724" t="s">
        <v>43503</v>
      </c>
    </row>
    <row r="18725" spans="1:9" ht="32" x14ac:dyDescent="0.2">
      <c r="A18725" t="s">
        <v>43502</v>
      </c>
      <c r="B18725" t="s">
        <v>723</v>
      </c>
      <c r="C18725">
        <v>3</v>
      </c>
      <c r="D18725">
        <f>222</f>
        <v>222</v>
      </c>
      <c r="E18725" t="s">
        <v>12</v>
      </c>
      <c r="F18725" s="3" t="s">
        <v>43504</v>
      </c>
      <c r="G18725">
        <v>2011</v>
      </c>
      <c r="H18725" t="s">
        <v>140</v>
      </c>
      <c r="I18725" t="s">
        <v>43503</v>
      </c>
    </row>
    <row r="18726" spans="1:9" ht="32" x14ac:dyDescent="0.2">
      <c r="A18726" t="s">
        <v>43505</v>
      </c>
      <c r="B18726" t="s">
        <v>27203</v>
      </c>
      <c r="C18726">
        <v>1</v>
      </c>
      <c r="D18726" t="s">
        <v>12</v>
      </c>
      <c r="E18726" t="s">
        <v>12</v>
      </c>
      <c r="F18726" s="3" t="s">
        <v>6025</v>
      </c>
      <c r="G18726">
        <v>2011</v>
      </c>
      <c r="H18726" t="s">
        <v>1810</v>
      </c>
      <c r="I18726" t="s">
        <v>43506</v>
      </c>
    </row>
    <row r="18727" spans="1:9" ht="16" x14ac:dyDescent="0.2">
      <c r="A18727" t="s">
        <v>43505</v>
      </c>
      <c r="B18727" t="s">
        <v>20197</v>
      </c>
      <c r="C18727">
        <v>2</v>
      </c>
      <c r="D18727" t="s">
        <v>12</v>
      </c>
      <c r="E18727" t="s">
        <v>12</v>
      </c>
      <c r="F18727" s="3" t="s">
        <v>20195</v>
      </c>
      <c r="G18727">
        <v>2011</v>
      </c>
      <c r="H18727" t="s">
        <v>1810</v>
      </c>
      <c r="I18727" t="s">
        <v>43506</v>
      </c>
    </row>
    <row r="18728" spans="1:9" ht="16" x14ac:dyDescent="0.2">
      <c r="A18728" t="s">
        <v>43505</v>
      </c>
      <c r="B18728" t="s">
        <v>43507</v>
      </c>
      <c r="C18728">
        <v>3</v>
      </c>
      <c r="D18728" t="s">
        <v>12</v>
      </c>
      <c r="E18728" t="s">
        <v>12</v>
      </c>
      <c r="F18728" s="3" t="s">
        <v>17555</v>
      </c>
      <c r="G18728">
        <v>2011</v>
      </c>
      <c r="H18728" t="s">
        <v>140</v>
      </c>
      <c r="I18728" t="s">
        <v>43506</v>
      </c>
    </row>
    <row r="18729" spans="1:9" ht="32" x14ac:dyDescent="0.2">
      <c r="A18729" t="s">
        <v>43508</v>
      </c>
      <c r="B18729" t="s">
        <v>43509</v>
      </c>
      <c r="C18729">
        <v>1</v>
      </c>
      <c r="D18729" t="s">
        <v>90</v>
      </c>
      <c r="E18729" t="s">
        <v>12</v>
      </c>
      <c r="F18729" s="3" t="s">
        <v>43510</v>
      </c>
      <c r="G18729">
        <v>2011</v>
      </c>
      <c r="H18729" t="s">
        <v>832</v>
      </c>
      <c r="I18729" t="s">
        <v>43511</v>
      </c>
    </row>
    <row r="18730" spans="1:9" ht="32" x14ac:dyDescent="0.2">
      <c r="A18730" t="s">
        <v>43508</v>
      </c>
      <c r="B18730" t="s">
        <v>43512</v>
      </c>
      <c r="C18730">
        <v>2</v>
      </c>
      <c r="D18730" t="s">
        <v>1148</v>
      </c>
      <c r="E18730" t="s">
        <v>12</v>
      </c>
      <c r="F18730" s="3" t="s">
        <v>43513</v>
      </c>
      <c r="G18730">
        <v>2011</v>
      </c>
      <c r="H18730" t="s">
        <v>368</v>
      </c>
      <c r="I18730" t="s">
        <v>43511</v>
      </c>
    </row>
    <row r="18731" spans="1:9" ht="32" x14ac:dyDescent="0.2">
      <c r="A18731" t="s">
        <v>43514</v>
      </c>
      <c r="B18731" t="s">
        <v>18779</v>
      </c>
      <c r="C18731">
        <v>1</v>
      </c>
      <c r="D18731" t="s">
        <v>12</v>
      </c>
      <c r="E18731" t="s">
        <v>12</v>
      </c>
      <c r="F18731" s="3" t="s">
        <v>43515</v>
      </c>
      <c r="G18731">
        <v>2011</v>
      </c>
      <c r="H18731" t="s">
        <v>140</v>
      </c>
      <c r="I18731" t="s">
        <v>43516</v>
      </c>
    </row>
    <row r="18732" spans="1:9" ht="16" x14ac:dyDescent="0.2">
      <c r="A18732" t="s">
        <v>43514</v>
      </c>
      <c r="B18732" t="s">
        <v>43517</v>
      </c>
      <c r="C18732">
        <v>2</v>
      </c>
      <c r="D18732" t="s">
        <v>12</v>
      </c>
      <c r="E18732" t="s">
        <v>3167</v>
      </c>
      <c r="F18732" s="3" t="s">
        <v>23102</v>
      </c>
      <c r="G18732">
        <v>2011</v>
      </c>
      <c r="H18732" t="s">
        <v>522</v>
      </c>
      <c r="I18732" t="s">
        <v>43516</v>
      </c>
    </row>
    <row r="18733" spans="1:9" ht="16" x14ac:dyDescent="0.2">
      <c r="A18733" t="s">
        <v>43518</v>
      </c>
      <c r="B18733" t="s">
        <v>3702</v>
      </c>
      <c r="C18733">
        <v>1</v>
      </c>
      <c r="D18733" t="s">
        <v>12</v>
      </c>
      <c r="E18733" t="s">
        <v>12</v>
      </c>
      <c r="F18733" s="3" t="s">
        <v>43519</v>
      </c>
      <c r="G18733">
        <v>2011</v>
      </c>
      <c r="H18733" t="s">
        <v>522</v>
      </c>
      <c r="I18733" t="s">
        <v>43520</v>
      </c>
    </row>
    <row r="18734" spans="1:9" ht="32" x14ac:dyDescent="0.2">
      <c r="A18734" t="s">
        <v>43518</v>
      </c>
      <c r="B18734" t="s">
        <v>3700</v>
      </c>
      <c r="C18734">
        <v>2</v>
      </c>
      <c r="D18734" t="s">
        <v>12</v>
      </c>
      <c r="E18734" t="s">
        <v>12</v>
      </c>
      <c r="F18734" s="3" t="s">
        <v>529</v>
      </c>
      <c r="G18734">
        <v>2011</v>
      </c>
      <c r="H18734" t="s">
        <v>522</v>
      </c>
      <c r="I18734" t="s">
        <v>43520</v>
      </c>
    </row>
    <row r="18735" spans="1:9" ht="16" x14ac:dyDescent="0.2">
      <c r="A18735" t="s">
        <v>43518</v>
      </c>
      <c r="B18735" t="s">
        <v>3698</v>
      </c>
      <c r="C18735">
        <v>3</v>
      </c>
      <c r="D18735">
        <f>419</f>
        <v>419</v>
      </c>
      <c r="E18735" t="s">
        <v>12</v>
      </c>
      <c r="F18735" s="3" t="s">
        <v>20454</v>
      </c>
      <c r="G18735">
        <v>2011</v>
      </c>
      <c r="H18735" t="s">
        <v>140</v>
      </c>
      <c r="I18735" t="s">
        <v>43520</v>
      </c>
    </row>
    <row r="18736" spans="1:9" ht="32" x14ac:dyDescent="0.2">
      <c r="A18736" t="s">
        <v>43521</v>
      </c>
      <c r="B18736" t="s">
        <v>43522</v>
      </c>
      <c r="C18736">
        <v>1</v>
      </c>
      <c r="D18736" t="s">
        <v>786</v>
      </c>
      <c r="E18736" t="s">
        <v>12</v>
      </c>
      <c r="F18736" s="3" t="s">
        <v>43523</v>
      </c>
      <c r="G18736">
        <v>2011</v>
      </c>
      <c r="H18736" t="s">
        <v>86</v>
      </c>
      <c r="I18736" t="s">
        <v>43524</v>
      </c>
    </row>
    <row r="18737" spans="1:9" ht="32" x14ac:dyDescent="0.2">
      <c r="A18737" t="s">
        <v>43521</v>
      </c>
      <c r="B18737" t="s">
        <v>31480</v>
      </c>
      <c r="C18737">
        <v>2</v>
      </c>
      <c r="D18737" t="s">
        <v>7578</v>
      </c>
      <c r="E18737" t="s">
        <v>12</v>
      </c>
      <c r="F18737" s="3" t="s">
        <v>25646</v>
      </c>
      <c r="G18737">
        <v>2011</v>
      </c>
      <c r="H18737" t="s">
        <v>86</v>
      </c>
      <c r="I18737" t="s">
        <v>43524</v>
      </c>
    </row>
    <row r="18738" spans="1:9" ht="32" x14ac:dyDescent="0.2">
      <c r="A18738" t="s">
        <v>43525</v>
      </c>
      <c r="B18738" t="s">
        <v>43526</v>
      </c>
      <c r="C18738">
        <v>1</v>
      </c>
      <c r="D18738">
        <f>461</f>
        <v>461</v>
      </c>
      <c r="E18738" t="s">
        <v>12</v>
      </c>
      <c r="F18738" s="3" t="s">
        <v>43527</v>
      </c>
      <c r="G18738">
        <v>2011</v>
      </c>
      <c r="H18738" t="s">
        <v>126</v>
      </c>
      <c r="I18738" t="s">
        <v>43528</v>
      </c>
    </row>
    <row r="18739" spans="1:9" ht="32" x14ac:dyDescent="0.2">
      <c r="A18739" t="s">
        <v>43525</v>
      </c>
      <c r="B18739" t="s">
        <v>43529</v>
      </c>
      <c r="C18739">
        <v>2</v>
      </c>
      <c r="D18739">
        <f>145</f>
        <v>145</v>
      </c>
      <c r="E18739" t="s">
        <v>1171</v>
      </c>
      <c r="F18739" s="7" t="s">
        <v>43530</v>
      </c>
      <c r="G18739">
        <v>2011</v>
      </c>
      <c r="H18739" t="s">
        <v>86</v>
      </c>
      <c r="I18739" t="s">
        <v>43528</v>
      </c>
    </row>
    <row r="18740" spans="1:9" ht="16" x14ac:dyDescent="0.2">
      <c r="A18740" t="s">
        <v>43525</v>
      </c>
      <c r="B18740" t="s">
        <v>35042</v>
      </c>
      <c r="C18740">
        <v>3</v>
      </c>
      <c r="D18740">
        <f>184</f>
        <v>184</v>
      </c>
      <c r="E18740" t="s">
        <v>12</v>
      </c>
      <c r="F18740" s="3" t="s">
        <v>31038</v>
      </c>
      <c r="G18740">
        <v>2011</v>
      </c>
      <c r="H18740" t="s">
        <v>2316</v>
      </c>
      <c r="I18740" t="s">
        <v>43528</v>
      </c>
    </row>
    <row r="18741" spans="1:9" ht="32" x14ac:dyDescent="0.2">
      <c r="A18741" t="s">
        <v>43531</v>
      </c>
      <c r="B18741" t="s">
        <v>43526</v>
      </c>
      <c r="C18741">
        <v>4</v>
      </c>
      <c r="D18741">
        <f>461</f>
        <v>461</v>
      </c>
      <c r="E18741" t="s">
        <v>12</v>
      </c>
      <c r="F18741" s="3" t="s">
        <v>43532</v>
      </c>
      <c r="G18741">
        <v>2011</v>
      </c>
      <c r="H18741" t="s">
        <v>126</v>
      </c>
      <c r="I18741" t="s">
        <v>20923</v>
      </c>
    </row>
    <row r="18742" spans="1:9" ht="16" x14ac:dyDescent="0.2">
      <c r="A18742" t="s">
        <v>43531</v>
      </c>
      <c r="B18742" t="s">
        <v>18779</v>
      </c>
      <c r="C18742">
        <v>5</v>
      </c>
      <c r="D18742" t="s">
        <v>12</v>
      </c>
      <c r="E18742" t="s">
        <v>12</v>
      </c>
      <c r="F18742" s="3" t="s">
        <v>29269</v>
      </c>
      <c r="G18742">
        <v>2011</v>
      </c>
      <c r="H18742" t="s">
        <v>140</v>
      </c>
      <c r="I18742" t="s">
        <v>20923</v>
      </c>
    </row>
    <row r="18743" spans="1:9" ht="32" x14ac:dyDescent="0.2">
      <c r="A18743" t="s">
        <v>43533</v>
      </c>
      <c r="B18743" t="s">
        <v>23286</v>
      </c>
      <c r="C18743">
        <v>1</v>
      </c>
      <c r="D18743">
        <f>151</f>
        <v>151</v>
      </c>
      <c r="E18743" t="s">
        <v>12</v>
      </c>
      <c r="F18743" s="3" t="s">
        <v>7708</v>
      </c>
      <c r="G18743">
        <v>2011</v>
      </c>
      <c r="H18743" t="s">
        <v>522</v>
      </c>
      <c r="I18743" t="s">
        <v>43534</v>
      </c>
    </row>
    <row r="18744" spans="1:9" ht="32" x14ac:dyDescent="0.2">
      <c r="A18744" t="s">
        <v>43533</v>
      </c>
      <c r="B18744" t="s">
        <v>43535</v>
      </c>
      <c r="C18744">
        <v>2</v>
      </c>
      <c r="D18744" t="s">
        <v>12</v>
      </c>
      <c r="E18744" t="s">
        <v>12</v>
      </c>
      <c r="F18744" s="3" t="s">
        <v>43536</v>
      </c>
      <c r="G18744">
        <v>2011</v>
      </c>
      <c r="H18744" t="s">
        <v>522</v>
      </c>
      <c r="I18744" t="s">
        <v>43534</v>
      </c>
    </row>
    <row r="18745" spans="1:9" ht="32" x14ac:dyDescent="0.2">
      <c r="A18745" t="s">
        <v>43533</v>
      </c>
      <c r="B18745" t="s">
        <v>43537</v>
      </c>
      <c r="C18745">
        <v>3</v>
      </c>
      <c r="D18745" t="s">
        <v>12</v>
      </c>
      <c r="E18745" t="s">
        <v>12</v>
      </c>
      <c r="F18745" s="3" t="s">
        <v>16613</v>
      </c>
      <c r="G18745">
        <v>2011</v>
      </c>
      <c r="H18745" t="s">
        <v>522</v>
      </c>
      <c r="I18745" t="s">
        <v>43534</v>
      </c>
    </row>
    <row r="18746" spans="1:9" ht="32" x14ac:dyDescent="0.2">
      <c r="A18746" t="s">
        <v>43538</v>
      </c>
      <c r="B18746" t="s">
        <v>43539</v>
      </c>
      <c r="C18746">
        <v>1</v>
      </c>
      <c r="D18746" t="s">
        <v>12</v>
      </c>
      <c r="E18746" t="s">
        <v>12</v>
      </c>
      <c r="F18746" s="3" t="s">
        <v>43540</v>
      </c>
      <c r="G18746">
        <v>2011</v>
      </c>
      <c r="H18746" t="s">
        <v>1248</v>
      </c>
      <c r="I18746" t="s">
        <v>43541</v>
      </c>
    </row>
    <row r="18747" spans="1:9" ht="16" x14ac:dyDescent="0.2">
      <c r="A18747" t="s">
        <v>43538</v>
      </c>
      <c r="B18747" t="s">
        <v>43542</v>
      </c>
      <c r="C18747">
        <v>2</v>
      </c>
      <c r="D18747" t="s">
        <v>12</v>
      </c>
      <c r="E18747" t="s">
        <v>12</v>
      </c>
      <c r="F18747" s="3" t="s">
        <v>43543</v>
      </c>
      <c r="G18747">
        <v>2011</v>
      </c>
      <c r="H18747" t="s">
        <v>1248</v>
      </c>
      <c r="I18747" t="s">
        <v>43541</v>
      </c>
    </row>
    <row r="18748" spans="1:9" ht="32" x14ac:dyDescent="0.2">
      <c r="A18748" t="s">
        <v>43544</v>
      </c>
      <c r="B18748" t="s">
        <v>3702</v>
      </c>
      <c r="C18748">
        <v>1</v>
      </c>
      <c r="D18748" t="s">
        <v>12</v>
      </c>
      <c r="E18748" t="s">
        <v>12</v>
      </c>
      <c r="F18748" s="3" t="s">
        <v>529</v>
      </c>
      <c r="G18748">
        <v>2011</v>
      </c>
      <c r="H18748" t="s">
        <v>522</v>
      </c>
      <c r="I18748" t="s">
        <v>43545</v>
      </c>
    </row>
    <row r="18749" spans="1:9" ht="16" x14ac:dyDescent="0.2">
      <c r="A18749" t="s">
        <v>43544</v>
      </c>
      <c r="B18749" t="s">
        <v>3700</v>
      </c>
      <c r="C18749">
        <v>2</v>
      </c>
      <c r="D18749" t="s">
        <v>12</v>
      </c>
      <c r="E18749" t="s">
        <v>12</v>
      </c>
      <c r="F18749" s="3" t="s">
        <v>43005</v>
      </c>
      <c r="G18749">
        <v>2011</v>
      </c>
      <c r="H18749" t="s">
        <v>140</v>
      </c>
      <c r="I18749" t="s">
        <v>43545</v>
      </c>
    </row>
    <row r="18750" spans="1:9" ht="16" x14ac:dyDescent="0.2">
      <c r="A18750" t="s">
        <v>43544</v>
      </c>
      <c r="B18750" t="s">
        <v>3698</v>
      </c>
      <c r="C18750">
        <v>3</v>
      </c>
      <c r="D18750" t="s">
        <v>12</v>
      </c>
      <c r="E18750" t="s">
        <v>12</v>
      </c>
      <c r="F18750" s="3" t="s">
        <v>18780</v>
      </c>
      <c r="G18750">
        <v>2011</v>
      </c>
      <c r="H18750" t="s">
        <v>140</v>
      </c>
      <c r="I18750" t="s">
        <v>43545</v>
      </c>
    </row>
    <row r="18751" spans="1:9" ht="16" x14ac:dyDescent="0.2">
      <c r="A18751" t="s">
        <v>43546</v>
      </c>
      <c r="B18751" t="s">
        <v>43547</v>
      </c>
      <c r="C18751">
        <v>1</v>
      </c>
      <c r="D18751" t="s">
        <v>12</v>
      </c>
      <c r="E18751" t="s">
        <v>12</v>
      </c>
      <c r="F18751" s="3" t="s">
        <v>43548</v>
      </c>
      <c r="G18751">
        <v>2011</v>
      </c>
      <c r="H18751" t="s">
        <v>86</v>
      </c>
      <c r="I18751" t="s">
        <v>43549</v>
      </c>
    </row>
    <row r="18752" spans="1:9" ht="16" x14ac:dyDescent="0.2">
      <c r="A18752" t="s">
        <v>43546</v>
      </c>
      <c r="B18752" t="s">
        <v>36561</v>
      </c>
      <c r="C18752">
        <v>2</v>
      </c>
      <c r="D18752" t="s">
        <v>12</v>
      </c>
      <c r="E18752" t="s">
        <v>12</v>
      </c>
      <c r="F18752" s="3" t="s">
        <v>36563</v>
      </c>
      <c r="G18752">
        <v>2011</v>
      </c>
      <c r="H18752" t="s">
        <v>86</v>
      </c>
      <c r="I18752" t="s">
        <v>43549</v>
      </c>
    </row>
    <row r="18753" spans="1:9" ht="16" x14ac:dyDescent="0.2">
      <c r="A18753" t="s">
        <v>43550</v>
      </c>
      <c r="B18753" t="s">
        <v>12468</v>
      </c>
      <c r="C18753">
        <v>1</v>
      </c>
      <c r="D18753">
        <f>355</f>
        <v>355</v>
      </c>
      <c r="E18753" t="s">
        <v>12</v>
      </c>
      <c r="F18753" s="3" t="s">
        <v>13061</v>
      </c>
      <c r="G18753">
        <v>2011</v>
      </c>
      <c r="H18753" t="s">
        <v>14</v>
      </c>
      <c r="I18753" t="s">
        <v>43551</v>
      </c>
    </row>
    <row r="18754" spans="1:9" ht="32" x14ac:dyDescent="0.2">
      <c r="A18754" t="s">
        <v>43550</v>
      </c>
      <c r="B18754" t="s">
        <v>43552</v>
      </c>
      <c r="C18754">
        <v>2</v>
      </c>
      <c r="D18754" t="s">
        <v>12</v>
      </c>
      <c r="E18754" t="s">
        <v>12</v>
      </c>
      <c r="F18754" s="3" t="s">
        <v>43553</v>
      </c>
      <c r="G18754">
        <v>2011</v>
      </c>
      <c r="H18754" t="s">
        <v>14</v>
      </c>
      <c r="I18754" t="s">
        <v>43551</v>
      </c>
    </row>
    <row r="18755" spans="1:9" ht="16" x14ac:dyDescent="0.2">
      <c r="A18755" t="s">
        <v>43554</v>
      </c>
      <c r="B18755" t="s">
        <v>43555</v>
      </c>
      <c r="C18755">
        <v>1</v>
      </c>
      <c r="D18755">
        <f>26</f>
        <v>26</v>
      </c>
      <c r="E18755" t="s">
        <v>12</v>
      </c>
      <c r="F18755" s="3" t="s">
        <v>3951</v>
      </c>
      <c r="G18755">
        <v>2011</v>
      </c>
      <c r="H18755" t="s">
        <v>371</v>
      </c>
      <c r="I18755" t="s">
        <v>43556</v>
      </c>
    </row>
    <row r="18756" spans="1:9" ht="32" x14ac:dyDescent="0.2">
      <c r="A18756" t="s">
        <v>43557</v>
      </c>
      <c r="B18756" t="s">
        <v>35186</v>
      </c>
      <c r="C18756">
        <v>1</v>
      </c>
      <c r="D18756" t="s">
        <v>3575</v>
      </c>
      <c r="E18756" t="s">
        <v>12</v>
      </c>
      <c r="F18756" s="3" t="s">
        <v>35187</v>
      </c>
      <c r="G18756">
        <v>2011</v>
      </c>
      <c r="H18756" t="s">
        <v>86</v>
      </c>
      <c r="I18756" t="s">
        <v>43558</v>
      </c>
    </row>
    <row r="18757" spans="1:9" ht="32" x14ac:dyDescent="0.2">
      <c r="A18757" t="s">
        <v>43557</v>
      </c>
      <c r="B18757" t="s">
        <v>43559</v>
      </c>
      <c r="C18757">
        <v>2</v>
      </c>
      <c r="D18757" t="s">
        <v>786</v>
      </c>
      <c r="E18757" t="s">
        <v>787</v>
      </c>
      <c r="F18757" s="3" t="s">
        <v>788</v>
      </c>
      <c r="G18757">
        <v>2011</v>
      </c>
      <c r="H18757" t="s">
        <v>86</v>
      </c>
      <c r="I18757" t="s">
        <v>43558</v>
      </c>
    </row>
    <row r="18758" spans="1:9" ht="32" x14ac:dyDescent="0.2">
      <c r="A18758" t="s">
        <v>43557</v>
      </c>
      <c r="B18758" t="s">
        <v>32837</v>
      </c>
      <c r="C18758">
        <v>3</v>
      </c>
      <c r="D18758" t="s">
        <v>52</v>
      </c>
      <c r="E18758" t="s">
        <v>12</v>
      </c>
      <c r="F18758" s="3" t="s">
        <v>43560</v>
      </c>
      <c r="G18758">
        <v>2011</v>
      </c>
      <c r="H18758" t="s">
        <v>86</v>
      </c>
      <c r="I18758" t="s">
        <v>43558</v>
      </c>
    </row>
    <row r="18759" spans="1:9" ht="32" x14ac:dyDescent="0.2">
      <c r="A18759" t="s">
        <v>43557</v>
      </c>
      <c r="B18759" t="s">
        <v>43561</v>
      </c>
      <c r="C18759">
        <v>4</v>
      </c>
      <c r="D18759">
        <f>590</f>
        <v>590</v>
      </c>
      <c r="E18759" t="s">
        <v>12</v>
      </c>
      <c r="F18759" s="3" t="s">
        <v>10239</v>
      </c>
      <c r="G18759">
        <v>2011</v>
      </c>
      <c r="H18759" t="s">
        <v>86</v>
      </c>
      <c r="I18759" t="s">
        <v>43558</v>
      </c>
    </row>
    <row r="18760" spans="1:9" ht="32" x14ac:dyDescent="0.2">
      <c r="A18760" t="s">
        <v>43562</v>
      </c>
      <c r="B18760" t="s">
        <v>43275</v>
      </c>
      <c r="C18760">
        <v>1</v>
      </c>
      <c r="D18760" t="s">
        <v>1903</v>
      </c>
      <c r="E18760" t="s">
        <v>12</v>
      </c>
      <c r="F18760" s="3" t="s">
        <v>7827</v>
      </c>
      <c r="G18760">
        <v>2011</v>
      </c>
      <c r="H18760" t="s">
        <v>323</v>
      </c>
      <c r="I18760" t="s">
        <v>43563</v>
      </c>
    </row>
    <row r="18761" spans="1:9" ht="32" x14ac:dyDescent="0.2">
      <c r="A18761" t="s">
        <v>43562</v>
      </c>
      <c r="B18761" t="s">
        <v>43277</v>
      </c>
      <c r="C18761">
        <v>2</v>
      </c>
      <c r="D18761" t="s">
        <v>1903</v>
      </c>
      <c r="E18761" t="s">
        <v>12</v>
      </c>
      <c r="F18761" s="3" t="s">
        <v>9688</v>
      </c>
      <c r="G18761">
        <v>2011</v>
      </c>
      <c r="H18761" t="s">
        <v>323</v>
      </c>
      <c r="I18761" t="s">
        <v>43563</v>
      </c>
    </row>
    <row r="18762" spans="1:9" ht="32" x14ac:dyDescent="0.2">
      <c r="A18762" t="s">
        <v>43564</v>
      </c>
      <c r="B18762" t="s">
        <v>43565</v>
      </c>
      <c r="C18762">
        <v>1</v>
      </c>
      <c r="D18762" t="s">
        <v>1128</v>
      </c>
      <c r="E18762" t="s">
        <v>12</v>
      </c>
      <c r="F18762" s="3" t="s">
        <v>43566</v>
      </c>
      <c r="G18762">
        <v>2011</v>
      </c>
      <c r="H18762" t="s">
        <v>140</v>
      </c>
      <c r="I18762" t="s">
        <v>43567</v>
      </c>
    </row>
    <row r="18763" spans="1:9" ht="16" x14ac:dyDescent="0.2">
      <c r="A18763" t="s">
        <v>43568</v>
      </c>
      <c r="B18763" t="s">
        <v>43569</v>
      </c>
      <c r="C18763">
        <v>1</v>
      </c>
      <c r="D18763">
        <f>400</f>
        <v>400</v>
      </c>
      <c r="E18763" t="s">
        <v>12</v>
      </c>
      <c r="F18763" s="3" t="s">
        <v>43570</v>
      </c>
      <c r="G18763">
        <v>2011</v>
      </c>
      <c r="H18763" t="s">
        <v>140</v>
      </c>
      <c r="I18763" t="s">
        <v>43571</v>
      </c>
    </row>
    <row r="18764" spans="1:9" ht="32" x14ac:dyDescent="0.2">
      <c r="A18764" t="s">
        <v>43572</v>
      </c>
      <c r="B18764" t="s">
        <v>43573</v>
      </c>
      <c r="C18764">
        <v>1</v>
      </c>
      <c r="D18764" t="s">
        <v>1818</v>
      </c>
      <c r="E18764" t="s">
        <v>12</v>
      </c>
      <c r="F18764" s="3" t="s">
        <v>35015</v>
      </c>
      <c r="G18764">
        <v>2011</v>
      </c>
      <c r="H18764" t="s">
        <v>323</v>
      </c>
      <c r="I18764" t="s">
        <v>43574</v>
      </c>
    </row>
    <row r="18765" spans="1:9" ht="32" x14ac:dyDescent="0.2">
      <c r="A18765" t="s">
        <v>43575</v>
      </c>
      <c r="B18765" t="s">
        <v>43576</v>
      </c>
      <c r="C18765">
        <v>1</v>
      </c>
      <c r="D18765" t="s">
        <v>1077</v>
      </c>
      <c r="E18765" t="s">
        <v>12</v>
      </c>
      <c r="F18765" s="3" t="s">
        <v>43577</v>
      </c>
      <c r="G18765">
        <v>2011</v>
      </c>
      <c r="H18765" t="s">
        <v>67</v>
      </c>
      <c r="I18765" t="s">
        <v>43578</v>
      </c>
    </row>
    <row r="18766" spans="1:9" ht="32" x14ac:dyDescent="0.2">
      <c r="A18766" t="s">
        <v>43575</v>
      </c>
      <c r="B18766" t="s">
        <v>43579</v>
      </c>
      <c r="C18766">
        <v>2</v>
      </c>
      <c r="D18766" t="s">
        <v>966</v>
      </c>
      <c r="E18766" t="s">
        <v>12</v>
      </c>
      <c r="F18766" s="3" t="s">
        <v>43580</v>
      </c>
      <c r="G18766">
        <v>2011</v>
      </c>
      <c r="H18766" t="s">
        <v>267</v>
      </c>
      <c r="I18766" t="s">
        <v>43578</v>
      </c>
    </row>
    <row r="18767" spans="1:9" ht="16" x14ac:dyDescent="0.2">
      <c r="A18767" t="s">
        <v>43581</v>
      </c>
      <c r="B18767" t="s">
        <v>5620</v>
      </c>
      <c r="C18767">
        <v>1</v>
      </c>
      <c r="D18767">
        <f>441</f>
        <v>441</v>
      </c>
      <c r="E18767" t="s">
        <v>12</v>
      </c>
      <c r="F18767" s="3" t="s">
        <v>11288</v>
      </c>
      <c r="G18767">
        <v>2011</v>
      </c>
      <c r="H18767" t="s">
        <v>140</v>
      </c>
      <c r="I18767" t="s">
        <v>43582</v>
      </c>
    </row>
    <row r="18768" spans="1:9" ht="32" x14ac:dyDescent="0.2">
      <c r="A18768" t="s">
        <v>43583</v>
      </c>
      <c r="B18768" t="s">
        <v>43473</v>
      </c>
      <c r="C18768">
        <v>1</v>
      </c>
      <c r="D18768" t="s">
        <v>28430</v>
      </c>
      <c r="E18768" t="s">
        <v>592</v>
      </c>
      <c r="F18768" s="3" t="s">
        <v>43474</v>
      </c>
      <c r="G18768">
        <v>2011</v>
      </c>
      <c r="H18768" t="s">
        <v>86</v>
      </c>
      <c r="I18768" t="s">
        <v>43584</v>
      </c>
    </row>
    <row r="18769" spans="1:9" ht="32" x14ac:dyDescent="0.2">
      <c r="A18769" t="s">
        <v>43585</v>
      </c>
      <c r="B18769" t="s">
        <v>43586</v>
      </c>
      <c r="C18769">
        <v>1</v>
      </c>
      <c r="D18769">
        <f>454</f>
        <v>454</v>
      </c>
      <c r="E18769" t="s">
        <v>12</v>
      </c>
      <c r="F18769" s="7" t="s">
        <v>43587</v>
      </c>
      <c r="G18769">
        <v>2011</v>
      </c>
      <c r="H18769" t="s">
        <v>126</v>
      </c>
      <c r="I18769" t="s">
        <v>43588</v>
      </c>
    </row>
    <row r="18770" spans="1:9" ht="32" x14ac:dyDescent="0.2">
      <c r="A18770" t="s">
        <v>43585</v>
      </c>
      <c r="B18770" t="s">
        <v>43589</v>
      </c>
      <c r="C18770">
        <v>2</v>
      </c>
      <c r="D18770" t="s">
        <v>12</v>
      </c>
      <c r="E18770" t="s">
        <v>12</v>
      </c>
      <c r="F18770" s="3" t="s">
        <v>43590</v>
      </c>
      <c r="G18770">
        <v>2011</v>
      </c>
      <c r="H18770" t="s">
        <v>126</v>
      </c>
      <c r="I18770" t="s">
        <v>43588</v>
      </c>
    </row>
    <row r="18771" spans="1:9" ht="16" x14ac:dyDescent="0.2">
      <c r="A18771" t="s">
        <v>43591</v>
      </c>
      <c r="B18771" t="s">
        <v>36795</v>
      </c>
      <c r="C18771">
        <v>1</v>
      </c>
      <c r="D18771" t="s">
        <v>12</v>
      </c>
      <c r="E18771" t="s">
        <v>12</v>
      </c>
      <c r="F18771" s="3" t="s">
        <v>36796</v>
      </c>
      <c r="G18771">
        <v>2011</v>
      </c>
      <c r="H18771" t="s">
        <v>140</v>
      </c>
      <c r="I18771" t="s">
        <v>43592</v>
      </c>
    </row>
    <row r="18772" spans="1:9" ht="16" x14ac:dyDescent="0.2">
      <c r="A18772" t="s">
        <v>43593</v>
      </c>
      <c r="B18772" t="s">
        <v>43594</v>
      </c>
      <c r="C18772">
        <v>1</v>
      </c>
      <c r="D18772" t="s">
        <v>12</v>
      </c>
      <c r="E18772" t="s">
        <v>12</v>
      </c>
      <c r="F18772" s="3" t="s">
        <v>42190</v>
      </c>
      <c r="G18772">
        <v>2011</v>
      </c>
      <c r="H18772" t="s">
        <v>571</v>
      </c>
      <c r="I18772" t="s">
        <v>43595</v>
      </c>
    </row>
    <row r="18773" spans="1:9" ht="32" x14ac:dyDescent="0.2">
      <c r="A18773" t="s">
        <v>43596</v>
      </c>
      <c r="B18773" t="s">
        <v>39128</v>
      </c>
      <c r="C18773">
        <v>1</v>
      </c>
      <c r="D18773" t="s">
        <v>724</v>
      </c>
      <c r="E18773" t="s">
        <v>12</v>
      </c>
      <c r="F18773" s="3" t="s">
        <v>43597</v>
      </c>
      <c r="G18773">
        <v>2011</v>
      </c>
      <c r="H18773" t="s">
        <v>86</v>
      </c>
      <c r="I18773" t="s">
        <v>43598</v>
      </c>
    </row>
    <row r="18774" spans="1:9" ht="16" x14ac:dyDescent="0.2">
      <c r="A18774" t="s">
        <v>43596</v>
      </c>
      <c r="B18774" t="s">
        <v>43599</v>
      </c>
      <c r="C18774">
        <v>2</v>
      </c>
      <c r="D18774" t="s">
        <v>12</v>
      </c>
      <c r="E18774" t="s">
        <v>12</v>
      </c>
      <c r="F18774" s="3" t="s">
        <v>6575</v>
      </c>
      <c r="G18774">
        <v>2011</v>
      </c>
      <c r="H18774" t="s">
        <v>86</v>
      </c>
      <c r="I18774" t="s">
        <v>43598</v>
      </c>
    </row>
    <row r="18775" spans="1:9" ht="16" x14ac:dyDescent="0.2">
      <c r="A18775" t="s">
        <v>43600</v>
      </c>
      <c r="B18775" t="s">
        <v>10152</v>
      </c>
      <c r="C18775">
        <v>1</v>
      </c>
      <c r="D18775" t="s">
        <v>1128</v>
      </c>
      <c r="E18775" t="s">
        <v>12</v>
      </c>
      <c r="F18775" s="3" t="s">
        <v>42619</v>
      </c>
      <c r="G18775">
        <v>2011</v>
      </c>
      <c r="H18775" t="s">
        <v>140</v>
      </c>
      <c r="I18775" t="s">
        <v>43601</v>
      </c>
    </row>
    <row r="18776" spans="1:9" ht="32" x14ac:dyDescent="0.2">
      <c r="A18776" t="s">
        <v>43602</v>
      </c>
      <c r="B18776" t="s">
        <v>43603</v>
      </c>
      <c r="C18776">
        <v>1</v>
      </c>
      <c r="D18776" t="s">
        <v>12</v>
      </c>
      <c r="E18776" t="s">
        <v>12</v>
      </c>
      <c r="F18776" s="3" t="s">
        <v>43604</v>
      </c>
      <c r="G18776">
        <v>2011</v>
      </c>
      <c r="H18776" t="s">
        <v>126</v>
      </c>
      <c r="I18776" t="s">
        <v>43605</v>
      </c>
    </row>
    <row r="18777" spans="1:9" ht="16" x14ac:dyDescent="0.2">
      <c r="A18777" t="s">
        <v>43606</v>
      </c>
      <c r="B18777" t="s">
        <v>43607</v>
      </c>
      <c r="C18777">
        <v>1</v>
      </c>
      <c r="D18777" t="s">
        <v>12</v>
      </c>
      <c r="E18777" t="s">
        <v>12</v>
      </c>
      <c r="F18777" s="3" t="s">
        <v>43608</v>
      </c>
      <c r="G18777">
        <v>2011</v>
      </c>
      <c r="H18777" t="s">
        <v>140</v>
      </c>
      <c r="I18777" t="s">
        <v>43609</v>
      </c>
    </row>
    <row r="18778" spans="1:9" ht="32" x14ac:dyDescent="0.2">
      <c r="A18778" t="s">
        <v>43610</v>
      </c>
      <c r="B18778" t="s">
        <v>43611</v>
      </c>
      <c r="C18778">
        <v>1</v>
      </c>
      <c r="D18778">
        <f>307</f>
        <v>307</v>
      </c>
      <c r="E18778" t="s">
        <v>12</v>
      </c>
      <c r="F18778" s="3" t="s">
        <v>43612</v>
      </c>
      <c r="G18778">
        <v>2011</v>
      </c>
      <c r="H18778" t="s">
        <v>86</v>
      </c>
      <c r="I18778" t="s">
        <v>43613</v>
      </c>
    </row>
    <row r="18779" spans="1:9" ht="32" x14ac:dyDescent="0.2">
      <c r="A18779" t="s">
        <v>43610</v>
      </c>
      <c r="B18779" t="s">
        <v>43614</v>
      </c>
      <c r="C18779">
        <v>2</v>
      </c>
      <c r="D18779">
        <f>307</f>
        <v>307</v>
      </c>
      <c r="E18779" t="s">
        <v>12</v>
      </c>
      <c r="F18779" s="3" t="s">
        <v>43615</v>
      </c>
      <c r="G18779">
        <v>2011</v>
      </c>
      <c r="H18779" t="s">
        <v>86</v>
      </c>
      <c r="I18779" t="s">
        <v>43613</v>
      </c>
    </row>
    <row r="18780" spans="1:9" ht="32" x14ac:dyDescent="0.2">
      <c r="A18780" t="s">
        <v>43616</v>
      </c>
      <c r="B18780" t="s">
        <v>43617</v>
      </c>
      <c r="C18780">
        <v>1</v>
      </c>
      <c r="D18780" t="s">
        <v>712</v>
      </c>
      <c r="E18780" t="s">
        <v>12</v>
      </c>
      <c r="F18780" s="3" t="s">
        <v>43618</v>
      </c>
      <c r="G18780">
        <v>2011</v>
      </c>
      <c r="H18780" t="s">
        <v>438</v>
      </c>
      <c r="I18780" t="s">
        <v>43619</v>
      </c>
    </row>
    <row r="18781" spans="1:9" ht="32" x14ac:dyDescent="0.2">
      <c r="A18781" t="s">
        <v>43616</v>
      </c>
      <c r="B18781" t="s">
        <v>43620</v>
      </c>
      <c r="C18781">
        <v>2</v>
      </c>
      <c r="D18781" t="s">
        <v>712</v>
      </c>
      <c r="E18781" t="s">
        <v>12</v>
      </c>
      <c r="F18781" s="3" t="s">
        <v>43621</v>
      </c>
      <c r="G18781">
        <v>2011</v>
      </c>
      <c r="H18781" t="s">
        <v>438</v>
      </c>
      <c r="I18781" t="s">
        <v>43619</v>
      </c>
    </row>
    <row r="18782" spans="1:9" ht="32" x14ac:dyDescent="0.2">
      <c r="A18782" t="s">
        <v>43622</v>
      </c>
      <c r="B18782" t="s">
        <v>42854</v>
      </c>
      <c r="C18782">
        <v>1</v>
      </c>
      <c r="D18782" t="s">
        <v>12</v>
      </c>
      <c r="E18782" t="s">
        <v>12</v>
      </c>
      <c r="F18782" s="3" t="s">
        <v>43623</v>
      </c>
      <c r="G18782">
        <v>2011</v>
      </c>
      <c r="H18782" t="s">
        <v>140</v>
      </c>
      <c r="I18782" t="s">
        <v>43624</v>
      </c>
    </row>
    <row r="18783" spans="1:9" ht="32" x14ac:dyDescent="0.2">
      <c r="A18783" t="s">
        <v>43622</v>
      </c>
      <c r="B18783" t="s">
        <v>43625</v>
      </c>
      <c r="C18783">
        <v>2</v>
      </c>
      <c r="D18783">
        <f>47</f>
        <v>47</v>
      </c>
      <c r="E18783" t="s">
        <v>12</v>
      </c>
      <c r="F18783" s="3" t="s">
        <v>43626</v>
      </c>
      <c r="G18783">
        <v>2011</v>
      </c>
      <c r="H18783" t="s">
        <v>140</v>
      </c>
      <c r="I18783" t="s">
        <v>43624</v>
      </c>
    </row>
    <row r="18784" spans="1:9" ht="32" x14ac:dyDescent="0.2">
      <c r="A18784" t="s">
        <v>43622</v>
      </c>
      <c r="B18784" t="s">
        <v>36378</v>
      </c>
      <c r="C18784">
        <v>3</v>
      </c>
      <c r="D18784" t="s">
        <v>12</v>
      </c>
      <c r="E18784" t="s">
        <v>3173</v>
      </c>
      <c r="F18784" s="3" t="s">
        <v>43627</v>
      </c>
      <c r="G18784">
        <v>2011</v>
      </c>
      <c r="H18784" t="s">
        <v>140</v>
      </c>
      <c r="I18784" t="s">
        <v>43624</v>
      </c>
    </row>
    <row r="18785" spans="1:9" ht="32" x14ac:dyDescent="0.2">
      <c r="A18785" t="s">
        <v>43628</v>
      </c>
      <c r="B18785" t="s">
        <v>19466</v>
      </c>
      <c r="C18785">
        <v>1</v>
      </c>
      <c r="D18785" t="s">
        <v>12</v>
      </c>
      <c r="E18785" t="s">
        <v>12</v>
      </c>
      <c r="F18785" s="3" t="s">
        <v>15334</v>
      </c>
      <c r="G18785">
        <v>2011</v>
      </c>
      <c r="H18785" t="s">
        <v>14</v>
      </c>
      <c r="I18785" t="s">
        <v>43629</v>
      </c>
    </row>
    <row r="18786" spans="1:9" ht="16" x14ac:dyDescent="0.2">
      <c r="A18786" t="s">
        <v>43630</v>
      </c>
      <c r="B18786" t="s">
        <v>43631</v>
      </c>
      <c r="C18786">
        <v>1</v>
      </c>
      <c r="D18786" t="s">
        <v>12</v>
      </c>
      <c r="E18786" t="s">
        <v>12</v>
      </c>
      <c r="F18786" s="3" t="s">
        <v>43632</v>
      </c>
      <c r="G18786">
        <v>2011</v>
      </c>
      <c r="H18786" t="s">
        <v>571</v>
      </c>
      <c r="I18786" t="s">
        <v>43633</v>
      </c>
    </row>
    <row r="18787" spans="1:9" ht="16" x14ac:dyDescent="0.2">
      <c r="A18787" t="s">
        <v>43630</v>
      </c>
      <c r="B18787" t="s">
        <v>43634</v>
      </c>
      <c r="C18787">
        <v>2</v>
      </c>
      <c r="D18787">
        <f>446</f>
        <v>446</v>
      </c>
      <c r="E18787" t="s">
        <v>12</v>
      </c>
      <c r="F18787" s="3" t="s">
        <v>7698</v>
      </c>
      <c r="G18787">
        <v>2011</v>
      </c>
      <c r="H18787" t="s">
        <v>571</v>
      </c>
      <c r="I18787" t="s">
        <v>43633</v>
      </c>
    </row>
    <row r="18788" spans="1:9" ht="32" x14ac:dyDescent="0.2">
      <c r="A18788" t="s">
        <v>43630</v>
      </c>
      <c r="B18788" t="s">
        <v>43635</v>
      </c>
      <c r="C18788">
        <v>3</v>
      </c>
      <c r="D18788">
        <f>446</f>
        <v>446</v>
      </c>
      <c r="E18788" t="s">
        <v>12</v>
      </c>
      <c r="F18788" s="3" t="s">
        <v>6479</v>
      </c>
      <c r="G18788">
        <v>2011</v>
      </c>
      <c r="H18788" t="s">
        <v>571</v>
      </c>
      <c r="I18788" t="s">
        <v>43633</v>
      </c>
    </row>
    <row r="18789" spans="1:9" ht="16" x14ac:dyDescent="0.2">
      <c r="A18789" t="s">
        <v>43630</v>
      </c>
      <c r="B18789" t="s">
        <v>17595</v>
      </c>
      <c r="C18789">
        <v>4</v>
      </c>
      <c r="D18789" t="s">
        <v>12</v>
      </c>
      <c r="E18789" t="s">
        <v>12</v>
      </c>
      <c r="F18789" s="3" t="s">
        <v>43636</v>
      </c>
      <c r="G18789">
        <v>2011</v>
      </c>
      <c r="H18789" t="s">
        <v>571</v>
      </c>
      <c r="I18789" t="s">
        <v>43633</v>
      </c>
    </row>
    <row r="18790" spans="1:9" ht="16" x14ac:dyDescent="0.2">
      <c r="A18790" t="s">
        <v>43637</v>
      </c>
      <c r="B18790" t="s">
        <v>43638</v>
      </c>
      <c r="C18790">
        <v>1</v>
      </c>
      <c r="D18790" t="s">
        <v>12</v>
      </c>
      <c r="E18790" t="s">
        <v>12</v>
      </c>
      <c r="F18790" s="3" t="s">
        <v>43639</v>
      </c>
      <c r="G18790">
        <v>2011</v>
      </c>
      <c r="H18790" t="s">
        <v>140</v>
      </c>
      <c r="I18790" t="s">
        <v>43640</v>
      </c>
    </row>
    <row r="18791" spans="1:9" ht="16" x14ac:dyDescent="0.2">
      <c r="A18791" t="s">
        <v>43641</v>
      </c>
      <c r="B18791" t="s">
        <v>28314</v>
      </c>
      <c r="C18791">
        <v>1</v>
      </c>
      <c r="D18791" t="s">
        <v>1903</v>
      </c>
      <c r="E18791" t="s">
        <v>12</v>
      </c>
      <c r="F18791" s="3" t="s">
        <v>1909</v>
      </c>
      <c r="G18791">
        <v>2011</v>
      </c>
      <c r="H18791" t="s">
        <v>323</v>
      </c>
      <c r="I18791" t="s">
        <v>43642</v>
      </c>
    </row>
    <row r="18792" spans="1:9" ht="16" x14ac:dyDescent="0.2">
      <c r="A18792" t="s">
        <v>43641</v>
      </c>
      <c r="B18792" t="s">
        <v>43643</v>
      </c>
      <c r="C18792">
        <v>2</v>
      </c>
      <c r="D18792">
        <f>65</f>
        <v>65</v>
      </c>
      <c r="E18792" t="s">
        <v>464</v>
      </c>
      <c r="F18792" s="3" t="s">
        <v>2802</v>
      </c>
      <c r="G18792">
        <v>2011</v>
      </c>
      <c r="H18792" t="s">
        <v>323</v>
      </c>
      <c r="I18792" t="s">
        <v>43642</v>
      </c>
    </row>
    <row r="18793" spans="1:9" ht="16" x14ac:dyDescent="0.2">
      <c r="A18793" t="s">
        <v>43644</v>
      </c>
      <c r="B18793" t="s">
        <v>43645</v>
      </c>
      <c r="C18793">
        <v>1</v>
      </c>
      <c r="D18793" t="s">
        <v>12</v>
      </c>
      <c r="E18793" t="s">
        <v>12</v>
      </c>
      <c r="F18793" s="3" t="s">
        <v>40521</v>
      </c>
      <c r="G18793">
        <v>2011</v>
      </c>
      <c r="H18793" t="s">
        <v>140</v>
      </c>
      <c r="I18793" t="s">
        <v>43646</v>
      </c>
    </row>
    <row r="18794" spans="1:9" ht="32" x14ac:dyDescent="0.2">
      <c r="A18794" t="s">
        <v>43647</v>
      </c>
      <c r="B18794" t="s">
        <v>43648</v>
      </c>
      <c r="C18794">
        <v>1</v>
      </c>
      <c r="D18794" t="s">
        <v>7494</v>
      </c>
      <c r="E18794" t="s">
        <v>12</v>
      </c>
      <c r="F18794" s="3" t="s">
        <v>43649</v>
      </c>
      <c r="G18794">
        <v>2011</v>
      </c>
      <c r="H18794" t="s">
        <v>126</v>
      </c>
      <c r="I18794" t="s">
        <v>43650</v>
      </c>
    </row>
    <row r="18795" spans="1:9" ht="32" x14ac:dyDescent="0.2">
      <c r="A18795" t="s">
        <v>43651</v>
      </c>
      <c r="B18795" t="s">
        <v>43652</v>
      </c>
      <c r="C18795">
        <v>1</v>
      </c>
      <c r="D18795">
        <f>444</f>
        <v>444</v>
      </c>
      <c r="E18795" t="s">
        <v>12</v>
      </c>
      <c r="F18795" s="3" t="s">
        <v>43653</v>
      </c>
      <c r="G18795">
        <v>2011</v>
      </c>
      <c r="H18795" t="s">
        <v>140</v>
      </c>
      <c r="I18795" t="s">
        <v>43654</v>
      </c>
    </row>
    <row r="18796" spans="1:9" ht="16" x14ac:dyDescent="0.2">
      <c r="A18796" t="s">
        <v>43651</v>
      </c>
      <c r="B18796" t="s">
        <v>40610</v>
      </c>
      <c r="C18796">
        <v>2</v>
      </c>
      <c r="D18796" t="s">
        <v>12</v>
      </c>
      <c r="E18796" t="s">
        <v>12</v>
      </c>
      <c r="F18796" s="3" t="s">
        <v>36256</v>
      </c>
      <c r="G18796">
        <v>2011</v>
      </c>
      <c r="H18796" t="s">
        <v>140</v>
      </c>
      <c r="I18796" t="s">
        <v>43654</v>
      </c>
    </row>
    <row r="18797" spans="1:9" ht="32" x14ac:dyDescent="0.2">
      <c r="A18797" t="s">
        <v>43655</v>
      </c>
      <c r="B18797" t="s">
        <v>43656</v>
      </c>
      <c r="C18797">
        <v>1</v>
      </c>
      <c r="D18797" t="s">
        <v>52</v>
      </c>
      <c r="E18797" t="s">
        <v>12</v>
      </c>
      <c r="F18797" s="3" t="s">
        <v>38878</v>
      </c>
      <c r="G18797">
        <v>2011</v>
      </c>
      <c r="H18797" t="s">
        <v>140</v>
      </c>
      <c r="I18797" t="s">
        <v>43657</v>
      </c>
    </row>
    <row r="18798" spans="1:9" ht="32" x14ac:dyDescent="0.2">
      <c r="A18798" t="s">
        <v>43655</v>
      </c>
      <c r="B18798" t="s">
        <v>35388</v>
      </c>
      <c r="C18798">
        <v>2</v>
      </c>
      <c r="D18798" t="s">
        <v>52</v>
      </c>
      <c r="E18798" t="s">
        <v>12</v>
      </c>
      <c r="F18798" s="3" t="s">
        <v>38878</v>
      </c>
      <c r="G18798">
        <v>2011</v>
      </c>
      <c r="H18798" t="s">
        <v>140</v>
      </c>
      <c r="I18798" t="s">
        <v>43657</v>
      </c>
    </row>
    <row r="18799" spans="1:9" ht="32" x14ac:dyDescent="0.2">
      <c r="A18799" t="s">
        <v>43655</v>
      </c>
      <c r="B18799" t="s">
        <v>43658</v>
      </c>
      <c r="C18799">
        <v>3</v>
      </c>
      <c r="D18799" t="s">
        <v>52</v>
      </c>
      <c r="E18799" t="s">
        <v>12</v>
      </c>
      <c r="F18799" s="3" t="s">
        <v>38878</v>
      </c>
      <c r="G18799">
        <v>2011</v>
      </c>
      <c r="H18799" t="s">
        <v>140</v>
      </c>
      <c r="I18799" t="s">
        <v>43657</v>
      </c>
    </row>
    <row r="18800" spans="1:9" ht="32" x14ac:dyDescent="0.2">
      <c r="A18800" t="s">
        <v>43659</v>
      </c>
      <c r="B18800" t="s">
        <v>43660</v>
      </c>
      <c r="C18800">
        <v>1</v>
      </c>
      <c r="D18800" t="s">
        <v>12</v>
      </c>
      <c r="E18800" t="s">
        <v>12</v>
      </c>
      <c r="F18800" s="3" t="s">
        <v>43661</v>
      </c>
      <c r="G18800">
        <v>2011</v>
      </c>
      <c r="H18800" t="s">
        <v>140</v>
      </c>
      <c r="I18800" t="s">
        <v>43662</v>
      </c>
    </row>
    <row r="18801" spans="1:9" ht="16" x14ac:dyDescent="0.2">
      <c r="A18801" t="s">
        <v>43659</v>
      </c>
      <c r="B18801" t="s">
        <v>43663</v>
      </c>
      <c r="C18801">
        <v>2</v>
      </c>
      <c r="D18801" t="s">
        <v>12</v>
      </c>
      <c r="E18801" t="s">
        <v>12</v>
      </c>
      <c r="F18801" s="3" t="s">
        <v>18359</v>
      </c>
      <c r="G18801">
        <v>2011</v>
      </c>
      <c r="H18801" t="s">
        <v>140</v>
      </c>
      <c r="I18801" t="s">
        <v>43662</v>
      </c>
    </row>
    <row r="18802" spans="1:9" ht="32" x14ac:dyDescent="0.2">
      <c r="A18802" t="s">
        <v>43659</v>
      </c>
      <c r="B18802" t="s">
        <v>43664</v>
      </c>
      <c r="C18802">
        <v>3</v>
      </c>
      <c r="D18802" t="s">
        <v>4601</v>
      </c>
      <c r="E18802" t="s">
        <v>12</v>
      </c>
      <c r="F18802" s="3" t="s">
        <v>43665</v>
      </c>
      <c r="G18802">
        <v>2011</v>
      </c>
      <c r="H18802" t="s">
        <v>137</v>
      </c>
      <c r="I18802" t="s">
        <v>43662</v>
      </c>
    </row>
    <row r="18803" spans="1:9" ht="32" x14ac:dyDescent="0.2">
      <c r="A18803" t="s">
        <v>43666</v>
      </c>
      <c r="B18803" t="s">
        <v>43667</v>
      </c>
      <c r="C18803">
        <v>1</v>
      </c>
      <c r="D18803" t="s">
        <v>12</v>
      </c>
      <c r="E18803" t="s">
        <v>12</v>
      </c>
      <c r="F18803" s="3" t="s">
        <v>43668</v>
      </c>
      <c r="G18803">
        <v>2011</v>
      </c>
      <c r="H18803" t="s">
        <v>67</v>
      </c>
      <c r="I18803" t="s">
        <v>43669</v>
      </c>
    </row>
    <row r="18804" spans="1:9" ht="32" x14ac:dyDescent="0.2">
      <c r="A18804" t="s">
        <v>43666</v>
      </c>
      <c r="B18804" t="s">
        <v>43670</v>
      </c>
      <c r="C18804">
        <v>2</v>
      </c>
      <c r="D18804" t="s">
        <v>6666</v>
      </c>
      <c r="E18804" t="s">
        <v>12</v>
      </c>
      <c r="F18804" s="3" t="s">
        <v>9555</v>
      </c>
      <c r="G18804">
        <v>2011</v>
      </c>
      <c r="H18804" t="s">
        <v>67</v>
      </c>
      <c r="I18804" t="s">
        <v>43669</v>
      </c>
    </row>
    <row r="18805" spans="1:9" ht="16" x14ac:dyDescent="0.2">
      <c r="A18805" t="s">
        <v>43671</v>
      </c>
      <c r="B18805" t="s">
        <v>42692</v>
      </c>
      <c r="C18805">
        <v>1</v>
      </c>
      <c r="D18805" t="s">
        <v>6469</v>
      </c>
      <c r="E18805" t="s">
        <v>12</v>
      </c>
      <c r="F18805" s="3" t="s">
        <v>30953</v>
      </c>
      <c r="G18805">
        <v>2011</v>
      </c>
      <c r="H18805" t="s">
        <v>368</v>
      </c>
      <c r="I18805" t="s">
        <v>43672</v>
      </c>
    </row>
    <row r="18806" spans="1:9" ht="16" x14ac:dyDescent="0.2">
      <c r="A18806" t="s">
        <v>43673</v>
      </c>
      <c r="B18806" t="s">
        <v>42688</v>
      </c>
      <c r="C18806">
        <v>1</v>
      </c>
      <c r="D18806" t="s">
        <v>12</v>
      </c>
      <c r="E18806" t="s">
        <v>12</v>
      </c>
      <c r="F18806" s="3" t="s">
        <v>42689</v>
      </c>
      <c r="G18806">
        <v>2011</v>
      </c>
      <c r="H18806" t="s">
        <v>140</v>
      </c>
      <c r="I18806" t="s">
        <v>43674</v>
      </c>
    </row>
    <row r="18807" spans="1:9" ht="32" x14ac:dyDescent="0.2">
      <c r="A18807" t="s">
        <v>43675</v>
      </c>
      <c r="B18807" t="s">
        <v>40928</v>
      </c>
      <c r="C18807">
        <v>1</v>
      </c>
      <c r="D18807" t="s">
        <v>4805</v>
      </c>
      <c r="E18807" t="s">
        <v>12</v>
      </c>
      <c r="F18807" s="3" t="s">
        <v>43676</v>
      </c>
      <c r="G18807">
        <v>2011</v>
      </c>
      <c r="H18807" t="s">
        <v>140</v>
      </c>
      <c r="I18807" t="s">
        <v>43677</v>
      </c>
    </row>
    <row r="18808" spans="1:9" ht="16" x14ac:dyDescent="0.2">
      <c r="A18808" t="s">
        <v>43678</v>
      </c>
      <c r="B18808" t="s">
        <v>27422</v>
      </c>
      <c r="C18808">
        <v>1</v>
      </c>
      <c r="D18808" t="s">
        <v>31</v>
      </c>
      <c r="E18808" t="s">
        <v>12</v>
      </c>
      <c r="F18808" s="3" t="s">
        <v>29299</v>
      </c>
      <c r="G18808">
        <v>2011</v>
      </c>
      <c r="H18808" t="s">
        <v>140</v>
      </c>
      <c r="I18808" t="s">
        <v>43679</v>
      </c>
    </row>
    <row r="18809" spans="1:9" ht="16" x14ac:dyDescent="0.2">
      <c r="A18809" t="s">
        <v>43678</v>
      </c>
      <c r="B18809" t="s">
        <v>43680</v>
      </c>
      <c r="C18809">
        <v>2</v>
      </c>
      <c r="D18809" t="s">
        <v>344</v>
      </c>
      <c r="E18809" t="s">
        <v>12</v>
      </c>
      <c r="F18809" s="3" t="s">
        <v>7384</v>
      </c>
      <c r="G18809">
        <v>2011</v>
      </c>
      <c r="H18809" t="s">
        <v>140</v>
      </c>
      <c r="I18809" t="s">
        <v>43679</v>
      </c>
    </row>
    <row r="18810" spans="1:9" ht="16" x14ac:dyDescent="0.2">
      <c r="A18810" t="s">
        <v>43681</v>
      </c>
      <c r="B18810" t="s">
        <v>3698</v>
      </c>
      <c r="C18810">
        <v>1</v>
      </c>
      <c r="D18810" t="s">
        <v>12</v>
      </c>
      <c r="E18810" t="s">
        <v>2091</v>
      </c>
      <c r="F18810" s="3" t="s">
        <v>2092</v>
      </c>
      <c r="G18810">
        <v>2011</v>
      </c>
      <c r="H18810" t="s">
        <v>522</v>
      </c>
      <c r="I18810" t="s">
        <v>43682</v>
      </c>
    </row>
    <row r="18811" spans="1:9" ht="16" x14ac:dyDescent="0.2">
      <c r="A18811" t="s">
        <v>43681</v>
      </c>
      <c r="B18811" t="s">
        <v>3702</v>
      </c>
      <c r="C18811">
        <v>2</v>
      </c>
      <c r="D18811" t="s">
        <v>12</v>
      </c>
      <c r="E18811" t="s">
        <v>12</v>
      </c>
      <c r="F18811" s="3" t="s">
        <v>43683</v>
      </c>
      <c r="G18811">
        <v>2011</v>
      </c>
      <c r="H18811" t="s">
        <v>140</v>
      </c>
      <c r="I18811" t="s">
        <v>43682</v>
      </c>
    </row>
    <row r="18812" spans="1:9" ht="16" x14ac:dyDescent="0.2">
      <c r="A18812" t="s">
        <v>43681</v>
      </c>
      <c r="B18812" t="s">
        <v>3700</v>
      </c>
      <c r="C18812">
        <v>3</v>
      </c>
      <c r="D18812">
        <f>340</f>
        <v>340</v>
      </c>
      <c r="E18812" t="s">
        <v>12</v>
      </c>
      <c r="F18812" s="3" t="s">
        <v>18862</v>
      </c>
      <c r="G18812">
        <v>2011</v>
      </c>
      <c r="H18812" t="s">
        <v>140</v>
      </c>
      <c r="I18812" t="s">
        <v>43682</v>
      </c>
    </row>
    <row r="18813" spans="1:9" ht="32" x14ac:dyDescent="0.2">
      <c r="A18813" t="s">
        <v>43684</v>
      </c>
      <c r="B18813" t="s">
        <v>43685</v>
      </c>
      <c r="C18813">
        <v>1</v>
      </c>
      <c r="D18813">
        <f>145</f>
        <v>145</v>
      </c>
      <c r="E18813" t="s">
        <v>302</v>
      </c>
      <c r="F18813" s="7" t="s">
        <v>43686</v>
      </c>
      <c r="G18813">
        <v>2011</v>
      </c>
      <c r="H18813" t="s">
        <v>86</v>
      </c>
      <c r="I18813" t="s">
        <v>43687</v>
      </c>
    </row>
    <row r="18814" spans="1:9" ht="16" x14ac:dyDescent="0.2">
      <c r="A18814" t="s">
        <v>43688</v>
      </c>
      <c r="B18814" t="s">
        <v>43689</v>
      </c>
      <c r="C18814">
        <v>1</v>
      </c>
      <c r="D18814" t="s">
        <v>52</v>
      </c>
      <c r="E18814" t="s">
        <v>12</v>
      </c>
      <c r="F18814" s="3" t="s">
        <v>12395</v>
      </c>
      <c r="G18814">
        <v>2011</v>
      </c>
      <c r="H18814" t="s">
        <v>462</v>
      </c>
      <c r="I18814" t="s">
        <v>43690</v>
      </c>
    </row>
    <row r="18815" spans="1:9" ht="16" x14ac:dyDescent="0.2">
      <c r="A18815" t="s">
        <v>43688</v>
      </c>
      <c r="B18815" t="s">
        <v>43691</v>
      </c>
      <c r="C18815">
        <v>2</v>
      </c>
      <c r="D18815">
        <f>315</f>
        <v>315</v>
      </c>
      <c r="E18815" t="s">
        <v>12</v>
      </c>
      <c r="F18815" s="3" t="s">
        <v>30102</v>
      </c>
      <c r="G18815">
        <v>2011</v>
      </c>
      <c r="H18815" t="s">
        <v>462</v>
      </c>
      <c r="I18815" t="s">
        <v>43690</v>
      </c>
    </row>
    <row r="18816" spans="1:9" ht="48" x14ac:dyDescent="0.2">
      <c r="A18816" t="s">
        <v>43692</v>
      </c>
      <c r="B18816" t="s">
        <v>43693</v>
      </c>
      <c r="C18816">
        <v>1</v>
      </c>
      <c r="D18816" t="s">
        <v>12</v>
      </c>
      <c r="E18816" t="s">
        <v>12</v>
      </c>
      <c r="F18816" s="3" t="s">
        <v>43694</v>
      </c>
      <c r="G18816">
        <v>2011</v>
      </c>
      <c r="H18816" t="s">
        <v>29595</v>
      </c>
      <c r="I18816" t="s">
        <v>43695</v>
      </c>
    </row>
    <row r="18817" spans="1:9" ht="16" x14ac:dyDescent="0.2">
      <c r="A18817" t="s">
        <v>43696</v>
      </c>
      <c r="B18817" t="s">
        <v>43697</v>
      </c>
      <c r="C18817">
        <v>1</v>
      </c>
      <c r="D18817" t="s">
        <v>12</v>
      </c>
      <c r="E18817" t="s">
        <v>12</v>
      </c>
      <c r="F18817" s="3" t="s">
        <v>43698</v>
      </c>
      <c r="G18817">
        <v>2011</v>
      </c>
      <c r="H18817" t="s">
        <v>3662</v>
      </c>
      <c r="I18817" t="s">
        <v>43699</v>
      </c>
    </row>
    <row r="18818" spans="1:9" ht="16" x14ac:dyDescent="0.2">
      <c r="A18818" t="s">
        <v>43696</v>
      </c>
      <c r="B18818" t="s">
        <v>43700</v>
      </c>
      <c r="C18818">
        <v>2</v>
      </c>
      <c r="D18818" t="s">
        <v>5327</v>
      </c>
      <c r="E18818" t="s">
        <v>12</v>
      </c>
      <c r="F18818" s="3" t="s">
        <v>20185</v>
      </c>
      <c r="G18818">
        <v>2011</v>
      </c>
      <c r="H18818" t="s">
        <v>368</v>
      </c>
      <c r="I18818" t="s">
        <v>43699</v>
      </c>
    </row>
    <row r="18819" spans="1:9" ht="16" x14ac:dyDescent="0.2">
      <c r="A18819" t="s">
        <v>43696</v>
      </c>
      <c r="B18819" t="s">
        <v>43701</v>
      </c>
      <c r="C18819">
        <v>3</v>
      </c>
      <c r="D18819" t="s">
        <v>12</v>
      </c>
      <c r="E18819" t="s">
        <v>12</v>
      </c>
      <c r="F18819" s="3" t="s">
        <v>43702</v>
      </c>
      <c r="G18819">
        <v>2011</v>
      </c>
      <c r="H18819" t="s">
        <v>3662</v>
      </c>
      <c r="I18819" t="s">
        <v>43699</v>
      </c>
    </row>
    <row r="18820" spans="1:9" ht="16" x14ac:dyDescent="0.2">
      <c r="A18820" t="s">
        <v>43703</v>
      </c>
      <c r="B18820" t="s">
        <v>43704</v>
      </c>
      <c r="C18820">
        <v>1</v>
      </c>
      <c r="D18820" t="s">
        <v>17666</v>
      </c>
      <c r="E18820" t="s">
        <v>12</v>
      </c>
      <c r="F18820" s="3" t="s">
        <v>43705</v>
      </c>
      <c r="G18820">
        <v>2011</v>
      </c>
      <c r="H18820" t="s">
        <v>1248</v>
      </c>
      <c r="I18820" t="s">
        <v>43706</v>
      </c>
    </row>
    <row r="18821" spans="1:9" ht="16" x14ac:dyDescent="0.2">
      <c r="A18821" t="s">
        <v>43703</v>
      </c>
      <c r="B18821" t="s">
        <v>43707</v>
      </c>
      <c r="C18821">
        <v>2</v>
      </c>
      <c r="D18821" t="s">
        <v>12</v>
      </c>
      <c r="E18821" t="s">
        <v>12</v>
      </c>
      <c r="F18821" s="3" t="s">
        <v>8622</v>
      </c>
      <c r="G18821">
        <v>2011</v>
      </c>
      <c r="H18821" t="s">
        <v>1248</v>
      </c>
      <c r="I18821" t="s">
        <v>43706</v>
      </c>
    </row>
    <row r="18822" spans="1:9" ht="16" x14ac:dyDescent="0.2">
      <c r="A18822" t="s">
        <v>43708</v>
      </c>
      <c r="B18822" t="s">
        <v>43709</v>
      </c>
      <c r="C18822">
        <v>1</v>
      </c>
      <c r="D18822">
        <f>169</f>
        <v>169</v>
      </c>
      <c r="E18822" t="s">
        <v>12819</v>
      </c>
      <c r="F18822" s="3" t="s">
        <v>43710</v>
      </c>
      <c r="G18822">
        <v>2011</v>
      </c>
      <c r="H18822" t="s">
        <v>86</v>
      </c>
      <c r="I18822" t="s">
        <v>43711</v>
      </c>
    </row>
    <row r="18823" spans="1:9" ht="32" x14ac:dyDescent="0.2">
      <c r="A18823" t="s">
        <v>43712</v>
      </c>
      <c r="B18823" t="s">
        <v>43713</v>
      </c>
      <c r="C18823">
        <v>1</v>
      </c>
      <c r="D18823" t="s">
        <v>12</v>
      </c>
      <c r="E18823" t="s">
        <v>12</v>
      </c>
      <c r="F18823" s="3" t="s">
        <v>43714</v>
      </c>
      <c r="G18823">
        <v>2011</v>
      </c>
      <c r="H18823" t="s">
        <v>14</v>
      </c>
      <c r="I18823" t="s">
        <v>43715</v>
      </c>
    </row>
    <row r="18824" spans="1:9" ht="16" x14ac:dyDescent="0.2">
      <c r="A18824" t="s">
        <v>43716</v>
      </c>
      <c r="B18824" t="s">
        <v>43717</v>
      </c>
      <c r="C18824">
        <v>1</v>
      </c>
      <c r="D18824" t="s">
        <v>1128</v>
      </c>
      <c r="E18824" t="s">
        <v>12</v>
      </c>
      <c r="F18824" s="3" t="s">
        <v>43718</v>
      </c>
      <c r="G18824">
        <v>2011</v>
      </c>
      <c r="H18824" t="s">
        <v>140</v>
      </c>
      <c r="I18824" t="s">
        <v>43719</v>
      </c>
    </row>
    <row r="18825" spans="1:9" ht="16" x14ac:dyDescent="0.2">
      <c r="A18825" t="s">
        <v>43716</v>
      </c>
      <c r="B18825" t="s">
        <v>43720</v>
      </c>
      <c r="C18825">
        <v>2</v>
      </c>
      <c r="D18825" t="s">
        <v>3989</v>
      </c>
      <c r="E18825" t="s">
        <v>12</v>
      </c>
      <c r="F18825" s="3" t="s">
        <v>43721</v>
      </c>
      <c r="G18825">
        <v>2011</v>
      </c>
      <c r="H18825" t="s">
        <v>140</v>
      </c>
      <c r="I18825" t="s">
        <v>43719</v>
      </c>
    </row>
    <row r="18826" spans="1:9" ht="32" x14ac:dyDescent="0.2">
      <c r="A18826" t="s">
        <v>43716</v>
      </c>
      <c r="B18826" t="s">
        <v>43722</v>
      </c>
      <c r="C18826">
        <v>3</v>
      </c>
      <c r="D18826" t="s">
        <v>3778</v>
      </c>
      <c r="E18826" t="s">
        <v>12</v>
      </c>
      <c r="F18826" s="3" t="s">
        <v>43723</v>
      </c>
      <c r="G18826">
        <v>2011</v>
      </c>
      <c r="H18826" t="s">
        <v>140</v>
      </c>
      <c r="I18826" t="s">
        <v>43719</v>
      </c>
    </row>
    <row r="18827" spans="1:9" ht="32" x14ac:dyDescent="0.2">
      <c r="A18827" t="s">
        <v>43724</v>
      </c>
      <c r="B18827" t="s">
        <v>43725</v>
      </c>
      <c r="C18827">
        <v>1</v>
      </c>
      <c r="D18827" t="s">
        <v>12</v>
      </c>
      <c r="E18827" t="s">
        <v>12</v>
      </c>
      <c r="F18827" s="3" t="s">
        <v>43726</v>
      </c>
      <c r="G18827">
        <v>2011</v>
      </c>
      <c r="H18827" t="s">
        <v>527</v>
      </c>
      <c r="I18827" t="s">
        <v>43727</v>
      </c>
    </row>
    <row r="18828" spans="1:9" ht="16" x14ac:dyDescent="0.2">
      <c r="A18828" t="s">
        <v>43728</v>
      </c>
      <c r="B18828" t="s">
        <v>38075</v>
      </c>
      <c r="C18828">
        <v>1</v>
      </c>
      <c r="D18828" t="s">
        <v>12</v>
      </c>
      <c r="E18828" t="s">
        <v>12</v>
      </c>
      <c r="F18828" s="3" t="s">
        <v>43729</v>
      </c>
      <c r="G18828">
        <v>2011</v>
      </c>
      <c r="H18828" t="s">
        <v>1663</v>
      </c>
      <c r="I18828" t="s">
        <v>43730</v>
      </c>
    </row>
    <row r="18829" spans="1:9" ht="16" x14ac:dyDescent="0.2">
      <c r="A18829" t="s">
        <v>43731</v>
      </c>
      <c r="B18829" t="s">
        <v>43732</v>
      </c>
      <c r="C18829">
        <v>1</v>
      </c>
      <c r="D18829">
        <f>237</f>
        <v>237</v>
      </c>
      <c r="E18829" t="s">
        <v>12</v>
      </c>
      <c r="F18829" s="3" t="s">
        <v>43733</v>
      </c>
      <c r="G18829">
        <v>2011</v>
      </c>
      <c r="H18829" t="s">
        <v>21</v>
      </c>
      <c r="I18829" t="s">
        <v>43734</v>
      </c>
    </row>
    <row r="18830" spans="1:9" ht="32" x14ac:dyDescent="0.2">
      <c r="A18830" t="s">
        <v>43731</v>
      </c>
      <c r="B18830" t="s">
        <v>39713</v>
      </c>
      <c r="C18830">
        <v>2</v>
      </c>
      <c r="D18830">
        <f>159</f>
        <v>159</v>
      </c>
      <c r="E18830" t="s">
        <v>12</v>
      </c>
      <c r="F18830" s="3" t="s">
        <v>35552</v>
      </c>
      <c r="G18830">
        <v>2011</v>
      </c>
      <c r="H18830" t="s">
        <v>323</v>
      </c>
      <c r="I18830" t="s">
        <v>43734</v>
      </c>
    </row>
    <row r="18831" spans="1:9" ht="32" x14ac:dyDescent="0.2">
      <c r="A18831" t="s">
        <v>43731</v>
      </c>
      <c r="B18831" t="s">
        <v>43735</v>
      </c>
      <c r="C18831">
        <v>3</v>
      </c>
      <c r="D18831" t="s">
        <v>2828</v>
      </c>
      <c r="E18831" t="s">
        <v>12</v>
      </c>
      <c r="F18831" s="3" t="s">
        <v>43736</v>
      </c>
      <c r="G18831">
        <v>2011</v>
      </c>
      <c r="H18831" t="s">
        <v>323</v>
      </c>
      <c r="I18831" t="s">
        <v>43734</v>
      </c>
    </row>
    <row r="18832" spans="1:9" ht="16" x14ac:dyDescent="0.2">
      <c r="A18832" t="s">
        <v>43737</v>
      </c>
      <c r="B18832" t="s">
        <v>43738</v>
      </c>
      <c r="C18832">
        <v>1</v>
      </c>
      <c r="D18832" t="s">
        <v>12</v>
      </c>
      <c r="E18832" t="s">
        <v>12</v>
      </c>
      <c r="F18832" s="3" t="s">
        <v>43739</v>
      </c>
      <c r="G18832">
        <v>2011</v>
      </c>
      <c r="H18832" t="s">
        <v>140</v>
      </c>
      <c r="I18832" t="s">
        <v>43740</v>
      </c>
    </row>
    <row r="18833" spans="1:9" ht="32" x14ac:dyDescent="0.2">
      <c r="A18833" t="s">
        <v>43737</v>
      </c>
      <c r="B18833" t="s">
        <v>43741</v>
      </c>
      <c r="C18833">
        <v>2</v>
      </c>
      <c r="D18833" t="s">
        <v>12</v>
      </c>
      <c r="E18833" t="s">
        <v>12</v>
      </c>
      <c r="F18833" s="3" t="s">
        <v>43742</v>
      </c>
      <c r="G18833">
        <v>2011</v>
      </c>
      <c r="H18833" t="s">
        <v>140</v>
      </c>
      <c r="I18833" t="s">
        <v>43740</v>
      </c>
    </row>
    <row r="18834" spans="1:9" ht="32" x14ac:dyDescent="0.2">
      <c r="A18834" t="s">
        <v>43737</v>
      </c>
      <c r="B18834" t="s">
        <v>43743</v>
      </c>
      <c r="C18834">
        <v>3</v>
      </c>
      <c r="D18834" t="s">
        <v>52</v>
      </c>
      <c r="E18834" t="s">
        <v>12</v>
      </c>
      <c r="F18834" s="3" t="s">
        <v>43744</v>
      </c>
      <c r="G18834">
        <v>2011</v>
      </c>
      <c r="H18834" t="s">
        <v>140</v>
      </c>
      <c r="I18834" t="s">
        <v>43740</v>
      </c>
    </row>
    <row r="18835" spans="1:9" ht="32" x14ac:dyDescent="0.2">
      <c r="A18835" t="s">
        <v>43737</v>
      </c>
      <c r="B18835" t="s">
        <v>39434</v>
      </c>
      <c r="C18835">
        <v>4</v>
      </c>
      <c r="D18835" t="s">
        <v>12</v>
      </c>
      <c r="E18835" t="s">
        <v>12</v>
      </c>
      <c r="F18835" s="3" t="s">
        <v>43742</v>
      </c>
      <c r="G18835">
        <v>2011</v>
      </c>
      <c r="H18835" t="s">
        <v>140</v>
      </c>
      <c r="I18835" t="s">
        <v>43740</v>
      </c>
    </row>
    <row r="18836" spans="1:9" ht="32" x14ac:dyDescent="0.2">
      <c r="A18836" t="s">
        <v>43745</v>
      </c>
      <c r="B18836" t="s">
        <v>43746</v>
      </c>
      <c r="C18836">
        <v>1</v>
      </c>
      <c r="D18836">
        <f>400</f>
        <v>400</v>
      </c>
      <c r="E18836" t="s">
        <v>12</v>
      </c>
      <c r="F18836" s="3" t="s">
        <v>43747</v>
      </c>
      <c r="G18836">
        <v>2011</v>
      </c>
      <c r="H18836" t="s">
        <v>140</v>
      </c>
      <c r="I18836" t="s">
        <v>43748</v>
      </c>
    </row>
    <row r="18837" spans="1:9" ht="32" x14ac:dyDescent="0.2">
      <c r="A18837" t="s">
        <v>43745</v>
      </c>
      <c r="B18837" t="s">
        <v>43749</v>
      </c>
      <c r="C18837">
        <v>2</v>
      </c>
      <c r="D18837" t="s">
        <v>12</v>
      </c>
      <c r="E18837" t="s">
        <v>12</v>
      </c>
      <c r="F18837" s="3" t="s">
        <v>43750</v>
      </c>
      <c r="G18837">
        <v>2011</v>
      </c>
      <c r="H18837" t="s">
        <v>140</v>
      </c>
      <c r="I18837" t="s">
        <v>43748</v>
      </c>
    </row>
    <row r="18838" spans="1:9" ht="32" x14ac:dyDescent="0.2">
      <c r="A18838" t="s">
        <v>43745</v>
      </c>
      <c r="B18838" t="s">
        <v>43751</v>
      </c>
      <c r="C18838">
        <v>3</v>
      </c>
      <c r="D18838" t="s">
        <v>12</v>
      </c>
      <c r="E18838" t="s">
        <v>12</v>
      </c>
      <c r="F18838" s="3" t="s">
        <v>43752</v>
      </c>
      <c r="G18838">
        <v>2011</v>
      </c>
      <c r="H18838" t="s">
        <v>140</v>
      </c>
      <c r="I18838" t="s">
        <v>43748</v>
      </c>
    </row>
    <row r="18839" spans="1:9" ht="16" x14ac:dyDescent="0.2">
      <c r="A18839" t="s">
        <v>43753</v>
      </c>
      <c r="B18839" t="s">
        <v>42921</v>
      </c>
      <c r="C18839">
        <v>1</v>
      </c>
      <c r="D18839" t="s">
        <v>12</v>
      </c>
      <c r="E18839" t="s">
        <v>3798</v>
      </c>
      <c r="F18839" s="3" t="s">
        <v>42922</v>
      </c>
      <c r="G18839">
        <v>2011</v>
      </c>
      <c r="H18839" t="s">
        <v>37</v>
      </c>
      <c r="I18839" t="s">
        <v>43754</v>
      </c>
    </row>
    <row r="18840" spans="1:9" ht="32" x14ac:dyDescent="0.2">
      <c r="A18840" t="s">
        <v>43753</v>
      </c>
      <c r="B18840" t="s">
        <v>35638</v>
      </c>
      <c r="C18840">
        <v>2</v>
      </c>
      <c r="D18840" t="s">
        <v>12</v>
      </c>
      <c r="E18840" t="s">
        <v>12</v>
      </c>
      <c r="F18840" s="3" t="s">
        <v>43755</v>
      </c>
      <c r="G18840">
        <v>2011</v>
      </c>
      <c r="H18840" t="s">
        <v>140</v>
      </c>
      <c r="I18840" t="s">
        <v>43754</v>
      </c>
    </row>
    <row r="18841" spans="1:9" ht="32" x14ac:dyDescent="0.2">
      <c r="A18841" t="s">
        <v>43753</v>
      </c>
      <c r="B18841" t="s">
        <v>43756</v>
      </c>
      <c r="C18841">
        <v>3</v>
      </c>
      <c r="D18841" t="s">
        <v>12</v>
      </c>
      <c r="E18841" t="s">
        <v>12</v>
      </c>
      <c r="F18841" s="3" t="s">
        <v>43757</v>
      </c>
      <c r="G18841">
        <v>2011</v>
      </c>
      <c r="H18841" t="s">
        <v>140</v>
      </c>
      <c r="I18841" t="s">
        <v>43754</v>
      </c>
    </row>
    <row r="18842" spans="1:9" ht="32" x14ac:dyDescent="0.2">
      <c r="A18842" t="s">
        <v>43758</v>
      </c>
      <c r="B18842" t="s">
        <v>1016</v>
      </c>
      <c r="C18842">
        <v>1</v>
      </c>
      <c r="D18842" t="s">
        <v>52</v>
      </c>
      <c r="E18842" t="s">
        <v>12</v>
      </c>
      <c r="F18842" s="3" t="s">
        <v>2148</v>
      </c>
      <c r="G18842">
        <v>2011</v>
      </c>
      <c r="H18842" t="s">
        <v>140</v>
      </c>
      <c r="I18842" t="s">
        <v>43759</v>
      </c>
    </row>
    <row r="18843" spans="1:9" ht="16" x14ac:dyDescent="0.2">
      <c r="A18843" t="s">
        <v>43758</v>
      </c>
      <c r="B18843" t="s">
        <v>31046</v>
      </c>
      <c r="C18843">
        <v>2</v>
      </c>
      <c r="D18843" t="s">
        <v>12</v>
      </c>
      <c r="E18843" t="s">
        <v>12</v>
      </c>
      <c r="F18843" s="3" t="s">
        <v>23053</v>
      </c>
      <c r="G18843">
        <v>2011</v>
      </c>
      <c r="H18843" t="s">
        <v>140</v>
      </c>
      <c r="I18843" t="s">
        <v>43759</v>
      </c>
    </row>
    <row r="18844" spans="1:9" ht="32" x14ac:dyDescent="0.2">
      <c r="A18844" t="s">
        <v>43758</v>
      </c>
      <c r="B18844" t="s">
        <v>11394</v>
      </c>
      <c r="C18844">
        <v>3</v>
      </c>
      <c r="D18844">
        <f>285</f>
        <v>285</v>
      </c>
      <c r="E18844" t="s">
        <v>12</v>
      </c>
      <c r="F18844" s="3" t="s">
        <v>41300</v>
      </c>
      <c r="G18844">
        <v>2011</v>
      </c>
      <c r="H18844" t="s">
        <v>140</v>
      </c>
      <c r="I18844" t="s">
        <v>43759</v>
      </c>
    </row>
    <row r="18845" spans="1:9" ht="32" x14ac:dyDescent="0.2">
      <c r="A18845" t="s">
        <v>43760</v>
      </c>
      <c r="B18845" t="s">
        <v>43539</v>
      </c>
      <c r="C18845">
        <v>1</v>
      </c>
      <c r="D18845" t="s">
        <v>12</v>
      </c>
      <c r="E18845" t="s">
        <v>12</v>
      </c>
      <c r="F18845" s="3" t="s">
        <v>43540</v>
      </c>
      <c r="G18845">
        <v>2011</v>
      </c>
      <c r="H18845" t="s">
        <v>1248</v>
      </c>
      <c r="I18845" t="s">
        <v>43761</v>
      </c>
    </row>
    <row r="18846" spans="1:9" ht="16" x14ac:dyDescent="0.2">
      <c r="A18846" t="s">
        <v>43760</v>
      </c>
      <c r="B18846" t="s">
        <v>43542</v>
      </c>
      <c r="C18846">
        <v>2</v>
      </c>
      <c r="D18846" t="s">
        <v>12</v>
      </c>
      <c r="E18846" t="s">
        <v>12</v>
      </c>
      <c r="F18846" s="3" t="s">
        <v>43543</v>
      </c>
      <c r="G18846">
        <v>2011</v>
      </c>
      <c r="H18846" t="s">
        <v>1248</v>
      </c>
      <c r="I18846" t="s">
        <v>43761</v>
      </c>
    </row>
    <row r="18847" spans="1:9" ht="32" x14ac:dyDescent="0.2">
      <c r="A18847" t="s">
        <v>43762</v>
      </c>
      <c r="B18847" t="s">
        <v>27756</v>
      </c>
      <c r="C18847">
        <v>1</v>
      </c>
      <c r="D18847" t="s">
        <v>12</v>
      </c>
      <c r="E18847" t="s">
        <v>12</v>
      </c>
      <c r="F18847" s="3" t="s">
        <v>33909</v>
      </c>
      <c r="G18847">
        <v>2011</v>
      </c>
      <c r="H18847" t="s">
        <v>140</v>
      </c>
      <c r="I18847" t="s">
        <v>43763</v>
      </c>
    </row>
    <row r="18848" spans="1:9" ht="16" x14ac:dyDescent="0.2">
      <c r="A18848" t="s">
        <v>43764</v>
      </c>
      <c r="B18848" t="s">
        <v>5620</v>
      </c>
      <c r="C18848">
        <v>1</v>
      </c>
      <c r="D18848" t="s">
        <v>12</v>
      </c>
      <c r="E18848" t="s">
        <v>12</v>
      </c>
      <c r="F18848" s="3" t="s">
        <v>583</v>
      </c>
      <c r="G18848">
        <v>2011</v>
      </c>
      <c r="H18848" t="s">
        <v>140</v>
      </c>
      <c r="I18848" t="s">
        <v>43765</v>
      </c>
    </row>
    <row r="18849" spans="1:9" ht="16" x14ac:dyDescent="0.2">
      <c r="A18849" t="s">
        <v>43764</v>
      </c>
      <c r="B18849" t="s">
        <v>38299</v>
      </c>
      <c r="C18849">
        <v>2</v>
      </c>
      <c r="D18849" t="s">
        <v>12</v>
      </c>
      <c r="E18849" t="s">
        <v>12</v>
      </c>
      <c r="F18849" s="3" t="s">
        <v>583</v>
      </c>
      <c r="G18849">
        <v>2011</v>
      </c>
      <c r="H18849" t="s">
        <v>140</v>
      </c>
      <c r="I18849" t="s">
        <v>43765</v>
      </c>
    </row>
    <row r="18850" spans="1:9" ht="32" x14ac:dyDescent="0.2">
      <c r="A18850" t="s">
        <v>43766</v>
      </c>
      <c r="B18850" t="s">
        <v>43767</v>
      </c>
      <c r="C18850">
        <v>1</v>
      </c>
      <c r="D18850">
        <f>400</f>
        <v>400</v>
      </c>
      <c r="E18850" t="s">
        <v>12</v>
      </c>
      <c r="F18850" s="3" t="s">
        <v>40878</v>
      </c>
      <c r="G18850">
        <v>2011</v>
      </c>
      <c r="H18850" t="s">
        <v>140</v>
      </c>
      <c r="I18850" t="s">
        <v>43768</v>
      </c>
    </row>
    <row r="18851" spans="1:9" ht="32" x14ac:dyDescent="0.2">
      <c r="A18851" t="s">
        <v>43766</v>
      </c>
      <c r="B18851" t="s">
        <v>43769</v>
      </c>
      <c r="C18851">
        <v>2</v>
      </c>
      <c r="D18851">
        <f>400</f>
        <v>400</v>
      </c>
      <c r="E18851" t="s">
        <v>12</v>
      </c>
      <c r="F18851" s="3" t="s">
        <v>20809</v>
      </c>
      <c r="G18851">
        <v>2011</v>
      </c>
      <c r="H18851" t="s">
        <v>140</v>
      </c>
      <c r="I18851" t="s">
        <v>43768</v>
      </c>
    </row>
    <row r="18852" spans="1:9" ht="16" x14ac:dyDescent="0.2">
      <c r="A18852" t="s">
        <v>43766</v>
      </c>
      <c r="B18852" t="s">
        <v>43770</v>
      </c>
      <c r="C18852">
        <v>3</v>
      </c>
      <c r="D18852" t="s">
        <v>12</v>
      </c>
      <c r="E18852" t="s">
        <v>12</v>
      </c>
      <c r="F18852" s="3" t="s">
        <v>43771</v>
      </c>
      <c r="G18852">
        <v>2011</v>
      </c>
      <c r="H18852" t="s">
        <v>140</v>
      </c>
      <c r="I18852" t="s">
        <v>43768</v>
      </c>
    </row>
    <row r="18853" spans="1:9" ht="16" x14ac:dyDescent="0.2">
      <c r="A18853" t="s">
        <v>43772</v>
      </c>
      <c r="B18853" t="s">
        <v>43773</v>
      </c>
      <c r="C18853">
        <v>1</v>
      </c>
      <c r="D18853">
        <f>375</f>
        <v>375</v>
      </c>
      <c r="E18853" t="s">
        <v>12</v>
      </c>
      <c r="F18853" s="3" t="s">
        <v>23158</v>
      </c>
      <c r="G18853">
        <v>2011</v>
      </c>
      <c r="H18853" t="s">
        <v>368</v>
      </c>
      <c r="I18853" t="s">
        <v>43774</v>
      </c>
    </row>
    <row r="18854" spans="1:9" ht="32" x14ac:dyDescent="0.2">
      <c r="A18854" t="s">
        <v>43775</v>
      </c>
      <c r="B18854" t="s">
        <v>43776</v>
      </c>
      <c r="C18854">
        <v>1</v>
      </c>
      <c r="D18854" t="s">
        <v>344</v>
      </c>
      <c r="E18854" t="s">
        <v>12</v>
      </c>
      <c r="F18854" s="3" t="s">
        <v>43777</v>
      </c>
      <c r="G18854">
        <v>2011</v>
      </c>
      <c r="H18854" t="s">
        <v>140</v>
      </c>
      <c r="I18854" t="s">
        <v>43778</v>
      </c>
    </row>
    <row r="18855" spans="1:9" ht="32" x14ac:dyDescent="0.2">
      <c r="A18855" t="s">
        <v>43779</v>
      </c>
      <c r="B18855" t="s">
        <v>40548</v>
      </c>
      <c r="C18855">
        <v>1</v>
      </c>
      <c r="D18855">
        <f>132</f>
        <v>132</v>
      </c>
      <c r="E18855" t="s">
        <v>12</v>
      </c>
      <c r="F18855" s="7" t="s">
        <v>19046</v>
      </c>
      <c r="G18855">
        <v>2011</v>
      </c>
      <c r="H18855" t="s">
        <v>140</v>
      </c>
      <c r="I18855" t="s">
        <v>43780</v>
      </c>
    </row>
    <row r="18856" spans="1:9" ht="32" x14ac:dyDescent="0.2">
      <c r="A18856" t="s">
        <v>43779</v>
      </c>
      <c r="B18856" t="s">
        <v>42718</v>
      </c>
      <c r="C18856">
        <v>2</v>
      </c>
      <c r="D18856">
        <f>132</f>
        <v>132</v>
      </c>
      <c r="E18856" t="s">
        <v>12</v>
      </c>
      <c r="F18856" s="7" t="s">
        <v>43781</v>
      </c>
      <c r="G18856">
        <v>2011</v>
      </c>
      <c r="H18856" t="s">
        <v>140</v>
      </c>
      <c r="I18856" t="s">
        <v>43780</v>
      </c>
    </row>
    <row r="18857" spans="1:9" ht="16" x14ac:dyDescent="0.2">
      <c r="A18857" t="s">
        <v>43779</v>
      </c>
      <c r="B18857" t="s">
        <v>42720</v>
      </c>
      <c r="C18857">
        <v>3</v>
      </c>
      <c r="D18857" t="s">
        <v>12</v>
      </c>
      <c r="E18857" t="s">
        <v>12</v>
      </c>
      <c r="F18857" s="3" t="s">
        <v>43782</v>
      </c>
      <c r="G18857">
        <v>2011</v>
      </c>
      <c r="H18857" t="s">
        <v>140</v>
      </c>
      <c r="I18857" t="s">
        <v>43780</v>
      </c>
    </row>
    <row r="18858" spans="1:9" ht="16" x14ac:dyDescent="0.2">
      <c r="A18858" t="s">
        <v>43783</v>
      </c>
      <c r="B18858" t="s">
        <v>43784</v>
      </c>
      <c r="C18858">
        <v>1</v>
      </c>
      <c r="D18858" t="s">
        <v>12</v>
      </c>
      <c r="E18858" t="s">
        <v>12</v>
      </c>
      <c r="F18858" s="3" t="s">
        <v>43785</v>
      </c>
      <c r="G18858">
        <v>2011</v>
      </c>
      <c r="H18858" t="s">
        <v>140</v>
      </c>
      <c r="I18858" t="s">
        <v>43786</v>
      </c>
    </row>
    <row r="18859" spans="1:9" ht="16" x14ac:dyDescent="0.2">
      <c r="A18859" t="s">
        <v>43783</v>
      </c>
      <c r="B18859" t="s">
        <v>43787</v>
      </c>
      <c r="C18859">
        <v>2</v>
      </c>
      <c r="D18859" t="s">
        <v>12</v>
      </c>
      <c r="E18859" t="s">
        <v>12</v>
      </c>
      <c r="F18859" s="3" t="s">
        <v>43788</v>
      </c>
      <c r="G18859">
        <v>2011</v>
      </c>
      <c r="H18859" t="s">
        <v>140</v>
      </c>
      <c r="I18859" t="s">
        <v>43786</v>
      </c>
    </row>
    <row r="18860" spans="1:9" ht="16" x14ac:dyDescent="0.2">
      <c r="A18860" t="s">
        <v>43789</v>
      </c>
      <c r="B18860" t="s">
        <v>43365</v>
      </c>
      <c r="C18860">
        <v>3</v>
      </c>
      <c r="D18860" t="s">
        <v>12</v>
      </c>
      <c r="E18860" t="s">
        <v>12</v>
      </c>
      <c r="F18860" s="3" t="s">
        <v>43790</v>
      </c>
      <c r="G18860">
        <v>2011</v>
      </c>
      <c r="H18860" t="s">
        <v>140</v>
      </c>
      <c r="I18860" t="s">
        <v>43367</v>
      </c>
    </row>
    <row r="18861" spans="1:9" ht="16" x14ac:dyDescent="0.2">
      <c r="A18861" t="s">
        <v>43791</v>
      </c>
      <c r="B18861" t="s">
        <v>43792</v>
      </c>
      <c r="C18861">
        <v>1</v>
      </c>
      <c r="D18861">
        <f>441</f>
        <v>441</v>
      </c>
      <c r="E18861" t="s">
        <v>12</v>
      </c>
      <c r="F18861" s="3" t="s">
        <v>43793</v>
      </c>
      <c r="G18861">
        <v>2010</v>
      </c>
      <c r="H18861" t="s">
        <v>140</v>
      </c>
      <c r="I18861" t="s">
        <v>43794</v>
      </c>
    </row>
    <row r="18862" spans="1:9" ht="16" x14ac:dyDescent="0.2">
      <c r="A18862" t="s">
        <v>43795</v>
      </c>
      <c r="B18862" t="s">
        <v>43796</v>
      </c>
      <c r="C18862">
        <v>1</v>
      </c>
      <c r="D18862" t="s">
        <v>1128</v>
      </c>
      <c r="E18862" t="s">
        <v>12</v>
      </c>
      <c r="F18862" s="3" t="s">
        <v>43797</v>
      </c>
      <c r="G18862">
        <v>2010</v>
      </c>
      <c r="H18862" t="s">
        <v>140</v>
      </c>
      <c r="I18862" t="s">
        <v>43798</v>
      </c>
    </row>
    <row r="18863" spans="1:9" ht="16" x14ac:dyDescent="0.2">
      <c r="A18863" t="s">
        <v>43795</v>
      </c>
      <c r="B18863" t="s">
        <v>43799</v>
      </c>
      <c r="C18863">
        <v>2</v>
      </c>
      <c r="D18863">
        <f>410</f>
        <v>410</v>
      </c>
      <c r="E18863" t="s">
        <v>12</v>
      </c>
      <c r="F18863" s="3" t="s">
        <v>13197</v>
      </c>
      <c r="G18863">
        <v>2010</v>
      </c>
      <c r="H18863" t="s">
        <v>140</v>
      </c>
      <c r="I18863" t="s">
        <v>43798</v>
      </c>
    </row>
    <row r="18864" spans="1:9" ht="16" x14ac:dyDescent="0.2">
      <c r="A18864" t="s">
        <v>43795</v>
      </c>
      <c r="B18864" t="s">
        <v>43800</v>
      </c>
      <c r="C18864">
        <v>3</v>
      </c>
      <c r="D18864" t="s">
        <v>1010</v>
      </c>
      <c r="E18864" t="s">
        <v>12</v>
      </c>
      <c r="F18864" s="3" t="s">
        <v>43801</v>
      </c>
      <c r="G18864">
        <v>2010</v>
      </c>
      <c r="H18864" t="s">
        <v>140</v>
      </c>
      <c r="I18864" t="s">
        <v>43798</v>
      </c>
    </row>
    <row r="18865" spans="1:9" ht="16" x14ac:dyDescent="0.2">
      <c r="A18865" t="s">
        <v>43802</v>
      </c>
      <c r="B18865" t="s">
        <v>43803</v>
      </c>
      <c r="C18865">
        <v>1</v>
      </c>
      <c r="D18865" t="s">
        <v>1025</v>
      </c>
      <c r="E18865" t="s">
        <v>12</v>
      </c>
      <c r="F18865" s="3" t="s">
        <v>10279</v>
      </c>
      <c r="G18865">
        <v>2010</v>
      </c>
      <c r="H18865" t="s">
        <v>140</v>
      </c>
      <c r="I18865" t="s">
        <v>43804</v>
      </c>
    </row>
    <row r="18866" spans="1:9" ht="32" x14ac:dyDescent="0.2">
      <c r="A18866" t="s">
        <v>43805</v>
      </c>
      <c r="B18866" t="s">
        <v>43806</v>
      </c>
      <c r="C18866">
        <v>1</v>
      </c>
      <c r="D18866" t="s">
        <v>12</v>
      </c>
      <c r="E18866" t="s">
        <v>12</v>
      </c>
      <c r="F18866" s="3" t="s">
        <v>43807</v>
      </c>
      <c r="G18866">
        <v>2010</v>
      </c>
      <c r="H18866" t="s">
        <v>140</v>
      </c>
      <c r="I18866" t="s">
        <v>43808</v>
      </c>
    </row>
    <row r="18867" spans="1:9" ht="32" x14ac:dyDescent="0.2">
      <c r="A18867" t="s">
        <v>43805</v>
      </c>
      <c r="B18867" t="s">
        <v>43809</v>
      </c>
      <c r="C18867">
        <v>2</v>
      </c>
      <c r="D18867" t="s">
        <v>12</v>
      </c>
      <c r="E18867" t="s">
        <v>12</v>
      </c>
      <c r="F18867" s="3" t="s">
        <v>43810</v>
      </c>
      <c r="G18867">
        <v>2010</v>
      </c>
      <c r="H18867" t="s">
        <v>67</v>
      </c>
      <c r="I18867" t="s">
        <v>43808</v>
      </c>
    </row>
    <row r="18868" spans="1:9" ht="32" x14ac:dyDescent="0.2">
      <c r="A18868" t="s">
        <v>43811</v>
      </c>
      <c r="B18868" t="s">
        <v>43812</v>
      </c>
      <c r="C18868">
        <v>1</v>
      </c>
      <c r="D18868" t="s">
        <v>12</v>
      </c>
      <c r="E18868" t="s">
        <v>12</v>
      </c>
      <c r="F18868" s="3" t="s">
        <v>43813</v>
      </c>
      <c r="G18868">
        <v>2010</v>
      </c>
      <c r="H18868" t="s">
        <v>14</v>
      </c>
      <c r="I18868" t="s">
        <v>43814</v>
      </c>
    </row>
    <row r="18869" spans="1:9" ht="32" x14ac:dyDescent="0.2">
      <c r="A18869" t="s">
        <v>43811</v>
      </c>
      <c r="B18869" t="s">
        <v>43815</v>
      </c>
      <c r="C18869">
        <v>2</v>
      </c>
      <c r="D18869" t="s">
        <v>12</v>
      </c>
      <c r="E18869" t="s">
        <v>12</v>
      </c>
      <c r="F18869" s="3" t="s">
        <v>24450</v>
      </c>
      <c r="G18869">
        <v>2010</v>
      </c>
      <c r="H18869" t="s">
        <v>14</v>
      </c>
      <c r="I18869" t="s">
        <v>43814</v>
      </c>
    </row>
    <row r="18870" spans="1:9" ht="16" x14ac:dyDescent="0.2">
      <c r="A18870" t="s">
        <v>43816</v>
      </c>
      <c r="B18870" t="s">
        <v>43817</v>
      </c>
      <c r="C18870">
        <v>1</v>
      </c>
      <c r="D18870">
        <f>400</f>
        <v>400</v>
      </c>
      <c r="E18870" t="s">
        <v>12</v>
      </c>
      <c r="F18870" s="3" t="s">
        <v>43818</v>
      </c>
      <c r="G18870">
        <v>2010</v>
      </c>
      <c r="H18870" t="s">
        <v>140</v>
      </c>
      <c r="I18870" t="s">
        <v>43819</v>
      </c>
    </row>
    <row r="18871" spans="1:9" ht="16" x14ac:dyDescent="0.2">
      <c r="A18871" t="s">
        <v>43820</v>
      </c>
      <c r="B18871" t="s">
        <v>43821</v>
      </c>
      <c r="C18871">
        <v>1</v>
      </c>
      <c r="D18871" t="s">
        <v>1421</v>
      </c>
      <c r="E18871" t="s">
        <v>12</v>
      </c>
      <c r="F18871" s="3" t="s">
        <v>32569</v>
      </c>
      <c r="G18871">
        <v>2010</v>
      </c>
      <c r="H18871" t="s">
        <v>86</v>
      </c>
      <c r="I18871" t="s">
        <v>43822</v>
      </c>
    </row>
    <row r="18872" spans="1:9" ht="16" x14ac:dyDescent="0.2">
      <c r="A18872" t="s">
        <v>43820</v>
      </c>
      <c r="B18872" t="s">
        <v>43823</v>
      </c>
      <c r="C18872">
        <v>2</v>
      </c>
      <c r="D18872" t="s">
        <v>12</v>
      </c>
      <c r="E18872" t="s">
        <v>12</v>
      </c>
      <c r="F18872" s="3" t="s">
        <v>36668</v>
      </c>
      <c r="G18872">
        <v>2010</v>
      </c>
      <c r="H18872" t="s">
        <v>140</v>
      </c>
      <c r="I18872" t="s">
        <v>43822</v>
      </c>
    </row>
    <row r="18873" spans="1:9" ht="16" x14ac:dyDescent="0.2">
      <c r="A18873" t="s">
        <v>43824</v>
      </c>
      <c r="B18873" t="s">
        <v>43825</v>
      </c>
      <c r="C18873">
        <v>1</v>
      </c>
      <c r="D18873">
        <f>400</f>
        <v>400</v>
      </c>
      <c r="E18873" t="s">
        <v>12</v>
      </c>
      <c r="F18873" s="3" t="s">
        <v>23204</v>
      </c>
      <c r="G18873">
        <v>2010</v>
      </c>
      <c r="H18873" t="s">
        <v>140</v>
      </c>
      <c r="I18873" t="s">
        <v>43826</v>
      </c>
    </row>
    <row r="18874" spans="1:9" ht="16" x14ac:dyDescent="0.2">
      <c r="A18874" t="s">
        <v>43824</v>
      </c>
      <c r="B18874" t="s">
        <v>43827</v>
      </c>
      <c r="C18874">
        <v>2</v>
      </c>
      <c r="D18874" t="s">
        <v>90</v>
      </c>
      <c r="E18874" t="s">
        <v>12</v>
      </c>
      <c r="F18874" s="3" t="s">
        <v>43828</v>
      </c>
      <c r="G18874">
        <v>2010</v>
      </c>
      <c r="H18874" t="s">
        <v>140</v>
      </c>
      <c r="I18874" t="s">
        <v>43826</v>
      </c>
    </row>
    <row r="18875" spans="1:9" ht="16" x14ac:dyDescent="0.2">
      <c r="A18875" t="s">
        <v>43829</v>
      </c>
      <c r="B18875" t="s">
        <v>43830</v>
      </c>
      <c r="C18875">
        <v>1</v>
      </c>
      <c r="D18875" t="s">
        <v>10222</v>
      </c>
      <c r="E18875" t="s">
        <v>12</v>
      </c>
      <c r="F18875" s="3" t="s">
        <v>43831</v>
      </c>
      <c r="G18875">
        <v>2010</v>
      </c>
      <c r="H18875" t="s">
        <v>67</v>
      </c>
      <c r="I18875" t="s">
        <v>43832</v>
      </c>
    </row>
    <row r="18876" spans="1:9" ht="32" x14ac:dyDescent="0.2">
      <c r="A18876" t="s">
        <v>43829</v>
      </c>
      <c r="B18876" t="s">
        <v>43833</v>
      </c>
      <c r="C18876">
        <v>2</v>
      </c>
      <c r="D18876">
        <f>355</f>
        <v>355</v>
      </c>
      <c r="E18876" t="s">
        <v>12</v>
      </c>
      <c r="F18876" s="3" t="s">
        <v>43834</v>
      </c>
      <c r="G18876">
        <v>2010</v>
      </c>
      <c r="H18876" t="s">
        <v>67</v>
      </c>
      <c r="I18876" t="s">
        <v>43832</v>
      </c>
    </row>
    <row r="18877" spans="1:9" ht="16" x14ac:dyDescent="0.2">
      <c r="A18877" t="s">
        <v>43835</v>
      </c>
      <c r="B18877" t="s">
        <v>43836</v>
      </c>
      <c r="C18877">
        <v>1</v>
      </c>
      <c r="D18877" t="s">
        <v>12</v>
      </c>
      <c r="E18877" t="s">
        <v>12</v>
      </c>
      <c r="F18877" s="3" t="s">
        <v>43837</v>
      </c>
      <c r="G18877">
        <v>2010</v>
      </c>
      <c r="H18877" t="s">
        <v>998</v>
      </c>
      <c r="I18877" t="s">
        <v>43838</v>
      </c>
    </row>
    <row r="18878" spans="1:9" ht="16" x14ac:dyDescent="0.2">
      <c r="A18878" t="s">
        <v>43839</v>
      </c>
      <c r="B18878" t="s">
        <v>39453</v>
      </c>
      <c r="C18878">
        <v>1</v>
      </c>
      <c r="D18878" t="s">
        <v>6388</v>
      </c>
      <c r="E18878" t="s">
        <v>12</v>
      </c>
      <c r="F18878" s="3" t="s">
        <v>18740</v>
      </c>
      <c r="G18878">
        <v>2010</v>
      </c>
      <c r="H18878" t="s">
        <v>371</v>
      </c>
      <c r="I18878" t="s">
        <v>43840</v>
      </c>
    </row>
    <row r="18879" spans="1:9" ht="32" x14ac:dyDescent="0.2">
      <c r="A18879" t="s">
        <v>43841</v>
      </c>
      <c r="B18879" t="s">
        <v>1531</v>
      </c>
      <c r="C18879">
        <v>1</v>
      </c>
      <c r="D18879" t="s">
        <v>12</v>
      </c>
      <c r="E18879" t="s">
        <v>12</v>
      </c>
      <c r="F18879" s="3" t="s">
        <v>43842</v>
      </c>
      <c r="G18879">
        <v>2010</v>
      </c>
      <c r="H18879" t="s">
        <v>14</v>
      </c>
      <c r="I18879" t="s">
        <v>43843</v>
      </c>
    </row>
    <row r="18880" spans="1:9" ht="32" x14ac:dyDescent="0.2">
      <c r="A18880" t="s">
        <v>43844</v>
      </c>
      <c r="B18880" t="s">
        <v>21906</v>
      </c>
      <c r="C18880">
        <v>1</v>
      </c>
      <c r="D18880" t="s">
        <v>12</v>
      </c>
      <c r="E18880" t="s">
        <v>464</v>
      </c>
      <c r="F18880" s="3" t="s">
        <v>43845</v>
      </c>
      <c r="G18880">
        <v>2010</v>
      </c>
      <c r="H18880" t="s">
        <v>14</v>
      </c>
      <c r="I18880" t="s">
        <v>43846</v>
      </c>
    </row>
    <row r="18881" spans="1:9" ht="32" x14ac:dyDescent="0.2">
      <c r="A18881" t="s">
        <v>43847</v>
      </c>
      <c r="B18881" t="s">
        <v>43848</v>
      </c>
      <c r="C18881">
        <v>1</v>
      </c>
      <c r="D18881">
        <f>237</f>
        <v>237</v>
      </c>
      <c r="E18881" t="s">
        <v>12</v>
      </c>
      <c r="F18881" s="3" t="s">
        <v>43849</v>
      </c>
      <c r="G18881">
        <v>2010</v>
      </c>
      <c r="H18881" t="s">
        <v>21</v>
      </c>
      <c r="I18881" t="s">
        <v>43850</v>
      </c>
    </row>
    <row r="18882" spans="1:9" ht="16" x14ac:dyDescent="0.2">
      <c r="A18882" t="s">
        <v>43851</v>
      </c>
      <c r="B18882" t="s">
        <v>43852</v>
      </c>
      <c r="C18882">
        <v>1</v>
      </c>
      <c r="D18882" t="s">
        <v>12</v>
      </c>
      <c r="E18882" t="s">
        <v>12</v>
      </c>
      <c r="F18882" s="3" t="s">
        <v>43853</v>
      </c>
      <c r="G18882">
        <v>2010</v>
      </c>
      <c r="H18882" t="s">
        <v>646</v>
      </c>
      <c r="I18882" t="s">
        <v>43854</v>
      </c>
    </row>
    <row r="18883" spans="1:9" ht="16" x14ac:dyDescent="0.2">
      <c r="A18883" t="s">
        <v>43851</v>
      </c>
      <c r="B18883" t="s">
        <v>43855</v>
      </c>
      <c r="C18883">
        <v>2</v>
      </c>
      <c r="D18883" t="s">
        <v>12</v>
      </c>
      <c r="E18883" t="s">
        <v>12</v>
      </c>
      <c r="F18883" s="3" t="s">
        <v>43856</v>
      </c>
      <c r="G18883">
        <v>2010</v>
      </c>
      <c r="H18883" t="s">
        <v>646</v>
      </c>
      <c r="I18883" t="s">
        <v>43854</v>
      </c>
    </row>
    <row r="18884" spans="1:9" ht="16" x14ac:dyDescent="0.2">
      <c r="A18884" t="s">
        <v>43851</v>
      </c>
      <c r="B18884" t="s">
        <v>43857</v>
      </c>
      <c r="C18884">
        <v>3</v>
      </c>
      <c r="D18884" t="s">
        <v>12</v>
      </c>
      <c r="E18884" t="s">
        <v>12</v>
      </c>
      <c r="F18884" s="3" t="s">
        <v>26176</v>
      </c>
      <c r="G18884">
        <v>2010</v>
      </c>
      <c r="H18884" t="s">
        <v>646</v>
      </c>
      <c r="I18884" t="s">
        <v>43854</v>
      </c>
    </row>
    <row r="18885" spans="1:9" ht="48" x14ac:dyDescent="0.2">
      <c r="A18885" t="s">
        <v>43851</v>
      </c>
      <c r="B18885" t="s">
        <v>43858</v>
      </c>
      <c r="C18885">
        <v>4</v>
      </c>
      <c r="D18885" t="s">
        <v>20998</v>
      </c>
      <c r="E18885" t="s">
        <v>12</v>
      </c>
      <c r="F18885" s="3" t="s">
        <v>43859</v>
      </c>
      <c r="G18885">
        <v>2010</v>
      </c>
      <c r="H18885" t="s">
        <v>126</v>
      </c>
      <c r="I18885" t="s">
        <v>43854</v>
      </c>
    </row>
    <row r="18886" spans="1:9" ht="32" x14ac:dyDescent="0.2">
      <c r="A18886" t="s">
        <v>43860</v>
      </c>
      <c r="B18886" t="s">
        <v>43861</v>
      </c>
      <c r="C18886">
        <v>1</v>
      </c>
      <c r="D18886" t="s">
        <v>316</v>
      </c>
      <c r="E18886" t="s">
        <v>12</v>
      </c>
      <c r="F18886" s="3" t="s">
        <v>43862</v>
      </c>
      <c r="G18886">
        <v>2010</v>
      </c>
      <c r="H18886" t="s">
        <v>140</v>
      </c>
      <c r="I18886" t="s">
        <v>43863</v>
      </c>
    </row>
    <row r="18887" spans="1:9" ht="32" x14ac:dyDescent="0.2">
      <c r="A18887" t="s">
        <v>43864</v>
      </c>
      <c r="B18887" t="s">
        <v>43865</v>
      </c>
      <c r="C18887">
        <v>1</v>
      </c>
      <c r="D18887" t="s">
        <v>389</v>
      </c>
      <c r="E18887" t="s">
        <v>12</v>
      </c>
      <c r="F18887" s="7" t="s">
        <v>43866</v>
      </c>
      <c r="G18887">
        <v>2010</v>
      </c>
      <c r="H18887" t="s">
        <v>368</v>
      </c>
      <c r="I18887" t="s">
        <v>43867</v>
      </c>
    </row>
    <row r="18888" spans="1:9" ht="32" x14ac:dyDescent="0.2">
      <c r="A18888" t="s">
        <v>43864</v>
      </c>
      <c r="B18888" t="s">
        <v>4116</v>
      </c>
      <c r="C18888">
        <v>2</v>
      </c>
      <c r="D18888" t="s">
        <v>389</v>
      </c>
      <c r="E18888" t="s">
        <v>12</v>
      </c>
      <c r="F18888" s="7" t="s">
        <v>41936</v>
      </c>
      <c r="G18888">
        <v>2010</v>
      </c>
      <c r="H18888" t="s">
        <v>368</v>
      </c>
      <c r="I18888" t="s">
        <v>43867</v>
      </c>
    </row>
    <row r="18889" spans="1:9" ht="16" x14ac:dyDescent="0.2">
      <c r="A18889" t="s">
        <v>43868</v>
      </c>
      <c r="B18889" t="s">
        <v>43869</v>
      </c>
      <c r="C18889">
        <v>1</v>
      </c>
      <c r="D18889" t="s">
        <v>12</v>
      </c>
      <c r="E18889" t="s">
        <v>12</v>
      </c>
      <c r="F18889" s="3" t="s">
        <v>43870</v>
      </c>
      <c r="G18889">
        <v>2010</v>
      </c>
      <c r="H18889" t="s">
        <v>140</v>
      </c>
      <c r="I18889" t="s">
        <v>43871</v>
      </c>
    </row>
    <row r="18890" spans="1:9" ht="16" x14ac:dyDescent="0.2">
      <c r="A18890" t="s">
        <v>43868</v>
      </c>
      <c r="B18890" t="s">
        <v>43872</v>
      </c>
      <c r="C18890">
        <v>2</v>
      </c>
      <c r="D18890" t="s">
        <v>12</v>
      </c>
      <c r="E18890" t="s">
        <v>12</v>
      </c>
      <c r="F18890" s="3" t="s">
        <v>43873</v>
      </c>
      <c r="G18890">
        <v>2010</v>
      </c>
      <c r="H18890" t="s">
        <v>140</v>
      </c>
      <c r="I18890" t="s">
        <v>43871</v>
      </c>
    </row>
    <row r="18891" spans="1:9" ht="32" x14ac:dyDescent="0.2">
      <c r="A18891" t="s">
        <v>43874</v>
      </c>
      <c r="B18891" t="s">
        <v>43667</v>
      </c>
      <c r="C18891">
        <v>3</v>
      </c>
      <c r="D18891" t="s">
        <v>12</v>
      </c>
      <c r="E18891" t="s">
        <v>12</v>
      </c>
      <c r="F18891" s="3" t="s">
        <v>43668</v>
      </c>
      <c r="G18891">
        <v>2010</v>
      </c>
      <c r="H18891" t="s">
        <v>67</v>
      </c>
      <c r="I18891" t="s">
        <v>43669</v>
      </c>
    </row>
    <row r="18892" spans="1:9" ht="32" x14ac:dyDescent="0.2">
      <c r="A18892" t="s">
        <v>43874</v>
      </c>
      <c r="B18892" t="s">
        <v>43670</v>
      </c>
      <c r="C18892">
        <v>4</v>
      </c>
      <c r="D18892" t="s">
        <v>6666</v>
      </c>
      <c r="E18892" t="s">
        <v>12</v>
      </c>
      <c r="F18892" s="3" t="s">
        <v>9555</v>
      </c>
      <c r="G18892">
        <v>2010</v>
      </c>
      <c r="H18892" t="s">
        <v>67</v>
      </c>
      <c r="I18892" t="s">
        <v>43669</v>
      </c>
    </row>
    <row r="18893" spans="1:9" ht="16" x14ac:dyDescent="0.2">
      <c r="A18893" t="s">
        <v>43875</v>
      </c>
      <c r="B18893" t="s">
        <v>43876</v>
      </c>
      <c r="C18893">
        <v>1</v>
      </c>
      <c r="D18893" t="s">
        <v>12</v>
      </c>
      <c r="E18893" t="s">
        <v>12</v>
      </c>
      <c r="F18893" s="3" t="s">
        <v>43877</v>
      </c>
      <c r="G18893">
        <v>2010</v>
      </c>
      <c r="H18893" t="s">
        <v>1322</v>
      </c>
      <c r="I18893" t="s">
        <v>43878</v>
      </c>
    </row>
    <row r="18894" spans="1:9" ht="16" x14ac:dyDescent="0.2">
      <c r="A18894" t="s">
        <v>43879</v>
      </c>
      <c r="B18894" t="s">
        <v>26483</v>
      </c>
      <c r="C18894">
        <v>1</v>
      </c>
      <c r="D18894" t="s">
        <v>4403</v>
      </c>
      <c r="E18894" t="s">
        <v>485</v>
      </c>
      <c r="F18894" s="3" t="s">
        <v>20215</v>
      </c>
      <c r="G18894">
        <v>2010</v>
      </c>
      <c r="H18894" t="s">
        <v>86</v>
      </c>
      <c r="I18894" t="s">
        <v>43880</v>
      </c>
    </row>
    <row r="18895" spans="1:9" ht="32" x14ac:dyDescent="0.2">
      <c r="A18895" t="s">
        <v>43881</v>
      </c>
      <c r="B18895" t="s">
        <v>30785</v>
      </c>
      <c r="C18895">
        <v>1</v>
      </c>
      <c r="D18895" t="s">
        <v>772</v>
      </c>
      <c r="E18895" t="s">
        <v>2245</v>
      </c>
      <c r="F18895" s="3" t="s">
        <v>7204</v>
      </c>
      <c r="G18895">
        <v>2010</v>
      </c>
      <c r="H18895" t="s">
        <v>86</v>
      </c>
      <c r="I18895" t="s">
        <v>43882</v>
      </c>
    </row>
    <row r="18896" spans="1:9" ht="32" x14ac:dyDescent="0.2">
      <c r="A18896" t="s">
        <v>43883</v>
      </c>
      <c r="B18896" t="s">
        <v>43884</v>
      </c>
      <c r="C18896">
        <v>1</v>
      </c>
      <c r="D18896" t="s">
        <v>12</v>
      </c>
      <c r="E18896" t="s">
        <v>12</v>
      </c>
      <c r="F18896" s="3" t="s">
        <v>43885</v>
      </c>
      <c r="G18896">
        <v>2010</v>
      </c>
      <c r="H18896" t="s">
        <v>140</v>
      </c>
      <c r="I18896" t="s">
        <v>43886</v>
      </c>
    </row>
    <row r="18897" spans="1:9" ht="32" x14ac:dyDescent="0.2">
      <c r="A18897" t="s">
        <v>43887</v>
      </c>
      <c r="B18897" t="s">
        <v>43236</v>
      </c>
      <c r="C18897">
        <v>1</v>
      </c>
      <c r="D18897" t="s">
        <v>1077</v>
      </c>
      <c r="E18897" t="s">
        <v>1081</v>
      </c>
      <c r="F18897" s="3" t="s">
        <v>43888</v>
      </c>
      <c r="G18897">
        <v>2010</v>
      </c>
      <c r="H18897" t="s">
        <v>226</v>
      </c>
      <c r="I18897" t="s">
        <v>43889</v>
      </c>
    </row>
    <row r="18898" spans="1:9" ht="32" x14ac:dyDescent="0.2">
      <c r="A18898" t="s">
        <v>43890</v>
      </c>
      <c r="B18898" t="s">
        <v>37544</v>
      </c>
      <c r="C18898">
        <v>1</v>
      </c>
      <c r="D18898">
        <f>441</f>
        <v>441</v>
      </c>
      <c r="E18898" t="s">
        <v>12</v>
      </c>
      <c r="F18898" s="3" t="s">
        <v>42309</v>
      </c>
      <c r="G18898">
        <v>2010</v>
      </c>
      <c r="H18898" t="s">
        <v>140</v>
      </c>
      <c r="I18898" t="s">
        <v>43891</v>
      </c>
    </row>
    <row r="18899" spans="1:9" ht="32" x14ac:dyDescent="0.2">
      <c r="A18899" t="s">
        <v>43892</v>
      </c>
      <c r="B18899" t="s">
        <v>43893</v>
      </c>
      <c r="C18899">
        <v>1</v>
      </c>
      <c r="D18899" t="s">
        <v>11556</v>
      </c>
      <c r="E18899" t="s">
        <v>464</v>
      </c>
      <c r="F18899" s="3" t="s">
        <v>43894</v>
      </c>
      <c r="G18899">
        <v>2010</v>
      </c>
      <c r="H18899" t="s">
        <v>86</v>
      </c>
      <c r="I18899" t="s">
        <v>43895</v>
      </c>
    </row>
    <row r="18900" spans="1:9" ht="32" x14ac:dyDescent="0.2">
      <c r="A18900" t="s">
        <v>43896</v>
      </c>
      <c r="B18900" t="s">
        <v>20402</v>
      </c>
      <c r="C18900">
        <v>1</v>
      </c>
      <c r="D18900">
        <f>575</f>
        <v>575</v>
      </c>
      <c r="E18900" t="s">
        <v>12</v>
      </c>
      <c r="F18900" s="3" t="s">
        <v>41887</v>
      </c>
      <c r="G18900">
        <v>2010</v>
      </c>
      <c r="H18900" t="s">
        <v>140</v>
      </c>
      <c r="I18900" t="s">
        <v>43897</v>
      </c>
    </row>
    <row r="18901" spans="1:9" ht="32" x14ac:dyDescent="0.2">
      <c r="A18901" t="s">
        <v>43896</v>
      </c>
      <c r="B18901" t="s">
        <v>43898</v>
      </c>
      <c r="C18901">
        <v>2</v>
      </c>
      <c r="D18901" t="s">
        <v>12</v>
      </c>
      <c r="E18901" t="s">
        <v>12</v>
      </c>
      <c r="F18901" s="3" t="s">
        <v>43899</v>
      </c>
      <c r="G18901">
        <v>2010</v>
      </c>
      <c r="H18901" t="s">
        <v>140</v>
      </c>
      <c r="I18901" t="s">
        <v>43897</v>
      </c>
    </row>
    <row r="18902" spans="1:9" ht="16" x14ac:dyDescent="0.2">
      <c r="A18902" t="s">
        <v>43900</v>
      </c>
      <c r="B18902" t="s">
        <v>43901</v>
      </c>
      <c r="C18902">
        <v>1</v>
      </c>
      <c r="D18902" t="s">
        <v>12</v>
      </c>
      <c r="E18902" t="s">
        <v>12</v>
      </c>
      <c r="F18902" s="3" t="s">
        <v>43902</v>
      </c>
      <c r="G18902">
        <v>2010</v>
      </c>
      <c r="H18902" t="s">
        <v>140</v>
      </c>
      <c r="I18902" t="s">
        <v>43903</v>
      </c>
    </row>
    <row r="18903" spans="1:9" ht="16" x14ac:dyDescent="0.2">
      <c r="A18903" t="s">
        <v>43904</v>
      </c>
      <c r="B18903" t="s">
        <v>4612</v>
      </c>
      <c r="C18903">
        <v>1</v>
      </c>
      <c r="D18903">
        <f>400</f>
        <v>400</v>
      </c>
      <c r="E18903" t="s">
        <v>12</v>
      </c>
      <c r="F18903" s="3" t="s">
        <v>15569</v>
      </c>
      <c r="G18903">
        <v>2010</v>
      </c>
      <c r="H18903" t="s">
        <v>140</v>
      </c>
      <c r="I18903" t="s">
        <v>43905</v>
      </c>
    </row>
    <row r="18904" spans="1:9" ht="16" x14ac:dyDescent="0.2">
      <c r="A18904" t="s">
        <v>43904</v>
      </c>
      <c r="B18904" t="s">
        <v>1578</v>
      </c>
      <c r="C18904">
        <v>2</v>
      </c>
      <c r="D18904" t="s">
        <v>12</v>
      </c>
      <c r="E18904" t="s">
        <v>12</v>
      </c>
      <c r="F18904" s="3" t="s">
        <v>43397</v>
      </c>
      <c r="G18904">
        <v>2010</v>
      </c>
      <c r="H18904" t="s">
        <v>140</v>
      </c>
      <c r="I18904" t="s">
        <v>43905</v>
      </c>
    </row>
    <row r="18905" spans="1:9" ht="32" x14ac:dyDescent="0.2">
      <c r="A18905" t="s">
        <v>43906</v>
      </c>
      <c r="B18905" t="s">
        <v>43907</v>
      </c>
      <c r="C18905">
        <v>1</v>
      </c>
      <c r="D18905">
        <f>362</f>
        <v>362</v>
      </c>
      <c r="E18905" t="s">
        <v>12</v>
      </c>
      <c r="F18905" s="3" t="s">
        <v>43908</v>
      </c>
      <c r="G18905">
        <v>2010</v>
      </c>
      <c r="H18905" t="s">
        <v>4191</v>
      </c>
      <c r="I18905" t="s">
        <v>43909</v>
      </c>
    </row>
    <row r="18906" spans="1:9" ht="16" x14ac:dyDescent="0.2">
      <c r="A18906" t="s">
        <v>43910</v>
      </c>
      <c r="B18906" t="s">
        <v>4612</v>
      </c>
      <c r="C18906">
        <v>1</v>
      </c>
      <c r="D18906">
        <f>400</f>
        <v>400</v>
      </c>
      <c r="E18906" t="s">
        <v>12</v>
      </c>
      <c r="F18906" s="3" t="s">
        <v>15569</v>
      </c>
      <c r="G18906">
        <v>2010</v>
      </c>
      <c r="H18906" t="s">
        <v>140</v>
      </c>
      <c r="I18906" t="s">
        <v>43911</v>
      </c>
    </row>
    <row r="18907" spans="1:9" ht="16" x14ac:dyDescent="0.2">
      <c r="A18907" t="s">
        <v>43910</v>
      </c>
      <c r="B18907" t="s">
        <v>42845</v>
      </c>
      <c r="C18907">
        <v>2</v>
      </c>
      <c r="D18907" t="s">
        <v>12</v>
      </c>
      <c r="E18907" t="s">
        <v>12</v>
      </c>
      <c r="F18907" s="3" t="s">
        <v>43397</v>
      </c>
      <c r="G18907">
        <v>2010</v>
      </c>
      <c r="H18907" t="s">
        <v>140</v>
      </c>
      <c r="I18907" t="s">
        <v>43911</v>
      </c>
    </row>
    <row r="18908" spans="1:9" ht="16" x14ac:dyDescent="0.2">
      <c r="A18908" t="s">
        <v>43910</v>
      </c>
      <c r="B18908" t="s">
        <v>42846</v>
      </c>
      <c r="C18908">
        <v>3</v>
      </c>
      <c r="D18908">
        <f>400</f>
        <v>400</v>
      </c>
      <c r="E18908" t="s">
        <v>12</v>
      </c>
      <c r="F18908" s="3" t="s">
        <v>41824</v>
      </c>
      <c r="G18908">
        <v>2010</v>
      </c>
      <c r="H18908" t="s">
        <v>140</v>
      </c>
      <c r="I18908" t="s">
        <v>43911</v>
      </c>
    </row>
    <row r="18909" spans="1:9" ht="32" x14ac:dyDescent="0.2">
      <c r="A18909" t="s">
        <v>43912</v>
      </c>
      <c r="B18909" t="s">
        <v>1009</v>
      </c>
      <c r="C18909">
        <v>1</v>
      </c>
      <c r="D18909" t="s">
        <v>1010</v>
      </c>
      <c r="E18909" t="s">
        <v>12</v>
      </c>
      <c r="F18909" s="3" t="s">
        <v>1011</v>
      </c>
      <c r="G18909">
        <v>2010</v>
      </c>
      <c r="H18909" t="s">
        <v>140</v>
      </c>
      <c r="I18909" t="s">
        <v>43913</v>
      </c>
    </row>
    <row r="18910" spans="1:9" ht="32" x14ac:dyDescent="0.2">
      <c r="A18910" t="s">
        <v>43914</v>
      </c>
      <c r="B18910" t="s">
        <v>43915</v>
      </c>
      <c r="C18910">
        <v>1</v>
      </c>
      <c r="D18910" t="s">
        <v>1085</v>
      </c>
      <c r="E18910" t="s">
        <v>12</v>
      </c>
      <c r="F18910" s="3" t="s">
        <v>43916</v>
      </c>
      <c r="G18910">
        <v>2010</v>
      </c>
      <c r="H18910" t="s">
        <v>86</v>
      </c>
      <c r="I18910" t="s">
        <v>43917</v>
      </c>
    </row>
    <row r="18911" spans="1:9" ht="32" x14ac:dyDescent="0.2">
      <c r="A18911" t="s">
        <v>43914</v>
      </c>
      <c r="B18911" t="s">
        <v>43918</v>
      </c>
      <c r="C18911">
        <v>2</v>
      </c>
      <c r="D18911" t="s">
        <v>52</v>
      </c>
      <c r="E18911" t="s">
        <v>12</v>
      </c>
      <c r="F18911" s="3" t="s">
        <v>43919</v>
      </c>
      <c r="G18911">
        <v>2010</v>
      </c>
      <c r="H18911" t="s">
        <v>86</v>
      </c>
      <c r="I18911" t="s">
        <v>43917</v>
      </c>
    </row>
    <row r="18912" spans="1:9" ht="32" x14ac:dyDescent="0.2">
      <c r="A18912" t="s">
        <v>43920</v>
      </c>
      <c r="B18912" t="s">
        <v>30785</v>
      </c>
      <c r="C18912">
        <v>1</v>
      </c>
      <c r="D18912" t="s">
        <v>772</v>
      </c>
      <c r="E18912" t="s">
        <v>2245</v>
      </c>
      <c r="F18912" s="3" t="s">
        <v>7204</v>
      </c>
      <c r="G18912">
        <v>2010</v>
      </c>
      <c r="H18912" t="s">
        <v>86</v>
      </c>
      <c r="I18912" t="s">
        <v>43921</v>
      </c>
    </row>
    <row r="18913" spans="1:9" ht="16" x14ac:dyDescent="0.2">
      <c r="A18913" t="s">
        <v>43922</v>
      </c>
      <c r="B18913" t="s">
        <v>14091</v>
      </c>
      <c r="C18913">
        <v>1</v>
      </c>
      <c r="D18913" t="s">
        <v>12</v>
      </c>
      <c r="E18913" t="s">
        <v>12</v>
      </c>
      <c r="F18913" s="3" t="s">
        <v>32997</v>
      </c>
      <c r="G18913">
        <v>2010</v>
      </c>
      <c r="H18913" t="s">
        <v>998</v>
      </c>
      <c r="I18913" t="s">
        <v>43923</v>
      </c>
    </row>
    <row r="18914" spans="1:9" ht="32" x14ac:dyDescent="0.2">
      <c r="A18914" t="s">
        <v>43924</v>
      </c>
      <c r="B18914" t="s">
        <v>43697</v>
      </c>
      <c r="C18914">
        <v>1</v>
      </c>
      <c r="D18914" t="s">
        <v>12</v>
      </c>
      <c r="E18914" t="s">
        <v>12</v>
      </c>
      <c r="F18914" s="3" t="s">
        <v>43925</v>
      </c>
      <c r="G18914">
        <v>2010</v>
      </c>
      <c r="H18914" t="s">
        <v>3662</v>
      </c>
      <c r="I18914" t="s">
        <v>43926</v>
      </c>
    </row>
    <row r="18915" spans="1:9" ht="32" x14ac:dyDescent="0.2">
      <c r="A18915" t="s">
        <v>43924</v>
      </c>
      <c r="B18915" t="s">
        <v>43700</v>
      </c>
      <c r="C18915">
        <v>2</v>
      </c>
      <c r="D18915" t="s">
        <v>5327</v>
      </c>
      <c r="E18915" t="s">
        <v>12</v>
      </c>
      <c r="F18915" s="3" t="s">
        <v>43927</v>
      </c>
      <c r="G18915">
        <v>2010</v>
      </c>
      <c r="H18915" t="s">
        <v>368</v>
      </c>
      <c r="I18915" t="s">
        <v>43926</v>
      </c>
    </row>
    <row r="18916" spans="1:9" ht="16" x14ac:dyDescent="0.2">
      <c r="A18916" t="s">
        <v>43924</v>
      </c>
      <c r="B18916" t="s">
        <v>43928</v>
      </c>
      <c r="C18916">
        <v>3</v>
      </c>
      <c r="D18916" t="s">
        <v>12</v>
      </c>
      <c r="E18916" t="s">
        <v>12</v>
      </c>
      <c r="F18916" s="3" t="s">
        <v>43929</v>
      </c>
      <c r="G18916">
        <v>2010</v>
      </c>
      <c r="H18916" t="s">
        <v>761</v>
      </c>
      <c r="I18916" t="s">
        <v>43926</v>
      </c>
    </row>
    <row r="18917" spans="1:9" ht="32" x14ac:dyDescent="0.2">
      <c r="A18917" t="s">
        <v>43930</v>
      </c>
      <c r="B18917" t="s">
        <v>43931</v>
      </c>
      <c r="C18917">
        <v>1</v>
      </c>
      <c r="D18917" t="s">
        <v>12</v>
      </c>
      <c r="E18917" t="s">
        <v>12</v>
      </c>
      <c r="F18917" s="3" t="s">
        <v>43932</v>
      </c>
      <c r="G18917">
        <v>2010</v>
      </c>
      <c r="H18917" t="s">
        <v>602</v>
      </c>
      <c r="I18917" t="s">
        <v>43933</v>
      </c>
    </row>
    <row r="18918" spans="1:9" ht="16" x14ac:dyDescent="0.2">
      <c r="A18918" t="s">
        <v>43930</v>
      </c>
      <c r="B18918" t="s">
        <v>43934</v>
      </c>
      <c r="C18918">
        <v>2</v>
      </c>
      <c r="D18918" t="s">
        <v>12</v>
      </c>
      <c r="E18918" t="s">
        <v>12</v>
      </c>
      <c r="F18918" s="3" t="s">
        <v>43935</v>
      </c>
      <c r="G18918">
        <v>2010</v>
      </c>
      <c r="H18918" t="s">
        <v>602</v>
      </c>
      <c r="I18918" t="s">
        <v>43933</v>
      </c>
    </row>
    <row r="18919" spans="1:9" ht="16" x14ac:dyDescent="0.2">
      <c r="A18919" t="s">
        <v>43930</v>
      </c>
      <c r="B18919" t="s">
        <v>17952</v>
      </c>
      <c r="C18919">
        <v>3</v>
      </c>
      <c r="D18919" t="s">
        <v>12</v>
      </c>
      <c r="E18919" t="s">
        <v>12</v>
      </c>
      <c r="F18919" s="3" t="s">
        <v>43935</v>
      </c>
      <c r="G18919">
        <v>2010</v>
      </c>
      <c r="H18919" t="s">
        <v>602</v>
      </c>
      <c r="I18919" t="s">
        <v>43933</v>
      </c>
    </row>
    <row r="18920" spans="1:9" ht="16" x14ac:dyDescent="0.2">
      <c r="A18920" t="s">
        <v>43936</v>
      </c>
      <c r="B18920" t="s">
        <v>42498</v>
      </c>
      <c r="C18920">
        <v>1</v>
      </c>
      <c r="D18920" t="s">
        <v>5574</v>
      </c>
      <c r="E18920" t="s">
        <v>12</v>
      </c>
      <c r="F18920" s="3" t="s">
        <v>8020</v>
      </c>
      <c r="G18920">
        <v>2010</v>
      </c>
      <c r="H18920" t="s">
        <v>140</v>
      </c>
      <c r="I18920" t="s">
        <v>43937</v>
      </c>
    </row>
    <row r="18921" spans="1:9" ht="32" x14ac:dyDescent="0.2">
      <c r="A18921" t="s">
        <v>43938</v>
      </c>
      <c r="B18921" t="s">
        <v>36519</v>
      </c>
      <c r="C18921">
        <v>1</v>
      </c>
      <c r="D18921">
        <f>469</f>
        <v>469</v>
      </c>
      <c r="E18921" t="s">
        <v>12</v>
      </c>
      <c r="F18921" s="3" t="s">
        <v>40235</v>
      </c>
      <c r="G18921">
        <v>2010</v>
      </c>
      <c r="H18921" t="s">
        <v>761</v>
      </c>
      <c r="I18921" t="s">
        <v>43939</v>
      </c>
    </row>
    <row r="18922" spans="1:9" ht="32" x14ac:dyDescent="0.2">
      <c r="A18922" t="s">
        <v>43938</v>
      </c>
      <c r="B18922" t="s">
        <v>43940</v>
      </c>
      <c r="C18922">
        <v>2</v>
      </c>
      <c r="D18922" t="s">
        <v>12</v>
      </c>
      <c r="E18922" t="s">
        <v>12</v>
      </c>
      <c r="F18922" s="3" t="s">
        <v>36520</v>
      </c>
      <c r="G18922">
        <v>2010</v>
      </c>
      <c r="H18922" t="s">
        <v>761</v>
      </c>
      <c r="I18922" t="s">
        <v>43939</v>
      </c>
    </row>
    <row r="18923" spans="1:9" ht="32" x14ac:dyDescent="0.2">
      <c r="A18923" t="s">
        <v>43941</v>
      </c>
      <c r="B18923" t="s">
        <v>43942</v>
      </c>
      <c r="C18923">
        <v>1</v>
      </c>
      <c r="D18923" t="s">
        <v>724</v>
      </c>
      <c r="E18923" t="s">
        <v>12</v>
      </c>
      <c r="F18923" s="3" t="s">
        <v>43943</v>
      </c>
      <c r="G18923">
        <v>2010</v>
      </c>
      <c r="H18923" t="s">
        <v>86</v>
      </c>
      <c r="I18923" t="s">
        <v>43944</v>
      </c>
    </row>
    <row r="18924" spans="1:9" ht="32" x14ac:dyDescent="0.2">
      <c r="A18924" t="s">
        <v>43941</v>
      </c>
      <c r="B18924" t="s">
        <v>43945</v>
      </c>
      <c r="C18924">
        <v>2</v>
      </c>
      <c r="D18924" t="s">
        <v>3743</v>
      </c>
      <c r="E18924" t="s">
        <v>12</v>
      </c>
      <c r="F18924" s="3" t="s">
        <v>43946</v>
      </c>
      <c r="G18924">
        <v>2010</v>
      </c>
      <c r="H18924" t="s">
        <v>86</v>
      </c>
      <c r="I18924" t="s">
        <v>43944</v>
      </c>
    </row>
    <row r="18925" spans="1:9" ht="32" x14ac:dyDescent="0.2">
      <c r="A18925" t="s">
        <v>43947</v>
      </c>
      <c r="B18925" t="s">
        <v>43948</v>
      </c>
      <c r="C18925">
        <v>1</v>
      </c>
      <c r="D18925">
        <f>441</f>
        <v>441</v>
      </c>
      <c r="E18925" t="s">
        <v>12</v>
      </c>
      <c r="F18925" s="3" t="s">
        <v>43949</v>
      </c>
      <c r="G18925">
        <v>2010</v>
      </c>
      <c r="H18925" t="s">
        <v>140</v>
      </c>
      <c r="I18925" t="s">
        <v>43950</v>
      </c>
    </row>
    <row r="18926" spans="1:9" ht="32" x14ac:dyDescent="0.2">
      <c r="A18926" t="s">
        <v>43947</v>
      </c>
      <c r="B18926" t="s">
        <v>43951</v>
      </c>
      <c r="C18926">
        <v>2</v>
      </c>
      <c r="D18926" t="s">
        <v>344</v>
      </c>
      <c r="E18926" t="s">
        <v>12</v>
      </c>
      <c r="F18926" s="3" t="s">
        <v>43952</v>
      </c>
      <c r="G18926">
        <v>2010</v>
      </c>
      <c r="H18926" t="s">
        <v>140</v>
      </c>
      <c r="I18926" t="s">
        <v>43950</v>
      </c>
    </row>
    <row r="18927" spans="1:9" ht="32" x14ac:dyDescent="0.2">
      <c r="A18927" t="s">
        <v>43953</v>
      </c>
      <c r="B18927" t="s">
        <v>43954</v>
      </c>
      <c r="C18927">
        <v>1</v>
      </c>
      <c r="D18927" t="s">
        <v>1148</v>
      </c>
      <c r="E18927" t="s">
        <v>12</v>
      </c>
      <c r="F18927" s="3" t="s">
        <v>43955</v>
      </c>
      <c r="G18927">
        <v>2010</v>
      </c>
      <c r="H18927" t="s">
        <v>368</v>
      </c>
      <c r="I18927" t="s">
        <v>43956</v>
      </c>
    </row>
    <row r="18928" spans="1:9" ht="16" x14ac:dyDescent="0.2">
      <c r="A18928" t="s">
        <v>43953</v>
      </c>
      <c r="B18928" t="s">
        <v>43957</v>
      </c>
      <c r="C18928">
        <v>2</v>
      </c>
      <c r="D18928" t="s">
        <v>389</v>
      </c>
      <c r="E18928" t="s">
        <v>12</v>
      </c>
      <c r="F18928" s="7" t="s">
        <v>43958</v>
      </c>
      <c r="G18928">
        <v>2010</v>
      </c>
      <c r="H18928" t="s">
        <v>368</v>
      </c>
      <c r="I18928" t="s">
        <v>43956</v>
      </c>
    </row>
    <row r="18929" spans="1:9" ht="16" x14ac:dyDescent="0.2">
      <c r="A18929" t="s">
        <v>43959</v>
      </c>
      <c r="B18929" t="s">
        <v>43960</v>
      </c>
      <c r="C18929">
        <v>1</v>
      </c>
      <c r="D18929" t="s">
        <v>12</v>
      </c>
      <c r="E18929" t="s">
        <v>12</v>
      </c>
      <c r="F18929" s="3" t="s">
        <v>43961</v>
      </c>
      <c r="G18929">
        <v>2010</v>
      </c>
      <c r="H18929" t="s">
        <v>140</v>
      </c>
      <c r="I18929" t="s">
        <v>43962</v>
      </c>
    </row>
    <row r="18930" spans="1:9" ht="32" x14ac:dyDescent="0.2">
      <c r="A18930" t="s">
        <v>43963</v>
      </c>
      <c r="B18930" t="s">
        <v>43964</v>
      </c>
      <c r="C18930">
        <v>1</v>
      </c>
      <c r="D18930" t="s">
        <v>408</v>
      </c>
      <c r="E18930" t="s">
        <v>12</v>
      </c>
      <c r="F18930" s="3" t="s">
        <v>43965</v>
      </c>
      <c r="G18930">
        <v>2010</v>
      </c>
      <c r="H18930" t="s">
        <v>140</v>
      </c>
      <c r="I18930" t="s">
        <v>43966</v>
      </c>
    </row>
    <row r="18931" spans="1:9" ht="16" x14ac:dyDescent="0.2">
      <c r="A18931" t="s">
        <v>43963</v>
      </c>
      <c r="B18931" t="s">
        <v>43967</v>
      </c>
      <c r="C18931">
        <v>2</v>
      </c>
      <c r="D18931" t="s">
        <v>12</v>
      </c>
      <c r="E18931" t="s">
        <v>12</v>
      </c>
      <c r="F18931" s="3" t="s">
        <v>43968</v>
      </c>
      <c r="G18931">
        <v>2010</v>
      </c>
      <c r="H18931" t="s">
        <v>140</v>
      </c>
      <c r="I18931" t="s">
        <v>43966</v>
      </c>
    </row>
    <row r="18932" spans="1:9" ht="32" x14ac:dyDescent="0.2">
      <c r="A18932" t="s">
        <v>43963</v>
      </c>
      <c r="B18932" t="s">
        <v>34151</v>
      </c>
      <c r="C18932">
        <v>3</v>
      </c>
      <c r="D18932" t="s">
        <v>2621</v>
      </c>
      <c r="E18932" t="s">
        <v>12</v>
      </c>
      <c r="F18932" s="3" t="s">
        <v>43969</v>
      </c>
      <c r="G18932">
        <v>2010</v>
      </c>
      <c r="H18932" t="s">
        <v>140</v>
      </c>
      <c r="I18932" t="s">
        <v>43966</v>
      </c>
    </row>
    <row r="18933" spans="1:9" ht="32" x14ac:dyDescent="0.2">
      <c r="A18933" t="s">
        <v>43970</v>
      </c>
      <c r="B18933" t="s">
        <v>43971</v>
      </c>
      <c r="C18933">
        <v>1</v>
      </c>
      <c r="D18933" t="s">
        <v>12</v>
      </c>
      <c r="E18933" t="s">
        <v>12</v>
      </c>
      <c r="F18933" s="3" t="s">
        <v>43972</v>
      </c>
      <c r="G18933">
        <v>2010</v>
      </c>
      <c r="H18933" t="s">
        <v>1087</v>
      </c>
      <c r="I18933" t="s">
        <v>43973</v>
      </c>
    </row>
    <row r="18934" spans="1:9" ht="32" x14ac:dyDescent="0.2">
      <c r="A18934" t="s">
        <v>43970</v>
      </c>
      <c r="B18934" t="s">
        <v>43974</v>
      </c>
      <c r="C18934">
        <v>2</v>
      </c>
      <c r="D18934" t="s">
        <v>12</v>
      </c>
      <c r="E18934" t="s">
        <v>12</v>
      </c>
      <c r="F18934" s="3" t="s">
        <v>43975</v>
      </c>
      <c r="G18934">
        <v>2010</v>
      </c>
      <c r="H18934" t="s">
        <v>1087</v>
      </c>
      <c r="I18934" t="s">
        <v>43973</v>
      </c>
    </row>
    <row r="18935" spans="1:9" ht="16" x14ac:dyDescent="0.2">
      <c r="A18935" t="s">
        <v>43970</v>
      </c>
      <c r="B18935" t="s">
        <v>43976</v>
      </c>
      <c r="C18935">
        <v>3</v>
      </c>
      <c r="D18935">
        <f>76</f>
        <v>76</v>
      </c>
      <c r="E18935" t="s">
        <v>12</v>
      </c>
      <c r="F18935" s="3" t="s">
        <v>36971</v>
      </c>
      <c r="G18935">
        <v>2010</v>
      </c>
      <c r="H18935" t="s">
        <v>86</v>
      </c>
      <c r="I18935" t="s">
        <v>43973</v>
      </c>
    </row>
    <row r="18936" spans="1:9" ht="16" x14ac:dyDescent="0.2">
      <c r="A18936" t="s">
        <v>43977</v>
      </c>
      <c r="B18936" t="s">
        <v>41174</v>
      </c>
      <c r="C18936">
        <v>1</v>
      </c>
      <c r="D18936">
        <f>364</f>
        <v>364</v>
      </c>
      <c r="E18936" t="s">
        <v>1849</v>
      </c>
      <c r="F18936" s="3" t="s">
        <v>1850</v>
      </c>
      <c r="G18936">
        <v>2010</v>
      </c>
      <c r="H18936" t="s">
        <v>267</v>
      </c>
      <c r="I18936" t="s">
        <v>43978</v>
      </c>
    </row>
    <row r="18937" spans="1:9" ht="32" x14ac:dyDescent="0.2">
      <c r="A18937" t="s">
        <v>43979</v>
      </c>
      <c r="B18937" t="s">
        <v>14252</v>
      </c>
      <c r="C18937">
        <v>1</v>
      </c>
      <c r="D18937">
        <f>514</f>
        <v>514</v>
      </c>
      <c r="E18937" t="s">
        <v>12</v>
      </c>
      <c r="F18937" s="3" t="s">
        <v>5495</v>
      </c>
      <c r="G18937">
        <v>2010</v>
      </c>
      <c r="H18937" t="s">
        <v>140</v>
      </c>
      <c r="I18937" t="s">
        <v>43980</v>
      </c>
    </row>
    <row r="18938" spans="1:9" ht="32" x14ac:dyDescent="0.2">
      <c r="A18938" t="s">
        <v>43981</v>
      </c>
      <c r="B18938" t="s">
        <v>42854</v>
      </c>
      <c r="C18938">
        <v>1</v>
      </c>
      <c r="D18938" t="s">
        <v>12</v>
      </c>
      <c r="E18938" t="s">
        <v>12</v>
      </c>
      <c r="F18938" s="3" t="s">
        <v>43623</v>
      </c>
      <c r="G18938">
        <v>2010</v>
      </c>
      <c r="H18938" t="s">
        <v>140</v>
      </c>
      <c r="I18938" t="s">
        <v>43982</v>
      </c>
    </row>
    <row r="18939" spans="1:9" ht="16" x14ac:dyDescent="0.2">
      <c r="A18939" t="s">
        <v>43981</v>
      </c>
      <c r="B18939" t="s">
        <v>39150</v>
      </c>
      <c r="C18939">
        <v>2</v>
      </c>
      <c r="D18939" t="s">
        <v>12</v>
      </c>
      <c r="E18939" t="s">
        <v>12</v>
      </c>
      <c r="F18939" s="3" t="s">
        <v>17555</v>
      </c>
      <c r="G18939">
        <v>2010</v>
      </c>
      <c r="H18939" t="s">
        <v>140</v>
      </c>
      <c r="I18939" t="s">
        <v>43982</v>
      </c>
    </row>
    <row r="18940" spans="1:9" ht="16" x14ac:dyDescent="0.2">
      <c r="A18940" t="s">
        <v>43981</v>
      </c>
      <c r="B18940" t="s">
        <v>43983</v>
      </c>
      <c r="C18940">
        <v>3</v>
      </c>
      <c r="D18940" t="s">
        <v>24520</v>
      </c>
      <c r="E18940" t="s">
        <v>12</v>
      </c>
      <c r="F18940" s="3" t="s">
        <v>24521</v>
      </c>
      <c r="G18940">
        <v>2010</v>
      </c>
      <c r="H18940" t="s">
        <v>140</v>
      </c>
      <c r="I18940" t="s">
        <v>43982</v>
      </c>
    </row>
    <row r="18941" spans="1:9" ht="32" x14ac:dyDescent="0.2">
      <c r="A18941" t="s">
        <v>43981</v>
      </c>
      <c r="B18941" t="s">
        <v>43984</v>
      </c>
      <c r="C18941">
        <v>4</v>
      </c>
      <c r="D18941" t="s">
        <v>12</v>
      </c>
      <c r="E18941" t="s">
        <v>12</v>
      </c>
      <c r="F18941" s="3" t="s">
        <v>43623</v>
      </c>
      <c r="G18941">
        <v>2010</v>
      </c>
      <c r="H18941" t="s">
        <v>140</v>
      </c>
      <c r="I18941" t="s">
        <v>43982</v>
      </c>
    </row>
    <row r="18942" spans="1:9" ht="32" x14ac:dyDescent="0.2">
      <c r="A18942" t="s">
        <v>43981</v>
      </c>
      <c r="B18942" t="s">
        <v>36378</v>
      </c>
      <c r="C18942">
        <v>5</v>
      </c>
      <c r="D18942" t="s">
        <v>12</v>
      </c>
      <c r="E18942" t="s">
        <v>3173</v>
      </c>
      <c r="F18942" s="3" t="s">
        <v>43627</v>
      </c>
      <c r="G18942">
        <v>2010</v>
      </c>
      <c r="H18942" t="s">
        <v>140</v>
      </c>
      <c r="I18942" t="s">
        <v>43982</v>
      </c>
    </row>
    <row r="18943" spans="1:9" ht="16" x14ac:dyDescent="0.2">
      <c r="A18943" t="s">
        <v>43985</v>
      </c>
      <c r="B18943" t="s">
        <v>43986</v>
      </c>
      <c r="C18943">
        <v>1</v>
      </c>
      <c r="D18943" t="s">
        <v>12</v>
      </c>
      <c r="E18943" t="s">
        <v>12</v>
      </c>
      <c r="F18943" s="3" t="s">
        <v>14197</v>
      </c>
      <c r="G18943">
        <v>2010</v>
      </c>
      <c r="H18943" t="s">
        <v>140</v>
      </c>
      <c r="I18943" t="s">
        <v>43987</v>
      </c>
    </row>
    <row r="18944" spans="1:9" ht="16" x14ac:dyDescent="0.2">
      <c r="A18944" t="s">
        <v>43988</v>
      </c>
      <c r="B18944" t="s">
        <v>3700</v>
      </c>
      <c r="C18944">
        <v>1</v>
      </c>
      <c r="D18944">
        <f>237</f>
        <v>237</v>
      </c>
      <c r="E18944" t="s">
        <v>12</v>
      </c>
      <c r="F18944" s="3" t="s">
        <v>38034</v>
      </c>
      <c r="G18944">
        <v>2010</v>
      </c>
      <c r="H18944" t="s">
        <v>140</v>
      </c>
      <c r="I18944" t="s">
        <v>43989</v>
      </c>
    </row>
    <row r="18945" spans="1:9" ht="32" x14ac:dyDescent="0.2">
      <c r="A18945" t="s">
        <v>43988</v>
      </c>
      <c r="B18945" t="s">
        <v>1578</v>
      </c>
      <c r="C18945">
        <v>2</v>
      </c>
      <c r="D18945" t="s">
        <v>12</v>
      </c>
      <c r="E18945" t="s">
        <v>12</v>
      </c>
      <c r="F18945" s="3" t="s">
        <v>43990</v>
      </c>
      <c r="G18945">
        <v>2010</v>
      </c>
      <c r="H18945" t="s">
        <v>140</v>
      </c>
      <c r="I18945" t="s">
        <v>43989</v>
      </c>
    </row>
    <row r="18946" spans="1:9" ht="32" x14ac:dyDescent="0.2">
      <c r="A18946" t="s">
        <v>43988</v>
      </c>
      <c r="B18946" t="s">
        <v>41329</v>
      </c>
      <c r="C18946">
        <v>3</v>
      </c>
      <c r="D18946" t="s">
        <v>3111</v>
      </c>
      <c r="E18946" t="s">
        <v>12</v>
      </c>
      <c r="F18946" s="3" t="s">
        <v>43991</v>
      </c>
      <c r="G18946">
        <v>2010</v>
      </c>
      <c r="H18946" t="s">
        <v>140</v>
      </c>
      <c r="I18946" t="s">
        <v>43989</v>
      </c>
    </row>
    <row r="18947" spans="1:9" ht="16" x14ac:dyDescent="0.2">
      <c r="A18947" t="s">
        <v>43992</v>
      </c>
      <c r="B18947" t="s">
        <v>261</v>
      </c>
      <c r="C18947">
        <v>1</v>
      </c>
      <c r="D18947">
        <v>551</v>
      </c>
      <c r="E18947" t="s">
        <v>12</v>
      </c>
      <c r="F18947" s="7" t="s">
        <v>262</v>
      </c>
      <c r="G18947">
        <v>2010</v>
      </c>
      <c r="H18947" t="s">
        <v>140</v>
      </c>
      <c r="I18947" t="s">
        <v>43993</v>
      </c>
    </row>
    <row r="18948" spans="1:9" ht="16" x14ac:dyDescent="0.2">
      <c r="A18948" t="s">
        <v>43992</v>
      </c>
      <c r="B18948" t="s">
        <v>38206</v>
      </c>
      <c r="C18948">
        <v>2</v>
      </c>
      <c r="D18948">
        <f>400</f>
        <v>400</v>
      </c>
      <c r="E18948" t="s">
        <v>12</v>
      </c>
      <c r="F18948" s="3" t="s">
        <v>41623</v>
      </c>
      <c r="G18948">
        <v>2010</v>
      </c>
      <c r="H18948" t="s">
        <v>140</v>
      </c>
      <c r="I18948" t="s">
        <v>43993</v>
      </c>
    </row>
    <row r="18949" spans="1:9" ht="16" x14ac:dyDescent="0.2">
      <c r="A18949" t="s">
        <v>43994</v>
      </c>
      <c r="B18949" t="s">
        <v>38432</v>
      </c>
      <c r="C18949">
        <v>1</v>
      </c>
      <c r="D18949" t="s">
        <v>408</v>
      </c>
      <c r="E18949" t="s">
        <v>12</v>
      </c>
      <c r="F18949" s="3" t="s">
        <v>2260</v>
      </c>
      <c r="G18949">
        <v>2010</v>
      </c>
      <c r="H18949" t="s">
        <v>140</v>
      </c>
      <c r="I18949" t="s">
        <v>43995</v>
      </c>
    </row>
    <row r="18950" spans="1:9" ht="32" x14ac:dyDescent="0.2">
      <c r="A18950" t="s">
        <v>43996</v>
      </c>
      <c r="B18950" t="s">
        <v>7826</v>
      </c>
      <c r="C18950">
        <v>1</v>
      </c>
      <c r="D18950" t="s">
        <v>1903</v>
      </c>
      <c r="E18950" t="s">
        <v>12</v>
      </c>
      <c r="F18950" s="3" t="s">
        <v>7827</v>
      </c>
      <c r="G18950">
        <v>2010</v>
      </c>
      <c r="H18950" t="s">
        <v>323</v>
      </c>
      <c r="I18950" t="s">
        <v>43997</v>
      </c>
    </row>
    <row r="18951" spans="1:9" ht="16" x14ac:dyDescent="0.2">
      <c r="A18951" t="s">
        <v>43996</v>
      </c>
      <c r="B18951" t="s">
        <v>22958</v>
      </c>
      <c r="C18951">
        <v>2</v>
      </c>
      <c r="D18951" t="s">
        <v>316</v>
      </c>
      <c r="E18951" t="s">
        <v>12</v>
      </c>
      <c r="F18951" s="3" t="s">
        <v>6859</v>
      </c>
      <c r="G18951">
        <v>2010</v>
      </c>
      <c r="H18951" t="s">
        <v>140</v>
      </c>
      <c r="I18951" t="s">
        <v>43997</v>
      </c>
    </row>
    <row r="18952" spans="1:9" ht="16" x14ac:dyDescent="0.2">
      <c r="A18952" t="s">
        <v>43996</v>
      </c>
      <c r="B18952" t="s">
        <v>39814</v>
      </c>
      <c r="C18952">
        <v>3</v>
      </c>
      <c r="D18952">
        <f>400</f>
        <v>400</v>
      </c>
      <c r="E18952" t="s">
        <v>12</v>
      </c>
      <c r="F18952" s="3" t="s">
        <v>28161</v>
      </c>
      <c r="G18952">
        <v>2010</v>
      </c>
      <c r="H18952" t="s">
        <v>140</v>
      </c>
      <c r="I18952" t="s">
        <v>43997</v>
      </c>
    </row>
    <row r="18953" spans="1:9" ht="16" x14ac:dyDescent="0.2">
      <c r="A18953" t="s">
        <v>43996</v>
      </c>
      <c r="B18953" t="s">
        <v>43998</v>
      </c>
      <c r="C18953">
        <v>4</v>
      </c>
      <c r="D18953" t="s">
        <v>1903</v>
      </c>
      <c r="E18953" t="s">
        <v>12</v>
      </c>
      <c r="F18953" s="3" t="s">
        <v>1909</v>
      </c>
      <c r="G18953">
        <v>2010</v>
      </c>
      <c r="H18953" t="s">
        <v>323</v>
      </c>
      <c r="I18953" t="s">
        <v>43997</v>
      </c>
    </row>
    <row r="18954" spans="1:9" ht="16" x14ac:dyDescent="0.2">
      <c r="A18954" t="s">
        <v>43999</v>
      </c>
      <c r="B18954" t="s">
        <v>44000</v>
      </c>
      <c r="C18954">
        <v>1</v>
      </c>
      <c r="D18954" t="s">
        <v>5574</v>
      </c>
      <c r="E18954" t="s">
        <v>12</v>
      </c>
      <c r="F18954" s="3" t="s">
        <v>8020</v>
      </c>
      <c r="G18954">
        <v>2010</v>
      </c>
      <c r="H18954" t="s">
        <v>140</v>
      </c>
      <c r="I18954" t="s">
        <v>44001</v>
      </c>
    </row>
    <row r="18955" spans="1:9" ht="16" x14ac:dyDescent="0.2">
      <c r="A18955" t="s">
        <v>44002</v>
      </c>
      <c r="B18955" t="s">
        <v>44003</v>
      </c>
      <c r="C18955">
        <v>1</v>
      </c>
      <c r="D18955">
        <f>404</f>
        <v>404</v>
      </c>
      <c r="E18955" t="s">
        <v>12</v>
      </c>
      <c r="F18955" s="3" t="s">
        <v>9121</v>
      </c>
      <c r="G18955">
        <v>2010</v>
      </c>
      <c r="H18955" t="s">
        <v>140</v>
      </c>
      <c r="I18955" t="s">
        <v>44004</v>
      </c>
    </row>
    <row r="18956" spans="1:9" ht="16" x14ac:dyDescent="0.2">
      <c r="A18956" t="s">
        <v>44002</v>
      </c>
      <c r="B18956" t="s">
        <v>44005</v>
      </c>
      <c r="C18956">
        <v>2</v>
      </c>
      <c r="D18956">
        <f>132</f>
        <v>132</v>
      </c>
      <c r="E18956" t="s">
        <v>12</v>
      </c>
      <c r="F18956" s="3" t="s">
        <v>42628</v>
      </c>
      <c r="G18956">
        <v>2010</v>
      </c>
      <c r="H18956" t="s">
        <v>140</v>
      </c>
      <c r="I18956" t="s">
        <v>44004</v>
      </c>
    </row>
    <row r="18957" spans="1:9" ht="16" x14ac:dyDescent="0.2">
      <c r="A18957" t="s">
        <v>44002</v>
      </c>
      <c r="B18957" t="s">
        <v>44006</v>
      </c>
      <c r="C18957">
        <v>3</v>
      </c>
      <c r="D18957">
        <f>132</f>
        <v>132</v>
      </c>
      <c r="E18957" t="s">
        <v>12</v>
      </c>
      <c r="F18957" s="3" t="s">
        <v>42628</v>
      </c>
      <c r="G18957">
        <v>2010</v>
      </c>
      <c r="H18957" t="s">
        <v>140</v>
      </c>
      <c r="I18957" t="s">
        <v>44004</v>
      </c>
    </row>
    <row r="18958" spans="1:9" ht="16" x14ac:dyDescent="0.2">
      <c r="A18958" t="s">
        <v>44002</v>
      </c>
      <c r="B18958" t="s">
        <v>44007</v>
      </c>
      <c r="C18958">
        <v>4</v>
      </c>
      <c r="D18958">
        <f>132</f>
        <v>132</v>
      </c>
      <c r="E18958" t="s">
        <v>12</v>
      </c>
      <c r="F18958" s="3" t="s">
        <v>42628</v>
      </c>
      <c r="G18958">
        <v>2010</v>
      </c>
      <c r="H18958" t="s">
        <v>140</v>
      </c>
      <c r="I18958" t="s">
        <v>44004</v>
      </c>
    </row>
    <row r="18959" spans="1:9" ht="32" x14ac:dyDescent="0.2">
      <c r="A18959" t="s">
        <v>44008</v>
      </c>
      <c r="B18959" t="s">
        <v>44009</v>
      </c>
      <c r="C18959">
        <v>1</v>
      </c>
      <c r="D18959" t="s">
        <v>5574</v>
      </c>
      <c r="E18959" t="s">
        <v>12</v>
      </c>
      <c r="F18959" s="3" t="s">
        <v>5575</v>
      </c>
      <c r="G18959">
        <v>2010</v>
      </c>
      <c r="H18959" t="s">
        <v>140</v>
      </c>
      <c r="I18959" t="s">
        <v>44010</v>
      </c>
    </row>
    <row r="18960" spans="1:9" ht="16" x14ac:dyDescent="0.2">
      <c r="A18960" t="s">
        <v>44011</v>
      </c>
      <c r="B18960" t="s">
        <v>43960</v>
      </c>
      <c r="C18960">
        <v>2</v>
      </c>
      <c r="D18960" t="s">
        <v>12</v>
      </c>
      <c r="E18960" t="s">
        <v>12</v>
      </c>
      <c r="F18960" s="3" t="s">
        <v>44012</v>
      </c>
      <c r="G18960">
        <v>2010</v>
      </c>
      <c r="H18960" t="s">
        <v>140</v>
      </c>
      <c r="I18960" t="s">
        <v>43962</v>
      </c>
    </row>
    <row r="18961" spans="1:9" ht="16" x14ac:dyDescent="0.2">
      <c r="A18961" t="s">
        <v>44013</v>
      </c>
      <c r="B18961" t="s">
        <v>44014</v>
      </c>
      <c r="C18961">
        <v>1</v>
      </c>
      <c r="D18961" t="s">
        <v>12</v>
      </c>
      <c r="E18961" t="s">
        <v>12</v>
      </c>
      <c r="F18961" s="3" t="s">
        <v>28475</v>
      </c>
      <c r="G18961">
        <v>2010</v>
      </c>
      <c r="H18961" t="s">
        <v>571</v>
      </c>
      <c r="I18961" t="s">
        <v>44015</v>
      </c>
    </row>
    <row r="18962" spans="1:9" ht="16" x14ac:dyDescent="0.2">
      <c r="A18962" t="s">
        <v>44016</v>
      </c>
      <c r="B18962" t="s">
        <v>32349</v>
      </c>
      <c r="C18962">
        <v>1</v>
      </c>
      <c r="D18962" t="s">
        <v>12</v>
      </c>
      <c r="E18962" t="s">
        <v>12</v>
      </c>
      <c r="F18962" s="3" t="s">
        <v>32352</v>
      </c>
      <c r="G18962">
        <v>2010</v>
      </c>
      <c r="H18962" t="s">
        <v>140</v>
      </c>
      <c r="I18962" t="s">
        <v>44017</v>
      </c>
    </row>
    <row r="18963" spans="1:9" ht="16" x14ac:dyDescent="0.2">
      <c r="A18963" t="s">
        <v>44016</v>
      </c>
      <c r="B18963" t="s">
        <v>32351</v>
      </c>
      <c r="C18963">
        <v>2</v>
      </c>
      <c r="D18963" t="s">
        <v>12</v>
      </c>
      <c r="E18963" t="s">
        <v>25517</v>
      </c>
      <c r="F18963" s="3" t="s">
        <v>32354</v>
      </c>
      <c r="G18963">
        <v>2010</v>
      </c>
      <c r="H18963" t="s">
        <v>140</v>
      </c>
      <c r="I18963" t="s">
        <v>44017</v>
      </c>
    </row>
    <row r="18964" spans="1:9" ht="32" x14ac:dyDescent="0.2">
      <c r="A18964" t="s">
        <v>44016</v>
      </c>
      <c r="B18964" t="s">
        <v>32353</v>
      </c>
      <c r="C18964">
        <v>3</v>
      </c>
      <c r="D18964" t="s">
        <v>12</v>
      </c>
      <c r="E18964" t="s">
        <v>12</v>
      </c>
      <c r="F18964" s="3" t="s">
        <v>32356</v>
      </c>
      <c r="G18964">
        <v>2010</v>
      </c>
      <c r="H18964" t="s">
        <v>140</v>
      </c>
      <c r="I18964" t="s">
        <v>44017</v>
      </c>
    </row>
    <row r="18965" spans="1:9" ht="16" x14ac:dyDescent="0.2">
      <c r="A18965" t="s">
        <v>44018</v>
      </c>
      <c r="B18965" t="s">
        <v>44019</v>
      </c>
      <c r="C18965">
        <v>1</v>
      </c>
      <c r="D18965" t="s">
        <v>12</v>
      </c>
      <c r="E18965" t="s">
        <v>12</v>
      </c>
      <c r="F18965" s="3" t="s">
        <v>44020</v>
      </c>
      <c r="G18965">
        <v>2010</v>
      </c>
      <c r="H18965" t="s">
        <v>140</v>
      </c>
      <c r="I18965" t="s">
        <v>44021</v>
      </c>
    </row>
    <row r="18966" spans="1:9" ht="32" x14ac:dyDescent="0.2">
      <c r="A18966" t="s">
        <v>44022</v>
      </c>
      <c r="B18966" t="s">
        <v>27203</v>
      </c>
      <c r="C18966">
        <v>1</v>
      </c>
      <c r="D18966" t="s">
        <v>12</v>
      </c>
      <c r="E18966" t="s">
        <v>12</v>
      </c>
      <c r="F18966" s="3" t="s">
        <v>6025</v>
      </c>
      <c r="G18966">
        <v>2010</v>
      </c>
      <c r="H18966" t="s">
        <v>1810</v>
      </c>
      <c r="I18966" t="s">
        <v>44023</v>
      </c>
    </row>
    <row r="18967" spans="1:9" ht="32" x14ac:dyDescent="0.2">
      <c r="A18967" t="s">
        <v>44022</v>
      </c>
      <c r="B18967" t="s">
        <v>20197</v>
      </c>
      <c r="C18967">
        <v>2</v>
      </c>
      <c r="D18967" t="s">
        <v>12</v>
      </c>
      <c r="E18967" t="s">
        <v>12</v>
      </c>
      <c r="F18967" s="3" t="s">
        <v>44024</v>
      </c>
      <c r="G18967">
        <v>2010</v>
      </c>
      <c r="H18967" t="s">
        <v>1810</v>
      </c>
      <c r="I18967" t="s">
        <v>44023</v>
      </c>
    </row>
    <row r="18968" spans="1:9" ht="32" x14ac:dyDescent="0.2">
      <c r="A18968" t="s">
        <v>44025</v>
      </c>
      <c r="B18968" t="s">
        <v>44026</v>
      </c>
      <c r="C18968">
        <v>1</v>
      </c>
      <c r="D18968">
        <f>571</f>
        <v>571</v>
      </c>
      <c r="E18968" t="s">
        <v>12</v>
      </c>
      <c r="F18968" s="3" t="s">
        <v>44027</v>
      </c>
      <c r="G18968">
        <v>2010</v>
      </c>
      <c r="H18968" t="s">
        <v>86</v>
      </c>
      <c r="I18968" t="s">
        <v>44028</v>
      </c>
    </row>
    <row r="18969" spans="1:9" ht="32" x14ac:dyDescent="0.2">
      <c r="A18969" t="s">
        <v>44029</v>
      </c>
      <c r="B18969" t="s">
        <v>44030</v>
      </c>
      <c r="C18969">
        <v>1</v>
      </c>
      <c r="D18969" t="s">
        <v>12</v>
      </c>
      <c r="E18969" t="s">
        <v>12</v>
      </c>
      <c r="F18969" s="3" t="s">
        <v>44031</v>
      </c>
      <c r="G18969">
        <v>2010</v>
      </c>
      <c r="H18969" t="s">
        <v>140</v>
      </c>
      <c r="I18969" t="s">
        <v>44032</v>
      </c>
    </row>
    <row r="18970" spans="1:9" ht="16" x14ac:dyDescent="0.2">
      <c r="A18970" t="s">
        <v>44033</v>
      </c>
      <c r="B18970" t="s">
        <v>44034</v>
      </c>
      <c r="C18970">
        <v>1</v>
      </c>
      <c r="D18970" t="s">
        <v>12</v>
      </c>
      <c r="E18970" t="s">
        <v>12</v>
      </c>
      <c r="F18970" s="3" t="s">
        <v>44035</v>
      </c>
      <c r="G18970">
        <v>2010</v>
      </c>
      <c r="H18970" t="s">
        <v>14</v>
      </c>
      <c r="I18970" t="s">
        <v>44036</v>
      </c>
    </row>
    <row r="18971" spans="1:9" ht="16" x14ac:dyDescent="0.2">
      <c r="A18971" t="s">
        <v>44033</v>
      </c>
      <c r="B18971" t="s">
        <v>44037</v>
      </c>
      <c r="C18971">
        <v>2</v>
      </c>
      <c r="D18971" t="s">
        <v>52</v>
      </c>
      <c r="E18971" t="s">
        <v>12</v>
      </c>
      <c r="F18971" s="3" t="s">
        <v>44038</v>
      </c>
      <c r="G18971">
        <v>2010</v>
      </c>
      <c r="H18971" t="s">
        <v>998</v>
      </c>
      <c r="I18971" t="s">
        <v>44036</v>
      </c>
    </row>
    <row r="18972" spans="1:9" ht="16" x14ac:dyDescent="0.2">
      <c r="A18972" t="s">
        <v>44033</v>
      </c>
      <c r="B18972" t="s">
        <v>44039</v>
      </c>
      <c r="C18972">
        <v>3</v>
      </c>
      <c r="D18972" t="s">
        <v>12</v>
      </c>
      <c r="E18972" t="s">
        <v>12</v>
      </c>
      <c r="F18972" s="3" t="s">
        <v>44040</v>
      </c>
      <c r="G18972">
        <v>2010</v>
      </c>
      <c r="H18972" t="s">
        <v>14</v>
      </c>
      <c r="I18972" t="s">
        <v>44036</v>
      </c>
    </row>
    <row r="18973" spans="1:9" ht="16" x14ac:dyDescent="0.2">
      <c r="A18973" t="s">
        <v>44033</v>
      </c>
      <c r="B18973" t="s">
        <v>44041</v>
      </c>
      <c r="C18973">
        <v>4</v>
      </c>
      <c r="D18973" t="s">
        <v>6388</v>
      </c>
      <c r="E18973" t="s">
        <v>12</v>
      </c>
      <c r="F18973" s="3" t="s">
        <v>44042</v>
      </c>
      <c r="G18973">
        <v>2010</v>
      </c>
      <c r="H18973" t="s">
        <v>371</v>
      </c>
      <c r="I18973" t="s">
        <v>44036</v>
      </c>
    </row>
    <row r="18974" spans="1:9" ht="32" x14ac:dyDescent="0.2">
      <c r="A18974" t="s">
        <v>44043</v>
      </c>
      <c r="B18974" t="s">
        <v>44044</v>
      </c>
      <c r="C18974">
        <v>1</v>
      </c>
      <c r="D18974">
        <f>154</f>
        <v>154</v>
      </c>
      <c r="E18974" t="s">
        <v>12</v>
      </c>
      <c r="F18974" s="3" t="s">
        <v>44045</v>
      </c>
      <c r="G18974">
        <v>2010</v>
      </c>
      <c r="H18974" t="s">
        <v>86</v>
      </c>
      <c r="I18974" t="s">
        <v>44046</v>
      </c>
    </row>
    <row r="18975" spans="1:9" ht="32" x14ac:dyDescent="0.2">
      <c r="A18975" t="s">
        <v>44047</v>
      </c>
      <c r="B18975" t="s">
        <v>44048</v>
      </c>
      <c r="C18975">
        <v>1</v>
      </c>
      <c r="D18975" t="s">
        <v>12</v>
      </c>
      <c r="E18975" t="s">
        <v>12</v>
      </c>
      <c r="F18975" s="3" t="s">
        <v>44049</v>
      </c>
      <c r="G18975">
        <v>2010</v>
      </c>
      <c r="H18975" t="s">
        <v>602</v>
      </c>
      <c r="I18975" t="s">
        <v>44050</v>
      </c>
    </row>
    <row r="18976" spans="1:9" ht="32" x14ac:dyDescent="0.2">
      <c r="A18976" t="s">
        <v>44047</v>
      </c>
      <c r="B18976" t="s">
        <v>44051</v>
      </c>
      <c r="C18976">
        <v>2</v>
      </c>
      <c r="D18976">
        <f>461</f>
        <v>461</v>
      </c>
      <c r="E18976" t="s">
        <v>12</v>
      </c>
      <c r="F18976" s="3" t="s">
        <v>44052</v>
      </c>
      <c r="G18976">
        <v>2010</v>
      </c>
      <c r="H18976" t="s">
        <v>140</v>
      </c>
      <c r="I18976" t="s">
        <v>44050</v>
      </c>
    </row>
    <row r="18977" spans="1:9" ht="16" x14ac:dyDescent="0.2">
      <c r="A18977" t="s">
        <v>44053</v>
      </c>
      <c r="B18977" t="s">
        <v>44054</v>
      </c>
      <c r="C18977">
        <v>1</v>
      </c>
      <c r="D18977" t="s">
        <v>4996</v>
      </c>
      <c r="E18977" t="s">
        <v>18855</v>
      </c>
      <c r="F18977" s="3" t="s">
        <v>44055</v>
      </c>
      <c r="G18977">
        <v>2010</v>
      </c>
      <c r="H18977" t="s">
        <v>4191</v>
      </c>
      <c r="I18977" t="s">
        <v>44056</v>
      </c>
    </row>
    <row r="18978" spans="1:9" ht="32" x14ac:dyDescent="0.2">
      <c r="A18978" t="s">
        <v>44057</v>
      </c>
      <c r="B18978" t="s">
        <v>44058</v>
      </c>
      <c r="C18978">
        <v>1</v>
      </c>
      <c r="D18978" t="s">
        <v>2828</v>
      </c>
      <c r="E18978" t="s">
        <v>12</v>
      </c>
      <c r="F18978" s="3" t="s">
        <v>44059</v>
      </c>
      <c r="G18978">
        <v>2010</v>
      </c>
      <c r="H18978" t="s">
        <v>323</v>
      </c>
      <c r="I18978" t="s">
        <v>44060</v>
      </c>
    </row>
    <row r="18979" spans="1:9" ht="32" x14ac:dyDescent="0.2">
      <c r="A18979" t="s">
        <v>44061</v>
      </c>
      <c r="B18979" t="s">
        <v>44062</v>
      </c>
      <c r="C18979">
        <v>1</v>
      </c>
      <c r="D18979" t="s">
        <v>712</v>
      </c>
      <c r="E18979" t="s">
        <v>12</v>
      </c>
      <c r="F18979" s="3" t="s">
        <v>44063</v>
      </c>
      <c r="G18979">
        <v>2010</v>
      </c>
      <c r="H18979" t="s">
        <v>714</v>
      </c>
      <c r="I18979" t="s">
        <v>44064</v>
      </c>
    </row>
    <row r="18980" spans="1:9" ht="16" x14ac:dyDescent="0.2">
      <c r="A18980" t="s">
        <v>44065</v>
      </c>
      <c r="B18980" t="s">
        <v>40279</v>
      </c>
      <c r="C18980">
        <v>1</v>
      </c>
      <c r="D18980" t="s">
        <v>1128</v>
      </c>
      <c r="E18980" t="s">
        <v>12</v>
      </c>
      <c r="F18980" s="3" t="s">
        <v>44066</v>
      </c>
      <c r="G18980">
        <v>2010</v>
      </c>
      <c r="H18980" t="s">
        <v>140</v>
      </c>
      <c r="I18980" t="s">
        <v>44067</v>
      </c>
    </row>
    <row r="18981" spans="1:9" ht="16" x14ac:dyDescent="0.2">
      <c r="A18981" t="s">
        <v>44065</v>
      </c>
      <c r="B18981" t="s">
        <v>44068</v>
      </c>
      <c r="C18981">
        <v>2</v>
      </c>
      <c r="D18981" t="s">
        <v>3111</v>
      </c>
      <c r="E18981" t="s">
        <v>12</v>
      </c>
      <c r="F18981" s="3" t="s">
        <v>4714</v>
      </c>
      <c r="G18981">
        <v>2010</v>
      </c>
      <c r="H18981" t="s">
        <v>140</v>
      </c>
      <c r="I18981" t="s">
        <v>44067</v>
      </c>
    </row>
    <row r="18982" spans="1:9" ht="32" x14ac:dyDescent="0.2">
      <c r="A18982" t="s">
        <v>44069</v>
      </c>
      <c r="B18982" t="s">
        <v>40548</v>
      </c>
      <c r="C18982">
        <v>1</v>
      </c>
      <c r="D18982">
        <f>132</f>
        <v>132</v>
      </c>
      <c r="E18982" t="s">
        <v>12</v>
      </c>
      <c r="F18982" s="7" t="s">
        <v>19046</v>
      </c>
      <c r="G18982">
        <v>2010</v>
      </c>
      <c r="H18982" t="s">
        <v>140</v>
      </c>
      <c r="I18982" t="s">
        <v>44070</v>
      </c>
    </row>
    <row r="18983" spans="1:9" ht="32" x14ac:dyDescent="0.2">
      <c r="A18983" t="s">
        <v>44069</v>
      </c>
      <c r="B18983" t="s">
        <v>42720</v>
      </c>
      <c r="C18983">
        <v>2</v>
      </c>
      <c r="D18983" t="s">
        <v>292</v>
      </c>
      <c r="E18983" t="s">
        <v>12</v>
      </c>
      <c r="F18983" s="7" t="s">
        <v>19048</v>
      </c>
      <c r="G18983">
        <v>2010</v>
      </c>
      <c r="H18983" t="s">
        <v>140</v>
      </c>
      <c r="I18983" t="s">
        <v>44070</v>
      </c>
    </row>
    <row r="18984" spans="1:9" ht="16" x14ac:dyDescent="0.2">
      <c r="A18984" t="s">
        <v>44071</v>
      </c>
      <c r="B18984" t="s">
        <v>44072</v>
      </c>
      <c r="C18984">
        <v>1</v>
      </c>
      <c r="D18984">
        <f>545</f>
        <v>545</v>
      </c>
      <c r="E18984" t="s">
        <v>12</v>
      </c>
      <c r="F18984" s="3" t="s">
        <v>38379</v>
      </c>
      <c r="G18984">
        <v>2010</v>
      </c>
      <c r="H18984" t="s">
        <v>140</v>
      </c>
      <c r="I18984" t="s">
        <v>44073</v>
      </c>
    </row>
    <row r="18985" spans="1:9" ht="32" x14ac:dyDescent="0.2">
      <c r="A18985" t="s">
        <v>44074</v>
      </c>
      <c r="B18985" t="s">
        <v>43942</v>
      </c>
      <c r="C18985">
        <v>1</v>
      </c>
      <c r="D18985" t="s">
        <v>724</v>
      </c>
      <c r="E18985" t="s">
        <v>12</v>
      </c>
      <c r="F18985" s="3" t="s">
        <v>43943</v>
      </c>
      <c r="G18985">
        <v>2010</v>
      </c>
      <c r="H18985" t="s">
        <v>86</v>
      </c>
      <c r="I18985" t="s">
        <v>44075</v>
      </c>
    </row>
    <row r="18986" spans="1:9" ht="32" x14ac:dyDescent="0.2">
      <c r="A18986" t="s">
        <v>44074</v>
      </c>
      <c r="B18986" t="s">
        <v>43945</v>
      </c>
      <c r="C18986">
        <v>2</v>
      </c>
      <c r="D18986" t="s">
        <v>3743</v>
      </c>
      <c r="E18986" t="s">
        <v>12</v>
      </c>
      <c r="F18986" s="3" t="s">
        <v>43946</v>
      </c>
      <c r="G18986">
        <v>2010</v>
      </c>
      <c r="H18986" t="s">
        <v>86</v>
      </c>
      <c r="I18986" t="s">
        <v>44075</v>
      </c>
    </row>
    <row r="18987" spans="1:9" ht="32" x14ac:dyDescent="0.2">
      <c r="A18987" t="s">
        <v>44076</v>
      </c>
      <c r="B18987" t="s">
        <v>43611</v>
      </c>
      <c r="C18987">
        <v>1</v>
      </c>
      <c r="D18987">
        <f>307</f>
        <v>307</v>
      </c>
      <c r="E18987" t="s">
        <v>12</v>
      </c>
      <c r="F18987" s="3" t="s">
        <v>43612</v>
      </c>
      <c r="G18987">
        <v>2010</v>
      </c>
      <c r="H18987" t="s">
        <v>86</v>
      </c>
      <c r="I18987" t="s">
        <v>44077</v>
      </c>
    </row>
    <row r="18988" spans="1:9" ht="16" x14ac:dyDescent="0.2">
      <c r="A18988" t="s">
        <v>44076</v>
      </c>
      <c r="B18988" t="s">
        <v>43614</v>
      </c>
      <c r="C18988">
        <v>2</v>
      </c>
      <c r="D18988">
        <f>307</f>
        <v>307</v>
      </c>
      <c r="E18988" t="s">
        <v>12</v>
      </c>
      <c r="F18988" s="3" t="s">
        <v>36289</v>
      </c>
      <c r="G18988">
        <v>2010</v>
      </c>
      <c r="H18988" t="s">
        <v>86</v>
      </c>
      <c r="I18988" t="s">
        <v>44077</v>
      </c>
    </row>
    <row r="18989" spans="1:9" ht="16" x14ac:dyDescent="0.2">
      <c r="A18989" t="s">
        <v>44078</v>
      </c>
      <c r="B18989" t="s">
        <v>43645</v>
      </c>
      <c r="C18989">
        <v>1</v>
      </c>
      <c r="D18989">
        <f>400</f>
        <v>400</v>
      </c>
      <c r="E18989" t="s">
        <v>12</v>
      </c>
      <c r="F18989" s="3" t="s">
        <v>28161</v>
      </c>
      <c r="G18989">
        <v>2010</v>
      </c>
      <c r="H18989" t="s">
        <v>140</v>
      </c>
      <c r="I18989" t="s">
        <v>44079</v>
      </c>
    </row>
    <row r="18990" spans="1:9" ht="16" x14ac:dyDescent="0.2">
      <c r="A18990" t="s">
        <v>44078</v>
      </c>
      <c r="B18990" t="s">
        <v>39814</v>
      </c>
      <c r="C18990">
        <v>2</v>
      </c>
      <c r="D18990" t="s">
        <v>12</v>
      </c>
      <c r="E18990" t="s">
        <v>12</v>
      </c>
      <c r="F18990" s="3" t="s">
        <v>44080</v>
      </c>
      <c r="G18990">
        <v>2010</v>
      </c>
      <c r="H18990" t="s">
        <v>140</v>
      </c>
      <c r="I18990" t="s">
        <v>44079</v>
      </c>
    </row>
    <row r="18991" spans="1:9" ht="32" x14ac:dyDescent="0.2">
      <c r="A18991" t="s">
        <v>44081</v>
      </c>
      <c r="B18991" t="s">
        <v>44082</v>
      </c>
      <c r="C18991">
        <v>1</v>
      </c>
      <c r="D18991" t="s">
        <v>1128</v>
      </c>
      <c r="E18991" t="s">
        <v>12</v>
      </c>
      <c r="F18991" s="3" t="s">
        <v>44083</v>
      </c>
      <c r="G18991">
        <v>2010</v>
      </c>
      <c r="H18991" t="s">
        <v>140</v>
      </c>
      <c r="I18991" t="s">
        <v>44084</v>
      </c>
    </row>
    <row r="18992" spans="1:9" ht="32" x14ac:dyDescent="0.2">
      <c r="A18992" t="s">
        <v>44085</v>
      </c>
      <c r="B18992" t="s">
        <v>44086</v>
      </c>
      <c r="C18992">
        <v>1</v>
      </c>
      <c r="D18992" t="s">
        <v>316</v>
      </c>
      <c r="E18992" t="s">
        <v>12</v>
      </c>
      <c r="F18992" s="3" t="s">
        <v>44087</v>
      </c>
      <c r="G18992">
        <v>2010</v>
      </c>
      <c r="H18992" t="s">
        <v>318</v>
      </c>
      <c r="I18992" t="s">
        <v>44088</v>
      </c>
    </row>
    <row r="18993" spans="1:9" ht="16" x14ac:dyDescent="0.2">
      <c r="A18993" t="s">
        <v>44089</v>
      </c>
      <c r="B18993" t="s">
        <v>1178</v>
      </c>
      <c r="C18993">
        <v>1</v>
      </c>
      <c r="D18993">
        <f>169</f>
        <v>169</v>
      </c>
      <c r="E18993" t="s">
        <v>12</v>
      </c>
      <c r="F18993" s="3" t="s">
        <v>5594</v>
      </c>
      <c r="G18993">
        <v>2010</v>
      </c>
      <c r="H18993" t="s">
        <v>140</v>
      </c>
      <c r="I18993" t="s">
        <v>44090</v>
      </c>
    </row>
    <row r="18994" spans="1:9" ht="32" x14ac:dyDescent="0.2">
      <c r="A18994" t="s">
        <v>44091</v>
      </c>
      <c r="B18994" t="s">
        <v>44092</v>
      </c>
      <c r="C18994">
        <v>1</v>
      </c>
      <c r="D18994" t="s">
        <v>4805</v>
      </c>
      <c r="E18994" t="s">
        <v>12</v>
      </c>
      <c r="F18994" s="3" t="s">
        <v>44093</v>
      </c>
      <c r="G18994">
        <v>2010</v>
      </c>
      <c r="H18994" t="s">
        <v>140</v>
      </c>
      <c r="I18994" t="s">
        <v>44094</v>
      </c>
    </row>
    <row r="18995" spans="1:9" ht="16" x14ac:dyDescent="0.2">
      <c r="A18995" t="s">
        <v>44095</v>
      </c>
      <c r="B18995" t="s">
        <v>24968</v>
      </c>
      <c r="C18995">
        <v>1</v>
      </c>
      <c r="D18995">
        <f>400</f>
        <v>400</v>
      </c>
      <c r="E18995" t="s">
        <v>12</v>
      </c>
      <c r="F18995" s="3" t="s">
        <v>44096</v>
      </c>
      <c r="G18995">
        <v>2010</v>
      </c>
      <c r="H18995" t="s">
        <v>140</v>
      </c>
      <c r="I18995" t="s">
        <v>44097</v>
      </c>
    </row>
    <row r="18996" spans="1:9" ht="16" x14ac:dyDescent="0.2">
      <c r="A18996" t="s">
        <v>44098</v>
      </c>
      <c r="B18996" t="s">
        <v>44099</v>
      </c>
      <c r="C18996">
        <v>1</v>
      </c>
      <c r="D18996" t="s">
        <v>4215</v>
      </c>
      <c r="E18996" t="s">
        <v>12</v>
      </c>
      <c r="F18996" s="3" t="s">
        <v>4216</v>
      </c>
      <c r="G18996">
        <v>2010</v>
      </c>
      <c r="H18996" t="s">
        <v>140</v>
      </c>
      <c r="I18996" t="s">
        <v>44100</v>
      </c>
    </row>
    <row r="18997" spans="1:9" ht="32" x14ac:dyDescent="0.2">
      <c r="A18997" t="s">
        <v>44101</v>
      </c>
      <c r="B18997" t="s">
        <v>44102</v>
      </c>
      <c r="C18997">
        <v>1</v>
      </c>
      <c r="D18997">
        <f>100</f>
        <v>100</v>
      </c>
      <c r="E18997" t="s">
        <v>12</v>
      </c>
      <c r="F18997" s="3" t="s">
        <v>44103</v>
      </c>
      <c r="G18997">
        <v>2010</v>
      </c>
      <c r="H18997" t="s">
        <v>86</v>
      </c>
      <c r="I18997" t="s">
        <v>44104</v>
      </c>
    </row>
    <row r="18998" spans="1:9" ht="32" x14ac:dyDescent="0.2">
      <c r="A18998" t="s">
        <v>44101</v>
      </c>
      <c r="B18998" t="s">
        <v>44105</v>
      </c>
      <c r="C18998">
        <v>2</v>
      </c>
      <c r="D18998">
        <f>100</f>
        <v>100</v>
      </c>
      <c r="E18998" t="s">
        <v>12</v>
      </c>
      <c r="F18998" s="3" t="s">
        <v>44103</v>
      </c>
      <c r="G18998">
        <v>2010</v>
      </c>
      <c r="H18998" t="s">
        <v>86</v>
      </c>
      <c r="I18998" t="s">
        <v>44104</v>
      </c>
    </row>
    <row r="18999" spans="1:9" ht="16" x14ac:dyDescent="0.2">
      <c r="A18999" t="s">
        <v>44106</v>
      </c>
      <c r="B18999" t="s">
        <v>44107</v>
      </c>
      <c r="C18999">
        <v>1</v>
      </c>
      <c r="D18999" t="s">
        <v>12</v>
      </c>
      <c r="E18999" t="s">
        <v>12</v>
      </c>
      <c r="F18999" s="3" t="s">
        <v>44108</v>
      </c>
      <c r="G18999">
        <v>2010</v>
      </c>
      <c r="H18999" t="s">
        <v>226</v>
      </c>
      <c r="I18999" t="s">
        <v>44109</v>
      </c>
    </row>
    <row r="19000" spans="1:9" ht="16" x14ac:dyDescent="0.2">
      <c r="A19000" t="s">
        <v>44110</v>
      </c>
      <c r="B19000" t="s">
        <v>42728</v>
      </c>
      <c r="C19000">
        <v>1</v>
      </c>
      <c r="D19000" t="s">
        <v>6666</v>
      </c>
      <c r="E19000" t="s">
        <v>12</v>
      </c>
      <c r="F19000" s="3" t="s">
        <v>42729</v>
      </c>
      <c r="G19000">
        <v>2010</v>
      </c>
      <c r="H19000" t="s">
        <v>67</v>
      </c>
      <c r="I19000" t="s">
        <v>44111</v>
      </c>
    </row>
    <row r="19001" spans="1:9" ht="16" x14ac:dyDescent="0.2">
      <c r="A19001" t="s">
        <v>44110</v>
      </c>
      <c r="B19001" t="s">
        <v>42731</v>
      </c>
      <c r="C19001">
        <v>2</v>
      </c>
      <c r="D19001">
        <f>355</f>
        <v>355</v>
      </c>
      <c r="E19001" t="s">
        <v>12</v>
      </c>
      <c r="F19001" s="3" t="s">
        <v>44112</v>
      </c>
      <c r="G19001">
        <v>2010</v>
      </c>
      <c r="H19001" t="s">
        <v>67</v>
      </c>
      <c r="I19001" t="s">
        <v>44111</v>
      </c>
    </row>
    <row r="19002" spans="1:9" ht="16" x14ac:dyDescent="0.2">
      <c r="A19002" t="s">
        <v>44113</v>
      </c>
      <c r="B19002" t="s">
        <v>44114</v>
      </c>
      <c r="C19002">
        <v>1</v>
      </c>
      <c r="D19002" t="s">
        <v>15159</v>
      </c>
      <c r="E19002" t="s">
        <v>12</v>
      </c>
      <c r="F19002" s="3" t="s">
        <v>44115</v>
      </c>
      <c r="G19002">
        <v>2010</v>
      </c>
      <c r="H19002" t="s">
        <v>67</v>
      </c>
      <c r="I19002" t="s">
        <v>44116</v>
      </c>
    </row>
    <row r="19003" spans="1:9" ht="32" x14ac:dyDescent="0.2">
      <c r="A19003" t="s">
        <v>44117</v>
      </c>
      <c r="B19003" t="s">
        <v>43667</v>
      </c>
      <c r="C19003">
        <v>1</v>
      </c>
      <c r="D19003" t="s">
        <v>12</v>
      </c>
      <c r="E19003" t="s">
        <v>12</v>
      </c>
      <c r="F19003" s="3" t="s">
        <v>43668</v>
      </c>
      <c r="G19003">
        <v>2010</v>
      </c>
      <c r="H19003" t="s">
        <v>67</v>
      </c>
      <c r="I19003" t="s">
        <v>44118</v>
      </c>
    </row>
    <row r="19004" spans="1:9" ht="16" x14ac:dyDescent="0.2">
      <c r="A19004" t="s">
        <v>44119</v>
      </c>
      <c r="B19004" t="s">
        <v>43697</v>
      </c>
      <c r="C19004">
        <v>1</v>
      </c>
      <c r="D19004" t="s">
        <v>12</v>
      </c>
      <c r="E19004" t="s">
        <v>12</v>
      </c>
      <c r="F19004" s="3" t="s">
        <v>43698</v>
      </c>
      <c r="G19004">
        <v>2010</v>
      </c>
      <c r="H19004" t="s">
        <v>3662</v>
      </c>
      <c r="I19004" t="s">
        <v>44120</v>
      </c>
    </row>
    <row r="19005" spans="1:9" ht="16" x14ac:dyDescent="0.2">
      <c r="A19005" t="s">
        <v>44119</v>
      </c>
      <c r="B19005" t="s">
        <v>44121</v>
      </c>
      <c r="C19005">
        <v>2</v>
      </c>
      <c r="D19005" t="s">
        <v>12</v>
      </c>
      <c r="E19005" t="s">
        <v>12</v>
      </c>
      <c r="F19005" s="3" t="s">
        <v>27347</v>
      </c>
      <c r="G19005">
        <v>2010</v>
      </c>
      <c r="H19005" t="s">
        <v>474</v>
      </c>
      <c r="I19005" t="s">
        <v>44120</v>
      </c>
    </row>
    <row r="19006" spans="1:9" ht="32" x14ac:dyDescent="0.2">
      <c r="A19006" t="s">
        <v>44122</v>
      </c>
      <c r="B19006" t="s">
        <v>18168</v>
      </c>
      <c r="C19006">
        <v>1</v>
      </c>
      <c r="D19006">
        <f>149</f>
        <v>149</v>
      </c>
      <c r="E19006" t="s">
        <v>12</v>
      </c>
      <c r="F19006" s="3" t="s">
        <v>44123</v>
      </c>
      <c r="G19006">
        <v>2010</v>
      </c>
      <c r="H19006" t="s">
        <v>226</v>
      </c>
      <c r="I19006" t="s">
        <v>44124</v>
      </c>
    </row>
    <row r="19007" spans="1:9" ht="32" x14ac:dyDescent="0.2">
      <c r="A19007" t="s">
        <v>44122</v>
      </c>
      <c r="B19007" t="s">
        <v>44125</v>
      </c>
      <c r="C19007">
        <v>2</v>
      </c>
      <c r="D19007" t="s">
        <v>12</v>
      </c>
      <c r="E19007" t="s">
        <v>12</v>
      </c>
      <c r="F19007" s="3" t="s">
        <v>44126</v>
      </c>
      <c r="G19007">
        <v>2010</v>
      </c>
      <c r="H19007" t="s">
        <v>3976</v>
      </c>
      <c r="I19007" t="s">
        <v>44124</v>
      </c>
    </row>
    <row r="19008" spans="1:9" ht="32" x14ac:dyDescent="0.2">
      <c r="A19008" t="s">
        <v>44122</v>
      </c>
      <c r="B19008" t="s">
        <v>44127</v>
      </c>
      <c r="C19008">
        <v>3</v>
      </c>
      <c r="D19008">
        <f>446</f>
        <v>446</v>
      </c>
      <c r="E19008" t="s">
        <v>12</v>
      </c>
      <c r="F19008" s="3" t="s">
        <v>44128</v>
      </c>
      <c r="G19008">
        <v>2010</v>
      </c>
      <c r="H19008" t="s">
        <v>86</v>
      </c>
      <c r="I19008" t="s">
        <v>44124</v>
      </c>
    </row>
    <row r="19009" spans="1:9" ht="16" x14ac:dyDescent="0.2">
      <c r="A19009" t="s">
        <v>44129</v>
      </c>
      <c r="B19009" t="s">
        <v>19053</v>
      </c>
      <c r="C19009">
        <v>1</v>
      </c>
      <c r="D19009" t="s">
        <v>712</v>
      </c>
      <c r="E19009" t="s">
        <v>12</v>
      </c>
      <c r="F19009" s="3" t="s">
        <v>37321</v>
      </c>
      <c r="G19009">
        <v>2010</v>
      </c>
      <c r="H19009" t="s">
        <v>140</v>
      </c>
      <c r="I19009" t="s">
        <v>44130</v>
      </c>
    </row>
    <row r="19010" spans="1:9" ht="16" x14ac:dyDescent="0.2">
      <c r="A19010" t="s">
        <v>44129</v>
      </c>
      <c r="B19010" t="s">
        <v>44131</v>
      </c>
      <c r="C19010">
        <v>2</v>
      </c>
      <c r="D19010">
        <f>154</f>
        <v>154</v>
      </c>
      <c r="E19010" t="s">
        <v>12</v>
      </c>
      <c r="F19010" s="3" t="s">
        <v>2230</v>
      </c>
      <c r="G19010">
        <v>2010</v>
      </c>
      <c r="H19010" t="s">
        <v>140</v>
      </c>
      <c r="I19010" t="s">
        <v>44130</v>
      </c>
    </row>
    <row r="19011" spans="1:9" ht="16" x14ac:dyDescent="0.2">
      <c r="A19011" t="s">
        <v>44132</v>
      </c>
      <c r="B19011" t="s">
        <v>27030</v>
      </c>
      <c r="C19011">
        <v>1</v>
      </c>
      <c r="D19011">
        <f>336</f>
        <v>336</v>
      </c>
      <c r="E19011" t="s">
        <v>22146</v>
      </c>
      <c r="F19011" s="3" t="s">
        <v>38047</v>
      </c>
      <c r="G19011">
        <v>2010</v>
      </c>
      <c r="H19011" t="s">
        <v>86</v>
      </c>
      <c r="I19011" t="s">
        <v>44133</v>
      </c>
    </row>
    <row r="19012" spans="1:9" ht="16" x14ac:dyDescent="0.2">
      <c r="A19012" t="s">
        <v>44134</v>
      </c>
      <c r="B19012" t="s">
        <v>40107</v>
      </c>
      <c r="C19012">
        <v>1</v>
      </c>
      <c r="D19012" t="s">
        <v>1142</v>
      </c>
      <c r="E19012" t="s">
        <v>334</v>
      </c>
      <c r="F19012" s="3" t="s">
        <v>1225</v>
      </c>
      <c r="G19012">
        <v>2010</v>
      </c>
      <c r="H19012" t="s">
        <v>368</v>
      </c>
      <c r="I19012" t="s">
        <v>44135</v>
      </c>
    </row>
    <row r="19013" spans="1:9" ht="32" x14ac:dyDescent="0.2">
      <c r="A19013" t="s">
        <v>44136</v>
      </c>
      <c r="B19013" t="s">
        <v>42759</v>
      </c>
      <c r="C19013">
        <v>1</v>
      </c>
      <c r="D19013" t="s">
        <v>12</v>
      </c>
      <c r="E19013" t="s">
        <v>12</v>
      </c>
      <c r="F19013" s="3" t="s">
        <v>42760</v>
      </c>
      <c r="G19013">
        <v>2010</v>
      </c>
      <c r="H19013" t="s">
        <v>140</v>
      </c>
      <c r="I19013" t="s">
        <v>44137</v>
      </c>
    </row>
    <row r="19014" spans="1:9" ht="16" x14ac:dyDescent="0.2">
      <c r="A19014" t="s">
        <v>44138</v>
      </c>
      <c r="B19014" t="s">
        <v>44139</v>
      </c>
      <c r="C19014">
        <v>1</v>
      </c>
      <c r="D19014" t="s">
        <v>311</v>
      </c>
      <c r="E19014" t="s">
        <v>12</v>
      </c>
      <c r="F19014" s="3" t="s">
        <v>13879</v>
      </c>
      <c r="G19014">
        <v>2010</v>
      </c>
      <c r="H19014" t="s">
        <v>313</v>
      </c>
      <c r="I19014" t="s">
        <v>44140</v>
      </c>
    </row>
    <row r="19015" spans="1:9" ht="32" x14ac:dyDescent="0.2">
      <c r="A19015" t="s">
        <v>44141</v>
      </c>
      <c r="B19015" t="s">
        <v>25539</v>
      </c>
      <c r="C19015">
        <v>1</v>
      </c>
      <c r="D19015" t="s">
        <v>12</v>
      </c>
      <c r="E19015" t="s">
        <v>12</v>
      </c>
      <c r="F19015" s="3" t="s">
        <v>25540</v>
      </c>
      <c r="G19015">
        <v>2010</v>
      </c>
      <c r="H19015" t="s">
        <v>140</v>
      </c>
      <c r="I19015" t="s">
        <v>44142</v>
      </c>
    </row>
    <row r="19016" spans="1:9" ht="32" x14ac:dyDescent="0.2">
      <c r="A19016" t="s">
        <v>44141</v>
      </c>
      <c r="B19016" t="s">
        <v>44143</v>
      </c>
      <c r="C19016">
        <v>2</v>
      </c>
      <c r="D19016" t="s">
        <v>316</v>
      </c>
      <c r="E19016" t="s">
        <v>12</v>
      </c>
      <c r="F19016" s="3" t="s">
        <v>44144</v>
      </c>
      <c r="G19016">
        <v>2010</v>
      </c>
      <c r="H19016" t="s">
        <v>140</v>
      </c>
      <c r="I19016" t="s">
        <v>44142</v>
      </c>
    </row>
    <row r="19017" spans="1:9" ht="16" x14ac:dyDescent="0.2">
      <c r="A19017" t="s">
        <v>44141</v>
      </c>
      <c r="B19017" t="s">
        <v>44145</v>
      </c>
      <c r="C19017">
        <v>3</v>
      </c>
      <c r="D19017">
        <f>400</f>
        <v>400</v>
      </c>
      <c r="E19017" t="s">
        <v>12</v>
      </c>
      <c r="F19017" s="3" t="s">
        <v>28164</v>
      </c>
      <c r="G19017">
        <v>2010</v>
      </c>
      <c r="H19017" t="s">
        <v>140</v>
      </c>
      <c r="I19017" t="s">
        <v>44142</v>
      </c>
    </row>
    <row r="19018" spans="1:9" ht="32" x14ac:dyDescent="0.2">
      <c r="A19018" t="s">
        <v>44141</v>
      </c>
      <c r="B19018" t="s">
        <v>44146</v>
      </c>
      <c r="C19018">
        <v>4</v>
      </c>
      <c r="D19018" t="s">
        <v>12</v>
      </c>
      <c r="E19018" t="s">
        <v>12</v>
      </c>
      <c r="F19018" s="3" t="s">
        <v>44147</v>
      </c>
      <c r="G19018">
        <v>2010</v>
      </c>
      <c r="H19018" t="s">
        <v>140</v>
      </c>
      <c r="I19018" t="s">
        <v>44142</v>
      </c>
    </row>
    <row r="19019" spans="1:9" ht="16" x14ac:dyDescent="0.2">
      <c r="A19019" t="s">
        <v>44141</v>
      </c>
      <c r="B19019" t="s">
        <v>27726</v>
      </c>
      <c r="C19019">
        <v>5</v>
      </c>
      <c r="D19019" t="s">
        <v>12</v>
      </c>
      <c r="E19019" t="s">
        <v>12</v>
      </c>
      <c r="F19019" s="3" t="s">
        <v>40133</v>
      </c>
      <c r="G19019">
        <v>2010</v>
      </c>
      <c r="H19019" t="s">
        <v>140</v>
      </c>
      <c r="I19019" t="s">
        <v>44142</v>
      </c>
    </row>
    <row r="19020" spans="1:9" ht="32" x14ac:dyDescent="0.2">
      <c r="A19020" t="s">
        <v>44148</v>
      </c>
      <c r="B19020" t="s">
        <v>44149</v>
      </c>
      <c r="C19020">
        <v>1</v>
      </c>
      <c r="D19020" t="s">
        <v>408</v>
      </c>
      <c r="E19020" t="s">
        <v>12</v>
      </c>
      <c r="F19020" s="3" t="s">
        <v>13998</v>
      </c>
      <c r="G19020">
        <v>2010</v>
      </c>
      <c r="H19020" t="s">
        <v>140</v>
      </c>
      <c r="I19020" t="s">
        <v>44150</v>
      </c>
    </row>
    <row r="19021" spans="1:9" ht="16" x14ac:dyDescent="0.2">
      <c r="A19021" t="s">
        <v>44151</v>
      </c>
      <c r="B19021" t="s">
        <v>44152</v>
      </c>
      <c r="C19021">
        <v>1</v>
      </c>
      <c r="D19021" t="s">
        <v>15159</v>
      </c>
      <c r="E19021" t="s">
        <v>12</v>
      </c>
      <c r="F19021" s="3" t="s">
        <v>44115</v>
      </c>
      <c r="G19021">
        <v>2010</v>
      </c>
      <c r="H19021" t="s">
        <v>67</v>
      </c>
      <c r="I19021" t="s">
        <v>44153</v>
      </c>
    </row>
    <row r="19022" spans="1:9" ht="16" x14ac:dyDescent="0.2">
      <c r="A19022" t="s">
        <v>44151</v>
      </c>
      <c r="B19022" t="s">
        <v>44154</v>
      </c>
      <c r="C19022">
        <v>2</v>
      </c>
      <c r="D19022" t="s">
        <v>10222</v>
      </c>
      <c r="E19022" t="s">
        <v>12</v>
      </c>
      <c r="F19022" s="3" t="s">
        <v>44155</v>
      </c>
      <c r="G19022">
        <v>2010</v>
      </c>
      <c r="H19022" t="s">
        <v>67</v>
      </c>
      <c r="I19022" t="s">
        <v>44153</v>
      </c>
    </row>
    <row r="19023" spans="1:9" ht="32" x14ac:dyDescent="0.2">
      <c r="A19023" t="s">
        <v>44156</v>
      </c>
      <c r="B19023" t="s">
        <v>44157</v>
      </c>
      <c r="C19023">
        <v>1</v>
      </c>
      <c r="D19023" t="s">
        <v>10222</v>
      </c>
      <c r="E19023" t="s">
        <v>12</v>
      </c>
      <c r="F19023" s="3" t="s">
        <v>44158</v>
      </c>
      <c r="G19023">
        <v>2010</v>
      </c>
      <c r="H19023" t="s">
        <v>67</v>
      </c>
      <c r="I19023" t="s">
        <v>44159</v>
      </c>
    </row>
    <row r="19024" spans="1:9" ht="32" x14ac:dyDescent="0.2">
      <c r="A19024" t="s">
        <v>44160</v>
      </c>
      <c r="B19024" t="s">
        <v>44161</v>
      </c>
      <c r="C19024">
        <v>1</v>
      </c>
      <c r="D19024" t="s">
        <v>12</v>
      </c>
      <c r="E19024" t="s">
        <v>12</v>
      </c>
      <c r="F19024" s="3" t="s">
        <v>44162</v>
      </c>
      <c r="G19024">
        <v>2010</v>
      </c>
      <c r="H19024" t="s">
        <v>5857</v>
      </c>
      <c r="I19024" t="s">
        <v>44163</v>
      </c>
    </row>
    <row r="19025" spans="1:9" ht="32" x14ac:dyDescent="0.2">
      <c r="A19025" t="s">
        <v>44160</v>
      </c>
      <c r="B19025" t="s">
        <v>44164</v>
      </c>
      <c r="C19025">
        <v>2</v>
      </c>
      <c r="D19025" t="s">
        <v>12</v>
      </c>
      <c r="E19025" t="s">
        <v>12</v>
      </c>
      <c r="F19025" s="3" t="s">
        <v>44165</v>
      </c>
      <c r="G19025">
        <v>2010</v>
      </c>
      <c r="H19025" t="s">
        <v>5857</v>
      </c>
      <c r="I19025" t="s">
        <v>44163</v>
      </c>
    </row>
    <row r="19026" spans="1:9" ht="16" x14ac:dyDescent="0.2">
      <c r="A19026" t="s">
        <v>44166</v>
      </c>
      <c r="B19026" t="s">
        <v>44167</v>
      </c>
      <c r="C19026">
        <v>1</v>
      </c>
      <c r="D19026" t="s">
        <v>12</v>
      </c>
      <c r="E19026" t="s">
        <v>3093</v>
      </c>
      <c r="F19026" s="3" t="s">
        <v>3094</v>
      </c>
      <c r="G19026">
        <v>2010</v>
      </c>
      <c r="H19026" t="s">
        <v>267</v>
      </c>
      <c r="I19026" t="s">
        <v>44168</v>
      </c>
    </row>
    <row r="19027" spans="1:9" ht="16" x14ac:dyDescent="0.2">
      <c r="A19027" t="s">
        <v>44169</v>
      </c>
      <c r="B19027" t="s">
        <v>44170</v>
      </c>
      <c r="C19027">
        <v>1</v>
      </c>
      <c r="D19027" t="s">
        <v>12</v>
      </c>
      <c r="E19027" t="s">
        <v>12</v>
      </c>
      <c r="F19027" s="3" t="s">
        <v>23695</v>
      </c>
      <c r="G19027">
        <v>2010</v>
      </c>
      <c r="H19027" t="s">
        <v>140</v>
      </c>
      <c r="I19027" t="s">
        <v>44171</v>
      </c>
    </row>
    <row r="19028" spans="1:9" ht="32" x14ac:dyDescent="0.2">
      <c r="A19028" t="s">
        <v>44172</v>
      </c>
      <c r="B19028" t="s">
        <v>34293</v>
      </c>
      <c r="C19028">
        <v>1</v>
      </c>
      <c r="D19028" t="s">
        <v>12</v>
      </c>
      <c r="E19028" t="s">
        <v>12</v>
      </c>
      <c r="F19028" s="3" t="s">
        <v>25842</v>
      </c>
      <c r="G19028">
        <v>2010</v>
      </c>
      <c r="H19028" t="s">
        <v>474</v>
      </c>
      <c r="I19028" t="s">
        <v>44173</v>
      </c>
    </row>
    <row r="19029" spans="1:9" ht="16" x14ac:dyDescent="0.2">
      <c r="A19029" t="s">
        <v>44174</v>
      </c>
      <c r="B19029" t="s">
        <v>27266</v>
      </c>
      <c r="C19029">
        <v>1</v>
      </c>
      <c r="D19029" t="s">
        <v>12</v>
      </c>
      <c r="E19029" t="s">
        <v>12</v>
      </c>
      <c r="F19029" s="3" t="s">
        <v>42617</v>
      </c>
      <c r="G19029">
        <v>2010</v>
      </c>
      <c r="H19029" t="s">
        <v>140</v>
      </c>
      <c r="I19029" t="s">
        <v>44175</v>
      </c>
    </row>
    <row r="19030" spans="1:9" ht="16" x14ac:dyDescent="0.2">
      <c r="A19030" t="s">
        <v>44174</v>
      </c>
      <c r="B19030" t="s">
        <v>44176</v>
      </c>
      <c r="C19030">
        <v>2</v>
      </c>
      <c r="D19030">
        <f>431</f>
        <v>431</v>
      </c>
      <c r="E19030" t="s">
        <v>12</v>
      </c>
      <c r="F19030" s="3" t="s">
        <v>44177</v>
      </c>
      <c r="G19030">
        <v>2010</v>
      </c>
      <c r="H19030" t="s">
        <v>368</v>
      </c>
      <c r="I19030" t="s">
        <v>44175</v>
      </c>
    </row>
    <row r="19031" spans="1:9" ht="32" x14ac:dyDescent="0.2">
      <c r="A19031" t="s">
        <v>44174</v>
      </c>
      <c r="B19031" t="s">
        <v>38996</v>
      </c>
      <c r="C19031">
        <v>3</v>
      </c>
      <c r="D19031">
        <f>285</f>
        <v>285</v>
      </c>
      <c r="E19031" t="s">
        <v>12</v>
      </c>
      <c r="F19031" s="3" t="s">
        <v>33915</v>
      </c>
      <c r="G19031">
        <v>2010</v>
      </c>
      <c r="H19031" t="s">
        <v>140</v>
      </c>
      <c r="I19031" t="s">
        <v>44175</v>
      </c>
    </row>
    <row r="19032" spans="1:9" ht="32" x14ac:dyDescent="0.2">
      <c r="A19032" t="s">
        <v>44174</v>
      </c>
      <c r="B19032" t="s">
        <v>1016</v>
      </c>
      <c r="C19032">
        <v>4</v>
      </c>
      <c r="D19032" t="s">
        <v>52</v>
      </c>
      <c r="E19032" t="s">
        <v>12</v>
      </c>
      <c r="F19032" s="3" t="s">
        <v>2148</v>
      </c>
      <c r="G19032">
        <v>2010</v>
      </c>
      <c r="H19032" t="s">
        <v>140</v>
      </c>
      <c r="I19032" t="s">
        <v>44175</v>
      </c>
    </row>
    <row r="19033" spans="1:9" ht="32" x14ac:dyDescent="0.2">
      <c r="A19033" t="s">
        <v>44178</v>
      </c>
      <c r="B19033" t="s">
        <v>44179</v>
      </c>
      <c r="C19033">
        <v>1</v>
      </c>
      <c r="D19033" t="s">
        <v>52</v>
      </c>
      <c r="E19033" t="s">
        <v>12</v>
      </c>
      <c r="F19033" s="3" t="s">
        <v>15999</v>
      </c>
      <c r="G19033">
        <v>2010</v>
      </c>
      <c r="H19033" t="s">
        <v>323</v>
      </c>
      <c r="I19033" t="s">
        <v>44180</v>
      </c>
    </row>
    <row r="19034" spans="1:9" ht="16" x14ac:dyDescent="0.2">
      <c r="A19034" t="s">
        <v>44178</v>
      </c>
      <c r="B19034" t="s">
        <v>44181</v>
      </c>
      <c r="C19034">
        <v>2</v>
      </c>
      <c r="D19034" t="s">
        <v>52</v>
      </c>
      <c r="E19034" t="s">
        <v>12</v>
      </c>
      <c r="F19034" s="3" t="s">
        <v>9907</v>
      </c>
      <c r="G19034">
        <v>2010</v>
      </c>
      <c r="H19034" t="s">
        <v>323</v>
      </c>
      <c r="I19034" t="s">
        <v>44180</v>
      </c>
    </row>
    <row r="19035" spans="1:9" ht="32" x14ac:dyDescent="0.2">
      <c r="A19035" t="s">
        <v>44178</v>
      </c>
      <c r="B19035" t="s">
        <v>44182</v>
      </c>
      <c r="C19035">
        <v>3</v>
      </c>
      <c r="D19035" t="s">
        <v>2828</v>
      </c>
      <c r="E19035" t="s">
        <v>12</v>
      </c>
      <c r="F19035" s="3" t="s">
        <v>9327</v>
      </c>
      <c r="G19035">
        <v>2010</v>
      </c>
      <c r="H19035" t="s">
        <v>323</v>
      </c>
      <c r="I19035" t="s">
        <v>44180</v>
      </c>
    </row>
    <row r="19036" spans="1:9" ht="16" x14ac:dyDescent="0.2">
      <c r="A19036" t="s">
        <v>44183</v>
      </c>
      <c r="B19036" t="s">
        <v>44184</v>
      </c>
      <c r="C19036">
        <v>1</v>
      </c>
      <c r="D19036" t="s">
        <v>12</v>
      </c>
      <c r="E19036" t="s">
        <v>12</v>
      </c>
      <c r="F19036" s="3" t="s">
        <v>44185</v>
      </c>
      <c r="G19036">
        <v>2010</v>
      </c>
      <c r="H19036" t="s">
        <v>5941</v>
      </c>
      <c r="I19036" t="s">
        <v>44186</v>
      </c>
    </row>
    <row r="19037" spans="1:9" ht="16" x14ac:dyDescent="0.2">
      <c r="A19037" t="s">
        <v>44187</v>
      </c>
      <c r="B19037" t="s">
        <v>44188</v>
      </c>
      <c r="C19037">
        <v>1</v>
      </c>
      <c r="D19037" t="s">
        <v>316</v>
      </c>
      <c r="E19037" t="s">
        <v>12</v>
      </c>
      <c r="F19037" s="3" t="s">
        <v>44189</v>
      </c>
      <c r="G19037">
        <v>2010</v>
      </c>
      <c r="H19037" t="s">
        <v>86</v>
      </c>
      <c r="I19037" t="s">
        <v>44190</v>
      </c>
    </row>
    <row r="19038" spans="1:9" ht="16" x14ac:dyDescent="0.2">
      <c r="A19038" t="s">
        <v>44191</v>
      </c>
      <c r="B19038" t="s">
        <v>1757</v>
      </c>
      <c r="C19038">
        <v>1</v>
      </c>
      <c r="D19038" t="s">
        <v>12</v>
      </c>
      <c r="E19038" t="s">
        <v>12</v>
      </c>
      <c r="F19038" s="3" t="s">
        <v>44192</v>
      </c>
      <c r="G19038">
        <v>2010</v>
      </c>
      <c r="H19038" t="s">
        <v>37</v>
      </c>
      <c r="I19038" t="s">
        <v>44193</v>
      </c>
    </row>
    <row r="19039" spans="1:9" ht="32" x14ac:dyDescent="0.2">
      <c r="A19039" t="s">
        <v>44191</v>
      </c>
      <c r="B19039" t="s">
        <v>44194</v>
      </c>
      <c r="C19039">
        <v>2</v>
      </c>
      <c r="D19039" t="s">
        <v>12</v>
      </c>
      <c r="E19039" t="s">
        <v>12</v>
      </c>
      <c r="F19039" s="3" t="s">
        <v>44195</v>
      </c>
      <c r="G19039">
        <v>2010</v>
      </c>
      <c r="H19039" t="s">
        <v>37</v>
      </c>
      <c r="I19039" t="s">
        <v>44193</v>
      </c>
    </row>
    <row r="19040" spans="1:9" ht="16" x14ac:dyDescent="0.2">
      <c r="A19040" t="s">
        <v>44191</v>
      </c>
      <c r="B19040" t="s">
        <v>44196</v>
      </c>
      <c r="C19040">
        <v>3</v>
      </c>
      <c r="D19040" t="s">
        <v>12</v>
      </c>
      <c r="E19040" t="s">
        <v>12</v>
      </c>
      <c r="F19040" s="3" t="s">
        <v>44197</v>
      </c>
      <c r="G19040">
        <v>2010</v>
      </c>
      <c r="H19040" t="s">
        <v>37</v>
      </c>
      <c r="I19040" t="s">
        <v>44193</v>
      </c>
    </row>
    <row r="19041" spans="1:9" ht="32" x14ac:dyDescent="0.2">
      <c r="A19041" t="s">
        <v>44198</v>
      </c>
      <c r="B19041" t="s">
        <v>44199</v>
      </c>
      <c r="C19041">
        <v>1</v>
      </c>
      <c r="D19041">
        <f>491</f>
        <v>491</v>
      </c>
      <c r="E19041" t="s">
        <v>12</v>
      </c>
      <c r="F19041" s="3" t="s">
        <v>44200</v>
      </c>
      <c r="G19041">
        <v>2010</v>
      </c>
      <c r="H19041" t="s">
        <v>140</v>
      </c>
      <c r="I19041" t="s">
        <v>44201</v>
      </c>
    </row>
    <row r="19042" spans="1:9" ht="32" x14ac:dyDescent="0.2">
      <c r="A19042" t="s">
        <v>44198</v>
      </c>
      <c r="B19042" t="s">
        <v>44202</v>
      </c>
      <c r="C19042">
        <v>2</v>
      </c>
      <c r="D19042" t="s">
        <v>12</v>
      </c>
      <c r="E19042" t="s">
        <v>12</v>
      </c>
      <c r="F19042" s="3" t="s">
        <v>44203</v>
      </c>
      <c r="G19042">
        <v>2010</v>
      </c>
      <c r="H19042" t="s">
        <v>140</v>
      </c>
      <c r="I19042" t="s">
        <v>44201</v>
      </c>
    </row>
    <row r="19043" spans="1:9" ht="32" x14ac:dyDescent="0.2">
      <c r="A19043" t="s">
        <v>44198</v>
      </c>
      <c r="B19043" t="s">
        <v>44204</v>
      </c>
      <c r="C19043">
        <v>3</v>
      </c>
      <c r="D19043" t="s">
        <v>12</v>
      </c>
      <c r="E19043" t="s">
        <v>12</v>
      </c>
      <c r="F19043" s="3" t="s">
        <v>44203</v>
      </c>
      <c r="G19043">
        <v>2010</v>
      </c>
      <c r="H19043" t="s">
        <v>140</v>
      </c>
      <c r="I19043" t="s">
        <v>44201</v>
      </c>
    </row>
    <row r="19044" spans="1:9" ht="16" x14ac:dyDescent="0.2">
      <c r="A19044" t="s">
        <v>44205</v>
      </c>
      <c r="B19044" t="s">
        <v>41139</v>
      </c>
      <c r="C19044">
        <v>1</v>
      </c>
      <c r="D19044" t="s">
        <v>12</v>
      </c>
      <c r="E19044" t="s">
        <v>12</v>
      </c>
      <c r="F19044" s="3" t="s">
        <v>44206</v>
      </c>
      <c r="G19044">
        <v>2010</v>
      </c>
      <c r="H19044" t="s">
        <v>761</v>
      </c>
      <c r="I19044" t="s">
        <v>44207</v>
      </c>
    </row>
    <row r="19045" spans="1:9" ht="32" x14ac:dyDescent="0.2">
      <c r="A19045" t="s">
        <v>44205</v>
      </c>
      <c r="B19045" t="s">
        <v>36522</v>
      </c>
      <c r="C19045">
        <v>2</v>
      </c>
      <c r="D19045" t="s">
        <v>12</v>
      </c>
      <c r="E19045" t="s">
        <v>12</v>
      </c>
      <c r="F19045" s="3" t="s">
        <v>36520</v>
      </c>
      <c r="G19045">
        <v>2010</v>
      </c>
      <c r="H19045" t="s">
        <v>761</v>
      </c>
      <c r="I19045" t="s">
        <v>44207</v>
      </c>
    </row>
    <row r="19046" spans="1:9" ht="32" x14ac:dyDescent="0.2">
      <c r="A19046" t="s">
        <v>44208</v>
      </c>
      <c r="B19046" t="s">
        <v>44209</v>
      </c>
      <c r="C19046">
        <v>1</v>
      </c>
      <c r="D19046" t="s">
        <v>12</v>
      </c>
      <c r="E19046" t="s">
        <v>12</v>
      </c>
      <c r="F19046" s="3" t="s">
        <v>44210</v>
      </c>
      <c r="G19046">
        <v>2009</v>
      </c>
      <c r="H19046" t="s">
        <v>140</v>
      </c>
      <c r="I19046" t="s">
        <v>44211</v>
      </c>
    </row>
    <row r="19047" spans="1:9" ht="32" x14ac:dyDescent="0.2">
      <c r="A19047" t="s">
        <v>44208</v>
      </c>
      <c r="B19047" t="s">
        <v>44212</v>
      </c>
      <c r="C19047">
        <v>2</v>
      </c>
      <c r="D19047">
        <f>38</f>
        <v>38</v>
      </c>
      <c r="E19047" t="s">
        <v>12</v>
      </c>
      <c r="F19047" s="3" t="s">
        <v>44213</v>
      </c>
      <c r="G19047">
        <v>2009</v>
      </c>
      <c r="H19047" t="s">
        <v>140</v>
      </c>
      <c r="I19047" t="s">
        <v>44211</v>
      </c>
    </row>
    <row r="19048" spans="1:9" ht="32" x14ac:dyDescent="0.2">
      <c r="A19048" t="s">
        <v>44214</v>
      </c>
      <c r="B19048" t="s">
        <v>44215</v>
      </c>
      <c r="C19048">
        <v>1</v>
      </c>
      <c r="D19048" t="s">
        <v>11556</v>
      </c>
      <c r="E19048" t="s">
        <v>12</v>
      </c>
      <c r="F19048" s="3" t="s">
        <v>44216</v>
      </c>
      <c r="G19048">
        <v>2009</v>
      </c>
      <c r="H19048" t="s">
        <v>86</v>
      </c>
      <c r="I19048" t="s">
        <v>44217</v>
      </c>
    </row>
    <row r="19049" spans="1:9" ht="32" x14ac:dyDescent="0.2">
      <c r="A19049" t="s">
        <v>44218</v>
      </c>
      <c r="B19049" t="s">
        <v>44219</v>
      </c>
      <c r="C19049">
        <v>1</v>
      </c>
      <c r="D19049" t="s">
        <v>12</v>
      </c>
      <c r="E19049" t="s">
        <v>12</v>
      </c>
      <c r="F19049" s="3" t="s">
        <v>15336</v>
      </c>
      <c r="G19049">
        <v>2009</v>
      </c>
      <c r="H19049" t="s">
        <v>474</v>
      </c>
      <c r="I19049" t="s">
        <v>44220</v>
      </c>
    </row>
    <row r="19050" spans="1:9" ht="16" x14ac:dyDescent="0.2">
      <c r="A19050" t="s">
        <v>44221</v>
      </c>
      <c r="B19050" t="s">
        <v>5503</v>
      </c>
      <c r="C19050">
        <v>1</v>
      </c>
      <c r="D19050">
        <f>151</f>
        <v>151</v>
      </c>
      <c r="E19050" t="s">
        <v>12</v>
      </c>
      <c r="F19050" s="3" t="s">
        <v>20648</v>
      </c>
      <c r="G19050">
        <v>2009</v>
      </c>
      <c r="H19050" t="s">
        <v>140</v>
      </c>
      <c r="I19050" t="s">
        <v>44222</v>
      </c>
    </row>
    <row r="19051" spans="1:9" ht="32" x14ac:dyDescent="0.2">
      <c r="A19051" t="s">
        <v>44221</v>
      </c>
      <c r="B19051" t="s">
        <v>44223</v>
      </c>
      <c r="C19051">
        <v>2</v>
      </c>
      <c r="D19051">
        <f>132</f>
        <v>132</v>
      </c>
      <c r="E19051" t="s">
        <v>12</v>
      </c>
      <c r="F19051" s="7" t="s">
        <v>284</v>
      </c>
      <c r="G19051">
        <v>2009</v>
      </c>
      <c r="H19051" t="s">
        <v>140</v>
      </c>
      <c r="I19051" t="s">
        <v>44222</v>
      </c>
    </row>
    <row r="19052" spans="1:9" ht="16" x14ac:dyDescent="0.2">
      <c r="A19052" t="s">
        <v>44221</v>
      </c>
      <c r="B19052" t="s">
        <v>40548</v>
      </c>
      <c r="C19052">
        <v>3</v>
      </c>
      <c r="D19052" t="s">
        <v>292</v>
      </c>
      <c r="E19052" t="s">
        <v>12</v>
      </c>
      <c r="F19052" s="7" t="s">
        <v>293</v>
      </c>
      <c r="G19052">
        <v>2009</v>
      </c>
      <c r="H19052" t="s">
        <v>140</v>
      </c>
      <c r="I19052" t="s">
        <v>44222</v>
      </c>
    </row>
    <row r="19053" spans="1:9" ht="16" x14ac:dyDescent="0.2">
      <c r="A19053" t="s">
        <v>44224</v>
      </c>
      <c r="B19053" t="s">
        <v>44225</v>
      </c>
      <c r="C19053">
        <v>1</v>
      </c>
      <c r="D19053" t="s">
        <v>12</v>
      </c>
      <c r="E19053" t="s">
        <v>44226</v>
      </c>
      <c r="F19053" s="3" t="s">
        <v>44227</v>
      </c>
      <c r="G19053">
        <v>2009</v>
      </c>
      <c r="H19053" t="s">
        <v>86</v>
      </c>
      <c r="I19053" t="s">
        <v>44228</v>
      </c>
    </row>
    <row r="19054" spans="1:9" ht="32" x14ac:dyDescent="0.2">
      <c r="A19054" t="s">
        <v>44229</v>
      </c>
      <c r="B19054" t="s">
        <v>43735</v>
      </c>
      <c r="C19054">
        <v>1</v>
      </c>
      <c r="D19054" t="s">
        <v>2828</v>
      </c>
      <c r="E19054" t="s">
        <v>12</v>
      </c>
      <c r="F19054" s="3" t="s">
        <v>9327</v>
      </c>
      <c r="G19054">
        <v>2009</v>
      </c>
      <c r="H19054" t="s">
        <v>323</v>
      </c>
      <c r="I19054" t="s">
        <v>44230</v>
      </c>
    </row>
    <row r="19055" spans="1:9" ht="32" x14ac:dyDescent="0.2">
      <c r="A19055" t="s">
        <v>44231</v>
      </c>
      <c r="B19055" t="s">
        <v>8131</v>
      </c>
      <c r="C19055">
        <v>1</v>
      </c>
      <c r="D19055" t="s">
        <v>12</v>
      </c>
      <c r="E19055" t="s">
        <v>12</v>
      </c>
      <c r="F19055" s="3" t="s">
        <v>44232</v>
      </c>
      <c r="G19055">
        <v>2009</v>
      </c>
      <c r="H19055" t="s">
        <v>14</v>
      </c>
      <c r="I19055" t="s">
        <v>44233</v>
      </c>
    </row>
    <row r="19056" spans="1:9" ht="32" x14ac:dyDescent="0.2">
      <c r="A19056" t="s">
        <v>44234</v>
      </c>
      <c r="B19056" t="s">
        <v>42658</v>
      </c>
      <c r="C19056">
        <v>1</v>
      </c>
      <c r="D19056" t="s">
        <v>12</v>
      </c>
      <c r="E19056" t="s">
        <v>12</v>
      </c>
      <c r="F19056" s="3" t="s">
        <v>15336</v>
      </c>
      <c r="G19056">
        <v>2009</v>
      </c>
      <c r="H19056" t="s">
        <v>474</v>
      </c>
      <c r="I19056" t="s">
        <v>44235</v>
      </c>
    </row>
    <row r="19057" spans="1:9" ht="16" x14ac:dyDescent="0.2">
      <c r="A19057" t="s">
        <v>44236</v>
      </c>
      <c r="B19057" t="s">
        <v>35958</v>
      </c>
      <c r="C19057">
        <v>1</v>
      </c>
      <c r="D19057" t="s">
        <v>1148</v>
      </c>
      <c r="E19057" t="s">
        <v>12</v>
      </c>
      <c r="F19057" s="3" t="s">
        <v>4576</v>
      </c>
      <c r="G19057">
        <v>2009</v>
      </c>
      <c r="H19057" t="s">
        <v>368</v>
      </c>
      <c r="I19057" t="s">
        <v>44237</v>
      </c>
    </row>
    <row r="19058" spans="1:9" ht="32" x14ac:dyDescent="0.2">
      <c r="A19058" t="s">
        <v>44238</v>
      </c>
      <c r="B19058" t="s">
        <v>22044</v>
      </c>
      <c r="C19058">
        <v>1</v>
      </c>
      <c r="D19058" t="s">
        <v>12</v>
      </c>
      <c r="E19058" t="s">
        <v>12</v>
      </c>
      <c r="F19058" s="3" t="s">
        <v>44239</v>
      </c>
      <c r="G19058">
        <v>2009</v>
      </c>
      <c r="H19058" t="s">
        <v>14</v>
      </c>
      <c r="I19058" t="s">
        <v>44240</v>
      </c>
    </row>
    <row r="19059" spans="1:9" ht="32" x14ac:dyDescent="0.2">
      <c r="A19059" t="s">
        <v>44241</v>
      </c>
      <c r="B19059" t="s">
        <v>36644</v>
      </c>
      <c r="C19059">
        <v>1</v>
      </c>
      <c r="D19059" t="s">
        <v>4550</v>
      </c>
      <c r="E19059" t="s">
        <v>5139</v>
      </c>
      <c r="F19059" s="3" t="s">
        <v>14095</v>
      </c>
      <c r="G19059">
        <v>2009</v>
      </c>
      <c r="H19059" t="s">
        <v>998</v>
      </c>
      <c r="I19059" t="s">
        <v>44242</v>
      </c>
    </row>
    <row r="19060" spans="1:9" ht="32" x14ac:dyDescent="0.2">
      <c r="A19060" t="s">
        <v>44241</v>
      </c>
      <c r="B19060" t="s">
        <v>14091</v>
      </c>
      <c r="C19060">
        <v>2</v>
      </c>
      <c r="D19060" t="s">
        <v>12</v>
      </c>
      <c r="E19060" t="s">
        <v>12</v>
      </c>
      <c r="F19060" s="3" t="s">
        <v>42292</v>
      </c>
      <c r="G19060">
        <v>2009</v>
      </c>
      <c r="H19060" t="s">
        <v>998</v>
      </c>
      <c r="I19060" t="s">
        <v>44242</v>
      </c>
    </row>
    <row r="19061" spans="1:9" ht="16" x14ac:dyDescent="0.2">
      <c r="A19061" t="s">
        <v>44243</v>
      </c>
      <c r="B19061" t="s">
        <v>10269</v>
      </c>
      <c r="C19061">
        <v>1</v>
      </c>
      <c r="D19061" t="s">
        <v>712</v>
      </c>
      <c r="E19061" t="s">
        <v>12</v>
      </c>
      <c r="F19061" s="3" t="s">
        <v>4942</v>
      </c>
      <c r="G19061">
        <v>2009</v>
      </c>
      <c r="H19061" t="s">
        <v>140</v>
      </c>
      <c r="I19061" t="s">
        <v>44244</v>
      </c>
    </row>
    <row r="19062" spans="1:9" ht="32" x14ac:dyDescent="0.2">
      <c r="A19062" t="s">
        <v>44245</v>
      </c>
      <c r="B19062" t="s">
        <v>44246</v>
      </c>
      <c r="C19062">
        <v>1</v>
      </c>
      <c r="D19062">
        <f>319</f>
        <v>319</v>
      </c>
      <c r="E19062" t="s">
        <v>12</v>
      </c>
      <c r="F19062" s="3" t="s">
        <v>35689</v>
      </c>
      <c r="G19062">
        <v>2009</v>
      </c>
      <c r="H19062" t="s">
        <v>226</v>
      </c>
      <c r="I19062" t="s">
        <v>44247</v>
      </c>
    </row>
    <row r="19063" spans="1:9" ht="16" x14ac:dyDescent="0.2">
      <c r="A19063" t="s">
        <v>44245</v>
      </c>
      <c r="B19063" t="s">
        <v>35685</v>
      </c>
      <c r="C19063">
        <v>2</v>
      </c>
      <c r="D19063" t="s">
        <v>52</v>
      </c>
      <c r="E19063" t="s">
        <v>464</v>
      </c>
      <c r="F19063" s="3" t="s">
        <v>44248</v>
      </c>
      <c r="G19063">
        <v>2009</v>
      </c>
      <c r="H19063" t="s">
        <v>226</v>
      </c>
      <c r="I19063" t="s">
        <v>44247</v>
      </c>
    </row>
    <row r="19064" spans="1:9" ht="16" x14ac:dyDescent="0.2">
      <c r="A19064" t="s">
        <v>44245</v>
      </c>
      <c r="B19064" t="s">
        <v>44249</v>
      </c>
      <c r="C19064">
        <v>3</v>
      </c>
      <c r="D19064">
        <f>362</f>
        <v>362</v>
      </c>
      <c r="E19064" t="s">
        <v>12</v>
      </c>
      <c r="F19064" s="3" t="s">
        <v>44250</v>
      </c>
      <c r="G19064">
        <v>2009</v>
      </c>
      <c r="H19064" t="s">
        <v>2316</v>
      </c>
      <c r="I19064" t="s">
        <v>44247</v>
      </c>
    </row>
    <row r="19065" spans="1:9" ht="16" x14ac:dyDescent="0.2">
      <c r="A19065" t="s">
        <v>44245</v>
      </c>
      <c r="B19065" t="s">
        <v>44251</v>
      </c>
      <c r="C19065">
        <v>4</v>
      </c>
      <c r="D19065" t="s">
        <v>12</v>
      </c>
      <c r="E19065" t="s">
        <v>12</v>
      </c>
      <c r="F19065" s="3" t="s">
        <v>44252</v>
      </c>
      <c r="G19065">
        <v>2009</v>
      </c>
      <c r="H19065" t="s">
        <v>226</v>
      </c>
      <c r="I19065" t="s">
        <v>44247</v>
      </c>
    </row>
    <row r="19066" spans="1:9" ht="32" x14ac:dyDescent="0.2">
      <c r="A19066" t="s">
        <v>44253</v>
      </c>
      <c r="B19066" t="s">
        <v>44254</v>
      </c>
      <c r="C19066">
        <v>1</v>
      </c>
      <c r="D19066" t="s">
        <v>193</v>
      </c>
      <c r="E19066" t="s">
        <v>12</v>
      </c>
      <c r="F19066" s="3" t="s">
        <v>44255</v>
      </c>
      <c r="G19066">
        <v>2009</v>
      </c>
      <c r="H19066" t="s">
        <v>195</v>
      </c>
      <c r="I19066" t="s">
        <v>44256</v>
      </c>
    </row>
    <row r="19067" spans="1:9" ht="16" x14ac:dyDescent="0.2">
      <c r="A19067" t="s">
        <v>44253</v>
      </c>
      <c r="B19067" t="s">
        <v>44257</v>
      </c>
      <c r="C19067">
        <v>2</v>
      </c>
      <c r="D19067" t="s">
        <v>193</v>
      </c>
      <c r="E19067" t="s">
        <v>12</v>
      </c>
      <c r="F19067" s="3" t="s">
        <v>44258</v>
      </c>
      <c r="G19067">
        <v>2009</v>
      </c>
      <c r="H19067" t="s">
        <v>195</v>
      </c>
      <c r="I19067" t="s">
        <v>44256</v>
      </c>
    </row>
    <row r="19068" spans="1:9" ht="16" x14ac:dyDescent="0.2">
      <c r="A19068" t="s">
        <v>44259</v>
      </c>
      <c r="B19068" t="s">
        <v>44260</v>
      </c>
      <c r="C19068">
        <v>1</v>
      </c>
      <c r="D19068" t="s">
        <v>12</v>
      </c>
      <c r="E19068" t="s">
        <v>12</v>
      </c>
      <c r="F19068" s="3" t="s">
        <v>44261</v>
      </c>
      <c r="G19068">
        <v>2009</v>
      </c>
      <c r="H19068" t="s">
        <v>2445</v>
      </c>
      <c r="I19068" t="s">
        <v>44262</v>
      </c>
    </row>
    <row r="19069" spans="1:9" ht="16" x14ac:dyDescent="0.2">
      <c r="A19069" t="s">
        <v>44259</v>
      </c>
      <c r="B19069" t="s">
        <v>44263</v>
      </c>
      <c r="C19069">
        <v>2</v>
      </c>
      <c r="D19069" t="s">
        <v>12</v>
      </c>
      <c r="E19069" t="s">
        <v>12</v>
      </c>
      <c r="F19069" s="3" t="s">
        <v>44264</v>
      </c>
      <c r="G19069">
        <v>2009</v>
      </c>
      <c r="H19069" t="s">
        <v>998</v>
      </c>
      <c r="I19069" t="s">
        <v>44262</v>
      </c>
    </row>
    <row r="19070" spans="1:9" ht="16" x14ac:dyDescent="0.2">
      <c r="A19070" t="s">
        <v>44265</v>
      </c>
      <c r="B19070" t="s">
        <v>39900</v>
      </c>
      <c r="C19070">
        <v>1</v>
      </c>
      <c r="D19070" t="s">
        <v>5327</v>
      </c>
      <c r="E19070" t="s">
        <v>1171</v>
      </c>
      <c r="F19070" s="3" t="s">
        <v>19245</v>
      </c>
      <c r="G19070">
        <v>2009</v>
      </c>
      <c r="H19070" t="s">
        <v>368</v>
      </c>
      <c r="I19070" t="s">
        <v>44266</v>
      </c>
    </row>
    <row r="19071" spans="1:9" ht="32" x14ac:dyDescent="0.2">
      <c r="A19071" t="s">
        <v>44267</v>
      </c>
      <c r="B19071" t="s">
        <v>44268</v>
      </c>
      <c r="C19071">
        <v>1</v>
      </c>
      <c r="D19071" t="s">
        <v>12</v>
      </c>
      <c r="E19071" t="s">
        <v>12</v>
      </c>
      <c r="F19071" s="3" t="s">
        <v>44269</v>
      </c>
      <c r="G19071">
        <v>2009</v>
      </c>
      <c r="H19071" t="s">
        <v>318</v>
      </c>
      <c r="I19071" t="s">
        <v>44270</v>
      </c>
    </row>
    <row r="19072" spans="1:9" ht="32" x14ac:dyDescent="0.2">
      <c r="A19072" t="s">
        <v>44267</v>
      </c>
      <c r="B19072" t="s">
        <v>44271</v>
      </c>
      <c r="C19072">
        <v>2</v>
      </c>
      <c r="D19072" t="s">
        <v>408</v>
      </c>
      <c r="E19072" t="s">
        <v>12</v>
      </c>
      <c r="F19072" s="3" t="s">
        <v>44272</v>
      </c>
      <c r="G19072">
        <v>2009</v>
      </c>
      <c r="H19072" t="s">
        <v>318</v>
      </c>
      <c r="I19072" t="s">
        <v>44270</v>
      </c>
    </row>
    <row r="19073" spans="1:9" ht="16" x14ac:dyDescent="0.2">
      <c r="A19073" t="s">
        <v>44273</v>
      </c>
      <c r="B19073" t="s">
        <v>44274</v>
      </c>
      <c r="C19073">
        <v>1</v>
      </c>
      <c r="D19073" t="s">
        <v>3850</v>
      </c>
      <c r="E19073" t="s">
        <v>1171</v>
      </c>
      <c r="F19073" s="3" t="s">
        <v>41226</v>
      </c>
      <c r="G19073">
        <v>2009</v>
      </c>
      <c r="H19073" t="s">
        <v>140</v>
      </c>
      <c r="I19073" t="s">
        <v>44275</v>
      </c>
    </row>
    <row r="19074" spans="1:9" ht="32" x14ac:dyDescent="0.2">
      <c r="A19074" t="s">
        <v>44273</v>
      </c>
      <c r="B19074" t="s">
        <v>6008</v>
      </c>
      <c r="C19074">
        <v>2</v>
      </c>
      <c r="D19074" t="s">
        <v>4617</v>
      </c>
      <c r="E19074" t="s">
        <v>12</v>
      </c>
      <c r="F19074" s="3" t="s">
        <v>36863</v>
      </c>
      <c r="G19074">
        <v>2009</v>
      </c>
      <c r="H19074" t="s">
        <v>140</v>
      </c>
      <c r="I19074" t="s">
        <v>44275</v>
      </c>
    </row>
    <row r="19075" spans="1:9" ht="32" x14ac:dyDescent="0.2">
      <c r="A19075" t="s">
        <v>44273</v>
      </c>
      <c r="B19075" t="s">
        <v>44276</v>
      </c>
      <c r="C19075">
        <v>3</v>
      </c>
      <c r="D19075" t="s">
        <v>1010</v>
      </c>
      <c r="E19075" t="s">
        <v>12</v>
      </c>
      <c r="F19075" s="3" t="s">
        <v>44277</v>
      </c>
      <c r="G19075">
        <v>2009</v>
      </c>
      <c r="H19075" t="s">
        <v>140</v>
      </c>
      <c r="I19075" t="s">
        <v>44275</v>
      </c>
    </row>
    <row r="19076" spans="1:9" ht="16" x14ac:dyDescent="0.2">
      <c r="A19076" t="s">
        <v>44278</v>
      </c>
      <c r="B19076" t="s">
        <v>28609</v>
      </c>
      <c r="C19076">
        <v>1</v>
      </c>
      <c r="D19076" t="s">
        <v>12</v>
      </c>
      <c r="E19076" t="s">
        <v>12</v>
      </c>
      <c r="F19076" s="3" t="s">
        <v>44279</v>
      </c>
      <c r="G19076">
        <v>2009</v>
      </c>
      <c r="H19076" t="s">
        <v>267</v>
      </c>
      <c r="I19076" t="s">
        <v>44280</v>
      </c>
    </row>
    <row r="19077" spans="1:9" ht="32" x14ac:dyDescent="0.2">
      <c r="A19077" t="s">
        <v>44278</v>
      </c>
      <c r="B19077" t="s">
        <v>19562</v>
      </c>
      <c r="C19077">
        <v>2</v>
      </c>
      <c r="D19077">
        <f>364</f>
        <v>364</v>
      </c>
      <c r="E19077" t="s">
        <v>6446</v>
      </c>
      <c r="F19077" s="3" t="s">
        <v>44281</v>
      </c>
      <c r="G19077">
        <v>2009</v>
      </c>
      <c r="H19077" t="s">
        <v>267</v>
      </c>
      <c r="I19077" t="s">
        <v>44280</v>
      </c>
    </row>
    <row r="19078" spans="1:9" ht="16" x14ac:dyDescent="0.2">
      <c r="A19078" t="s">
        <v>44282</v>
      </c>
      <c r="B19078" t="s">
        <v>44283</v>
      </c>
      <c r="C19078">
        <v>1</v>
      </c>
      <c r="D19078" t="s">
        <v>311</v>
      </c>
      <c r="E19078" t="s">
        <v>12</v>
      </c>
      <c r="F19078" s="3" t="s">
        <v>21537</v>
      </c>
      <c r="G19078">
        <v>2009</v>
      </c>
      <c r="H19078" t="s">
        <v>140</v>
      </c>
      <c r="I19078" t="s">
        <v>44284</v>
      </c>
    </row>
    <row r="19079" spans="1:9" ht="32" x14ac:dyDescent="0.2">
      <c r="A19079" t="s">
        <v>44285</v>
      </c>
      <c r="B19079" t="s">
        <v>44286</v>
      </c>
      <c r="C19079">
        <v>1</v>
      </c>
      <c r="D19079" t="s">
        <v>2245</v>
      </c>
      <c r="E19079" t="s">
        <v>12</v>
      </c>
      <c r="F19079" s="3" t="s">
        <v>44287</v>
      </c>
      <c r="G19079">
        <v>2009</v>
      </c>
      <c r="H19079" t="s">
        <v>86</v>
      </c>
      <c r="I19079" t="s">
        <v>44288</v>
      </c>
    </row>
    <row r="19080" spans="1:9" ht="32" x14ac:dyDescent="0.2">
      <c r="A19080" t="s">
        <v>44289</v>
      </c>
      <c r="B19080" t="s">
        <v>44290</v>
      </c>
      <c r="C19080">
        <v>1</v>
      </c>
      <c r="D19080" t="s">
        <v>2245</v>
      </c>
      <c r="E19080" t="s">
        <v>12</v>
      </c>
      <c r="F19080" s="3" t="s">
        <v>44291</v>
      </c>
      <c r="G19080">
        <v>2009</v>
      </c>
      <c r="H19080" t="s">
        <v>86</v>
      </c>
      <c r="I19080" t="s">
        <v>44292</v>
      </c>
    </row>
    <row r="19081" spans="1:9" ht="32" x14ac:dyDescent="0.2">
      <c r="A19081" t="s">
        <v>44293</v>
      </c>
      <c r="B19081" t="s">
        <v>44294</v>
      </c>
      <c r="C19081">
        <v>1</v>
      </c>
      <c r="D19081" t="s">
        <v>3572</v>
      </c>
      <c r="E19081" t="s">
        <v>12</v>
      </c>
      <c r="F19081" s="3" t="s">
        <v>44295</v>
      </c>
      <c r="G19081">
        <v>2009</v>
      </c>
      <c r="H19081" t="s">
        <v>86</v>
      </c>
      <c r="I19081" t="s">
        <v>44296</v>
      </c>
    </row>
    <row r="19082" spans="1:9" ht="32" x14ac:dyDescent="0.2">
      <c r="A19082" t="s">
        <v>44293</v>
      </c>
      <c r="B19082" t="s">
        <v>44297</v>
      </c>
      <c r="C19082">
        <v>2</v>
      </c>
      <c r="D19082" t="s">
        <v>12</v>
      </c>
      <c r="E19082" t="s">
        <v>12</v>
      </c>
      <c r="F19082" s="3" t="s">
        <v>44298</v>
      </c>
      <c r="G19082">
        <v>2009</v>
      </c>
      <c r="H19082" t="s">
        <v>86</v>
      </c>
      <c r="I19082" t="s">
        <v>44296</v>
      </c>
    </row>
    <row r="19083" spans="1:9" ht="32" x14ac:dyDescent="0.2">
      <c r="A19083" t="s">
        <v>44299</v>
      </c>
      <c r="B19083" t="s">
        <v>1738</v>
      </c>
      <c r="C19083">
        <v>1</v>
      </c>
      <c r="D19083">
        <f>159</f>
        <v>159</v>
      </c>
      <c r="E19083" t="s">
        <v>12</v>
      </c>
      <c r="F19083" s="3" t="s">
        <v>44300</v>
      </c>
      <c r="G19083">
        <v>2009</v>
      </c>
      <c r="H19083" t="s">
        <v>323</v>
      </c>
      <c r="I19083" t="s">
        <v>44301</v>
      </c>
    </row>
    <row r="19084" spans="1:9" ht="32" x14ac:dyDescent="0.2">
      <c r="A19084" t="s">
        <v>44299</v>
      </c>
      <c r="B19084" t="s">
        <v>39713</v>
      </c>
      <c r="C19084">
        <v>2</v>
      </c>
      <c r="D19084">
        <f>159</f>
        <v>159</v>
      </c>
      <c r="E19084" t="s">
        <v>12</v>
      </c>
      <c r="F19084" s="3" t="s">
        <v>10647</v>
      </c>
      <c r="G19084">
        <v>2009</v>
      </c>
      <c r="H19084" t="s">
        <v>323</v>
      </c>
      <c r="I19084" t="s">
        <v>44301</v>
      </c>
    </row>
    <row r="19085" spans="1:9" ht="32" x14ac:dyDescent="0.2">
      <c r="A19085" t="s">
        <v>44302</v>
      </c>
      <c r="B19085" t="s">
        <v>44303</v>
      </c>
      <c r="C19085">
        <v>1</v>
      </c>
      <c r="D19085">
        <f>307</f>
        <v>307</v>
      </c>
      <c r="E19085" t="s">
        <v>12</v>
      </c>
      <c r="F19085" s="3" t="s">
        <v>44304</v>
      </c>
      <c r="G19085">
        <v>2009</v>
      </c>
      <c r="H19085" t="s">
        <v>86</v>
      </c>
      <c r="I19085" t="s">
        <v>44305</v>
      </c>
    </row>
    <row r="19086" spans="1:9" ht="32" x14ac:dyDescent="0.2">
      <c r="A19086" t="s">
        <v>44306</v>
      </c>
      <c r="B19086" t="s">
        <v>44307</v>
      </c>
      <c r="C19086">
        <v>1</v>
      </c>
      <c r="D19086" t="s">
        <v>7504</v>
      </c>
      <c r="E19086" t="s">
        <v>12</v>
      </c>
      <c r="F19086" s="3" t="s">
        <v>44308</v>
      </c>
      <c r="G19086">
        <v>2009</v>
      </c>
      <c r="H19086" t="s">
        <v>368</v>
      </c>
      <c r="I19086" t="s">
        <v>44309</v>
      </c>
    </row>
    <row r="19087" spans="1:9" ht="16" x14ac:dyDescent="0.2">
      <c r="A19087" t="s">
        <v>44306</v>
      </c>
      <c r="B19087" t="s">
        <v>44310</v>
      </c>
      <c r="C19087">
        <v>2</v>
      </c>
      <c r="D19087" t="s">
        <v>7504</v>
      </c>
      <c r="E19087" t="s">
        <v>4189</v>
      </c>
      <c r="F19087" s="3" t="s">
        <v>7505</v>
      </c>
      <c r="G19087">
        <v>2009</v>
      </c>
      <c r="H19087" t="s">
        <v>368</v>
      </c>
      <c r="I19087" t="s">
        <v>44309</v>
      </c>
    </row>
    <row r="19088" spans="1:9" ht="32" x14ac:dyDescent="0.2">
      <c r="A19088" t="s">
        <v>44311</v>
      </c>
      <c r="B19088" t="s">
        <v>33802</v>
      </c>
      <c r="C19088">
        <v>1</v>
      </c>
      <c r="D19088" t="s">
        <v>8827</v>
      </c>
      <c r="E19088" t="s">
        <v>12</v>
      </c>
      <c r="F19088" s="3" t="s">
        <v>44312</v>
      </c>
      <c r="G19088">
        <v>2009</v>
      </c>
      <c r="H19088" t="s">
        <v>318</v>
      </c>
      <c r="I19088" t="s">
        <v>44313</v>
      </c>
    </row>
    <row r="19089" spans="1:9" ht="16" x14ac:dyDescent="0.2">
      <c r="A19089" t="s">
        <v>44314</v>
      </c>
      <c r="B19089" t="s">
        <v>44315</v>
      </c>
      <c r="C19089">
        <v>1</v>
      </c>
      <c r="D19089" t="s">
        <v>12</v>
      </c>
      <c r="E19089" t="s">
        <v>13134</v>
      </c>
      <c r="F19089" s="3" t="s">
        <v>13135</v>
      </c>
      <c r="G19089">
        <v>2009</v>
      </c>
      <c r="H19089" t="s">
        <v>1322</v>
      </c>
      <c r="I19089" t="s">
        <v>44316</v>
      </c>
    </row>
    <row r="19090" spans="1:9" ht="16" x14ac:dyDescent="0.2">
      <c r="A19090" t="s">
        <v>44314</v>
      </c>
      <c r="B19090" t="s">
        <v>44317</v>
      </c>
      <c r="C19090">
        <v>2</v>
      </c>
      <c r="D19090" t="s">
        <v>12</v>
      </c>
      <c r="E19090" t="s">
        <v>13134</v>
      </c>
      <c r="F19090" s="3" t="s">
        <v>13135</v>
      </c>
      <c r="G19090">
        <v>2009</v>
      </c>
      <c r="H19090" t="s">
        <v>1322</v>
      </c>
      <c r="I19090" t="s">
        <v>44316</v>
      </c>
    </row>
    <row r="19091" spans="1:9" ht="32" x14ac:dyDescent="0.2">
      <c r="A19091" t="s">
        <v>44318</v>
      </c>
      <c r="B19091" t="s">
        <v>44319</v>
      </c>
      <c r="C19091">
        <v>1</v>
      </c>
      <c r="D19091">
        <f>410</f>
        <v>410</v>
      </c>
      <c r="E19091" t="s">
        <v>12</v>
      </c>
      <c r="F19091" s="3" t="s">
        <v>44320</v>
      </c>
      <c r="G19091">
        <v>2009</v>
      </c>
      <c r="H19091" t="s">
        <v>140</v>
      </c>
      <c r="I19091" t="s">
        <v>44321</v>
      </c>
    </row>
    <row r="19092" spans="1:9" ht="16" x14ac:dyDescent="0.2">
      <c r="A19092" t="s">
        <v>44318</v>
      </c>
      <c r="B19092" t="s">
        <v>44322</v>
      </c>
      <c r="C19092">
        <v>2</v>
      </c>
      <c r="D19092">
        <f>410</f>
        <v>410</v>
      </c>
      <c r="E19092" t="s">
        <v>12</v>
      </c>
      <c r="F19092" s="3" t="s">
        <v>13197</v>
      </c>
      <c r="G19092">
        <v>2009</v>
      </c>
      <c r="H19092" t="s">
        <v>140</v>
      </c>
      <c r="I19092" t="s">
        <v>44321</v>
      </c>
    </row>
    <row r="19093" spans="1:9" ht="32" x14ac:dyDescent="0.2">
      <c r="A19093" t="s">
        <v>44323</v>
      </c>
      <c r="B19093" t="s">
        <v>44324</v>
      </c>
      <c r="C19093">
        <v>1</v>
      </c>
      <c r="D19093" t="s">
        <v>1010</v>
      </c>
      <c r="E19093" t="s">
        <v>12</v>
      </c>
      <c r="F19093" s="3" t="s">
        <v>44325</v>
      </c>
      <c r="G19093">
        <v>2009</v>
      </c>
      <c r="H19093" t="s">
        <v>140</v>
      </c>
      <c r="I19093" t="s">
        <v>44326</v>
      </c>
    </row>
    <row r="19094" spans="1:9" ht="16" x14ac:dyDescent="0.2">
      <c r="A19094" t="s">
        <v>44327</v>
      </c>
      <c r="B19094" t="s">
        <v>44328</v>
      </c>
      <c r="C19094">
        <v>1</v>
      </c>
      <c r="D19094" t="s">
        <v>12</v>
      </c>
      <c r="E19094" t="s">
        <v>12</v>
      </c>
      <c r="F19094" s="3" t="s">
        <v>44329</v>
      </c>
      <c r="G19094">
        <v>2009</v>
      </c>
      <c r="H19094" t="s">
        <v>37</v>
      </c>
      <c r="I19094" t="s">
        <v>44330</v>
      </c>
    </row>
    <row r="19095" spans="1:9" ht="32" x14ac:dyDescent="0.2">
      <c r="A19095" t="s">
        <v>44331</v>
      </c>
      <c r="B19095" t="s">
        <v>43667</v>
      </c>
      <c r="C19095">
        <v>2</v>
      </c>
      <c r="D19095" t="s">
        <v>12</v>
      </c>
      <c r="E19095" t="s">
        <v>12</v>
      </c>
      <c r="F19095" s="3" t="s">
        <v>43668</v>
      </c>
      <c r="G19095">
        <v>2009</v>
      </c>
      <c r="H19095" t="s">
        <v>67</v>
      </c>
      <c r="I19095" t="s">
        <v>44118</v>
      </c>
    </row>
    <row r="19096" spans="1:9" ht="32" x14ac:dyDescent="0.2">
      <c r="A19096" t="s">
        <v>44331</v>
      </c>
      <c r="B19096" t="s">
        <v>43670</v>
      </c>
      <c r="C19096">
        <v>3</v>
      </c>
      <c r="D19096" t="s">
        <v>6666</v>
      </c>
      <c r="E19096" t="s">
        <v>12</v>
      </c>
      <c r="F19096" s="3" t="s">
        <v>9555</v>
      </c>
      <c r="G19096">
        <v>2009</v>
      </c>
      <c r="H19096" t="s">
        <v>67</v>
      </c>
      <c r="I19096" t="s">
        <v>44118</v>
      </c>
    </row>
    <row r="19097" spans="1:9" ht="16" x14ac:dyDescent="0.2">
      <c r="A19097" t="s">
        <v>44332</v>
      </c>
      <c r="B19097" t="s">
        <v>44333</v>
      </c>
      <c r="C19097">
        <v>1</v>
      </c>
      <c r="D19097">
        <f>446</f>
        <v>446</v>
      </c>
      <c r="E19097" t="s">
        <v>12</v>
      </c>
      <c r="F19097" s="3" t="s">
        <v>30786</v>
      </c>
      <c r="G19097">
        <v>2009</v>
      </c>
      <c r="H19097" t="s">
        <v>86</v>
      </c>
      <c r="I19097" t="s">
        <v>44334</v>
      </c>
    </row>
    <row r="19098" spans="1:9" ht="16" x14ac:dyDescent="0.2">
      <c r="A19098" t="s">
        <v>44332</v>
      </c>
      <c r="B19098" t="s">
        <v>21754</v>
      </c>
      <c r="C19098">
        <v>2</v>
      </c>
      <c r="D19098" t="s">
        <v>4403</v>
      </c>
      <c r="E19098" t="s">
        <v>485</v>
      </c>
      <c r="F19098" s="3" t="s">
        <v>20215</v>
      </c>
      <c r="G19098">
        <v>2009</v>
      </c>
      <c r="H19098" t="s">
        <v>86</v>
      </c>
      <c r="I19098" t="s">
        <v>44334</v>
      </c>
    </row>
    <row r="19099" spans="1:9" ht="16" x14ac:dyDescent="0.2">
      <c r="A19099" t="s">
        <v>44332</v>
      </c>
      <c r="B19099" t="s">
        <v>44335</v>
      </c>
      <c r="C19099">
        <v>3</v>
      </c>
      <c r="D19099" t="s">
        <v>10038</v>
      </c>
      <c r="E19099" t="s">
        <v>485</v>
      </c>
      <c r="F19099" s="3" t="s">
        <v>10039</v>
      </c>
      <c r="G19099">
        <v>2009</v>
      </c>
      <c r="H19099" t="s">
        <v>86</v>
      </c>
      <c r="I19099" t="s">
        <v>44334</v>
      </c>
    </row>
    <row r="19100" spans="1:9" ht="16" x14ac:dyDescent="0.2">
      <c r="A19100" t="s">
        <v>44336</v>
      </c>
      <c r="B19100" t="s">
        <v>44337</v>
      </c>
      <c r="C19100">
        <v>1</v>
      </c>
      <c r="D19100" t="s">
        <v>12</v>
      </c>
      <c r="E19100" t="s">
        <v>12</v>
      </c>
      <c r="F19100" s="3" t="s">
        <v>44338</v>
      </c>
      <c r="G19100">
        <v>2009</v>
      </c>
      <c r="H19100" t="s">
        <v>140</v>
      </c>
      <c r="I19100" t="s">
        <v>44339</v>
      </c>
    </row>
    <row r="19101" spans="1:9" ht="32" x14ac:dyDescent="0.2">
      <c r="A19101" t="s">
        <v>44336</v>
      </c>
      <c r="B19101" t="s">
        <v>44340</v>
      </c>
      <c r="C19101">
        <v>2</v>
      </c>
      <c r="D19101" t="s">
        <v>12</v>
      </c>
      <c r="E19101" t="s">
        <v>12</v>
      </c>
      <c r="F19101" s="3" t="s">
        <v>44341</v>
      </c>
      <c r="G19101">
        <v>2009</v>
      </c>
      <c r="H19101" t="s">
        <v>3976</v>
      </c>
      <c r="I19101" t="s">
        <v>44339</v>
      </c>
    </row>
    <row r="19102" spans="1:9" ht="16" x14ac:dyDescent="0.2">
      <c r="A19102" t="s">
        <v>44342</v>
      </c>
      <c r="B19102" t="s">
        <v>44343</v>
      </c>
      <c r="C19102">
        <v>1</v>
      </c>
      <c r="D19102" t="s">
        <v>1741</v>
      </c>
      <c r="E19102" t="s">
        <v>12</v>
      </c>
      <c r="F19102" s="3" t="s">
        <v>19890</v>
      </c>
      <c r="G19102">
        <v>2009</v>
      </c>
      <c r="H19102" t="s">
        <v>368</v>
      </c>
      <c r="I19102" t="s">
        <v>44344</v>
      </c>
    </row>
    <row r="19103" spans="1:9" ht="32" x14ac:dyDescent="0.2">
      <c r="A19103" t="s">
        <v>44342</v>
      </c>
      <c r="B19103" t="s">
        <v>44345</v>
      </c>
      <c r="C19103">
        <v>2</v>
      </c>
      <c r="D19103" t="s">
        <v>12</v>
      </c>
      <c r="E19103" t="s">
        <v>12</v>
      </c>
      <c r="F19103" s="3" t="s">
        <v>18546</v>
      </c>
      <c r="G19103">
        <v>2009</v>
      </c>
      <c r="H19103" t="s">
        <v>368</v>
      </c>
      <c r="I19103" t="s">
        <v>44344</v>
      </c>
    </row>
    <row r="19104" spans="1:9" ht="16" x14ac:dyDescent="0.2">
      <c r="A19104" t="s">
        <v>44346</v>
      </c>
      <c r="B19104" t="s">
        <v>44347</v>
      </c>
      <c r="C19104">
        <v>1</v>
      </c>
      <c r="D19104" t="s">
        <v>12</v>
      </c>
      <c r="E19104" t="s">
        <v>10891</v>
      </c>
      <c r="F19104" s="3" t="s">
        <v>44348</v>
      </c>
      <c r="G19104">
        <v>2009</v>
      </c>
      <c r="H19104" t="s">
        <v>226</v>
      </c>
      <c r="I19104" t="s">
        <v>44349</v>
      </c>
    </row>
    <row r="19105" spans="1:9" ht="16" x14ac:dyDescent="0.2">
      <c r="A19105" t="s">
        <v>44346</v>
      </c>
      <c r="B19105" t="s">
        <v>44350</v>
      </c>
      <c r="C19105">
        <v>2</v>
      </c>
      <c r="D19105" t="s">
        <v>12</v>
      </c>
      <c r="E19105" t="s">
        <v>10891</v>
      </c>
      <c r="F19105" s="3" t="s">
        <v>44348</v>
      </c>
      <c r="G19105">
        <v>2009</v>
      </c>
      <c r="H19105" t="s">
        <v>226</v>
      </c>
      <c r="I19105" t="s">
        <v>44349</v>
      </c>
    </row>
    <row r="19106" spans="1:9" ht="16" x14ac:dyDescent="0.2">
      <c r="A19106" t="s">
        <v>44351</v>
      </c>
      <c r="B19106" t="s">
        <v>44352</v>
      </c>
      <c r="C19106">
        <v>1</v>
      </c>
      <c r="D19106" t="s">
        <v>12</v>
      </c>
      <c r="E19106" t="s">
        <v>12</v>
      </c>
      <c r="F19106" s="3" t="s">
        <v>44353</v>
      </c>
      <c r="G19106">
        <v>2009</v>
      </c>
      <c r="H19106" t="s">
        <v>368</v>
      </c>
      <c r="I19106" t="s">
        <v>44354</v>
      </c>
    </row>
    <row r="19107" spans="1:9" ht="32" x14ac:dyDescent="0.2">
      <c r="A19107" t="s">
        <v>44355</v>
      </c>
      <c r="B19107" t="s">
        <v>13236</v>
      </c>
      <c r="C19107">
        <v>2</v>
      </c>
      <c r="D19107" t="s">
        <v>52</v>
      </c>
      <c r="E19107" t="s">
        <v>12</v>
      </c>
      <c r="F19107" s="3" t="s">
        <v>44356</v>
      </c>
      <c r="G19107">
        <v>2009</v>
      </c>
      <c r="H19107" t="s">
        <v>140</v>
      </c>
      <c r="I19107" t="s">
        <v>39864</v>
      </c>
    </row>
    <row r="19108" spans="1:9" ht="32" x14ac:dyDescent="0.2">
      <c r="A19108" t="s">
        <v>44357</v>
      </c>
      <c r="B19108" t="s">
        <v>20803</v>
      </c>
      <c r="C19108">
        <v>1</v>
      </c>
      <c r="D19108" t="s">
        <v>316</v>
      </c>
      <c r="E19108" t="s">
        <v>12</v>
      </c>
      <c r="F19108" s="3" t="s">
        <v>30216</v>
      </c>
      <c r="G19108">
        <v>2009</v>
      </c>
      <c r="H19108" t="s">
        <v>140</v>
      </c>
      <c r="I19108" t="s">
        <v>44358</v>
      </c>
    </row>
    <row r="19109" spans="1:9" ht="32" x14ac:dyDescent="0.2">
      <c r="A19109" t="s">
        <v>44357</v>
      </c>
      <c r="B19109" t="s">
        <v>44359</v>
      </c>
      <c r="C19109">
        <v>2</v>
      </c>
      <c r="D19109" t="s">
        <v>316</v>
      </c>
      <c r="E19109" t="s">
        <v>12</v>
      </c>
      <c r="F19109" s="3" t="s">
        <v>30216</v>
      </c>
      <c r="G19109">
        <v>2009</v>
      </c>
      <c r="H19109" t="s">
        <v>140</v>
      </c>
      <c r="I19109" t="s">
        <v>44358</v>
      </c>
    </row>
    <row r="19110" spans="1:9" ht="16" x14ac:dyDescent="0.2">
      <c r="A19110" t="s">
        <v>44357</v>
      </c>
      <c r="B19110" t="s">
        <v>26589</v>
      </c>
      <c r="C19110">
        <v>3</v>
      </c>
      <c r="D19110" t="s">
        <v>1020</v>
      </c>
      <c r="E19110" t="s">
        <v>12</v>
      </c>
      <c r="F19110" s="3" t="s">
        <v>44360</v>
      </c>
      <c r="G19110">
        <v>2009</v>
      </c>
      <c r="H19110" t="s">
        <v>1022</v>
      </c>
      <c r="I19110" t="s">
        <v>44358</v>
      </c>
    </row>
    <row r="19111" spans="1:9" ht="32" x14ac:dyDescent="0.2">
      <c r="A19111" t="s">
        <v>44361</v>
      </c>
      <c r="B19111" t="s">
        <v>42718</v>
      </c>
      <c r="C19111">
        <v>1</v>
      </c>
      <c r="D19111">
        <f>132</f>
        <v>132</v>
      </c>
      <c r="E19111" t="s">
        <v>12</v>
      </c>
      <c r="F19111" s="7" t="s">
        <v>43781</v>
      </c>
      <c r="G19111">
        <v>2009</v>
      </c>
      <c r="H19111" t="s">
        <v>140</v>
      </c>
      <c r="I19111" t="s">
        <v>44362</v>
      </c>
    </row>
    <row r="19112" spans="1:9" ht="16" x14ac:dyDescent="0.2">
      <c r="A19112" t="s">
        <v>44361</v>
      </c>
      <c r="B19112" t="s">
        <v>44363</v>
      </c>
      <c r="C19112">
        <v>2</v>
      </c>
      <c r="D19112" t="s">
        <v>12</v>
      </c>
      <c r="E19112" t="s">
        <v>12</v>
      </c>
      <c r="F19112" s="3" t="s">
        <v>44364</v>
      </c>
      <c r="G19112">
        <v>2009</v>
      </c>
      <c r="H19112" t="s">
        <v>140</v>
      </c>
      <c r="I19112" t="s">
        <v>44362</v>
      </c>
    </row>
    <row r="19113" spans="1:9" ht="32" x14ac:dyDescent="0.2">
      <c r="A19113" t="s">
        <v>44361</v>
      </c>
      <c r="B19113" t="s">
        <v>44365</v>
      </c>
      <c r="C19113">
        <v>3</v>
      </c>
      <c r="D19113" t="s">
        <v>12</v>
      </c>
      <c r="E19113" t="s">
        <v>12</v>
      </c>
      <c r="F19113" s="3" t="s">
        <v>44366</v>
      </c>
      <c r="G19113">
        <v>2009</v>
      </c>
      <c r="H19113" t="s">
        <v>140</v>
      </c>
      <c r="I19113" t="s">
        <v>44362</v>
      </c>
    </row>
    <row r="19114" spans="1:9" ht="16" x14ac:dyDescent="0.2">
      <c r="A19114" t="s">
        <v>44367</v>
      </c>
      <c r="B19114" t="s">
        <v>44368</v>
      </c>
      <c r="C19114">
        <v>1</v>
      </c>
      <c r="D19114" t="s">
        <v>966</v>
      </c>
      <c r="E19114" t="s">
        <v>12</v>
      </c>
      <c r="F19114" s="3" t="s">
        <v>32224</v>
      </c>
      <c r="G19114">
        <v>2009</v>
      </c>
      <c r="H19114" t="s">
        <v>86</v>
      </c>
      <c r="I19114" t="s">
        <v>44369</v>
      </c>
    </row>
    <row r="19115" spans="1:9" ht="16" x14ac:dyDescent="0.2">
      <c r="A19115" t="s">
        <v>44370</v>
      </c>
      <c r="B19115" t="s">
        <v>34922</v>
      </c>
      <c r="C19115">
        <v>2</v>
      </c>
      <c r="D19115" t="s">
        <v>12</v>
      </c>
      <c r="E19115" t="s">
        <v>12</v>
      </c>
      <c r="F19115" s="3" t="s">
        <v>8088</v>
      </c>
      <c r="G19115">
        <v>2009</v>
      </c>
      <c r="H19115" t="s">
        <v>86</v>
      </c>
      <c r="I19115" t="s">
        <v>34924</v>
      </c>
    </row>
    <row r="19116" spans="1:9" ht="16" x14ac:dyDescent="0.2">
      <c r="A19116" t="s">
        <v>44370</v>
      </c>
      <c r="B19116" t="s">
        <v>44371</v>
      </c>
      <c r="C19116">
        <v>3</v>
      </c>
      <c r="D19116" t="s">
        <v>2245</v>
      </c>
      <c r="E19116" t="s">
        <v>12</v>
      </c>
      <c r="F19116" s="3" t="s">
        <v>2246</v>
      </c>
      <c r="G19116">
        <v>2009</v>
      </c>
      <c r="H19116" t="s">
        <v>86</v>
      </c>
      <c r="I19116" t="s">
        <v>34924</v>
      </c>
    </row>
    <row r="19117" spans="1:9" ht="16" x14ac:dyDescent="0.2">
      <c r="A19117" t="s">
        <v>44372</v>
      </c>
      <c r="B19117" t="s">
        <v>34922</v>
      </c>
      <c r="C19117">
        <v>4</v>
      </c>
      <c r="D19117" t="s">
        <v>12</v>
      </c>
      <c r="E19117" t="s">
        <v>12</v>
      </c>
      <c r="F19117" s="3" t="s">
        <v>8088</v>
      </c>
      <c r="G19117">
        <v>2009</v>
      </c>
      <c r="H19117" t="s">
        <v>86</v>
      </c>
      <c r="I19117" t="s">
        <v>34924</v>
      </c>
    </row>
    <row r="19118" spans="1:9" ht="16" x14ac:dyDescent="0.2">
      <c r="A19118" t="s">
        <v>44372</v>
      </c>
      <c r="B19118" t="s">
        <v>44371</v>
      </c>
      <c r="C19118">
        <v>5</v>
      </c>
      <c r="D19118" t="s">
        <v>2245</v>
      </c>
      <c r="E19118" t="s">
        <v>12</v>
      </c>
      <c r="F19118" s="3" t="s">
        <v>2246</v>
      </c>
      <c r="G19118">
        <v>2009</v>
      </c>
      <c r="H19118" t="s">
        <v>86</v>
      </c>
      <c r="I19118" t="s">
        <v>34924</v>
      </c>
    </row>
    <row r="19119" spans="1:9" ht="32" x14ac:dyDescent="0.2">
      <c r="A19119" t="s">
        <v>44373</v>
      </c>
      <c r="B19119" t="s">
        <v>44374</v>
      </c>
      <c r="C19119">
        <v>1</v>
      </c>
      <c r="D19119" s="5">
        <v>1401</v>
      </c>
      <c r="E19119" t="s">
        <v>12</v>
      </c>
      <c r="F19119" s="7" t="s">
        <v>44375</v>
      </c>
      <c r="G19119">
        <v>2009</v>
      </c>
      <c r="H19119" t="s">
        <v>140</v>
      </c>
      <c r="I19119" t="s">
        <v>44376</v>
      </c>
    </row>
    <row r="19120" spans="1:9" ht="16" x14ac:dyDescent="0.2">
      <c r="A19120" t="s">
        <v>44377</v>
      </c>
      <c r="B19120" t="s">
        <v>44378</v>
      </c>
      <c r="C19120">
        <v>1</v>
      </c>
      <c r="D19120" t="s">
        <v>12</v>
      </c>
      <c r="E19120" t="s">
        <v>12</v>
      </c>
      <c r="F19120" s="3" t="s">
        <v>40827</v>
      </c>
      <c r="G19120">
        <v>2009</v>
      </c>
      <c r="H19120" t="s">
        <v>4387</v>
      </c>
      <c r="I19120" t="s">
        <v>44379</v>
      </c>
    </row>
    <row r="19121" spans="1:9" ht="16" x14ac:dyDescent="0.2">
      <c r="A19121" t="s">
        <v>44380</v>
      </c>
      <c r="B19121" t="s">
        <v>44381</v>
      </c>
      <c r="C19121">
        <v>1</v>
      </c>
      <c r="D19121" t="s">
        <v>12</v>
      </c>
      <c r="E19121" t="s">
        <v>12</v>
      </c>
      <c r="F19121" s="3" t="s">
        <v>20274</v>
      </c>
      <c r="G19121">
        <v>2009</v>
      </c>
      <c r="H19121" t="s">
        <v>368</v>
      </c>
      <c r="I19121" t="s">
        <v>44382</v>
      </c>
    </row>
    <row r="19122" spans="1:9" ht="32" x14ac:dyDescent="0.2">
      <c r="A19122" t="s">
        <v>44380</v>
      </c>
      <c r="B19122" t="s">
        <v>44383</v>
      </c>
      <c r="C19122">
        <v>2</v>
      </c>
      <c r="D19122">
        <f>285</f>
        <v>285</v>
      </c>
      <c r="E19122" t="s">
        <v>12</v>
      </c>
      <c r="F19122" s="3" t="s">
        <v>44384</v>
      </c>
      <c r="G19122">
        <v>2009</v>
      </c>
      <c r="H19122" t="s">
        <v>368</v>
      </c>
      <c r="I19122" t="s">
        <v>44382</v>
      </c>
    </row>
    <row r="19123" spans="1:9" ht="16" x14ac:dyDescent="0.2">
      <c r="A19123" t="s">
        <v>44385</v>
      </c>
      <c r="B19123" t="s">
        <v>5620</v>
      </c>
      <c r="C19123">
        <v>1</v>
      </c>
      <c r="D19123" t="s">
        <v>12</v>
      </c>
      <c r="E19123" t="s">
        <v>12</v>
      </c>
      <c r="F19123" s="3" t="s">
        <v>583</v>
      </c>
      <c r="G19123">
        <v>2009</v>
      </c>
      <c r="H19123" t="s">
        <v>140</v>
      </c>
      <c r="I19123" t="s">
        <v>44386</v>
      </c>
    </row>
    <row r="19124" spans="1:9" ht="32" x14ac:dyDescent="0.2">
      <c r="A19124" t="s">
        <v>44385</v>
      </c>
      <c r="B19124" t="s">
        <v>44387</v>
      </c>
      <c r="C19124">
        <v>2</v>
      </c>
      <c r="D19124" t="s">
        <v>1049</v>
      </c>
      <c r="E19124" t="s">
        <v>12</v>
      </c>
      <c r="F19124" s="3" t="s">
        <v>24957</v>
      </c>
      <c r="G19124">
        <v>2009</v>
      </c>
      <c r="H19124" t="s">
        <v>140</v>
      </c>
      <c r="I19124" t="s">
        <v>44386</v>
      </c>
    </row>
    <row r="19125" spans="1:9" ht="32" x14ac:dyDescent="0.2">
      <c r="A19125" t="s">
        <v>44388</v>
      </c>
      <c r="B19125" t="s">
        <v>2919</v>
      </c>
      <c r="C19125">
        <v>1</v>
      </c>
      <c r="D19125" t="s">
        <v>101</v>
      </c>
      <c r="E19125" t="s">
        <v>12</v>
      </c>
      <c r="F19125" s="3" t="s">
        <v>44389</v>
      </c>
      <c r="G19125">
        <v>2009</v>
      </c>
      <c r="H19125" t="s">
        <v>37</v>
      </c>
      <c r="I19125" t="s">
        <v>44390</v>
      </c>
    </row>
    <row r="19126" spans="1:9" ht="32" x14ac:dyDescent="0.2">
      <c r="A19126" t="s">
        <v>44388</v>
      </c>
      <c r="B19126" t="s">
        <v>13287</v>
      </c>
      <c r="C19126">
        <v>2</v>
      </c>
      <c r="D19126" t="s">
        <v>12</v>
      </c>
      <c r="E19126" t="s">
        <v>12</v>
      </c>
      <c r="F19126" s="3" t="s">
        <v>44391</v>
      </c>
      <c r="G19126">
        <v>2009</v>
      </c>
      <c r="H19126" t="s">
        <v>37</v>
      </c>
      <c r="I19126" t="s">
        <v>44390</v>
      </c>
    </row>
    <row r="19127" spans="1:9" ht="16" x14ac:dyDescent="0.2">
      <c r="A19127" t="s">
        <v>44392</v>
      </c>
      <c r="B19127" t="s">
        <v>44393</v>
      </c>
      <c r="C19127">
        <v>1</v>
      </c>
      <c r="D19127" t="s">
        <v>12</v>
      </c>
      <c r="E19127" t="s">
        <v>12</v>
      </c>
      <c r="F19127" s="3" t="s">
        <v>44394</v>
      </c>
      <c r="G19127">
        <v>2009</v>
      </c>
      <c r="H19127" t="s">
        <v>140</v>
      </c>
      <c r="I19127" t="s">
        <v>44395</v>
      </c>
    </row>
    <row r="19128" spans="1:9" ht="16" x14ac:dyDescent="0.2">
      <c r="A19128" t="s">
        <v>44392</v>
      </c>
      <c r="B19128" t="s">
        <v>44396</v>
      </c>
      <c r="C19128">
        <v>2</v>
      </c>
      <c r="D19128" t="s">
        <v>12</v>
      </c>
      <c r="E19128" t="s">
        <v>12</v>
      </c>
      <c r="F19128" s="3" t="s">
        <v>20372</v>
      </c>
      <c r="G19128">
        <v>2009</v>
      </c>
      <c r="H19128" t="s">
        <v>140</v>
      </c>
      <c r="I19128" t="s">
        <v>44395</v>
      </c>
    </row>
    <row r="19129" spans="1:9" ht="32" x14ac:dyDescent="0.2">
      <c r="A19129" t="s">
        <v>44397</v>
      </c>
      <c r="B19129" t="s">
        <v>44398</v>
      </c>
      <c r="C19129">
        <v>1</v>
      </c>
      <c r="D19129" t="s">
        <v>656</v>
      </c>
      <c r="E19129" t="s">
        <v>12</v>
      </c>
      <c r="F19129" s="3" t="s">
        <v>44399</v>
      </c>
      <c r="G19129">
        <v>2009</v>
      </c>
      <c r="H19129" t="s">
        <v>140</v>
      </c>
      <c r="I19129" t="s">
        <v>44400</v>
      </c>
    </row>
    <row r="19130" spans="1:9" ht="32" x14ac:dyDescent="0.2">
      <c r="A19130" t="s">
        <v>44401</v>
      </c>
      <c r="B19130" t="s">
        <v>44146</v>
      </c>
      <c r="C19130">
        <v>1</v>
      </c>
      <c r="D19130" t="s">
        <v>12</v>
      </c>
      <c r="E19130" t="s">
        <v>12</v>
      </c>
      <c r="F19130" s="3" t="s">
        <v>44402</v>
      </c>
      <c r="G19130">
        <v>2009</v>
      </c>
      <c r="H19130" t="s">
        <v>140</v>
      </c>
      <c r="I19130" t="s">
        <v>44403</v>
      </c>
    </row>
    <row r="19131" spans="1:9" ht="32" x14ac:dyDescent="0.2">
      <c r="A19131" t="s">
        <v>44401</v>
      </c>
      <c r="B19131" t="s">
        <v>5068</v>
      </c>
      <c r="C19131">
        <v>2</v>
      </c>
      <c r="D19131">
        <f>151</f>
        <v>151</v>
      </c>
      <c r="E19131" t="s">
        <v>12</v>
      </c>
      <c r="F19131" s="3" t="s">
        <v>44404</v>
      </c>
      <c r="G19131">
        <v>2009</v>
      </c>
      <c r="H19131" t="s">
        <v>140</v>
      </c>
      <c r="I19131" t="s">
        <v>44403</v>
      </c>
    </row>
    <row r="19132" spans="1:9" ht="16" x14ac:dyDescent="0.2">
      <c r="A19132" t="s">
        <v>44401</v>
      </c>
      <c r="B19132" t="s">
        <v>39814</v>
      </c>
      <c r="C19132">
        <v>3</v>
      </c>
      <c r="D19132">
        <f>400</f>
        <v>400</v>
      </c>
      <c r="E19132" t="s">
        <v>12</v>
      </c>
      <c r="F19132" s="3" t="s">
        <v>28161</v>
      </c>
      <c r="G19132">
        <v>2009</v>
      </c>
      <c r="H19132" t="s">
        <v>140</v>
      </c>
      <c r="I19132" t="s">
        <v>44403</v>
      </c>
    </row>
    <row r="19133" spans="1:9" ht="32" x14ac:dyDescent="0.2">
      <c r="A19133" t="s">
        <v>44401</v>
      </c>
      <c r="B19133" t="s">
        <v>24945</v>
      </c>
      <c r="C19133">
        <v>4</v>
      </c>
      <c r="D19133" t="s">
        <v>292</v>
      </c>
      <c r="E19133" t="s">
        <v>996</v>
      </c>
      <c r="F19133" s="7" t="s">
        <v>24946</v>
      </c>
      <c r="G19133">
        <v>2009</v>
      </c>
      <c r="H19133" t="s">
        <v>140</v>
      </c>
      <c r="I19133" t="s">
        <v>44403</v>
      </c>
    </row>
    <row r="19134" spans="1:9" ht="32" x14ac:dyDescent="0.2">
      <c r="A19134" t="s">
        <v>44401</v>
      </c>
      <c r="B19134" t="s">
        <v>27754</v>
      </c>
      <c r="C19134">
        <v>5</v>
      </c>
      <c r="D19134" t="s">
        <v>12</v>
      </c>
      <c r="E19134" t="s">
        <v>12</v>
      </c>
      <c r="F19134" s="3" t="s">
        <v>33909</v>
      </c>
      <c r="G19134">
        <v>2009</v>
      </c>
      <c r="H19134" t="s">
        <v>140</v>
      </c>
      <c r="I19134" t="s">
        <v>44403</v>
      </c>
    </row>
    <row r="19135" spans="1:9" ht="32" x14ac:dyDescent="0.2">
      <c r="A19135" t="s">
        <v>44401</v>
      </c>
      <c r="B19135" t="s">
        <v>1016</v>
      </c>
      <c r="C19135">
        <v>6</v>
      </c>
      <c r="D19135" t="s">
        <v>52</v>
      </c>
      <c r="E19135" t="s">
        <v>12</v>
      </c>
      <c r="F19135" s="3" t="s">
        <v>2148</v>
      </c>
      <c r="G19135">
        <v>2009</v>
      </c>
      <c r="H19135" t="s">
        <v>140</v>
      </c>
      <c r="I19135" t="s">
        <v>44403</v>
      </c>
    </row>
    <row r="19136" spans="1:9" ht="16" x14ac:dyDescent="0.2">
      <c r="A19136" t="s">
        <v>44405</v>
      </c>
      <c r="B19136" t="s">
        <v>44406</v>
      </c>
      <c r="C19136">
        <v>1</v>
      </c>
      <c r="D19136" t="s">
        <v>12</v>
      </c>
      <c r="E19136" t="s">
        <v>12</v>
      </c>
      <c r="F19136" s="3" t="s">
        <v>44407</v>
      </c>
      <c r="G19136">
        <v>2009</v>
      </c>
      <c r="H19136" t="s">
        <v>140</v>
      </c>
      <c r="I19136" t="s">
        <v>44408</v>
      </c>
    </row>
    <row r="19137" spans="1:9" ht="32" x14ac:dyDescent="0.2">
      <c r="A19137" t="s">
        <v>44409</v>
      </c>
      <c r="B19137" t="s">
        <v>44410</v>
      </c>
      <c r="C19137">
        <v>1</v>
      </c>
      <c r="D19137" t="s">
        <v>12</v>
      </c>
      <c r="E19137" t="s">
        <v>12</v>
      </c>
      <c r="F19137" s="3" t="s">
        <v>44411</v>
      </c>
      <c r="G19137">
        <v>2009</v>
      </c>
      <c r="H19137" t="s">
        <v>37</v>
      </c>
      <c r="I19137" t="s">
        <v>44412</v>
      </c>
    </row>
    <row r="19138" spans="1:9" ht="16" x14ac:dyDescent="0.2">
      <c r="A19138" t="s">
        <v>44413</v>
      </c>
      <c r="B19138" t="s">
        <v>27266</v>
      </c>
      <c r="C19138">
        <v>1</v>
      </c>
      <c r="D19138">
        <f>285</f>
        <v>285</v>
      </c>
      <c r="E19138" t="s">
        <v>12</v>
      </c>
      <c r="F19138" s="3" t="s">
        <v>11126</v>
      </c>
      <c r="G19138">
        <v>2009</v>
      </c>
      <c r="H19138" t="s">
        <v>140</v>
      </c>
      <c r="I19138" t="s">
        <v>44414</v>
      </c>
    </row>
    <row r="19139" spans="1:9" ht="32" x14ac:dyDescent="0.2">
      <c r="A19139" t="s">
        <v>44413</v>
      </c>
      <c r="B19139" t="s">
        <v>1016</v>
      </c>
      <c r="C19139">
        <v>2</v>
      </c>
      <c r="D19139" t="s">
        <v>52</v>
      </c>
      <c r="E19139" t="s">
        <v>12</v>
      </c>
      <c r="F19139" s="3" t="s">
        <v>18289</v>
      </c>
      <c r="G19139">
        <v>2009</v>
      </c>
      <c r="H19139" t="s">
        <v>140</v>
      </c>
      <c r="I19139" t="s">
        <v>44414</v>
      </c>
    </row>
    <row r="19140" spans="1:9" ht="16" x14ac:dyDescent="0.2">
      <c r="A19140" t="s">
        <v>44413</v>
      </c>
      <c r="B19140" t="s">
        <v>44176</v>
      </c>
      <c r="C19140">
        <v>3</v>
      </c>
      <c r="D19140">
        <f>431</f>
        <v>431</v>
      </c>
      <c r="E19140" t="s">
        <v>12</v>
      </c>
      <c r="F19140" s="3" t="s">
        <v>44415</v>
      </c>
      <c r="G19140">
        <v>2009</v>
      </c>
      <c r="H19140" t="s">
        <v>368</v>
      </c>
      <c r="I19140" t="s">
        <v>44414</v>
      </c>
    </row>
    <row r="19141" spans="1:9" ht="32" x14ac:dyDescent="0.2">
      <c r="A19141" t="s">
        <v>44413</v>
      </c>
      <c r="B19141" t="s">
        <v>24945</v>
      </c>
      <c r="C19141">
        <v>4</v>
      </c>
      <c r="D19141" t="s">
        <v>292</v>
      </c>
      <c r="E19141" t="s">
        <v>996</v>
      </c>
      <c r="F19141" s="7" t="s">
        <v>24946</v>
      </c>
      <c r="G19141">
        <v>2009</v>
      </c>
      <c r="H19141" t="s">
        <v>140</v>
      </c>
      <c r="I19141" t="s">
        <v>44414</v>
      </c>
    </row>
    <row r="19142" spans="1:9" ht="32" x14ac:dyDescent="0.2">
      <c r="A19142" t="s">
        <v>44416</v>
      </c>
      <c r="B19142" t="s">
        <v>44417</v>
      </c>
      <c r="C19142">
        <v>1</v>
      </c>
      <c r="D19142">
        <v>302</v>
      </c>
      <c r="E19142" t="s">
        <v>12</v>
      </c>
      <c r="F19142" s="7" t="s">
        <v>3130</v>
      </c>
      <c r="G19142">
        <v>2009</v>
      </c>
      <c r="H19142" t="s">
        <v>126</v>
      </c>
      <c r="I19142" t="s">
        <v>44418</v>
      </c>
    </row>
    <row r="19143" spans="1:9" ht="16" x14ac:dyDescent="0.2">
      <c r="A19143" t="s">
        <v>44419</v>
      </c>
      <c r="B19143" t="s">
        <v>40254</v>
      </c>
      <c r="C19143">
        <v>1</v>
      </c>
      <c r="D19143" t="s">
        <v>712</v>
      </c>
      <c r="E19143" t="s">
        <v>12</v>
      </c>
      <c r="F19143" s="3" t="s">
        <v>4942</v>
      </c>
      <c r="G19143">
        <v>2009</v>
      </c>
      <c r="H19143" t="s">
        <v>140</v>
      </c>
      <c r="I19143" t="s">
        <v>44420</v>
      </c>
    </row>
    <row r="19144" spans="1:9" ht="16" x14ac:dyDescent="0.2">
      <c r="A19144" t="s">
        <v>44419</v>
      </c>
      <c r="B19144" t="s">
        <v>24018</v>
      </c>
      <c r="C19144">
        <v>2</v>
      </c>
      <c r="D19144" t="s">
        <v>1049</v>
      </c>
      <c r="E19144" t="s">
        <v>12</v>
      </c>
      <c r="F19144" s="3" t="s">
        <v>1050</v>
      </c>
      <c r="G19144">
        <v>2009</v>
      </c>
      <c r="H19144" t="s">
        <v>140</v>
      </c>
      <c r="I19144" t="s">
        <v>44420</v>
      </c>
    </row>
    <row r="19145" spans="1:9" ht="32" x14ac:dyDescent="0.2">
      <c r="A19145" t="s">
        <v>44419</v>
      </c>
      <c r="B19145" t="s">
        <v>19054</v>
      </c>
      <c r="C19145">
        <v>3</v>
      </c>
      <c r="D19145" t="s">
        <v>142</v>
      </c>
      <c r="E19145" t="s">
        <v>12</v>
      </c>
      <c r="F19145" s="7" t="s">
        <v>44421</v>
      </c>
      <c r="G19145">
        <v>2009</v>
      </c>
      <c r="H19145" t="s">
        <v>140</v>
      </c>
      <c r="I19145" t="s">
        <v>44420</v>
      </c>
    </row>
    <row r="19146" spans="1:9" ht="32" x14ac:dyDescent="0.2">
      <c r="A19146" t="s">
        <v>44422</v>
      </c>
      <c r="B19146" t="s">
        <v>44423</v>
      </c>
      <c r="C19146">
        <v>1</v>
      </c>
      <c r="D19146" t="s">
        <v>772</v>
      </c>
      <c r="E19146" t="s">
        <v>2245</v>
      </c>
      <c r="F19146" s="3" t="s">
        <v>7204</v>
      </c>
      <c r="G19146">
        <v>2009</v>
      </c>
      <c r="H19146" t="s">
        <v>86</v>
      </c>
      <c r="I19146" t="s">
        <v>44424</v>
      </c>
    </row>
    <row r="19147" spans="1:9" ht="32" x14ac:dyDescent="0.2">
      <c r="A19147" t="s">
        <v>44425</v>
      </c>
      <c r="B19147" t="s">
        <v>44426</v>
      </c>
      <c r="C19147">
        <v>1</v>
      </c>
      <c r="D19147">
        <f>441</f>
        <v>441</v>
      </c>
      <c r="E19147" t="s">
        <v>12</v>
      </c>
      <c r="F19147" s="3" t="s">
        <v>44427</v>
      </c>
      <c r="G19147">
        <v>2009</v>
      </c>
      <c r="H19147" t="s">
        <v>140</v>
      </c>
      <c r="I19147" t="s">
        <v>44428</v>
      </c>
    </row>
    <row r="19148" spans="1:9" ht="32" x14ac:dyDescent="0.2">
      <c r="A19148" t="s">
        <v>44429</v>
      </c>
      <c r="B19148" t="s">
        <v>44319</v>
      </c>
      <c r="C19148">
        <v>1</v>
      </c>
      <c r="D19148">
        <f>410</f>
        <v>410</v>
      </c>
      <c r="E19148" t="s">
        <v>12</v>
      </c>
      <c r="F19148" s="3" t="s">
        <v>37322</v>
      </c>
      <c r="G19148">
        <v>2009</v>
      </c>
      <c r="H19148" t="s">
        <v>140</v>
      </c>
      <c r="I19148" t="s">
        <v>44430</v>
      </c>
    </row>
    <row r="19149" spans="1:9" ht="32" x14ac:dyDescent="0.2">
      <c r="A19149" t="s">
        <v>44429</v>
      </c>
      <c r="B19149" t="s">
        <v>44431</v>
      </c>
      <c r="C19149">
        <v>2</v>
      </c>
      <c r="D19149">
        <f>410</f>
        <v>410</v>
      </c>
      <c r="E19149" t="s">
        <v>12</v>
      </c>
      <c r="F19149" s="3" t="s">
        <v>37322</v>
      </c>
      <c r="G19149">
        <v>2009</v>
      </c>
      <c r="H19149" t="s">
        <v>140</v>
      </c>
      <c r="I19149" t="s">
        <v>44430</v>
      </c>
    </row>
    <row r="19150" spans="1:9" ht="16" x14ac:dyDescent="0.2">
      <c r="A19150" t="s">
        <v>44432</v>
      </c>
      <c r="B19150" t="s">
        <v>44433</v>
      </c>
      <c r="C19150">
        <v>1</v>
      </c>
      <c r="D19150" t="s">
        <v>12</v>
      </c>
      <c r="E19150" t="s">
        <v>12</v>
      </c>
      <c r="F19150" s="3" t="s">
        <v>33443</v>
      </c>
      <c r="G19150">
        <v>2009</v>
      </c>
      <c r="H19150" t="s">
        <v>140</v>
      </c>
      <c r="I19150" t="s">
        <v>44434</v>
      </c>
    </row>
    <row r="19151" spans="1:9" ht="32" x14ac:dyDescent="0.2">
      <c r="A19151" t="s">
        <v>44435</v>
      </c>
      <c r="B19151" t="s">
        <v>44436</v>
      </c>
      <c r="C19151">
        <v>1</v>
      </c>
      <c r="D19151" t="s">
        <v>863</v>
      </c>
      <c r="E19151" t="s">
        <v>12</v>
      </c>
      <c r="F19151" s="3" t="s">
        <v>44437</v>
      </c>
      <c r="G19151">
        <v>2009</v>
      </c>
      <c r="H19151" t="s">
        <v>318</v>
      </c>
      <c r="I19151" t="s">
        <v>44438</v>
      </c>
    </row>
    <row r="19152" spans="1:9" ht="16" x14ac:dyDescent="0.2">
      <c r="A19152" t="s">
        <v>44435</v>
      </c>
      <c r="B19152" t="s">
        <v>44439</v>
      </c>
      <c r="C19152">
        <v>2</v>
      </c>
      <c r="D19152" t="s">
        <v>12</v>
      </c>
      <c r="E19152" t="s">
        <v>12</v>
      </c>
      <c r="F19152" s="3" t="s">
        <v>44440</v>
      </c>
      <c r="G19152">
        <v>2009</v>
      </c>
      <c r="H19152" t="s">
        <v>44440</v>
      </c>
      <c r="I19152" t="s">
        <v>44438</v>
      </c>
    </row>
    <row r="19153" spans="1:9" ht="32" x14ac:dyDescent="0.2">
      <c r="A19153" t="s">
        <v>44441</v>
      </c>
      <c r="B19153" t="s">
        <v>44442</v>
      </c>
      <c r="C19153">
        <v>1</v>
      </c>
      <c r="D19153" t="s">
        <v>12</v>
      </c>
      <c r="E19153" t="s">
        <v>12</v>
      </c>
      <c r="F19153" s="3" t="s">
        <v>15336</v>
      </c>
      <c r="G19153">
        <v>2009</v>
      </c>
      <c r="H19153" t="s">
        <v>474</v>
      </c>
      <c r="I19153" t="s">
        <v>44443</v>
      </c>
    </row>
    <row r="19154" spans="1:9" ht="32" x14ac:dyDescent="0.2">
      <c r="A19154" t="s">
        <v>44444</v>
      </c>
      <c r="B19154" t="s">
        <v>3844</v>
      </c>
      <c r="C19154">
        <v>1</v>
      </c>
      <c r="D19154" t="s">
        <v>344</v>
      </c>
      <c r="E19154" t="s">
        <v>12</v>
      </c>
      <c r="F19154" s="3" t="s">
        <v>44445</v>
      </c>
      <c r="G19154">
        <v>2009</v>
      </c>
      <c r="H19154" t="s">
        <v>714</v>
      </c>
      <c r="I19154" t="s">
        <v>44446</v>
      </c>
    </row>
    <row r="19155" spans="1:9" ht="32" x14ac:dyDescent="0.2">
      <c r="A19155" t="s">
        <v>44444</v>
      </c>
      <c r="B19155" t="s">
        <v>44447</v>
      </c>
      <c r="C19155">
        <v>2</v>
      </c>
      <c r="D19155" t="s">
        <v>344</v>
      </c>
      <c r="E19155" t="s">
        <v>12</v>
      </c>
      <c r="F19155" s="3" t="s">
        <v>44448</v>
      </c>
      <c r="G19155">
        <v>2009</v>
      </c>
      <c r="H19155" t="s">
        <v>714</v>
      </c>
      <c r="I19155" t="s">
        <v>44446</v>
      </c>
    </row>
    <row r="19156" spans="1:9" ht="16" x14ac:dyDescent="0.2">
      <c r="A19156" t="s">
        <v>44444</v>
      </c>
      <c r="B19156" t="s">
        <v>44449</v>
      </c>
      <c r="C19156">
        <v>3</v>
      </c>
      <c r="D19156" t="s">
        <v>344</v>
      </c>
      <c r="E19156" t="s">
        <v>12</v>
      </c>
      <c r="F19156" s="3" t="s">
        <v>44450</v>
      </c>
      <c r="G19156">
        <v>2009</v>
      </c>
      <c r="H19156" t="s">
        <v>714</v>
      </c>
      <c r="I19156" t="s">
        <v>44446</v>
      </c>
    </row>
    <row r="19157" spans="1:9" ht="16" x14ac:dyDescent="0.2">
      <c r="A19157" t="s">
        <v>44451</v>
      </c>
      <c r="B19157" t="s">
        <v>42284</v>
      </c>
      <c r="C19157">
        <v>1</v>
      </c>
      <c r="D19157" t="s">
        <v>1128</v>
      </c>
      <c r="E19157" t="s">
        <v>12</v>
      </c>
      <c r="F19157" s="3" t="s">
        <v>42285</v>
      </c>
      <c r="G19157">
        <v>2009</v>
      </c>
      <c r="H19157" t="s">
        <v>140</v>
      </c>
      <c r="I19157" t="s">
        <v>44452</v>
      </c>
    </row>
    <row r="19158" spans="1:9" ht="16" x14ac:dyDescent="0.2">
      <c r="A19158" t="s">
        <v>44453</v>
      </c>
      <c r="B19158" t="s">
        <v>24945</v>
      </c>
      <c r="C19158">
        <v>1</v>
      </c>
      <c r="D19158" t="s">
        <v>292</v>
      </c>
      <c r="E19158" t="s">
        <v>12</v>
      </c>
      <c r="F19158" s="7" t="s">
        <v>293</v>
      </c>
      <c r="G19158">
        <v>2008</v>
      </c>
      <c r="H19158" t="s">
        <v>140</v>
      </c>
      <c r="I19158" t="s">
        <v>44454</v>
      </c>
    </row>
    <row r="19159" spans="1:9" ht="32" x14ac:dyDescent="0.2">
      <c r="A19159" t="s">
        <v>44455</v>
      </c>
      <c r="B19159" t="s">
        <v>44393</v>
      </c>
      <c r="C19159">
        <v>1</v>
      </c>
      <c r="D19159">
        <f>545</f>
        <v>545</v>
      </c>
      <c r="E19159" t="s">
        <v>12</v>
      </c>
      <c r="F19159" s="3" t="s">
        <v>44456</v>
      </c>
      <c r="G19159">
        <v>2008</v>
      </c>
      <c r="H19159" t="s">
        <v>140</v>
      </c>
      <c r="I19159" t="s">
        <v>44457</v>
      </c>
    </row>
    <row r="19160" spans="1:9" ht="16" x14ac:dyDescent="0.2">
      <c r="A19160" t="s">
        <v>44458</v>
      </c>
      <c r="B19160" t="s">
        <v>1016</v>
      </c>
      <c r="C19160">
        <v>1</v>
      </c>
      <c r="D19160" t="s">
        <v>52</v>
      </c>
      <c r="E19160" t="s">
        <v>12</v>
      </c>
      <c r="F19160" s="3" t="s">
        <v>44459</v>
      </c>
      <c r="G19160">
        <v>2008</v>
      </c>
      <c r="H19160" t="s">
        <v>140</v>
      </c>
      <c r="I19160" t="s">
        <v>44460</v>
      </c>
    </row>
    <row r="19161" spans="1:9" ht="32" x14ac:dyDescent="0.2">
      <c r="A19161" t="s">
        <v>44461</v>
      </c>
      <c r="B19161" t="s">
        <v>38616</v>
      </c>
      <c r="C19161">
        <v>1</v>
      </c>
      <c r="D19161" t="s">
        <v>11398</v>
      </c>
      <c r="E19161" t="s">
        <v>12</v>
      </c>
      <c r="F19161" s="3" t="s">
        <v>44462</v>
      </c>
      <c r="G19161">
        <v>2008</v>
      </c>
      <c r="H19161" t="s">
        <v>140</v>
      </c>
      <c r="I19161" t="s">
        <v>44463</v>
      </c>
    </row>
    <row r="19162" spans="1:9" ht="16" x14ac:dyDescent="0.2">
      <c r="A19162" t="s">
        <v>44464</v>
      </c>
      <c r="B19162" t="s">
        <v>5590</v>
      </c>
      <c r="C19162">
        <v>1</v>
      </c>
      <c r="D19162">
        <f>169</f>
        <v>169</v>
      </c>
      <c r="E19162" t="s">
        <v>12</v>
      </c>
      <c r="F19162" s="3" t="s">
        <v>5594</v>
      </c>
      <c r="G19162">
        <v>2008</v>
      </c>
      <c r="H19162" t="s">
        <v>140</v>
      </c>
      <c r="I19162" t="s">
        <v>44465</v>
      </c>
    </row>
    <row r="19163" spans="1:9" ht="16" x14ac:dyDescent="0.2">
      <c r="A19163" t="s">
        <v>44466</v>
      </c>
      <c r="B19163" t="s">
        <v>35192</v>
      </c>
      <c r="C19163">
        <v>1</v>
      </c>
      <c r="D19163" t="s">
        <v>31</v>
      </c>
      <c r="E19163" t="s">
        <v>12</v>
      </c>
      <c r="F19163" s="3" t="s">
        <v>29860</v>
      </c>
      <c r="G19163">
        <v>2008</v>
      </c>
      <c r="H19163" t="s">
        <v>140</v>
      </c>
      <c r="I19163" t="s">
        <v>44467</v>
      </c>
    </row>
    <row r="19164" spans="1:9" ht="32" x14ac:dyDescent="0.2">
      <c r="A19164" t="s">
        <v>44468</v>
      </c>
      <c r="B19164" t="s">
        <v>39806</v>
      </c>
      <c r="C19164">
        <v>1</v>
      </c>
      <c r="D19164">
        <f>151</f>
        <v>151</v>
      </c>
      <c r="E19164" t="s">
        <v>12</v>
      </c>
      <c r="F19164" s="3" t="s">
        <v>44404</v>
      </c>
      <c r="G19164">
        <v>2008</v>
      </c>
      <c r="H19164" t="s">
        <v>140</v>
      </c>
      <c r="I19164" t="s">
        <v>44469</v>
      </c>
    </row>
    <row r="19165" spans="1:9" ht="32" x14ac:dyDescent="0.2">
      <c r="A19165" t="s">
        <v>44468</v>
      </c>
      <c r="B19165" t="s">
        <v>28160</v>
      </c>
      <c r="C19165">
        <v>2</v>
      </c>
      <c r="D19165">
        <f>151</f>
        <v>151</v>
      </c>
      <c r="E19165" t="s">
        <v>12</v>
      </c>
      <c r="F19165" s="3" t="s">
        <v>44470</v>
      </c>
      <c r="G19165">
        <v>2008</v>
      </c>
      <c r="H19165" t="s">
        <v>140</v>
      </c>
      <c r="I19165" t="s">
        <v>44469</v>
      </c>
    </row>
    <row r="19166" spans="1:9" ht="16" x14ac:dyDescent="0.2">
      <c r="A19166" t="s">
        <v>44471</v>
      </c>
      <c r="B19166" t="s">
        <v>44472</v>
      </c>
      <c r="C19166">
        <v>1</v>
      </c>
      <c r="D19166" t="s">
        <v>1025</v>
      </c>
      <c r="E19166" t="s">
        <v>12</v>
      </c>
      <c r="F19166" s="3" t="s">
        <v>10279</v>
      </c>
      <c r="G19166">
        <v>2008</v>
      </c>
      <c r="H19166" t="s">
        <v>140</v>
      </c>
      <c r="I19166" t="s">
        <v>44473</v>
      </c>
    </row>
    <row r="19167" spans="1:9" ht="32" x14ac:dyDescent="0.2">
      <c r="A19167" t="s">
        <v>44474</v>
      </c>
      <c r="B19167" t="s">
        <v>44475</v>
      </c>
      <c r="C19167">
        <v>1</v>
      </c>
      <c r="D19167" t="s">
        <v>7578</v>
      </c>
      <c r="E19167" t="s">
        <v>12</v>
      </c>
      <c r="F19167" s="3" t="s">
        <v>44476</v>
      </c>
      <c r="G19167">
        <v>2008</v>
      </c>
      <c r="H19167" t="s">
        <v>86</v>
      </c>
      <c r="I19167" t="s">
        <v>44477</v>
      </c>
    </row>
    <row r="19168" spans="1:9" ht="16" x14ac:dyDescent="0.2">
      <c r="A19168" t="s">
        <v>44478</v>
      </c>
      <c r="B19168" t="s">
        <v>44479</v>
      </c>
      <c r="C19168">
        <v>1</v>
      </c>
      <c r="D19168">
        <f>176</f>
        <v>176</v>
      </c>
      <c r="E19168" t="s">
        <v>12</v>
      </c>
      <c r="F19168" s="3" t="s">
        <v>4856</v>
      </c>
      <c r="G19168">
        <v>2008</v>
      </c>
      <c r="H19168" t="s">
        <v>86</v>
      </c>
      <c r="I19168" t="s">
        <v>44480</v>
      </c>
    </row>
    <row r="19169" spans="1:9" ht="32" x14ac:dyDescent="0.2">
      <c r="A19169" t="s">
        <v>44481</v>
      </c>
      <c r="B19169" t="s">
        <v>3844</v>
      </c>
      <c r="C19169">
        <v>1</v>
      </c>
      <c r="D19169" t="s">
        <v>344</v>
      </c>
      <c r="E19169" t="s">
        <v>12</v>
      </c>
      <c r="F19169" s="3" t="s">
        <v>44445</v>
      </c>
      <c r="G19169">
        <v>2008</v>
      </c>
      <c r="H19169" t="s">
        <v>714</v>
      </c>
      <c r="I19169" t="s">
        <v>44482</v>
      </c>
    </row>
    <row r="19170" spans="1:9" ht="32" x14ac:dyDescent="0.2">
      <c r="A19170" t="s">
        <v>44481</v>
      </c>
      <c r="B19170" t="s">
        <v>44447</v>
      </c>
      <c r="C19170">
        <v>2</v>
      </c>
      <c r="D19170" t="s">
        <v>344</v>
      </c>
      <c r="E19170" t="s">
        <v>12</v>
      </c>
      <c r="F19170" s="3" t="s">
        <v>44448</v>
      </c>
      <c r="G19170">
        <v>2008</v>
      </c>
      <c r="H19170" t="s">
        <v>714</v>
      </c>
      <c r="I19170" t="s">
        <v>44482</v>
      </c>
    </row>
    <row r="19171" spans="1:9" ht="32" x14ac:dyDescent="0.2">
      <c r="A19171" t="s">
        <v>44481</v>
      </c>
      <c r="B19171" t="s">
        <v>44449</v>
      </c>
      <c r="C19171">
        <v>3</v>
      </c>
      <c r="D19171" t="s">
        <v>712</v>
      </c>
      <c r="E19171" t="s">
        <v>12</v>
      </c>
      <c r="F19171" s="3" t="s">
        <v>44483</v>
      </c>
      <c r="G19171">
        <v>2008</v>
      </c>
      <c r="H19171" t="s">
        <v>714</v>
      </c>
      <c r="I19171" t="s">
        <v>44482</v>
      </c>
    </row>
    <row r="19172" spans="1:9" ht="32" x14ac:dyDescent="0.2">
      <c r="A19172" t="s">
        <v>44484</v>
      </c>
      <c r="B19172" t="s">
        <v>43667</v>
      </c>
      <c r="C19172">
        <v>1</v>
      </c>
      <c r="D19172" t="s">
        <v>12</v>
      </c>
      <c r="E19172" t="s">
        <v>12</v>
      </c>
      <c r="F19172" s="3" t="s">
        <v>43668</v>
      </c>
      <c r="G19172">
        <v>2008</v>
      </c>
      <c r="H19172" t="s">
        <v>67</v>
      </c>
      <c r="I19172" t="s">
        <v>44485</v>
      </c>
    </row>
    <row r="19173" spans="1:9" ht="32" x14ac:dyDescent="0.2">
      <c r="A19173" t="s">
        <v>44484</v>
      </c>
      <c r="B19173" t="s">
        <v>43670</v>
      </c>
      <c r="C19173">
        <v>2</v>
      </c>
      <c r="D19173" t="s">
        <v>712</v>
      </c>
      <c r="E19173" t="s">
        <v>12</v>
      </c>
      <c r="F19173" s="3" t="s">
        <v>44486</v>
      </c>
      <c r="G19173">
        <v>2008</v>
      </c>
      <c r="H19173" t="s">
        <v>67</v>
      </c>
      <c r="I19173" t="s">
        <v>44485</v>
      </c>
    </row>
    <row r="19174" spans="1:9" ht="32" x14ac:dyDescent="0.2">
      <c r="A19174" t="s">
        <v>44487</v>
      </c>
      <c r="B19174" t="s">
        <v>44488</v>
      </c>
      <c r="C19174">
        <v>1</v>
      </c>
      <c r="D19174" t="s">
        <v>31</v>
      </c>
      <c r="E19174" t="s">
        <v>12</v>
      </c>
      <c r="F19174" s="3" t="s">
        <v>44489</v>
      </c>
      <c r="G19174">
        <v>2008</v>
      </c>
      <c r="H19174" t="s">
        <v>140</v>
      </c>
      <c r="I19174" t="s">
        <v>44490</v>
      </c>
    </row>
    <row r="19175" spans="1:9" ht="32" x14ac:dyDescent="0.2">
      <c r="A19175" t="s">
        <v>44491</v>
      </c>
      <c r="B19175" t="s">
        <v>44492</v>
      </c>
      <c r="C19175">
        <v>1</v>
      </c>
      <c r="D19175" t="s">
        <v>712</v>
      </c>
      <c r="E19175" t="s">
        <v>12</v>
      </c>
      <c r="F19175" s="3" t="s">
        <v>44493</v>
      </c>
      <c r="G19175">
        <v>2008</v>
      </c>
      <c r="H19175" t="s">
        <v>804</v>
      </c>
      <c r="I19175" t="s">
        <v>44494</v>
      </c>
    </row>
    <row r="19176" spans="1:9" ht="32" x14ac:dyDescent="0.2">
      <c r="A19176" t="s">
        <v>44495</v>
      </c>
      <c r="B19176" t="s">
        <v>44496</v>
      </c>
      <c r="C19176">
        <v>1</v>
      </c>
      <c r="D19176" t="s">
        <v>5574</v>
      </c>
      <c r="E19176" t="s">
        <v>12</v>
      </c>
      <c r="F19176" s="3" t="s">
        <v>5575</v>
      </c>
      <c r="G19176">
        <v>2008</v>
      </c>
      <c r="H19176" t="s">
        <v>140</v>
      </c>
      <c r="I19176" t="s">
        <v>44497</v>
      </c>
    </row>
    <row r="19177" spans="1:9" ht="16" x14ac:dyDescent="0.2">
      <c r="A19177" t="s">
        <v>44498</v>
      </c>
      <c r="B19177" t="s">
        <v>886</v>
      </c>
      <c r="C19177">
        <v>1</v>
      </c>
      <c r="D19177">
        <f>176</f>
        <v>176</v>
      </c>
      <c r="E19177" t="s">
        <v>12</v>
      </c>
      <c r="F19177" s="3" t="s">
        <v>4856</v>
      </c>
      <c r="G19177">
        <v>2008</v>
      </c>
      <c r="H19177" t="s">
        <v>86</v>
      </c>
      <c r="I19177" t="s">
        <v>44499</v>
      </c>
    </row>
    <row r="19178" spans="1:9" ht="32" x14ac:dyDescent="0.2">
      <c r="A19178" t="s">
        <v>44500</v>
      </c>
      <c r="B19178" t="s">
        <v>35899</v>
      </c>
      <c r="C19178">
        <v>1</v>
      </c>
      <c r="D19178" t="s">
        <v>52</v>
      </c>
      <c r="E19178" t="s">
        <v>12</v>
      </c>
      <c r="F19178" s="3" t="s">
        <v>35900</v>
      </c>
      <c r="G19178">
        <v>2008</v>
      </c>
      <c r="H19178" t="s">
        <v>86</v>
      </c>
      <c r="I19178" t="s">
        <v>44501</v>
      </c>
    </row>
    <row r="19179" spans="1:9" ht="16" x14ac:dyDescent="0.2">
      <c r="A19179" t="s">
        <v>44500</v>
      </c>
      <c r="B19179" t="s">
        <v>44502</v>
      </c>
      <c r="C19179">
        <v>2</v>
      </c>
      <c r="D19179" t="s">
        <v>25115</v>
      </c>
      <c r="E19179" t="s">
        <v>12</v>
      </c>
      <c r="F19179" s="3" t="s">
        <v>25116</v>
      </c>
      <c r="G19179">
        <v>2008</v>
      </c>
      <c r="H19179" t="s">
        <v>86</v>
      </c>
      <c r="I19179" t="s">
        <v>44501</v>
      </c>
    </row>
    <row r="19180" spans="1:9" ht="16" x14ac:dyDescent="0.2">
      <c r="A19180" t="s">
        <v>44503</v>
      </c>
      <c r="B19180" t="s">
        <v>44504</v>
      </c>
      <c r="C19180">
        <v>1</v>
      </c>
      <c r="D19180">
        <f>176</f>
        <v>176</v>
      </c>
      <c r="E19180" t="s">
        <v>12</v>
      </c>
      <c r="F19180" s="3" t="s">
        <v>35949</v>
      </c>
      <c r="G19180">
        <v>2008</v>
      </c>
      <c r="H19180" t="s">
        <v>86</v>
      </c>
      <c r="I19180" t="s">
        <v>44505</v>
      </c>
    </row>
    <row r="19181" spans="1:9" ht="16" x14ac:dyDescent="0.2">
      <c r="A19181" t="s">
        <v>44506</v>
      </c>
      <c r="B19181" t="s">
        <v>44507</v>
      </c>
      <c r="C19181">
        <v>1</v>
      </c>
      <c r="D19181" t="s">
        <v>2110</v>
      </c>
      <c r="E19181" t="s">
        <v>12</v>
      </c>
      <c r="F19181" s="3" t="s">
        <v>44508</v>
      </c>
      <c r="G19181">
        <v>2008</v>
      </c>
      <c r="H19181" t="s">
        <v>2105</v>
      </c>
      <c r="I19181" t="s">
        <v>44509</v>
      </c>
    </row>
    <row r="19182" spans="1:9" ht="16" x14ac:dyDescent="0.2">
      <c r="A19182" t="s">
        <v>44510</v>
      </c>
      <c r="B19182" t="s">
        <v>36795</v>
      </c>
      <c r="C19182">
        <v>1</v>
      </c>
      <c r="D19182" t="s">
        <v>12</v>
      </c>
      <c r="E19182" t="s">
        <v>12</v>
      </c>
      <c r="F19182" s="3" t="s">
        <v>44511</v>
      </c>
      <c r="G19182">
        <v>2008</v>
      </c>
      <c r="H19182" t="s">
        <v>140</v>
      </c>
      <c r="I19182" t="s">
        <v>44512</v>
      </c>
    </row>
    <row r="19183" spans="1:9" ht="32" x14ac:dyDescent="0.2">
      <c r="A19183" t="s">
        <v>44513</v>
      </c>
      <c r="B19183" t="s">
        <v>44514</v>
      </c>
      <c r="C19183">
        <v>1</v>
      </c>
      <c r="D19183" t="s">
        <v>12</v>
      </c>
      <c r="E19183" t="s">
        <v>12</v>
      </c>
      <c r="F19183" s="3" t="s">
        <v>44515</v>
      </c>
      <c r="G19183">
        <v>2008</v>
      </c>
      <c r="H19183" t="s">
        <v>86</v>
      </c>
      <c r="I19183" t="s">
        <v>44516</v>
      </c>
    </row>
    <row r="19184" spans="1:9" ht="32" x14ac:dyDescent="0.2">
      <c r="A19184" t="s">
        <v>44513</v>
      </c>
      <c r="B19184" t="s">
        <v>44517</v>
      </c>
      <c r="C19184">
        <v>2</v>
      </c>
      <c r="D19184" t="s">
        <v>4403</v>
      </c>
      <c r="E19184" t="s">
        <v>12</v>
      </c>
      <c r="F19184" s="3" t="s">
        <v>44518</v>
      </c>
      <c r="G19184">
        <v>2008</v>
      </c>
      <c r="H19184" t="s">
        <v>86</v>
      </c>
      <c r="I19184" t="s">
        <v>44516</v>
      </c>
    </row>
    <row r="19185" spans="1:9" ht="16" x14ac:dyDescent="0.2">
      <c r="A19185" t="s">
        <v>44519</v>
      </c>
      <c r="B19185" t="s">
        <v>44520</v>
      </c>
      <c r="C19185">
        <v>1</v>
      </c>
      <c r="D19185" t="s">
        <v>12</v>
      </c>
      <c r="E19185" t="s">
        <v>12</v>
      </c>
      <c r="F19185" s="3" t="s">
        <v>44521</v>
      </c>
      <c r="G19185">
        <v>2008</v>
      </c>
      <c r="H19185" t="s">
        <v>140</v>
      </c>
      <c r="I19185" t="s">
        <v>44522</v>
      </c>
    </row>
    <row r="19186" spans="1:9" ht="32" x14ac:dyDescent="0.2">
      <c r="A19186" t="s">
        <v>44519</v>
      </c>
      <c r="B19186" t="s">
        <v>5181</v>
      </c>
      <c r="C19186">
        <v>2</v>
      </c>
      <c r="D19186" t="s">
        <v>656</v>
      </c>
      <c r="E19186" t="s">
        <v>12</v>
      </c>
      <c r="F19186" s="3" t="s">
        <v>44523</v>
      </c>
      <c r="G19186">
        <v>2008</v>
      </c>
      <c r="H19186" t="s">
        <v>140</v>
      </c>
      <c r="I19186" t="s">
        <v>44522</v>
      </c>
    </row>
    <row r="19187" spans="1:9" ht="32" x14ac:dyDescent="0.2">
      <c r="A19187" t="s">
        <v>44524</v>
      </c>
      <c r="B19187" t="s">
        <v>43195</v>
      </c>
      <c r="C19187">
        <v>1</v>
      </c>
      <c r="D19187" t="s">
        <v>31</v>
      </c>
      <c r="E19187" t="s">
        <v>12</v>
      </c>
      <c r="F19187" s="3" t="s">
        <v>44525</v>
      </c>
      <c r="G19187">
        <v>2008</v>
      </c>
      <c r="H19187" t="s">
        <v>146</v>
      </c>
      <c r="I19187" t="s">
        <v>44526</v>
      </c>
    </row>
    <row r="19188" spans="1:9" ht="32" x14ac:dyDescent="0.2">
      <c r="A19188" t="s">
        <v>44524</v>
      </c>
      <c r="B19188" t="s">
        <v>35753</v>
      </c>
      <c r="C19188">
        <v>2</v>
      </c>
      <c r="D19188" t="s">
        <v>12</v>
      </c>
      <c r="E19188" t="s">
        <v>12</v>
      </c>
      <c r="F19188" s="3" t="s">
        <v>44527</v>
      </c>
      <c r="G19188">
        <v>2008</v>
      </c>
      <c r="H19188" t="s">
        <v>226</v>
      </c>
      <c r="I19188" t="s">
        <v>44526</v>
      </c>
    </row>
    <row r="19189" spans="1:9" ht="32" x14ac:dyDescent="0.2">
      <c r="A19189" t="s">
        <v>44528</v>
      </c>
      <c r="B19189" t="s">
        <v>44529</v>
      </c>
      <c r="C19189">
        <v>1</v>
      </c>
      <c r="D19189" t="s">
        <v>8827</v>
      </c>
      <c r="E19189" t="s">
        <v>12</v>
      </c>
      <c r="F19189" s="3" t="s">
        <v>33803</v>
      </c>
      <c r="G19189">
        <v>2008</v>
      </c>
      <c r="H19189" t="s">
        <v>318</v>
      </c>
      <c r="I19189" t="s">
        <v>44530</v>
      </c>
    </row>
    <row r="19190" spans="1:9" ht="16" x14ac:dyDescent="0.2">
      <c r="A19190" t="s">
        <v>44531</v>
      </c>
      <c r="B19190" t="s">
        <v>2476</v>
      </c>
      <c r="C19190">
        <v>1</v>
      </c>
      <c r="D19190">
        <f>461</f>
        <v>461</v>
      </c>
      <c r="E19190" t="s">
        <v>12</v>
      </c>
      <c r="F19190" s="3" t="s">
        <v>2480</v>
      </c>
      <c r="G19190">
        <v>2008</v>
      </c>
      <c r="H19190" t="s">
        <v>126</v>
      </c>
      <c r="I19190" t="s">
        <v>44532</v>
      </c>
    </row>
    <row r="19191" spans="1:9" ht="16" x14ac:dyDescent="0.2">
      <c r="A19191" t="s">
        <v>44531</v>
      </c>
      <c r="B19191" t="s">
        <v>44533</v>
      </c>
      <c r="C19191">
        <v>2</v>
      </c>
      <c r="D19191">
        <f>461</f>
        <v>461</v>
      </c>
      <c r="E19191" t="s">
        <v>12</v>
      </c>
      <c r="F19191" s="3" t="s">
        <v>2480</v>
      </c>
      <c r="G19191">
        <v>2008</v>
      </c>
      <c r="H19191" t="s">
        <v>126</v>
      </c>
      <c r="I19191" t="s">
        <v>44532</v>
      </c>
    </row>
    <row r="19192" spans="1:9" ht="16" x14ac:dyDescent="0.2">
      <c r="A19192" t="s">
        <v>44534</v>
      </c>
      <c r="B19192" t="s">
        <v>44145</v>
      </c>
      <c r="C19192">
        <v>1</v>
      </c>
      <c r="D19192">
        <f>400</f>
        <v>400</v>
      </c>
      <c r="E19192" t="s">
        <v>12</v>
      </c>
      <c r="F19192" s="3" t="s">
        <v>28164</v>
      </c>
      <c r="G19192">
        <v>2008</v>
      </c>
      <c r="H19192" t="s">
        <v>140</v>
      </c>
      <c r="I19192" t="s">
        <v>44535</v>
      </c>
    </row>
    <row r="19193" spans="1:9" ht="32" x14ac:dyDescent="0.2">
      <c r="A19193" t="s">
        <v>44534</v>
      </c>
      <c r="B19193" t="s">
        <v>25539</v>
      </c>
      <c r="C19193">
        <v>2</v>
      </c>
      <c r="D19193" t="s">
        <v>12</v>
      </c>
      <c r="E19193" t="s">
        <v>12</v>
      </c>
      <c r="F19193" s="3" t="s">
        <v>38202</v>
      </c>
      <c r="G19193">
        <v>2008</v>
      </c>
      <c r="H19193" t="s">
        <v>140</v>
      </c>
      <c r="I19193" t="s">
        <v>44535</v>
      </c>
    </row>
    <row r="19194" spans="1:9" ht="32" x14ac:dyDescent="0.2">
      <c r="A19194" t="s">
        <v>44536</v>
      </c>
      <c r="B19194" t="s">
        <v>44537</v>
      </c>
      <c r="C19194">
        <v>1</v>
      </c>
      <c r="D19194">
        <f>419</f>
        <v>419</v>
      </c>
      <c r="E19194" t="s">
        <v>12</v>
      </c>
      <c r="F19194" s="3" t="s">
        <v>44538</v>
      </c>
      <c r="G19194">
        <v>2008</v>
      </c>
      <c r="H19194" t="s">
        <v>140</v>
      </c>
      <c r="I19194" t="s">
        <v>44539</v>
      </c>
    </row>
    <row r="19195" spans="1:9" ht="16" x14ac:dyDescent="0.2">
      <c r="A19195" t="s">
        <v>44540</v>
      </c>
      <c r="B19195" t="s">
        <v>44541</v>
      </c>
      <c r="C19195">
        <v>1</v>
      </c>
      <c r="D19195" t="s">
        <v>1025</v>
      </c>
      <c r="E19195" t="s">
        <v>12</v>
      </c>
      <c r="F19195" s="3" t="s">
        <v>38886</v>
      </c>
      <c r="G19195">
        <v>2008</v>
      </c>
      <c r="H19195" t="s">
        <v>140</v>
      </c>
      <c r="I19195" t="s">
        <v>44542</v>
      </c>
    </row>
    <row r="19196" spans="1:9" ht="32" x14ac:dyDescent="0.2">
      <c r="A19196" t="s">
        <v>44540</v>
      </c>
      <c r="B19196" t="s">
        <v>44543</v>
      </c>
      <c r="C19196">
        <v>2</v>
      </c>
      <c r="D19196" t="s">
        <v>2621</v>
      </c>
      <c r="E19196" t="s">
        <v>10038</v>
      </c>
      <c r="F19196" s="3" t="s">
        <v>44544</v>
      </c>
      <c r="G19196">
        <v>2008</v>
      </c>
      <c r="H19196" t="s">
        <v>140</v>
      </c>
      <c r="I19196" t="s">
        <v>44542</v>
      </c>
    </row>
    <row r="19197" spans="1:9" ht="32" x14ac:dyDescent="0.2">
      <c r="A19197" t="s">
        <v>44545</v>
      </c>
      <c r="B19197" t="s">
        <v>44546</v>
      </c>
      <c r="C19197">
        <v>1</v>
      </c>
      <c r="D19197" t="s">
        <v>12</v>
      </c>
      <c r="E19197" t="s">
        <v>12</v>
      </c>
      <c r="F19197" s="3" t="s">
        <v>44547</v>
      </c>
      <c r="G19197">
        <v>2008</v>
      </c>
      <c r="H19197" t="s">
        <v>140</v>
      </c>
      <c r="I19197" t="s">
        <v>44548</v>
      </c>
    </row>
    <row r="19198" spans="1:9" ht="32" x14ac:dyDescent="0.2">
      <c r="A19198" t="s">
        <v>44545</v>
      </c>
      <c r="B19198" t="s">
        <v>44549</v>
      </c>
      <c r="C19198">
        <v>2</v>
      </c>
      <c r="D19198" t="s">
        <v>1128</v>
      </c>
      <c r="E19198" t="s">
        <v>12</v>
      </c>
      <c r="F19198" s="3" t="s">
        <v>44550</v>
      </c>
      <c r="G19198">
        <v>2008</v>
      </c>
      <c r="H19198" t="s">
        <v>140</v>
      </c>
      <c r="I19198" t="s">
        <v>44548</v>
      </c>
    </row>
    <row r="19199" spans="1:9" ht="16" x14ac:dyDescent="0.2">
      <c r="A19199" t="s">
        <v>44545</v>
      </c>
      <c r="B19199" t="s">
        <v>44551</v>
      </c>
      <c r="C19199">
        <v>3</v>
      </c>
      <c r="D19199" t="s">
        <v>12</v>
      </c>
      <c r="E19199" t="s">
        <v>12</v>
      </c>
      <c r="F19199" s="3" t="s">
        <v>44552</v>
      </c>
      <c r="G19199">
        <v>2008</v>
      </c>
      <c r="H19199" t="s">
        <v>140</v>
      </c>
      <c r="I19199" t="s">
        <v>44548</v>
      </c>
    </row>
    <row r="19200" spans="1:9" ht="16" x14ac:dyDescent="0.2">
      <c r="A19200" t="s">
        <v>44553</v>
      </c>
      <c r="B19200" t="s">
        <v>44554</v>
      </c>
      <c r="C19200">
        <v>1</v>
      </c>
      <c r="D19200" t="s">
        <v>12</v>
      </c>
      <c r="E19200" t="s">
        <v>12</v>
      </c>
      <c r="F19200" s="3" t="s">
        <v>1146</v>
      </c>
      <c r="G19200">
        <v>2008</v>
      </c>
      <c r="H19200" t="s">
        <v>368</v>
      </c>
      <c r="I19200" t="s">
        <v>44555</v>
      </c>
    </row>
    <row r="19201" spans="1:9" ht="16" x14ac:dyDescent="0.2">
      <c r="A19201" t="s">
        <v>44553</v>
      </c>
      <c r="B19201" t="s">
        <v>44556</v>
      </c>
      <c r="C19201">
        <v>2</v>
      </c>
      <c r="D19201" t="s">
        <v>12</v>
      </c>
      <c r="E19201" t="s">
        <v>12</v>
      </c>
      <c r="F19201" s="3" t="s">
        <v>44557</v>
      </c>
      <c r="G19201">
        <v>2008</v>
      </c>
      <c r="H19201" t="s">
        <v>368</v>
      </c>
      <c r="I19201" t="s">
        <v>44555</v>
      </c>
    </row>
    <row r="19202" spans="1:9" ht="32" x14ac:dyDescent="0.2">
      <c r="A19202" t="s">
        <v>44553</v>
      </c>
      <c r="B19202" t="s">
        <v>30952</v>
      </c>
      <c r="C19202">
        <v>3</v>
      </c>
      <c r="D19202" t="s">
        <v>1148</v>
      </c>
      <c r="E19202" t="s">
        <v>8708</v>
      </c>
      <c r="F19202" s="3" t="s">
        <v>35822</v>
      </c>
      <c r="G19202">
        <v>2008</v>
      </c>
      <c r="H19202" t="s">
        <v>368</v>
      </c>
      <c r="I19202" t="s">
        <v>44555</v>
      </c>
    </row>
    <row r="19203" spans="1:9" ht="32" x14ac:dyDescent="0.2">
      <c r="A19203" t="s">
        <v>44558</v>
      </c>
      <c r="B19203" t="s">
        <v>39900</v>
      </c>
      <c r="C19203">
        <v>1</v>
      </c>
      <c r="D19203" t="s">
        <v>5327</v>
      </c>
      <c r="E19203" t="s">
        <v>1171</v>
      </c>
      <c r="F19203" s="3" t="s">
        <v>42210</v>
      </c>
      <c r="G19203">
        <v>2008</v>
      </c>
      <c r="H19203" t="s">
        <v>368</v>
      </c>
      <c r="I19203" t="s">
        <v>44559</v>
      </c>
    </row>
    <row r="19204" spans="1:9" ht="16" x14ac:dyDescent="0.2">
      <c r="A19204" t="s">
        <v>44560</v>
      </c>
      <c r="B19204" t="s">
        <v>3700</v>
      </c>
      <c r="C19204">
        <v>1</v>
      </c>
      <c r="D19204" t="s">
        <v>12</v>
      </c>
      <c r="E19204" t="s">
        <v>12</v>
      </c>
      <c r="F19204" s="3" t="s">
        <v>43005</v>
      </c>
      <c r="G19204">
        <v>2008</v>
      </c>
      <c r="H19204" t="s">
        <v>140</v>
      </c>
      <c r="I19204" t="s">
        <v>44561</v>
      </c>
    </row>
    <row r="19205" spans="1:9" ht="32" x14ac:dyDescent="0.2">
      <c r="A19205" t="s">
        <v>44560</v>
      </c>
      <c r="B19205" t="s">
        <v>1578</v>
      </c>
      <c r="C19205">
        <v>2</v>
      </c>
      <c r="D19205" t="s">
        <v>12</v>
      </c>
      <c r="E19205" t="s">
        <v>12</v>
      </c>
      <c r="F19205" s="3" t="s">
        <v>43990</v>
      </c>
      <c r="G19205">
        <v>2008</v>
      </c>
      <c r="H19205" t="s">
        <v>140</v>
      </c>
      <c r="I19205" t="s">
        <v>44561</v>
      </c>
    </row>
    <row r="19206" spans="1:9" ht="32" x14ac:dyDescent="0.2">
      <c r="A19206" t="s">
        <v>44562</v>
      </c>
      <c r="B19206" t="s">
        <v>44563</v>
      </c>
      <c r="C19206">
        <v>1</v>
      </c>
      <c r="D19206" t="s">
        <v>52</v>
      </c>
      <c r="E19206" t="s">
        <v>12</v>
      </c>
      <c r="F19206" s="3" t="s">
        <v>44564</v>
      </c>
      <c r="G19206">
        <v>2008</v>
      </c>
      <c r="H19206" t="s">
        <v>140</v>
      </c>
      <c r="I19206" t="s">
        <v>44565</v>
      </c>
    </row>
    <row r="19207" spans="1:9" ht="32" x14ac:dyDescent="0.2">
      <c r="A19207" t="s">
        <v>44566</v>
      </c>
      <c r="B19207" t="s">
        <v>44303</v>
      </c>
      <c r="C19207">
        <v>1</v>
      </c>
      <c r="D19207">
        <f>307</f>
        <v>307</v>
      </c>
      <c r="E19207" t="s">
        <v>12</v>
      </c>
      <c r="F19207" s="3" t="s">
        <v>44304</v>
      </c>
      <c r="G19207">
        <v>2008</v>
      </c>
      <c r="H19207" t="s">
        <v>86</v>
      </c>
      <c r="I19207" t="s">
        <v>44567</v>
      </c>
    </row>
    <row r="19208" spans="1:9" ht="32" x14ac:dyDescent="0.2">
      <c r="A19208" t="s">
        <v>44568</v>
      </c>
      <c r="B19208" t="s">
        <v>24945</v>
      </c>
      <c r="C19208">
        <v>1</v>
      </c>
      <c r="D19208" t="s">
        <v>292</v>
      </c>
      <c r="E19208" t="s">
        <v>996</v>
      </c>
      <c r="F19208" s="7" t="s">
        <v>24946</v>
      </c>
      <c r="G19208">
        <v>2008</v>
      </c>
      <c r="H19208" t="s">
        <v>140</v>
      </c>
      <c r="I19208" t="s">
        <v>44569</v>
      </c>
    </row>
    <row r="19209" spans="1:9" ht="32" x14ac:dyDescent="0.2">
      <c r="A19209" t="s">
        <v>44570</v>
      </c>
      <c r="B19209" t="s">
        <v>44571</v>
      </c>
      <c r="C19209">
        <v>1</v>
      </c>
      <c r="D19209">
        <f>446</f>
        <v>446</v>
      </c>
      <c r="E19209" t="s">
        <v>12</v>
      </c>
      <c r="F19209" s="3" t="s">
        <v>41498</v>
      </c>
      <c r="G19209">
        <v>2008</v>
      </c>
      <c r="H19209" t="s">
        <v>86</v>
      </c>
      <c r="I19209" t="s">
        <v>44572</v>
      </c>
    </row>
    <row r="19210" spans="1:9" ht="16" x14ac:dyDescent="0.2">
      <c r="A19210" t="s">
        <v>44573</v>
      </c>
      <c r="B19210" t="s">
        <v>44574</v>
      </c>
      <c r="C19210">
        <v>1</v>
      </c>
      <c r="D19210" t="s">
        <v>12</v>
      </c>
      <c r="E19210" t="s">
        <v>12</v>
      </c>
      <c r="F19210" s="3" t="s">
        <v>42617</v>
      </c>
      <c r="G19210">
        <v>2008</v>
      </c>
      <c r="H19210" t="s">
        <v>140</v>
      </c>
      <c r="I19210" t="s">
        <v>44575</v>
      </c>
    </row>
    <row r="19211" spans="1:9" ht="16" x14ac:dyDescent="0.2">
      <c r="A19211" t="s">
        <v>44573</v>
      </c>
      <c r="B19211" t="s">
        <v>44576</v>
      </c>
      <c r="C19211">
        <v>2</v>
      </c>
      <c r="D19211" t="s">
        <v>316</v>
      </c>
      <c r="E19211" t="s">
        <v>12</v>
      </c>
      <c r="F19211" s="3" t="s">
        <v>44577</v>
      </c>
      <c r="G19211">
        <v>2008</v>
      </c>
      <c r="H19211" t="s">
        <v>140</v>
      </c>
      <c r="I19211" t="s">
        <v>44575</v>
      </c>
    </row>
    <row r="19212" spans="1:9" ht="16" x14ac:dyDescent="0.2">
      <c r="A19212" t="s">
        <v>44578</v>
      </c>
      <c r="B19212" t="s">
        <v>44579</v>
      </c>
      <c r="C19212">
        <v>1</v>
      </c>
      <c r="D19212" t="s">
        <v>12</v>
      </c>
      <c r="E19212" t="s">
        <v>12</v>
      </c>
      <c r="F19212" s="3" t="s">
        <v>44580</v>
      </c>
      <c r="G19212">
        <v>2008</v>
      </c>
      <c r="H19212" t="s">
        <v>44580</v>
      </c>
      <c r="I19212" t="s">
        <v>44581</v>
      </c>
    </row>
    <row r="19213" spans="1:9" ht="32" x14ac:dyDescent="0.2">
      <c r="A19213" t="s">
        <v>44578</v>
      </c>
      <c r="B19213" t="s">
        <v>24945</v>
      </c>
      <c r="C19213">
        <v>2</v>
      </c>
      <c r="D19213">
        <f>400</f>
        <v>400</v>
      </c>
      <c r="E19213" t="s">
        <v>12</v>
      </c>
      <c r="F19213" s="3" t="s">
        <v>44582</v>
      </c>
      <c r="G19213">
        <v>2008</v>
      </c>
      <c r="H19213" t="s">
        <v>140</v>
      </c>
      <c r="I19213" t="s">
        <v>44581</v>
      </c>
    </row>
    <row r="19214" spans="1:9" ht="16" x14ac:dyDescent="0.2">
      <c r="A19214" t="s">
        <v>44578</v>
      </c>
      <c r="B19214" t="s">
        <v>27754</v>
      </c>
      <c r="C19214">
        <v>3</v>
      </c>
      <c r="D19214" t="s">
        <v>292</v>
      </c>
      <c r="E19214" t="s">
        <v>12</v>
      </c>
      <c r="F19214" s="7" t="s">
        <v>293</v>
      </c>
      <c r="G19214">
        <v>2008</v>
      </c>
      <c r="H19214" t="s">
        <v>140</v>
      </c>
      <c r="I19214" t="s">
        <v>44581</v>
      </c>
    </row>
    <row r="19215" spans="1:9" ht="32" x14ac:dyDescent="0.2">
      <c r="A19215" t="s">
        <v>44583</v>
      </c>
      <c r="B19215" t="s">
        <v>44584</v>
      </c>
      <c r="C19215">
        <v>1</v>
      </c>
      <c r="D19215" t="s">
        <v>12</v>
      </c>
      <c r="E19215" t="s">
        <v>12</v>
      </c>
      <c r="F19215" s="3" t="s">
        <v>38639</v>
      </c>
      <c r="G19215">
        <v>2008</v>
      </c>
      <c r="H19215" t="s">
        <v>3976</v>
      </c>
      <c r="I19215" t="s">
        <v>44585</v>
      </c>
    </row>
    <row r="19216" spans="1:9" ht="32" x14ac:dyDescent="0.2">
      <c r="A19216" t="s">
        <v>44586</v>
      </c>
      <c r="B19216" t="s">
        <v>44587</v>
      </c>
      <c r="C19216">
        <v>1</v>
      </c>
      <c r="D19216">
        <f>154</f>
        <v>154</v>
      </c>
      <c r="E19216" t="s">
        <v>12</v>
      </c>
      <c r="F19216" s="3" t="s">
        <v>4947</v>
      </c>
      <c r="G19216">
        <v>2008</v>
      </c>
      <c r="H19216" t="s">
        <v>140</v>
      </c>
      <c r="I19216" t="s">
        <v>44588</v>
      </c>
    </row>
    <row r="19217" spans="1:9" ht="32" x14ac:dyDescent="0.2">
      <c r="A19217" t="s">
        <v>44589</v>
      </c>
      <c r="B19217" t="s">
        <v>7149</v>
      </c>
      <c r="C19217">
        <v>1</v>
      </c>
      <c r="D19217" t="s">
        <v>12</v>
      </c>
      <c r="E19217" t="s">
        <v>12</v>
      </c>
      <c r="F19217" s="3" t="s">
        <v>15336</v>
      </c>
      <c r="G19217">
        <v>2008</v>
      </c>
      <c r="H19217" t="s">
        <v>474</v>
      </c>
      <c r="I19217" t="s">
        <v>44590</v>
      </c>
    </row>
    <row r="19218" spans="1:9" ht="32" x14ac:dyDescent="0.2">
      <c r="A19218" t="s">
        <v>44589</v>
      </c>
      <c r="B19218" t="s">
        <v>44591</v>
      </c>
      <c r="C19218">
        <v>2</v>
      </c>
      <c r="D19218" t="s">
        <v>12</v>
      </c>
      <c r="E19218" t="s">
        <v>12</v>
      </c>
      <c r="F19218" s="3" t="s">
        <v>44592</v>
      </c>
      <c r="G19218">
        <v>2008</v>
      </c>
      <c r="H19218" t="s">
        <v>474</v>
      </c>
      <c r="I19218" t="s">
        <v>44590</v>
      </c>
    </row>
    <row r="19219" spans="1:9" ht="32" x14ac:dyDescent="0.2">
      <c r="A19219" t="s">
        <v>44593</v>
      </c>
      <c r="B19219" t="s">
        <v>44594</v>
      </c>
      <c r="C19219">
        <v>1</v>
      </c>
      <c r="D19219" t="s">
        <v>12</v>
      </c>
      <c r="E19219" t="s">
        <v>12</v>
      </c>
      <c r="F19219" s="3" t="s">
        <v>44595</v>
      </c>
      <c r="G19219">
        <v>2008</v>
      </c>
      <c r="H19219" t="s">
        <v>29595</v>
      </c>
      <c r="I19219" t="s">
        <v>44596</v>
      </c>
    </row>
    <row r="19220" spans="1:9" ht="32" x14ac:dyDescent="0.2">
      <c r="A19220" t="s">
        <v>44593</v>
      </c>
      <c r="B19220" t="s">
        <v>44597</v>
      </c>
      <c r="C19220">
        <v>2</v>
      </c>
      <c r="D19220" t="s">
        <v>12</v>
      </c>
      <c r="E19220" t="s">
        <v>12</v>
      </c>
      <c r="F19220" s="3" t="s">
        <v>29594</v>
      </c>
      <c r="G19220">
        <v>2008</v>
      </c>
      <c r="H19220" t="s">
        <v>29595</v>
      </c>
      <c r="I19220" t="s">
        <v>44596</v>
      </c>
    </row>
    <row r="19221" spans="1:9" ht="32" x14ac:dyDescent="0.2">
      <c r="A19221" t="s">
        <v>44598</v>
      </c>
      <c r="B19221" t="s">
        <v>42840</v>
      </c>
      <c r="C19221">
        <v>1</v>
      </c>
      <c r="D19221" t="s">
        <v>7578</v>
      </c>
      <c r="E19221" t="s">
        <v>12</v>
      </c>
      <c r="F19221" s="3" t="s">
        <v>44599</v>
      </c>
      <c r="G19221">
        <v>2008</v>
      </c>
      <c r="H19221" t="s">
        <v>86</v>
      </c>
      <c r="I19221" t="s">
        <v>44600</v>
      </c>
    </row>
    <row r="19222" spans="1:9" ht="32" x14ac:dyDescent="0.2">
      <c r="A19222" t="s">
        <v>44601</v>
      </c>
      <c r="B19222" t="s">
        <v>44602</v>
      </c>
      <c r="C19222">
        <v>1</v>
      </c>
      <c r="D19222">
        <f>173</f>
        <v>173</v>
      </c>
      <c r="E19222" t="s">
        <v>12</v>
      </c>
      <c r="F19222" s="3" t="s">
        <v>44603</v>
      </c>
      <c r="G19222">
        <v>2008</v>
      </c>
      <c r="H19222" t="s">
        <v>368</v>
      </c>
      <c r="I19222" t="s">
        <v>44604</v>
      </c>
    </row>
    <row r="19223" spans="1:9" ht="32" x14ac:dyDescent="0.2">
      <c r="A19223" t="s">
        <v>44601</v>
      </c>
      <c r="B19223" t="s">
        <v>4543</v>
      </c>
      <c r="C19223">
        <v>2</v>
      </c>
      <c r="D19223">
        <f>173</f>
        <v>173</v>
      </c>
      <c r="E19223" t="s">
        <v>12</v>
      </c>
      <c r="F19223" s="3" t="s">
        <v>44605</v>
      </c>
      <c r="G19223">
        <v>2008</v>
      </c>
      <c r="H19223" t="s">
        <v>368</v>
      </c>
      <c r="I19223" t="s">
        <v>44604</v>
      </c>
    </row>
    <row r="19224" spans="1:9" ht="32" x14ac:dyDescent="0.2">
      <c r="A19224" t="s">
        <v>44601</v>
      </c>
      <c r="B19224" t="s">
        <v>13426</v>
      </c>
      <c r="C19224">
        <v>3</v>
      </c>
      <c r="D19224">
        <f>173</f>
        <v>173</v>
      </c>
      <c r="E19224" t="s">
        <v>12</v>
      </c>
      <c r="F19224" s="3" t="s">
        <v>44606</v>
      </c>
      <c r="G19224">
        <v>2008</v>
      </c>
      <c r="H19224" t="s">
        <v>368</v>
      </c>
      <c r="I19224" t="s">
        <v>44604</v>
      </c>
    </row>
    <row r="19225" spans="1:9" ht="16" x14ac:dyDescent="0.2">
      <c r="A19225" t="s">
        <v>44607</v>
      </c>
      <c r="B19225" t="s">
        <v>44608</v>
      </c>
      <c r="C19225">
        <v>1</v>
      </c>
      <c r="D19225" t="s">
        <v>52</v>
      </c>
      <c r="E19225" t="s">
        <v>12</v>
      </c>
      <c r="F19225" s="3" t="s">
        <v>5599</v>
      </c>
      <c r="G19225">
        <v>2008</v>
      </c>
      <c r="H19225" t="s">
        <v>140</v>
      </c>
      <c r="I19225" t="s">
        <v>44609</v>
      </c>
    </row>
    <row r="19226" spans="1:9" ht="32" x14ac:dyDescent="0.2">
      <c r="A19226" t="s">
        <v>44607</v>
      </c>
      <c r="B19226" t="s">
        <v>44610</v>
      </c>
      <c r="C19226">
        <v>2</v>
      </c>
      <c r="D19226" t="s">
        <v>52</v>
      </c>
      <c r="E19226" t="s">
        <v>12</v>
      </c>
      <c r="F19226" s="3" t="s">
        <v>44611</v>
      </c>
      <c r="G19226">
        <v>2008</v>
      </c>
      <c r="H19226" t="s">
        <v>140</v>
      </c>
      <c r="I19226" t="s">
        <v>44609</v>
      </c>
    </row>
    <row r="19227" spans="1:9" ht="32" x14ac:dyDescent="0.2">
      <c r="A19227" t="s">
        <v>44607</v>
      </c>
      <c r="B19227" t="s">
        <v>44612</v>
      </c>
      <c r="C19227">
        <v>3</v>
      </c>
      <c r="D19227" t="s">
        <v>52</v>
      </c>
      <c r="E19227" t="s">
        <v>12</v>
      </c>
      <c r="F19227" s="3" t="s">
        <v>44613</v>
      </c>
      <c r="G19227">
        <v>2008</v>
      </c>
      <c r="H19227" t="s">
        <v>140</v>
      </c>
      <c r="I19227" t="s">
        <v>44609</v>
      </c>
    </row>
    <row r="19228" spans="1:9" ht="16" x14ac:dyDescent="0.2">
      <c r="A19228" t="s">
        <v>44614</v>
      </c>
      <c r="B19228" t="s">
        <v>4285</v>
      </c>
      <c r="C19228">
        <v>1</v>
      </c>
      <c r="D19228" t="s">
        <v>52</v>
      </c>
      <c r="E19228" t="s">
        <v>12</v>
      </c>
      <c r="F19228" s="3" t="s">
        <v>44615</v>
      </c>
      <c r="G19228">
        <v>2008</v>
      </c>
      <c r="H19228" t="s">
        <v>140</v>
      </c>
      <c r="I19228" t="s">
        <v>44616</v>
      </c>
    </row>
    <row r="19229" spans="1:9" ht="16" x14ac:dyDescent="0.2">
      <c r="A19229" t="s">
        <v>44614</v>
      </c>
      <c r="B19229" t="s">
        <v>44617</v>
      </c>
      <c r="C19229">
        <v>2</v>
      </c>
      <c r="D19229" t="s">
        <v>408</v>
      </c>
      <c r="E19229" t="s">
        <v>12</v>
      </c>
      <c r="F19229" s="3" t="s">
        <v>2260</v>
      </c>
      <c r="G19229">
        <v>2008</v>
      </c>
      <c r="H19229" t="s">
        <v>140</v>
      </c>
      <c r="I19229" t="s">
        <v>44616</v>
      </c>
    </row>
    <row r="19230" spans="1:9" ht="32" x14ac:dyDescent="0.2">
      <c r="A19230" t="s">
        <v>44618</v>
      </c>
      <c r="B19230" t="s">
        <v>44619</v>
      </c>
      <c r="C19230">
        <v>1</v>
      </c>
      <c r="D19230" t="s">
        <v>316</v>
      </c>
      <c r="E19230" t="s">
        <v>12</v>
      </c>
      <c r="F19230" s="3" t="s">
        <v>44620</v>
      </c>
      <c r="G19230">
        <v>2008</v>
      </c>
      <c r="H19230" t="s">
        <v>86</v>
      </c>
      <c r="I19230" t="s">
        <v>44621</v>
      </c>
    </row>
    <row r="19231" spans="1:9" ht="32" x14ac:dyDescent="0.2">
      <c r="A19231" t="s">
        <v>44618</v>
      </c>
      <c r="B19231" t="s">
        <v>44622</v>
      </c>
      <c r="C19231">
        <v>2</v>
      </c>
      <c r="D19231" t="s">
        <v>12</v>
      </c>
      <c r="E19231" t="s">
        <v>12</v>
      </c>
      <c r="F19231" s="3" t="s">
        <v>44623</v>
      </c>
      <c r="G19231">
        <v>2008</v>
      </c>
      <c r="H19231" t="s">
        <v>86</v>
      </c>
      <c r="I19231" t="s">
        <v>44621</v>
      </c>
    </row>
    <row r="19232" spans="1:9" ht="32" x14ac:dyDescent="0.2">
      <c r="A19232" t="s">
        <v>44624</v>
      </c>
      <c r="B19232" t="s">
        <v>44625</v>
      </c>
      <c r="C19232">
        <v>1</v>
      </c>
      <c r="D19232" t="s">
        <v>1049</v>
      </c>
      <c r="E19232" t="s">
        <v>12</v>
      </c>
      <c r="F19232" s="3" t="s">
        <v>44626</v>
      </c>
      <c r="G19232">
        <v>2008</v>
      </c>
      <c r="H19232" t="s">
        <v>140</v>
      </c>
      <c r="I19232" t="s">
        <v>44627</v>
      </c>
    </row>
    <row r="19233" spans="1:9" ht="16" x14ac:dyDescent="0.2">
      <c r="A19233" t="s">
        <v>44628</v>
      </c>
      <c r="B19233" t="s">
        <v>44563</v>
      </c>
      <c r="C19233">
        <v>1</v>
      </c>
      <c r="D19233" t="s">
        <v>52</v>
      </c>
      <c r="E19233" t="s">
        <v>12</v>
      </c>
      <c r="F19233" s="3" t="s">
        <v>38459</v>
      </c>
      <c r="G19233">
        <v>2008</v>
      </c>
      <c r="H19233" t="s">
        <v>140</v>
      </c>
      <c r="I19233" t="s">
        <v>44629</v>
      </c>
    </row>
    <row r="19234" spans="1:9" ht="32" x14ac:dyDescent="0.2">
      <c r="A19234" t="s">
        <v>44630</v>
      </c>
      <c r="B19234" t="s">
        <v>40548</v>
      </c>
      <c r="C19234">
        <v>1</v>
      </c>
      <c r="D19234">
        <f>132</f>
        <v>132</v>
      </c>
      <c r="E19234" t="s">
        <v>12</v>
      </c>
      <c r="F19234" s="7" t="s">
        <v>284</v>
      </c>
      <c r="G19234">
        <v>2008</v>
      </c>
      <c r="H19234" t="s">
        <v>140</v>
      </c>
      <c r="I19234" t="s">
        <v>44631</v>
      </c>
    </row>
    <row r="19235" spans="1:9" ht="16" x14ac:dyDescent="0.2">
      <c r="A19235" t="s">
        <v>44630</v>
      </c>
      <c r="B19235" t="s">
        <v>44632</v>
      </c>
      <c r="C19235">
        <v>2</v>
      </c>
      <c r="D19235" t="s">
        <v>12</v>
      </c>
      <c r="E19235" t="s">
        <v>3489</v>
      </c>
      <c r="F19235" s="3" t="s">
        <v>3490</v>
      </c>
      <c r="G19235">
        <v>2008</v>
      </c>
      <c r="H19235" t="s">
        <v>368</v>
      </c>
      <c r="I19235" t="s">
        <v>44631</v>
      </c>
    </row>
    <row r="19236" spans="1:9" ht="16" x14ac:dyDescent="0.2">
      <c r="A19236" t="s">
        <v>44630</v>
      </c>
      <c r="B19236" t="s">
        <v>44633</v>
      </c>
      <c r="C19236">
        <v>3</v>
      </c>
      <c r="D19236">
        <f>154</f>
        <v>154</v>
      </c>
      <c r="E19236" t="s">
        <v>12</v>
      </c>
      <c r="F19236" s="3" t="s">
        <v>2230</v>
      </c>
      <c r="G19236">
        <v>2008</v>
      </c>
      <c r="H19236" t="s">
        <v>140</v>
      </c>
      <c r="I19236" t="s">
        <v>44631</v>
      </c>
    </row>
    <row r="19237" spans="1:9" ht="32" x14ac:dyDescent="0.2">
      <c r="A19237" t="s">
        <v>44634</v>
      </c>
      <c r="B19237" t="s">
        <v>43667</v>
      </c>
      <c r="C19237">
        <v>1</v>
      </c>
      <c r="D19237" t="s">
        <v>12</v>
      </c>
      <c r="E19237" t="s">
        <v>12</v>
      </c>
      <c r="F19237" s="3" t="s">
        <v>43668</v>
      </c>
      <c r="G19237">
        <v>2008</v>
      </c>
      <c r="H19237" t="s">
        <v>67</v>
      </c>
      <c r="I19237" t="s">
        <v>44635</v>
      </c>
    </row>
    <row r="19238" spans="1:9" ht="32" x14ac:dyDescent="0.2">
      <c r="A19238" t="s">
        <v>44634</v>
      </c>
      <c r="B19238" t="s">
        <v>43670</v>
      </c>
      <c r="C19238">
        <v>2</v>
      </c>
      <c r="D19238" t="s">
        <v>6666</v>
      </c>
      <c r="E19238" t="s">
        <v>12</v>
      </c>
      <c r="F19238" s="3" t="s">
        <v>9555</v>
      </c>
      <c r="G19238">
        <v>2008</v>
      </c>
      <c r="H19238" t="s">
        <v>67</v>
      </c>
      <c r="I19238" t="s">
        <v>44635</v>
      </c>
    </row>
    <row r="19239" spans="1:9" ht="16" x14ac:dyDescent="0.2">
      <c r="A19239" t="s">
        <v>44636</v>
      </c>
      <c r="B19239" t="s">
        <v>44637</v>
      </c>
      <c r="C19239">
        <v>1</v>
      </c>
      <c r="D19239">
        <f>469</f>
        <v>469</v>
      </c>
      <c r="E19239" t="s">
        <v>12</v>
      </c>
      <c r="F19239" s="3" t="s">
        <v>29235</v>
      </c>
      <c r="G19239">
        <v>2008</v>
      </c>
      <c r="H19239" t="s">
        <v>267</v>
      </c>
      <c r="I19239" t="s">
        <v>44638</v>
      </c>
    </row>
    <row r="19240" spans="1:9" ht="16" x14ac:dyDescent="0.2">
      <c r="A19240" t="s">
        <v>44636</v>
      </c>
      <c r="B19240" t="s">
        <v>44639</v>
      </c>
      <c r="C19240">
        <v>2</v>
      </c>
      <c r="D19240" t="s">
        <v>428</v>
      </c>
      <c r="E19240" t="s">
        <v>12</v>
      </c>
      <c r="F19240" s="3" t="s">
        <v>11350</v>
      </c>
      <c r="G19240">
        <v>2008</v>
      </c>
      <c r="H19240" t="s">
        <v>267</v>
      </c>
      <c r="I19240" t="s">
        <v>44638</v>
      </c>
    </row>
    <row r="19241" spans="1:9" ht="16" x14ac:dyDescent="0.2">
      <c r="A19241" t="s">
        <v>44636</v>
      </c>
      <c r="B19241" t="s">
        <v>44640</v>
      </c>
      <c r="C19241">
        <v>3</v>
      </c>
      <c r="D19241" t="s">
        <v>12</v>
      </c>
      <c r="E19241" t="s">
        <v>12</v>
      </c>
      <c r="F19241" s="3" t="s">
        <v>44641</v>
      </c>
      <c r="G19241">
        <v>2008</v>
      </c>
      <c r="H19241" t="s">
        <v>267</v>
      </c>
      <c r="I19241" t="s">
        <v>44638</v>
      </c>
    </row>
    <row r="19242" spans="1:9" ht="16" x14ac:dyDescent="0.2">
      <c r="A19242" t="s">
        <v>44636</v>
      </c>
      <c r="B19242" t="s">
        <v>44642</v>
      </c>
      <c r="C19242">
        <v>4</v>
      </c>
      <c r="D19242" t="s">
        <v>428</v>
      </c>
      <c r="E19242" t="s">
        <v>12</v>
      </c>
      <c r="F19242" s="3" t="s">
        <v>11350</v>
      </c>
      <c r="G19242">
        <v>2008</v>
      </c>
      <c r="H19242" t="s">
        <v>267</v>
      </c>
      <c r="I19242" t="s">
        <v>44638</v>
      </c>
    </row>
    <row r="19243" spans="1:9" ht="16" x14ac:dyDescent="0.2">
      <c r="A19243" t="s">
        <v>44643</v>
      </c>
      <c r="B19243" t="s">
        <v>44644</v>
      </c>
      <c r="C19243">
        <v>1</v>
      </c>
      <c r="D19243" t="s">
        <v>12</v>
      </c>
      <c r="E19243" t="s">
        <v>12</v>
      </c>
      <c r="F19243" s="3" t="s">
        <v>44645</v>
      </c>
      <c r="G19243">
        <v>2007</v>
      </c>
      <c r="H19243" t="s">
        <v>423</v>
      </c>
      <c r="I19243" t="s">
        <v>44646</v>
      </c>
    </row>
    <row r="19244" spans="1:9" ht="32" x14ac:dyDescent="0.2">
      <c r="A19244" t="s">
        <v>44647</v>
      </c>
      <c r="B19244" t="s">
        <v>44648</v>
      </c>
      <c r="C19244">
        <v>1</v>
      </c>
      <c r="D19244">
        <f>332</f>
        <v>332</v>
      </c>
      <c r="E19244" t="s">
        <v>12</v>
      </c>
      <c r="F19244" s="3" t="s">
        <v>44649</v>
      </c>
      <c r="G19244">
        <v>2007</v>
      </c>
      <c r="H19244" t="s">
        <v>140</v>
      </c>
      <c r="I19244" t="s">
        <v>44650</v>
      </c>
    </row>
    <row r="19245" spans="1:9" ht="32" x14ac:dyDescent="0.2">
      <c r="A19245" t="s">
        <v>44651</v>
      </c>
      <c r="B19245" t="s">
        <v>44652</v>
      </c>
      <c r="C19245">
        <v>1</v>
      </c>
      <c r="D19245">
        <f>371</f>
        <v>371</v>
      </c>
      <c r="E19245" t="s">
        <v>12</v>
      </c>
      <c r="F19245" s="3" t="s">
        <v>44653</v>
      </c>
      <c r="G19245">
        <v>2007</v>
      </c>
      <c r="H19245" t="s">
        <v>522</v>
      </c>
      <c r="I19245" t="s">
        <v>44654</v>
      </c>
    </row>
    <row r="19246" spans="1:9" ht="32" x14ac:dyDescent="0.2">
      <c r="A19246" t="s">
        <v>44651</v>
      </c>
      <c r="B19246" t="s">
        <v>44655</v>
      </c>
      <c r="C19246">
        <v>2</v>
      </c>
      <c r="D19246">
        <f>176</f>
        <v>176</v>
      </c>
      <c r="E19246" t="s">
        <v>12</v>
      </c>
      <c r="F19246" s="3" t="s">
        <v>44656</v>
      </c>
      <c r="G19246">
        <v>2007</v>
      </c>
      <c r="H19246" t="s">
        <v>522</v>
      </c>
      <c r="I19246" t="s">
        <v>44654</v>
      </c>
    </row>
    <row r="19247" spans="1:9" ht="16" x14ac:dyDescent="0.2">
      <c r="A19247" t="s">
        <v>44657</v>
      </c>
      <c r="B19247" t="s">
        <v>44658</v>
      </c>
      <c r="C19247">
        <v>1</v>
      </c>
      <c r="D19247" t="s">
        <v>12</v>
      </c>
      <c r="E19247" t="s">
        <v>12</v>
      </c>
      <c r="F19247" s="3" t="s">
        <v>44659</v>
      </c>
      <c r="G19247">
        <v>2007</v>
      </c>
      <c r="H19247" t="s">
        <v>522</v>
      </c>
      <c r="I19247" t="s">
        <v>44660</v>
      </c>
    </row>
    <row r="19248" spans="1:9" ht="16" x14ac:dyDescent="0.2">
      <c r="A19248" t="s">
        <v>44661</v>
      </c>
      <c r="B19248" t="s">
        <v>44662</v>
      </c>
      <c r="C19248">
        <v>1</v>
      </c>
      <c r="D19248" t="s">
        <v>12</v>
      </c>
      <c r="E19248" t="s">
        <v>12</v>
      </c>
      <c r="F19248" s="3" t="s">
        <v>44663</v>
      </c>
      <c r="G19248">
        <v>2007</v>
      </c>
      <c r="H19248" t="s">
        <v>1248</v>
      </c>
      <c r="I19248" t="s">
        <v>44664</v>
      </c>
    </row>
    <row r="19249" spans="1:9" ht="16" x14ac:dyDescent="0.2">
      <c r="A19249" t="s">
        <v>44661</v>
      </c>
      <c r="B19249" t="s">
        <v>44665</v>
      </c>
      <c r="C19249">
        <v>2</v>
      </c>
      <c r="D19249" t="s">
        <v>12</v>
      </c>
      <c r="E19249" t="s">
        <v>12</v>
      </c>
      <c r="F19249" s="3" t="s">
        <v>44666</v>
      </c>
      <c r="G19249">
        <v>2007</v>
      </c>
      <c r="H19249" t="s">
        <v>226</v>
      </c>
      <c r="I19249" t="s">
        <v>44664</v>
      </c>
    </row>
    <row r="19250" spans="1:9" ht="16" x14ac:dyDescent="0.2">
      <c r="A19250" t="s">
        <v>44661</v>
      </c>
      <c r="B19250" t="s">
        <v>44667</v>
      </c>
      <c r="C19250">
        <v>3</v>
      </c>
      <c r="D19250" t="s">
        <v>12</v>
      </c>
      <c r="E19250" t="s">
        <v>12</v>
      </c>
      <c r="F19250" s="3" t="s">
        <v>44668</v>
      </c>
      <c r="G19250">
        <v>2007</v>
      </c>
      <c r="H19250" t="s">
        <v>3976</v>
      </c>
      <c r="I19250" t="s">
        <v>44664</v>
      </c>
    </row>
    <row r="19251" spans="1:9" ht="16" x14ac:dyDescent="0.2">
      <c r="A19251" t="s">
        <v>44661</v>
      </c>
      <c r="B19251" t="s">
        <v>44669</v>
      </c>
      <c r="C19251">
        <v>4</v>
      </c>
      <c r="D19251" t="s">
        <v>12</v>
      </c>
      <c r="E19251" t="s">
        <v>12</v>
      </c>
      <c r="F19251" s="3" t="s">
        <v>44670</v>
      </c>
      <c r="G19251">
        <v>2007</v>
      </c>
      <c r="H19251" t="s">
        <v>527</v>
      </c>
      <c r="I19251" t="s">
        <v>44664</v>
      </c>
    </row>
    <row r="19252" spans="1:9" ht="32" x14ac:dyDescent="0.2">
      <c r="A19252" t="s">
        <v>44671</v>
      </c>
      <c r="B19252" t="s">
        <v>44672</v>
      </c>
      <c r="C19252">
        <v>1</v>
      </c>
      <c r="D19252">
        <f>431</f>
        <v>431</v>
      </c>
      <c r="E19252" t="s">
        <v>12</v>
      </c>
      <c r="F19252" s="3" t="s">
        <v>44673</v>
      </c>
      <c r="G19252">
        <v>2007</v>
      </c>
      <c r="H19252" t="s">
        <v>714</v>
      </c>
      <c r="I19252" t="s">
        <v>44674</v>
      </c>
    </row>
    <row r="19253" spans="1:9" ht="32" x14ac:dyDescent="0.2">
      <c r="A19253" t="s">
        <v>44671</v>
      </c>
      <c r="B19253" t="s">
        <v>44675</v>
      </c>
      <c r="C19253">
        <v>2</v>
      </c>
      <c r="D19253">
        <f>431</f>
        <v>431</v>
      </c>
      <c r="E19253" t="s">
        <v>12</v>
      </c>
      <c r="F19253" s="3" t="s">
        <v>44676</v>
      </c>
      <c r="G19253">
        <v>2007</v>
      </c>
      <c r="H19253" t="s">
        <v>714</v>
      </c>
      <c r="I19253" t="s">
        <v>44674</v>
      </c>
    </row>
    <row r="19254" spans="1:9" ht="32" x14ac:dyDescent="0.2">
      <c r="A19254" t="s">
        <v>44677</v>
      </c>
      <c r="B19254" t="s">
        <v>44678</v>
      </c>
      <c r="C19254">
        <v>1</v>
      </c>
      <c r="D19254" t="s">
        <v>12</v>
      </c>
      <c r="E19254" t="s">
        <v>12</v>
      </c>
      <c r="F19254" s="3" t="s">
        <v>37352</v>
      </c>
      <c r="G19254">
        <v>2007</v>
      </c>
      <c r="H19254" t="s">
        <v>140</v>
      </c>
      <c r="I19254" t="s">
        <v>44679</v>
      </c>
    </row>
    <row r="19255" spans="1:9" ht="16" x14ac:dyDescent="0.2">
      <c r="A19255" t="s">
        <v>44680</v>
      </c>
      <c r="B19255" t="s">
        <v>44681</v>
      </c>
      <c r="C19255">
        <v>1</v>
      </c>
      <c r="D19255" t="s">
        <v>12</v>
      </c>
      <c r="E19255" t="s">
        <v>12</v>
      </c>
      <c r="F19255" s="3" t="s">
        <v>44682</v>
      </c>
      <c r="G19255">
        <v>2007</v>
      </c>
      <c r="H19255" t="s">
        <v>522</v>
      </c>
      <c r="I19255" t="s">
        <v>44683</v>
      </c>
    </row>
    <row r="19256" spans="1:9" ht="16" x14ac:dyDescent="0.2">
      <c r="A19256" t="s">
        <v>44680</v>
      </c>
      <c r="B19256" t="s">
        <v>3702</v>
      </c>
      <c r="C19256">
        <v>2</v>
      </c>
      <c r="D19256" t="s">
        <v>12</v>
      </c>
      <c r="E19256" t="s">
        <v>12</v>
      </c>
      <c r="F19256" s="3" t="s">
        <v>44684</v>
      </c>
      <c r="G19256">
        <v>2007</v>
      </c>
      <c r="H19256" t="s">
        <v>522</v>
      </c>
      <c r="I19256" t="s">
        <v>44683</v>
      </c>
    </row>
    <row r="19257" spans="1:9" ht="32" x14ac:dyDescent="0.2">
      <c r="A19257" t="s">
        <v>44685</v>
      </c>
      <c r="B19257" t="s">
        <v>24945</v>
      </c>
      <c r="C19257">
        <v>1</v>
      </c>
      <c r="D19257" t="s">
        <v>292</v>
      </c>
      <c r="E19257" t="s">
        <v>996</v>
      </c>
      <c r="F19257" s="7" t="s">
        <v>24946</v>
      </c>
      <c r="G19257">
        <v>2007</v>
      </c>
      <c r="H19257" t="s">
        <v>140</v>
      </c>
      <c r="I19257" t="s">
        <v>44686</v>
      </c>
    </row>
    <row r="19258" spans="1:9" ht="32" x14ac:dyDescent="0.2">
      <c r="A19258" t="s">
        <v>44685</v>
      </c>
      <c r="B19258" t="s">
        <v>44687</v>
      </c>
      <c r="C19258">
        <v>2</v>
      </c>
      <c r="D19258" t="s">
        <v>90</v>
      </c>
      <c r="E19258" t="s">
        <v>12</v>
      </c>
      <c r="F19258" s="3" t="s">
        <v>44688</v>
      </c>
      <c r="G19258">
        <v>2007</v>
      </c>
      <c r="H19258" t="s">
        <v>140</v>
      </c>
      <c r="I19258" t="s">
        <v>44686</v>
      </c>
    </row>
    <row r="19259" spans="1:9" ht="32" x14ac:dyDescent="0.2">
      <c r="A19259" t="s">
        <v>44685</v>
      </c>
      <c r="B19259" t="s">
        <v>44689</v>
      </c>
      <c r="C19259">
        <v>3</v>
      </c>
      <c r="D19259" t="s">
        <v>292</v>
      </c>
      <c r="E19259" t="s">
        <v>12</v>
      </c>
      <c r="F19259" s="7" t="s">
        <v>18805</v>
      </c>
      <c r="G19259">
        <v>2007</v>
      </c>
      <c r="H19259" t="s">
        <v>140</v>
      </c>
      <c r="I19259" t="s">
        <v>44686</v>
      </c>
    </row>
    <row r="19260" spans="1:9" ht="16" x14ac:dyDescent="0.2">
      <c r="A19260" t="s">
        <v>44690</v>
      </c>
      <c r="B19260" t="s">
        <v>44691</v>
      </c>
      <c r="C19260">
        <v>1</v>
      </c>
      <c r="D19260" t="s">
        <v>12</v>
      </c>
      <c r="E19260" t="s">
        <v>12</v>
      </c>
      <c r="F19260" s="3" t="s">
        <v>44692</v>
      </c>
      <c r="G19260">
        <v>2007</v>
      </c>
      <c r="H19260" t="s">
        <v>368</v>
      </c>
      <c r="I19260" t="s">
        <v>44693</v>
      </c>
    </row>
    <row r="19261" spans="1:9" ht="16" x14ac:dyDescent="0.2">
      <c r="A19261" t="s">
        <v>44690</v>
      </c>
      <c r="B19261" t="s">
        <v>35869</v>
      </c>
      <c r="C19261">
        <v>2</v>
      </c>
      <c r="D19261" t="s">
        <v>12</v>
      </c>
      <c r="E19261" t="s">
        <v>12</v>
      </c>
      <c r="F19261" s="3" t="s">
        <v>44694</v>
      </c>
      <c r="G19261">
        <v>2007</v>
      </c>
      <c r="H19261" t="s">
        <v>998</v>
      </c>
      <c r="I19261" t="s">
        <v>44693</v>
      </c>
    </row>
    <row r="19262" spans="1:9" ht="16" x14ac:dyDescent="0.2">
      <c r="A19262" t="s">
        <v>44695</v>
      </c>
      <c r="B19262" t="s">
        <v>44696</v>
      </c>
      <c r="C19262">
        <v>1</v>
      </c>
      <c r="D19262">
        <f>551</f>
        <v>551</v>
      </c>
      <c r="E19262" t="s">
        <v>12</v>
      </c>
      <c r="F19262" s="3" t="s">
        <v>44697</v>
      </c>
      <c r="G19262">
        <v>2007</v>
      </c>
      <c r="H19262" t="s">
        <v>140</v>
      </c>
      <c r="I19262" t="s">
        <v>44698</v>
      </c>
    </row>
    <row r="19263" spans="1:9" ht="32" x14ac:dyDescent="0.2">
      <c r="A19263" t="s">
        <v>44699</v>
      </c>
      <c r="B19263" t="s">
        <v>19054</v>
      </c>
      <c r="C19263">
        <v>1</v>
      </c>
      <c r="D19263" t="s">
        <v>712</v>
      </c>
      <c r="E19263" t="s">
        <v>12</v>
      </c>
      <c r="F19263" s="3" t="s">
        <v>20532</v>
      </c>
      <c r="G19263">
        <v>2007</v>
      </c>
      <c r="H19263" t="s">
        <v>140</v>
      </c>
      <c r="I19263" t="s">
        <v>44700</v>
      </c>
    </row>
    <row r="19264" spans="1:9" ht="32" x14ac:dyDescent="0.2">
      <c r="A19264" t="s">
        <v>44699</v>
      </c>
      <c r="B19264" t="s">
        <v>44701</v>
      </c>
      <c r="C19264">
        <v>2</v>
      </c>
      <c r="D19264" t="s">
        <v>712</v>
      </c>
      <c r="E19264" t="s">
        <v>12</v>
      </c>
      <c r="F19264" s="3" t="s">
        <v>44702</v>
      </c>
      <c r="G19264">
        <v>2007</v>
      </c>
      <c r="H19264" t="s">
        <v>140</v>
      </c>
      <c r="I19264" t="s">
        <v>44700</v>
      </c>
    </row>
    <row r="19265" spans="1:9" ht="16" x14ac:dyDescent="0.2">
      <c r="A19265" t="s">
        <v>44699</v>
      </c>
      <c r="B19265" t="s">
        <v>44703</v>
      </c>
      <c r="C19265">
        <v>3</v>
      </c>
      <c r="D19265" t="s">
        <v>12</v>
      </c>
      <c r="E19265" t="s">
        <v>12</v>
      </c>
      <c r="F19265" s="3" t="s">
        <v>44704</v>
      </c>
      <c r="G19265">
        <v>2007</v>
      </c>
      <c r="H19265" t="s">
        <v>140</v>
      </c>
      <c r="I19265" t="s">
        <v>44700</v>
      </c>
    </row>
    <row r="19266" spans="1:9" ht="32" x14ac:dyDescent="0.2">
      <c r="A19266" t="s">
        <v>44705</v>
      </c>
      <c r="B19266" t="s">
        <v>44706</v>
      </c>
      <c r="C19266">
        <v>1</v>
      </c>
      <c r="D19266" t="s">
        <v>12</v>
      </c>
      <c r="E19266" t="s">
        <v>10844</v>
      </c>
      <c r="F19266" s="3" t="s">
        <v>44707</v>
      </c>
      <c r="G19266">
        <v>2007</v>
      </c>
      <c r="H19266" t="s">
        <v>86</v>
      </c>
      <c r="I19266" t="s">
        <v>44708</v>
      </c>
    </row>
    <row r="19267" spans="1:9" ht="16" x14ac:dyDescent="0.2">
      <c r="A19267" t="s">
        <v>44705</v>
      </c>
      <c r="B19267" t="s">
        <v>44709</v>
      </c>
      <c r="C19267">
        <v>2</v>
      </c>
      <c r="D19267" t="s">
        <v>3572</v>
      </c>
      <c r="E19267" t="s">
        <v>12</v>
      </c>
      <c r="F19267" s="3" t="s">
        <v>39173</v>
      </c>
      <c r="G19267">
        <v>2007</v>
      </c>
      <c r="H19267" t="s">
        <v>86</v>
      </c>
      <c r="I19267" t="s">
        <v>44708</v>
      </c>
    </row>
    <row r="19268" spans="1:9" ht="16" x14ac:dyDescent="0.2">
      <c r="A19268" t="s">
        <v>44710</v>
      </c>
      <c r="B19268" t="s">
        <v>44711</v>
      </c>
      <c r="C19268">
        <v>1</v>
      </c>
      <c r="D19268" t="s">
        <v>12</v>
      </c>
      <c r="E19268" t="s">
        <v>12</v>
      </c>
      <c r="F19268" s="3" t="s">
        <v>36262</v>
      </c>
      <c r="G19268">
        <v>2007</v>
      </c>
      <c r="H19268" t="s">
        <v>140</v>
      </c>
      <c r="I19268" t="s">
        <v>44712</v>
      </c>
    </row>
    <row r="19269" spans="1:9" ht="32" x14ac:dyDescent="0.2">
      <c r="A19269" t="s">
        <v>44710</v>
      </c>
      <c r="B19269" t="s">
        <v>1578</v>
      </c>
      <c r="C19269">
        <v>2</v>
      </c>
      <c r="D19269" t="s">
        <v>12</v>
      </c>
      <c r="E19269" t="s">
        <v>12</v>
      </c>
      <c r="F19269" s="3" t="s">
        <v>43403</v>
      </c>
      <c r="G19269">
        <v>2007</v>
      </c>
      <c r="H19269" t="s">
        <v>140</v>
      </c>
      <c r="I19269" t="s">
        <v>44712</v>
      </c>
    </row>
    <row r="19270" spans="1:9" ht="32" x14ac:dyDescent="0.2">
      <c r="A19270" t="s">
        <v>44710</v>
      </c>
      <c r="B19270" t="s">
        <v>44713</v>
      </c>
      <c r="C19270">
        <v>3</v>
      </c>
      <c r="D19270" t="s">
        <v>1579</v>
      </c>
      <c r="E19270" t="s">
        <v>12</v>
      </c>
      <c r="F19270" s="3" t="s">
        <v>42999</v>
      </c>
      <c r="G19270">
        <v>2007</v>
      </c>
      <c r="H19270" t="s">
        <v>140</v>
      </c>
      <c r="I19270" t="s">
        <v>44712</v>
      </c>
    </row>
    <row r="19271" spans="1:9" ht="16" x14ac:dyDescent="0.2">
      <c r="A19271" t="s">
        <v>44714</v>
      </c>
      <c r="B19271" t="s">
        <v>44715</v>
      </c>
      <c r="C19271">
        <v>1</v>
      </c>
      <c r="D19271" t="s">
        <v>10222</v>
      </c>
      <c r="E19271" t="s">
        <v>12</v>
      </c>
      <c r="F19271" s="3" t="s">
        <v>44716</v>
      </c>
      <c r="G19271">
        <v>2007</v>
      </c>
      <c r="H19271" t="s">
        <v>67</v>
      </c>
      <c r="I19271" t="s">
        <v>44717</v>
      </c>
    </row>
    <row r="19272" spans="1:9" ht="16" x14ac:dyDescent="0.2">
      <c r="A19272" t="s">
        <v>44714</v>
      </c>
      <c r="B19272" t="s">
        <v>1201</v>
      </c>
      <c r="C19272">
        <v>2</v>
      </c>
      <c r="D19272" t="s">
        <v>12</v>
      </c>
      <c r="E19272" t="s">
        <v>12</v>
      </c>
      <c r="F19272" s="3" t="s">
        <v>44718</v>
      </c>
      <c r="G19272">
        <v>2007</v>
      </c>
      <c r="H19272" t="s">
        <v>67</v>
      </c>
      <c r="I19272" t="s">
        <v>44717</v>
      </c>
    </row>
    <row r="19273" spans="1:9" ht="16" x14ac:dyDescent="0.2">
      <c r="A19273" t="s">
        <v>44719</v>
      </c>
      <c r="B19273" t="s">
        <v>44720</v>
      </c>
      <c r="C19273">
        <v>1</v>
      </c>
      <c r="D19273" t="s">
        <v>6666</v>
      </c>
      <c r="E19273" t="s">
        <v>12</v>
      </c>
      <c r="F19273" s="3" t="s">
        <v>44721</v>
      </c>
      <c r="G19273">
        <v>2007</v>
      </c>
      <c r="H19273" t="s">
        <v>67</v>
      </c>
      <c r="I19273" t="s">
        <v>44722</v>
      </c>
    </row>
    <row r="19274" spans="1:9" ht="32" x14ac:dyDescent="0.2">
      <c r="A19274" t="s">
        <v>44723</v>
      </c>
      <c r="B19274" t="s">
        <v>44724</v>
      </c>
      <c r="C19274">
        <v>1</v>
      </c>
      <c r="D19274">
        <f>73</f>
        <v>73</v>
      </c>
      <c r="E19274" t="s">
        <v>12</v>
      </c>
      <c r="F19274" s="3" t="s">
        <v>823</v>
      </c>
      <c r="G19274">
        <v>2007</v>
      </c>
      <c r="H19274" t="s">
        <v>140</v>
      </c>
      <c r="I19274" t="s">
        <v>44725</v>
      </c>
    </row>
    <row r="19275" spans="1:9" ht="32" x14ac:dyDescent="0.2">
      <c r="A19275" t="s">
        <v>44723</v>
      </c>
      <c r="B19275" t="s">
        <v>19054</v>
      </c>
      <c r="C19275">
        <v>2</v>
      </c>
      <c r="D19275">
        <f>154</f>
        <v>154</v>
      </c>
      <c r="E19275" t="s">
        <v>12</v>
      </c>
      <c r="F19275" s="3" t="s">
        <v>37930</v>
      </c>
      <c r="G19275">
        <v>2007</v>
      </c>
      <c r="H19275" t="s">
        <v>140</v>
      </c>
      <c r="I19275" t="s">
        <v>44725</v>
      </c>
    </row>
    <row r="19276" spans="1:9" ht="16" x14ac:dyDescent="0.2">
      <c r="A19276" t="s">
        <v>44726</v>
      </c>
      <c r="B19276" t="s">
        <v>44727</v>
      </c>
      <c r="C19276">
        <v>1</v>
      </c>
      <c r="D19276" t="s">
        <v>1085</v>
      </c>
      <c r="E19276" t="s">
        <v>12</v>
      </c>
      <c r="F19276" s="3" t="s">
        <v>44728</v>
      </c>
      <c r="G19276">
        <v>2007</v>
      </c>
      <c r="H19276" t="s">
        <v>1087</v>
      </c>
      <c r="I19276" t="s">
        <v>44729</v>
      </c>
    </row>
    <row r="19277" spans="1:9" ht="32" x14ac:dyDescent="0.2">
      <c r="A19277" t="s">
        <v>44726</v>
      </c>
      <c r="B19277" t="s">
        <v>44730</v>
      </c>
      <c r="C19277">
        <v>2</v>
      </c>
      <c r="D19277" t="s">
        <v>12</v>
      </c>
      <c r="E19277" t="s">
        <v>12</v>
      </c>
      <c r="F19277" s="3" t="s">
        <v>44731</v>
      </c>
      <c r="G19277">
        <v>2007</v>
      </c>
      <c r="H19277" t="s">
        <v>1087</v>
      </c>
      <c r="I19277" t="s">
        <v>44729</v>
      </c>
    </row>
    <row r="19278" spans="1:9" ht="16" x14ac:dyDescent="0.2">
      <c r="A19278" t="s">
        <v>44732</v>
      </c>
      <c r="B19278" t="s">
        <v>39090</v>
      </c>
      <c r="C19278">
        <v>1</v>
      </c>
      <c r="D19278">
        <f>400</f>
        <v>400</v>
      </c>
      <c r="E19278" t="s">
        <v>12</v>
      </c>
      <c r="F19278" s="3" t="s">
        <v>23204</v>
      </c>
      <c r="G19278">
        <v>2007</v>
      </c>
      <c r="H19278" t="s">
        <v>140</v>
      </c>
      <c r="I19278" t="s">
        <v>44733</v>
      </c>
    </row>
    <row r="19279" spans="1:9" ht="16" x14ac:dyDescent="0.2">
      <c r="A19279" t="s">
        <v>44732</v>
      </c>
      <c r="B19279" t="s">
        <v>44734</v>
      </c>
      <c r="C19279">
        <v>2</v>
      </c>
      <c r="D19279" t="s">
        <v>712</v>
      </c>
      <c r="E19279" t="s">
        <v>12</v>
      </c>
      <c r="F19279" s="3" t="s">
        <v>4942</v>
      </c>
      <c r="G19279">
        <v>2007</v>
      </c>
      <c r="H19279" t="s">
        <v>140</v>
      </c>
      <c r="I19279" t="s">
        <v>44733</v>
      </c>
    </row>
    <row r="19280" spans="1:9" ht="16" x14ac:dyDescent="0.2">
      <c r="A19280" t="s">
        <v>44732</v>
      </c>
      <c r="B19280" t="s">
        <v>44735</v>
      </c>
      <c r="C19280">
        <v>3</v>
      </c>
      <c r="D19280" t="s">
        <v>12</v>
      </c>
      <c r="E19280" t="s">
        <v>12</v>
      </c>
      <c r="F19280" s="3" t="s">
        <v>44736</v>
      </c>
      <c r="G19280">
        <v>2007</v>
      </c>
      <c r="H19280" t="s">
        <v>140</v>
      </c>
      <c r="I19280" t="s">
        <v>44733</v>
      </c>
    </row>
    <row r="19281" spans="1:9" ht="16" x14ac:dyDescent="0.2">
      <c r="A19281" t="s">
        <v>44737</v>
      </c>
      <c r="B19281" t="s">
        <v>44738</v>
      </c>
      <c r="C19281">
        <v>1</v>
      </c>
      <c r="D19281">
        <f>93</f>
        <v>93</v>
      </c>
      <c r="E19281" t="s">
        <v>12</v>
      </c>
      <c r="F19281" s="3" t="s">
        <v>44739</v>
      </c>
      <c r="G19281">
        <v>2007</v>
      </c>
      <c r="H19281" t="s">
        <v>140</v>
      </c>
      <c r="I19281" t="s">
        <v>44740</v>
      </c>
    </row>
    <row r="19282" spans="1:9" ht="32" x14ac:dyDescent="0.2">
      <c r="A19282" t="s">
        <v>44741</v>
      </c>
      <c r="B19282" t="s">
        <v>44742</v>
      </c>
      <c r="C19282">
        <v>1</v>
      </c>
      <c r="D19282">
        <f>465</f>
        <v>465</v>
      </c>
      <c r="E19282" t="s">
        <v>12</v>
      </c>
      <c r="F19282" s="3" t="s">
        <v>44743</v>
      </c>
      <c r="G19282">
        <v>2007</v>
      </c>
      <c r="H19282" t="s">
        <v>1248</v>
      </c>
      <c r="I19282" t="s">
        <v>44744</v>
      </c>
    </row>
    <row r="19283" spans="1:9" ht="32" x14ac:dyDescent="0.2">
      <c r="A19283" t="s">
        <v>44745</v>
      </c>
      <c r="B19283" t="s">
        <v>44746</v>
      </c>
      <c r="C19283">
        <v>1</v>
      </c>
      <c r="D19283" t="s">
        <v>7874</v>
      </c>
      <c r="E19283" t="s">
        <v>12</v>
      </c>
      <c r="F19283" s="3" t="s">
        <v>44747</v>
      </c>
      <c r="G19283">
        <v>2007</v>
      </c>
      <c r="H19283" t="s">
        <v>86</v>
      </c>
      <c r="I19283" t="s">
        <v>44748</v>
      </c>
    </row>
    <row r="19284" spans="1:9" ht="32" x14ac:dyDescent="0.2">
      <c r="A19284" t="s">
        <v>44749</v>
      </c>
      <c r="B19284" t="s">
        <v>34174</v>
      </c>
      <c r="C19284">
        <v>1</v>
      </c>
      <c r="D19284" t="s">
        <v>316</v>
      </c>
      <c r="E19284" t="s">
        <v>12</v>
      </c>
      <c r="F19284" s="3" t="s">
        <v>34172</v>
      </c>
      <c r="G19284">
        <v>2007</v>
      </c>
      <c r="H19284" t="s">
        <v>140</v>
      </c>
      <c r="I19284" t="s">
        <v>44750</v>
      </c>
    </row>
    <row r="19285" spans="1:9" ht="32" x14ac:dyDescent="0.2">
      <c r="A19285" t="s">
        <v>44749</v>
      </c>
      <c r="B19285" t="s">
        <v>44751</v>
      </c>
      <c r="C19285">
        <v>2</v>
      </c>
      <c r="D19285" t="s">
        <v>311</v>
      </c>
      <c r="E19285" t="s">
        <v>12</v>
      </c>
      <c r="F19285" s="3" t="s">
        <v>44752</v>
      </c>
      <c r="G19285">
        <v>2007</v>
      </c>
      <c r="H19285" t="s">
        <v>140</v>
      </c>
      <c r="I19285" t="s">
        <v>44750</v>
      </c>
    </row>
    <row r="19286" spans="1:9" ht="32" x14ac:dyDescent="0.2">
      <c r="A19286" t="s">
        <v>44749</v>
      </c>
      <c r="B19286" t="s">
        <v>44753</v>
      </c>
      <c r="C19286">
        <v>3</v>
      </c>
      <c r="D19286" t="s">
        <v>6121</v>
      </c>
      <c r="E19286" t="s">
        <v>12</v>
      </c>
      <c r="F19286" s="3" t="s">
        <v>6122</v>
      </c>
      <c r="G19286">
        <v>2007</v>
      </c>
      <c r="H19286" t="s">
        <v>140</v>
      </c>
      <c r="I19286" t="s">
        <v>44750</v>
      </c>
    </row>
    <row r="19287" spans="1:9" ht="32" x14ac:dyDescent="0.2">
      <c r="A19287" t="s">
        <v>44749</v>
      </c>
      <c r="B19287" t="s">
        <v>44754</v>
      </c>
      <c r="C19287">
        <v>4</v>
      </c>
      <c r="D19287" t="s">
        <v>3778</v>
      </c>
      <c r="E19287" t="s">
        <v>12</v>
      </c>
      <c r="F19287" s="3" t="s">
        <v>44755</v>
      </c>
      <c r="G19287">
        <v>2007</v>
      </c>
      <c r="H19287" t="s">
        <v>140</v>
      </c>
      <c r="I19287" t="s">
        <v>44750</v>
      </c>
    </row>
    <row r="19288" spans="1:9" ht="16" x14ac:dyDescent="0.2">
      <c r="A19288" t="s">
        <v>44756</v>
      </c>
      <c r="B19288" t="s">
        <v>44757</v>
      </c>
      <c r="C19288">
        <v>1</v>
      </c>
      <c r="D19288" t="s">
        <v>316</v>
      </c>
      <c r="E19288" t="s">
        <v>12</v>
      </c>
      <c r="F19288" s="3" t="s">
        <v>11380</v>
      </c>
      <c r="G19288">
        <v>2007</v>
      </c>
      <c r="H19288" t="s">
        <v>140</v>
      </c>
      <c r="I19288" t="s">
        <v>44758</v>
      </c>
    </row>
    <row r="19289" spans="1:9" ht="16" x14ac:dyDescent="0.2">
      <c r="A19289" t="s">
        <v>44759</v>
      </c>
      <c r="B19289" t="s">
        <v>44760</v>
      </c>
      <c r="C19289">
        <v>1</v>
      </c>
      <c r="D19289">
        <f>151</f>
        <v>151</v>
      </c>
      <c r="E19289" t="s">
        <v>12</v>
      </c>
      <c r="F19289" s="3" t="s">
        <v>20648</v>
      </c>
      <c r="G19289">
        <v>2007</v>
      </c>
      <c r="H19289" t="s">
        <v>140</v>
      </c>
      <c r="I19289" t="s">
        <v>44761</v>
      </c>
    </row>
    <row r="19290" spans="1:9" ht="32" x14ac:dyDescent="0.2">
      <c r="A19290" t="s">
        <v>44759</v>
      </c>
      <c r="B19290" t="s">
        <v>28160</v>
      </c>
      <c r="C19290">
        <v>2</v>
      </c>
      <c r="D19290">
        <f>151</f>
        <v>151</v>
      </c>
      <c r="E19290" t="s">
        <v>12</v>
      </c>
      <c r="F19290" s="3" t="s">
        <v>44470</v>
      </c>
      <c r="G19290">
        <v>2007</v>
      </c>
      <c r="H19290" t="s">
        <v>140</v>
      </c>
      <c r="I19290" t="s">
        <v>44761</v>
      </c>
    </row>
    <row r="19291" spans="1:9" ht="16" x14ac:dyDescent="0.2">
      <c r="A19291" t="s">
        <v>44759</v>
      </c>
      <c r="B19291" t="s">
        <v>39806</v>
      </c>
      <c r="C19291">
        <v>3</v>
      </c>
      <c r="D19291">
        <f>151</f>
        <v>151</v>
      </c>
      <c r="E19291" t="s">
        <v>12</v>
      </c>
      <c r="F19291" s="3" t="s">
        <v>44762</v>
      </c>
      <c r="G19291">
        <v>2007</v>
      </c>
      <c r="H19291" t="s">
        <v>140</v>
      </c>
      <c r="I19291" t="s">
        <v>44761</v>
      </c>
    </row>
    <row r="19292" spans="1:9" ht="16" x14ac:dyDescent="0.2">
      <c r="A19292" t="s">
        <v>44763</v>
      </c>
      <c r="B19292" t="s">
        <v>44764</v>
      </c>
      <c r="C19292">
        <v>1</v>
      </c>
      <c r="D19292" t="s">
        <v>12</v>
      </c>
      <c r="E19292" t="s">
        <v>12</v>
      </c>
      <c r="F19292" s="3" t="s">
        <v>29269</v>
      </c>
      <c r="G19292">
        <v>2007</v>
      </c>
      <c r="H19292" t="s">
        <v>140</v>
      </c>
      <c r="I19292" t="s">
        <v>44765</v>
      </c>
    </row>
    <row r="19293" spans="1:9" ht="16" x14ac:dyDescent="0.2">
      <c r="A19293" t="s">
        <v>44763</v>
      </c>
      <c r="B19293" t="s">
        <v>44766</v>
      </c>
      <c r="C19293">
        <v>2</v>
      </c>
      <c r="D19293" t="s">
        <v>485</v>
      </c>
      <c r="E19293" t="s">
        <v>12</v>
      </c>
      <c r="F19293" s="3" t="s">
        <v>13429</v>
      </c>
      <c r="G19293">
        <v>2007</v>
      </c>
      <c r="H19293" t="s">
        <v>140</v>
      </c>
      <c r="I19293" t="s">
        <v>44765</v>
      </c>
    </row>
    <row r="19294" spans="1:9" ht="32" x14ac:dyDescent="0.2">
      <c r="A19294" t="s">
        <v>44763</v>
      </c>
      <c r="B19294" t="s">
        <v>44767</v>
      </c>
      <c r="C19294">
        <v>3</v>
      </c>
      <c r="D19294" t="s">
        <v>2586</v>
      </c>
      <c r="E19294" t="s">
        <v>12</v>
      </c>
      <c r="F19294" s="3" t="s">
        <v>41536</v>
      </c>
      <c r="G19294">
        <v>2007</v>
      </c>
      <c r="H19294" t="s">
        <v>140</v>
      </c>
      <c r="I19294" t="s">
        <v>44765</v>
      </c>
    </row>
    <row r="19295" spans="1:9" ht="32" x14ac:dyDescent="0.2">
      <c r="A19295" t="s">
        <v>44763</v>
      </c>
      <c r="B19295" t="s">
        <v>44768</v>
      </c>
      <c r="C19295">
        <v>4</v>
      </c>
      <c r="D19295" t="s">
        <v>1579</v>
      </c>
      <c r="E19295" t="s">
        <v>12</v>
      </c>
      <c r="F19295" s="3" t="s">
        <v>1580</v>
      </c>
      <c r="G19295">
        <v>2007</v>
      </c>
      <c r="H19295" t="s">
        <v>140</v>
      </c>
      <c r="I19295" t="s">
        <v>44765</v>
      </c>
    </row>
    <row r="19296" spans="1:9" ht="16" x14ac:dyDescent="0.2">
      <c r="A19296" t="s">
        <v>44769</v>
      </c>
      <c r="B19296" t="s">
        <v>27030</v>
      </c>
      <c r="C19296">
        <v>1</v>
      </c>
      <c r="D19296">
        <f>336</f>
        <v>336</v>
      </c>
      <c r="E19296" t="s">
        <v>22146</v>
      </c>
      <c r="F19296" s="3" t="s">
        <v>37983</v>
      </c>
      <c r="G19296">
        <v>2007</v>
      </c>
      <c r="H19296" t="s">
        <v>86</v>
      </c>
      <c r="I19296" t="s">
        <v>44770</v>
      </c>
    </row>
    <row r="19297" spans="1:9" ht="32" x14ac:dyDescent="0.2">
      <c r="A19297" t="s">
        <v>44771</v>
      </c>
      <c r="B19297" t="s">
        <v>44772</v>
      </c>
      <c r="C19297">
        <v>1</v>
      </c>
      <c r="D19297" t="s">
        <v>12</v>
      </c>
      <c r="E19297" t="s">
        <v>12</v>
      </c>
      <c r="F19297" s="3" t="s">
        <v>44773</v>
      </c>
      <c r="G19297">
        <v>2007</v>
      </c>
      <c r="H19297" t="s">
        <v>140</v>
      </c>
      <c r="I19297" t="s">
        <v>44774</v>
      </c>
    </row>
    <row r="19298" spans="1:9" ht="16" x14ac:dyDescent="0.2">
      <c r="A19298" t="s">
        <v>44771</v>
      </c>
      <c r="B19298" t="s">
        <v>44775</v>
      </c>
      <c r="C19298">
        <v>2</v>
      </c>
      <c r="D19298" t="s">
        <v>344</v>
      </c>
      <c r="E19298" t="s">
        <v>12</v>
      </c>
      <c r="F19298" s="3" t="s">
        <v>820</v>
      </c>
      <c r="G19298">
        <v>2007</v>
      </c>
      <c r="H19298" t="s">
        <v>140</v>
      </c>
      <c r="I19298" t="s">
        <v>44774</v>
      </c>
    </row>
    <row r="19299" spans="1:9" ht="32" x14ac:dyDescent="0.2">
      <c r="A19299" t="s">
        <v>44776</v>
      </c>
      <c r="B19299" t="s">
        <v>44777</v>
      </c>
      <c r="C19299">
        <v>1</v>
      </c>
      <c r="D19299" t="s">
        <v>6388</v>
      </c>
      <c r="E19299" t="s">
        <v>3056</v>
      </c>
      <c r="F19299" s="3" t="s">
        <v>37828</v>
      </c>
      <c r="G19299">
        <v>2007</v>
      </c>
      <c r="H19299" t="s">
        <v>371</v>
      </c>
      <c r="I19299" t="s">
        <v>44778</v>
      </c>
    </row>
    <row r="19300" spans="1:9" ht="16" x14ac:dyDescent="0.2">
      <c r="A19300" t="s">
        <v>44776</v>
      </c>
      <c r="B19300" t="s">
        <v>44779</v>
      </c>
      <c r="C19300">
        <v>2</v>
      </c>
      <c r="D19300" t="s">
        <v>12</v>
      </c>
      <c r="E19300" t="s">
        <v>12</v>
      </c>
      <c r="F19300" s="3" t="s">
        <v>44780</v>
      </c>
      <c r="G19300">
        <v>2007</v>
      </c>
      <c r="H19300" t="s">
        <v>371</v>
      </c>
      <c r="I19300" t="s">
        <v>44778</v>
      </c>
    </row>
    <row r="19301" spans="1:9" ht="32" x14ac:dyDescent="0.2">
      <c r="A19301" t="s">
        <v>44781</v>
      </c>
      <c r="B19301" t="s">
        <v>40548</v>
      </c>
      <c r="C19301">
        <v>1</v>
      </c>
      <c r="D19301">
        <f>132</f>
        <v>132</v>
      </c>
      <c r="E19301" t="s">
        <v>12</v>
      </c>
      <c r="F19301" s="7" t="s">
        <v>19046</v>
      </c>
      <c r="G19301">
        <v>2007</v>
      </c>
      <c r="H19301" t="s">
        <v>140</v>
      </c>
      <c r="I19301" t="s">
        <v>44782</v>
      </c>
    </row>
    <row r="19302" spans="1:9" ht="16" x14ac:dyDescent="0.2">
      <c r="A19302" t="s">
        <v>44781</v>
      </c>
      <c r="B19302" t="s">
        <v>40254</v>
      </c>
      <c r="C19302">
        <v>2</v>
      </c>
      <c r="D19302" t="s">
        <v>712</v>
      </c>
      <c r="E19302" t="s">
        <v>12</v>
      </c>
      <c r="F19302" s="3" t="s">
        <v>26870</v>
      </c>
      <c r="G19302">
        <v>2007</v>
      </c>
      <c r="H19302" t="s">
        <v>140</v>
      </c>
      <c r="I19302" t="s">
        <v>44782</v>
      </c>
    </row>
    <row r="19303" spans="1:9" ht="16" x14ac:dyDescent="0.2">
      <c r="A19303" t="s">
        <v>44783</v>
      </c>
      <c r="B19303" t="s">
        <v>19054</v>
      </c>
      <c r="C19303">
        <v>1</v>
      </c>
      <c r="D19303" t="s">
        <v>712</v>
      </c>
      <c r="E19303" t="s">
        <v>12</v>
      </c>
      <c r="F19303" s="3" t="s">
        <v>37321</v>
      </c>
      <c r="G19303">
        <v>2007</v>
      </c>
      <c r="H19303" t="s">
        <v>140</v>
      </c>
      <c r="I19303" t="s">
        <v>44784</v>
      </c>
    </row>
    <row r="19304" spans="1:9" ht="32" x14ac:dyDescent="0.2">
      <c r="A19304" t="s">
        <v>44783</v>
      </c>
      <c r="B19304" t="s">
        <v>13820</v>
      </c>
      <c r="C19304">
        <v>2</v>
      </c>
      <c r="D19304" t="s">
        <v>142</v>
      </c>
      <c r="E19304" t="s">
        <v>12</v>
      </c>
      <c r="F19304" s="7" t="s">
        <v>44785</v>
      </c>
      <c r="G19304">
        <v>2007</v>
      </c>
      <c r="H19304" t="s">
        <v>140</v>
      </c>
      <c r="I19304" t="s">
        <v>44784</v>
      </c>
    </row>
    <row r="19305" spans="1:9" ht="16" x14ac:dyDescent="0.2">
      <c r="A19305" t="s">
        <v>44783</v>
      </c>
      <c r="B19305" t="s">
        <v>42478</v>
      </c>
      <c r="C19305">
        <v>3</v>
      </c>
      <c r="D19305">
        <f>400</f>
        <v>400</v>
      </c>
      <c r="E19305" t="s">
        <v>12</v>
      </c>
      <c r="F19305" s="3" t="s">
        <v>23204</v>
      </c>
      <c r="G19305">
        <v>2007</v>
      </c>
      <c r="H19305" t="s">
        <v>140</v>
      </c>
      <c r="I19305" t="s">
        <v>44784</v>
      </c>
    </row>
    <row r="19306" spans="1:9" ht="32" x14ac:dyDescent="0.2">
      <c r="A19306" t="s">
        <v>44786</v>
      </c>
      <c r="B19306" t="s">
        <v>26364</v>
      </c>
      <c r="C19306">
        <v>1</v>
      </c>
      <c r="D19306" t="s">
        <v>292</v>
      </c>
      <c r="E19306" t="s">
        <v>12</v>
      </c>
      <c r="F19306" s="7" t="s">
        <v>19048</v>
      </c>
      <c r="G19306">
        <v>2007</v>
      </c>
      <c r="H19306" t="s">
        <v>140</v>
      </c>
      <c r="I19306" t="s">
        <v>44787</v>
      </c>
    </row>
    <row r="19307" spans="1:9" ht="32" x14ac:dyDescent="0.2">
      <c r="A19307" t="s">
        <v>44786</v>
      </c>
      <c r="B19307" t="s">
        <v>40548</v>
      </c>
      <c r="C19307">
        <v>2</v>
      </c>
      <c r="D19307">
        <f>132</f>
        <v>132</v>
      </c>
      <c r="E19307" t="s">
        <v>12</v>
      </c>
      <c r="F19307" s="7" t="s">
        <v>19046</v>
      </c>
      <c r="G19307">
        <v>2007</v>
      </c>
      <c r="H19307" t="s">
        <v>140</v>
      </c>
      <c r="I19307" t="s">
        <v>44787</v>
      </c>
    </row>
    <row r="19308" spans="1:9" ht="32" x14ac:dyDescent="0.2">
      <c r="A19308" t="s">
        <v>44788</v>
      </c>
      <c r="B19308" t="s">
        <v>44789</v>
      </c>
      <c r="C19308">
        <v>1</v>
      </c>
      <c r="D19308" t="s">
        <v>9255</v>
      </c>
      <c r="E19308" t="s">
        <v>12</v>
      </c>
      <c r="F19308" s="3" t="s">
        <v>37670</v>
      </c>
      <c r="G19308">
        <v>2007</v>
      </c>
      <c r="H19308" t="s">
        <v>86</v>
      </c>
      <c r="I19308" t="s">
        <v>44790</v>
      </c>
    </row>
    <row r="19309" spans="1:9" ht="32" x14ac:dyDescent="0.2">
      <c r="A19309" t="s">
        <v>44791</v>
      </c>
      <c r="B19309" t="s">
        <v>39633</v>
      </c>
      <c r="C19309">
        <v>1</v>
      </c>
      <c r="D19309" t="s">
        <v>724</v>
      </c>
      <c r="E19309" t="s">
        <v>12</v>
      </c>
      <c r="F19309" s="3" t="s">
        <v>44792</v>
      </c>
      <c r="G19309">
        <v>2007</v>
      </c>
      <c r="H19309" t="s">
        <v>86</v>
      </c>
      <c r="I19309" t="s">
        <v>44793</v>
      </c>
    </row>
    <row r="19310" spans="1:9" ht="32" x14ac:dyDescent="0.2">
      <c r="A19310" t="s">
        <v>44791</v>
      </c>
      <c r="B19310" t="s">
        <v>44794</v>
      </c>
      <c r="C19310">
        <v>2</v>
      </c>
      <c r="D19310" t="s">
        <v>724</v>
      </c>
      <c r="E19310" t="s">
        <v>12</v>
      </c>
      <c r="F19310" s="3" t="s">
        <v>44795</v>
      </c>
      <c r="G19310">
        <v>2007</v>
      </c>
      <c r="H19310" t="s">
        <v>86</v>
      </c>
      <c r="I19310" t="s">
        <v>44793</v>
      </c>
    </row>
    <row r="19311" spans="1:9" ht="32" x14ac:dyDescent="0.2">
      <c r="A19311" t="s">
        <v>44796</v>
      </c>
      <c r="B19311" t="s">
        <v>44797</v>
      </c>
      <c r="C19311">
        <v>1</v>
      </c>
      <c r="D19311">
        <f>292</f>
        <v>292</v>
      </c>
      <c r="E19311" t="s">
        <v>12</v>
      </c>
      <c r="F19311" s="3" t="s">
        <v>44798</v>
      </c>
      <c r="G19311">
        <v>2007</v>
      </c>
      <c r="H19311" t="s">
        <v>1322</v>
      </c>
      <c r="I19311" t="s">
        <v>44799</v>
      </c>
    </row>
    <row r="19312" spans="1:9" ht="16" x14ac:dyDescent="0.2">
      <c r="A19312" t="s">
        <v>44800</v>
      </c>
      <c r="B19312" t="s">
        <v>44801</v>
      </c>
      <c r="C19312">
        <v>1</v>
      </c>
      <c r="D19312" t="s">
        <v>12</v>
      </c>
      <c r="E19312" t="s">
        <v>12</v>
      </c>
      <c r="F19312" s="3" t="s">
        <v>2632</v>
      </c>
      <c r="G19312">
        <v>2007</v>
      </c>
      <c r="H19312" t="s">
        <v>140</v>
      </c>
      <c r="I19312" t="s">
        <v>44802</v>
      </c>
    </row>
    <row r="19313" spans="1:9" ht="32" x14ac:dyDescent="0.2">
      <c r="A19313" t="s">
        <v>44803</v>
      </c>
      <c r="B19313" t="s">
        <v>44804</v>
      </c>
      <c r="C19313">
        <v>1</v>
      </c>
      <c r="D19313" t="s">
        <v>12</v>
      </c>
      <c r="E19313" t="s">
        <v>12</v>
      </c>
      <c r="F19313" s="3" t="s">
        <v>44805</v>
      </c>
      <c r="G19313">
        <v>2007</v>
      </c>
      <c r="H19313" t="s">
        <v>140</v>
      </c>
      <c r="I19313" t="s">
        <v>44806</v>
      </c>
    </row>
    <row r="19314" spans="1:9" ht="32" x14ac:dyDescent="0.2">
      <c r="A19314" t="s">
        <v>44803</v>
      </c>
      <c r="B19314" t="s">
        <v>44807</v>
      </c>
      <c r="C19314">
        <v>2</v>
      </c>
      <c r="D19314" t="s">
        <v>712</v>
      </c>
      <c r="E19314" t="s">
        <v>12</v>
      </c>
      <c r="F19314" s="3" t="s">
        <v>44808</v>
      </c>
      <c r="G19314">
        <v>2007</v>
      </c>
      <c r="H19314" t="s">
        <v>140</v>
      </c>
      <c r="I19314" t="s">
        <v>44806</v>
      </c>
    </row>
    <row r="19315" spans="1:9" ht="32" x14ac:dyDescent="0.2">
      <c r="A19315" t="s">
        <v>44803</v>
      </c>
      <c r="B19315" t="s">
        <v>44809</v>
      </c>
      <c r="C19315">
        <v>3</v>
      </c>
      <c r="D19315" t="s">
        <v>316</v>
      </c>
      <c r="E19315" t="s">
        <v>12</v>
      </c>
      <c r="F19315" s="3" t="s">
        <v>30216</v>
      </c>
      <c r="G19315">
        <v>2007</v>
      </c>
      <c r="H19315" t="s">
        <v>140</v>
      </c>
      <c r="I19315" t="s">
        <v>44806</v>
      </c>
    </row>
    <row r="19316" spans="1:9" ht="32" x14ac:dyDescent="0.2">
      <c r="A19316" t="s">
        <v>44810</v>
      </c>
      <c r="B19316" t="s">
        <v>44811</v>
      </c>
      <c r="C19316">
        <v>1</v>
      </c>
      <c r="D19316" t="s">
        <v>12</v>
      </c>
      <c r="E19316" t="s">
        <v>12</v>
      </c>
      <c r="F19316" s="3" t="s">
        <v>31290</v>
      </c>
      <c r="G19316">
        <v>2007</v>
      </c>
      <c r="H19316" t="s">
        <v>140</v>
      </c>
      <c r="I19316" t="s">
        <v>44812</v>
      </c>
    </row>
    <row r="19317" spans="1:9" ht="32" x14ac:dyDescent="0.2">
      <c r="A19317" t="s">
        <v>44813</v>
      </c>
      <c r="B19317" t="s">
        <v>44814</v>
      </c>
      <c r="C19317">
        <v>1</v>
      </c>
      <c r="D19317" t="s">
        <v>1128</v>
      </c>
      <c r="E19317" t="s">
        <v>12</v>
      </c>
      <c r="F19317" s="3" t="s">
        <v>1315</v>
      </c>
      <c r="G19317">
        <v>2007</v>
      </c>
      <c r="H19317" t="s">
        <v>140</v>
      </c>
      <c r="I19317" t="s">
        <v>44815</v>
      </c>
    </row>
    <row r="19318" spans="1:9" ht="32" x14ac:dyDescent="0.2">
      <c r="A19318" t="s">
        <v>44813</v>
      </c>
      <c r="B19318" t="s">
        <v>44617</v>
      </c>
      <c r="C19318">
        <v>2</v>
      </c>
      <c r="D19318" t="s">
        <v>408</v>
      </c>
      <c r="E19318" t="s">
        <v>12</v>
      </c>
      <c r="F19318" s="3" t="s">
        <v>13998</v>
      </c>
      <c r="G19318">
        <v>2007</v>
      </c>
      <c r="H19318" t="s">
        <v>140</v>
      </c>
      <c r="I19318" t="s">
        <v>44815</v>
      </c>
    </row>
    <row r="19319" spans="1:9" ht="32" x14ac:dyDescent="0.2">
      <c r="A19319" t="s">
        <v>44816</v>
      </c>
      <c r="B19319" t="s">
        <v>5608</v>
      </c>
      <c r="C19319">
        <v>1</v>
      </c>
      <c r="D19319" t="s">
        <v>5574</v>
      </c>
      <c r="E19319" t="s">
        <v>12</v>
      </c>
      <c r="F19319" s="3" t="s">
        <v>5575</v>
      </c>
      <c r="G19319">
        <v>2007</v>
      </c>
      <c r="H19319" t="s">
        <v>140</v>
      </c>
      <c r="I19319" t="s">
        <v>44817</v>
      </c>
    </row>
    <row r="19320" spans="1:9" ht="16" x14ac:dyDescent="0.2">
      <c r="A19320" t="s">
        <v>44818</v>
      </c>
      <c r="B19320" t="s">
        <v>44819</v>
      </c>
      <c r="C19320">
        <v>1</v>
      </c>
      <c r="D19320" t="s">
        <v>7578</v>
      </c>
      <c r="E19320" t="s">
        <v>12</v>
      </c>
      <c r="F19320" s="3" t="s">
        <v>44820</v>
      </c>
      <c r="G19320">
        <v>2007</v>
      </c>
      <c r="H19320" t="s">
        <v>86</v>
      </c>
      <c r="I19320" t="s">
        <v>44821</v>
      </c>
    </row>
    <row r="19321" spans="1:9" ht="32" x14ac:dyDescent="0.2">
      <c r="A19321" t="s">
        <v>44822</v>
      </c>
      <c r="B19321" t="s">
        <v>886</v>
      </c>
      <c r="C19321">
        <v>1</v>
      </c>
      <c r="D19321">
        <f>176</f>
        <v>176</v>
      </c>
      <c r="E19321" t="s">
        <v>12</v>
      </c>
      <c r="F19321" s="3" t="s">
        <v>44823</v>
      </c>
      <c r="G19321">
        <v>2007</v>
      </c>
      <c r="H19321" t="s">
        <v>86</v>
      </c>
      <c r="I19321" t="s">
        <v>44824</v>
      </c>
    </row>
    <row r="19322" spans="1:9" ht="16" x14ac:dyDescent="0.2">
      <c r="A19322" t="s">
        <v>44825</v>
      </c>
      <c r="B19322" t="s">
        <v>44826</v>
      </c>
      <c r="C19322">
        <v>1</v>
      </c>
      <c r="D19322">
        <f>85</f>
        <v>85</v>
      </c>
      <c r="E19322" t="s">
        <v>1171</v>
      </c>
      <c r="F19322" s="3" t="s">
        <v>21335</v>
      </c>
      <c r="G19322">
        <v>2007</v>
      </c>
      <c r="H19322" t="s">
        <v>174</v>
      </c>
      <c r="I19322" t="s">
        <v>44827</v>
      </c>
    </row>
    <row r="19323" spans="1:9" ht="16" x14ac:dyDescent="0.2">
      <c r="A19323" t="s">
        <v>44825</v>
      </c>
      <c r="B19323" t="s">
        <v>37215</v>
      </c>
      <c r="C19323">
        <v>2</v>
      </c>
      <c r="D19323" t="s">
        <v>1049</v>
      </c>
      <c r="E19323" t="s">
        <v>12</v>
      </c>
      <c r="F19323" s="3" t="s">
        <v>1050</v>
      </c>
      <c r="G19323">
        <v>2007</v>
      </c>
      <c r="H19323" t="s">
        <v>140</v>
      </c>
      <c r="I19323" t="s">
        <v>44827</v>
      </c>
    </row>
    <row r="19324" spans="1:9" ht="16" x14ac:dyDescent="0.2">
      <c r="A19324" t="s">
        <v>44825</v>
      </c>
      <c r="B19324" t="s">
        <v>44828</v>
      </c>
      <c r="C19324">
        <v>3</v>
      </c>
      <c r="D19324">
        <f>85</f>
        <v>85</v>
      </c>
      <c r="E19324" t="s">
        <v>1171</v>
      </c>
      <c r="F19324" s="3" t="s">
        <v>21335</v>
      </c>
      <c r="G19324">
        <v>2007</v>
      </c>
      <c r="H19324" t="s">
        <v>174</v>
      </c>
      <c r="I19324" t="s">
        <v>44827</v>
      </c>
    </row>
    <row r="19325" spans="1:9" ht="16" x14ac:dyDescent="0.2">
      <c r="A19325" t="s">
        <v>44829</v>
      </c>
      <c r="B19325" t="s">
        <v>44830</v>
      </c>
      <c r="C19325">
        <v>1</v>
      </c>
      <c r="D19325" t="s">
        <v>12</v>
      </c>
      <c r="E19325" t="s">
        <v>12</v>
      </c>
      <c r="F19325" s="3" t="s">
        <v>44831</v>
      </c>
      <c r="G19325">
        <v>2007</v>
      </c>
      <c r="H19325" t="s">
        <v>86</v>
      </c>
      <c r="I19325" t="s">
        <v>44832</v>
      </c>
    </row>
    <row r="19326" spans="1:9" ht="32" x14ac:dyDescent="0.2">
      <c r="A19326" t="s">
        <v>44833</v>
      </c>
      <c r="B19326" t="s">
        <v>3700</v>
      </c>
      <c r="C19326">
        <v>1</v>
      </c>
      <c r="D19326">
        <f>237</f>
        <v>237</v>
      </c>
      <c r="E19326" t="s">
        <v>12</v>
      </c>
      <c r="F19326" s="3" t="s">
        <v>44834</v>
      </c>
      <c r="G19326">
        <v>2007</v>
      </c>
      <c r="H19326" t="s">
        <v>140</v>
      </c>
      <c r="I19326" t="s">
        <v>44835</v>
      </c>
    </row>
    <row r="19327" spans="1:9" ht="32" x14ac:dyDescent="0.2">
      <c r="A19327" t="s">
        <v>44833</v>
      </c>
      <c r="B19327" t="s">
        <v>44836</v>
      </c>
      <c r="C19327">
        <v>2</v>
      </c>
      <c r="D19327" t="s">
        <v>1579</v>
      </c>
      <c r="E19327" t="s">
        <v>12</v>
      </c>
      <c r="F19327" s="3" t="s">
        <v>1580</v>
      </c>
      <c r="G19327">
        <v>2007</v>
      </c>
      <c r="H19327" t="s">
        <v>140</v>
      </c>
      <c r="I19327" t="s">
        <v>44835</v>
      </c>
    </row>
    <row r="19328" spans="1:9" ht="32" x14ac:dyDescent="0.2">
      <c r="A19328" t="s">
        <v>44837</v>
      </c>
      <c r="B19328" t="s">
        <v>36926</v>
      </c>
      <c r="C19328">
        <v>1</v>
      </c>
      <c r="D19328" t="s">
        <v>52</v>
      </c>
      <c r="E19328" t="s">
        <v>12</v>
      </c>
      <c r="F19328" s="3" t="s">
        <v>44838</v>
      </c>
      <c r="G19328">
        <v>2007</v>
      </c>
      <c r="H19328" t="s">
        <v>140</v>
      </c>
      <c r="I19328" t="s">
        <v>44839</v>
      </c>
    </row>
    <row r="19329" spans="1:9" ht="16" x14ac:dyDescent="0.2">
      <c r="A19329" t="s">
        <v>44837</v>
      </c>
      <c r="B19329" t="s">
        <v>44840</v>
      </c>
      <c r="C19329">
        <v>2</v>
      </c>
      <c r="D19329" t="s">
        <v>12</v>
      </c>
      <c r="E19329" t="s">
        <v>12</v>
      </c>
      <c r="F19329" s="3" t="s">
        <v>44841</v>
      </c>
      <c r="G19329">
        <v>2007</v>
      </c>
      <c r="H19329" t="s">
        <v>140</v>
      </c>
      <c r="I19329" t="s">
        <v>44839</v>
      </c>
    </row>
    <row r="19330" spans="1:9" ht="16" x14ac:dyDescent="0.2">
      <c r="A19330" t="s">
        <v>44842</v>
      </c>
      <c r="B19330" t="s">
        <v>44843</v>
      </c>
      <c r="C19330">
        <v>1</v>
      </c>
      <c r="D19330" t="s">
        <v>12</v>
      </c>
      <c r="E19330" t="s">
        <v>12</v>
      </c>
      <c r="F19330" s="3" t="s">
        <v>44844</v>
      </c>
      <c r="G19330">
        <v>2007</v>
      </c>
      <c r="H19330" t="s">
        <v>76</v>
      </c>
      <c r="I19330" t="s">
        <v>44845</v>
      </c>
    </row>
    <row r="19331" spans="1:9" ht="16" x14ac:dyDescent="0.2">
      <c r="A19331" t="s">
        <v>44842</v>
      </c>
      <c r="B19331" t="s">
        <v>44846</v>
      </c>
      <c r="C19331">
        <v>2</v>
      </c>
      <c r="D19331" t="s">
        <v>12</v>
      </c>
      <c r="E19331" t="s">
        <v>12</v>
      </c>
      <c r="F19331" s="3" t="s">
        <v>44847</v>
      </c>
      <c r="G19331">
        <v>2007</v>
      </c>
      <c r="H19331" t="s">
        <v>140</v>
      </c>
      <c r="I19331" t="s">
        <v>44845</v>
      </c>
    </row>
    <row r="19332" spans="1:9" ht="16" x14ac:dyDescent="0.2">
      <c r="A19332" t="s">
        <v>44842</v>
      </c>
      <c r="B19332" t="s">
        <v>44848</v>
      </c>
      <c r="C19332">
        <v>3</v>
      </c>
      <c r="D19332" t="s">
        <v>5574</v>
      </c>
      <c r="E19332" t="s">
        <v>12</v>
      </c>
      <c r="F19332" s="3" t="s">
        <v>8020</v>
      </c>
      <c r="G19332">
        <v>2007</v>
      </c>
      <c r="H19332" t="s">
        <v>140</v>
      </c>
      <c r="I19332" t="s">
        <v>44845</v>
      </c>
    </row>
    <row r="19333" spans="1:9" ht="32" x14ac:dyDescent="0.2">
      <c r="A19333" t="s">
        <v>44849</v>
      </c>
      <c r="B19333" t="s">
        <v>44850</v>
      </c>
      <c r="C19333">
        <v>1</v>
      </c>
      <c r="D19333">
        <f>26</f>
        <v>26</v>
      </c>
      <c r="E19333" t="s">
        <v>12</v>
      </c>
      <c r="F19333" s="3" t="s">
        <v>44851</v>
      </c>
      <c r="G19333">
        <v>2007</v>
      </c>
      <c r="H19333" t="s">
        <v>371</v>
      </c>
      <c r="I19333" t="s">
        <v>44852</v>
      </c>
    </row>
    <row r="19334" spans="1:9" ht="16" x14ac:dyDescent="0.2">
      <c r="A19334" t="s">
        <v>44853</v>
      </c>
      <c r="B19334" t="s">
        <v>44854</v>
      </c>
      <c r="C19334">
        <v>1</v>
      </c>
      <c r="D19334" t="s">
        <v>12</v>
      </c>
      <c r="E19334" t="s">
        <v>12</v>
      </c>
      <c r="F19334" s="3" t="s">
        <v>5373</v>
      </c>
      <c r="G19334">
        <v>2007</v>
      </c>
      <c r="H19334" t="s">
        <v>140</v>
      </c>
      <c r="I19334" t="s">
        <v>44855</v>
      </c>
    </row>
    <row r="19335" spans="1:9" ht="16" x14ac:dyDescent="0.2">
      <c r="A19335" t="s">
        <v>44856</v>
      </c>
      <c r="B19335" t="s">
        <v>44857</v>
      </c>
      <c r="C19335">
        <v>1</v>
      </c>
      <c r="D19335" t="s">
        <v>2621</v>
      </c>
      <c r="E19335" t="s">
        <v>12</v>
      </c>
      <c r="F19335" s="3" t="s">
        <v>6011</v>
      </c>
      <c r="G19335">
        <v>2007</v>
      </c>
      <c r="H19335" t="s">
        <v>140</v>
      </c>
      <c r="I19335" t="s">
        <v>44858</v>
      </c>
    </row>
    <row r="19336" spans="1:9" ht="16" x14ac:dyDescent="0.2">
      <c r="A19336" t="s">
        <v>44856</v>
      </c>
      <c r="B19336" t="s">
        <v>44859</v>
      </c>
      <c r="C19336">
        <v>2</v>
      </c>
      <c r="D19336" t="s">
        <v>12</v>
      </c>
      <c r="E19336" t="s">
        <v>12</v>
      </c>
      <c r="F19336" s="3" t="s">
        <v>44860</v>
      </c>
      <c r="G19336">
        <v>2007</v>
      </c>
      <c r="H19336" t="s">
        <v>140</v>
      </c>
      <c r="I19336" t="s">
        <v>44858</v>
      </c>
    </row>
    <row r="19337" spans="1:9" ht="16" x14ac:dyDescent="0.2">
      <c r="A19337" t="s">
        <v>44861</v>
      </c>
      <c r="B19337" t="s">
        <v>44862</v>
      </c>
      <c r="C19337">
        <v>1</v>
      </c>
      <c r="D19337" t="s">
        <v>12</v>
      </c>
      <c r="E19337" t="s">
        <v>12</v>
      </c>
      <c r="F19337" s="3" t="s">
        <v>44863</v>
      </c>
      <c r="G19337">
        <v>2007</v>
      </c>
      <c r="H19337" t="s">
        <v>140</v>
      </c>
      <c r="I19337" t="s">
        <v>44864</v>
      </c>
    </row>
    <row r="19338" spans="1:9" ht="16" x14ac:dyDescent="0.2">
      <c r="A19338" t="s">
        <v>44865</v>
      </c>
      <c r="B19338" t="s">
        <v>44866</v>
      </c>
      <c r="C19338">
        <v>1</v>
      </c>
      <c r="D19338" t="s">
        <v>1025</v>
      </c>
      <c r="E19338" t="s">
        <v>12</v>
      </c>
      <c r="F19338" s="3" t="s">
        <v>44867</v>
      </c>
      <c r="G19338">
        <v>2007</v>
      </c>
      <c r="H19338" t="s">
        <v>998</v>
      </c>
      <c r="I19338" t="s">
        <v>44868</v>
      </c>
    </row>
    <row r="19339" spans="1:9" ht="32" x14ac:dyDescent="0.2">
      <c r="A19339" t="s">
        <v>44865</v>
      </c>
      <c r="B19339" t="s">
        <v>44869</v>
      </c>
      <c r="C19339">
        <v>2</v>
      </c>
      <c r="D19339" t="s">
        <v>12</v>
      </c>
      <c r="E19339" t="s">
        <v>12</v>
      </c>
      <c r="F19339" s="3" t="s">
        <v>44870</v>
      </c>
      <c r="G19339">
        <v>2007</v>
      </c>
      <c r="H19339" t="s">
        <v>140</v>
      </c>
      <c r="I19339" t="s">
        <v>44868</v>
      </c>
    </row>
    <row r="19340" spans="1:9" ht="32" x14ac:dyDescent="0.2">
      <c r="A19340" t="s">
        <v>44865</v>
      </c>
      <c r="B19340" t="s">
        <v>44871</v>
      </c>
      <c r="C19340">
        <v>3</v>
      </c>
      <c r="D19340" t="s">
        <v>12</v>
      </c>
      <c r="E19340" t="s">
        <v>12</v>
      </c>
      <c r="F19340" s="3" t="s">
        <v>44872</v>
      </c>
      <c r="G19340">
        <v>2007</v>
      </c>
      <c r="H19340" t="s">
        <v>140</v>
      </c>
      <c r="I19340" t="s">
        <v>44868</v>
      </c>
    </row>
    <row r="19341" spans="1:9" ht="16" x14ac:dyDescent="0.2">
      <c r="A19341" t="s">
        <v>44873</v>
      </c>
      <c r="B19341" t="s">
        <v>3700</v>
      </c>
      <c r="C19341">
        <v>1</v>
      </c>
      <c r="D19341" t="s">
        <v>12</v>
      </c>
      <c r="E19341" t="s">
        <v>12</v>
      </c>
      <c r="F19341" s="3" t="s">
        <v>43005</v>
      </c>
      <c r="G19341">
        <v>2007</v>
      </c>
      <c r="H19341" t="s">
        <v>140</v>
      </c>
      <c r="I19341" t="s">
        <v>44874</v>
      </c>
    </row>
    <row r="19342" spans="1:9" ht="16" x14ac:dyDescent="0.2">
      <c r="A19342" t="s">
        <v>44873</v>
      </c>
      <c r="B19342" t="s">
        <v>1578</v>
      </c>
      <c r="C19342">
        <v>2</v>
      </c>
      <c r="D19342" t="s">
        <v>1579</v>
      </c>
      <c r="E19342" t="s">
        <v>12</v>
      </c>
      <c r="F19342" s="3" t="s">
        <v>15571</v>
      </c>
      <c r="G19342">
        <v>2007</v>
      </c>
      <c r="H19342" t="s">
        <v>140</v>
      </c>
      <c r="I19342" t="s">
        <v>44874</v>
      </c>
    </row>
    <row r="19343" spans="1:9" ht="16" x14ac:dyDescent="0.2">
      <c r="A19343" t="s">
        <v>44875</v>
      </c>
      <c r="B19343" t="s">
        <v>37768</v>
      </c>
      <c r="C19343">
        <v>1</v>
      </c>
      <c r="D19343">
        <f>154</f>
        <v>154</v>
      </c>
      <c r="E19343" t="s">
        <v>12</v>
      </c>
      <c r="F19343" s="3" t="s">
        <v>2230</v>
      </c>
      <c r="G19343">
        <v>2006</v>
      </c>
      <c r="H19343" t="s">
        <v>140</v>
      </c>
      <c r="I19343" t="s">
        <v>44876</v>
      </c>
    </row>
    <row r="19344" spans="1:9" ht="16" x14ac:dyDescent="0.2">
      <c r="A19344" t="s">
        <v>44877</v>
      </c>
      <c r="B19344" t="s">
        <v>44878</v>
      </c>
      <c r="C19344">
        <v>1</v>
      </c>
      <c r="D19344" t="s">
        <v>12</v>
      </c>
      <c r="E19344" t="s">
        <v>12</v>
      </c>
      <c r="F19344" s="3" t="s">
        <v>44879</v>
      </c>
      <c r="G19344">
        <v>2006</v>
      </c>
      <c r="H19344" t="s">
        <v>126</v>
      </c>
      <c r="I19344" t="s">
        <v>44880</v>
      </c>
    </row>
    <row r="19345" spans="1:9" ht="32" x14ac:dyDescent="0.2">
      <c r="A19345" t="s">
        <v>44877</v>
      </c>
      <c r="B19345" t="s">
        <v>44881</v>
      </c>
      <c r="C19345">
        <v>2</v>
      </c>
      <c r="D19345" t="s">
        <v>52</v>
      </c>
      <c r="E19345" t="s">
        <v>12</v>
      </c>
      <c r="F19345" s="3" t="s">
        <v>44882</v>
      </c>
      <c r="G19345">
        <v>2006</v>
      </c>
      <c r="H19345" t="s">
        <v>126</v>
      </c>
      <c r="I19345" t="s">
        <v>44880</v>
      </c>
    </row>
    <row r="19346" spans="1:9" ht="16" x14ac:dyDescent="0.2">
      <c r="A19346" t="s">
        <v>44883</v>
      </c>
      <c r="B19346" t="s">
        <v>44884</v>
      </c>
      <c r="C19346">
        <v>1</v>
      </c>
      <c r="D19346" t="s">
        <v>12</v>
      </c>
      <c r="E19346" t="s">
        <v>3989</v>
      </c>
      <c r="F19346" s="3" t="s">
        <v>23844</v>
      </c>
      <c r="G19346">
        <v>2006</v>
      </c>
      <c r="H19346" t="s">
        <v>2316</v>
      </c>
      <c r="I19346" t="s">
        <v>44885</v>
      </c>
    </row>
    <row r="19347" spans="1:9" ht="16" x14ac:dyDescent="0.2">
      <c r="A19347" t="s">
        <v>44886</v>
      </c>
      <c r="B19347" t="s">
        <v>44887</v>
      </c>
      <c r="C19347">
        <v>1</v>
      </c>
      <c r="D19347">
        <f>285</f>
        <v>285</v>
      </c>
      <c r="E19347" t="s">
        <v>12</v>
      </c>
      <c r="F19347" s="3" t="s">
        <v>44888</v>
      </c>
      <c r="G19347">
        <v>2006</v>
      </c>
      <c r="H19347" t="s">
        <v>140</v>
      </c>
      <c r="I19347" t="s">
        <v>44889</v>
      </c>
    </row>
    <row r="19348" spans="1:9" ht="32" x14ac:dyDescent="0.2">
      <c r="A19348" t="s">
        <v>44890</v>
      </c>
      <c r="B19348" t="s">
        <v>44891</v>
      </c>
      <c r="C19348">
        <v>1</v>
      </c>
      <c r="D19348" t="s">
        <v>12</v>
      </c>
      <c r="E19348" t="s">
        <v>12</v>
      </c>
      <c r="F19348" s="3" t="s">
        <v>44892</v>
      </c>
      <c r="G19348">
        <v>2006</v>
      </c>
      <c r="H19348" t="s">
        <v>126</v>
      </c>
      <c r="I19348" t="s">
        <v>44893</v>
      </c>
    </row>
    <row r="19349" spans="1:9" ht="16" x14ac:dyDescent="0.2">
      <c r="A19349" t="s">
        <v>44894</v>
      </c>
      <c r="B19349" t="s">
        <v>44895</v>
      </c>
      <c r="C19349">
        <v>1</v>
      </c>
      <c r="D19349" t="s">
        <v>12</v>
      </c>
      <c r="E19349" t="s">
        <v>12</v>
      </c>
      <c r="F19349" s="3" t="s">
        <v>18124</v>
      </c>
      <c r="G19349">
        <v>2006</v>
      </c>
      <c r="H19349" t="s">
        <v>140</v>
      </c>
      <c r="I19349" t="s">
        <v>44896</v>
      </c>
    </row>
    <row r="19350" spans="1:9" ht="32" x14ac:dyDescent="0.2">
      <c r="A19350" t="s">
        <v>44894</v>
      </c>
      <c r="B19350" t="s">
        <v>44897</v>
      </c>
      <c r="C19350">
        <v>2</v>
      </c>
      <c r="D19350" t="s">
        <v>12</v>
      </c>
      <c r="E19350" t="s">
        <v>12</v>
      </c>
      <c r="F19350" s="3" t="s">
        <v>44898</v>
      </c>
      <c r="G19350">
        <v>2006</v>
      </c>
      <c r="H19350" t="s">
        <v>140</v>
      </c>
      <c r="I19350" t="s">
        <v>44896</v>
      </c>
    </row>
    <row r="19351" spans="1:9" ht="32" x14ac:dyDescent="0.2">
      <c r="A19351" t="s">
        <v>44894</v>
      </c>
      <c r="B19351" t="s">
        <v>44899</v>
      </c>
      <c r="C19351">
        <v>3</v>
      </c>
      <c r="D19351" t="s">
        <v>12</v>
      </c>
      <c r="E19351" t="s">
        <v>12</v>
      </c>
      <c r="F19351" s="3" t="s">
        <v>44900</v>
      </c>
      <c r="G19351">
        <v>2006</v>
      </c>
      <c r="H19351" t="s">
        <v>140</v>
      </c>
      <c r="I19351" t="s">
        <v>44896</v>
      </c>
    </row>
    <row r="19352" spans="1:9" ht="32" x14ac:dyDescent="0.2">
      <c r="A19352" t="s">
        <v>44901</v>
      </c>
      <c r="B19352" t="s">
        <v>25539</v>
      </c>
      <c r="C19352">
        <v>1</v>
      </c>
      <c r="D19352" t="s">
        <v>12</v>
      </c>
      <c r="E19352" t="s">
        <v>12</v>
      </c>
      <c r="F19352" s="3" t="s">
        <v>25540</v>
      </c>
      <c r="G19352">
        <v>2006</v>
      </c>
      <c r="H19352" t="s">
        <v>140</v>
      </c>
      <c r="I19352" t="s">
        <v>44902</v>
      </c>
    </row>
    <row r="19353" spans="1:9" ht="32" x14ac:dyDescent="0.2">
      <c r="A19353" t="s">
        <v>44903</v>
      </c>
      <c r="B19353" t="s">
        <v>24945</v>
      </c>
      <c r="C19353">
        <v>1</v>
      </c>
      <c r="D19353" t="s">
        <v>292</v>
      </c>
      <c r="E19353" t="s">
        <v>996</v>
      </c>
      <c r="F19353" s="7" t="s">
        <v>24946</v>
      </c>
      <c r="G19353">
        <v>2006</v>
      </c>
      <c r="H19353" t="s">
        <v>140</v>
      </c>
      <c r="I19353" t="s">
        <v>44904</v>
      </c>
    </row>
    <row r="19354" spans="1:9" ht="32" x14ac:dyDescent="0.2">
      <c r="A19354" t="s">
        <v>44903</v>
      </c>
      <c r="B19354" t="s">
        <v>27754</v>
      </c>
      <c r="C19354">
        <v>2</v>
      </c>
      <c r="D19354" t="s">
        <v>12</v>
      </c>
      <c r="E19354" t="s">
        <v>12</v>
      </c>
      <c r="F19354" s="3" t="s">
        <v>33909</v>
      </c>
      <c r="G19354">
        <v>2006</v>
      </c>
      <c r="H19354" t="s">
        <v>140</v>
      </c>
      <c r="I19354" t="s">
        <v>44904</v>
      </c>
    </row>
    <row r="19355" spans="1:9" ht="16" x14ac:dyDescent="0.2">
      <c r="A19355" t="s">
        <v>44903</v>
      </c>
      <c r="B19355" t="s">
        <v>44579</v>
      </c>
      <c r="C19355">
        <v>3</v>
      </c>
      <c r="D19355">
        <f>514</f>
        <v>514</v>
      </c>
      <c r="E19355" t="s">
        <v>12</v>
      </c>
      <c r="F19355" s="3" t="s">
        <v>501</v>
      </c>
      <c r="G19355">
        <v>2006</v>
      </c>
      <c r="H19355" t="s">
        <v>140</v>
      </c>
      <c r="I19355" t="s">
        <v>44904</v>
      </c>
    </row>
    <row r="19356" spans="1:9" ht="32" x14ac:dyDescent="0.2">
      <c r="A19356" t="s">
        <v>44903</v>
      </c>
      <c r="B19356" t="s">
        <v>44689</v>
      </c>
      <c r="C19356">
        <v>4</v>
      </c>
      <c r="D19356" t="s">
        <v>292</v>
      </c>
      <c r="E19356" t="s">
        <v>12</v>
      </c>
      <c r="F19356" s="7" t="s">
        <v>18805</v>
      </c>
      <c r="G19356">
        <v>2006</v>
      </c>
      <c r="H19356" t="s">
        <v>140</v>
      </c>
      <c r="I19356" t="s">
        <v>44904</v>
      </c>
    </row>
    <row r="19357" spans="1:9" ht="32" x14ac:dyDescent="0.2">
      <c r="A19357" t="s">
        <v>44905</v>
      </c>
      <c r="B19357" t="s">
        <v>26364</v>
      </c>
      <c r="C19357">
        <v>1</v>
      </c>
      <c r="D19357" t="s">
        <v>292</v>
      </c>
      <c r="E19357" t="s">
        <v>12</v>
      </c>
      <c r="F19357" s="7" t="s">
        <v>19048</v>
      </c>
      <c r="G19357">
        <v>2006</v>
      </c>
      <c r="H19357" t="s">
        <v>140</v>
      </c>
      <c r="I19357" t="s">
        <v>44906</v>
      </c>
    </row>
    <row r="19358" spans="1:9" ht="32" x14ac:dyDescent="0.2">
      <c r="A19358" t="s">
        <v>44905</v>
      </c>
      <c r="B19358" t="s">
        <v>27751</v>
      </c>
      <c r="C19358">
        <v>2</v>
      </c>
      <c r="D19358" t="s">
        <v>292</v>
      </c>
      <c r="E19358" t="s">
        <v>12</v>
      </c>
      <c r="F19358" s="7" t="s">
        <v>19048</v>
      </c>
      <c r="G19358">
        <v>2006</v>
      </c>
      <c r="H19358" t="s">
        <v>140</v>
      </c>
      <c r="I19358" t="s">
        <v>44906</v>
      </c>
    </row>
    <row r="19359" spans="1:9" ht="16" x14ac:dyDescent="0.2">
      <c r="A19359" t="s">
        <v>44907</v>
      </c>
      <c r="B19359" t="s">
        <v>13287</v>
      </c>
      <c r="C19359">
        <v>1</v>
      </c>
      <c r="D19359">
        <f>26</f>
        <v>26</v>
      </c>
      <c r="E19359" t="s">
        <v>12</v>
      </c>
      <c r="F19359" s="3" t="s">
        <v>3951</v>
      </c>
      <c r="G19359">
        <v>2006</v>
      </c>
      <c r="H19359" t="s">
        <v>371</v>
      </c>
      <c r="I19359" t="s">
        <v>44908</v>
      </c>
    </row>
    <row r="19360" spans="1:9" ht="16" x14ac:dyDescent="0.2">
      <c r="A19360" t="s">
        <v>44909</v>
      </c>
      <c r="B19360" t="s">
        <v>44910</v>
      </c>
      <c r="C19360">
        <v>1</v>
      </c>
      <c r="D19360" t="s">
        <v>12</v>
      </c>
      <c r="E19360" t="s">
        <v>12</v>
      </c>
      <c r="F19360" s="3" t="s">
        <v>44911</v>
      </c>
      <c r="G19360">
        <v>2006</v>
      </c>
      <c r="H19360" t="s">
        <v>1248</v>
      </c>
      <c r="I19360" t="s">
        <v>44912</v>
      </c>
    </row>
    <row r="19361" spans="1:9" ht="32" x14ac:dyDescent="0.2">
      <c r="A19361" t="s">
        <v>44913</v>
      </c>
      <c r="B19361" t="s">
        <v>44914</v>
      </c>
      <c r="C19361">
        <v>1</v>
      </c>
      <c r="D19361" t="s">
        <v>12</v>
      </c>
      <c r="E19361" t="s">
        <v>12</v>
      </c>
      <c r="F19361" s="3" t="s">
        <v>44915</v>
      </c>
      <c r="G19361">
        <v>2006</v>
      </c>
      <c r="H19361" t="s">
        <v>1322</v>
      </c>
      <c r="I19361" t="s">
        <v>44916</v>
      </c>
    </row>
    <row r="19362" spans="1:9" ht="32" x14ac:dyDescent="0.2">
      <c r="A19362" t="s">
        <v>44913</v>
      </c>
      <c r="B19362" t="s">
        <v>43893</v>
      </c>
      <c r="C19362">
        <v>2</v>
      </c>
      <c r="D19362" t="s">
        <v>11556</v>
      </c>
      <c r="E19362" t="s">
        <v>464</v>
      </c>
      <c r="F19362" s="3" t="s">
        <v>43894</v>
      </c>
      <c r="G19362">
        <v>2006</v>
      </c>
      <c r="H19362" t="s">
        <v>86</v>
      </c>
      <c r="I19362" t="s">
        <v>44916</v>
      </c>
    </row>
    <row r="19363" spans="1:9" ht="32" x14ac:dyDescent="0.2">
      <c r="A19363" t="s">
        <v>44917</v>
      </c>
      <c r="B19363" t="s">
        <v>44918</v>
      </c>
      <c r="C19363">
        <v>1</v>
      </c>
      <c r="D19363">
        <v>551</v>
      </c>
      <c r="E19363" t="s">
        <v>12</v>
      </c>
      <c r="F19363" s="7" t="s">
        <v>44919</v>
      </c>
      <c r="G19363">
        <v>2006</v>
      </c>
      <c r="H19363" t="s">
        <v>140</v>
      </c>
      <c r="I19363" t="s">
        <v>44920</v>
      </c>
    </row>
    <row r="19364" spans="1:9" ht="32" x14ac:dyDescent="0.2">
      <c r="A19364" t="s">
        <v>44917</v>
      </c>
      <c r="B19364" t="s">
        <v>44921</v>
      </c>
      <c r="C19364">
        <v>2</v>
      </c>
      <c r="D19364" t="s">
        <v>12</v>
      </c>
      <c r="E19364" t="s">
        <v>12</v>
      </c>
      <c r="F19364" s="3" t="s">
        <v>44922</v>
      </c>
      <c r="G19364">
        <v>2006</v>
      </c>
      <c r="H19364" t="s">
        <v>140</v>
      </c>
      <c r="I19364" t="s">
        <v>44920</v>
      </c>
    </row>
    <row r="19365" spans="1:9" ht="32" x14ac:dyDescent="0.2">
      <c r="A19365" t="s">
        <v>44917</v>
      </c>
      <c r="B19365" t="s">
        <v>44923</v>
      </c>
      <c r="C19365">
        <v>3</v>
      </c>
      <c r="D19365">
        <v>551</v>
      </c>
      <c r="E19365" t="s">
        <v>12</v>
      </c>
      <c r="F19365" s="7" t="s">
        <v>44924</v>
      </c>
      <c r="G19365">
        <v>2006</v>
      </c>
      <c r="H19365" t="s">
        <v>140</v>
      </c>
      <c r="I19365" t="s">
        <v>44920</v>
      </c>
    </row>
    <row r="19366" spans="1:9" ht="16" x14ac:dyDescent="0.2">
      <c r="A19366" t="s">
        <v>44917</v>
      </c>
      <c r="B19366" t="s">
        <v>44925</v>
      </c>
      <c r="C19366">
        <v>4</v>
      </c>
      <c r="D19366" t="s">
        <v>12</v>
      </c>
      <c r="E19366" t="s">
        <v>12</v>
      </c>
      <c r="F19366" s="3" t="s">
        <v>44926</v>
      </c>
      <c r="G19366">
        <v>2006</v>
      </c>
      <c r="H19366" t="s">
        <v>140</v>
      </c>
      <c r="I19366" t="s">
        <v>44920</v>
      </c>
    </row>
    <row r="19367" spans="1:9" ht="32" x14ac:dyDescent="0.2">
      <c r="A19367" t="s">
        <v>44917</v>
      </c>
      <c r="B19367" t="s">
        <v>44927</v>
      </c>
      <c r="C19367">
        <v>5</v>
      </c>
      <c r="D19367">
        <v>551</v>
      </c>
      <c r="E19367" t="s">
        <v>12</v>
      </c>
      <c r="F19367" s="7" t="s">
        <v>44928</v>
      </c>
      <c r="G19367">
        <v>2006</v>
      </c>
      <c r="H19367" t="s">
        <v>140</v>
      </c>
      <c r="I19367" t="s">
        <v>44920</v>
      </c>
    </row>
    <row r="19368" spans="1:9" ht="32" x14ac:dyDescent="0.2">
      <c r="A19368" t="s">
        <v>44917</v>
      </c>
      <c r="B19368" t="s">
        <v>44929</v>
      </c>
      <c r="C19368">
        <v>6</v>
      </c>
      <c r="D19368">
        <v>551</v>
      </c>
      <c r="E19368" t="s">
        <v>12</v>
      </c>
      <c r="F19368" s="7" t="s">
        <v>44930</v>
      </c>
      <c r="G19368">
        <v>2006</v>
      </c>
      <c r="H19368" t="s">
        <v>140</v>
      </c>
      <c r="I19368" t="s">
        <v>44920</v>
      </c>
    </row>
    <row r="19369" spans="1:9" ht="32" x14ac:dyDescent="0.2">
      <c r="A19369" t="s">
        <v>44917</v>
      </c>
      <c r="B19369" t="s">
        <v>44931</v>
      </c>
      <c r="C19369">
        <v>7</v>
      </c>
      <c r="D19369">
        <v>551</v>
      </c>
      <c r="E19369" t="s">
        <v>12</v>
      </c>
      <c r="F19369" s="7" t="s">
        <v>44932</v>
      </c>
      <c r="G19369">
        <v>2006</v>
      </c>
      <c r="H19369" t="s">
        <v>140</v>
      </c>
      <c r="I19369" t="s">
        <v>44920</v>
      </c>
    </row>
    <row r="19370" spans="1:9" ht="16" x14ac:dyDescent="0.2">
      <c r="A19370" t="s">
        <v>44933</v>
      </c>
      <c r="B19370" t="s">
        <v>5590</v>
      </c>
      <c r="C19370">
        <v>1</v>
      </c>
      <c r="D19370">
        <f>169</f>
        <v>169</v>
      </c>
      <c r="E19370" t="s">
        <v>12</v>
      </c>
      <c r="F19370" s="3" t="s">
        <v>5594</v>
      </c>
      <c r="G19370">
        <v>2006</v>
      </c>
      <c r="H19370" t="s">
        <v>140</v>
      </c>
      <c r="I19370" t="s">
        <v>44934</v>
      </c>
    </row>
    <row r="19371" spans="1:9" ht="16" x14ac:dyDescent="0.2">
      <c r="A19371" t="s">
        <v>44933</v>
      </c>
      <c r="B19371" t="s">
        <v>44935</v>
      </c>
      <c r="C19371">
        <v>2</v>
      </c>
      <c r="D19371" t="s">
        <v>12</v>
      </c>
      <c r="E19371" t="s">
        <v>12</v>
      </c>
      <c r="F19371" s="3" t="s">
        <v>44936</v>
      </c>
      <c r="G19371">
        <v>2006</v>
      </c>
      <c r="H19371" t="s">
        <v>140</v>
      </c>
      <c r="I19371" t="s">
        <v>44934</v>
      </c>
    </row>
    <row r="19372" spans="1:9" ht="32" x14ac:dyDescent="0.2">
      <c r="A19372" t="s">
        <v>44933</v>
      </c>
      <c r="B19372" t="s">
        <v>44937</v>
      </c>
      <c r="C19372">
        <v>3</v>
      </c>
      <c r="D19372">
        <f>302</f>
        <v>302</v>
      </c>
      <c r="E19372" t="s">
        <v>12</v>
      </c>
      <c r="F19372" s="3" t="s">
        <v>29747</v>
      </c>
      <c r="G19372">
        <v>2006</v>
      </c>
      <c r="H19372" t="s">
        <v>140</v>
      </c>
      <c r="I19372" t="s">
        <v>44934</v>
      </c>
    </row>
    <row r="19373" spans="1:9" ht="16" x14ac:dyDescent="0.2">
      <c r="A19373" t="s">
        <v>44938</v>
      </c>
      <c r="B19373" t="s">
        <v>5147</v>
      </c>
      <c r="C19373">
        <v>1</v>
      </c>
      <c r="D19373" t="s">
        <v>12</v>
      </c>
      <c r="E19373" t="s">
        <v>12</v>
      </c>
      <c r="F19373" s="3" t="s">
        <v>44939</v>
      </c>
      <c r="G19373">
        <v>2006</v>
      </c>
      <c r="H19373" t="s">
        <v>140</v>
      </c>
      <c r="I19373" t="s">
        <v>44940</v>
      </c>
    </row>
    <row r="19374" spans="1:9" ht="32" x14ac:dyDescent="0.2">
      <c r="A19374" t="s">
        <v>44938</v>
      </c>
      <c r="B19374" t="s">
        <v>44941</v>
      </c>
      <c r="C19374">
        <v>2</v>
      </c>
      <c r="D19374">
        <f>441</f>
        <v>441</v>
      </c>
      <c r="E19374" t="s">
        <v>12</v>
      </c>
      <c r="F19374" s="3" t="s">
        <v>30224</v>
      </c>
      <c r="G19374">
        <v>2006</v>
      </c>
      <c r="H19374" t="s">
        <v>140</v>
      </c>
      <c r="I19374" t="s">
        <v>44940</v>
      </c>
    </row>
    <row r="19375" spans="1:9" ht="16" x14ac:dyDescent="0.2">
      <c r="A19375" t="s">
        <v>44938</v>
      </c>
      <c r="B19375" t="s">
        <v>44942</v>
      </c>
      <c r="C19375">
        <v>3</v>
      </c>
      <c r="D19375">
        <f>410</f>
        <v>410</v>
      </c>
      <c r="E19375" t="s">
        <v>12</v>
      </c>
      <c r="F19375" s="3" t="s">
        <v>44943</v>
      </c>
      <c r="G19375">
        <v>2006</v>
      </c>
      <c r="H19375" t="s">
        <v>140</v>
      </c>
      <c r="I19375" t="s">
        <v>44940</v>
      </c>
    </row>
    <row r="19376" spans="1:9" ht="32" x14ac:dyDescent="0.2">
      <c r="A19376" t="s">
        <v>44944</v>
      </c>
      <c r="B19376" t="s">
        <v>7767</v>
      </c>
      <c r="C19376">
        <v>1</v>
      </c>
      <c r="D19376">
        <f>100</f>
        <v>100</v>
      </c>
      <c r="E19376" t="s">
        <v>35790</v>
      </c>
      <c r="F19376" s="3" t="s">
        <v>44945</v>
      </c>
      <c r="G19376">
        <v>2006</v>
      </c>
      <c r="H19376" t="s">
        <v>86</v>
      </c>
      <c r="I19376" t="s">
        <v>44946</v>
      </c>
    </row>
    <row r="19377" spans="1:9" ht="32" x14ac:dyDescent="0.2">
      <c r="A19377" t="s">
        <v>44947</v>
      </c>
      <c r="B19377" t="s">
        <v>44587</v>
      </c>
      <c r="C19377">
        <v>1</v>
      </c>
      <c r="D19377">
        <f>154</f>
        <v>154</v>
      </c>
      <c r="E19377" t="s">
        <v>12</v>
      </c>
      <c r="F19377" s="3" t="s">
        <v>44948</v>
      </c>
      <c r="G19377">
        <v>2006</v>
      </c>
      <c r="H19377" t="s">
        <v>140</v>
      </c>
      <c r="I19377" t="s">
        <v>44949</v>
      </c>
    </row>
    <row r="19378" spans="1:9" ht="32" x14ac:dyDescent="0.2">
      <c r="A19378" t="s">
        <v>44947</v>
      </c>
      <c r="B19378" t="s">
        <v>44950</v>
      </c>
      <c r="C19378">
        <v>2</v>
      </c>
      <c r="D19378">
        <f>222</f>
        <v>222</v>
      </c>
      <c r="E19378" t="s">
        <v>12</v>
      </c>
      <c r="F19378" s="3" t="s">
        <v>43504</v>
      </c>
      <c r="G19378">
        <v>2006</v>
      </c>
      <c r="H19378" t="s">
        <v>140</v>
      </c>
      <c r="I19378" t="s">
        <v>44949</v>
      </c>
    </row>
    <row r="19379" spans="1:9" ht="16" x14ac:dyDescent="0.2">
      <c r="A19379" t="s">
        <v>44951</v>
      </c>
      <c r="B19379" t="s">
        <v>24968</v>
      </c>
      <c r="C19379">
        <v>1</v>
      </c>
      <c r="D19379">
        <f>400</f>
        <v>400</v>
      </c>
      <c r="E19379" t="s">
        <v>12</v>
      </c>
      <c r="F19379" s="3" t="s">
        <v>44096</v>
      </c>
      <c r="G19379">
        <v>2006</v>
      </c>
      <c r="H19379" t="s">
        <v>140</v>
      </c>
      <c r="I19379" t="s">
        <v>44952</v>
      </c>
    </row>
    <row r="19380" spans="1:9" ht="16" x14ac:dyDescent="0.2">
      <c r="A19380" t="s">
        <v>44951</v>
      </c>
      <c r="B19380" t="s">
        <v>44953</v>
      </c>
      <c r="C19380">
        <v>2</v>
      </c>
      <c r="D19380">
        <f>441</f>
        <v>441</v>
      </c>
      <c r="E19380" t="s">
        <v>12</v>
      </c>
      <c r="F19380" s="3" t="s">
        <v>44954</v>
      </c>
      <c r="G19380">
        <v>2006</v>
      </c>
      <c r="H19380" t="s">
        <v>140</v>
      </c>
      <c r="I19380" t="s">
        <v>44952</v>
      </c>
    </row>
    <row r="19381" spans="1:9" ht="16" x14ac:dyDescent="0.2">
      <c r="A19381" t="s">
        <v>44951</v>
      </c>
      <c r="B19381" t="s">
        <v>44955</v>
      </c>
      <c r="C19381">
        <v>3</v>
      </c>
      <c r="D19381" t="s">
        <v>1128</v>
      </c>
      <c r="E19381" t="s">
        <v>12</v>
      </c>
      <c r="F19381" s="3" t="s">
        <v>44956</v>
      </c>
      <c r="G19381">
        <v>2006</v>
      </c>
      <c r="H19381" t="s">
        <v>140</v>
      </c>
      <c r="I19381" t="s">
        <v>44952</v>
      </c>
    </row>
    <row r="19382" spans="1:9" ht="16" x14ac:dyDescent="0.2">
      <c r="A19382" t="s">
        <v>44951</v>
      </c>
      <c r="B19382" t="s">
        <v>44957</v>
      </c>
      <c r="C19382">
        <v>4</v>
      </c>
      <c r="D19382" t="s">
        <v>12</v>
      </c>
      <c r="E19382" t="s">
        <v>12</v>
      </c>
      <c r="F19382" s="3" t="s">
        <v>44958</v>
      </c>
      <c r="G19382">
        <v>2006</v>
      </c>
      <c r="H19382" t="s">
        <v>140</v>
      </c>
      <c r="I19382" t="s">
        <v>44952</v>
      </c>
    </row>
    <row r="19383" spans="1:9" ht="16" x14ac:dyDescent="0.2">
      <c r="A19383" t="s">
        <v>44951</v>
      </c>
      <c r="B19383" t="s">
        <v>44959</v>
      </c>
      <c r="C19383">
        <v>5</v>
      </c>
      <c r="D19383" t="s">
        <v>12</v>
      </c>
      <c r="E19383" t="s">
        <v>12</v>
      </c>
      <c r="F19383" s="3" t="s">
        <v>44960</v>
      </c>
      <c r="G19383">
        <v>2006</v>
      </c>
      <c r="H19383" t="s">
        <v>140</v>
      </c>
      <c r="I19383" t="s">
        <v>44952</v>
      </c>
    </row>
    <row r="19384" spans="1:9" ht="32" x14ac:dyDescent="0.2">
      <c r="A19384" t="s">
        <v>44951</v>
      </c>
      <c r="B19384" t="s">
        <v>44961</v>
      </c>
      <c r="C19384">
        <v>6</v>
      </c>
      <c r="D19384">
        <f>400</f>
        <v>400</v>
      </c>
      <c r="E19384" t="s">
        <v>12</v>
      </c>
      <c r="F19384" s="3" t="s">
        <v>44962</v>
      </c>
      <c r="G19384">
        <v>2006</v>
      </c>
      <c r="H19384" t="s">
        <v>140</v>
      </c>
      <c r="I19384" t="s">
        <v>44952</v>
      </c>
    </row>
    <row r="19385" spans="1:9" ht="16" x14ac:dyDescent="0.2">
      <c r="A19385" t="s">
        <v>44963</v>
      </c>
      <c r="B19385" t="s">
        <v>44964</v>
      </c>
      <c r="C19385">
        <v>1</v>
      </c>
      <c r="D19385" t="s">
        <v>12</v>
      </c>
      <c r="E19385" t="s">
        <v>4607</v>
      </c>
      <c r="F19385" s="3" t="s">
        <v>44965</v>
      </c>
      <c r="G19385">
        <v>2006</v>
      </c>
      <c r="H19385" t="s">
        <v>86</v>
      </c>
      <c r="I19385" t="s">
        <v>44966</v>
      </c>
    </row>
    <row r="19386" spans="1:9" ht="16" x14ac:dyDescent="0.2">
      <c r="A19386" t="s">
        <v>44967</v>
      </c>
      <c r="B19386" t="s">
        <v>44968</v>
      </c>
      <c r="C19386">
        <v>1</v>
      </c>
      <c r="D19386" t="s">
        <v>12</v>
      </c>
      <c r="E19386" t="s">
        <v>12</v>
      </c>
      <c r="F19386" s="3" t="s">
        <v>44969</v>
      </c>
      <c r="G19386">
        <v>2006</v>
      </c>
      <c r="H19386" t="s">
        <v>140</v>
      </c>
      <c r="I19386" t="s">
        <v>44970</v>
      </c>
    </row>
    <row r="19387" spans="1:9" ht="16" x14ac:dyDescent="0.2">
      <c r="A19387" t="s">
        <v>44971</v>
      </c>
      <c r="B19387" t="s">
        <v>27422</v>
      </c>
      <c r="C19387">
        <v>1</v>
      </c>
      <c r="D19387" t="s">
        <v>31</v>
      </c>
      <c r="E19387" t="s">
        <v>12</v>
      </c>
      <c r="F19387" s="3" t="s">
        <v>29299</v>
      </c>
      <c r="G19387">
        <v>2006</v>
      </c>
      <c r="H19387" t="s">
        <v>140</v>
      </c>
      <c r="I19387" t="s">
        <v>44972</v>
      </c>
    </row>
    <row r="19388" spans="1:9" ht="16" x14ac:dyDescent="0.2">
      <c r="A19388" t="s">
        <v>44971</v>
      </c>
      <c r="B19388" t="s">
        <v>44973</v>
      </c>
      <c r="C19388">
        <v>2</v>
      </c>
      <c r="D19388" t="s">
        <v>344</v>
      </c>
      <c r="E19388" t="s">
        <v>12</v>
      </c>
      <c r="F19388" s="3" t="s">
        <v>7384</v>
      </c>
      <c r="G19388">
        <v>2006</v>
      </c>
      <c r="H19388" t="s">
        <v>140</v>
      </c>
      <c r="I19388" t="s">
        <v>44972</v>
      </c>
    </row>
    <row r="19389" spans="1:9" ht="16" x14ac:dyDescent="0.2">
      <c r="A19389" t="s">
        <v>44974</v>
      </c>
      <c r="B19389" t="s">
        <v>44975</v>
      </c>
      <c r="C19389">
        <v>1</v>
      </c>
      <c r="D19389">
        <f>272</f>
        <v>272</v>
      </c>
      <c r="E19389" t="s">
        <v>12</v>
      </c>
      <c r="F19389" s="3" t="s">
        <v>26608</v>
      </c>
      <c r="G19389">
        <v>2006</v>
      </c>
      <c r="H19389" t="s">
        <v>86</v>
      </c>
      <c r="I19389" t="s">
        <v>44976</v>
      </c>
    </row>
    <row r="19390" spans="1:9" ht="16" x14ac:dyDescent="0.2">
      <c r="A19390" t="s">
        <v>44977</v>
      </c>
      <c r="B19390" t="s">
        <v>44978</v>
      </c>
      <c r="C19390">
        <v>1</v>
      </c>
      <c r="D19390" t="s">
        <v>12</v>
      </c>
      <c r="E19390" t="s">
        <v>12</v>
      </c>
      <c r="F19390" s="3" t="s">
        <v>44979</v>
      </c>
      <c r="G19390">
        <v>2006</v>
      </c>
      <c r="H19390" t="s">
        <v>44980</v>
      </c>
      <c r="I19390" t="s">
        <v>44981</v>
      </c>
    </row>
    <row r="19391" spans="1:9" ht="16" x14ac:dyDescent="0.2">
      <c r="A19391" t="s">
        <v>44982</v>
      </c>
      <c r="B19391" t="s">
        <v>30952</v>
      </c>
      <c r="C19391">
        <v>1</v>
      </c>
      <c r="D19391" t="s">
        <v>12</v>
      </c>
      <c r="E19391" t="s">
        <v>12</v>
      </c>
      <c r="F19391" s="3" t="s">
        <v>44983</v>
      </c>
      <c r="G19391">
        <v>2006</v>
      </c>
      <c r="H19391" t="s">
        <v>368</v>
      </c>
      <c r="I19391" t="s">
        <v>44984</v>
      </c>
    </row>
    <row r="19392" spans="1:9" ht="32" x14ac:dyDescent="0.2">
      <c r="A19392" t="s">
        <v>44982</v>
      </c>
      <c r="B19392" t="s">
        <v>44985</v>
      </c>
      <c r="C19392">
        <v>2</v>
      </c>
      <c r="D19392" t="s">
        <v>1148</v>
      </c>
      <c r="E19392" t="s">
        <v>8708</v>
      </c>
      <c r="F19392" s="3" t="s">
        <v>35822</v>
      </c>
      <c r="G19392">
        <v>2006</v>
      </c>
      <c r="H19392" t="s">
        <v>368</v>
      </c>
      <c r="I19392" t="s">
        <v>44984</v>
      </c>
    </row>
    <row r="19393" spans="1:9" ht="32" x14ac:dyDescent="0.2">
      <c r="A19393" t="s">
        <v>44982</v>
      </c>
      <c r="B19393" t="s">
        <v>44986</v>
      </c>
      <c r="C19393">
        <v>3</v>
      </c>
      <c r="D19393" t="s">
        <v>5327</v>
      </c>
      <c r="E19393" t="s">
        <v>12</v>
      </c>
      <c r="F19393" s="3" t="s">
        <v>31343</v>
      </c>
      <c r="G19393">
        <v>2006</v>
      </c>
      <c r="H19393" t="s">
        <v>368</v>
      </c>
      <c r="I19393" t="s">
        <v>44984</v>
      </c>
    </row>
    <row r="19394" spans="1:9" ht="32" x14ac:dyDescent="0.2">
      <c r="A19394" t="s">
        <v>44987</v>
      </c>
      <c r="B19394" t="s">
        <v>26364</v>
      </c>
      <c r="C19394">
        <v>1</v>
      </c>
      <c r="D19394" t="s">
        <v>292</v>
      </c>
      <c r="E19394" t="s">
        <v>12</v>
      </c>
      <c r="F19394" s="7" t="s">
        <v>19048</v>
      </c>
      <c r="G19394">
        <v>2006</v>
      </c>
      <c r="H19394" t="s">
        <v>140</v>
      </c>
      <c r="I19394" t="s">
        <v>44988</v>
      </c>
    </row>
    <row r="19395" spans="1:9" ht="16" x14ac:dyDescent="0.2">
      <c r="A19395" t="s">
        <v>44989</v>
      </c>
      <c r="B19395" t="s">
        <v>44990</v>
      </c>
      <c r="C19395">
        <v>1</v>
      </c>
      <c r="D19395" t="s">
        <v>12</v>
      </c>
      <c r="E19395" t="s">
        <v>12</v>
      </c>
      <c r="F19395" s="3" t="s">
        <v>44991</v>
      </c>
      <c r="G19395">
        <v>2006</v>
      </c>
      <c r="H19395" t="s">
        <v>140</v>
      </c>
      <c r="I19395" t="s">
        <v>44992</v>
      </c>
    </row>
    <row r="19396" spans="1:9" ht="16" x14ac:dyDescent="0.2">
      <c r="A19396" t="s">
        <v>44993</v>
      </c>
      <c r="B19396" t="s">
        <v>44994</v>
      </c>
      <c r="C19396">
        <v>1</v>
      </c>
      <c r="D19396" t="s">
        <v>12</v>
      </c>
      <c r="E19396" t="s">
        <v>12</v>
      </c>
      <c r="F19396" s="3" t="s">
        <v>44939</v>
      </c>
      <c r="G19396">
        <v>2006</v>
      </c>
      <c r="H19396" t="s">
        <v>140</v>
      </c>
      <c r="I19396" t="s">
        <v>44995</v>
      </c>
    </row>
    <row r="19397" spans="1:9" ht="32" x14ac:dyDescent="0.2">
      <c r="A19397" t="s">
        <v>44996</v>
      </c>
      <c r="B19397" t="s">
        <v>44997</v>
      </c>
      <c r="C19397">
        <v>1</v>
      </c>
      <c r="D19397">
        <f>237</f>
        <v>237</v>
      </c>
      <c r="E19397" t="s">
        <v>12</v>
      </c>
      <c r="F19397" s="3" t="s">
        <v>44998</v>
      </c>
      <c r="G19397">
        <v>2006</v>
      </c>
      <c r="H19397" t="s">
        <v>21</v>
      </c>
      <c r="I19397" t="s">
        <v>44999</v>
      </c>
    </row>
    <row r="19398" spans="1:9" ht="16" x14ac:dyDescent="0.2">
      <c r="A19398" t="s">
        <v>44996</v>
      </c>
      <c r="B19398" t="s">
        <v>45000</v>
      </c>
      <c r="C19398">
        <v>2</v>
      </c>
      <c r="D19398" t="s">
        <v>12</v>
      </c>
      <c r="E19398" t="s">
        <v>12</v>
      </c>
      <c r="F19398" s="3" t="s">
        <v>45001</v>
      </c>
      <c r="G19398">
        <v>2006</v>
      </c>
      <c r="H19398" t="s">
        <v>76</v>
      </c>
      <c r="I19398" t="s">
        <v>44999</v>
      </c>
    </row>
    <row r="19399" spans="1:9" ht="16" x14ac:dyDescent="0.2">
      <c r="A19399" t="s">
        <v>44996</v>
      </c>
      <c r="B19399" t="s">
        <v>45002</v>
      </c>
      <c r="C19399">
        <v>3</v>
      </c>
      <c r="D19399" t="s">
        <v>12</v>
      </c>
      <c r="E19399" t="s">
        <v>12</v>
      </c>
      <c r="F19399" s="3" t="s">
        <v>45003</v>
      </c>
      <c r="G19399">
        <v>2006</v>
      </c>
      <c r="H19399" t="s">
        <v>76</v>
      </c>
      <c r="I19399" t="s">
        <v>44999</v>
      </c>
    </row>
    <row r="19400" spans="1:9" ht="16" x14ac:dyDescent="0.2">
      <c r="A19400" t="s">
        <v>45004</v>
      </c>
      <c r="B19400" t="s">
        <v>45005</v>
      </c>
      <c r="C19400">
        <v>1</v>
      </c>
      <c r="D19400" t="s">
        <v>12</v>
      </c>
      <c r="E19400" t="s">
        <v>12</v>
      </c>
      <c r="F19400" s="3" t="s">
        <v>13221</v>
      </c>
      <c r="G19400">
        <v>2006</v>
      </c>
      <c r="H19400" t="s">
        <v>37</v>
      </c>
      <c r="I19400" t="s">
        <v>45006</v>
      </c>
    </row>
    <row r="19401" spans="1:9" ht="16" x14ac:dyDescent="0.2">
      <c r="A19401" t="s">
        <v>45007</v>
      </c>
      <c r="B19401" t="s">
        <v>6008</v>
      </c>
      <c r="C19401">
        <v>1</v>
      </c>
      <c r="D19401" t="s">
        <v>12</v>
      </c>
      <c r="E19401" t="s">
        <v>12</v>
      </c>
      <c r="F19401" s="3" t="s">
        <v>18780</v>
      </c>
      <c r="G19401">
        <v>2006</v>
      </c>
      <c r="H19401" t="s">
        <v>140</v>
      </c>
      <c r="I19401" t="s">
        <v>45008</v>
      </c>
    </row>
    <row r="19402" spans="1:9" ht="16" x14ac:dyDescent="0.2">
      <c r="A19402" t="s">
        <v>45007</v>
      </c>
      <c r="B19402" t="s">
        <v>42175</v>
      </c>
      <c r="C19402">
        <v>2</v>
      </c>
      <c r="D19402" t="s">
        <v>31</v>
      </c>
      <c r="E19402" t="s">
        <v>334</v>
      </c>
      <c r="F19402" s="3" t="s">
        <v>18462</v>
      </c>
      <c r="G19402">
        <v>2006</v>
      </c>
      <c r="H19402" t="s">
        <v>1524</v>
      </c>
      <c r="I19402" t="s">
        <v>45008</v>
      </c>
    </row>
    <row r="19403" spans="1:9" ht="16" x14ac:dyDescent="0.2">
      <c r="A19403" t="s">
        <v>45007</v>
      </c>
      <c r="B19403" t="s">
        <v>45009</v>
      </c>
      <c r="C19403">
        <v>3</v>
      </c>
      <c r="D19403" t="s">
        <v>12</v>
      </c>
      <c r="E19403" t="s">
        <v>12</v>
      </c>
      <c r="F19403" s="3" t="s">
        <v>45010</v>
      </c>
      <c r="G19403">
        <v>2006</v>
      </c>
      <c r="H19403" t="s">
        <v>140</v>
      </c>
      <c r="I19403" t="s">
        <v>45008</v>
      </c>
    </row>
    <row r="19404" spans="1:9" ht="16" x14ac:dyDescent="0.2">
      <c r="A19404" t="s">
        <v>45007</v>
      </c>
      <c r="B19404" t="s">
        <v>45011</v>
      </c>
      <c r="C19404">
        <v>4</v>
      </c>
      <c r="D19404" t="s">
        <v>12</v>
      </c>
      <c r="E19404" t="s">
        <v>12</v>
      </c>
      <c r="F19404" s="3" t="s">
        <v>18780</v>
      </c>
      <c r="G19404">
        <v>2006</v>
      </c>
      <c r="H19404" t="s">
        <v>140</v>
      </c>
      <c r="I19404" t="s">
        <v>45008</v>
      </c>
    </row>
    <row r="19405" spans="1:9" ht="16" x14ac:dyDescent="0.2">
      <c r="A19405" t="s">
        <v>45012</v>
      </c>
      <c r="B19405" t="s">
        <v>45013</v>
      </c>
      <c r="C19405">
        <v>1</v>
      </c>
      <c r="D19405" t="s">
        <v>731</v>
      </c>
      <c r="E19405" t="s">
        <v>12</v>
      </c>
      <c r="F19405" s="3" t="s">
        <v>33681</v>
      </c>
      <c r="G19405">
        <v>2006</v>
      </c>
      <c r="H19405" t="s">
        <v>714</v>
      </c>
      <c r="I19405" t="s">
        <v>45014</v>
      </c>
    </row>
    <row r="19406" spans="1:9" ht="16" x14ac:dyDescent="0.2">
      <c r="A19406" t="s">
        <v>45012</v>
      </c>
      <c r="B19406" t="s">
        <v>45015</v>
      </c>
      <c r="C19406">
        <v>2</v>
      </c>
      <c r="D19406" t="s">
        <v>712</v>
      </c>
      <c r="E19406" t="s">
        <v>12</v>
      </c>
      <c r="F19406" s="3" t="s">
        <v>45016</v>
      </c>
      <c r="G19406">
        <v>2006</v>
      </c>
      <c r="H19406" t="s">
        <v>714</v>
      </c>
      <c r="I19406" t="s">
        <v>45014</v>
      </c>
    </row>
    <row r="19407" spans="1:9" ht="16" x14ac:dyDescent="0.2">
      <c r="A19407" t="s">
        <v>45017</v>
      </c>
      <c r="B19407" t="s">
        <v>5503</v>
      </c>
      <c r="C19407">
        <v>1</v>
      </c>
      <c r="D19407">
        <f>151</f>
        <v>151</v>
      </c>
      <c r="E19407" t="s">
        <v>12</v>
      </c>
      <c r="F19407" s="3" t="s">
        <v>20648</v>
      </c>
      <c r="G19407">
        <v>2006</v>
      </c>
      <c r="H19407" t="s">
        <v>140</v>
      </c>
      <c r="I19407" t="s">
        <v>45018</v>
      </c>
    </row>
    <row r="19408" spans="1:9" ht="16" x14ac:dyDescent="0.2">
      <c r="A19408" t="s">
        <v>45017</v>
      </c>
      <c r="B19408" t="s">
        <v>39814</v>
      </c>
      <c r="C19408">
        <v>2</v>
      </c>
      <c r="D19408">
        <f>400</f>
        <v>400</v>
      </c>
      <c r="E19408" t="s">
        <v>12</v>
      </c>
      <c r="F19408" s="3" t="s">
        <v>28161</v>
      </c>
      <c r="G19408">
        <v>2006</v>
      </c>
      <c r="H19408" t="s">
        <v>140</v>
      </c>
      <c r="I19408" t="s">
        <v>45018</v>
      </c>
    </row>
    <row r="19409" spans="1:9" ht="16" x14ac:dyDescent="0.2">
      <c r="A19409" t="s">
        <v>45017</v>
      </c>
      <c r="B19409" t="s">
        <v>45019</v>
      </c>
      <c r="C19409">
        <v>3</v>
      </c>
      <c r="D19409">
        <f>514</f>
        <v>514</v>
      </c>
      <c r="E19409" t="s">
        <v>12</v>
      </c>
      <c r="F19409" s="3" t="s">
        <v>501</v>
      </c>
      <c r="G19409">
        <v>2006</v>
      </c>
      <c r="H19409" t="s">
        <v>140</v>
      </c>
      <c r="I19409" t="s">
        <v>45018</v>
      </c>
    </row>
    <row r="19410" spans="1:9" ht="32" x14ac:dyDescent="0.2">
      <c r="A19410" t="s">
        <v>45020</v>
      </c>
      <c r="B19410" t="s">
        <v>45021</v>
      </c>
      <c r="C19410">
        <v>1</v>
      </c>
      <c r="D19410" t="s">
        <v>12</v>
      </c>
      <c r="E19410" t="s">
        <v>12</v>
      </c>
      <c r="F19410" s="3" t="s">
        <v>45022</v>
      </c>
      <c r="G19410">
        <v>2006</v>
      </c>
      <c r="H19410" t="s">
        <v>5763</v>
      </c>
      <c r="I19410" t="s">
        <v>45023</v>
      </c>
    </row>
    <row r="19411" spans="1:9" ht="16" x14ac:dyDescent="0.2">
      <c r="A19411" t="s">
        <v>45024</v>
      </c>
      <c r="B19411" t="s">
        <v>4612</v>
      </c>
      <c r="C19411">
        <v>1</v>
      </c>
      <c r="D19411">
        <f>400</f>
        <v>400</v>
      </c>
      <c r="E19411" t="s">
        <v>12</v>
      </c>
      <c r="F19411" s="3" t="s">
        <v>15569</v>
      </c>
      <c r="G19411">
        <v>2006</v>
      </c>
      <c r="H19411" t="s">
        <v>140</v>
      </c>
      <c r="I19411" t="s">
        <v>45025</v>
      </c>
    </row>
    <row r="19412" spans="1:9" ht="32" x14ac:dyDescent="0.2">
      <c r="A19412" t="s">
        <v>45024</v>
      </c>
      <c r="B19412" t="s">
        <v>45026</v>
      </c>
      <c r="C19412">
        <v>2</v>
      </c>
      <c r="D19412" t="s">
        <v>12</v>
      </c>
      <c r="E19412" t="s">
        <v>12</v>
      </c>
      <c r="F19412" s="3" t="s">
        <v>43398</v>
      </c>
      <c r="G19412">
        <v>2006</v>
      </c>
      <c r="H19412" t="s">
        <v>140</v>
      </c>
      <c r="I19412" t="s">
        <v>45025</v>
      </c>
    </row>
    <row r="19413" spans="1:9" ht="16" x14ac:dyDescent="0.2">
      <c r="A19413" t="s">
        <v>45024</v>
      </c>
      <c r="B19413" t="s">
        <v>45027</v>
      </c>
      <c r="C19413">
        <v>3</v>
      </c>
      <c r="D19413" t="s">
        <v>142</v>
      </c>
      <c r="E19413" t="s">
        <v>12</v>
      </c>
      <c r="F19413" s="3" t="s">
        <v>12241</v>
      </c>
      <c r="G19413">
        <v>2006</v>
      </c>
      <c r="H19413" t="s">
        <v>140</v>
      </c>
      <c r="I19413" t="s">
        <v>45025</v>
      </c>
    </row>
    <row r="19414" spans="1:9" ht="32" x14ac:dyDescent="0.2">
      <c r="A19414" t="s">
        <v>45028</v>
      </c>
      <c r="B19414" t="s">
        <v>24945</v>
      </c>
      <c r="C19414">
        <v>1</v>
      </c>
      <c r="D19414" t="s">
        <v>292</v>
      </c>
      <c r="E19414" t="s">
        <v>996</v>
      </c>
      <c r="F19414" s="7" t="s">
        <v>24946</v>
      </c>
      <c r="G19414">
        <v>2006</v>
      </c>
      <c r="H19414" t="s">
        <v>140</v>
      </c>
      <c r="I19414" t="s">
        <v>45029</v>
      </c>
    </row>
    <row r="19415" spans="1:9" ht="16" x14ac:dyDescent="0.2">
      <c r="A19415" t="s">
        <v>45028</v>
      </c>
      <c r="B19415" t="s">
        <v>5035</v>
      </c>
      <c r="C19415">
        <v>2</v>
      </c>
      <c r="D19415" t="s">
        <v>52</v>
      </c>
      <c r="E19415" t="s">
        <v>12</v>
      </c>
      <c r="F19415" s="3" t="s">
        <v>5036</v>
      </c>
      <c r="G19415">
        <v>2006</v>
      </c>
      <c r="H19415" t="s">
        <v>140</v>
      </c>
      <c r="I19415" t="s">
        <v>45029</v>
      </c>
    </row>
    <row r="19416" spans="1:9" ht="32" x14ac:dyDescent="0.2">
      <c r="A19416" t="s">
        <v>45028</v>
      </c>
      <c r="B19416" t="s">
        <v>44689</v>
      </c>
      <c r="C19416">
        <v>3</v>
      </c>
      <c r="D19416" t="s">
        <v>292</v>
      </c>
      <c r="E19416" t="s">
        <v>12</v>
      </c>
      <c r="F19416" s="7" t="s">
        <v>18805</v>
      </c>
      <c r="G19416">
        <v>2006</v>
      </c>
      <c r="H19416" t="s">
        <v>140</v>
      </c>
      <c r="I19416" t="s">
        <v>45029</v>
      </c>
    </row>
    <row r="19417" spans="1:9" ht="16" x14ac:dyDescent="0.2">
      <c r="A19417" t="s">
        <v>45030</v>
      </c>
      <c r="B19417" t="s">
        <v>45031</v>
      </c>
      <c r="C19417">
        <v>1</v>
      </c>
      <c r="D19417" t="s">
        <v>12</v>
      </c>
      <c r="E19417" t="s">
        <v>12</v>
      </c>
      <c r="F19417" s="3" t="s">
        <v>45032</v>
      </c>
      <c r="G19417">
        <v>2006</v>
      </c>
      <c r="H19417" t="s">
        <v>140</v>
      </c>
      <c r="I19417" t="s">
        <v>45033</v>
      </c>
    </row>
    <row r="19418" spans="1:9" ht="32" x14ac:dyDescent="0.2">
      <c r="A19418" t="s">
        <v>45034</v>
      </c>
      <c r="B19418" t="s">
        <v>45035</v>
      </c>
      <c r="C19418">
        <v>2</v>
      </c>
      <c r="D19418" t="s">
        <v>485</v>
      </c>
      <c r="E19418" t="s">
        <v>12</v>
      </c>
      <c r="F19418" s="3" t="s">
        <v>45036</v>
      </c>
      <c r="G19418">
        <v>2006</v>
      </c>
      <c r="H19418" t="s">
        <v>140</v>
      </c>
      <c r="I19418" t="s">
        <v>45033</v>
      </c>
    </row>
    <row r="19419" spans="1:9" ht="32" x14ac:dyDescent="0.2">
      <c r="A19419" t="s">
        <v>45037</v>
      </c>
      <c r="B19419" t="s">
        <v>45038</v>
      </c>
      <c r="C19419">
        <v>1</v>
      </c>
      <c r="D19419">
        <f>382</f>
        <v>382</v>
      </c>
      <c r="E19419" t="s">
        <v>12</v>
      </c>
      <c r="F19419" s="3" t="s">
        <v>45039</v>
      </c>
      <c r="G19419">
        <v>2006</v>
      </c>
      <c r="H19419" t="s">
        <v>1248</v>
      </c>
      <c r="I19419" t="s">
        <v>45040</v>
      </c>
    </row>
    <row r="19420" spans="1:9" ht="16" x14ac:dyDescent="0.2">
      <c r="A19420" t="s">
        <v>45037</v>
      </c>
      <c r="B19420" t="s">
        <v>45041</v>
      </c>
      <c r="C19420">
        <v>2</v>
      </c>
      <c r="D19420" t="s">
        <v>12</v>
      </c>
      <c r="E19420" t="s">
        <v>12</v>
      </c>
      <c r="F19420" s="3" t="s">
        <v>45042</v>
      </c>
      <c r="G19420">
        <v>2006</v>
      </c>
      <c r="H19420" t="s">
        <v>1248</v>
      </c>
      <c r="I19420" t="s">
        <v>45040</v>
      </c>
    </row>
    <row r="19421" spans="1:9" ht="32" x14ac:dyDescent="0.2">
      <c r="A19421" t="s">
        <v>45037</v>
      </c>
      <c r="B19421" t="s">
        <v>45043</v>
      </c>
      <c r="C19421">
        <v>3</v>
      </c>
      <c r="D19421" t="s">
        <v>12</v>
      </c>
      <c r="E19421" t="s">
        <v>12</v>
      </c>
      <c r="F19421" s="3" t="s">
        <v>45044</v>
      </c>
      <c r="G19421">
        <v>2006</v>
      </c>
      <c r="H19421" t="s">
        <v>1248</v>
      </c>
      <c r="I19421" t="s">
        <v>45040</v>
      </c>
    </row>
    <row r="19422" spans="1:9" ht="16" x14ac:dyDescent="0.2">
      <c r="A19422" t="s">
        <v>45037</v>
      </c>
      <c r="B19422" t="s">
        <v>45045</v>
      </c>
      <c r="C19422">
        <v>4</v>
      </c>
      <c r="D19422" t="s">
        <v>12</v>
      </c>
      <c r="E19422" t="s">
        <v>12</v>
      </c>
      <c r="F19422" s="3" t="s">
        <v>45046</v>
      </c>
      <c r="G19422">
        <v>2006</v>
      </c>
      <c r="H19422" t="s">
        <v>1327</v>
      </c>
      <c r="I19422" t="s">
        <v>45040</v>
      </c>
    </row>
    <row r="19423" spans="1:9" ht="32" x14ac:dyDescent="0.2">
      <c r="A19423" t="s">
        <v>45047</v>
      </c>
      <c r="B19423" t="s">
        <v>45013</v>
      </c>
      <c r="C19423">
        <v>1</v>
      </c>
      <c r="D19423" t="s">
        <v>731</v>
      </c>
      <c r="E19423" t="s">
        <v>12</v>
      </c>
      <c r="F19423" s="3" t="s">
        <v>36036</v>
      </c>
      <c r="G19423">
        <v>2006</v>
      </c>
      <c r="H19423" t="s">
        <v>714</v>
      </c>
      <c r="I19423" t="s">
        <v>45048</v>
      </c>
    </row>
    <row r="19424" spans="1:9" ht="32" x14ac:dyDescent="0.2">
      <c r="A19424" t="s">
        <v>45047</v>
      </c>
      <c r="B19424" t="s">
        <v>45015</v>
      </c>
      <c r="C19424">
        <v>2</v>
      </c>
      <c r="D19424" t="s">
        <v>712</v>
      </c>
      <c r="E19424" t="s">
        <v>12</v>
      </c>
      <c r="F19424" s="3" t="s">
        <v>45049</v>
      </c>
      <c r="G19424">
        <v>2006</v>
      </c>
      <c r="H19424" t="s">
        <v>714</v>
      </c>
      <c r="I19424" t="s">
        <v>45048</v>
      </c>
    </row>
    <row r="19425" spans="1:9" ht="32" x14ac:dyDescent="0.2">
      <c r="A19425" t="s">
        <v>45050</v>
      </c>
      <c r="B19425" t="s">
        <v>45051</v>
      </c>
      <c r="C19425">
        <v>1</v>
      </c>
      <c r="D19425" t="s">
        <v>2621</v>
      </c>
      <c r="E19425" t="s">
        <v>12</v>
      </c>
      <c r="F19425" s="3" t="s">
        <v>45052</v>
      </c>
      <c r="G19425">
        <v>2006</v>
      </c>
      <c r="H19425" t="s">
        <v>140</v>
      </c>
      <c r="I19425" t="s">
        <v>45053</v>
      </c>
    </row>
    <row r="19426" spans="1:9" ht="16" x14ac:dyDescent="0.2">
      <c r="A19426" t="s">
        <v>45054</v>
      </c>
      <c r="B19426" t="s">
        <v>45055</v>
      </c>
      <c r="C19426">
        <v>1</v>
      </c>
      <c r="D19426" t="s">
        <v>1128</v>
      </c>
      <c r="E19426" t="s">
        <v>12</v>
      </c>
      <c r="F19426" s="3" t="s">
        <v>45056</v>
      </c>
      <c r="G19426">
        <v>2006</v>
      </c>
      <c r="H19426" t="s">
        <v>140</v>
      </c>
      <c r="I19426" t="s">
        <v>45057</v>
      </c>
    </row>
    <row r="19427" spans="1:9" ht="16" x14ac:dyDescent="0.2">
      <c r="A19427" t="s">
        <v>45058</v>
      </c>
      <c r="B19427" t="s">
        <v>45059</v>
      </c>
      <c r="C19427">
        <v>1</v>
      </c>
      <c r="D19427" t="s">
        <v>12</v>
      </c>
      <c r="E19427" t="s">
        <v>12</v>
      </c>
      <c r="F19427" s="3" t="s">
        <v>45060</v>
      </c>
      <c r="G19427">
        <v>2006</v>
      </c>
      <c r="H19427" t="s">
        <v>126</v>
      </c>
      <c r="I19427" t="s">
        <v>45061</v>
      </c>
    </row>
    <row r="19428" spans="1:9" ht="16" x14ac:dyDescent="0.2">
      <c r="A19428" t="s">
        <v>45062</v>
      </c>
      <c r="B19428" t="s">
        <v>45063</v>
      </c>
      <c r="C19428">
        <v>1</v>
      </c>
      <c r="D19428" t="s">
        <v>12</v>
      </c>
      <c r="E19428" t="s">
        <v>12</v>
      </c>
      <c r="F19428" s="3" t="s">
        <v>45064</v>
      </c>
      <c r="G19428">
        <v>2005</v>
      </c>
      <c r="H19428" t="s">
        <v>1248</v>
      </c>
      <c r="I19428" t="s">
        <v>45065</v>
      </c>
    </row>
    <row r="19429" spans="1:9" ht="16" x14ac:dyDescent="0.2">
      <c r="A19429" t="s">
        <v>45062</v>
      </c>
      <c r="B19429" t="s">
        <v>45066</v>
      </c>
      <c r="C19429">
        <v>2</v>
      </c>
      <c r="D19429" t="s">
        <v>4617</v>
      </c>
      <c r="E19429" t="s">
        <v>12</v>
      </c>
      <c r="F19429" s="3" t="s">
        <v>6009</v>
      </c>
      <c r="G19429">
        <v>2005</v>
      </c>
      <c r="H19429" t="s">
        <v>140</v>
      </c>
      <c r="I19429" t="s">
        <v>45065</v>
      </c>
    </row>
    <row r="19430" spans="1:9" ht="32" x14ac:dyDescent="0.2">
      <c r="A19430" t="s">
        <v>45067</v>
      </c>
      <c r="B19430" t="s">
        <v>45068</v>
      </c>
      <c r="C19430">
        <v>1</v>
      </c>
      <c r="D19430" t="s">
        <v>52</v>
      </c>
      <c r="E19430" t="s">
        <v>12</v>
      </c>
      <c r="F19430" s="3" t="s">
        <v>45069</v>
      </c>
      <c r="G19430">
        <v>2005</v>
      </c>
      <c r="H19430" t="s">
        <v>86</v>
      </c>
      <c r="I19430" t="s">
        <v>45070</v>
      </c>
    </row>
    <row r="19431" spans="1:9" ht="32" x14ac:dyDescent="0.2">
      <c r="A19431" t="s">
        <v>45071</v>
      </c>
      <c r="B19431" t="s">
        <v>45072</v>
      </c>
      <c r="C19431">
        <v>1</v>
      </c>
      <c r="D19431" t="s">
        <v>12</v>
      </c>
      <c r="E19431" t="s">
        <v>12</v>
      </c>
      <c r="F19431" s="3" t="s">
        <v>45073</v>
      </c>
      <c r="G19431">
        <v>2005</v>
      </c>
      <c r="H19431" t="s">
        <v>998</v>
      </c>
      <c r="I19431" t="s">
        <v>45074</v>
      </c>
    </row>
    <row r="19432" spans="1:9" ht="16" x14ac:dyDescent="0.2">
      <c r="A19432" t="s">
        <v>45075</v>
      </c>
      <c r="B19432" t="s">
        <v>45076</v>
      </c>
      <c r="C19432">
        <v>1</v>
      </c>
      <c r="D19432" t="s">
        <v>12</v>
      </c>
      <c r="E19432" t="s">
        <v>12</v>
      </c>
      <c r="F19432" s="3" t="s">
        <v>45077</v>
      </c>
      <c r="G19432">
        <v>2005</v>
      </c>
      <c r="H19432" t="s">
        <v>140</v>
      </c>
      <c r="I19432" t="s">
        <v>45078</v>
      </c>
    </row>
    <row r="19433" spans="1:9" ht="16" x14ac:dyDescent="0.2">
      <c r="A19433" t="s">
        <v>45079</v>
      </c>
      <c r="B19433" t="s">
        <v>6440</v>
      </c>
      <c r="C19433">
        <v>1</v>
      </c>
      <c r="D19433" t="s">
        <v>12</v>
      </c>
      <c r="E19433" t="s">
        <v>12</v>
      </c>
      <c r="F19433" s="3" t="s">
        <v>11016</v>
      </c>
      <c r="G19433">
        <v>2005</v>
      </c>
      <c r="H19433" t="s">
        <v>14</v>
      </c>
      <c r="I19433" t="s">
        <v>45080</v>
      </c>
    </row>
    <row r="19434" spans="1:9" ht="32" x14ac:dyDescent="0.2">
      <c r="A19434" t="s">
        <v>45081</v>
      </c>
      <c r="B19434" t="s">
        <v>45082</v>
      </c>
      <c r="C19434">
        <v>1</v>
      </c>
      <c r="D19434" t="s">
        <v>12</v>
      </c>
      <c r="E19434" t="s">
        <v>12</v>
      </c>
      <c r="F19434" s="3" t="s">
        <v>45083</v>
      </c>
      <c r="G19434">
        <v>2005</v>
      </c>
      <c r="H19434" t="s">
        <v>140</v>
      </c>
      <c r="I19434" t="s">
        <v>45084</v>
      </c>
    </row>
    <row r="19435" spans="1:9" ht="32" x14ac:dyDescent="0.2">
      <c r="A19435" t="s">
        <v>45081</v>
      </c>
      <c r="B19435" t="s">
        <v>45085</v>
      </c>
      <c r="C19435">
        <v>2</v>
      </c>
      <c r="D19435">
        <f>419</f>
        <v>419</v>
      </c>
      <c r="E19435" t="s">
        <v>12</v>
      </c>
      <c r="F19435" s="3" t="s">
        <v>45086</v>
      </c>
      <c r="G19435">
        <v>2005</v>
      </c>
      <c r="H19435" t="s">
        <v>140</v>
      </c>
      <c r="I19435" t="s">
        <v>45084</v>
      </c>
    </row>
    <row r="19436" spans="1:9" ht="32" x14ac:dyDescent="0.2">
      <c r="A19436" t="s">
        <v>45081</v>
      </c>
      <c r="B19436" t="s">
        <v>45087</v>
      </c>
      <c r="C19436">
        <v>3</v>
      </c>
      <c r="D19436">
        <f>419</f>
        <v>419</v>
      </c>
      <c r="E19436" t="s">
        <v>12</v>
      </c>
      <c r="F19436" s="3" t="s">
        <v>45086</v>
      </c>
      <c r="G19436">
        <v>2005</v>
      </c>
      <c r="H19436" t="s">
        <v>140</v>
      </c>
      <c r="I19436" t="s">
        <v>45084</v>
      </c>
    </row>
    <row r="19437" spans="1:9" ht="32" x14ac:dyDescent="0.2">
      <c r="A19437" t="s">
        <v>45088</v>
      </c>
      <c r="B19437" t="s">
        <v>45089</v>
      </c>
      <c r="C19437">
        <v>1</v>
      </c>
      <c r="D19437" t="s">
        <v>12</v>
      </c>
      <c r="E19437" t="s">
        <v>12</v>
      </c>
      <c r="F19437" s="3" t="s">
        <v>45090</v>
      </c>
      <c r="G19437">
        <v>2005</v>
      </c>
      <c r="H19437" t="s">
        <v>140</v>
      </c>
      <c r="I19437" t="s">
        <v>45091</v>
      </c>
    </row>
    <row r="19438" spans="1:9" ht="16" x14ac:dyDescent="0.2">
      <c r="A19438" t="s">
        <v>45092</v>
      </c>
      <c r="B19438" t="s">
        <v>45093</v>
      </c>
      <c r="C19438">
        <v>1</v>
      </c>
      <c r="D19438" t="s">
        <v>12</v>
      </c>
      <c r="E19438" t="s">
        <v>12</v>
      </c>
      <c r="F19438" s="3" t="s">
        <v>45094</v>
      </c>
      <c r="G19438">
        <v>2005</v>
      </c>
      <c r="H19438" t="s">
        <v>1022</v>
      </c>
      <c r="I19438" t="s">
        <v>45095</v>
      </c>
    </row>
    <row r="19439" spans="1:9" ht="32" x14ac:dyDescent="0.2">
      <c r="A19439" t="s">
        <v>45092</v>
      </c>
      <c r="B19439" t="s">
        <v>41716</v>
      </c>
      <c r="C19439">
        <v>2</v>
      </c>
      <c r="D19439">
        <f>76</f>
        <v>76</v>
      </c>
      <c r="E19439" t="s">
        <v>12</v>
      </c>
      <c r="F19439" s="3" t="s">
        <v>45096</v>
      </c>
      <c r="G19439">
        <v>2005</v>
      </c>
      <c r="H19439" t="s">
        <v>1022</v>
      </c>
      <c r="I19439" t="s">
        <v>45095</v>
      </c>
    </row>
    <row r="19440" spans="1:9" ht="16" x14ac:dyDescent="0.2">
      <c r="A19440" t="s">
        <v>45092</v>
      </c>
      <c r="B19440" t="s">
        <v>45097</v>
      </c>
      <c r="C19440">
        <v>3</v>
      </c>
      <c r="D19440" t="s">
        <v>12</v>
      </c>
      <c r="E19440" t="s">
        <v>12</v>
      </c>
      <c r="F19440" s="3" t="s">
        <v>45098</v>
      </c>
      <c r="G19440">
        <v>2005</v>
      </c>
      <c r="H19440" t="s">
        <v>140</v>
      </c>
      <c r="I19440" t="s">
        <v>45095</v>
      </c>
    </row>
    <row r="19441" spans="1:9" ht="16" x14ac:dyDescent="0.2">
      <c r="A19441" t="s">
        <v>45099</v>
      </c>
      <c r="B19441" t="s">
        <v>1420</v>
      </c>
      <c r="C19441">
        <v>1</v>
      </c>
      <c r="D19441" t="s">
        <v>12</v>
      </c>
      <c r="E19441" t="s">
        <v>12</v>
      </c>
      <c r="F19441" s="3" t="s">
        <v>45100</v>
      </c>
      <c r="G19441">
        <v>2005</v>
      </c>
      <c r="H19441" t="s">
        <v>14</v>
      </c>
      <c r="I19441" t="s">
        <v>45101</v>
      </c>
    </row>
    <row r="19442" spans="1:9" ht="16" x14ac:dyDescent="0.2">
      <c r="A19442" t="s">
        <v>45102</v>
      </c>
      <c r="B19442" t="s">
        <v>45103</v>
      </c>
      <c r="C19442">
        <v>1</v>
      </c>
      <c r="D19442" t="s">
        <v>3674</v>
      </c>
      <c r="E19442" t="s">
        <v>12</v>
      </c>
      <c r="F19442" s="3" t="s">
        <v>21477</v>
      </c>
      <c r="G19442">
        <v>2005</v>
      </c>
      <c r="H19442" t="s">
        <v>140</v>
      </c>
      <c r="I19442" t="s">
        <v>45104</v>
      </c>
    </row>
    <row r="19443" spans="1:9" ht="16" x14ac:dyDescent="0.2">
      <c r="A19443" t="s">
        <v>45102</v>
      </c>
      <c r="B19443" t="s">
        <v>45105</v>
      </c>
      <c r="C19443">
        <v>2</v>
      </c>
      <c r="D19443" t="s">
        <v>712</v>
      </c>
      <c r="E19443" t="s">
        <v>12</v>
      </c>
      <c r="F19443" s="3" t="s">
        <v>4822</v>
      </c>
      <c r="G19443">
        <v>2005</v>
      </c>
      <c r="H19443" t="s">
        <v>140</v>
      </c>
      <c r="I19443" t="s">
        <v>45104</v>
      </c>
    </row>
    <row r="19444" spans="1:9" ht="32" x14ac:dyDescent="0.2">
      <c r="A19444" t="s">
        <v>45106</v>
      </c>
      <c r="B19444" t="s">
        <v>44537</v>
      </c>
      <c r="C19444">
        <v>1</v>
      </c>
      <c r="D19444">
        <f>340</f>
        <v>340</v>
      </c>
      <c r="E19444" t="s">
        <v>12</v>
      </c>
      <c r="F19444" s="3" t="s">
        <v>45107</v>
      </c>
      <c r="G19444">
        <v>2005</v>
      </c>
      <c r="H19444" t="s">
        <v>140</v>
      </c>
      <c r="I19444" t="s">
        <v>45108</v>
      </c>
    </row>
    <row r="19445" spans="1:9" ht="32" x14ac:dyDescent="0.2">
      <c r="A19445" t="s">
        <v>45106</v>
      </c>
      <c r="B19445" t="s">
        <v>45109</v>
      </c>
      <c r="C19445">
        <v>2</v>
      </c>
      <c r="D19445" t="s">
        <v>6121</v>
      </c>
      <c r="E19445" t="s">
        <v>12</v>
      </c>
      <c r="F19445" s="3" t="s">
        <v>45110</v>
      </c>
      <c r="G19445">
        <v>2005</v>
      </c>
      <c r="H19445" t="s">
        <v>140</v>
      </c>
      <c r="I19445" t="s">
        <v>45108</v>
      </c>
    </row>
    <row r="19446" spans="1:9" ht="32" x14ac:dyDescent="0.2">
      <c r="A19446" t="s">
        <v>45111</v>
      </c>
      <c r="B19446" t="s">
        <v>43806</v>
      </c>
      <c r="C19446">
        <v>1</v>
      </c>
      <c r="D19446" t="s">
        <v>12</v>
      </c>
      <c r="E19446" t="s">
        <v>12</v>
      </c>
      <c r="F19446" s="3" t="s">
        <v>43807</v>
      </c>
      <c r="G19446">
        <v>2005</v>
      </c>
      <c r="H19446" t="s">
        <v>140</v>
      </c>
      <c r="I19446" t="s">
        <v>45112</v>
      </c>
    </row>
    <row r="19447" spans="1:9" ht="32" x14ac:dyDescent="0.2">
      <c r="A19447" t="s">
        <v>45113</v>
      </c>
      <c r="B19447" t="s">
        <v>45114</v>
      </c>
      <c r="C19447">
        <v>1</v>
      </c>
      <c r="D19447" t="s">
        <v>525</v>
      </c>
      <c r="E19447" t="s">
        <v>12</v>
      </c>
      <c r="F19447" s="3" t="s">
        <v>45115</v>
      </c>
      <c r="G19447">
        <v>2005</v>
      </c>
      <c r="H19447" t="s">
        <v>527</v>
      </c>
      <c r="I19447" t="s">
        <v>45116</v>
      </c>
    </row>
    <row r="19448" spans="1:9" ht="32" x14ac:dyDescent="0.2">
      <c r="A19448" t="s">
        <v>45113</v>
      </c>
      <c r="B19448" t="s">
        <v>45117</v>
      </c>
      <c r="C19448">
        <v>2</v>
      </c>
      <c r="D19448" t="s">
        <v>525</v>
      </c>
      <c r="E19448" t="s">
        <v>12</v>
      </c>
      <c r="F19448" s="3" t="s">
        <v>45118</v>
      </c>
      <c r="G19448">
        <v>2005</v>
      </c>
      <c r="H19448" t="s">
        <v>527</v>
      </c>
      <c r="I19448" t="s">
        <v>45116</v>
      </c>
    </row>
    <row r="19449" spans="1:9" ht="32" x14ac:dyDescent="0.2">
      <c r="A19449" t="s">
        <v>45119</v>
      </c>
      <c r="B19449" t="s">
        <v>45120</v>
      </c>
      <c r="C19449">
        <v>1</v>
      </c>
      <c r="D19449">
        <f>534</f>
        <v>534</v>
      </c>
      <c r="E19449" t="s">
        <v>12</v>
      </c>
      <c r="F19449" s="3" t="s">
        <v>45121</v>
      </c>
      <c r="G19449">
        <v>2005</v>
      </c>
      <c r="H19449" t="s">
        <v>801</v>
      </c>
      <c r="I19449" t="s">
        <v>45122</v>
      </c>
    </row>
    <row r="19450" spans="1:9" ht="16" x14ac:dyDescent="0.2">
      <c r="A19450" t="s">
        <v>45123</v>
      </c>
      <c r="B19450" t="s">
        <v>45124</v>
      </c>
      <c r="C19450">
        <v>1</v>
      </c>
      <c r="D19450">
        <v>551</v>
      </c>
      <c r="E19450" t="s">
        <v>12</v>
      </c>
      <c r="F19450" s="7" t="s">
        <v>262</v>
      </c>
      <c r="G19450">
        <v>2005</v>
      </c>
      <c r="H19450" t="s">
        <v>140</v>
      </c>
      <c r="I19450" t="s">
        <v>45125</v>
      </c>
    </row>
    <row r="19451" spans="1:9" ht="16" x14ac:dyDescent="0.2">
      <c r="A19451" t="s">
        <v>45123</v>
      </c>
      <c r="B19451" t="s">
        <v>45126</v>
      </c>
      <c r="C19451">
        <v>2</v>
      </c>
      <c r="D19451" t="s">
        <v>12</v>
      </c>
      <c r="E19451" t="s">
        <v>12</v>
      </c>
      <c r="F19451" s="3" t="s">
        <v>23418</v>
      </c>
      <c r="G19451">
        <v>2005</v>
      </c>
      <c r="H19451" t="s">
        <v>140</v>
      </c>
      <c r="I19451" t="s">
        <v>45125</v>
      </c>
    </row>
    <row r="19452" spans="1:9" ht="16" x14ac:dyDescent="0.2">
      <c r="A19452" t="s">
        <v>45123</v>
      </c>
      <c r="B19452" t="s">
        <v>45127</v>
      </c>
      <c r="C19452">
        <v>3</v>
      </c>
      <c r="D19452" t="s">
        <v>12</v>
      </c>
      <c r="E19452" t="s">
        <v>12</v>
      </c>
      <c r="F19452" s="3" t="s">
        <v>45128</v>
      </c>
      <c r="G19452">
        <v>2005</v>
      </c>
      <c r="H19452" t="s">
        <v>140</v>
      </c>
      <c r="I19452" t="s">
        <v>45125</v>
      </c>
    </row>
    <row r="19453" spans="1:9" ht="16" x14ac:dyDescent="0.2">
      <c r="A19453" t="s">
        <v>45123</v>
      </c>
      <c r="B19453" t="s">
        <v>45129</v>
      </c>
      <c r="C19453">
        <v>4</v>
      </c>
      <c r="D19453" t="s">
        <v>52</v>
      </c>
      <c r="E19453" t="s">
        <v>12</v>
      </c>
      <c r="F19453" s="3" t="s">
        <v>45130</v>
      </c>
      <c r="G19453">
        <v>2005</v>
      </c>
      <c r="H19453" t="s">
        <v>140</v>
      </c>
      <c r="I19453" t="s">
        <v>45125</v>
      </c>
    </row>
    <row r="19454" spans="1:9" ht="16" x14ac:dyDescent="0.2">
      <c r="A19454" t="s">
        <v>45131</v>
      </c>
      <c r="B19454" t="s">
        <v>27422</v>
      </c>
      <c r="C19454">
        <v>1</v>
      </c>
      <c r="D19454" t="s">
        <v>344</v>
      </c>
      <c r="E19454" t="s">
        <v>12</v>
      </c>
      <c r="F19454" s="3" t="s">
        <v>7384</v>
      </c>
      <c r="G19454">
        <v>2005</v>
      </c>
      <c r="H19454" t="s">
        <v>140</v>
      </c>
      <c r="I19454" t="s">
        <v>45132</v>
      </c>
    </row>
    <row r="19455" spans="1:9" ht="16" x14ac:dyDescent="0.2">
      <c r="A19455" t="s">
        <v>45133</v>
      </c>
      <c r="B19455" t="s">
        <v>45134</v>
      </c>
      <c r="C19455">
        <v>1</v>
      </c>
      <c r="D19455" t="s">
        <v>5482</v>
      </c>
      <c r="E19455" t="s">
        <v>12</v>
      </c>
      <c r="F19455" s="3" t="s">
        <v>45135</v>
      </c>
      <c r="G19455">
        <v>2005</v>
      </c>
      <c r="H19455" t="s">
        <v>998</v>
      </c>
      <c r="I19455" t="s">
        <v>45136</v>
      </c>
    </row>
    <row r="19456" spans="1:9" ht="32" x14ac:dyDescent="0.2">
      <c r="A19456" t="s">
        <v>45137</v>
      </c>
      <c r="B19456" t="s">
        <v>45138</v>
      </c>
      <c r="C19456">
        <v>1</v>
      </c>
      <c r="D19456" t="s">
        <v>1142</v>
      </c>
      <c r="E19456" t="s">
        <v>12</v>
      </c>
      <c r="F19456" s="3" t="s">
        <v>45139</v>
      </c>
      <c r="G19456">
        <v>2005</v>
      </c>
      <c r="H19456" t="s">
        <v>368</v>
      </c>
      <c r="I19456" t="s">
        <v>45140</v>
      </c>
    </row>
    <row r="19457" spans="1:9" ht="32" x14ac:dyDescent="0.2">
      <c r="A19457" t="s">
        <v>45141</v>
      </c>
      <c r="B19457" t="s">
        <v>45142</v>
      </c>
      <c r="C19457">
        <v>1</v>
      </c>
      <c r="D19457" t="s">
        <v>10038</v>
      </c>
      <c r="E19457" t="s">
        <v>12</v>
      </c>
      <c r="F19457" s="3" t="s">
        <v>45143</v>
      </c>
      <c r="G19457">
        <v>2005</v>
      </c>
      <c r="H19457" t="s">
        <v>86</v>
      </c>
      <c r="I19457" t="s">
        <v>45144</v>
      </c>
    </row>
    <row r="19458" spans="1:9" ht="16" x14ac:dyDescent="0.2">
      <c r="A19458" t="s">
        <v>45141</v>
      </c>
      <c r="B19458" t="s">
        <v>45145</v>
      </c>
      <c r="C19458">
        <v>2</v>
      </c>
      <c r="D19458" t="s">
        <v>12</v>
      </c>
      <c r="E19458" t="s">
        <v>12</v>
      </c>
      <c r="F19458" s="3" t="s">
        <v>45146</v>
      </c>
      <c r="G19458">
        <v>2005</v>
      </c>
      <c r="H19458" t="s">
        <v>86</v>
      </c>
      <c r="I19458" t="s">
        <v>45144</v>
      </c>
    </row>
    <row r="19459" spans="1:9" ht="16" x14ac:dyDescent="0.2">
      <c r="A19459" t="s">
        <v>45147</v>
      </c>
      <c r="B19459" t="s">
        <v>39814</v>
      </c>
      <c r="C19459">
        <v>1</v>
      </c>
      <c r="D19459">
        <f>400</f>
        <v>400</v>
      </c>
      <c r="E19459" t="s">
        <v>12</v>
      </c>
      <c r="F19459" s="3" t="s">
        <v>28161</v>
      </c>
      <c r="G19459">
        <v>2005</v>
      </c>
      <c r="H19459" t="s">
        <v>140</v>
      </c>
      <c r="I19459" t="s">
        <v>45148</v>
      </c>
    </row>
    <row r="19460" spans="1:9" ht="16" x14ac:dyDescent="0.2">
      <c r="A19460" t="s">
        <v>45147</v>
      </c>
      <c r="B19460" t="s">
        <v>5503</v>
      </c>
      <c r="C19460">
        <v>2</v>
      </c>
      <c r="D19460" t="s">
        <v>1049</v>
      </c>
      <c r="E19460" t="s">
        <v>12</v>
      </c>
      <c r="F19460" s="3" t="s">
        <v>20806</v>
      </c>
      <c r="G19460">
        <v>2005</v>
      </c>
      <c r="H19460" t="s">
        <v>140</v>
      </c>
      <c r="I19460" t="s">
        <v>45148</v>
      </c>
    </row>
    <row r="19461" spans="1:9" ht="32" x14ac:dyDescent="0.2">
      <c r="A19461" t="s">
        <v>45149</v>
      </c>
      <c r="B19461" t="s">
        <v>45150</v>
      </c>
      <c r="C19461">
        <v>1</v>
      </c>
      <c r="D19461" t="s">
        <v>731</v>
      </c>
      <c r="E19461" t="s">
        <v>12</v>
      </c>
      <c r="F19461" s="3" t="s">
        <v>45151</v>
      </c>
      <c r="G19461">
        <v>2005</v>
      </c>
      <c r="H19461" t="s">
        <v>714</v>
      </c>
      <c r="I19461" t="s">
        <v>45152</v>
      </c>
    </row>
    <row r="19462" spans="1:9" ht="32" x14ac:dyDescent="0.2">
      <c r="A19462" t="s">
        <v>45149</v>
      </c>
      <c r="B19462" t="s">
        <v>45153</v>
      </c>
      <c r="C19462">
        <v>2</v>
      </c>
      <c r="D19462" t="s">
        <v>731</v>
      </c>
      <c r="E19462" t="s">
        <v>12</v>
      </c>
      <c r="F19462" s="3" t="s">
        <v>45151</v>
      </c>
      <c r="G19462">
        <v>2005</v>
      </c>
      <c r="H19462" t="s">
        <v>714</v>
      </c>
      <c r="I19462" t="s">
        <v>45152</v>
      </c>
    </row>
    <row r="19463" spans="1:9" ht="16" x14ac:dyDescent="0.2">
      <c r="A19463" t="s">
        <v>45154</v>
      </c>
      <c r="B19463" t="s">
        <v>4612</v>
      </c>
      <c r="C19463">
        <v>1</v>
      </c>
      <c r="D19463">
        <f>400</f>
        <v>400</v>
      </c>
      <c r="E19463" t="s">
        <v>12</v>
      </c>
      <c r="F19463" s="3" t="s">
        <v>15569</v>
      </c>
      <c r="G19463">
        <v>2005</v>
      </c>
      <c r="H19463" t="s">
        <v>140</v>
      </c>
      <c r="I19463" t="s">
        <v>45155</v>
      </c>
    </row>
    <row r="19464" spans="1:9" ht="32" x14ac:dyDescent="0.2">
      <c r="A19464" t="s">
        <v>45154</v>
      </c>
      <c r="B19464" t="s">
        <v>45026</v>
      </c>
      <c r="C19464">
        <v>2</v>
      </c>
      <c r="D19464" t="s">
        <v>12</v>
      </c>
      <c r="E19464" t="s">
        <v>12</v>
      </c>
      <c r="F19464" s="3" t="s">
        <v>43398</v>
      </c>
      <c r="G19464">
        <v>2005</v>
      </c>
      <c r="H19464" t="s">
        <v>140</v>
      </c>
      <c r="I19464" t="s">
        <v>45155</v>
      </c>
    </row>
    <row r="19465" spans="1:9" ht="16" x14ac:dyDescent="0.2">
      <c r="A19465" t="s">
        <v>45156</v>
      </c>
      <c r="B19465" t="s">
        <v>3700</v>
      </c>
      <c r="C19465">
        <v>1</v>
      </c>
      <c r="D19465">
        <f>237</f>
        <v>237</v>
      </c>
      <c r="E19465" t="s">
        <v>12</v>
      </c>
      <c r="F19465" s="3" t="s">
        <v>38034</v>
      </c>
      <c r="G19465">
        <v>2005</v>
      </c>
      <c r="H19465" t="s">
        <v>140</v>
      </c>
      <c r="I19465" t="s">
        <v>45157</v>
      </c>
    </row>
    <row r="19466" spans="1:9" ht="32" x14ac:dyDescent="0.2">
      <c r="A19466" t="s">
        <v>45158</v>
      </c>
      <c r="B19466" t="s">
        <v>41839</v>
      </c>
      <c r="C19466">
        <v>1</v>
      </c>
      <c r="D19466" t="s">
        <v>52</v>
      </c>
      <c r="E19466" t="s">
        <v>12</v>
      </c>
      <c r="F19466" s="3" t="s">
        <v>43240</v>
      </c>
      <c r="G19466">
        <v>2005</v>
      </c>
      <c r="H19466" t="s">
        <v>140</v>
      </c>
      <c r="I19466" t="s">
        <v>45159</v>
      </c>
    </row>
    <row r="19467" spans="1:9" ht="16" x14ac:dyDescent="0.2">
      <c r="A19467" t="s">
        <v>45160</v>
      </c>
      <c r="B19467" t="s">
        <v>45126</v>
      </c>
      <c r="C19467">
        <v>1</v>
      </c>
      <c r="D19467" t="s">
        <v>12</v>
      </c>
      <c r="E19467" t="s">
        <v>12</v>
      </c>
      <c r="F19467" s="3" t="s">
        <v>45161</v>
      </c>
      <c r="G19467">
        <v>2005</v>
      </c>
      <c r="H19467" t="s">
        <v>140</v>
      </c>
      <c r="I19467" t="s">
        <v>45162</v>
      </c>
    </row>
    <row r="19468" spans="1:9" ht="32" x14ac:dyDescent="0.2">
      <c r="A19468" t="s">
        <v>45160</v>
      </c>
      <c r="B19468" t="s">
        <v>45124</v>
      </c>
      <c r="C19468">
        <v>2</v>
      </c>
      <c r="D19468">
        <v>551</v>
      </c>
      <c r="E19468" t="s">
        <v>12</v>
      </c>
      <c r="F19468" s="7" t="s">
        <v>45163</v>
      </c>
      <c r="G19468">
        <v>2005</v>
      </c>
      <c r="H19468" t="s">
        <v>140</v>
      </c>
      <c r="I19468" t="s">
        <v>45162</v>
      </c>
    </row>
    <row r="19469" spans="1:9" ht="16" x14ac:dyDescent="0.2">
      <c r="A19469" t="s">
        <v>45160</v>
      </c>
      <c r="B19469" t="s">
        <v>45127</v>
      </c>
      <c r="C19469">
        <v>3</v>
      </c>
      <c r="D19469" t="s">
        <v>12</v>
      </c>
      <c r="E19469" t="s">
        <v>12</v>
      </c>
      <c r="F19469" s="3" t="s">
        <v>45128</v>
      </c>
      <c r="G19469">
        <v>2005</v>
      </c>
      <c r="H19469" t="s">
        <v>140</v>
      </c>
      <c r="I19469" t="s">
        <v>45162</v>
      </c>
    </row>
    <row r="19470" spans="1:9" ht="16" x14ac:dyDescent="0.2">
      <c r="A19470" t="s">
        <v>45160</v>
      </c>
      <c r="B19470" t="s">
        <v>45129</v>
      </c>
      <c r="C19470">
        <v>4</v>
      </c>
      <c r="D19470" t="s">
        <v>52</v>
      </c>
      <c r="E19470" t="s">
        <v>12</v>
      </c>
      <c r="F19470" s="3" t="s">
        <v>45130</v>
      </c>
      <c r="G19470">
        <v>2005</v>
      </c>
      <c r="H19470" t="s">
        <v>140</v>
      </c>
      <c r="I19470" t="s">
        <v>45162</v>
      </c>
    </row>
    <row r="19471" spans="1:9" ht="16" x14ac:dyDescent="0.2">
      <c r="A19471" t="s">
        <v>45164</v>
      </c>
      <c r="B19471" t="s">
        <v>44003</v>
      </c>
      <c r="C19471">
        <v>1</v>
      </c>
      <c r="D19471">
        <f>404</f>
        <v>404</v>
      </c>
      <c r="E19471" t="s">
        <v>12</v>
      </c>
      <c r="F19471" s="3" t="s">
        <v>9121</v>
      </c>
      <c r="G19471">
        <v>2005</v>
      </c>
      <c r="H19471" t="s">
        <v>140</v>
      </c>
      <c r="I19471" t="s">
        <v>45165</v>
      </c>
    </row>
    <row r="19472" spans="1:9" ht="16" x14ac:dyDescent="0.2">
      <c r="A19472" t="s">
        <v>45164</v>
      </c>
      <c r="B19472" t="s">
        <v>45166</v>
      </c>
      <c r="C19472">
        <v>2</v>
      </c>
      <c r="D19472" s="5">
        <v>1401</v>
      </c>
      <c r="E19472" t="s">
        <v>12</v>
      </c>
      <c r="F19472" s="7" t="s">
        <v>9825</v>
      </c>
      <c r="G19472">
        <v>2005</v>
      </c>
      <c r="H19472" t="s">
        <v>140</v>
      </c>
      <c r="I19472" t="s">
        <v>45165</v>
      </c>
    </row>
    <row r="19473" spans="1:9" ht="16" x14ac:dyDescent="0.2">
      <c r="A19473" t="s">
        <v>45164</v>
      </c>
      <c r="B19473" t="s">
        <v>45167</v>
      </c>
      <c r="C19473">
        <v>3</v>
      </c>
      <c r="D19473">
        <f>404</f>
        <v>404</v>
      </c>
      <c r="E19473" t="s">
        <v>12</v>
      </c>
      <c r="F19473" s="3" t="s">
        <v>9121</v>
      </c>
      <c r="G19473">
        <v>2005</v>
      </c>
      <c r="H19473" t="s">
        <v>140</v>
      </c>
      <c r="I19473" t="s">
        <v>45165</v>
      </c>
    </row>
    <row r="19474" spans="1:9" ht="16" x14ac:dyDescent="0.2">
      <c r="A19474" t="s">
        <v>45164</v>
      </c>
      <c r="B19474" t="s">
        <v>45168</v>
      </c>
      <c r="C19474">
        <v>4</v>
      </c>
      <c r="D19474">
        <f>132</f>
        <v>132</v>
      </c>
      <c r="E19474" t="s">
        <v>12</v>
      </c>
      <c r="F19474" s="3" t="s">
        <v>42628</v>
      </c>
      <c r="G19474">
        <v>2005</v>
      </c>
      <c r="H19474" t="s">
        <v>140</v>
      </c>
      <c r="I19474" t="s">
        <v>45165</v>
      </c>
    </row>
    <row r="19475" spans="1:9" ht="32" x14ac:dyDescent="0.2">
      <c r="A19475" t="s">
        <v>45169</v>
      </c>
      <c r="B19475" t="s">
        <v>44807</v>
      </c>
      <c r="C19475">
        <v>1</v>
      </c>
      <c r="D19475" t="s">
        <v>712</v>
      </c>
      <c r="E19475" t="s">
        <v>12</v>
      </c>
      <c r="F19475" s="3" t="s">
        <v>44808</v>
      </c>
      <c r="G19475">
        <v>2005</v>
      </c>
      <c r="H19475" t="s">
        <v>140</v>
      </c>
      <c r="I19475" t="s">
        <v>45170</v>
      </c>
    </row>
    <row r="19476" spans="1:9" ht="32" x14ac:dyDescent="0.2">
      <c r="A19476" t="s">
        <v>45169</v>
      </c>
      <c r="B19476" t="s">
        <v>45171</v>
      </c>
      <c r="C19476">
        <v>2</v>
      </c>
      <c r="D19476" t="s">
        <v>712</v>
      </c>
      <c r="E19476" t="s">
        <v>12</v>
      </c>
      <c r="F19476" s="3" t="s">
        <v>45172</v>
      </c>
      <c r="G19476">
        <v>2005</v>
      </c>
      <c r="H19476" t="s">
        <v>140</v>
      </c>
      <c r="I19476" t="s">
        <v>45170</v>
      </c>
    </row>
    <row r="19477" spans="1:9" ht="16" x14ac:dyDescent="0.2">
      <c r="A19477" t="s">
        <v>45169</v>
      </c>
      <c r="B19477" t="s">
        <v>45173</v>
      </c>
      <c r="C19477">
        <v>3</v>
      </c>
      <c r="D19477" t="s">
        <v>12</v>
      </c>
      <c r="E19477" t="s">
        <v>12</v>
      </c>
      <c r="F19477" s="3" t="s">
        <v>45174</v>
      </c>
      <c r="G19477">
        <v>2005</v>
      </c>
      <c r="H19477" t="s">
        <v>140</v>
      </c>
      <c r="I19477" t="s">
        <v>45170</v>
      </c>
    </row>
    <row r="19478" spans="1:9" ht="16" x14ac:dyDescent="0.2">
      <c r="A19478" t="s">
        <v>45175</v>
      </c>
      <c r="B19478" t="s">
        <v>28570</v>
      </c>
      <c r="C19478">
        <v>1</v>
      </c>
      <c r="D19478" t="s">
        <v>1049</v>
      </c>
      <c r="E19478" t="s">
        <v>12</v>
      </c>
      <c r="F19478" s="3" t="s">
        <v>20806</v>
      </c>
      <c r="G19478">
        <v>2005</v>
      </c>
      <c r="H19478" t="s">
        <v>140</v>
      </c>
      <c r="I19478" t="s">
        <v>45176</v>
      </c>
    </row>
    <row r="19479" spans="1:9" ht="16" x14ac:dyDescent="0.2">
      <c r="A19479" t="s">
        <v>45175</v>
      </c>
      <c r="B19479" t="s">
        <v>28574</v>
      </c>
      <c r="C19479">
        <v>2</v>
      </c>
      <c r="D19479" t="s">
        <v>1049</v>
      </c>
      <c r="E19479" t="s">
        <v>12</v>
      </c>
      <c r="F19479" s="3" t="s">
        <v>20806</v>
      </c>
      <c r="G19479">
        <v>2005</v>
      </c>
      <c r="H19479" t="s">
        <v>140</v>
      </c>
      <c r="I19479" t="s">
        <v>45176</v>
      </c>
    </row>
    <row r="19480" spans="1:9" ht="32" x14ac:dyDescent="0.2">
      <c r="A19480" t="s">
        <v>45177</v>
      </c>
      <c r="B19480" t="s">
        <v>45178</v>
      </c>
      <c r="C19480">
        <v>1</v>
      </c>
      <c r="D19480" t="s">
        <v>3575</v>
      </c>
      <c r="E19480" t="s">
        <v>193</v>
      </c>
      <c r="F19480" s="3" t="s">
        <v>45179</v>
      </c>
      <c r="G19480">
        <v>2005</v>
      </c>
      <c r="H19480" t="s">
        <v>86</v>
      </c>
      <c r="I19480" t="s">
        <v>45180</v>
      </c>
    </row>
    <row r="19481" spans="1:9" ht="32" x14ac:dyDescent="0.2">
      <c r="A19481" t="s">
        <v>45181</v>
      </c>
      <c r="B19481" t="s">
        <v>26589</v>
      </c>
      <c r="C19481">
        <v>1</v>
      </c>
      <c r="D19481" t="s">
        <v>408</v>
      </c>
      <c r="E19481" t="s">
        <v>12</v>
      </c>
      <c r="F19481" s="3" t="s">
        <v>45182</v>
      </c>
      <c r="G19481">
        <v>2005</v>
      </c>
      <c r="H19481" t="s">
        <v>140</v>
      </c>
      <c r="I19481" t="s">
        <v>45183</v>
      </c>
    </row>
    <row r="19482" spans="1:9" ht="32" x14ac:dyDescent="0.2">
      <c r="A19482" t="s">
        <v>45181</v>
      </c>
      <c r="B19482" t="s">
        <v>20803</v>
      </c>
      <c r="C19482">
        <v>2</v>
      </c>
      <c r="D19482" t="s">
        <v>316</v>
      </c>
      <c r="E19482" t="s">
        <v>12</v>
      </c>
      <c r="F19482" s="3" t="s">
        <v>30216</v>
      </c>
      <c r="G19482">
        <v>2005</v>
      </c>
      <c r="H19482" t="s">
        <v>140</v>
      </c>
      <c r="I19482" t="s">
        <v>45183</v>
      </c>
    </row>
    <row r="19483" spans="1:9" ht="16" x14ac:dyDescent="0.2">
      <c r="A19483" t="s">
        <v>45184</v>
      </c>
      <c r="B19483" t="s">
        <v>45185</v>
      </c>
      <c r="C19483">
        <v>1</v>
      </c>
      <c r="D19483">
        <f>38</f>
        <v>38</v>
      </c>
      <c r="E19483" t="s">
        <v>12</v>
      </c>
      <c r="F19483" s="3" t="s">
        <v>12382</v>
      </c>
      <c r="G19483">
        <v>2005</v>
      </c>
      <c r="H19483" t="s">
        <v>140</v>
      </c>
      <c r="I19483" t="s">
        <v>45186</v>
      </c>
    </row>
    <row r="19484" spans="1:9" ht="16" x14ac:dyDescent="0.2">
      <c r="A19484" t="s">
        <v>45187</v>
      </c>
      <c r="B19484" t="s">
        <v>45188</v>
      </c>
      <c r="C19484">
        <v>1</v>
      </c>
      <c r="D19484" t="s">
        <v>65</v>
      </c>
      <c r="E19484" t="s">
        <v>12</v>
      </c>
      <c r="F19484" s="3" t="s">
        <v>45189</v>
      </c>
      <c r="G19484">
        <v>2005</v>
      </c>
      <c r="H19484" t="s">
        <v>67</v>
      </c>
      <c r="I19484" t="s">
        <v>45190</v>
      </c>
    </row>
    <row r="19485" spans="1:9" ht="32" x14ac:dyDescent="0.2">
      <c r="A19485" t="s">
        <v>45187</v>
      </c>
      <c r="B19485" t="s">
        <v>45191</v>
      </c>
      <c r="C19485">
        <v>2</v>
      </c>
      <c r="D19485" t="s">
        <v>2652</v>
      </c>
      <c r="E19485" t="s">
        <v>12</v>
      </c>
      <c r="F19485" s="3" t="s">
        <v>45192</v>
      </c>
      <c r="G19485">
        <v>2005</v>
      </c>
      <c r="H19485" t="s">
        <v>67</v>
      </c>
      <c r="I19485" t="s">
        <v>45190</v>
      </c>
    </row>
    <row r="19486" spans="1:9" ht="16" x14ac:dyDescent="0.2">
      <c r="A19486" t="s">
        <v>45193</v>
      </c>
      <c r="B19486" t="s">
        <v>45194</v>
      </c>
      <c r="C19486">
        <v>1</v>
      </c>
      <c r="D19486" t="s">
        <v>12</v>
      </c>
      <c r="E19486" t="s">
        <v>12</v>
      </c>
      <c r="F19486" s="3" t="s">
        <v>45195</v>
      </c>
      <c r="G19486">
        <v>2005</v>
      </c>
      <c r="H19486" t="s">
        <v>368</v>
      </c>
      <c r="I19486" t="s">
        <v>45196</v>
      </c>
    </row>
    <row r="19487" spans="1:9" ht="32" x14ac:dyDescent="0.2">
      <c r="A19487" t="s">
        <v>45197</v>
      </c>
      <c r="B19487" t="s">
        <v>45198</v>
      </c>
      <c r="C19487">
        <v>1</v>
      </c>
      <c r="D19487">
        <f>410</f>
        <v>410</v>
      </c>
      <c r="E19487" t="s">
        <v>12</v>
      </c>
      <c r="F19487" s="3" t="s">
        <v>37322</v>
      </c>
      <c r="G19487">
        <v>2005</v>
      </c>
      <c r="H19487" t="s">
        <v>140</v>
      </c>
      <c r="I19487" t="s">
        <v>45199</v>
      </c>
    </row>
    <row r="19488" spans="1:9" ht="16" x14ac:dyDescent="0.2">
      <c r="A19488" t="s">
        <v>45197</v>
      </c>
      <c r="B19488" t="s">
        <v>45200</v>
      </c>
      <c r="C19488">
        <v>2</v>
      </c>
      <c r="D19488" t="s">
        <v>485</v>
      </c>
      <c r="E19488" t="s">
        <v>12</v>
      </c>
      <c r="F19488" s="3" t="s">
        <v>45201</v>
      </c>
      <c r="G19488">
        <v>2005</v>
      </c>
      <c r="H19488" t="s">
        <v>140</v>
      </c>
      <c r="I19488" t="s">
        <v>45199</v>
      </c>
    </row>
    <row r="19489" spans="1:9" ht="32" x14ac:dyDescent="0.2">
      <c r="A19489" t="s">
        <v>45202</v>
      </c>
      <c r="B19489" t="s">
        <v>45203</v>
      </c>
      <c r="C19489">
        <v>1</v>
      </c>
      <c r="D19489">
        <f>302</f>
        <v>302</v>
      </c>
      <c r="E19489" t="s">
        <v>32364</v>
      </c>
      <c r="F19489" s="3" t="s">
        <v>32365</v>
      </c>
      <c r="G19489">
        <v>2005</v>
      </c>
      <c r="H19489" t="s">
        <v>126</v>
      </c>
      <c r="I19489" t="s">
        <v>45204</v>
      </c>
    </row>
    <row r="19490" spans="1:9" ht="16" x14ac:dyDescent="0.2">
      <c r="A19490" t="s">
        <v>45205</v>
      </c>
      <c r="B19490" t="s">
        <v>45206</v>
      </c>
      <c r="C19490">
        <v>1</v>
      </c>
      <c r="D19490" t="s">
        <v>12</v>
      </c>
      <c r="E19490" t="s">
        <v>12</v>
      </c>
      <c r="F19490" s="3" t="s">
        <v>45207</v>
      </c>
      <c r="G19490">
        <v>2005</v>
      </c>
      <c r="H19490" t="s">
        <v>140</v>
      </c>
      <c r="I19490" t="s">
        <v>45208</v>
      </c>
    </row>
    <row r="19491" spans="1:9" ht="16" x14ac:dyDescent="0.2">
      <c r="A19491" t="s">
        <v>45209</v>
      </c>
      <c r="B19491" t="s">
        <v>45188</v>
      </c>
      <c r="C19491">
        <v>1</v>
      </c>
      <c r="D19491" t="s">
        <v>65</v>
      </c>
      <c r="E19491" t="s">
        <v>12</v>
      </c>
      <c r="F19491" s="3" t="s">
        <v>45189</v>
      </c>
      <c r="G19491">
        <v>2005</v>
      </c>
      <c r="H19491" t="s">
        <v>67</v>
      </c>
      <c r="I19491" t="s">
        <v>45210</v>
      </c>
    </row>
    <row r="19492" spans="1:9" ht="16" x14ac:dyDescent="0.2">
      <c r="A19492" t="s">
        <v>45209</v>
      </c>
      <c r="B19492" t="s">
        <v>45191</v>
      </c>
      <c r="C19492">
        <v>2</v>
      </c>
      <c r="D19492" t="s">
        <v>65</v>
      </c>
      <c r="E19492" t="s">
        <v>12</v>
      </c>
      <c r="F19492" s="3" t="s">
        <v>45211</v>
      </c>
      <c r="G19492">
        <v>2005</v>
      </c>
      <c r="H19492" t="s">
        <v>67</v>
      </c>
      <c r="I19492" t="s">
        <v>45210</v>
      </c>
    </row>
    <row r="19493" spans="1:9" ht="32" x14ac:dyDescent="0.2">
      <c r="A19493" t="s">
        <v>45212</v>
      </c>
      <c r="B19493" t="s">
        <v>39806</v>
      </c>
      <c r="C19493">
        <v>1</v>
      </c>
      <c r="D19493">
        <f>151</f>
        <v>151</v>
      </c>
      <c r="E19493" t="s">
        <v>12</v>
      </c>
      <c r="F19493" s="3" t="s">
        <v>44404</v>
      </c>
      <c r="G19493">
        <v>2005</v>
      </c>
      <c r="H19493" t="s">
        <v>140</v>
      </c>
      <c r="I19493" t="s">
        <v>45213</v>
      </c>
    </row>
    <row r="19494" spans="1:9" ht="32" x14ac:dyDescent="0.2">
      <c r="A19494" t="s">
        <v>45212</v>
      </c>
      <c r="B19494" t="s">
        <v>28160</v>
      </c>
      <c r="C19494">
        <v>2</v>
      </c>
      <c r="D19494">
        <f>151</f>
        <v>151</v>
      </c>
      <c r="E19494" t="s">
        <v>12</v>
      </c>
      <c r="F19494" s="3" t="s">
        <v>44470</v>
      </c>
      <c r="G19494">
        <v>2005</v>
      </c>
      <c r="H19494" t="s">
        <v>140</v>
      </c>
      <c r="I19494" t="s">
        <v>45213</v>
      </c>
    </row>
    <row r="19495" spans="1:9" ht="32" x14ac:dyDescent="0.2">
      <c r="A19495" t="s">
        <v>45212</v>
      </c>
      <c r="B19495" t="s">
        <v>5936</v>
      </c>
      <c r="C19495">
        <v>3</v>
      </c>
      <c r="D19495">
        <f>151</f>
        <v>151</v>
      </c>
      <c r="E19495" t="s">
        <v>12</v>
      </c>
      <c r="F19495" s="3" t="s">
        <v>44404</v>
      </c>
      <c r="G19495">
        <v>2005</v>
      </c>
      <c r="H19495" t="s">
        <v>140</v>
      </c>
      <c r="I19495" t="s">
        <v>45213</v>
      </c>
    </row>
    <row r="19496" spans="1:9" ht="16" x14ac:dyDescent="0.2">
      <c r="A19496" t="s">
        <v>45214</v>
      </c>
      <c r="B19496" t="s">
        <v>39814</v>
      </c>
      <c r="C19496">
        <v>1</v>
      </c>
      <c r="D19496">
        <f>400</f>
        <v>400</v>
      </c>
      <c r="E19496" t="s">
        <v>12</v>
      </c>
      <c r="F19496" s="3" t="s">
        <v>28161</v>
      </c>
      <c r="G19496">
        <v>2005</v>
      </c>
      <c r="H19496" t="s">
        <v>140</v>
      </c>
      <c r="I19496" t="s">
        <v>45215</v>
      </c>
    </row>
    <row r="19497" spans="1:9" ht="16" x14ac:dyDescent="0.2">
      <c r="A19497" t="s">
        <v>45214</v>
      </c>
      <c r="B19497" t="s">
        <v>5503</v>
      </c>
      <c r="C19497">
        <v>2</v>
      </c>
      <c r="D19497" t="s">
        <v>1049</v>
      </c>
      <c r="E19497" t="s">
        <v>12</v>
      </c>
      <c r="F19497" s="3" t="s">
        <v>20806</v>
      </c>
      <c r="G19497">
        <v>2005</v>
      </c>
      <c r="H19497" t="s">
        <v>140</v>
      </c>
      <c r="I19497" t="s">
        <v>45215</v>
      </c>
    </row>
    <row r="19498" spans="1:9" ht="16" x14ac:dyDescent="0.2">
      <c r="A19498" t="s">
        <v>45216</v>
      </c>
      <c r="B19498" t="s">
        <v>45217</v>
      </c>
      <c r="C19498">
        <v>1</v>
      </c>
      <c r="D19498" t="s">
        <v>996</v>
      </c>
      <c r="E19498" t="s">
        <v>12</v>
      </c>
      <c r="F19498" s="3" t="s">
        <v>45218</v>
      </c>
      <c r="G19498">
        <v>2004</v>
      </c>
      <c r="H19498" t="s">
        <v>998</v>
      </c>
      <c r="I19498" t="s">
        <v>45219</v>
      </c>
    </row>
    <row r="19499" spans="1:9" ht="32" x14ac:dyDescent="0.2">
      <c r="A19499" t="s">
        <v>45216</v>
      </c>
      <c r="B19499" t="s">
        <v>45220</v>
      </c>
      <c r="C19499">
        <v>2</v>
      </c>
      <c r="D19499">
        <f>189</f>
        <v>189</v>
      </c>
      <c r="E19499" t="s">
        <v>12</v>
      </c>
      <c r="F19499" s="3" t="s">
        <v>45221</v>
      </c>
      <c r="G19499">
        <v>2004</v>
      </c>
      <c r="H19499" t="s">
        <v>998</v>
      </c>
      <c r="I19499" t="s">
        <v>45219</v>
      </c>
    </row>
    <row r="19500" spans="1:9" ht="32" x14ac:dyDescent="0.2">
      <c r="A19500" t="s">
        <v>45222</v>
      </c>
      <c r="B19500" t="s">
        <v>45223</v>
      </c>
      <c r="C19500">
        <v>1</v>
      </c>
      <c r="D19500" t="s">
        <v>12</v>
      </c>
      <c r="E19500" t="s">
        <v>12</v>
      </c>
      <c r="F19500" s="3" t="s">
        <v>45224</v>
      </c>
      <c r="G19500">
        <v>2004</v>
      </c>
      <c r="H19500" t="s">
        <v>140</v>
      </c>
      <c r="I19500" t="s">
        <v>45225</v>
      </c>
    </row>
    <row r="19501" spans="1:9" ht="32" x14ac:dyDescent="0.2">
      <c r="A19501" t="s">
        <v>45226</v>
      </c>
      <c r="B19501" t="s">
        <v>45227</v>
      </c>
      <c r="C19501">
        <v>1</v>
      </c>
      <c r="D19501" t="s">
        <v>4805</v>
      </c>
      <c r="E19501" t="s">
        <v>12</v>
      </c>
      <c r="F19501" s="3" t="s">
        <v>45228</v>
      </c>
      <c r="G19501">
        <v>2004</v>
      </c>
      <c r="H19501" t="s">
        <v>140</v>
      </c>
      <c r="I19501" t="s">
        <v>45229</v>
      </c>
    </row>
    <row r="19502" spans="1:9" ht="16" x14ac:dyDescent="0.2">
      <c r="A19502" t="s">
        <v>45230</v>
      </c>
      <c r="B19502" t="s">
        <v>40551</v>
      </c>
      <c r="C19502">
        <v>1</v>
      </c>
      <c r="D19502" t="s">
        <v>12</v>
      </c>
      <c r="E19502" t="s">
        <v>12</v>
      </c>
      <c r="F19502" s="3" t="s">
        <v>8307</v>
      </c>
      <c r="G19502">
        <v>2004</v>
      </c>
      <c r="H19502" t="s">
        <v>140</v>
      </c>
      <c r="I19502" t="s">
        <v>45231</v>
      </c>
    </row>
    <row r="19503" spans="1:9" ht="16" x14ac:dyDescent="0.2">
      <c r="A19503" t="s">
        <v>45230</v>
      </c>
      <c r="B19503" t="s">
        <v>45066</v>
      </c>
      <c r="C19503">
        <v>2</v>
      </c>
      <c r="D19503" t="s">
        <v>4617</v>
      </c>
      <c r="E19503" t="s">
        <v>12</v>
      </c>
      <c r="F19503" s="3" t="s">
        <v>6009</v>
      </c>
      <c r="G19503">
        <v>2004</v>
      </c>
      <c r="H19503" t="s">
        <v>140</v>
      </c>
      <c r="I19503" t="s">
        <v>45231</v>
      </c>
    </row>
    <row r="19504" spans="1:9" ht="32" x14ac:dyDescent="0.2">
      <c r="A19504" t="s">
        <v>45230</v>
      </c>
      <c r="B19504" t="s">
        <v>45232</v>
      </c>
      <c r="C19504">
        <v>3</v>
      </c>
      <c r="D19504" t="s">
        <v>12</v>
      </c>
      <c r="E19504" t="s">
        <v>12</v>
      </c>
      <c r="F19504" s="3" t="s">
        <v>43398</v>
      </c>
      <c r="G19504">
        <v>2004</v>
      </c>
      <c r="H19504" t="s">
        <v>140</v>
      </c>
      <c r="I19504" t="s">
        <v>45231</v>
      </c>
    </row>
    <row r="19505" spans="1:9" ht="32" x14ac:dyDescent="0.2">
      <c r="A19505" t="s">
        <v>45233</v>
      </c>
      <c r="B19505" t="s">
        <v>45234</v>
      </c>
      <c r="C19505">
        <v>1</v>
      </c>
      <c r="D19505" t="s">
        <v>12</v>
      </c>
      <c r="E19505" t="s">
        <v>12</v>
      </c>
      <c r="F19505" s="3" t="s">
        <v>45235</v>
      </c>
      <c r="G19505">
        <v>2004</v>
      </c>
      <c r="H19505" t="s">
        <v>140</v>
      </c>
      <c r="I19505" t="s">
        <v>45236</v>
      </c>
    </row>
    <row r="19506" spans="1:9" ht="16" x14ac:dyDescent="0.2">
      <c r="A19506" t="s">
        <v>45237</v>
      </c>
      <c r="B19506" t="s">
        <v>45238</v>
      </c>
      <c r="C19506">
        <v>1</v>
      </c>
      <c r="D19506" t="s">
        <v>12</v>
      </c>
      <c r="E19506" t="s">
        <v>12</v>
      </c>
      <c r="F19506" s="3" t="s">
        <v>45239</v>
      </c>
      <c r="G19506">
        <v>2004</v>
      </c>
      <c r="H19506" t="s">
        <v>140</v>
      </c>
      <c r="I19506" t="s">
        <v>45240</v>
      </c>
    </row>
    <row r="19507" spans="1:9" ht="32" x14ac:dyDescent="0.2">
      <c r="A19507" t="s">
        <v>45241</v>
      </c>
      <c r="B19507" t="s">
        <v>45242</v>
      </c>
      <c r="C19507">
        <v>1</v>
      </c>
      <c r="D19507" t="s">
        <v>18037</v>
      </c>
      <c r="E19507" t="s">
        <v>12</v>
      </c>
      <c r="F19507" s="3" t="s">
        <v>45243</v>
      </c>
      <c r="G19507">
        <v>2004</v>
      </c>
      <c r="H19507" t="s">
        <v>86</v>
      </c>
      <c r="I19507" t="s">
        <v>45244</v>
      </c>
    </row>
    <row r="19508" spans="1:9" ht="16" x14ac:dyDescent="0.2">
      <c r="A19508" t="s">
        <v>45245</v>
      </c>
      <c r="B19508" t="s">
        <v>45246</v>
      </c>
      <c r="C19508">
        <v>1</v>
      </c>
      <c r="D19508" t="s">
        <v>4805</v>
      </c>
      <c r="E19508" t="s">
        <v>12</v>
      </c>
      <c r="F19508" s="3" t="s">
        <v>12574</v>
      </c>
      <c r="G19508">
        <v>2004</v>
      </c>
      <c r="H19508" t="s">
        <v>140</v>
      </c>
      <c r="I19508" t="s">
        <v>45247</v>
      </c>
    </row>
    <row r="19509" spans="1:9" ht="32" x14ac:dyDescent="0.2">
      <c r="A19509" t="s">
        <v>45245</v>
      </c>
      <c r="B19509" t="s">
        <v>45248</v>
      </c>
      <c r="C19509">
        <v>2</v>
      </c>
      <c r="D19509" t="s">
        <v>4805</v>
      </c>
      <c r="E19509" t="s">
        <v>12</v>
      </c>
      <c r="F19509" s="3" t="s">
        <v>45249</v>
      </c>
      <c r="G19509">
        <v>2004</v>
      </c>
      <c r="H19509" t="s">
        <v>140</v>
      </c>
      <c r="I19509" t="s">
        <v>45247</v>
      </c>
    </row>
    <row r="19510" spans="1:9" ht="16" x14ac:dyDescent="0.2">
      <c r="A19510" t="s">
        <v>45250</v>
      </c>
      <c r="B19510" t="s">
        <v>45248</v>
      </c>
      <c r="C19510">
        <v>1</v>
      </c>
      <c r="D19510" t="s">
        <v>4805</v>
      </c>
      <c r="E19510" t="s">
        <v>12</v>
      </c>
      <c r="F19510" s="3" t="s">
        <v>12574</v>
      </c>
      <c r="G19510">
        <v>2004</v>
      </c>
      <c r="H19510" t="s">
        <v>140</v>
      </c>
      <c r="I19510" t="s">
        <v>45251</v>
      </c>
    </row>
    <row r="19511" spans="1:9" ht="16" x14ac:dyDescent="0.2">
      <c r="A19511" t="s">
        <v>45252</v>
      </c>
      <c r="B19511" t="s">
        <v>45253</v>
      </c>
      <c r="C19511">
        <v>1</v>
      </c>
      <c r="D19511">
        <f>400</f>
        <v>400</v>
      </c>
      <c r="E19511" t="s">
        <v>12</v>
      </c>
      <c r="F19511" s="3" t="s">
        <v>45254</v>
      </c>
      <c r="G19511">
        <v>2004</v>
      </c>
      <c r="H19511" t="s">
        <v>140</v>
      </c>
      <c r="I19511" t="s">
        <v>45255</v>
      </c>
    </row>
    <row r="19512" spans="1:9" ht="16" x14ac:dyDescent="0.2">
      <c r="A19512" t="s">
        <v>45256</v>
      </c>
      <c r="B19512" t="s">
        <v>45257</v>
      </c>
      <c r="C19512">
        <v>1</v>
      </c>
      <c r="D19512" t="s">
        <v>12</v>
      </c>
      <c r="E19512" t="s">
        <v>12</v>
      </c>
      <c r="F19512" s="3" t="s">
        <v>5891</v>
      </c>
      <c r="G19512">
        <v>2004</v>
      </c>
      <c r="H19512" t="s">
        <v>140</v>
      </c>
      <c r="I19512" t="s">
        <v>45258</v>
      </c>
    </row>
    <row r="19513" spans="1:9" ht="32" x14ac:dyDescent="0.2">
      <c r="A19513" t="s">
        <v>45259</v>
      </c>
      <c r="B19513" t="s">
        <v>45260</v>
      </c>
      <c r="C19513">
        <v>1</v>
      </c>
      <c r="D19513">
        <f>556</f>
        <v>556</v>
      </c>
      <c r="E19513" t="s">
        <v>1171</v>
      </c>
      <c r="F19513" s="3" t="s">
        <v>45261</v>
      </c>
      <c r="G19513">
        <v>2004</v>
      </c>
      <c r="H19513" t="s">
        <v>140</v>
      </c>
      <c r="I19513" t="s">
        <v>45262</v>
      </c>
    </row>
    <row r="19514" spans="1:9" ht="32" x14ac:dyDescent="0.2">
      <c r="A19514" t="s">
        <v>45263</v>
      </c>
      <c r="B19514" t="s">
        <v>45264</v>
      </c>
      <c r="C19514">
        <v>1</v>
      </c>
      <c r="D19514" t="s">
        <v>12</v>
      </c>
      <c r="E19514" t="s">
        <v>12</v>
      </c>
      <c r="F19514" s="3" t="s">
        <v>45265</v>
      </c>
      <c r="G19514">
        <v>2004</v>
      </c>
      <c r="H19514" t="s">
        <v>474</v>
      </c>
      <c r="I19514" t="s">
        <v>45266</v>
      </c>
    </row>
    <row r="19515" spans="1:9" ht="32" x14ac:dyDescent="0.2">
      <c r="A19515" t="s">
        <v>45267</v>
      </c>
      <c r="B19515" t="s">
        <v>45268</v>
      </c>
      <c r="C19515">
        <v>1</v>
      </c>
      <c r="D19515">
        <f>100</f>
        <v>100</v>
      </c>
      <c r="E19515" t="s">
        <v>35790</v>
      </c>
      <c r="F19515" s="3" t="s">
        <v>44945</v>
      </c>
      <c r="G19515">
        <v>2004</v>
      </c>
      <c r="H19515" t="s">
        <v>86</v>
      </c>
      <c r="I19515" t="s">
        <v>45269</v>
      </c>
    </row>
    <row r="19516" spans="1:9" ht="16" x14ac:dyDescent="0.2">
      <c r="A19516" t="s">
        <v>45267</v>
      </c>
      <c r="B19516" t="s">
        <v>45270</v>
      </c>
      <c r="C19516">
        <v>2</v>
      </c>
      <c r="D19516" t="s">
        <v>3575</v>
      </c>
      <c r="E19516" t="s">
        <v>12</v>
      </c>
      <c r="F19516" s="3" t="s">
        <v>3576</v>
      </c>
      <c r="G19516">
        <v>2004</v>
      </c>
      <c r="H19516" t="s">
        <v>86</v>
      </c>
      <c r="I19516" t="s">
        <v>45269</v>
      </c>
    </row>
    <row r="19517" spans="1:9" ht="32" x14ac:dyDescent="0.2">
      <c r="A19517" t="s">
        <v>45267</v>
      </c>
      <c r="B19517" t="s">
        <v>45271</v>
      </c>
      <c r="C19517">
        <v>3</v>
      </c>
      <c r="D19517" t="s">
        <v>1207</v>
      </c>
      <c r="E19517" t="s">
        <v>12</v>
      </c>
      <c r="F19517" s="3" t="s">
        <v>45272</v>
      </c>
      <c r="G19517">
        <v>2004</v>
      </c>
      <c r="H19517" t="s">
        <v>86</v>
      </c>
      <c r="I19517" t="s">
        <v>45269</v>
      </c>
    </row>
    <row r="19518" spans="1:9" ht="16" x14ac:dyDescent="0.2">
      <c r="A19518" t="s">
        <v>45273</v>
      </c>
      <c r="B19518" t="s">
        <v>45274</v>
      </c>
      <c r="C19518">
        <v>1</v>
      </c>
      <c r="D19518" t="s">
        <v>12</v>
      </c>
      <c r="E19518" t="s">
        <v>12</v>
      </c>
      <c r="F19518" s="3" t="s">
        <v>45275</v>
      </c>
      <c r="G19518">
        <v>2004</v>
      </c>
      <c r="H19518" t="s">
        <v>140</v>
      </c>
      <c r="I19518" t="s">
        <v>45276</v>
      </c>
    </row>
    <row r="19519" spans="1:9" ht="16" x14ac:dyDescent="0.2">
      <c r="A19519" t="s">
        <v>45277</v>
      </c>
      <c r="B19519" t="s">
        <v>26589</v>
      </c>
      <c r="C19519">
        <v>1</v>
      </c>
      <c r="D19519" t="s">
        <v>408</v>
      </c>
      <c r="E19519" t="s">
        <v>12</v>
      </c>
      <c r="F19519" s="3" t="s">
        <v>2260</v>
      </c>
      <c r="G19519">
        <v>2004</v>
      </c>
      <c r="H19519" t="s">
        <v>140</v>
      </c>
      <c r="I19519" t="s">
        <v>45278</v>
      </c>
    </row>
    <row r="19520" spans="1:9" ht="16" x14ac:dyDescent="0.2">
      <c r="A19520" t="s">
        <v>45277</v>
      </c>
      <c r="B19520" t="s">
        <v>20803</v>
      </c>
      <c r="C19520">
        <v>2</v>
      </c>
      <c r="D19520" t="s">
        <v>316</v>
      </c>
      <c r="E19520" t="s">
        <v>12</v>
      </c>
      <c r="F19520" s="3" t="s">
        <v>6859</v>
      </c>
      <c r="G19520">
        <v>2004</v>
      </c>
      <c r="H19520" t="s">
        <v>140</v>
      </c>
      <c r="I19520" t="s">
        <v>45278</v>
      </c>
    </row>
    <row r="19521" spans="1:9" ht="16" x14ac:dyDescent="0.2">
      <c r="A19521" t="s">
        <v>45279</v>
      </c>
      <c r="B19521" t="s">
        <v>45280</v>
      </c>
      <c r="C19521">
        <v>1</v>
      </c>
      <c r="D19521" t="s">
        <v>12</v>
      </c>
      <c r="E19521" t="s">
        <v>12</v>
      </c>
      <c r="F19521" s="3" t="s">
        <v>45281</v>
      </c>
      <c r="G19521">
        <v>2004</v>
      </c>
      <c r="H19521" t="s">
        <v>140</v>
      </c>
      <c r="I19521" t="s">
        <v>45282</v>
      </c>
    </row>
    <row r="19522" spans="1:9" ht="32" x14ac:dyDescent="0.2">
      <c r="A19522" t="s">
        <v>45283</v>
      </c>
      <c r="B19522" t="s">
        <v>45284</v>
      </c>
      <c r="C19522">
        <v>1</v>
      </c>
      <c r="D19522" t="s">
        <v>1512</v>
      </c>
      <c r="E19522" t="s">
        <v>12</v>
      </c>
      <c r="F19522" s="3" t="s">
        <v>45285</v>
      </c>
      <c r="G19522">
        <v>2004</v>
      </c>
      <c r="H19522" t="s">
        <v>2445</v>
      </c>
      <c r="I19522" t="s">
        <v>45286</v>
      </c>
    </row>
    <row r="19523" spans="1:9" ht="16" x14ac:dyDescent="0.2">
      <c r="A19523" t="s">
        <v>45287</v>
      </c>
      <c r="B19523" t="s">
        <v>45288</v>
      </c>
      <c r="C19523">
        <v>1</v>
      </c>
      <c r="D19523">
        <f>164</f>
        <v>164</v>
      </c>
      <c r="E19523" t="s">
        <v>40838</v>
      </c>
      <c r="F19523" s="3" t="s">
        <v>45289</v>
      </c>
      <c r="G19523">
        <v>2004</v>
      </c>
      <c r="H19523" t="s">
        <v>226</v>
      </c>
      <c r="I19523" t="s">
        <v>45290</v>
      </c>
    </row>
    <row r="19524" spans="1:9" ht="32" x14ac:dyDescent="0.2">
      <c r="A19524" t="s">
        <v>45291</v>
      </c>
      <c r="B19524" t="s">
        <v>45292</v>
      </c>
      <c r="C19524">
        <v>1</v>
      </c>
      <c r="D19524" t="s">
        <v>12</v>
      </c>
      <c r="E19524" t="s">
        <v>12</v>
      </c>
      <c r="F19524" s="3" t="s">
        <v>45293</v>
      </c>
      <c r="G19524">
        <v>2004</v>
      </c>
      <c r="H19524" t="s">
        <v>86</v>
      </c>
      <c r="I19524" t="s">
        <v>45294</v>
      </c>
    </row>
    <row r="19525" spans="1:9" ht="32" x14ac:dyDescent="0.2">
      <c r="A19525" t="s">
        <v>45295</v>
      </c>
      <c r="B19525" t="s">
        <v>45296</v>
      </c>
      <c r="C19525">
        <v>1</v>
      </c>
      <c r="D19525">
        <f>34</f>
        <v>34</v>
      </c>
      <c r="E19525" t="s">
        <v>12</v>
      </c>
      <c r="F19525" s="3" t="s">
        <v>45297</v>
      </c>
      <c r="G19525">
        <v>2004</v>
      </c>
      <c r="H19525" t="s">
        <v>368</v>
      </c>
      <c r="I19525" t="s">
        <v>45298</v>
      </c>
    </row>
    <row r="19526" spans="1:9" ht="32" x14ac:dyDescent="0.2">
      <c r="A19526" t="s">
        <v>45295</v>
      </c>
      <c r="B19526" t="s">
        <v>45299</v>
      </c>
      <c r="C19526">
        <v>2</v>
      </c>
      <c r="D19526" t="s">
        <v>7243</v>
      </c>
      <c r="E19526" t="s">
        <v>12</v>
      </c>
      <c r="F19526" s="3" t="s">
        <v>45300</v>
      </c>
      <c r="G19526">
        <v>2004</v>
      </c>
      <c r="H19526" t="s">
        <v>368</v>
      </c>
      <c r="I19526" t="s">
        <v>45298</v>
      </c>
    </row>
    <row r="19527" spans="1:9" ht="32" x14ac:dyDescent="0.2">
      <c r="A19527" t="s">
        <v>45301</v>
      </c>
      <c r="B19527" t="s">
        <v>20803</v>
      </c>
      <c r="C19527">
        <v>1</v>
      </c>
      <c r="D19527">
        <f>410</f>
        <v>410</v>
      </c>
      <c r="E19527" t="s">
        <v>12</v>
      </c>
      <c r="F19527" s="3" t="s">
        <v>45302</v>
      </c>
      <c r="G19527">
        <v>2004</v>
      </c>
      <c r="H19527" t="s">
        <v>140</v>
      </c>
      <c r="I19527" t="s">
        <v>45303</v>
      </c>
    </row>
    <row r="19528" spans="1:9" ht="32" x14ac:dyDescent="0.2">
      <c r="A19528" t="s">
        <v>45301</v>
      </c>
      <c r="B19528" t="s">
        <v>26589</v>
      </c>
      <c r="C19528">
        <v>2</v>
      </c>
      <c r="D19528" t="s">
        <v>408</v>
      </c>
      <c r="E19528" t="s">
        <v>12</v>
      </c>
      <c r="F19528" s="3" t="s">
        <v>45182</v>
      </c>
      <c r="G19528">
        <v>2004</v>
      </c>
      <c r="H19528" t="s">
        <v>140</v>
      </c>
      <c r="I19528" t="s">
        <v>45303</v>
      </c>
    </row>
    <row r="19529" spans="1:9" ht="32" x14ac:dyDescent="0.2">
      <c r="A19529" t="s">
        <v>45304</v>
      </c>
      <c r="B19529" t="s">
        <v>45305</v>
      </c>
      <c r="C19529">
        <v>1</v>
      </c>
      <c r="D19529" t="s">
        <v>12</v>
      </c>
      <c r="E19529" t="s">
        <v>12</v>
      </c>
      <c r="F19529" s="3" t="s">
        <v>45306</v>
      </c>
      <c r="G19529">
        <v>2004</v>
      </c>
      <c r="H19529" t="s">
        <v>140</v>
      </c>
      <c r="I19529" t="s">
        <v>45307</v>
      </c>
    </row>
    <row r="19530" spans="1:9" ht="16" x14ac:dyDescent="0.2">
      <c r="A19530" t="s">
        <v>45304</v>
      </c>
      <c r="B19530" t="s">
        <v>45308</v>
      </c>
      <c r="C19530">
        <v>2</v>
      </c>
      <c r="D19530">
        <f>151</f>
        <v>151</v>
      </c>
      <c r="E19530" t="s">
        <v>12</v>
      </c>
      <c r="F19530" s="3" t="s">
        <v>20648</v>
      </c>
      <c r="G19530">
        <v>2004</v>
      </c>
      <c r="H19530" t="s">
        <v>140</v>
      </c>
      <c r="I19530" t="s">
        <v>45307</v>
      </c>
    </row>
    <row r="19531" spans="1:9" ht="16" x14ac:dyDescent="0.2">
      <c r="A19531" t="s">
        <v>45309</v>
      </c>
      <c r="B19531" t="s">
        <v>5590</v>
      </c>
      <c r="C19531">
        <v>1</v>
      </c>
      <c r="D19531">
        <f>169</f>
        <v>169</v>
      </c>
      <c r="E19531" t="s">
        <v>12</v>
      </c>
      <c r="F19531" s="3" t="s">
        <v>5594</v>
      </c>
      <c r="G19531">
        <v>2004</v>
      </c>
      <c r="H19531" t="s">
        <v>140</v>
      </c>
      <c r="I19531" t="s">
        <v>45310</v>
      </c>
    </row>
    <row r="19532" spans="1:9" ht="16" x14ac:dyDescent="0.2">
      <c r="A19532" t="s">
        <v>45309</v>
      </c>
      <c r="B19532" t="s">
        <v>44937</v>
      </c>
      <c r="C19532">
        <v>2</v>
      </c>
      <c r="D19532" t="s">
        <v>12</v>
      </c>
      <c r="E19532" t="s">
        <v>12</v>
      </c>
      <c r="F19532" s="3" t="s">
        <v>45311</v>
      </c>
      <c r="G19532">
        <v>2004</v>
      </c>
      <c r="H19532" t="s">
        <v>140</v>
      </c>
      <c r="I19532" t="s">
        <v>45310</v>
      </c>
    </row>
    <row r="19533" spans="1:9" ht="16" x14ac:dyDescent="0.2">
      <c r="A19533" t="s">
        <v>45312</v>
      </c>
      <c r="B19533" t="s">
        <v>45313</v>
      </c>
      <c r="C19533">
        <v>1</v>
      </c>
      <c r="D19533" t="s">
        <v>12</v>
      </c>
      <c r="E19533" t="s">
        <v>12</v>
      </c>
      <c r="F19533" s="3" t="s">
        <v>45314</v>
      </c>
      <c r="G19533">
        <v>2004</v>
      </c>
      <c r="H19533" t="s">
        <v>5857</v>
      </c>
      <c r="I19533" t="s">
        <v>45315</v>
      </c>
    </row>
    <row r="19534" spans="1:9" ht="32" x14ac:dyDescent="0.2">
      <c r="A19534" t="s">
        <v>45316</v>
      </c>
      <c r="B19534" t="s">
        <v>45317</v>
      </c>
      <c r="C19534">
        <v>1</v>
      </c>
      <c r="D19534" t="s">
        <v>408</v>
      </c>
      <c r="E19534" t="s">
        <v>12</v>
      </c>
      <c r="F19534" s="3" t="s">
        <v>45318</v>
      </c>
      <c r="G19534">
        <v>2004</v>
      </c>
      <c r="H19534" t="s">
        <v>86</v>
      </c>
      <c r="I19534" t="s">
        <v>45319</v>
      </c>
    </row>
    <row r="19535" spans="1:9" ht="16" x14ac:dyDescent="0.2">
      <c r="A19535" t="s">
        <v>45316</v>
      </c>
      <c r="B19535" t="s">
        <v>36878</v>
      </c>
      <c r="C19535">
        <v>2</v>
      </c>
      <c r="D19535" t="s">
        <v>12</v>
      </c>
      <c r="E19535" t="s">
        <v>12</v>
      </c>
      <c r="F19535" s="3" t="s">
        <v>45320</v>
      </c>
      <c r="G19535">
        <v>2004</v>
      </c>
      <c r="H19535" t="s">
        <v>86</v>
      </c>
      <c r="I19535" t="s">
        <v>45319</v>
      </c>
    </row>
    <row r="19536" spans="1:9" ht="32" x14ac:dyDescent="0.2">
      <c r="A19536" t="s">
        <v>45321</v>
      </c>
      <c r="B19536" t="s">
        <v>45322</v>
      </c>
      <c r="C19536">
        <v>1</v>
      </c>
      <c r="D19536" t="s">
        <v>12</v>
      </c>
      <c r="E19536" t="s">
        <v>12</v>
      </c>
      <c r="F19536" s="3" t="s">
        <v>45323</v>
      </c>
      <c r="G19536">
        <v>2004</v>
      </c>
      <c r="H19536" t="s">
        <v>420</v>
      </c>
      <c r="I19536" t="s">
        <v>45324</v>
      </c>
    </row>
    <row r="19537" spans="1:9" ht="16" x14ac:dyDescent="0.2">
      <c r="A19537" t="s">
        <v>45325</v>
      </c>
      <c r="B19537" t="s">
        <v>45326</v>
      </c>
      <c r="C19537">
        <v>1</v>
      </c>
      <c r="D19537" t="s">
        <v>142</v>
      </c>
      <c r="E19537" t="s">
        <v>12</v>
      </c>
      <c r="F19537" s="7" t="s">
        <v>32717</v>
      </c>
      <c r="G19537">
        <v>2004</v>
      </c>
      <c r="H19537" t="s">
        <v>140</v>
      </c>
      <c r="I19537" t="s">
        <v>45327</v>
      </c>
    </row>
    <row r="19538" spans="1:9" ht="16" x14ac:dyDescent="0.2">
      <c r="A19538" t="s">
        <v>45328</v>
      </c>
      <c r="B19538" t="s">
        <v>45329</v>
      </c>
      <c r="C19538">
        <v>1</v>
      </c>
      <c r="D19538" t="s">
        <v>12</v>
      </c>
      <c r="E19538" t="s">
        <v>12</v>
      </c>
      <c r="F19538" s="3" t="s">
        <v>45330</v>
      </c>
      <c r="G19538">
        <v>2004</v>
      </c>
      <c r="H19538" t="s">
        <v>296</v>
      </c>
      <c r="I19538" t="s">
        <v>45331</v>
      </c>
    </row>
    <row r="19539" spans="1:9" ht="32" x14ac:dyDescent="0.2">
      <c r="A19539" t="s">
        <v>45332</v>
      </c>
      <c r="B19539" t="s">
        <v>45333</v>
      </c>
      <c r="C19539">
        <v>1</v>
      </c>
      <c r="D19539">
        <f>441</f>
        <v>441</v>
      </c>
      <c r="E19539" t="s">
        <v>12</v>
      </c>
      <c r="F19539" s="3" t="s">
        <v>45334</v>
      </c>
      <c r="G19539">
        <v>2003</v>
      </c>
      <c r="H19539" t="s">
        <v>140</v>
      </c>
      <c r="I19539" t="s">
        <v>45335</v>
      </c>
    </row>
    <row r="19540" spans="1:9" ht="32" x14ac:dyDescent="0.2">
      <c r="A19540" t="s">
        <v>45336</v>
      </c>
      <c r="B19540" t="s">
        <v>6008</v>
      </c>
      <c r="C19540">
        <v>1</v>
      </c>
      <c r="D19540" t="s">
        <v>4617</v>
      </c>
      <c r="E19540" t="s">
        <v>12</v>
      </c>
      <c r="F19540" s="3" t="s">
        <v>45337</v>
      </c>
      <c r="G19540">
        <v>2003</v>
      </c>
      <c r="H19540" t="s">
        <v>140</v>
      </c>
      <c r="I19540" t="s">
        <v>45338</v>
      </c>
    </row>
    <row r="19541" spans="1:9" ht="16" x14ac:dyDescent="0.2">
      <c r="A19541" t="s">
        <v>45336</v>
      </c>
      <c r="B19541" t="s">
        <v>45339</v>
      </c>
      <c r="C19541">
        <v>2</v>
      </c>
      <c r="D19541" t="s">
        <v>12</v>
      </c>
      <c r="E19541" t="s">
        <v>12</v>
      </c>
      <c r="F19541" s="3" t="s">
        <v>20509</v>
      </c>
      <c r="G19541">
        <v>2003</v>
      </c>
      <c r="H19541" t="s">
        <v>140</v>
      </c>
      <c r="I19541" t="s">
        <v>45338</v>
      </c>
    </row>
    <row r="19542" spans="1:9" ht="16" x14ac:dyDescent="0.2">
      <c r="A19542" t="s">
        <v>45340</v>
      </c>
      <c r="B19542" t="s">
        <v>45198</v>
      </c>
      <c r="C19542">
        <v>1</v>
      </c>
      <c r="D19542">
        <f>410</f>
        <v>410</v>
      </c>
      <c r="E19542" t="s">
        <v>12</v>
      </c>
      <c r="F19542" s="3" t="s">
        <v>13197</v>
      </c>
      <c r="G19542">
        <v>2003</v>
      </c>
      <c r="H19542" t="s">
        <v>140</v>
      </c>
      <c r="I19542" t="s">
        <v>45341</v>
      </c>
    </row>
    <row r="19543" spans="1:9" ht="16" x14ac:dyDescent="0.2">
      <c r="A19543" t="s">
        <v>45340</v>
      </c>
      <c r="B19543" t="s">
        <v>44131</v>
      </c>
      <c r="C19543">
        <v>2</v>
      </c>
      <c r="D19543">
        <f>154</f>
        <v>154</v>
      </c>
      <c r="E19543" t="s">
        <v>12</v>
      </c>
      <c r="F19543" s="3" t="s">
        <v>2230</v>
      </c>
      <c r="G19543">
        <v>2003</v>
      </c>
      <c r="H19543" t="s">
        <v>140</v>
      </c>
      <c r="I19543" t="s">
        <v>45341</v>
      </c>
    </row>
    <row r="19544" spans="1:9" ht="32" x14ac:dyDescent="0.2">
      <c r="A19544" t="s">
        <v>45340</v>
      </c>
      <c r="B19544" t="s">
        <v>37768</v>
      </c>
      <c r="C19544">
        <v>3</v>
      </c>
      <c r="D19544">
        <f>410</f>
        <v>410</v>
      </c>
      <c r="E19544" t="s">
        <v>12</v>
      </c>
      <c r="F19544" s="3" t="s">
        <v>37322</v>
      </c>
      <c r="G19544">
        <v>2003</v>
      </c>
      <c r="H19544" t="s">
        <v>140</v>
      </c>
      <c r="I19544" t="s">
        <v>45341</v>
      </c>
    </row>
    <row r="19545" spans="1:9" ht="16" x14ac:dyDescent="0.2">
      <c r="A19545" t="s">
        <v>45342</v>
      </c>
      <c r="B19545" t="s">
        <v>45343</v>
      </c>
      <c r="C19545">
        <v>1</v>
      </c>
      <c r="D19545" t="s">
        <v>12</v>
      </c>
      <c r="E19545" t="s">
        <v>12</v>
      </c>
      <c r="F19545" s="3" t="s">
        <v>45344</v>
      </c>
      <c r="G19545">
        <v>2003</v>
      </c>
      <c r="H19545" t="s">
        <v>371</v>
      </c>
      <c r="I19545" t="s">
        <v>45345</v>
      </c>
    </row>
    <row r="19546" spans="1:9" ht="32" x14ac:dyDescent="0.2">
      <c r="A19546" t="s">
        <v>45346</v>
      </c>
      <c r="B19546" t="s">
        <v>45347</v>
      </c>
      <c r="C19546">
        <v>1</v>
      </c>
      <c r="D19546">
        <f>410</f>
        <v>410</v>
      </c>
      <c r="E19546" t="s">
        <v>12</v>
      </c>
      <c r="F19546" s="3" t="s">
        <v>45348</v>
      </c>
      <c r="G19546">
        <v>2003</v>
      </c>
      <c r="H19546" t="s">
        <v>368</v>
      </c>
      <c r="I19546" t="s">
        <v>45349</v>
      </c>
    </row>
    <row r="19547" spans="1:9" ht="32" x14ac:dyDescent="0.2">
      <c r="A19547" t="s">
        <v>45350</v>
      </c>
      <c r="B19547" t="s">
        <v>45351</v>
      </c>
      <c r="C19547">
        <v>1</v>
      </c>
      <c r="D19547" t="s">
        <v>12</v>
      </c>
      <c r="E19547" t="s">
        <v>12</v>
      </c>
      <c r="F19547" s="3" t="s">
        <v>45352</v>
      </c>
      <c r="G19547">
        <v>2003</v>
      </c>
      <c r="H19547" t="s">
        <v>527</v>
      </c>
      <c r="I19547" t="s">
        <v>45353</v>
      </c>
    </row>
    <row r="19548" spans="1:9" ht="32" x14ac:dyDescent="0.2">
      <c r="A19548" t="s">
        <v>45354</v>
      </c>
      <c r="B19548" t="s">
        <v>45355</v>
      </c>
      <c r="C19548">
        <v>1</v>
      </c>
      <c r="D19548" t="s">
        <v>52</v>
      </c>
      <c r="E19548" t="s">
        <v>12</v>
      </c>
      <c r="F19548" s="7" t="s">
        <v>45356</v>
      </c>
      <c r="G19548">
        <v>2003</v>
      </c>
      <c r="H19548" t="s">
        <v>140</v>
      </c>
      <c r="I19548" t="s">
        <v>45357</v>
      </c>
    </row>
    <row r="19549" spans="1:9" ht="16" x14ac:dyDescent="0.2">
      <c r="A19549" t="s">
        <v>45354</v>
      </c>
      <c r="B19549" t="s">
        <v>44935</v>
      </c>
      <c r="C19549">
        <v>2</v>
      </c>
      <c r="D19549" t="s">
        <v>12</v>
      </c>
      <c r="E19549" t="s">
        <v>12</v>
      </c>
      <c r="F19549" s="3" t="s">
        <v>45358</v>
      </c>
      <c r="G19549">
        <v>2003</v>
      </c>
      <c r="H19549" t="s">
        <v>140</v>
      </c>
      <c r="I19549" t="s">
        <v>45357</v>
      </c>
    </row>
    <row r="19550" spans="1:9" ht="32" x14ac:dyDescent="0.2">
      <c r="A19550" t="s">
        <v>45359</v>
      </c>
      <c r="B19550" t="s">
        <v>24945</v>
      </c>
      <c r="C19550">
        <v>1</v>
      </c>
      <c r="D19550" t="s">
        <v>292</v>
      </c>
      <c r="E19550" t="s">
        <v>996</v>
      </c>
      <c r="F19550" s="7" t="s">
        <v>24946</v>
      </c>
      <c r="G19550">
        <v>2003</v>
      </c>
      <c r="H19550" t="s">
        <v>140</v>
      </c>
      <c r="I19550" t="s">
        <v>45360</v>
      </c>
    </row>
    <row r="19551" spans="1:9" ht="32" x14ac:dyDescent="0.2">
      <c r="A19551" t="s">
        <v>45359</v>
      </c>
      <c r="B19551" t="s">
        <v>45361</v>
      </c>
      <c r="C19551">
        <v>2</v>
      </c>
      <c r="D19551" t="s">
        <v>31</v>
      </c>
      <c r="E19551" t="s">
        <v>12</v>
      </c>
      <c r="F19551" s="3" t="s">
        <v>45362</v>
      </c>
      <c r="G19551">
        <v>2003</v>
      </c>
      <c r="H19551" t="s">
        <v>140</v>
      </c>
      <c r="I19551" t="s">
        <v>45360</v>
      </c>
    </row>
    <row r="19552" spans="1:9" ht="32" x14ac:dyDescent="0.2">
      <c r="A19552" t="s">
        <v>45363</v>
      </c>
      <c r="B19552" t="s">
        <v>45364</v>
      </c>
      <c r="C19552">
        <v>1</v>
      </c>
      <c r="D19552">
        <f>100</f>
        <v>100</v>
      </c>
      <c r="E19552" t="s">
        <v>592</v>
      </c>
      <c r="F19552" s="3" t="s">
        <v>45365</v>
      </c>
      <c r="G19552">
        <v>2003</v>
      </c>
      <c r="H19552" t="s">
        <v>86</v>
      </c>
      <c r="I19552" t="s">
        <v>45366</v>
      </c>
    </row>
    <row r="19553" spans="1:9" ht="32" x14ac:dyDescent="0.2">
      <c r="A19553" t="s">
        <v>45367</v>
      </c>
      <c r="B19553" t="s">
        <v>45368</v>
      </c>
      <c r="C19553">
        <v>1</v>
      </c>
      <c r="D19553" t="s">
        <v>12</v>
      </c>
      <c r="E19553" t="s">
        <v>12</v>
      </c>
      <c r="F19553" s="3" t="s">
        <v>45369</v>
      </c>
      <c r="G19553">
        <v>2003</v>
      </c>
      <c r="H19553" t="s">
        <v>126</v>
      </c>
      <c r="I19553" t="s">
        <v>45370</v>
      </c>
    </row>
    <row r="19554" spans="1:9" ht="16" x14ac:dyDescent="0.2">
      <c r="A19554" t="s">
        <v>45371</v>
      </c>
      <c r="B19554" t="s">
        <v>45127</v>
      </c>
      <c r="C19554">
        <v>1</v>
      </c>
      <c r="D19554" t="s">
        <v>12</v>
      </c>
      <c r="E19554" t="s">
        <v>12</v>
      </c>
      <c r="F19554" s="3" t="s">
        <v>45128</v>
      </c>
      <c r="G19554">
        <v>2003</v>
      </c>
      <c r="H19554" t="s">
        <v>140</v>
      </c>
      <c r="I19554" t="s">
        <v>45372</v>
      </c>
    </row>
    <row r="19555" spans="1:9" ht="32" x14ac:dyDescent="0.2">
      <c r="A19555" t="s">
        <v>45373</v>
      </c>
      <c r="B19555" t="s">
        <v>5590</v>
      </c>
      <c r="C19555">
        <v>1</v>
      </c>
      <c r="D19555">
        <f>169</f>
        <v>169</v>
      </c>
      <c r="E19555" t="s">
        <v>12</v>
      </c>
      <c r="F19555" s="3" t="s">
        <v>45374</v>
      </c>
      <c r="G19555">
        <v>2003</v>
      </c>
      <c r="H19555" t="s">
        <v>140</v>
      </c>
      <c r="I19555" t="s">
        <v>45375</v>
      </c>
    </row>
    <row r="19556" spans="1:9" ht="32" x14ac:dyDescent="0.2">
      <c r="A19556" t="s">
        <v>45373</v>
      </c>
      <c r="B19556" t="s">
        <v>44937</v>
      </c>
      <c r="C19556">
        <v>2</v>
      </c>
      <c r="D19556">
        <f>302</f>
        <v>302</v>
      </c>
      <c r="E19556" t="s">
        <v>12</v>
      </c>
      <c r="F19556" s="3" t="s">
        <v>29747</v>
      </c>
      <c r="G19556">
        <v>2003</v>
      </c>
      <c r="H19556" t="s">
        <v>140</v>
      </c>
      <c r="I19556" t="s">
        <v>45375</v>
      </c>
    </row>
    <row r="19557" spans="1:9" ht="32" x14ac:dyDescent="0.2">
      <c r="A19557" t="s">
        <v>45376</v>
      </c>
      <c r="B19557" t="s">
        <v>45377</v>
      </c>
      <c r="C19557">
        <v>1</v>
      </c>
      <c r="D19557" t="s">
        <v>90</v>
      </c>
      <c r="E19557" t="s">
        <v>12</v>
      </c>
      <c r="F19557" s="3" t="s">
        <v>45378</v>
      </c>
      <c r="G19557">
        <v>2003</v>
      </c>
      <c r="H19557" t="s">
        <v>140</v>
      </c>
      <c r="I19557" t="s">
        <v>45379</v>
      </c>
    </row>
    <row r="19558" spans="1:9" ht="32" x14ac:dyDescent="0.2">
      <c r="A19558" t="s">
        <v>45380</v>
      </c>
      <c r="B19558" t="s">
        <v>45381</v>
      </c>
      <c r="C19558">
        <v>1</v>
      </c>
      <c r="D19558" t="s">
        <v>2586</v>
      </c>
      <c r="E19558" t="s">
        <v>12</v>
      </c>
      <c r="F19558" s="3" t="s">
        <v>45382</v>
      </c>
      <c r="G19558">
        <v>2003</v>
      </c>
      <c r="H19558" t="s">
        <v>140</v>
      </c>
      <c r="I19558" t="s">
        <v>45383</v>
      </c>
    </row>
    <row r="19559" spans="1:9" ht="16" x14ac:dyDescent="0.2">
      <c r="A19559" t="s">
        <v>45384</v>
      </c>
      <c r="B19559" t="s">
        <v>44537</v>
      </c>
      <c r="C19559">
        <v>1</v>
      </c>
      <c r="D19559">
        <f>340</f>
        <v>340</v>
      </c>
      <c r="E19559" t="s">
        <v>12</v>
      </c>
      <c r="F19559" s="3" t="s">
        <v>18862</v>
      </c>
      <c r="G19559">
        <v>2002</v>
      </c>
      <c r="H19559" t="s">
        <v>140</v>
      </c>
      <c r="I19559" t="s">
        <v>45385</v>
      </c>
    </row>
    <row r="19560" spans="1:9" ht="16" x14ac:dyDescent="0.2">
      <c r="A19560" t="s">
        <v>45384</v>
      </c>
      <c r="B19560" t="s">
        <v>45386</v>
      </c>
      <c r="C19560">
        <v>2</v>
      </c>
      <c r="D19560" t="s">
        <v>12</v>
      </c>
      <c r="E19560" t="s">
        <v>12</v>
      </c>
      <c r="F19560" s="3" t="s">
        <v>45387</v>
      </c>
      <c r="G19560">
        <v>2002</v>
      </c>
      <c r="H19560" t="s">
        <v>140</v>
      </c>
      <c r="I19560" t="s">
        <v>45385</v>
      </c>
    </row>
    <row r="19561" spans="1:9" ht="16" x14ac:dyDescent="0.2">
      <c r="A19561" t="s">
        <v>45388</v>
      </c>
      <c r="B19561" t="s">
        <v>45389</v>
      </c>
      <c r="C19561">
        <v>1</v>
      </c>
      <c r="D19561" t="s">
        <v>344</v>
      </c>
      <c r="E19561" t="s">
        <v>12</v>
      </c>
      <c r="F19561" s="3" t="s">
        <v>45390</v>
      </c>
      <c r="G19561">
        <v>2002</v>
      </c>
      <c r="H19561" t="s">
        <v>140</v>
      </c>
      <c r="I19561" t="s">
        <v>45391</v>
      </c>
    </row>
    <row r="19562" spans="1:9" ht="16" x14ac:dyDescent="0.2">
      <c r="A19562" t="s">
        <v>45392</v>
      </c>
      <c r="B19562" t="s">
        <v>45393</v>
      </c>
      <c r="C19562">
        <v>1</v>
      </c>
      <c r="D19562" t="s">
        <v>4816</v>
      </c>
      <c r="E19562" t="s">
        <v>12</v>
      </c>
      <c r="F19562" s="3" t="s">
        <v>23456</v>
      </c>
      <c r="G19562">
        <v>2002</v>
      </c>
      <c r="H19562" t="s">
        <v>126</v>
      </c>
      <c r="I19562" t="s">
        <v>45394</v>
      </c>
    </row>
    <row r="19563" spans="1:9" ht="16" x14ac:dyDescent="0.2">
      <c r="A19563" t="s">
        <v>45395</v>
      </c>
      <c r="B19563" t="s">
        <v>45396</v>
      </c>
      <c r="C19563">
        <v>1</v>
      </c>
      <c r="D19563" t="s">
        <v>292</v>
      </c>
      <c r="E19563" t="s">
        <v>12</v>
      </c>
      <c r="F19563" s="7" t="s">
        <v>293</v>
      </c>
      <c r="G19563">
        <v>2002</v>
      </c>
      <c r="H19563" t="s">
        <v>140</v>
      </c>
      <c r="I19563" t="s">
        <v>45397</v>
      </c>
    </row>
    <row r="19564" spans="1:9" ht="16" x14ac:dyDescent="0.2">
      <c r="A19564" t="s">
        <v>45398</v>
      </c>
      <c r="B19564" t="s">
        <v>45399</v>
      </c>
      <c r="C19564">
        <v>1</v>
      </c>
      <c r="D19564" t="s">
        <v>12</v>
      </c>
      <c r="E19564" t="s">
        <v>12</v>
      </c>
      <c r="F19564" s="3" t="s">
        <v>11461</v>
      </c>
      <c r="G19564">
        <v>2002</v>
      </c>
      <c r="H19564" t="s">
        <v>140</v>
      </c>
      <c r="I19564" t="s">
        <v>45400</v>
      </c>
    </row>
    <row r="19565" spans="1:9" ht="32" x14ac:dyDescent="0.2">
      <c r="A19565" t="s">
        <v>45401</v>
      </c>
      <c r="B19565" t="s">
        <v>45402</v>
      </c>
      <c r="C19565">
        <v>1</v>
      </c>
      <c r="D19565" t="s">
        <v>11398</v>
      </c>
      <c r="E19565" t="s">
        <v>12</v>
      </c>
      <c r="F19565" s="3" t="s">
        <v>44462</v>
      </c>
      <c r="G19565">
        <v>2002</v>
      </c>
      <c r="H19565" t="s">
        <v>140</v>
      </c>
      <c r="I19565" t="s">
        <v>45403</v>
      </c>
    </row>
    <row r="19566" spans="1:9" ht="32" x14ac:dyDescent="0.2">
      <c r="A19566" t="s">
        <v>45404</v>
      </c>
      <c r="B19566" t="s">
        <v>45405</v>
      </c>
      <c r="C19566">
        <v>1</v>
      </c>
      <c r="D19566" t="s">
        <v>31</v>
      </c>
      <c r="E19566" t="s">
        <v>12</v>
      </c>
      <c r="F19566" s="3" t="s">
        <v>45406</v>
      </c>
      <c r="G19566">
        <v>2002</v>
      </c>
      <c r="H19566" t="s">
        <v>140</v>
      </c>
      <c r="I19566" t="s">
        <v>45407</v>
      </c>
    </row>
    <row r="19567" spans="1:9" ht="32" x14ac:dyDescent="0.2">
      <c r="A19567" t="s">
        <v>45404</v>
      </c>
      <c r="B19567" t="s">
        <v>45408</v>
      </c>
      <c r="C19567">
        <v>2</v>
      </c>
      <c r="D19567" t="s">
        <v>12</v>
      </c>
      <c r="E19567" t="s">
        <v>12</v>
      </c>
      <c r="F19567" s="3" t="s">
        <v>45409</v>
      </c>
      <c r="G19567">
        <v>2002</v>
      </c>
      <c r="H19567" t="s">
        <v>140</v>
      </c>
      <c r="I19567" t="s">
        <v>45407</v>
      </c>
    </row>
    <row r="19568" spans="1:9" ht="32" x14ac:dyDescent="0.2">
      <c r="A19568" t="s">
        <v>45410</v>
      </c>
      <c r="B19568" t="s">
        <v>26589</v>
      </c>
      <c r="C19568">
        <v>1</v>
      </c>
      <c r="D19568" t="s">
        <v>408</v>
      </c>
      <c r="E19568" t="s">
        <v>12</v>
      </c>
      <c r="F19568" s="3" t="s">
        <v>45182</v>
      </c>
      <c r="G19568">
        <v>2002</v>
      </c>
      <c r="H19568" t="s">
        <v>140</v>
      </c>
      <c r="I19568" t="s">
        <v>45411</v>
      </c>
    </row>
    <row r="19569" spans="1:9" ht="16" x14ac:dyDescent="0.2">
      <c r="A19569" t="s">
        <v>45412</v>
      </c>
      <c r="B19569" t="s">
        <v>28741</v>
      </c>
      <c r="C19569">
        <v>1</v>
      </c>
      <c r="D19569" t="s">
        <v>12</v>
      </c>
      <c r="E19569" t="s">
        <v>12</v>
      </c>
      <c r="F19569" s="3" t="s">
        <v>32352</v>
      </c>
      <c r="G19569">
        <v>2002</v>
      </c>
      <c r="H19569" t="s">
        <v>140</v>
      </c>
      <c r="I19569" t="s">
        <v>45413</v>
      </c>
    </row>
    <row r="19570" spans="1:9" ht="32" x14ac:dyDescent="0.2">
      <c r="A19570" t="s">
        <v>45414</v>
      </c>
      <c r="B19570" t="s">
        <v>45364</v>
      </c>
      <c r="C19570">
        <v>1</v>
      </c>
      <c r="D19570" t="s">
        <v>1818</v>
      </c>
      <c r="E19570" t="s">
        <v>12</v>
      </c>
      <c r="F19570" s="3" t="s">
        <v>35015</v>
      </c>
      <c r="G19570">
        <v>2002</v>
      </c>
      <c r="H19570" t="s">
        <v>323</v>
      </c>
      <c r="I19570" t="s">
        <v>45415</v>
      </c>
    </row>
    <row r="19571" spans="1:9" ht="32" x14ac:dyDescent="0.2">
      <c r="A19571" t="s">
        <v>45416</v>
      </c>
      <c r="B19571" t="s">
        <v>45417</v>
      </c>
      <c r="C19571">
        <v>1</v>
      </c>
      <c r="D19571" t="s">
        <v>12</v>
      </c>
      <c r="E19571" t="s">
        <v>12</v>
      </c>
      <c r="F19571" s="3" t="s">
        <v>45418</v>
      </c>
      <c r="G19571">
        <v>2002</v>
      </c>
      <c r="H19571" t="s">
        <v>140</v>
      </c>
      <c r="I19571" t="s">
        <v>45419</v>
      </c>
    </row>
    <row r="19572" spans="1:9" ht="32" x14ac:dyDescent="0.2">
      <c r="A19572" t="s">
        <v>45416</v>
      </c>
      <c r="B19572" t="s">
        <v>45420</v>
      </c>
      <c r="C19572">
        <v>2</v>
      </c>
      <c r="D19572" t="s">
        <v>12</v>
      </c>
      <c r="E19572" t="s">
        <v>12</v>
      </c>
      <c r="F19572" s="3" t="s">
        <v>45421</v>
      </c>
      <c r="G19572">
        <v>2002</v>
      </c>
      <c r="H19572" t="s">
        <v>140</v>
      </c>
      <c r="I19572" t="s">
        <v>45419</v>
      </c>
    </row>
    <row r="19573" spans="1:9" ht="16" x14ac:dyDescent="0.2">
      <c r="A19573" t="s">
        <v>45422</v>
      </c>
      <c r="B19573" t="s">
        <v>45423</v>
      </c>
      <c r="C19573">
        <v>1</v>
      </c>
      <c r="D19573" t="s">
        <v>12</v>
      </c>
      <c r="E19573" t="s">
        <v>12</v>
      </c>
      <c r="F19573" s="3" t="s">
        <v>45424</v>
      </c>
      <c r="G19573">
        <v>2002</v>
      </c>
      <c r="H19573" t="s">
        <v>6108</v>
      </c>
      <c r="I19573" t="s">
        <v>45425</v>
      </c>
    </row>
    <row r="19574" spans="1:9" ht="16" x14ac:dyDescent="0.2">
      <c r="A19574" t="s">
        <v>45426</v>
      </c>
      <c r="B19574" t="s">
        <v>45427</v>
      </c>
      <c r="C19574">
        <v>1</v>
      </c>
      <c r="D19574">
        <f>173</f>
        <v>173</v>
      </c>
      <c r="E19574" t="s">
        <v>12</v>
      </c>
      <c r="F19574" s="3" t="s">
        <v>34965</v>
      </c>
      <c r="G19574">
        <v>2002</v>
      </c>
      <c r="H19574" t="s">
        <v>318</v>
      </c>
      <c r="I19574" t="s">
        <v>45428</v>
      </c>
    </row>
    <row r="19575" spans="1:9" ht="16" x14ac:dyDescent="0.2">
      <c r="A19575" t="s">
        <v>45429</v>
      </c>
      <c r="B19575" t="s">
        <v>45430</v>
      </c>
      <c r="C19575">
        <v>1</v>
      </c>
      <c r="D19575" t="s">
        <v>292</v>
      </c>
      <c r="E19575" t="s">
        <v>12</v>
      </c>
      <c r="F19575" s="7" t="s">
        <v>293</v>
      </c>
      <c r="G19575">
        <v>2002</v>
      </c>
      <c r="H19575" t="s">
        <v>140</v>
      </c>
      <c r="I19575" t="s">
        <v>45431</v>
      </c>
    </row>
    <row r="19576" spans="1:9" ht="16" x14ac:dyDescent="0.2">
      <c r="A19576" t="s">
        <v>45432</v>
      </c>
      <c r="B19576" t="s">
        <v>45433</v>
      </c>
      <c r="C19576">
        <v>1</v>
      </c>
      <c r="D19576" t="s">
        <v>311</v>
      </c>
      <c r="E19576" t="s">
        <v>12</v>
      </c>
      <c r="F19576" s="3" t="s">
        <v>45434</v>
      </c>
      <c r="G19576">
        <v>2002</v>
      </c>
      <c r="H19576" t="s">
        <v>140</v>
      </c>
      <c r="I19576" t="s">
        <v>45435</v>
      </c>
    </row>
    <row r="19577" spans="1:9" ht="16" x14ac:dyDescent="0.2">
      <c r="A19577" t="s">
        <v>45436</v>
      </c>
      <c r="B19577" t="s">
        <v>45437</v>
      </c>
      <c r="C19577">
        <v>1</v>
      </c>
      <c r="D19577">
        <f>410</f>
        <v>410</v>
      </c>
      <c r="E19577" t="s">
        <v>12</v>
      </c>
      <c r="F19577" s="3" t="s">
        <v>45438</v>
      </c>
      <c r="G19577">
        <v>2002</v>
      </c>
      <c r="H19577" t="s">
        <v>140</v>
      </c>
      <c r="I19577" t="s">
        <v>45439</v>
      </c>
    </row>
    <row r="19578" spans="1:9" ht="16" x14ac:dyDescent="0.2">
      <c r="A19578" t="s">
        <v>45440</v>
      </c>
      <c r="B19578" t="s">
        <v>45441</v>
      </c>
      <c r="C19578">
        <v>1</v>
      </c>
      <c r="D19578">
        <f>371</f>
        <v>371</v>
      </c>
      <c r="E19578" t="s">
        <v>12</v>
      </c>
      <c r="F19578" s="3" t="s">
        <v>45442</v>
      </c>
      <c r="G19578">
        <v>2001</v>
      </c>
      <c r="H19578" t="s">
        <v>174</v>
      </c>
      <c r="I19578" t="s">
        <v>45443</v>
      </c>
    </row>
    <row r="19579" spans="1:9" ht="32" x14ac:dyDescent="0.2">
      <c r="A19579" t="s">
        <v>45444</v>
      </c>
      <c r="B19579" t="s">
        <v>45445</v>
      </c>
      <c r="C19579">
        <v>1</v>
      </c>
      <c r="D19579">
        <f>441</f>
        <v>441</v>
      </c>
      <c r="E19579" t="s">
        <v>12</v>
      </c>
      <c r="F19579" s="3" t="s">
        <v>45446</v>
      </c>
      <c r="G19579">
        <v>2001</v>
      </c>
      <c r="H19579" t="s">
        <v>140</v>
      </c>
      <c r="I19579" t="s">
        <v>45447</v>
      </c>
    </row>
    <row r="19580" spans="1:9" ht="32" x14ac:dyDescent="0.2">
      <c r="A19580" t="s">
        <v>45444</v>
      </c>
      <c r="B19580" t="s">
        <v>45448</v>
      </c>
      <c r="C19580">
        <v>2</v>
      </c>
      <c r="D19580">
        <f>441</f>
        <v>441</v>
      </c>
      <c r="E19580" t="s">
        <v>12</v>
      </c>
      <c r="F19580" s="3" t="s">
        <v>45449</v>
      </c>
      <c r="G19580">
        <v>2001</v>
      </c>
      <c r="H19580" t="s">
        <v>140</v>
      </c>
      <c r="I19580" t="s">
        <v>45447</v>
      </c>
    </row>
    <row r="19581" spans="1:9" ht="32" x14ac:dyDescent="0.2">
      <c r="A19581" t="s">
        <v>45450</v>
      </c>
      <c r="B19581" t="s">
        <v>45451</v>
      </c>
      <c r="C19581">
        <v>1</v>
      </c>
      <c r="D19581" t="s">
        <v>12</v>
      </c>
      <c r="E19581" t="s">
        <v>12</v>
      </c>
      <c r="F19581" s="3" t="s">
        <v>45452</v>
      </c>
      <c r="G19581">
        <v>2001</v>
      </c>
      <c r="H19581" t="s">
        <v>474</v>
      </c>
      <c r="I19581" t="s">
        <v>45453</v>
      </c>
    </row>
    <row r="19582" spans="1:9" ht="32" x14ac:dyDescent="0.2">
      <c r="A19582" t="s">
        <v>45454</v>
      </c>
      <c r="B19582" t="s">
        <v>45393</v>
      </c>
      <c r="C19582">
        <v>1</v>
      </c>
      <c r="D19582">
        <f>461</f>
        <v>461</v>
      </c>
      <c r="E19582" t="s">
        <v>12</v>
      </c>
      <c r="F19582" s="3" t="s">
        <v>45455</v>
      </c>
      <c r="G19582">
        <v>2001</v>
      </c>
      <c r="H19582" t="s">
        <v>126</v>
      </c>
      <c r="I19582" t="s">
        <v>45456</v>
      </c>
    </row>
    <row r="19583" spans="1:9" ht="32" x14ac:dyDescent="0.2">
      <c r="A19583" t="s">
        <v>45457</v>
      </c>
      <c r="B19583" t="s">
        <v>45458</v>
      </c>
      <c r="C19583">
        <v>1</v>
      </c>
      <c r="D19583" t="s">
        <v>7578</v>
      </c>
      <c r="E19583" t="s">
        <v>12</v>
      </c>
      <c r="F19583" s="3" t="s">
        <v>45459</v>
      </c>
      <c r="G19583">
        <v>2001</v>
      </c>
      <c r="H19583" t="s">
        <v>86</v>
      </c>
      <c r="I19583" t="s">
        <v>45460</v>
      </c>
    </row>
    <row r="19584" spans="1:9" ht="16" x14ac:dyDescent="0.2">
      <c r="A19584" t="s">
        <v>45461</v>
      </c>
      <c r="B19584" t="s">
        <v>45462</v>
      </c>
      <c r="C19584">
        <v>1</v>
      </c>
      <c r="D19584" t="s">
        <v>1085</v>
      </c>
      <c r="E19584" t="s">
        <v>12</v>
      </c>
      <c r="F19584" s="3" t="s">
        <v>45463</v>
      </c>
      <c r="G19584">
        <v>2001</v>
      </c>
      <c r="H19584" t="s">
        <v>1663</v>
      </c>
      <c r="I19584" t="s">
        <v>45464</v>
      </c>
    </row>
    <row r="19585" spans="1:9" ht="16" x14ac:dyDescent="0.2">
      <c r="A19585" t="s">
        <v>45461</v>
      </c>
      <c r="B19585" t="s">
        <v>45465</v>
      </c>
      <c r="C19585">
        <v>2</v>
      </c>
      <c r="D19585" t="s">
        <v>1085</v>
      </c>
      <c r="E19585" t="s">
        <v>12</v>
      </c>
      <c r="F19585" s="3" t="s">
        <v>35002</v>
      </c>
      <c r="G19585">
        <v>2001</v>
      </c>
      <c r="H19585" t="s">
        <v>1663</v>
      </c>
      <c r="I19585" t="s">
        <v>45464</v>
      </c>
    </row>
    <row r="19586" spans="1:9" ht="16" x14ac:dyDescent="0.2">
      <c r="A19586" t="s">
        <v>45461</v>
      </c>
      <c r="B19586" t="s">
        <v>45466</v>
      </c>
      <c r="C19586">
        <v>3</v>
      </c>
      <c r="D19586" t="s">
        <v>1085</v>
      </c>
      <c r="E19586" t="s">
        <v>12</v>
      </c>
      <c r="F19586" s="3" t="s">
        <v>45463</v>
      </c>
      <c r="G19586">
        <v>2001</v>
      </c>
      <c r="H19586" t="s">
        <v>1663</v>
      </c>
      <c r="I19586" t="s">
        <v>45464</v>
      </c>
    </row>
    <row r="19587" spans="1:9" ht="16" x14ac:dyDescent="0.2">
      <c r="A19587" t="s">
        <v>45467</v>
      </c>
      <c r="B19587" t="s">
        <v>45468</v>
      </c>
      <c r="C19587">
        <v>1</v>
      </c>
      <c r="D19587" t="s">
        <v>12</v>
      </c>
      <c r="E19587" t="s">
        <v>12</v>
      </c>
      <c r="F19587" s="3" t="s">
        <v>45469</v>
      </c>
      <c r="G19587">
        <v>2001</v>
      </c>
      <c r="H19587" t="s">
        <v>140</v>
      </c>
      <c r="I19587" t="s">
        <v>45470</v>
      </c>
    </row>
    <row r="19588" spans="1:9" ht="32" x14ac:dyDescent="0.2">
      <c r="A19588" t="s">
        <v>45467</v>
      </c>
      <c r="B19588" t="s">
        <v>45471</v>
      </c>
      <c r="C19588">
        <v>2</v>
      </c>
      <c r="D19588" t="s">
        <v>12</v>
      </c>
      <c r="E19588" t="s">
        <v>12</v>
      </c>
      <c r="F19588" s="3" t="s">
        <v>45472</v>
      </c>
      <c r="G19588">
        <v>2001</v>
      </c>
      <c r="H19588" t="s">
        <v>140</v>
      </c>
      <c r="I19588" t="s">
        <v>45470</v>
      </c>
    </row>
    <row r="19589" spans="1:9" ht="32" x14ac:dyDescent="0.2">
      <c r="A19589" t="s">
        <v>45467</v>
      </c>
      <c r="B19589" t="s">
        <v>45473</v>
      </c>
      <c r="C19589">
        <v>3</v>
      </c>
      <c r="D19589" t="s">
        <v>12</v>
      </c>
      <c r="E19589" t="s">
        <v>12</v>
      </c>
      <c r="F19589" s="3" t="s">
        <v>32356</v>
      </c>
      <c r="G19589">
        <v>2001</v>
      </c>
      <c r="H19589" t="s">
        <v>140</v>
      </c>
      <c r="I19589" t="s">
        <v>45470</v>
      </c>
    </row>
    <row r="19590" spans="1:9" ht="16" x14ac:dyDescent="0.2">
      <c r="A19590" t="s">
        <v>45474</v>
      </c>
      <c r="B19590" t="s">
        <v>45475</v>
      </c>
      <c r="C19590">
        <v>1</v>
      </c>
      <c r="D19590" t="s">
        <v>12</v>
      </c>
      <c r="E19590" t="s">
        <v>12</v>
      </c>
      <c r="F19590" s="3" t="s">
        <v>45476</v>
      </c>
      <c r="G19590">
        <v>2001</v>
      </c>
      <c r="H19590" t="s">
        <v>3976</v>
      </c>
      <c r="I19590" t="s">
        <v>45477</v>
      </c>
    </row>
    <row r="19591" spans="1:9" ht="32" x14ac:dyDescent="0.2">
      <c r="A19591" t="s">
        <v>45474</v>
      </c>
      <c r="B19591" t="s">
        <v>45478</v>
      </c>
      <c r="C19591">
        <v>2</v>
      </c>
      <c r="D19591" t="s">
        <v>12</v>
      </c>
      <c r="E19591" t="s">
        <v>12</v>
      </c>
      <c r="F19591" s="3" t="s">
        <v>24584</v>
      </c>
      <c r="G19591">
        <v>2001</v>
      </c>
      <c r="H19591" t="s">
        <v>3976</v>
      </c>
      <c r="I19591" t="s">
        <v>45477</v>
      </c>
    </row>
    <row r="19592" spans="1:9" ht="16" x14ac:dyDescent="0.2">
      <c r="A19592" t="s">
        <v>45474</v>
      </c>
      <c r="B19592" t="s">
        <v>45479</v>
      </c>
      <c r="C19592">
        <v>3</v>
      </c>
      <c r="D19592" t="s">
        <v>12</v>
      </c>
      <c r="E19592" t="s">
        <v>12</v>
      </c>
      <c r="F19592" s="3" t="s">
        <v>45480</v>
      </c>
      <c r="G19592">
        <v>2001</v>
      </c>
      <c r="H19592" t="s">
        <v>140</v>
      </c>
      <c r="I19592" t="s">
        <v>45477</v>
      </c>
    </row>
    <row r="19593" spans="1:9" ht="32" x14ac:dyDescent="0.2">
      <c r="A19593" t="s">
        <v>45481</v>
      </c>
      <c r="B19593" t="s">
        <v>45482</v>
      </c>
      <c r="C19593">
        <v>1</v>
      </c>
      <c r="D19593" t="s">
        <v>2860</v>
      </c>
      <c r="E19593" t="s">
        <v>12</v>
      </c>
      <c r="F19593" s="3" t="s">
        <v>45483</v>
      </c>
      <c r="G19593">
        <v>2001</v>
      </c>
      <c r="H19593" t="s">
        <v>140</v>
      </c>
      <c r="I19593" t="s">
        <v>45484</v>
      </c>
    </row>
    <row r="19594" spans="1:9" ht="16" x14ac:dyDescent="0.2">
      <c r="A19594" t="s">
        <v>45481</v>
      </c>
      <c r="B19594" t="s">
        <v>45485</v>
      </c>
      <c r="C19594">
        <v>2</v>
      </c>
      <c r="D19594" t="s">
        <v>2860</v>
      </c>
      <c r="E19594" t="s">
        <v>12</v>
      </c>
      <c r="F19594" s="3" t="s">
        <v>45486</v>
      </c>
      <c r="G19594">
        <v>2001</v>
      </c>
      <c r="H19594" t="s">
        <v>140</v>
      </c>
      <c r="I19594" t="s">
        <v>45484</v>
      </c>
    </row>
    <row r="19595" spans="1:9" ht="32" x14ac:dyDescent="0.2">
      <c r="A19595" t="s">
        <v>45487</v>
      </c>
      <c r="B19595" t="s">
        <v>45488</v>
      </c>
      <c r="C19595">
        <v>1</v>
      </c>
      <c r="D19595" t="s">
        <v>12</v>
      </c>
      <c r="E19595" t="s">
        <v>12</v>
      </c>
      <c r="F19595" s="3" t="s">
        <v>45489</v>
      </c>
      <c r="G19595">
        <v>2000</v>
      </c>
      <c r="H19595" t="s">
        <v>86</v>
      </c>
      <c r="I19595" t="s">
        <v>45490</v>
      </c>
    </row>
    <row r="19596" spans="1:9" ht="16" x14ac:dyDescent="0.2">
      <c r="A19596" t="s">
        <v>45491</v>
      </c>
      <c r="B19596" t="s">
        <v>45492</v>
      </c>
      <c r="C19596">
        <v>1</v>
      </c>
      <c r="D19596" t="s">
        <v>12</v>
      </c>
      <c r="E19596" t="s">
        <v>12</v>
      </c>
      <c r="F19596" s="3" t="s">
        <v>45493</v>
      </c>
      <c r="G19596">
        <v>2000</v>
      </c>
      <c r="H19596" t="s">
        <v>140</v>
      </c>
      <c r="I19596" t="s">
        <v>45494</v>
      </c>
    </row>
    <row r="19597" spans="1:9" ht="16" x14ac:dyDescent="0.2">
      <c r="A19597" t="s">
        <v>45495</v>
      </c>
      <c r="B19597" t="s">
        <v>45496</v>
      </c>
      <c r="C19597">
        <v>1</v>
      </c>
      <c r="D19597">
        <f>571</f>
        <v>571</v>
      </c>
      <c r="E19597" t="s">
        <v>12</v>
      </c>
      <c r="F19597" s="3" t="s">
        <v>30475</v>
      </c>
      <c r="G19597">
        <v>2000</v>
      </c>
      <c r="H19597" t="s">
        <v>86</v>
      </c>
      <c r="I19597" t="s">
        <v>45497</v>
      </c>
    </row>
    <row r="19598" spans="1:9" ht="16" x14ac:dyDescent="0.2">
      <c r="A19598" t="s">
        <v>45498</v>
      </c>
      <c r="B19598" t="s">
        <v>45351</v>
      </c>
      <c r="C19598">
        <v>1</v>
      </c>
      <c r="D19598" t="s">
        <v>12</v>
      </c>
      <c r="E19598" t="s">
        <v>12</v>
      </c>
      <c r="F19598" s="3" t="s">
        <v>45499</v>
      </c>
      <c r="G19598">
        <v>2000</v>
      </c>
      <c r="H19598" t="s">
        <v>527</v>
      </c>
      <c r="I19598" t="s">
        <v>45500</v>
      </c>
    </row>
    <row r="19599" spans="1:9" ht="32" x14ac:dyDescent="0.2">
      <c r="A19599" t="s">
        <v>45498</v>
      </c>
      <c r="B19599" t="s">
        <v>45501</v>
      </c>
      <c r="C19599">
        <v>2</v>
      </c>
      <c r="D19599" t="s">
        <v>12</v>
      </c>
      <c r="E19599" t="s">
        <v>12</v>
      </c>
      <c r="F19599" s="3" t="s">
        <v>45352</v>
      </c>
      <c r="G19599">
        <v>2000</v>
      </c>
      <c r="H19599" t="s">
        <v>527</v>
      </c>
      <c r="I19599" t="s">
        <v>45500</v>
      </c>
    </row>
    <row r="19600" spans="1:9" ht="32" x14ac:dyDescent="0.2">
      <c r="A19600" t="s">
        <v>45502</v>
      </c>
      <c r="B19600" t="s">
        <v>41839</v>
      </c>
      <c r="C19600">
        <v>1</v>
      </c>
      <c r="D19600" t="s">
        <v>52</v>
      </c>
      <c r="E19600" t="s">
        <v>12</v>
      </c>
      <c r="F19600" s="3" t="s">
        <v>45503</v>
      </c>
      <c r="G19600">
        <v>2000</v>
      </c>
      <c r="H19600" t="s">
        <v>140</v>
      </c>
      <c r="I19600" t="s">
        <v>45504</v>
      </c>
    </row>
    <row r="19601" spans="1:9" ht="16" x14ac:dyDescent="0.2">
      <c r="A19601" t="s">
        <v>45502</v>
      </c>
      <c r="B19601" t="s">
        <v>45505</v>
      </c>
      <c r="C19601">
        <v>2</v>
      </c>
      <c r="D19601" t="s">
        <v>1020</v>
      </c>
      <c r="E19601" t="s">
        <v>592</v>
      </c>
      <c r="F19601" s="3" t="s">
        <v>45506</v>
      </c>
      <c r="G19601">
        <v>2000</v>
      </c>
      <c r="H19601" t="s">
        <v>1022</v>
      </c>
      <c r="I19601" t="s">
        <v>45504</v>
      </c>
    </row>
    <row r="19602" spans="1:9" ht="32" x14ac:dyDescent="0.2">
      <c r="A19602" t="s">
        <v>45507</v>
      </c>
      <c r="B19602" t="s">
        <v>45019</v>
      </c>
      <c r="C19602">
        <v>1</v>
      </c>
      <c r="D19602" t="s">
        <v>12</v>
      </c>
      <c r="E19602" t="s">
        <v>12</v>
      </c>
      <c r="F19602" s="3" t="s">
        <v>33909</v>
      </c>
      <c r="G19602">
        <v>2000</v>
      </c>
      <c r="H19602" t="s">
        <v>140</v>
      </c>
      <c r="I19602" t="s">
        <v>45508</v>
      </c>
    </row>
    <row r="19603" spans="1:9" ht="16" x14ac:dyDescent="0.2">
      <c r="A19603" t="s">
        <v>45507</v>
      </c>
      <c r="B19603" t="s">
        <v>45509</v>
      </c>
      <c r="C19603">
        <v>2</v>
      </c>
      <c r="D19603" t="s">
        <v>12</v>
      </c>
      <c r="E19603" t="s">
        <v>12</v>
      </c>
      <c r="F19603" s="3" t="s">
        <v>45510</v>
      </c>
      <c r="G19603">
        <v>2000</v>
      </c>
      <c r="H19603" t="s">
        <v>140</v>
      </c>
      <c r="I19603" t="s">
        <v>45508</v>
      </c>
    </row>
    <row r="19604" spans="1:9" ht="32" x14ac:dyDescent="0.2">
      <c r="A19604" t="s">
        <v>45507</v>
      </c>
      <c r="B19604" t="s">
        <v>19054</v>
      </c>
      <c r="C19604">
        <v>3</v>
      </c>
      <c r="D19604">
        <f>154</f>
        <v>154</v>
      </c>
      <c r="E19604" t="s">
        <v>12</v>
      </c>
      <c r="F19604" s="3" t="s">
        <v>4947</v>
      </c>
      <c r="G19604">
        <v>2000</v>
      </c>
      <c r="H19604" t="s">
        <v>140</v>
      </c>
      <c r="I19604" t="s">
        <v>45508</v>
      </c>
    </row>
    <row r="19605" spans="1:9" ht="32" x14ac:dyDescent="0.2">
      <c r="A19605" t="s">
        <v>45511</v>
      </c>
      <c r="B19605" t="s">
        <v>26589</v>
      </c>
      <c r="C19605">
        <v>1</v>
      </c>
      <c r="D19605" t="s">
        <v>408</v>
      </c>
      <c r="E19605" t="s">
        <v>12</v>
      </c>
      <c r="F19605" s="3" t="s">
        <v>3019</v>
      </c>
      <c r="G19605">
        <v>2000</v>
      </c>
      <c r="H19605" t="s">
        <v>140</v>
      </c>
      <c r="I19605" t="s">
        <v>45512</v>
      </c>
    </row>
    <row r="19606" spans="1:9" ht="32" x14ac:dyDescent="0.2">
      <c r="A19606" t="s">
        <v>45511</v>
      </c>
      <c r="B19606" t="s">
        <v>20803</v>
      </c>
      <c r="C19606">
        <v>2</v>
      </c>
      <c r="D19606" t="s">
        <v>316</v>
      </c>
      <c r="E19606" t="s">
        <v>12</v>
      </c>
      <c r="F19606" s="3" t="s">
        <v>3005</v>
      </c>
      <c r="G19606">
        <v>2000</v>
      </c>
      <c r="H19606" t="s">
        <v>140</v>
      </c>
      <c r="I19606" t="s">
        <v>45512</v>
      </c>
    </row>
    <row r="19607" spans="1:9" ht="16" x14ac:dyDescent="0.2">
      <c r="A19607" t="s">
        <v>45513</v>
      </c>
      <c r="B19607" t="s">
        <v>45514</v>
      </c>
      <c r="C19607">
        <v>1</v>
      </c>
      <c r="D19607">
        <f>264</f>
        <v>264</v>
      </c>
      <c r="E19607" t="s">
        <v>12</v>
      </c>
      <c r="F19607" s="3" t="s">
        <v>33645</v>
      </c>
      <c r="G19607">
        <v>2000</v>
      </c>
      <c r="H19607" t="s">
        <v>140</v>
      </c>
      <c r="I19607" t="s">
        <v>45515</v>
      </c>
    </row>
    <row r="19608" spans="1:9" ht="16" x14ac:dyDescent="0.2">
      <c r="A19608" t="s">
        <v>45513</v>
      </c>
      <c r="B19608" t="s">
        <v>45516</v>
      </c>
      <c r="C19608">
        <v>2</v>
      </c>
      <c r="D19608" t="s">
        <v>5245</v>
      </c>
      <c r="E19608" t="s">
        <v>12</v>
      </c>
      <c r="F19608" s="3" t="s">
        <v>11799</v>
      </c>
      <c r="G19608">
        <v>2000</v>
      </c>
      <c r="H19608" t="s">
        <v>140</v>
      </c>
      <c r="I19608" t="s">
        <v>45515</v>
      </c>
    </row>
    <row r="19609" spans="1:9" ht="32" x14ac:dyDescent="0.2">
      <c r="A19609" t="s">
        <v>45517</v>
      </c>
      <c r="B19609" t="s">
        <v>34174</v>
      </c>
      <c r="C19609">
        <v>1</v>
      </c>
      <c r="D19609" t="s">
        <v>316</v>
      </c>
      <c r="E19609" t="s">
        <v>12</v>
      </c>
      <c r="F19609" s="3" t="s">
        <v>34172</v>
      </c>
      <c r="G19609">
        <v>2000</v>
      </c>
      <c r="H19609" t="s">
        <v>140</v>
      </c>
      <c r="I19609" t="s">
        <v>45518</v>
      </c>
    </row>
    <row r="19610" spans="1:9" ht="16" x14ac:dyDescent="0.2">
      <c r="A19610" t="s">
        <v>45517</v>
      </c>
      <c r="B19610" t="s">
        <v>45519</v>
      </c>
      <c r="C19610">
        <v>2</v>
      </c>
      <c r="D19610" t="s">
        <v>316</v>
      </c>
      <c r="E19610" t="s">
        <v>12</v>
      </c>
      <c r="F19610" s="3" t="s">
        <v>11380</v>
      </c>
      <c r="G19610">
        <v>2000</v>
      </c>
      <c r="H19610" t="s">
        <v>140</v>
      </c>
      <c r="I19610" t="s">
        <v>45518</v>
      </c>
    </row>
    <row r="19611" spans="1:9" ht="16" x14ac:dyDescent="0.2">
      <c r="A19611" t="s">
        <v>45520</v>
      </c>
      <c r="B19611" t="s">
        <v>45521</v>
      </c>
      <c r="C19611">
        <v>1</v>
      </c>
      <c r="D19611" t="s">
        <v>12</v>
      </c>
      <c r="E19611" t="s">
        <v>12</v>
      </c>
      <c r="F19611" s="3" t="s">
        <v>36262</v>
      </c>
      <c r="G19611">
        <v>2000</v>
      </c>
      <c r="H19611" t="s">
        <v>140</v>
      </c>
      <c r="I19611" t="s">
        <v>45522</v>
      </c>
    </row>
    <row r="19612" spans="1:9" ht="16" x14ac:dyDescent="0.2">
      <c r="A19612" t="s">
        <v>45523</v>
      </c>
      <c r="B19612" t="s">
        <v>20803</v>
      </c>
      <c r="C19612">
        <v>1</v>
      </c>
      <c r="D19612" t="s">
        <v>316</v>
      </c>
      <c r="E19612" t="s">
        <v>12</v>
      </c>
      <c r="F19612" s="3" t="s">
        <v>6859</v>
      </c>
      <c r="G19612">
        <v>2000</v>
      </c>
      <c r="H19612" t="s">
        <v>140</v>
      </c>
      <c r="I19612" t="s">
        <v>45524</v>
      </c>
    </row>
    <row r="19613" spans="1:9" ht="16" x14ac:dyDescent="0.2">
      <c r="A19613" t="s">
        <v>45525</v>
      </c>
      <c r="B19613" t="s">
        <v>45526</v>
      </c>
      <c r="C19613">
        <v>1</v>
      </c>
      <c r="D19613" t="s">
        <v>656</v>
      </c>
      <c r="E19613" t="s">
        <v>12</v>
      </c>
      <c r="F19613" s="3" t="s">
        <v>25335</v>
      </c>
      <c r="G19613">
        <v>2000</v>
      </c>
      <c r="H19613" t="s">
        <v>140</v>
      </c>
      <c r="I19613" t="s">
        <v>45527</v>
      </c>
    </row>
    <row r="19614" spans="1:9" ht="32" x14ac:dyDescent="0.2">
      <c r="A19614" t="s">
        <v>45528</v>
      </c>
      <c r="B19614" t="s">
        <v>45529</v>
      </c>
      <c r="C19614">
        <v>1</v>
      </c>
      <c r="D19614">
        <f>444</f>
        <v>444</v>
      </c>
      <c r="E19614" t="s">
        <v>12</v>
      </c>
      <c r="F19614" s="3" t="s">
        <v>45530</v>
      </c>
      <c r="G19614">
        <v>2000</v>
      </c>
      <c r="H19614" t="s">
        <v>140</v>
      </c>
      <c r="I19614" t="s">
        <v>45531</v>
      </c>
    </row>
    <row r="19615" spans="1:9" ht="16" x14ac:dyDescent="0.2">
      <c r="A19615" t="s">
        <v>45532</v>
      </c>
      <c r="B19615" t="s">
        <v>45533</v>
      </c>
      <c r="C19615">
        <v>1</v>
      </c>
      <c r="D19615" t="s">
        <v>12</v>
      </c>
      <c r="E19615" t="s">
        <v>12</v>
      </c>
      <c r="F19615" s="3" t="s">
        <v>18124</v>
      </c>
      <c r="G19615">
        <v>2000</v>
      </c>
      <c r="H19615" t="s">
        <v>140</v>
      </c>
      <c r="I19615" t="s">
        <v>45534</v>
      </c>
    </row>
    <row r="19616" spans="1:9" ht="16" x14ac:dyDescent="0.2">
      <c r="A19616" t="s">
        <v>45535</v>
      </c>
      <c r="B19616" t="s">
        <v>45536</v>
      </c>
      <c r="C19616">
        <v>1</v>
      </c>
      <c r="D19616" t="s">
        <v>12</v>
      </c>
      <c r="E19616" t="s">
        <v>12</v>
      </c>
      <c r="F19616" s="3" t="s">
        <v>45537</v>
      </c>
      <c r="G19616">
        <v>2000</v>
      </c>
      <c r="H19616" t="s">
        <v>140</v>
      </c>
      <c r="I19616" t="s">
        <v>45538</v>
      </c>
    </row>
    <row r="19617" spans="1:9" ht="32" x14ac:dyDescent="0.2">
      <c r="A19617" t="s">
        <v>45539</v>
      </c>
      <c r="B19617" t="s">
        <v>45292</v>
      </c>
      <c r="C19617">
        <v>1</v>
      </c>
      <c r="D19617" t="s">
        <v>12</v>
      </c>
      <c r="E19617" t="s">
        <v>12</v>
      </c>
      <c r="F19617" s="3" t="s">
        <v>45540</v>
      </c>
      <c r="G19617">
        <v>2000</v>
      </c>
      <c r="H19617" t="s">
        <v>86</v>
      </c>
      <c r="I19617" t="s">
        <v>45541</v>
      </c>
    </row>
    <row r="19618" spans="1:9" ht="32" x14ac:dyDescent="0.2">
      <c r="A19618" t="s">
        <v>45542</v>
      </c>
      <c r="B19618" t="s">
        <v>45543</v>
      </c>
      <c r="C19618">
        <v>1</v>
      </c>
      <c r="D19618" t="s">
        <v>795</v>
      </c>
      <c r="E19618" t="s">
        <v>12</v>
      </c>
      <c r="F19618" s="3" t="s">
        <v>45544</v>
      </c>
      <c r="G19618">
        <v>1999</v>
      </c>
      <c r="H19618" t="s">
        <v>1087</v>
      </c>
      <c r="I19618" t="s">
        <v>45545</v>
      </c>
    </row>
    <row r="19619" spans="1:9" ht="16" x14ac:dyDescent="0.2">
      <c r="A19619" t="s">
        <v>45546</v>
      </c>
      <c r="B19619" t="s">
        <v>45547</v>
      </c>
      <c r="C19619">
        <v>1</v>
      </c>
      <c r="D19619" t="s">
        <v>3989</v>
      </c>
      <c r="E19619" t="s">
        <v>12</v>
      </c>
      <c r="F19619" s="3" t="s">
        <v>43721</v>
      </c>
      <c r="G19619">
        <v>1999</v>
      </c>
      <c r="H19619" t="s">
        <v>140</v>
      </c>
      <c r="I19619" t="s">
        <v>45548</v>
      </c>
    </row>
    <row r="19620" spans="1:9" ht="32" x14ac:dyDescent="0.2">
      <c r="A19620" t="s">
        <v>45549</v>
      </c>
      <c r="B19620" t="s">
        <v>45550</v>
      </c>
      <c r="C19620">
        <v>1</v>
      </c>
      <c r="D19620" t="s">
        <v>52</v>
      </c>
      <c r="E19620" t="s">
        <v>12</v>
      </c>
      <c r="F19620" s="3" t="s">
        <v>45551</v>
      </c>
      <c r="G19620">
        <v>1999</v>
      </c>
      <c r="H19620" t="s">
        <v>140</v>
      </c>
      <c r="I19620" t="s">
        <v>45552</v>
      </c>
    </row>
    <row r="19621" spans="1:9" ht="16" x14ac:dyDescent="0.2">
      <c r="A19621" t="s">
        <v>45553</v>
      </c>
      <c r="B19621" t="s">
        <v>45554</v>
      </c>
      <c r="C19621">
        <v>1</v>
      </c>
      <c r="D19621">
        <f>285</f>
        <v>285</v>
      </c>
      <c r="E19621" t="s">
        <v>12</v>
      </c>
      <c r="F19621" s="3" t="s">
        <v>45555</v>
      </c>
      <c r="G19621">
        <v>1999</v>
      </c>
      <c r="H19621" t="s">
        <v>140</v>
      </c>
      <c r="I19621" t="s">
        <v>45556</v>
      </c>
    </row>
    <row r="19622" spans="1:9" ht="16" x14ac:dyDescent="0.2">
      <c r="A19622" t="s">
        <v>45557</v>
      </c>
      <c r="B19622" t="s">
        <v>36148</v>
      </c>
      <c r="C19622">
        <v>1</v>
      </c>
      <c r="D19622" t="s">
        <v>12</v>
      </c>
      <c r="E19622" t="s">
        <v>12</v>
      </c>
      <c r="F19622" s="3" t="s">
        <v>45558</v>
      </c>
      <c r="G19622">
        <v>1999</v>
      </c>
      <c r="H19622" t="s">
        <v>67</v>
      </c>
      <c r="I19622" t="s">
        <v>45559</v>
      </c>
    </row>
    <row r="19623" spans="1:9" ht="16" x14ac:dyDescent="0.2">
      <c r="A19623" t="s">
        <v>45557</v>
      </c>
      <c r="B19623" t="s">
        <v>45560</v>
      </c>
      <c r="C19623">
        <v>2</v>
      </c>
      <c r="D19623" t="s">
        <v>12</v>
      </c>
      <c r="E19623" t="s">
        <v>12</v>
      </c>
      <c r="F19623" s="3" t="s">
        <v>45558</v>
      </c>
      <c r="G19623">
        <v>1999</v>
      </c>
      <c r="H19623" t="s">
        <v>67</v>
      </c>
      <c r="I19623" t="s">
        <v>45559</v>
      </c>
    </row>
    <row r="19624" spans="1:9" ht="32" x14ac:dyDescent="0.2">
      <c r="A19624" t="s">
        <v>45561</v>
      </c>
      <c r="B19624" t="s">
        <v>44937</v>
      </c>
      <c r="C19624">
        <v>1</v>
      </c>
      <c r="D19624" t="s">
        <v>12</v>
      </c>
      <c r="E19624" t="s">
        <v>12</v>
      </c>
      <c r="F19624" s="3" t="s">
        <v>45562</v>
      </c>
      <c r="G19624">
        <v>1999</v>
      </c>
      <c r="H19624" t="s">
        <v>140</v>
      </c>
      <c r="I19624" t="s">
        <v>45563</v>
      </c>
    </row>
    <row r="19625" spans="1:9" ht="32" x14ac:dyDescent="0.2">
      <c r="A19625" t="s">
        <v>45561</v>
      </c>
      <c r="B19625" t="s">
        <v>5590</v>
      </c>
      <c r="C19625">
        <v>2</v>
      </c>
      <c r="D19625">
        <f>302</f>
        <v>302</v>
      </c>
      <c r="E19625" t="s">
        <v>12</v>
      </c>
      <c r="F19625" s="3" t="s">
        <v>29747</v>
      </c>
      <c r="G19625">
        <v>1999</v>
      </c>
      <c r="H19625" t="s">
        <v>140</v>
      </c>
      <c r="I19625" t="s">
        <v>45563</v>
      </c>
    </row>
    <row r="19626" spans="1:9" ht="32" x14ac:dyDescent="0.2">
      <c r="A19626" t="s">
        <v>45561</v>
      </c>
      <c r="B19626" t="s">
        <v>45564</v>
      </c>
      <c r="C19626">
        <v>3</v>
      </c>
      <c r="D19626" t="s">
        <v>12</v>
      </c>
      <c r="E19626" t="s">
        <v>12</v>
      </c>
      <c r="F19626" s="3" t="s">
        <v>45565</v>
      </c>
      <c r="G19626">
        <v>1999</v>
      </c>
      <c r="H19626" t="s">
        <v>140</v>
      </c>
      <c r="I19626" t="s">
        <v>45563</v>
      </c>
    </row>
    <row r="19627" spans="1:9" ht="16" x14ac:dyDescent="0.2">
      <c r="A19627" t="s">
        <v>45561</v>
      </c>
      <c r="B19627" t="s">
        <v>45566</v>
      </c>
      <c r="C19627">
        <v>4</v>
      </c>
      <c r="D19627" t="s">
        <v>408</v>
      </c>
      <c r="E19627" t="s">
        <v>12</v>
      </c>
      <c r="F19627" s="3" t="s">
        <v>45567</v>
      </c>
      <c r="G19627">
        <v>1999</v>
      </c>
      <c r="H19627" t="s">
        <v>140</v>
      </c>
      <c r="I19627" t="s">
        <v>45563</v>
      </c>
    </row>
    <row r="19628" spans="1:9" ht="32" x14ac:dyDescent="0.2">
      <c r="A19628" t="s">
        <v>45568</v>
      </c>
      <c r="B19628" t="s">
        <v>5608</v>
      </c>
      <c r="C19628">
        <v>1</v>
      </c>
      <c r="D19628" t="s">
        <v>5574</v>
      </c>
      <c r="E19628" t="s">
        <v>12</v>
      </c>
      <c r="F19628" s="3" t="s">
        <v>5575</v>
      </c>
      <c r="G19628">
        <v>1999</v>
      </c>
      <c r="H19628" t="s">
        <v>140</v>
      </c>
      <c r="I19628" t="s">
        <v>45569</v>
      </c>
    </row>
    <row r="19629" spans="1:9" ht="16" x14ac:dyDescent="0.2">
      <c r="A19629" t="s">
        <v>45568</v>
      </c>
      <c r="B19629" t="s">
        <v>45570</v>
      </c>
      <c r="C19629">
        <v>2</v>
      </c>
      <c r="D19629" t="s">
        <v>1010</v>
      </c>
      <c r="E19629" t="s">
        <v>12</v>
      </c>
      <c r="F19629" s="3" t="s">
        <v>6865</v>
      </c>
      <c r="G19629">
        <v>1999</v>
      </c>
      <c r="H19629" t="s">
        <v>140</v>
      </c>
      <c r="I19629" t="s">
        <v>45569</v>
      </c>
    </row>
    <row r="19630" spans="1:9" ht="16" x14ac:dyDescent="0.2">
      <c r="A19630" t="s">
        <v>45571</v>
      </c>
      <c r="B19630" t="s">
        <v>45572</v>
      </c>
      <c r="C19630">
        <v>1</v>
      </c>
      <c r="D19630" t="s">
        <v>12</v>
      </c>
      <c r="E19630" t="s">
        <v>12</v>
      </c>
      <c r="F19630" s="3" t="s">
        <v>45573</v>
      </c>
      <c r="G19630">
        <v>1999</v>
      </c>
      <c r="H19630" t="s">
        <v>146</v>
      </c>
      <c r="I19630" t="s">
        <v>45574</v>
      </c>
    </row>
    <row r="19631" spans="1:9" ht="16" x14ac:dyDescent="0.2">
      <c r="A19631" t="s">
        <v>45575</v>
      </c>
      <c r="B19631" t="s">
        <v>45576</v>
      </c>
      <c r="C19631">
        <v>1</v>
      </c>
      <c r="D19631" t="s">
        <v>1128</v>
      </c>
      <c r="E19631" t="s">
        <v>12</v>
      </c>
      <c r="F19631" s="3" t="s">
        <v>3750</v>
      </c>
      <c r="G19631">
        <v>1999</v>
      </c>
      <c r="H19631" t="s">
        <v>140</v>
      </c>
      <c r="I19631" t="s">
        <v>45577</v>
      </c>
    </row>
    <row r="19632" spans="1:9" ht="16" x14ac:dyDescent="0.2">
      <c r="A19632" t="s">
        <v>45575</v>
      </c>
      <c r="B19632" t="s">
        <v>45578</v>
      </c>
      <c r="C19632">
        <v>2</v>
      </c>
      <c r="D19632" t="s">
        <v>1010</v>
      </c>
      <c r="E19632" t="s">
        <v>12</v>
      </c>
      <c r="F19632" s="3" t="s">
        <v>6865</v>
      </c>
      <c r="G19632">
        <v>1999</v>
      </c>
      <c r="H19632" t="s">
        <v>140</v>
      </c>
      <c r="I19632" t="s">
        <v>45577</v>
      </c>
    </row>
    <row r="19633" spans="1:9" ht="32" x14ac:dyDescent="0.2">
      <c r="A19633" t="s">
        <v>45579</v>
      </c>
      <c r="B19633" t="s">
        <v>45580</v>
      </c>
      <c r="C19633">
        <v>1</v>
      </c>
      <c r="D19633" t="s">
        <v>12</v>
      </c>
      <c r="E19633" t="s">
        <v>12</v>
      </c>
      <c r="F19633" s="3" t="s">
        <v>16076</v>
      </c>
      <c r="G19633">
        <v>1999</v>
      </c>
      <c r="H19633" t="s">
        <v>522</v>
      </c>
      <c r="I19633" t="s">
        <v>45581</v>
      </c>
    </row>
    <row r="19634" spans="1:9" ht="32" x14ac:dyDescent="0.2">
      <c r="A19634" t="s">
        <v>45582</v>
      </c>
      <c r="B19634" t="s">
        <v>45198</v>
      </c>
      <c r="C19634">
        <v>1</v>
      </c>
      <c r="D19634">
        <f>154</f>
        <v>154</v>
      </c>
      <c r="E19634" t="s">
        <v>12</v>
      </c>
      <c r="F19634" s="3" t="s">
        <v>4947</v>
      </c>
      <c r="G19634">
        <v>1999</v>
      </c>
      <c r="H19634" t="s">
        <v>140</v>
      </c>
      <c r="I19634" t="s">
        <v>45583</v>
      </c>
    </row>
    <row r="19635" spans="1:9" ht="16" x14ac:dyDescent="0.2">
      <c r="A19635" t="s">
        <v>45584</v>
      </c>
      <c r="B19635" t="s">
        <v>45585</v>
      </c>
      <c r="C19635">
        <v>1</v>
      </c>
      <c r="D19635" t="s">
        <v>17283</v>
      </c>
      <c r="E19635" t="s">
        <v>193</v>
      </c>
      <c r="F19635" s="3" t="s">
        <v>45586</v>
      </c>
      <c r="G19635">
        <v>1998</v>
      </c>
      <c r="H19635" t="s">
        <v>86</v>
      </c>
      <c r="I19635" t="s">
        <v>45587</v>
      </c>
    </row>
    <row r="19636" spans="1:9" ht="16" x14ac:dyDescent="0.2">
      <c r="A19636" t="s">
        <v>45588</v>
      </c>
      <c r="B19636" t="s">
        <v>45589</v>
      </c>
      <c r="C19636">
        <v>1</v>
      </c>
      <c r="D19636" t="s">
        <v>12</v>
      </c>
      <c r="E19636" t="s">
        <v>12</v>
      </c>
      <c r="F19636" s="3" t="s">
        <v>45590</v>
      </c>
      <c r="G19636">
        <v>1998</v>
      </c>
      <c r="H19636" t="s">
        <v>998</v>
      </c>
      <c r="I19636" t="s">
        <v>45591</v>
      </c>
    </row>
    <row r="19637" spans="1:9" ht="32" x14ac:dyDescent="0.2">
      <c r="A19637" t="s">
        <v>45588</v>
      </c>
      <c r="B19637" t="s">
        <v>45592</v>
      </c>
      <c r="C19637">
        <v>2</v>
      </c>
      <c r="D19637">
        <f>34</f>
        <v>34</v>
      </c>
      <c r="E19637" t="s">
        <v>12</v>
      </c>
      <c r="F19637" s="3" t="s">
        <v>45593</v>
      </c>
      <c r="G19637">
        <v>1998</v>
      </c>
      <c r="H19637" t="s">
        <v>998</v>
      </c>
      <c r="I19637" t="s">
        <v>45591</v>
      </c>
    </row>
    <row r="19638" spans="1:9" ht="16" x14ac:dyDescent="0.2">
      <c r="A19638" t="s">
        <v>45594</v>
      </c>
      <c r="B19638" t="s">
        <v>45268</v>
      </c>
      <c r="C19638">
        <v>1</v>
      </c>
      <c r="D19638" t="s">
        <v>724</v>
      </c>
      <c r="E19638" t="s">
        <v>12</v>
      </c>
      <c r="F19638" s="3" t="s">
        <v>45595</v>
      </c>
      <c r="G19638">
        <v>1998</v>
      </c>
      <c r="H19638" t="s">
        <v>86</v>
      </c>
      <c r="I19638" t="s">
        <v>45596</v>
      </c>
    </row>
    <row r="19639" spans="1:9" ht="16" x14ac:dyDescent="0.2">
      <c r="A19639" t="s">
        <v>45597</v>
      </c>
      <c r="B19639" t="s">
        <v>45598</v>
      </c>
      <c r="C19639">
        <v>1</v>
      </c>
      <c r="D19639" t="s">
        <v>12</v>
      </c>
      <c r="E19639" t="s">
        <v>12</v>
      </c>
      <c r="F19639" s="3" t="s">
        <v>45599</v>
      </c>
      <c r="G19639">
        <v>1998</v>
      </c>
      <c r="H19639" t="s">
        <v>140</v>
      </c>
      <c r="I19639" t="s">
        <v>45600</v>
      </c>
    </row>
    <row r="19640" spans="1:9" ht="16" x14ac:dyDescent="0.2">
      <c r="A19640" t="s">
        <v>45601</v>
      </c>
      <c r="B19640" t="s">
        <v>45602</v>
      </c>
      <c r="C19640">
        <v>1</v>
      </c>
      <c r="D19640" t="s">
        <v>12</v>
      </c>
      <c r="E19640" t="s">
        <v>334</v>
      </c>
      <c r="F19640" s="3" t="s">
        <v>45603</v>
      </c>
      <c r="G19640">
        <v>1997</v>
      </c>
      <c r="H19640" t="s">
        <v>67</v>
      </c>
      <c r="I19640" t="s">
        <v>45604</v>
      </c>
    </row>
    <row r="19641" spans="1:9" ht="16" x14ac:dyDescent="0.2">
      <c r="A19641" t="s">
        <v>45605</v>
      </c>
      <c r="B19641" t="s">
        <v>45468</v>
      </c>
      <c r="C19641">
        <v>1</v>
      </c>
      <c r="D19641" t="s">
        <v>12</v>
      </c>
      <c r="E19641" t="s">
        <v>12</v>
      </c>
      <c r="F19641" s="3" t="s">
        <v>45469</v>
      </c>
      <c r="G19641">
        <v>1997</v>
      </c>
      <c r="H19641" t="s">
        <v>140</v>
      </c>
      <c r="I19641" t="s">
        <v>45606</v>
      </c>
    </row>
    <row r="19642" spans="1:9" ht="32" x14ac:dyDescent="0.2">
      <c r="A19642" t="s">
        <v>45605</v>
      </c>
      <c r="B19642" t="s">
        <v>45471</v>
      </c>
      <c r="C19642">
        <v>2</v>
      </c>
      <c r="D19642" t="s">
        <v>12</v>
      </c>
      <c r="E19642" t="s">
        <v>12</v>
      </c>
      <c r="F19642" s="3" t="s">
        <v>45607</v>
      </c>
      <c r="G19642">
        <v>1997</v>
      </c>
      <c r="H19642" t="s">
        <v>140</v>
      </c>
      <c r="I19642" t="s">
        <v>45606</v>
      </c>
    </row>
    <row r="19643" spans="1:9" ht="32" x14ac:dyDescent="0.2">
      <c r="A19643" t="s">
        <v>45605</v>
      </c>
      <c r="B19643" t="s">
        <v>45473</v>
      </c>
      <c r="C19643">
        <v>3</v>
      </c>
      <c r="D19643" t="s">
        <v>12</v>
      </c>
      <c r="E19643" t="s">
        <v>12</v>
      </c>
      <c r="F19643" s="3" t="s">
        <v>45472</v>
      </c>
      <c r="G19643">
        <v>1997</v>
      </c>
      <c r="H19643" t="s">
        <v>140</v>
      </c>
      <c r="I19643" t="s">
        <v>45606</v>
      </c>
    </row>
    <row r="19644" spans="1:9" ht="32" x14ac:dyDescent="0.2">
      <c r="A19644" t="s">
        <v>45608</v>
      </c>
      <c r="B19644" t="s">
        <v>44937</v>
      </c>
      <c r="C19644">
        <v>1</v>
      </c>
      <c r="D19644" t="s">
        <v>12</v>
      </c>
      <c r="E19644" t="s">
        <v>12</v>
      </c>
      <c r="F19644" s="3" t="s">
        <v>45562</v>
      </c>
      <c r="G19644">
        <v>1997</v>
      </c>
      <c r="H19644" t="s">
        <v>140</v>
      </c>
      <c r="I19644" t="s">
        <v>45609</v>
      </c>
    </row>
    <row r="19645" spans="1:9" ht="32" x14ac:dyDescent="0.2">
      <c r="A19645" t="s">
        <v>45610</v>
      </c>
      <c r="B19645" t="s">
        <v>45611</v>
      </c>
      <c r="C19645">
        <v>1</v>
      </c>
      <c r="D19645">
        <f>413</f>
        <v>413</v>
      </c>
      <c r="E19645" t="s">
        <v>12</v>
      </c>
      <c r="F19645" s="3" t="s">
        <v>45612</v>
      </c>
      <c r="G19645">
        <v>1997</v>
      </c>
      <c r="H19645" t="s">
        <v>86</v>
      </c>
      <c r="I19645" t="s">
        <v>45613</v>
      </c>
    </row>
    <row r="19646" spans="1:9" ht="16" x14ac:dyDescent="0.2">
      <c r="A19646" t="s">
        <v>45614</v>
      </c>
      <c r="B19646" t="s">
        <v>45615</v>
      </c>
      <c r="C19646">
        <v>1</v>
      </c>
      <c r="D19646" t="s">
        <v>4805</v>
      </c>
      <c r="E19646" t="s">
        <v>12</v>
      </c>
      <c r="F19646" s="3" t="s">
        <v>38288</v>
      </c>
      <c r="G19646">
        <v>1997</v>
      </c>
      <c r="H19646" t="s">
        <v>140</v>
      </c>
      <c r="I19646" t="s">
        <v>45616</v>
      </c>
    </row>
    <row r="19647" spans="1:9" ht="16" x14ac:dyDescent="0.2">
      <c r="A19647" t="s">
        <v>45617</v>
      </c>
      <c r="B19647" t="s">
        <v>45618</v>
      </c>
      <c r="C19647">
        <v>1</v>
      </c>
      <c r="D19647" t="s">
        <v>12</v>
      </c>
      <c r="E19647" t="s">
        <v>12</v>
      </c>
      <c r="F19647" s="3" t="s">
        <v>45619</v>
      </c>
      <c r="G19647">
        <v>1996</v>
      </c>
      <c r="H19647" t="s">
        <v>761</v>
      </c>
      <c r="I19647" t="s">
        <v>45620</v>
      </c>
    </row>
    <row r="19648" spans="1:9" ht="16" x14ac:dyDescent="0.2">
      <c r="A19648" t="s">
        <v>45621</v>
      </c>
      <c r="B19648" t="s">
        <v>45622</v>
      </c>
      <c r="C19648">
        <v>1</v>
      </c>
      <c r="D19648" t="s">
        <v>12</v>
      </c>
      <c r="E19648" t="s">
        <v>12</v>
      </c>
      <c r="F19648" s="3" t="s">
        <v>45623</v>
      </c>
      <c r="G19648">
        <v>1996</v>
      </c>
      <c r="H19648" t="s">
        <v>140</v>
      </c>
      <c r="I19648" t="s">
        <v>45624</v>
      </c>
    </row>
    <row r="19649" spans="1:9" ht="32" x14ac:dyDescent="0.2">
      <c r="A19649" t="s">
        <v>45625</v>
      </c>
      <c r="B19649" t="s">
        <v>45626</v>
      </c>
      <c r="C19649">
        <v>1</v>
      </c>
      <c r="D19649">
        <f>26</f>
        <v>26</v>
      </c>
      <c r="E19649" t="s">
        <v>12</v>
      </c>
      <c r="F19649" s="3" t="s">
        <v>45627</v>
      </c>
      <c r="G19649">
        <v>1996</v>
      </c>
      <c r="H19649" t="s">
        <v>371</v>
      </c>
      <c r="I19649" t="s">
        <v>45628</v>
      </c>
    </row>
    <row r="19650" spans="1:9" ht="32" x14ac:dyDescent="0.2">
      <c r="A19650" t="s">
        <v>45625</v>
      </c>
      <c r="B19650" t="s">
        <v>45629</v>
      </c>
      <c r="C19650">
        <v>2</v>
      </c>
      <c r="D19650">
        <f>34</f>
        <v>34</v>
      </c>
      <c r="E19650" t="s">
        <v>12</v>
      </c>
      <c r="F19650" s="3" t="s">
        <v>45630</v>
      </c>
      <c r="G19650">
        <v>1996</v>
      </c>
      <c r="H19650" t="s">
        <v>998</v>
      </c>
      <c r="I19650" t="s">
        <v>45628</v>
      </c>
    </row>
    <row r="19651" spans="1:9" ht="16" x14ac:dyDescent="0.2">
      <c r="A19651" t="s">
        <v>45631</v>
      </c>
      <c r="B19651" t="s">
        <v>45632</v>
      </c>
      <c r="C19651">
        <v>1</v>
      </c>
      <c r="D19651" t="s">
        <v>12</v>
      </c>
      <c r="E19651" t="s">
        <v>9035</v>
      </c>
      <c r="F19651" s="3" t="s">
        <v>9036</v>
      </c>
      <c r="G19651">
        <v>1996</v>
      </c>
      <c r="H19651" t="s">
        <v>86</v>
      </c>
      <c r="I19651" t="s">
        <v>45633</v>
      </c>
    </row>
    <row r="19652" spans="1:9" ht="16" x14ac:dyDescent="0.2">
      <c r="A19652" t="s">
        <v>45634</v>
      </c>
      <c r="B19652" t="s">
        <v>45635</v>
      </c>
      <c r="C19652">
        <v>1</v>
      </c>
      <c r="D19652" t="s">
        <v>31</v>
      </c>
      <c r="E19652" t="s">
        <v>12</v>
      </c>
      <c r="F19652" s="3" t="s">
        <v>22475</v>
      </c>
      <c r="G19652">
        <v>1996</v>
      </c>
      <c r="H19652" t="s">
        <v>140</v>
      </c>
      <c r="I19652" t="s">
        <v>45636</v>
      </c>
    </row>
    <row r="19653" spans="1:9" ht="32" x14ac:dyDescent="0.2">
      <c r="A19653" t="s">
        <v>45637</v>
      </c>
      <c r="B19653" t="s">
        <v>45638</v>
      </c>
      <c r="C19653">
        <v>1</v>
      </c>
      <c r="D19653" t="s">
        <v>3575</v>
      </c>
      <c r="E19653" t="s">
        <v>12</v>
      </c>
      <c r="F19653" s="3" t="s">
        <v>45639</v>
      </c>
      <c r="G19653">
        <v>1996</v>
      </c>
      <c r="H19653" t="s">
        <v>86</v>
      </c>
      <c r="I19653" t="s">
        <v>45640</v>
      </c>
    </row>
    <row r="19654" spans="1:9" ht="16" x14ac:dyDescent="0.2">
      <c r="A19654" t="s">
        <v>45641</v>
      </c>
      <c r="B19654" t="s">
        <v>45642</v>
      </c>
      <c r="C19654">
        <v>1</v>
      </c>
      <c r="D19654" t="s">
        <v>12</v>
      </c>
      <c r="E19654" t="s">
        <v>12</v>
      </c>
      <c r="F19654" s="3" t="s">
        <v>45643</v>
      </c>
      <c r="G19654">
        <v>1995</v>
      </c>
      <c r="H19654" t="s">
        <v>140</v>
      </c>
      <c r="I19654" t="s">
        <v>45644</v>
      </c>
    </row>
    <row r="19655" spans="1:9" ht="16" x14ac:dyDescent="0.2">
      <c r="A19655" t="s">
        <v>45645</v>
      </c>
      <c r="B19655" t="s">
        <v>45646</v>
      </c>
      <c r="C19655">
        <v>1</v>
      </c>
      <c r="D19655" t="s">
        <v>52</v>
      </c>
      <c r="E19655" t="s">
        <v>12</v>
      </c>
      <c r="F19655" s="3" t="s">
        <v>1450</v>
      </c>
      <c r="G19655">
        <v>1995</v>
      </c>
      <c r="H19655" t="s">
        <v>140</v>
      </c>
      <c r="I19655" t="s">
        <v>45647</v>
      </c>
    </row>
    <row r="19656" spans="1:9" ht="32" x14ac:dyDescent="0.2">
      <c r="A19656" t="s">
        <v>45645</v>
      </c>
      <c r="B19656" t="s">
        <v>45648</v>
      </c>
      <c r="C19656">
        <v>2</v>
      </c>
      <c r="D19656">
        <f>400</f>
        <v>400</v>
      </c>
      <c r="E19656" t="s">
        <v>12</v>
      </c>
      <c r="F19656" s="3" t="s">
        <v>45649</v>
      </c>
      <c r="G19656">
        <v>1995</v>
      </c>
      <c r="H19656" t="s">
        <v>140</v>
      </c>
      <c r="I19656" t="s">
        <v>45647</v>
      </c>
    </row>
    <row r="19657" spans="1:9" ht="16" x14ac:dyDescent="0.2">
      <c r="A19657" t="s">
        <v>45650</v>
      </c>
      <c r="B19657" t="s">
        <v>45651</v>
      </c>
      <c r="C19657">
        <v>1</v>
      </c>
      <c r="D19657" t="s">
        <v>966</v>
      </c>
      <c r="E19657" t="s">
        <v>12</v>
      </c>
      <c r="F19657" s="3" t="s">
        <v>45652</v>
      </c>
      <c r="G19657">
        <v>1995</v>
      </c>
      <c r="H19657" t="s">
        <v>86</v>
      </c>
      <c r="I19657" t="s">
        <v>45653</v>
      </c>
    </row>
    <row r="19658" spans="1:9" ht="16" x14ac:dyDescent="0.2">
      <c r="A19658" t="s">
        <v>45654</v>
      </c>
      <c r="B19658" t="s">
        <v>45655</v>
      </c>
      <c r="C19658">
        <v>1</v>
      </c>
      <c r="D19658" t="s">
        <v>12</v>
      </c>
      <c r="E19658" t="s">
        <v>12</v>
      </c>
      <c r="F19658" s="3" t="s">
        <v>45656</v>
      </c>
      <c r="G19658">
        <v>1995</v>
      </c>
      <c r="H19658" t="s">
        <v>137</v>
      </c>
      <c r="I19658" t="s">
        <v>45657</v>
      </c>
    </row>
    <row r="19659" spans="1:9" ht="32" x14ac:dyDescent="0.2">
      <c r="A19659" t="s">
        <v>45658</v>
      </c>
      <c r="B19659" t="s">
        <v>44923</v>
      </c>
      <c r="C19659">
        <v>1</v>
      </c>
      <c r="D19659" t="s">
        <v>4805</v>
      </c>
      <c r="E19659" t="s">
        <v>12</v>
      </c>
      <c r="F19659" s="3" t="s">
        <v>38598</v>
      </c>
      <c r="G19659">
        <v>1995</v>
      </c>
      <c r="H19659" t="s">
        <v>140</v>
      </c>
      <c r="I19659" t="s">
        <v>45659</v>
      </c>
    </row>
    <row r="19660" spans="1:9" ht="32" x14ac:dyDescent="0.2">
      <c r="A19660" t="s">
        <v>45660</v>
      </c>
      <c r="B19660" t="s">
        <v>45661</v>
      </c>
      <c r="C19660">
        <v>1</v>
      </c>
      <c r="D19660" t="s">
        <v>12</v>
      </c>
      <c r="E19660" t="s">
        <v>12</v>
      </c>
      <c r="F19660" s="3" t="s">
        <v>45662</v>
      </c>
      <c r="G19660">
        <v>1993</v>
      </c>
      <c r="H19660" t="s">
        <v>2735</v>
      </c>
      <c r="I19660" t="s">
        <v>45663</v>
      </c>
    </row>
    <row r="19661" spans="1:9" ht="32" x14ac:dyDescent="0.2">
      <c r="A19661" t="s">
        <v>45660</v>
      </c>
      <c r="B19661" t="s">
        <v>45664</v>
      </c>
      <c r="C19661">
        <v>2</v>
      </c>
      <c r="D19661" t="s">
        <v>12</v>
      </c>
      <c r="E19661" t="s">
        <v>12</v>
      </c>
      <c r="F19661" s="3" t="s">
        <v>45665</v>
      </c>
      <c r="G19661">
        <v>1993</v>
      </c>
      <c r="H19661" t="s">
        <v>2735</v>
      </c>
      <c r="I19661" t="s">
        <v>45663</v>
      </c>
    </row>
    <row r="19662" spans="1:9" ht="32" x14ac:dyDescent="0.2">
      <c r="A19662" t="s">
        <v>45666</v>
      </c>
      <c r="B19662" t="s">
        <v>45667</v>
      </c>
      <c r="C19662">
        <v>1</v>
      </c>
      <c r="D19662" t="s">
        <v>485</v>
      </c>
      <c r="E19662" t="s">
        <v>12</v>
      </c>
      <c r="F19662" s="3" t="s">
        <v>45668</v>
      </c>
      <c r="G19662">
        <v>1993</v>
      </c>
      <c r="H19662" t="s">
        <v>140</v>
      </c>
      <c r="I19662" t="s">
        <v>45669</v>
      </c>
    </row>
    <row r="19663" spans="1:9" ht="32" x14ac:dyDescent="0.2">
      <c r="A19663" t="s">
        <v>45670</v>
      </c>
      <c r="B19663" t="s">
        <v>37514</v>
      </c>
      <c r="C19663">
        <v>1</v>
      </c>
      <c r="D19663" t="s">
        <v>1049</v>
      </c>
      <c r="E19663" t="s">
        <v>12</v>
      </c>
      <c r="F19663" s="3" t="s">
        <v>37515</v>
      </c>
      <c r="G19663">
        <v>1993</v>
      </c>
      <c r="H19663" t="s">
        <v>140</v>
      </c>
      <c r="I19663" t="s">
        <v>45671</v>
      </c>
    </row>
    <row r="19664" spans="1:9" ht="16" x14ac:dyDescent="0.2">
      <c r="A19664" t="s">
        <v>45672</v>
      </c>
      <c r="B19664" t="s">
        <v>45673</v>
      </c>
      <c r="C19664">
        <v>1</v>
      </c>
      <c r="D19664" t="s">
        <v>12</v>
      </c>
      <c r="E19664" t="s">
        <v>12</v>
      </c>
      <c r="F19664" s="3" t="s">
        <v>45674</v>
      </c>
      <c r="G19664">
        <v>1992</v>
      </c>
      <c r="H19664" t="s">
        <v>86</v>
      </c>
      <c r="I19664" t="s">
        <v>45675</v>
      </c>
    </row>
    <row r="19665" spans="1:9" ht="32" x14ac:dyDescent="0.2">
      <c r="A19665" t="s">
        <v>45676</v>
      </c>
      <c r="B19665" t="s">
        <v>45677</v>
      </c>
      <c r="C19665">
        <v>1</v>
      </c>
      <c r="D19665">
        <f>371</f>
        <v>371</v>
      </c>
      <c r="E19665" t="s">
        <v>12</v>
      </c>
      <c r="F19665" s="3" t="s">
        <v>45678</v>
      </c>
      <c r="G19665">
        <v>1992</v>
      </c>
      <c r="H19665" t="s">
        <v>522</v>
      </c>
      <c r="I19665" t="s">
        <v>45679</v>
      </c>
    </row>
    <row r="19666" spans="1:9" ht="32" x14ac:dyDescent="0.2">
      <c r="A19666" t="s">
        <v>45680</v>
      </c>
      <c r="B19666" t="s">
        <v>45681</v>
      </c>
      <c r="C19666">
        <v>1</v>
      </c>
      <c r="D19666" t="s">
        <v>90</v>
      </c>
      <c r="E19666" t="s">
        <v>12</v>
      </c>
      <c r="F19666" s="3" t="s">
        <v>45682</v>
      </c>
      <c r="G19666">
        <v>1992</v>
      </c>
      <c r="H19666" t="s">
        <v>67</v>
      </c>
      <c r="I19666" t="s">
        <v>45683</v>
      </c>
    </row>
    <row r="19667" spans="1:9" ht="32" x14ac:dyDescent="0.2">
      <c r="A19667" t="s">
        <v>45680</v>
      </c>
      <c r="B19667" t="s">
        <v>45684</v>
      </c>
      <c r="C19667">
        <v>2</v>
      </c>
      <c r="D19667" t="s">
        <v>12</v>
      </c>
      <c r="E19667" t="s">
        <v>12</v>
      </c>
      <c r="F19667" s="3" t="s">
        <v>45685</v>
      </c>
      <c r="G19667">
        <v>1992</v>
      </c>
      <c r="H19667" t="s">
        <v>67</v>
      </c>
      <c r="I19667" t="s">
        <v>45683</v>
      </c>
    </row>
    <row r="19668" spans="1:9" ht="16" x14ac:dyDescent="0.2">
      <c r="A19668" t="s">
        <v>45686</v>
      </c>
      <c r="B19668" t="s">
        <v>45687</v>
      </c>
      <c r="C19668">
        <v>1</v>
      </c>
      <c r="D19668" t="s">
        <v>12</v>
      </c>
      <c r="E19668" t="s">
        <v>12</v>
      </c>
      <c r="F19668" s="3" t="s">
        <v>45688</v>
      </c>
      <c r="G19668">
        <v>1992</v>
      </c>
      <c r="H19668" t="s">
        <v>140</v>
      </c>
      <c r="I19668" t="s">
        <v>45689</v>
      </c>
    </row>
    <row r="19669" spans="1:9" ht="32" x14ac:dyDescent="0.2">
      <c r="A19669" t="s">
        <v>45690</v>
      </c>
      <c r="B19669" t="s">
        <v>45691</v>
      </c>
      <c r="C19669">
        <v>1</v>
      </c>
      <c r="D19669" t="s">
        <v>292</v>
      </c>
      <c r="E19669" t="s">
        <v>12</v>
      </c>
      <c r="F19669" s="7" t="s">
        <v>45692</v>
      </c>
      <c r="G19669">
        <v>1992</v>
      </c>
      <c r="H19669" t="s">
        <v>140</v>
      </c>
      <c r="I19669" t="s">
        <v>45693</v>
      </c>
    </row>
    <row r="19670" spans="1:9" ht="32" x14ac:dyDescent="0.2">
      <c r="A19670" t="s">
        <v>45690</v>
      </c>
      <c r="B19670" t="s">
        <v>45694</v>
      </c>
      <c r="C19670">
        <v>2</v>
      </c>
      <c r="D19670" t="s">
        <v>292</v>
      </c>
      <c r="E19670" t="s">
        <v>996</v>
      </c>
      <c r="F19670" s="7" t="s">
        <v>45695</v>
      </c>
      <c r="G19670">
        <v>1992</v>
      </c>
      <c r="H19670" t="s">
        <v>140</v>
      </c>
      <c r="I19670" t="s">
        <v>45693</v>
      </c>
    </row>
    <row r="19671" spans="1:9" ht="16" x14ac:dyDescent="0.2">
      <c r="A19671" t="s">
        <v>45696</v>
      </c>
      <c r="B19671" t="s">
        <v>45697</v>
      </c>
      <c r="C19671">
        <v>1</v>
      </c>
      <c r="D19671" t="s">
        <v>12</v>
      </c>
      <c r="E19671" t="s">
        <v>12</v>
      </c>
      <c r="F19671" s="3" t="s">
        <v>45698</v>
      </c>
      <c r="G19671">
        <v>1991</v>
      </c>
      <c r="H19671" t="s">
        <v>140</v>
      </c>
      <c r="I19671" t="s">
        <v>45699</v>
      </c>
    </row>
    <row r="19672" spans="1:9" ht="16" x14ac:dyDescent="0.2">
      <c r="A19672" t="s">
        <v>45700</v>
      </c>
      <c r="B19672" t="s">
        <v>45701</v>
      </c>
      <c r="C19672">
        <v>1</v>
      </c>
      <c r="D19672" t="s">
        <v>12</v>
      </c>
      <c r="E19672" t="s">
        <v>9035</v>
      </c>
      <c r="F19672" s="3" t="s">
        <v>9036</v>
      </c>
      <c r="G19672">
        <v>1991</v>
      </c>
      <c r="H19672" t="s">
        <v>86</v>
      </c>
      <c r="I19672" t="s">
        <v>45702</v>
      </c>
    </row>
    <row r="19673" spans="1:9" ht="16" x14ac:dyDescent="0.2">
      <c r="A19673" t="s">
        <v>45700</v>
      </c>
      <c r="B19673" t="s">
        <v>45703</v>
      </c>
      <c r="C19673">
        <v>2</v>
      </c>
      <c r="D19673" t="s">
        <v>12</v>
      </c>
      <c r="E19673" t="s">
        <v>9035</v>
      </c>
      <c r="F19673" s="3" t="s">
        <v>9036</v>
      </c>
      <c r="G19673">
        <v>1991</v>
      </c>
      <c r="H19673" t="s">
        <v>86</v>
      </c>
      <c r="I19673" t="s">
        <v>45702</v>
      </c>
    </row>
    <row r="19674" spans="1:9" ht="16" x14ac:dyDescent="0.2">
      <c r="A19674" t="s">
        <v>45700</v>
      </c>
      <c r="B19674" t="s">
        <v>45704</v>
      </c>
      <c r="C19674">
        <v>3</v>
      </c>
      <c r="D19674" t="s">
        <v>12</v>
      </c>
      <c r="E19674" t="s">
        <v>9035</v>
      </c>
      <c r="F19674" s="3" t="s">
        <v>9036</v>
      </c>
      <c r="G19674">
        <v>1991</v>
      </c>
      <c r="H19674" t="s">
        <v>86</v>
      </c>
      <c r="I19674" t="s">
        <v>45702</v>
      </c>
    </row>
    <row r="19675" spans="1:9" ht="16" x14ac:dyDescent="0.2">
      <c r="A19675" t="s">
        <v>45705</v>
      </c>
      <c r="B19675" t="s">
        <v>34174</v>
      </c>
      <c r="C19675">
        <v>1</v>
      </c>
      <c r="D19675" t="s">
        <v>6121</v>
      </c>
      <c r="E19675" t="s">
        <v>12</v>
      </c>
      <c r="F19675" s="3" t="s">
        <v>7095</v>
      </c>
      <c r="G19675">
        <v>1990</v>
      </c>
      <c r="H19675" t="s">
        <v>140</v>
      </c>
      <c r="I19675" t="s">
        <v>45706</v>
      </c>
    </row>
    <row r="19676" spans="1:9" ht="32" x14ac:dyDescent="0.2">
      <c r="A19676" t="s">
        <v>45707</v>
      </c>
      <c r="B19676" t="s">
        <v>45708</v>
      </c>
      <c r="C19676">
        <v>1</v>
      </c>
      <c r="D19676" s="5">
        <v>551</v>
      </c>
      <c r="E19676" t="s">
        <v>12</v>
      </c>
      <c r="F19676" s="7" t="s">
        <v>45709</v>
      </c>
      <c r="G19676">
        <v>1990</v>
      </c>
      <c r="H19676" t="s">
        <v>140</v>
      </c>
      <c r="I19676" t="s">
        <v>45710</v>
      </c>
    </row>
    <row r="19677" spans="1:9" ht="16" x14ac:dyDescent="0.2">
      <c r="A19677" t="s">
        <v>45707</v>
      </c>
      <c r="B19677" t="s">
        <v>45711</v>
      </c>
      <c r="C19677">
        <v>2</v>
      </c>
      <c r="D19677" t="s">
        <v>12</v>
      </c>
      <c r="E19677" t="s">
        <v>12</v>
      </c>
      <c r="F19677" s="3" t="s">
        <v>45712</v>
      </c>
      <c r="G19677">
        <v>1990</v>
      </c>
      <c r="H19677" t="s">
        <v>140</v>
      </c>
      <c r="I19677" t="s">
        <v>45710</v>
      </c>
    </row>
    <row r="19678" spans="1:9" ht="16" x14ac:dyDescent="0.2">
      <c r="A19678" t="s">
        <v>45713</v>
      </c>
      <c r="B19678" t="s">
        <v>45714</v>
      </c>
      <c r="C19678">
        <v>1</v>
      </c>
      <c r="D19678" t="s">
        <v>12</v>
      </c>
      <c r="E19678" t="s">
        <v>12</v>
      </c>
      <c r="F19678" s="3" t="s">
        <v>45715</v>
      </c>
      <c r="G19678">
        <v>1990</v>
      </c>
      <c r="H19678" t="s">
        <v>140</v>
      </c>
      <c r="I19678" t="s">
        <v>45716</v>
      </c>
    </row>
    <row r="19679" spans="1:9" ht="16" x14ac:dyDescent="0.2">
      <c r="A19679" t="s">
        <v>45717</v>
      </c>
      <c r="B19679" t="s">
        <v>45718</v>
      </c>
      <c r="C19679">
        <v>1</v>
      </c>
      <c r="D19679" t="s">
        <v>8961</v>
      </c>
      <c r="E19679" t="s">
        <v>12</v>
      </c>
      <c r="F19679" s="3" t="s">
        <v>8962</v>
      </c>
      <c r="G19679">
        <v>1989</v>
      </c>
      <c r="H19679" t="s">
        <v>140</v>
      </c>
      <c r="I19679" t="s">
        <v>45719</v>
      </c>
    </row>
    <row r="19680" spans="1:9" ht="32" x14ac:dyDescent="0.2">
      <c r="A19680" t="s">
        <v>45720</v>
      </c>
      <c r="B19680" t="s">
        <v>45721</v>
      </c>
      <c r="C19680">
        <v>1</v>
      </c>
      <c r="D19680">
        <f>505</f>
        <v>505</v>
      </c>
      <c r="E19680" t="s">
        <v>12</v>
      </c>
      <c r="F19680" s="3" t="s">
        <v>45722</v>
      </c>
      <c r="G19680">
        <v>1989</v>
      </c>
      <c r="H19680" t="s">
        <v>140</v>
      </c>
      <c r="I19680" t="s">
        <v>45723</v>
      </c>
    </row>
    <row r="19681" spans="1:9" ht="32" x14ac:dyDescent="0.2">
      <c r="A19681" t="s">
        <v>45720</v>
      </c>
      <c r="B19681" t="s">
        <v>45724</v>
      </c>
      <c r="C19681">
        <v>2</v>
      </c>
      <c r="D19681" t="s">
        <v>12</v>
      </c>
      <c r="E19681" t="s">
        <v>12</v>
      </c>
      <c r="F19681" s="3" t="s">
        <v>45725</v>
      </c>
      <c r="G19681">
        <v>1989</v>
      </c>
      <c r="H19681" t="s">
        <v>140</v>
      </c>
      <c r="I19681" t="s">
        <v>45723</v>
      </c>
    </row>
    <row r="19682" spans="1:9" ht="32" x14ac:dyDescent="0.2">
      <c r="A19682" t="s">
        <v>45726</v>
      </c>
      <c r="B19682" t="s">
        <v>45727</v>
      </c>
      <c r="C19682">
        <v>1</v>
      </c>
      <c r="D19682" t="s">
        <v>7874</v>
      </c>
      <c r="E19682" t="s">
        <v>12</v>
      </c>
      <c r="F19682" s="3" t="s">
        <v>41650</v>
      </c>
      <c r="G19682">
        <v>1988</v>
      </c>
      <c r="H19682" t="s">
        <v>86</v>
      </c>
      <c r="I19682" t="s">
        <v>45728</v>
      </c>
    </row>
    <row r="19683" spans="1:9" ht="16" x14ac:dyDescent="0.2">
      <c r="A19683" t="s">
        <v>45729</v>
      </c>
      <c r="B19683" t="s">
        <v>45730</v>
      </c>
      <c r="C19683">
        <v>1</v>
      </c>
      <c r="D19683" t="s">
        <v>1049</v>
      </c>
      <c r="E19683" t="s">
        <v>12</v>
      </c>
      <c r="F19683" s="3" t="s">
        <v>1050</v>
      </c>
      <c r="G19683">
        <v>1987</v>
      </c>
      <c r="H19683" t="s">
        <v>140</v>
      </c>
      <c r="I19683" t="s">
        <v>45731</v>
      </c>
    </row>
    <row r="19684" spans="1:9" ht="16" x14ac:dyDescent="0.2">
      <c r="A19684" t="s">
        <v>45732</v>
      </c>
      <c r="B19684" t="s">
        <v>45733</v>
      </c>
      <c r="C19684">
        <v>1</v>
      </c>
      <c r="D19684" t="s">
        <v>12</v>
      </c>
      <c r="E19684" t="s">
        <v>12</v>
      </c>
      <c r="F19684" s="3" t="s">
        <v>45734</v>
      </c>
      <c r="G19684">
        <v>1987</v>
      </c>
      <c r="H19684" t="s">
        <v>86</v>
      </c>
      <c r="I19684" t="s">
        <v>45735</v>
      </c>
    </row>
    <row r="19685" spans="1:9" ht="16" x14ac:dyDescent="0.2">
      <c r="A19685" t="s">
        <v>45736</v>
      </c>
      <c r="B19685" t="s">
        <v>45737</v>
      </c>
      <c r="C19685">
        <v>1</v>
      </c>
      <c r="D19685">
        <f>441</f>
        <v>441</v>
      </c>
      <c r="E19685" t="s">
        <v>12</v>
      </c>
      <c r="F19685" s="3" t="s">
        <v>45738</v>
      </c>
      <c r="G19685">
        <v>1986</v>
      </c>
      <c r="H19685" t="s">
        <v>140</v>
      </c>
      <c r="I19685" t="s">
        <v>45739</v>
      </c>
    </row>
    <row r="19686" spans="1:9" ht="16" x14ac:dyDescent="0.2">
      <c r="A19686" t="s">
        <v>45736</v>
      </c>
      <c r="B19686" t="s">
        <v>45740</v>
      </c>
      <c r="C19686">
        <v>2</v>
      </c>
      <c r="D19686" t="s">
        <v>52</v>
      </c>
      <c r="E19686" t="s">
        <v>12</v>
      </c>
      <c r="F19686" s="3" t="s">
        <v>22767</v>
      </c>
      <c r="G19686">
        <v>1986</v>
      </c>
      <c r="H19686" t="s">
        <v>140</v>
      </c>
      <c r="I19686" t="s">
        <v>45739</v>
      </c>
    </row>
    <row r="19687" spans="1:9" ht="16" x14ac:dyDescent="0.2">
      <c r="A19687" t="s">
        <v>45736</v>
      </c>
      <c r="B19687" t="s">
        <v>45741</v>
      </c>
      <c r="C19687">
        <v>3</v>
      </c>
      <c r="D19687" t="s">
        <v>12</v>
      </c>
      <c r="E19687" t="s">
        <v>12</v>
      </c>
      <c r="F19687" s="3" t="s">
        <v>45742</v>
      </c>
      <c r="G19687">
        <v>1986</v>
      </c>
      <c r="H19687" t="s">
        <v>140</v>
      </c>
      <c r="I19687" t="s">
        <v>45739</v>
      </c>
    </row>
    <row r="19688" spans="1:9" ht="16" x14ac:dyDescent="0.2">
      <c r="A19688" t="s">
        <v>45736</v>
      </c>
      <c r="B19688" t="s">
        <v>45743</v>
      </c>
      <c r="C19688">
        <v>4</v>
      </c>
      <c r="D19688">
        <f>441</f>
        <v>441</v>
      </c>
      <c r="E19688" t="s">
        <v>12</v>
      </c>
      <c r="F19688" s="3" t="s">
        <v>45738</v>
      </c>
      <c r="G19688">
        <v>1986</v>
      </c>
      <c r="H19688" t="s">
        <v>140</v>
      </c>
      <c r="I19688" t="s">
        <v>45739</v>
      </c>
    </row>
    <row r="19689" spans="1:9" ht="32" x14ac:dyDescent="0.2">
      <c r="A19689" t="s">
        <v>45744</v>
      </c>
      <c r="B19689" t="s">
        <v>45745</v>
      </c>
      <c r="C19689">
        <v>1</v>
      </c>
      <c r="D19689" t="s">
        <v>7053</v>
      </c>
      <c r="E19689" t="s">
        <v>12</v>
      </c>
      <c r="F19689" s="3" t="s">
        <v>45746</v>
      </c>
      <c r="G19689">
        <v>1986</v>
      </c>
      <c r="H19689" t="s">
        <v>998</v>
      </c>
      <c r="I19689" t="s">
        <v>45747</v>
      </c>
    </row>
    <row r="19690" spans="1:9" ht="32" x14ac:dyDescent="0.2">
      <c r="A19690" t="s">
        <v>45744</v>
      </c>
      <c r="B19690" t="s">
        <v>45748</v>
      </c>
      <c r="C19690">
        <v>2</v>
      </c>
      <c r="D19690" t="s">
        <v>316</v>
      </c>
      <c r="E19690" t="s">
        <v>12</v>
      </c>
      <c r="F19690" s="3" t="s">
        <v>45749</v>
      </c>
      <c r="G19690">
        <v>1986</v>
      </c>
      <c r="H19690" t="s">
        <v>140</v>
      </c>
      <c r="I19690" t="s">
        <v>45747</v>
      </c>
    </row>
    <row r="19691" spans="1:9" ht="32" x14ac:dyDescent="0.2">
      <c r="A19691" t="s">
        <v>45744</v>
      </c>
      <c r="B19691" t="s">
        <v>45750</v>
      </c>
      <c r="C19691">
        <v>3</v>
      </c>
      <c r="D19691" t="s">
        <v>316</v>
      </c>
      <c r="E19691" t="s">
        <v>3798</v>
      </c>
      <c r="F19691" s="3" t="s">
        <v>45751</v>
      </c>
      <c r="G19691">
        <v>1986</v>
      </c>
      <c r="H19691" t="s">
        <v>140</v>
      </c>
      <c r="I19691" t="s">
        <v>45747</v>
      </c>
    </row>
    <row r="19692" spans="1:9" ht="16" x14ac:dyDescent="0.2">
      <c r="A19692" t="s">
        <v>45752</v>
      </c>
      <c r="B19692" t="s">
        <v>45753</v>
      </c>
      <c r="C19692">
        <v>1</v>
      </c>
      <c r="D19692" t="s">
        <v>408</v>
      </c>
      <c r="E19692" t="s">
        <v>12</v>
      </c>
      <c r="F19692" s="3" t="s">
        <v>45754</v>
      </c>
      <c r="G19692">
        <v>1984</v>
      </c>
      <c r="H19692" t="s">
        <v>140</v>
      </c>
      <c r="I19692" t="s">
        <v>45755</v>
      </c>
    </row>
    <row r="19693" spans="1:9" ht="16" x14ac:dyDescent="0.2">
      <c r="A19693" t="s">
        <v>45752</v>
      </c>
      <c r="B19693" t="s">
        <v>45756</v>
      </c>
      <c r="C19693">
        <v>2</v>
      </c>
      <c r="D19693">
        <f>441</f>
        <v>441</v>
      </c>
      <c r="E19693" t="s">
        <v>12</v>
      </c>
      <c r="F19693" s="3" t="s">
        <v>45757</v>
      </c>
      <c r="G19693">
        <v>1984</v>
      </c>
      <c r="H19693" t="s">
        <v>140</v>
      </c>
      <c r="I19693" t="s">
        <v>45755</v>
      </c>
    </row>
    <row r="19694" spans="1:9" ht="16" x14ac:dyDescent="0.2">
      <c r="A19694" t="s">
        <v>45758</v>
      </c>
      <c r="B19694" t="s">
        <v>45759</v>
      </c>
      <c r="C19694">
        <v>1</v>
      </c>
      <c r="D19694">
        <f>143</f>
        <v>143</v>
      </c>
      <c r="E19694" t="s">
        <v>12</v>
      </c>
      <c r="F19694" s="3" t="s">
        <v>45760</v>
      </c>
      <c r="G19694">
        <v>1984</v>
      </c>
      <c r="H19694" t="s">
        <v>518</v>
      </c>
      <c r="I19694" t="s">
        <v>45761</v>
      </c>
    </row>
    <row r="19695" spans="1:9" ht="32" x14ac:dyDescent="0.2">
      <c r="A19695" t="s">
        <v>45758</v>
      </c>
      <c r="B19695" t="s">
        <v>45762</v>
      </c>
      <c r="C19695">
        <v>2</v>
      </c>
      <c r="D19695" t="s">
        <v>12</v>
      </c>
      <c r="E19695" t="s">
        <v>12</v>
      </c>
      <c r="F19695" s="3" t="s">
        <v>45763</v>
      </c>
      <c r="G19695">
        <v>1984</v>
      </c>
      <c r="H19695" t="s">
        <v>1248</v>
      </c>
      <c r="I19695" t="s">
        <v>45761</v>
      </c>
    </row>
    <row r="19696" spans="1:9" ht="32" x14ac:dyDescent="0.2">
      <c r="A19696" t="s">
        <v>45764</v>
      </c>
      <c r="B19696" t="s">
        <v>45765</v>
      </c>
      <c r="C19696">
        <v>1</v>
      </c>
      <c r="D19696" t="s">
        <v>12</v>
      </c>
      <c r="E19696" t="s">
        <v>12</v>
      </c>
      <c r="F19696" s="3" t="s">
        <v>45766</v>
      </c>
      <c r="G19696">
        <v>1983</v>
      </c>
      <c r="H19696" t="s">
        <v>3976</v>
      </c>
      <c r="I19696" t="s">
        <v>45767</v>
      </c>
    </row>
    <row r="19697" spans="1:9" ht="32" x14ac:dyDescent="0.2">
      <c r="A19697" t="s">
        <v>45768</v>
      </c>
      <c r="B19697" t="s">
        <v>45769</v>
      </c>
      <c r="C19697">
        <v>1</v>
      </c>
      <c r="D19697" t="s">
        <v>1128</v>
      </c>
      <c r="E19697" t="s">
        <v>12</v>
      </c>
      <c r="F19697" s="3" t="s">
        <v>45770</v>
      </c>
      <c r="G19697">
        <v>1981</v>
      </c>
      <c r="H19697" t="s">
        <v>140</v>
      </c>
      <c r="I19697" t="s">
        <v>45771</v>
      </c>
    </row>
    <row r="19698" spans="1:9" ht="32" x14ac:dyDescent="0.2">
      <c r="A19698" t="s">
        <v>45772</v>
      </c>
      <c r="B19698" t="s">
        <v>45773</v>
      </c>
      <c r="C19698">
        <v>1</v>
      </c>
      <c r="D19698">
        <f>446</f>
        <v>446</v>
      </c>
      <c r="E19698" t="s">
        <v>12</v>
      </c>
      <c r="F19698" s="3" t="s">
        <v>45774</v>
      </c>
      <c r="G19698">
        <v>1981</v>
      </c>
      <c r="H19698" t="s">
        <v>140</v>
      </c>
      <c r="I19698" t="s">
        <v>45775</v>
      </c>
    </row>
    <row r="19699" spans="1:9" ht="16" x14ac:dyDescent="0.2">
      <c r="A19699" t="s">
        <v>45776</v>
      </c>
      <c r="B19699" t="s">
        <v>45777</v>
      </c>
      <c r="C19699">
        <v>1</v>
      </c>
      <c r="D19699" t="s">
        <v>12</v>
      </c>
      <c r="E19699" t="s">
        <v>12</v>
      </c>
      <c r="F19699" s="3" t="s">
        <v>45778</v>
      </c>
      <c r="G19699">
        <v>1979</v>
      </c>
      <c r="H19699" t="s">
        <v>140</v>
      </c>
      <c r="I19699" t="s">
        <v>45779</v>
      </c>
    </row>
    <row r="19700" spans="1:9" ht="16" x14ac:dyDescent="0.2">
      <c r="A19700" t="s">
        <v>45780</v>
      </c>
      <c r="B19700" t="s">
        <v>45781</v>
      </c>
      <c r="C19700">
        <v>1</v>
      </c>
      <c r="D19700">
        <f>410</f>
        <v>410</v>
      </c>
      <c r="E19700" t="s">
        <v>12</v>
      </c>
      <c r="F19700" s="3" t="s">
        <v>20029</v>
      </c>
      <c r="G19700">
        <v>1978</v>
      </c>
      <c r="H19700" t="s">
        <v>368</v>
      </c>
      <c r="I19700" t="s">
        <v>45782</v>
      </c>
    </row>
    <row r="19701" spans="1:9" ht="16" x14ac:dyDescent="0.2">
      <c r="A19701" t="s">
        <v>45780</v>
      </c>
      <c r="B19701" t="s">
        <v>45783</v>
      </c>
      <c r="C19701">
        <v>2</v>
      </c>
      <c r="D19701">
        <f>410</f>
        <v>410</v>
      </c>
      <c r="E19701" t="s">
        <v>12</v>
      </c>
      <c r="F19701" s="3" t="s">
        <v>20029</v>
      </c>
      <c r="G19701">
        <v>1978</v>
      </c>
      <c r="H19701" t="s">
        <v>368</v>
      </c>
      <c r="I19701" t="s">
        <v>45782</v>
      </c>
    </row>
    <row r="19702" spans="1:9" ht="16" x14ac:dyDescent="0.2">
      <c r="A19702" t="s">
        <v>45784</v>
      </c>
      <c r="B19702" t="s">
        <v>45785</v>
      </c>
      <c r="C19702">
        <v>1</v>
      </c>
      <c r="D19702" t="s">
        <v>12</v>
      </c>
      <c r="E19702" t="s">
        <v>12</v>
      </c>
      <c r="F19702" s="3" t="s">
        <v>45786</v>
      </c>
      <c r="G19702">
        <v>1975</v>
      </c>
      <c r="H19702" t="s">
        <v>140</v>
      </c>
      <c r="I19702" t="s">
        <v>45787</v>
      </c>
    </row>
    <row r="19703" spans="1:9" ht="16" x14ac:dyDescent="0.2">
      <c r="A19703" t="s">
        <v>45788</v>
      </c>
      <c r="B19703" t="s">
        <v>45789</v>
      </c>
      <c r="C19703">
        <v>1</v>
      </c>
      <c r="D19703" t="s">
        <v>1128</v>
      </c>
      <c r="E19703" t="s">
        <v>12</v>
      </c>
      <c r="F19703" s="3" t="s">
        <v>45790</v>
      </c>
      <c r="G19703">
        <v>1974</v>
      </c>
      <c r="H19703" t="s">
        <v>140</v>
      </c>
      <c r="I19703" t="s">
        <v>45791</v>
      </c>
    </row>
    <row r="19704" spans="1:9" ht="32" x14ac:dyDescent="0.2">
      <c r="A19704" t="s">
        <v>45792</v>
      </c>
      <c r="B19704" t="s">
        <v>45793</v>
      </c>
      <c r="C19704">
        <v>1</v>
      </c>
      <c r="D19704" t="s">
        <v>12</v>
      </c>
      <c r="E19704" t="s">
        <v>12</v>
      </c>
      <c r="F19704" s="3" t="s">
        <v>45794</v>
      </c>
      <c r="G19704">
        <v>1972</v>
      </c>
      <c r="H19704" t="s">
        <v>45795</v>
      </c>
      <c r="I19704" t="s">
        <v>45796</v>
      </c>
    </row>
    <row r="19705" spans="1:9" ht="32" x14ac:dyDescent="0.2">
      <c r="A19705" t="s">
        <v>45797</v>
      </c>
      <c r="B19705" t="s">
        <v>45798</v>
      </c>
      <c r="C19705">
        <v>1</v>
      </c>
      <c r="D19705" t="s">
        <v>712</v>
      </c>
      <c r="E19705" t="s">
        <v>12</v>
      </c>
      <c r="F19705" s="3" t="s">
        <v>45799</v>
      </c>
      <c r="G19705">
        <v>1970</v>
      </c>
      <c r="H19705" t="s">
        <v>140</v>
      </c>
      <c r="I19705" t="s">
        <v>45800</v>
      </c>
    </row>
    <row r="19706" spans="1:9" ht="16" x14ac:dyDescent="0.2">
      <c r="A19706" t="s">
        <v>45801</v>
      </c>
      <c r="B19706" t="s">
        <v>45802</v>
      </c>
      <c r="C19706">
        <v>1</v>
      </c>
      <c r="D19706" t="s">
        <v>12</v>
      </c>
      <c r="E19706" t="s">
        <v>12</v>
      </c>
      <c r="F19706" s="3" t="s">
        <v>45803</v>
      </c>
      <c r="G19706">
        <v>1969</v>
      </c>
      <c r="H19706" t="s">
        <v>140</v>
      </c>
      <c r="I19706" t="s">
        <v>45804</v>
      </c>
    </row>
    <row r="19707" spans="1:9" ht="16" x14ac:dyDescent="0.2">
      <c r="A19707" t="s">
        <v>45805</v>
      </c>
      <c r="B19707" t="s">
        <v>45806</v>
      </c>
      <c r="C19707">
        <v>1</v>
      </c>
      <c r="D19707" t="s">
        <v>772</v>
      </c>
      <c r="E19707" t="s">
        <v>12</v>
      </c>
      <c r="F19707" s="3" t="s">
        <v>34079</v>
      </c>
      <c r="G19707">
        <v>1963</v>
      </c>
      <c r="H19707" t="s">
        <v>140</v>
      </c>
      <c r="I19707" t="s">
        <v>45807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CHAVAN HRISHIKESH SANJAY</cp:lastModifiedBy>
  <dcterms:created xsi:type="dcterms:W3CDTF">2026-01-27T14:04:41Z</dcterms:created>
  <dcterms:modified xsi:type="dcterms:W3CDTF">2026-01-28T21:04:13Z</dcterms:modified>
</cp:coreProperties>
</file>